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23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comments4.xml" ContentType="application/vnd.openxmlformats-officedocument.spreadsheetml.comments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28.xml" ContentType="application/vnd.openxmlformats-officedocument.spreadsheetml.externalLink+xml"/>
  <Default Extension="bin" ContentType="application/vnd.openxmlformats-officedocument.spreadsheetml.printerSettings"/>
  <Override PartName="/xl/externalLinks/externalLink39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24.xml" ContentType="application/vnd.openxmlformats-officedocument.spreadsheetml.externalLink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20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comments3.xml" ContentType="application/vnd.openxmlformats-officedocument.spreadsheetml.comments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externalLinks/externalLink89.xml" ContentType="application/vnd.openxmlformats-officedocument.spreadsheetml.externalLink+xml"/>
  <Override PartName="/xl/externalLinks/externalLink129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18.xml" ContentType="application/vnd.openxmlformats-officedocument.spreadsheetml.externalLink+xml"/>
  <Override PartName="/xl/worksheets/sheet9.xml" ContentType="application/vnd.openxmlformats-officedocument.spreadsheetml.worksheet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25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Default Extension="rels" ContentType="application/vnd.openxmlformats-package.relationships+xml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15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0" yWindow="0" windowWidth="19200" windowHeight="7050" activeTab="3"/>
  </bookViews>
  <sheets>
    <sheet name="2301 HR SERVICES" sheetId="13" r:id="rId1"/>
    <sheet name="Internal Training" sheetId="24" r:id="rId2"/>
    <sheet name="Depreciation ROU" sheetId="23" r:id="rId3"/>
    <sheet name="Staff Cost" sheetId="22" r:id="rId4"/>
    <sheet name="2022_Sep_Dec" sheetId="15" r:id="rId5"/>
    <sheet name="2023_Budget" sheetId="16" r:id="rId6"/>
    <sheet name="WorkSheet_Dept" sheetId="14" r:id="rId7"/>
    <sheet name="TRAVEL&amp;DA" sheetId="19" r:id="rId8"/>
    <sheet name="Rundown" sheetId="20" r:id="rId9"/>
    <sheet name="Sheet1" sheetId="21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</externalReferences>
  <definedNames>
    <definedName name="\0">[1]Admin!#REF!</definedName>
    <definedName name="\02">[1]Admin!#REF!</definedName>
    <definedName name="\1">#REF!</definedName>
    <definedName name="\2">#REF!</definedName>
    <definedName name="\3">#REF!</definedName>
    <definedName name="\4">#REF!</definedName>
    <definedName name="\5">#REF!</definedName>
    <definedName name="\6">#REF!</definedName>
    <definedName name="\a">[1]Admin!#REF!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H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O">#REF!</definedName>
    <definedName name="\P">#REF!</definedName>
    <definedName name="\Q">#REF!</definedName>
    <definedName name="\r">[1]Admin!#REF!</definedName>
    <definedName name="\S">#REF!</definedName>
    <definedName name="\T">#REF!</definedName>
    <definedName name="\U">#REF!</definedName>
    <definedName name="\V">#REF!</definedName>
    <definedName name="\X">#REF!</definedName>
    <definedName name="\z">[1]Admin!#REF!</definedName>
    <definedName name="___________________AST2">'[2]spread-sheet'!#REF!</definedName>
    <definedName name="___________________CFL2">'[2]spread-sheet'!#REF!</definedName>
    <definedName name="___________________FAC2">'[2]spread-sheet'!#REF!</definedName>
    <definedName name="___________________HDG2">'[2]spread-sheet'!#REF!</definedName>
    <definedName name="___________________LIA2">'[2]spread-sheet'!#REF!</definedName>
    <definedName name="_________________AST1">#REF!</definedName>
    <definedName name="_________________AST2">'[2]spread-sheet'!#REF!</definedName>
    <definedName name="_________________CFL1">#REF!</definedName>
    <definedName name="_________________CFL2">'[2]spread-sheet'!#REF!</definedName>
    <definedName name="_________________FAC1">#REF!</definedName>
    <definedName name="_________________FAC2">'[2]spread-sheet'!#REF!</definedName>
    <definedName name="_________________HDG2">'[2]spread-sheet'!#REF!</definedName>
    <definedName name="_________________LIA1">#REF!</definedName>
    <definedName name="_________________LIA2">'[2]spread-sheet'!#REF!</definedName>
    <definedName name="________________AST1">#REF!</definedName>
    <definedName name="________________AST2">'[2]spread-sheet'!#REF!</definedName>
    <definedName name="________________CFL1">#REF!</definedName>
    <definedName name="________________CFL2">'[2]spread-sheet'!#REF!</definedName>
    <definedName name="________________FAC1">#REF!</definedName>
    <definedName name="________________FAC2">'[2]spread-sheet'!#REF!</definedName>
    <definedName name="________________HDG2">'[2]spread-sheet'!#REF!</definedName>
    <definedName name="________________LIA1">#REF!</definedName>
    <definedName name="________________LIA2">'[2]spread-sheet'!#REF!</definedName>
    <definedName name="_______________AST1">#REF!</definedName>
    <definedName name="_______________AST2">'[2]spread-sheet'!#REF!</definedName>
    <definedName name="_______________CFL1">#REF!</definedName>
    <definedName name="_______________CFL2">'[2]spread-sheet'!#REF!</definedName>
    <definedName name="_______________FAC1">#REF!</definedName>
    <definedName name="_______________FAC2">'[2]spread-sheet'!#REF!</definedName>
    <definedName name="_______________HDG2">'[2]spread-sheet'!#REF!</definedName>
    <definedName name="_______________LIA1">#REF!</definedName>
    <definedName name="_______________LIA2">'[2]spread-sheet'!#REF!</definedName>
    <definedName name="______________AST1">#REF!</definedName>
    <definedName name="______________AST2">#REF!</definedName>
    <definedName name="______________CFL1">#REF!</definedName>
    <definedName name="______________CFL2">#REF!</definedName>
    <definedName name="______________FAC1">#REF!</definedName>
    <definedName name="______________FAC2">#REF!</definedName>
    <definedName name="______________HDG2">#REF!</definedName>
    <definedName name="______________LIA1">#REF!</definedName>
    <definedName name="______________LIA2">#REF!</definedName>
    <definedName name="_____________AST1">#REF!</definedName>
    <definedName name="_____________AST2">#REF!</definedName>
    <definedName name="_____________CFL1">#REF!</definedName>
    <definedName name="_____________CFL2">#REF!</definedName>
    <definedName name="_____________EXP1">[3]Admin!#REF!</definedName>
    <definedName name="_____________EXP3">[3]Admin!#REF!</definedName>
    <definedName name="_____________FAC1">#REF!</definedName>
    <definedName name="_____________FAC2">#REF!</definedName>
    <definedName name="_____________FMT1">[3]Admin!#REF!</definedName>
    <definedName name="_____________FMT10">[3]Admin!#REF!</definedName>
    <definedName name="_____________FMT11">[3]Admin!#REF!</definedName>
    <definedName name="_____________FMT12">[3]Admin!#REF!</definedName>
    <definedName name="_____________FMT13">[3]Admin!#REF!</definedName>
    <definedName name="_____________FMT14">[3]Admin!#REF!</definedName>
    <definedName name="_____________FMT15">[3]Admin!#REF!</definedName>
    <definedName name="_____________FMT16">[3]Admin!#REF!</definedName>
    <definedName name="_____________FMT17">[3]Admin!#REF!</definedName>
    <definedName name="_____________FMT2">[3]Admin!#REF!</definedName>
    <definedName name="_____________FMT20">[3]Admin!#REF!</definedName>
    <definedName name="_____________FMT21">[3]Admin!#REF!</definedName>
    <definedName name="_____________FMT22">[3]Admin!#REF!</definedName>
    <definedName name="_____________FMT23">[3]Admin!#REF!</definedName>
    <definedName name="_____________FMT24">[3]Admin!#REF!</definedName>
    <definedName name="_____________FMT25">[3]Admin!#REF!</definedName>
    <definedName name="_____________FMT26">[3]Admin!#REF!</definedName>
    <definedName name="_____________FMT27">[3]Admin!#REF!</definedName>
    <definedName name="_____________FMT3">[3]Admin!#REF!</definedName>
    <definedName name="_____________FMT31">[3]Admin!#REF!</definedName>
    <definedName name="_____________FMT32">[3]Admin!#REF!</definedName>
    <definedName name="_____________FMT33">[3]Admin!#REF!</definedName>
    <definedName name="_____________FMT34">[3]Admin!#REF!</definedName>
    <definedName name="_____________FMT35">[3]Admin!#REF!</definedName>
    <definedName name="_____________FMT36">[3]Admin!#REF!</definedName>
    <definedName name="_____________FMT37">[3]Admin!#REF!</definedName>
    <definedName name="_____________FMT38">[3]Admin!#REF!</definedName>
    <definedName name="_____________FMT4">[3]Admin!#REF!</definedName>
    <definedName name="_____________FMT41">[3]Admin!#REF!</definedName>
    <definedName name="_____________FMT5">[3]Admin!#REF!</definedName>
    <definedName name="_____________FMT6">[3]Admin!#REF!</definedName>
    <definedName name="_____________FMT7">[3]Admin!#REF!</definedName>
    <definedName name="_____________FMT8">[3]Admin!#REF!</definedName>
    <definedName name="_____________FMT9">[3]Admin!#REF!</definedName>
    <definedName name="_____________HDG2">#REF!</definedName>
    <definedName name="_____________LIA1">#REF!</definedName>
    <definedName name="_____________LIA2">#REF!</definedName>
    <definedName name="_____________PDS2">[3]Admin!#REF!</definedName>
    <definedName name="_____________PDS3">[3]Admin!#REF!</definedName>
    <definedName name="_____________SUB1">[3]Admin!#REF!</definedName>
    <definedName name="_____________SUB12">[3]Admin!#REF!</definedName>
    <definedName name="_____________SUB13">[3]Admin!#REF!</definedName>
    <definedName name="_____________SUB2">[3]Admin!#REF!</definedName>
    <definedName name="_____________SUB201">[3]Admin!#REF!</definedName>
    <definedName name="_____________SUB202">[3]Admin!#REF!</definedName>
    <definedName name="____________AST1">#REF!</definedName>
    <definedName name="____________AST2">#REF!</definedName>
    <definedName name="____________CFL1">#REF!</definedName>
    <definedName name="____________CFL2">#REF!</definedName>
    <definedName name="____________DBA7">[4]WP_1998!#REF!</definedName>
    <definedName name="____________EXP1">[5]Admin!#REF!</definedName>
    <definedName name="____________EXP3">[5]Admin!#REF!</definedName>
    <definedName name="____________FAC1">#REF!</definedName>
    <definedName name="____________FAC2">#REF!</definedName>
    <definedName name="____________FMT1">[5]Admin!#REF!</definedName>
    <definedName name="____________FMT10">[5]Admin!#REF!</definedName>
    <definedName name="____________FMT11">[5]Admin!#REF!</definedName>
    <definedName name="____________FMT12">[5]Admin!#REF!</definedName>
    <definedName name="____________FMT13">[5]Admin!#REF!</definedName>
    <definedName name="____________FMT14">[5]Admin!#REF!</definedName>
    <definedName name="____________FMT15">[5]Admin!#REF!</definedName>
    <definedName name="____________FMT16">[5]Admin!#REF!</definedName>
    <definedName name="____________FMT17">[5]Admin!#REF!</definedName>
    <definedName name="____________FMT2">[5]Admin!#REF!</definedName>
    <definedName name="____________FMT20">[5]Admin!#REF!</definedName>
    <definedName name="____________FMT21">[5]Admin!#REF!</definedName>
    <definedName name="____________FMT22">[5]Admin!#REF!</definedName>
    <definedName name="____________FMT23">[5]Admin!#REF!</definedName>
    <definedName name="____________FMT24">[5]Admin!#REF!</definedName>
    <definedName name="____________FMT25">[5]Admin!#REF!</definedName>
    <definedName name="____________FMT26">[5]Admin!#REF!</definedName>
    <definedName name="____________FMT27">[5]Admin!#REF!</definedName>
    <definedName name="____________FMT3">[5]Admin!#REF!</definedName>
    <definedName name="____________FMT31">[5]Admin!#REF!</definedName>
    <definedName name="____________FMT32">[5]Admin!#REF!</definedName>
    <definedName name="____________FMT33">[5]Admin!#REF!</definedName>
    <definedName name="____________FMT34">[5]Admin!#REF!</definedName>
    <definedName name="____________FMT35">[5]Admin!#REF!</definedName>
    <definedName name="____________FMT36">[5]Admin!#REF!</definedName>
    <definedName name="____________FMT37">[5]Admin!#REF!</definedName>
    <definedName name="____________FMT38">[5]Admin!#REF!</definedName>
    <definedName name="____________FMT4">[5]Admin!#REF!</definedName>
    <definedName name="____________FMT41">[5]Admin!#REF!</definedName>
    <definedName name="____________FMT5">[5]Admin!#REF!</definedName>
    <definedName name="____________FMT6">[5]Admin!#REF!</definedName>
    <definedName name="____________FMT7">[5]Admin!#REF!</definedName>
    <definedName name="____________FMT8">[5]Admin!#REF!</definedName>
    <definedName name="____________FMT9">[5]Admin!#REF!</definedName>
    <definedName name="____________HDG2">#REF!</definedName>
    <definedName name="____________LIA1">#REF!</definedName>
    <definedName name="____________LIA2">#REF!</definedName>
    <definedName name="____________PDS2">[5]Admin!#REF!</definedName>
    <definedName name="____________PDS3">[5]Admin!#REF!</definedName>
    <definedName name="____________SUB1">[3]Admin!#REF!</definedName>
    <definedName name="____________SUB12">[5]Admin!#REF!</definedName>
    <definedName name="____________SUB13">[5]Admin!#REF!</definedName>
    <definedName name="____________SUB2">[5]Admin!#REF!</definedName>
    <definedName name="____________SUB201">[5]Admin!#REF!</definedName>
    <definedName name="____________SUB202">[5]Admin!#REF!</definedName>
    <definedName name="___________AST1">#REF!</definedName>
    <definedName name="___________AST2">#REF!</definedName>
    <definedName name="___________CFL1">#REF!</definedName>
    <definedName name="___________CFL2">#REF!</definedName>
    <definedName name="___________CFL3">#REF!</definedName>
    <definedName name="___________CFL4">#REF!</definedName>
    <definedName name="___________EXP1">[3]Admin!#REF!</definedName>
    <definedName name="___________EXP3">[3]Admin!#REF!</definedName>
    <definedName name="___________FAC1">#REF!</definedName>
    <definedName name="___________FAC2">#REF!</definedName>
    <definedName name="___________FAC3">#REF!</definedName>
    <definedName name="___________FAC4">#REF!</definedName>
    <definedName name="___________FMT1">[3]Admin!#REF!</definedName>
    <definedName name="___________FMT10">[3]Admin!#REF!</definedName>
    <definedName name="___________FMT11">[3]Admin!#REF!</definedName>
    <definedName name="___________FMT12">[3]Admin!#REF!</definedName>
    <definedName name="___________FMT13">[3]Admin!#REF!</definedName>
    <definedName name="___________FMT14">[3]Admin!#REF!</definedName>
    <definedName name="___________FMT15">[3]Admin!#REF!</definedName>
    <definedName name="___________FMT16">[3]Admin!#REF!</definedName>
    <definedName name="___________FMT17">[3]Admin!#REF!</definedName>
    <definedName name="___________FMT2">[3]Admin!#REF!</definedName>
    <definedName name="___________FMT20">[3]Admin!#REF!</definedName>
    <definedName name="___________FMT21">[3]Admin!#REF!</definedName>
    <definedName name="___________FMT22">[3]Admin!#REF!</definedName>
    <definedName name="___________FMT23">[3]Admin!#REF!</definedName>
    <definedName name="___________FMT24">[3]Admin!#REF!</definedName>
    <definedName name="___________FMT25">[3]Admin!#REF!</definedName>
    <definedName name="___________FMT26">[3]Admin!#REF!</definedName>
    <definedName name="___________FMT27">[3]Admin!#REF!</definedName>
    <definedName name="___________FMT3">[3]Admin!#REF!</definedName>
    <definedName name="___________FMT31">[3]Admin!#REF!</definedName>
    <definedName name="___________FMT32">[3]Admin!#REF!</definedName>
    <definedName name="___________FMT33">[3]Admin!#REF!</definedName>
    <definedName name="___________FMT34">[3]Admin!#REF!</definedName>
    <definedName name="___________FMT35">[3]Admin!#REF!</definedName>
    <definedName name="___________FMT36">[3]Admin!#REF!</definedName>
    <definedName name="___________FMT37">[3]Admin!#REF!</definedName>
    <definedName name="___________FMT38">[3]Admin!#REF!</definedName>
    <definedName name="___________FMT4">[3]Admin!#REF!</definedName>
    <definedName name="___________FMT41">[3]Admin!#REF!</definedName>
    <definedName name="___________FMT5">[3]Admin!#REF!</definedName>
    <definedName name="___________FMT6">[3]Admin!#REF!</definedName>
    <definedName name="___________FMT7">[3]Admin!#REF!</definedName>
    <definedName name="___________FMT8">[3]Admin!#REF!</definedName>
    <definedName name="___________FMT9">[3]Admin!#REF!</definedName>
    <definedName name="___________HDG2">#REF!</definedName>
    <definedName name="___________LIA1">#REF!</definedName>
    <definedName name="___________LIA2">#REF!</definedName>
    <definedName name="___________LIA3">#REF!</definedName>
    <definedName name="___________LIA4">#REF!</definedName>
    <definedName name="___________PDS2">[3]Admin!#REF!</definedName>
    <definedName name="___________PDS3">[3]Admin!#REF!</definedName>
    <definedName name="___________SUB1">[5]Admin!#REF!</definedName>
    <definedName name="___________SUB12">[3]Admin!#REF!</definedName>
    <definedName name="___________SUB13">[3]Admin!#REF!</definedName>
    <definedName name="___________SUB2">[3]Admin!#REF!</definedName>
    <definedName name="___________SUB201">[3]Admin!#REF!</definedName>
    <definedName name="___________SUB202">[3]Admin!#REF!</definedName>
    <definedName name="__________AST1">#REF!</definedName>
    <definedName name="__________AST2">#REF!</definedName>
    <definedName name="__________CFL1">#REF!</definedName>
    <definedName name="__________CFL2">#REF!</definedName>
    <definedName name="__________CFL3">#REF!</definedName>
    <definedName name="__________CFL4">#REF!</definedName>
    <definedName name="__________DBA7">[4]WP_1998!#REF!</definedName>
    <definedName name="__________EXP1">[3]Admin!#REF!</definedName>
    <definedName name="__________EXP3">[3]Admin!#REF!</definedName>
    <definedName name="__________FAC1">#REF!</definedName>
    <definedName name="__________FAC2">#REF!</definedName>
    <definedName name="__________FAC3">#REF!</definedName>
    <definedName name="__________FAC4">#REF!</definedName>
    <definedName name="__________FMT1">[3]Admin!#REF!</definedName>
    <definedName name="__________FMT10">[3]Admin!#REF!</definedName>
    <definedName name="__________FMT11">[3]Admin!#REF!</definedName>
    <definedName name="__________FMT12">[3]Admin!#REF!</definedName>
    <definedName name="__________FMT13">[3]Admin!#REF!</definedName>
    <definedName name="__________FMT14">[3]Admin!#REF!</definedName>
    <definedName name="__________FMT15">[3]Admin!#REF!</definedName>
    <definedName name="__________FMT16">[3]Admin!#REF!</definedName>
    <definedName name="__________FMT17">[3]Admin!#REF!</definedName>
    <definedName name="__________FMT2">[3]Admin!#REF!</definedName>
    <definedName name="__________FMT20">[3]Admin!#REF!</definedName>
    <definedName name="__________FMT21">[3]Admin!#REF!</definedName>
    <definedName name="__________FMT22">[3]Admin!#REF!</definedName>
    <definedName name="__________FMT23">[3]Admin!#REF!</definedName>
    <definedName name="__________FMT24">[3]Admin!#REF!</definedName>
    <definedName name="__________FMT25">[3]Admin!#REF!</definedName>
    <definedName name="__________FMT26">[3]Admin!#REF!</definedName>
    <definedName name="__________FMT27">[3]Admin!#REF!</definedName>
    <definedName name="__________FMT3">[3]Admin!#REF!</definedName>
    <definedName name="__________FMT31">[3]Admin!#REF!</definedName>
    <definedName name="__________FMT32">[3]Admin!#REF!</definedName>
    <definedName name="__________FMT33">[3]Admin!#REF!</definedName>
    <definedName name="__________FMT34">[3]Admin!#REF!</definedName>
    <definedName name="__________FMT35">[3]Admin!#REF!</definedName>
    <definedName name="__________FMT36">[3]Admin!#REF!</definedName>
    <definedName name="__________FMT37">[3]Admin!#REF!</definedName>
    <definedName name="__________FMT38">[3]Admin!#REF!</definedName>
    <definedName name="__________FMT4">[3]Admin!#REF!</definedName>
    <definedName name="__________FMT41">[3]Admin!#REF!</definedName>
    <definedName name="__________FMT5">[3]Admin!#REF!</definedName>
    <definedName name="__________FMT6">[3]Admin!#REF!</definedName>
    <definedName name="__________FMT7">[3]Admin!#REF!</definedName>
    <definedName name="__________FMT8">[3]Admin!#REF!</definedName>
    <definedName name="__________FMT9">[3]Admin!#REF!</definedName>
    <definedName name="__________HDG2">#REF!</definedName>
    <definedName name="__________LIA1">#REF!</definedName>
    <definedName name="__________LIA2">#REF!</definedName>
    <definedName name="__________LIA3">#REF!</definedName>
    <definedName name="__________LIA4">#REF!</definedName>
    <definedName name="__________PDS2">[3]Admin!#REF!</definedName>
    <definedName name="__________PDS3">[3]Admin!#REF!</definedName>
    <definedName name="__________SUB1">[3]Admin!#REF!</definedName>
    <definedName name="__________SUB12">[3]Admin!#REF!</definedName>
    <definedName name="__________SUB13">[3]Admin!#REF!</definedName>
    <definedName name="__________SUB2">[3]Admin!#REF!</definedName>
    <definedName name="__________SUB201">[3]Admin!#REF!</definedName>
    <definedName name="__________SUB202">[3]Admin!#REF!</definedName>
    <definedName name="_________AST1">#REF!</definedName>
    <definedName name="_________AST2">#REF!</definedName>
    <definedName name="_________CFL1">#REF!</definedName>
    <definedName name="_________CFL2">#REF!</definedName>
    <definedName name="_________CFL3">#REF!</definedName>
    <definedName name="_________CFL4">#REF!</definedName>
    <definedName name="_________DBA7">[4]WP_1998!#REF!</definedName>
    <definedName name="_________EXP1">[3]Admin!#REF!</definedName>
    <definedName name="_________EXP3">[3]Admin!#REF!</definedName>
    <definedName name="_________FAC1">#REF!</definedName>
    <definedName name="_________FAC2">#REF!</definedName>
    <definedName name="_________FAC3">#REF!</definedName>
    <definedName name="_________FAC4">#REF!</definedName>
    <definedName name="_________FMT1">[3]Admin!#REF!</definedName>
    <definedName name="_________FMT10">[3]Admin!#REF!</definedName>
    <definedName name="_________FMT11">[3]Admin!#REF!</definedName>
    <definedName name="_________FMT12">[3]Admin!#REF!</definedName>
    <definedName name="_________FMT13">[3]Admin!#REF!</definedName>
    <definedName name="_________FMT14">[3]Admin!#REF!</definedName>
    <definedName name="_________FMT15">[3]Admin!#REF!</definedName>
    <definedName name="_________FMT16">[3]Admin!#REF!</definedName>
    <definedName name="_________FMT17">[3]Admin!#REF!</definedName>
    <definedName name="_________FMT2">[3]Admin!#REF!</definedName>
    <definedName name="_________FMT20">[3]Admin!#REF!</definedName>
    <definedName name="_________FMT21">[3]Admin!#REF!</definedName>
    <definedName name="_________FMT22">[3]Admin!#REF!</definedName>
    <definedName name="_________FMT23">[3]Admin!#REF!</definedName>
    <definedName name="_________FMT24">[3]Admin!#REF!</definedName>
    <definedName name="_________FMT25">[3]Admin!#REF!</definedName>
    <definedName name="_________FMT26">[3]Admin!#REF!</definedName>
    <definedName name="_________FMT27">[3]Admin!#REF!</definedName>
    <definedName name="_________FMT3">[3]Admin!#REF!</definedName>
    <definedName name="_________FMT31">[3]Admin!#REF!</definedName>
    <definedName name="_________FMT32">[3]Admin!#REF!</definedName>
    <definedName name="_________FMT33">[3]Admin!#REF!</definedName>
    <definedName name="_________FMT34">[3]Admin!#REF!</definedName>
    <definedName name="_________FMT35">[3]Admin!#REF!</definedName>
    <definedName name="_________FMT36">[3]Admin!#REF!</definedName>
    <definedName name="_________FMT37">[3]Admin!#REF!</definedName>
    <definedName name="_________FMT38">[3]Admin!#REF!</definedName>
    <definedName name="_________FMT4">[3]Admin!#REF!</definedName>
    <definedName name="_________FMT41">[3]Admin!#REF!</definedName>
    <definedName name="_________FMT5">[3]Admin!#REF!</definedName>
    <definedName name="_________FMT6">[3]Admin!#REF!</definedName>
    <definedName name="_________FMT7">[3]Admin!#REF!</definedName>
    <definedName name="_________FMT8">[3]Admin!#REF!</definedName>
    <definedName name="_________FMT9">[3]Admin!#REF!</definedName>
    <definedName name="_________GAB1">'[6]Income Statement'!$B$10:$Q$157</definedName>
    <definedName name="_________HDG2">#REF!</definedName>
    <definedName name="_________LIA1">#REF!</definedName>
    <definedName name="_________LIA2">#REF!</definedName>
    <definedName name="_________LIA3">#REF!</definedName>
    <definedName name="_________LIA4">#REF!</definedName>
    <definedName name="_________PDS2">[3]Admin!#REF!</definedName>
    <definedName name="_________PDS3">[3]Admin!#REF!</definedName>
    <definedName name="_________SUB1">[3]Admin!#REF!</definedName>
    <definedName name="_________SUB12">[3]Admin!#REF!</definedName>
    <definedName name="_________SUB13">[3]Admin!#REF!</definedName>
    <definedName name="_________SUB2">[3]Admin!#REF!</definedName>
    <definedName name="_________SUB201">[3]Admin!#REF!</definedName>
    <definedName name="_________SUB202">[3]Admin!#REF!</definedName>
    <definedName name="________AST1">#REF!</definedName>
    <definedName name="________AST2">#REF!</definedName>
    <definedName name="________CFL1">#REF!</definedName>
    <definedName name="________CFL2">#REF!</definedName>
    <definedName name="________CFL3">#REF!</definedName>
    <definedName name="________CFL4">#REF!</definedName>
    <definedName name="________DBA7">[4]WP_1998!#REF!</definedName>
    <definedName name="________EXP1">[5]Admin!#REF!</definedName>
    <definedName name="________EXP3">[5]Admin!#REF!</definedName>
    <definedName name="________FAC1">#REF!</definedName>
    <definedName name="________FAC2">#REF!</definedName>
    <definedName name="________FAC3">#REF!</definedName>
    <definedName name="________FAC4">#REF!</definedName>
    <definedName name="________FMT1">[5]Admin!#REF!</definedName>
    <definedName name="________FMT10">[5]Admin!#REF!</definedName>
    <definedName name="________FMT11">[5]Admin!#REF!</definedName>
    <definedName name="________FMT12">[5]Admin!#REF!</definedName>
    <definedName name="________FMT13">[5]Admin!#REF!</definedName>
    <definedName name="________FMT14">[5]Admin!#REF!</definedName>
    <definedName name="________FMT15">[5]Admin!#REF!</definedName>
    <definedName name="________FMT16">[5]Admin!#REF!</definedName>
    <definedName name="________FMT17">[5]Admin!#REF!</definedName>
    <definedName name="________FMT2">[5]Admin!#REF!</definedName>
    <definedName name="________FMT20">[5]Admin!#REF!</definedName>
    <definedName name="________FMT21">[5]Admin!#REF!</definedName>
    <definedName name="________FMT22">[5]Admin!#REF!</definedName>
    <definedName name="________FMT23">[5]Admin!#REF!</definedName>
    <definedName name="________FMT24">[5]Admin!#REF!</definedName>
    <definedName name="________FMT25">[5]Admin!#REF!</definedName>
    <definedName name="________FMT26">[5]Admin!#REF!</definedName>
    <definedName name="________FMT27">[5]Admin!#REF!</definedName>
    <definedName name="________FMT3">[5]Admin!#REF!</definedName>
    <definedName name="________FMT31">[5]Admin!#REF!</definedName>
    <definedName name="________FMT32">[5]Admin!#REF!</definedName>
    <definedName name="________FMT33">[5]Admin!#REF!</definedName>
    <definedName name="________FMT34">[5]Admin!#REF!</definedName>
    <definedName name="________FMT35">[5]Admin!#REF!</definedName>
    <definedName name="________FMT36">[5]Admin!#REF!</definedName>
    <definedName name="________FMT37">[5]Admin!#REF!</definedName>
    <definedName name="________FMT38">[5]Admin!#REF!</definedName>
    <definedName name="________FMT4">[5]Admin!#REF!</definedName>
    <definedName name="________FMT41">[5]Admin!#REF!</definedName>
    <definedName name="________FMT5">[5]Admin!#REF!</definedName>
    <definedName name="________FMT6">[5]Admin!#REF!</definedName>
    <definedName name="________FMT7">[5]Admin!#REF!</definedName>
    <definedName name="________FMT8">[5]Admin!#REF!</definedName>
    <definedName name="________FMT9">[5]Admin!#REF!</definedName>
    <definedName name="________GAB1">'[6]Income Statement'!$B$10:$Q$157</definedName>
    <definedName name="________HDG2">#REF!</definedName>
    <definedName name="________LIA1">#REF!</definedName>
    <definedName name="________LIA2">#REF!</definedName>
    <definedName name="________LIA3">#REF!</definedName>
    <definedName name="________LIA4">#REF!</definedName>
    <definedName name="________PDS2">[5]Admin!#REF!</definedName>
    <definedName name="________PDS3">[5]Admin!#REF!</definedName>
    <definedName name="________SUB1">[3]Admin!#REF!</definedName>
    <definedName name="________SUB12">[5]Admin!#REF!</definedName>
    <definedName name="________SUB13">[5]Admin!#REF!</definedName>
    <definedName name="________SUB2">[5]Admin!#REF!</definedName>
    <definedName name="________SUB201">[5]Admin!#REF!</definedName>
    <definedName name="________SUB202">[5]Admin!#REF!</definedName>
    <definedName name="_______AGG12" hidden="1">#REF!</definedName>
    <definedName name="_______AGG13">#REF!</definedName>
    <definedName name="_______AST1">#REF!</definedName>
    <definedName name="_______AST2">#REF!</definedName>
    <definedName name="_______CFL1">#REF!</definedName>
    <definedName name="_______CFL2">#REF!</definedName>
    <definedName name="_______CFL3">#REF!</definedName>
    <definedName name="_______CFL4">#REF!</definedName>
    <definedName name="_______DBA7">[4]WP_1998!#REF!</definedName>
    <definedName name="_______EXP1">[5]Admin!#REF!</definedName>
    <definedName name="_______EXP3">[5]Admin!#REF!</definedName>
    <definedName name="_______FAC1">#REF!</definedName>
    <definedName name="_______FAC2">#REF!</definedName>
    <definedName name="_______FAC3">#REF!</definedName>
    <definedName name="_______FAC4">#REF!</definedName>
    <definedName name="_______FMT1">[5]Admin!#REF!</definedName>
    <definedName name="_______FMT10">[5]Admin!#REF!</definedName>
    <definedName name="_______FMT11">[5]Admin!#REF!</definedName>
    <definedName name="_______FMT12">[5]Admin!#REF!</definedName>
    <definedName name="_______FMT13">[5]Admin!#REF!</definedName>
    <definedName name="_______FMT14">[5]Admin!#REF!</definedName>
    <definedName name="_______FMT15">[5]Admin!#REF!</definedName>
    <definedName name="_______FMT16">[5]Admin!#REF!</definedName>
    <definedName name="_______FMT17">[5]Admin!#REF!</definedName>
    <definedName name="_______FMT2">[5]Admin!#REF!</definedName>
    <definedName name="_______FMT20">[5]Admin!#REF!</definedName>
    <definedName name="_______FMT21">[5]Admin!#REF!</definedName>
    <definedName name="_______FMT22">[5]Admin!#REF!</definedName>
    <definedName name="_______FMT23">[5]Admin!#REF!</definedName>
    <definedName name="_______FMT24">[5]Admin!#REF!</definedName>
    <definedName name="_______FMT25">[5]Admin!#REF!</definedName>
    <definedName name="_______FMT26">[5]Admin!#REF!</definedName>
    <definedName name="_______FMT27">[5]Admin!#REF!</definedName>
    <definedName name="_______FMT3">[5]Admin!#REF!</definedName>
    <definedName name="_______FMT31">[5]Admin!#REF!</definedName>
    <definedName name="_______FMT32">[5]Admin!#REF!</definedName>
    <definedName name="_______FMT33">[5]Admin!#REF!</definedName>
    <definedName name="_______FMT34">[5]Admin!#REF!</definedName>
    <definedName name="_______FMT35">[5]Admin!#REF!</definedName>
    <definedName name="_______FMT36">[5]Admin!#REF!</definedName>
    <definedName name="_______FMT37">[5]Admin!#REF!</definedName>
    <definedName name="_______FMT38">[5]Admin!#REF!</definedName>
    <definedName name="_______FMT4">[5]Admin!#REF!</definedName>
    <definedName name="_______FMT41">[5]Admin!#REF!</definedName>
    <definedName name="_______FMT5">[5]Admin!#REF!</definedName>
    <definedName name="_______FMT6">[5]Admin!#REF!</definedName>
    <definedName name="_______FMT7">[5]Admin!#REF!</definedName>
    <definedName name="_______FMT8">[5]Admin!#REF!</definedName>
    <definedName name="_______FMT9">[5]Admin!#REF!</definedName>
    <definedName name="_______GAB1">'[6]Income Statement'!$B$10:$Q$157</definedName>
    <definedName name="_______HDG2">#REF!</definedName>
    <definedName name="_______LIA1">#REF!</definedName>
    <definedName name="_______LIA2">#REF!</definedName>
    <definedName name="_______LIA3">#REF!</definedName>
    <definedName name="_______LIA4">#REF!</definedName>
    <definedName name="_______ls1">[7]MA!#REF!</definedName>
    <definedName name="_______ls2">[7]MA!#REF!</definedName>
    <definedName name="_______ls3">[7]MA!#REF!</definedName>
    <definedName name="_______ls4">[7]MA!#REF!</definedName>
    <definedName name="_______ls5">[7]MA!#REF!</definedName>
    <definedName name="_______Mdc12">'[8]Rekap Budget'!$AZ$9:$AZ$69</definedName>
    <definedName name="_______Mdc2">'[8]Rekap Budget'!$AP$9:$AP$69</definedName>
    <definedName name="_______Mdc3">'[8]Rekap Budget'!$AQ$9:$AQ$69</definedName>
    <definedName name="_______Mdc4">'[8]Rekap Budget'!$AR$9:$AR$69</definedName>
    <definedName name="_______Mdc5">'[8]Rekap Budget'!$AS$9:$AS$69</definedName>
    <definedName name="_______Mdc6">'[8]Rekap Budget'!$AT$9:$AT$69</definedName>
    <definedName name="_______Mdc7">'[8]Rekap Budget'!$AU$9:$AU$69</definedName>
    <definedName name="_______Mdc8">'[8]Rekap Budget'!$AV$9:$AV$69</definedName>
    <definedName name="_______Mdc9">'[8]Rekap Budget'!$AW$9:$AW$69</definedName>
    <definedName name="_______Mes1">'[9]Rekap Budget'!$AO$9:$AO$69</definedName>
    <definedName name="_______Mes10">'[9]Rekap Budget'!$AX$9:$AX$69</definedName>
    <definedName name="_______Mes11">'[9]Rekap Budget'!$AY$9:$AY$69</definedName>
    <definedName name="_______Mes12">'[9]Rekap Budget'!$AZ$9:$AZ$69</definedName>
    <definedName name="_______Mes2">'[9]Rekap Budget'!$AP$9:$AP$69</definedName>
    <definedName name="_______Mes3">'[9]Rekap Budget'!$AQ$9:$AQ$69</definedName>
    <definedName name="_______Mes4">'[9]Rekap Budget'!$AR$9:$AR$69</definedName>
    <definedName name="_______Mes5">'[9]Rekap Budget'!$AS$9:$AS$69</definedName>
    <definedName name="_______Mes6">'[9]Rekap Budget'!$AT$9:$AT$69</definedName>
    <definedName name="_______Mes7">'[9]Rekap Budget'!$AU$9:$AU$69</definedName>
    <definedName name="_______Mes8">'[9]Rekap Budget'!$AV$9:$AV$69</definedName>
    <definedName name="_______Mes9">'[9]Rekap Budget'!$AW$9:$AW$69</definedName>
    <definedName name="_______NAV1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_______Pdg3">'[10]Rekap Budget'!$AQ$9:$AQ$69</definedName>
    <definedName name="_______Pdg4">'[10]Rekap Budget'!$AR$9:$AR$69</definedName>
    <definedName name="_______Pdg5">'[10]Rekap Budget'!$AS$9:$AS$69</definedName>
    <definedName name="_______Pdg6">'[10]Rekap Budget'!$AT$9:$AT$69</definedName>
    <definedName name="_______Pdg7">'[10]Rekap Budget'!$AU$9:$AU$69</definedName>
    <definedName name="_______Pdg8">'[10]Rekap Budget'!$AV$9:$AV$69</definedName>
    <definedName name="_______Pdg9">'[10]Rekap Budget'!$AW$9:$AW$69</definedName>
    <definedName name="_______PDS2">[5]Admin!#REF!</definedName>
    <definedName name="_______PDS3">[5]Admin!#REF!</definedName>
    <definedName name="_______SUB1">[5]Admin!#REF!</definedName>
    <definedName name="_______SUB12">[5]Admin!#REF!</definedName>
    <definedName name="_______SUB13">[5]Admin!#REF!</definedName>
    <definedName name="_______SUB2">[5]Admin!#REF!</definedName>
    <definedName name="_______SUB201">[5]Admin!#REF!</definedName>
    <definedName name="_______SUB202">[5]Admin!#REF!</definedName>
    <definedName name="______AGG12" hidden="1">#REF!</definedName>
    <definedName name="______AGG13">#REF!</definedName>
    <definedName name="______AST1">#REF!</definedName>
    <definedName name="______AST2">#REF!</definedName>
    <definedName name="______CFL1">#REF!</definedName>
    <definedName name="______CFL2">#REF!</definedName>
    <definedName name="______CFL3">#REF!</definedName>
    <definedName name="______CFL4">#REF!</definedName>
    <definedName name="______DAT13">[11]Sheet1!$M$5:$M$11370</definedName>
    <definedName name="______DAT14">[11]Sheet1!$N$5:$N$11370</definedName>
    <definedName name="______DAT15">[11]Sheet1!$O$5:$O$11370</definedName>
    <definedName name="______DAT16">[11]Sheet1!$P$5:$P$11370</definedName>
    <definedName name="______DAT17">[11]Sheet1!$Q$5:$Q$11370</definedName>
    <definedName name="______DAT2">[11]Sheet1!$B$5:$B$11370</definedName>
    <definedName name="______DBA7">[4]WP_1998!#REF!</definedName>
    <definedName name="______EXP1">[5]Admin!#REF!</definedName>
    <definedName name="______EXP3">[5]Admin!#REF!</definedName>
    <definedName name="______FAC1">#REF!</definedName>
    <definedName name="______FAC2">#REF!</definedName>
    <definedName name="______FAC3">#REF!</definedName>
    <definedName name="______FAC4">#REF!</definedName>
    <definedName name="______FMT1">[5]Admin!#REF!</definedName>
    <definedName name="______FMT10">[5]Admin!#REF!</definedName>
    <definedName name="______FMT11">[5]Admin!#REF!</definedName>
    <definedName name="______FMT12">[5]Admin!#REF!</definedName>
    <definedName name="______FMT13">[5]Admin!#REF!</definedName>
    <definedName name="______FMT14">[5]Admin!#REF!</definedName>
    <definedName name="______FMT15">[5]Admin!#REF!</definedName>
    <definedName name="______FMT16">[5]Admin!#REF!</definedName>
    <definedName name="______FMT17">[5]Admin!#REF!</definedName>
    <definedName name="______FMT2">[5]Admin!#REF!</definedName>
    <definedName name="______FMT20">[5]Admin!#REF!</definedName>
    <definedName name="______FMT21">[5]Admin!#REF!</definedName>
    <definedName name="______FMT22">[5]Admin!#REF!</definedName>
    <definedName name="______FMT23">[5]Admin!#REF!</definedName>
    <definedName name="______FMT24">[5]Admin!#REF!</definedName>
    <definedName name="______FMT25">[5]Admin!#REF!</definedName>
    <definedName name="______FMT26">[5]Admin!#REF!</definedName>
    <definedName name="______FMT27">[5]Admin!#REF!</definedName>
    <definedName name="______FMT3">[5]Admin!#REF!</definedName>
    <definedName name="______FMT31">[5]Admin!#REF!</definedName>
    <definedName name="______FMT32">[5]Admin!#REF!</definedName>
    <definedName name="______FMT33">[5]Admin!#REF!</definedName>
    <definedName name="______FMT34">[5]Admin!#REF!</definedName>
    <definedName name="______FMT35">[5]Admin!#REF!</definedName>
    <definedName name="______FMT36">[5]Admin!#REF!</definedName>
    <definedName name="______FMT37">[5]Admin!#REF!</definedName>
    <definedName name="______FMT38">[5]Admin!#REF!</definedName>
    <definedName name="______FMT4">[5]Admin!#REF!</definedName>
    <definedName name="______FMT41">[5]Admin!#REF!</definedName>
    <definedName name="______FMT5">[5]Admin!#REF!</definedName>
    <definedName name="______FMT6">[5]Admin!#REF!</definedName>
    <definedName name="______FMT7">[5]Admin!#REF!</definedName>
    <definedName name="______FMT8">[5]Admin!#REF!</definedName>
    <definedName name="______FMT9">[5]Admin!#REF!</definedName>
    <definedName name="______GAB1">'[6]Income Statement'!$B$10:$Q$157</definedName>
    <definedName name="______HDG2">#REF!</definedName>
    <definedName name="______LIA1">#REF!</definedName>
    <definedName name="______LIA2">#REF!</definedName>
    <definedName name="______LIA3">#REF!</definedName>
    <definedName name="______LIA4">#REF!</definedName>
    <definedName name="______ls1">[7]MA!#REF!</definedName>
    <definedName name="______ls2">[7]MA!#REF!</definedName>
    <definedName name="______ls3">[7]MA!#REF!</definedName>
    <definedName name="______ls4">[7]MA!#REF!</definedName>
    <definedName name="______ls5">[7]MA!#REF!</definedName>
    <definedName name="______Mdc3">'[8]Rekap Budget'!$AQ$9:$AQ$69</definedName>
    <definedName name="______Mdc4">'[8]Rekap Budget'!$AR$9:$AR$69</definedName>
    <definedName name="______Mdc5">'[8]Rekap Budget'!$AS$9:$AS$69</definedName>
    <definedName name="______Mdc6">'[8]Rekap Budget'!$AT$9:$AT$69</definedName>
    <definedName name="______Mdc7">'[8]Rekap Budget'!$AU$9:$AU$69</definedName>
    <definedName name="______Mdc8">'[8]Rekap Budget'!$AV$9:$AV$69</definedName>
    <definedName name="______Mdc9">'[8]Rekap Budget'!$AW$9:$AW$69</definedName>
    <definedName name="______Mes1">'[9]Rekap Budget'!$AO$9:$AO$69</definedName>
    <definedName name="______Mes10">'[9]Rekap Budget'!$AX$9:$AX$69</definedName>
    <definedName name="______Mes11">'[9]Rekap Budget'!$AY$9:$AY$69</definedName>
    <definedName name="______Mes12">'[9]Rekap Budget'!$AZ$9:$AZ$69</definedName>
    <definedName name="______Mes2">'[9]Rekap Budget'!$AP$9:$AP$69</definedName>
    <definedName name="______Mes3">'[9]Rekap Budget'!$AQ$9:$AQ$69</definedName>
    <definedName name="______Mes4">'[9]Rekap Budget'!$AR$9:$AR$69</definedName>
    <definedName name="______Mes5">'[9]Rekap Budget'!$AS$9:$AS$69</definedName>
    <definedName name="______Mes6">'[9]Rekap Budget'!$AT$9:$AT$69</definedName>
    <definedName name="______Mes7">'[9]Rekap Budget'!$AU$9:$AU$69</definedName>
    <definedName name="______Mes8">'[9]Rekap Budget'!$AV$9:$AV$69</definedName>
    <definedName name="______Mes9">'[9]Rekap Budget'!$AW$9:$AW$69</definedName>
    <definedName name="______NAV1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______Pdg3">'[10]Rekap Budget'!$AQ$9:$AQ$69</definedName>
    <definedName name="______Pdg4">'[10]Rekap Budget'!$AR$9:$AR$69</definedName>
    <definedName name="______Pdg5">'[10]Rekap Budget'!$AS$9:$AS$69</definedName>
    <definedName name="______Pdg6">'[10]Rekap Budget'!$AT$9:$AT$69</definedName>
    <definedName name="______Pdg7">'[10]Rekap Budget'!$AU$9:$AU$69</definedName>
    <definedName name="______Pdg8">'[10]Rekap Budget'!$AV$9:$AV$69</definedName>
    <definedName name="______Pdg9">'[10]Rekap Budget'!$AW$9:$AW$69</definedName>
    <definedName name="______PDS2">[5]Admin!#REF!</definedName>
    <definedName name="______PDS3">[5]Admin!#REF!</definedName>
    <definedName name="______SUB1">[5]Admin!#REF!</definedName>
    <definedName name="______SUB12">[5]Admin!#REF!</definedName>
    <definedName name="______SUB13">[5]Admin!#REF!</definedName>
    <definedName name="______SUB2">[5]Admin!#REF!</definedName>
    <definedName name="______SUB201">[5]Admin!#REF!</definedName>
    <definedName name="______SUB202">[5]Admin!#REF!</definedName>
    <definedName name="_____AGG12" hidden="1">#REF!</definedName>
    <definedName name="_____AGG13">#REF!</definedName>
    <definedName name="_____AST1">#REF!</definedName>
    <definedName name="_____AST2">#REF!</definedName>
    <definedName name="_____CFL1">#REF!</definedName>
    <definedName name="_____CFL2">#REF!</definedName>
    <definedName name="_____CFL3">#REF!</definedName>
    <definedName name="_____CFL4">#REF!</definedName>
    <definedName name="_____DAT13">[11]Sheet1!$M$5:$M$11370</definedName>
    <definedName name="_____DAT14">[11]Sheet1!$N$5:$N$11370</definedName>
    <definedName name="_____DAT15">[11]Sheet1!$O$5:$O$11370</definedName>
    <definedName name="_____DAT16">[11]Sheet1!$P$5:$P$11370</definedName>
    <definedName name="_____DAT17">[11]Sheet1!$Q$5:$Q$11370</definedName>
    <definedName name="_____DAT2">[11]Sheet1!$B$5:$B$11370</definedName>
    <definedName name="_____DBA7">[4]WP_1998!#REF!</definedName>
    <definedName name="_____EXP1">[5]Admin!#REF!</definedName>
    <definedName name="_____EXP3">[5]Admin!#REF!</definedName>
    <definedName name="_____FAC1">#REF!</definedName>
    <definedName name="_____FAC2">#REF!</definedName>
    <definedName name="_____FAC3">#REF!</definedName>
    <definedName name="_____FAC4">#REF!</definedName>
    <definedName name="_____FMT1">[5]Admin!#REF!</definedName>
    <definedName name="_____FMT10">[5]Admin!#REF!</definedName>
    <definedName name="_____FMT11">[5]Admin!#REF!</definedName>
    <definedName name="_____FMT12">[5]Admin!#REF!</definedName>
    <definedName name="_____FMT13">[5]Admin!#REF!</definedName>
    <definedName name="_____FMT14">[5]Admin!#REF!</definedName>
    <definedName name="_____FMT15">[5]Admin!#REF!</definedName>
    <definedName name="_____FMT16">[5]Admin!#REF!</definedName>
    <definedName name="_____FMT17">[5]Admin!#REF!</definedName>
    <definedName name="_____FMT2">[5]Admin!#REF!</definedName>
    <definedName name="_____FMT20">[5]Admin!#REF!</definedName>
    <definedName name="_____FMT21">[5]Admin!#REF!</definedName>
    <definedName name="_____FMT22">[5]Admin!#REF!</definedName>
    <definedName name="_____FMT23">[5]Admin!#REF!</definedName>
    <definedName name="_____FMT24">[5]Admin!#REF!</definedName>
    <definedName name="_____FMT25">[5]Admin!#REF!</definedName>
    <definedName name="_____FMT26">[5]Admin!#REF!</definedName>
    <definedName name="_____FMT27">[5]Admin!#REF!</definedName>
    <definedName name="_____FMT3">[5]Admin!#REF!</definedName>
    <definedName name="_____FMT31">[5]Admin!#REF!</definedName>
    <definedName name="_____FMT32">[5]Admin!#REF!</definedName>
    <definedName name="_____FMT33">[5]Admin!#REF!</definedName>
    <definedName name="_____FMT34">[5]Admin!#REF!</definedName>
    <definedName name="_____FMT35">[5]Admin!#REF!</definedName>
    <definedName name="_____FMT36">[5]Admin!#REF!</definedName>
    <definedName name="_____FMT37">[5]Admin!#REF!</definedName>
    <definedName name="_____FMT38">[5]Admin!#REF!</definedName>
    <definedName name="_____FMT4">[5]Admin!#REF!</definedName>
    <definedName name="_____FMT41">[5]Admin!#REF!</definedName>
    <definedName name="_____FMT5">[5]Admin!#REF!</definedName>
    <definedName name="_____FMT6">[5]Admin!#REF!</definedName>
    <definedName name="_____FMT7">[5]Admin!#REF!</definedName>
    <definedName name="_____FMT8">[5]Admin!#REF!</definedName>
    <definedName name="_____FMT9">[5]Admin!#REF!</definedName>
    <definedName name="_____GAB1">'[6]Income Statement'!$B$10:$Q$157</definedName>
    <definedName name="_____HDG2">#REF!</definedName>
    <definedName name="_____LIA1">#REF!</definedName>
    <definedName name="_____LIA2">#REF!</definedName>
    <definedName name="_____LIA3">#REF!</definedName>
    <definedName name="_____LIA4">#REF!</definedName>
    <definedName name="_____ls1">[7]MA!#REF!</definedName>
    <definedName name="_____ls2">[7]MA!#REF!</definedName>
    <definedName name="_____ls3">[7]MA!#REF!</definedName>
    <definedName name="_____ls4">[7]MA!#REF!</definedName>
    <definedName name="_____ls5">[7]MA!#REF!</definedName>
    <definedName name="_____Mdc11">'[8]Rekap Budget'!$AY$9:$AY$69</definedName>
    <definedName name="_____Mdc12">'[8]Rekap Budget'!$AZ$9:$AZ$69</definedName>
    <definedName name="_____Mdc2">'[8]Rekap Budget'!$AP$9:$AP$69</definedName>
    <definedName name="_____Mdc3">'[8]Rekap Budget'!$AQ$9:$AQ$69</definedName>
    <definedName name="_____Mdc4">'[8]Rekap Budget'!$AR$9:$AR$69</definedName>
    <definedName name="_____Mdc5">'[8]Rekap Budget'!$AS$9:$AS$69</definedName>
    <definedName name="_____Mdc6">'[8]Rekap Budget'!$AT$9:$AT$69</definedName>
    <definedName name="_____Mdc7">'[8]Rekap Budget'!$AU$9:$AU$69</definedName>
    <definedName name="_____Mdc8">'[8]Rekap Budget'!$AV$9:$AV$69</definedName>
    <definedName name="_____Mdc9">'[8]Rekap Budget'!$AW$9:$AW$69</definedName>
    <definedName name="_____Mes1">'[9]Rekap Budget'!$AO$9:$AO$69</definedName>
    <definedName name="_____Mes10">'[9]Rekap Budget'!$AX$9:$AX$69</definedName>
    <definedName name="_____Mes11">'[9]Rekap Budget'!$AY$9:$AY$69</definedName>
    <definedName name="_____Mes12">'[9]Rekap Budget'!$AZ$9:$AZ$69</definedName>
    <definedName name="_____Mes2">'[9]Rekap Budget'!$AP$9:$AP$69</definedName>
    <definedName name="_____Mes3">'[9]Rekap Budget'!$AQ$9:$AQ$69</definedName>
    <definedName name="_____Mes4">'[9]Rekap Budget'!$AR$9:$AR$69</definedName>
    <definedName name="_____Mes5">'[9]Rekap Budget'!$AS$9:$AS$69</definedName>
    <definedName name="_____Mes6">'[9]Rekap Budget'!$AT$9:$AT$69</definedName>
    <definedName name="_____Mes7">'[9]Rekap Budget'!$AU$9:$AU$69</definedName>
    <definedName name="_____Mes8">'[9]Rekap Budget'!$AV$9:$AV$69</definedName>
    <definedName name="_____Mes9">'[9]Rekap Budget'!$AW$9:$AW$69</definedName>
    <definedName name="_____NAV1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_____Pdg11">'[10]Rekap Budget'!$AY$9:$AY$69</definedName>
    <definedName name="_____Pdg12">'[10]Rekap Budget'!$AZ$9:$AZ$69</definedName>
    <definedName name="_____Pdg2">'[10]Rekap Budget'!$AP$9:$AP$69</definedName>
    <definedName name="_____Pdg3">'[10]Rekap Budget'!$AQ$9:$AQ$69</definedName>
    <definedName name="_____Pdg4">'[10]Rekap Budget'!$AR$9:$AR$69</definedName>
    <definedName name="_____Pdg5">'[10]Rekap Budget'!$AS$9:$AS$69</definedName>
    <definedName name="_____Pdg6">'[10]Rekap Budget'!$AT$9:$AT$69</definedName>
    <definedName name="_____Pdg7">'[10]Rekap Budget'!$AU$9:$AU$69</definedName>
    <definedName name="_____Pdg8">'[10]Rekap Budget'!$AV$9:$AV$69</definedName>
    <definedName name="_____Pdg9">'[10]Rekap Budget'!$AW$9:$AW$69</definedName>
    <definedName name="_____PDS2">[5]Admin!#REF!</definedName>
    <definedName name="_____PDS3">[5]Admin!#REF!</definedName>
    <definedName name="_____pem3">'[12]DATA WP'!$E$21</definedName>
    <definedName name="_____SUB1">[5]Admin!#REF!</definedName>
    <definedName name="_____SUB12">[5]Admin!#REF!</definedName>
    <definedName name="_____SUB13">[5]Admin!#REF!</definedName>
    <definedName name="_____SUB2">[5]Admin!#REF!</definedName>
    <definedName name="_____SUB201">[5]Admin!#REF!</definedName>
    <definedName name="_____SUB202">[5]Admin!#REF!</definedName>
    <definedName name="____AGG12" hidden="1">#REF!</definedName>
    <definedName name="____AGG13">#REF!</definedName>
    <definedName name="____apa2">'[13]AA.1.1 BNI'!$A$14:$E$14</definedName>
    <definedName name="____are2">[14]Table!$L$2:$M$31</definedName>
    <definedName name="____AST1">#REF!</definedName>
    <definedName name="____AST2">#REF!</definedName>
    <definedName name="____CFL1">#REF!</definedName>
    <definedName name="____CFL2">#REF!</definedName>
    <definedName name="____CFL3">#REF!</definedName>
    <definedName name="____CFL4">#REF!</definedName>
    <definedName name="____dat110">'[13]AA.1.1 BNI'!$F$15:$F$54</definedName>
    <definedName name="____DAT12">[11]Sheet1!$L$5:$L$11370</definedName>
    <definedName name="____DAT13">[11]Sheet1!$M$5:$M$11370</definedName>
    <definedName name="____DAT14">[11]Sheet1!$N$5:$N$11370</definedName>
    <definedName name="____DAT15">[11]Sheet1!$O$5:$O$11370</definedName>
    <definedName name="____DAT16">[11]Sheet1!$P$5:$P$11370</definedName>
    <definedName name="____DAT17">[11]Sheet1!$Q$5:$Q$11370</definedName>
    <definedName name="____DAT2">[11]Sheet1!$B$5:$B$11370</definedName>
    <definedName name="____DAT9">[11]Sheet1!$I$5:$I$11370</definedName>
    <definedName name="____dat90">'[13]AA.1.1 BNI'!$G$15:$G$54</definedName>
    <definedName name="____DBA7">[4]WP_1998!#REF!</definedName>
    <definedName name="____dbt0106">[15]Sheet1!$V$11:$V$374</definedName>
    <definedName name="____EXP1">[1]Admin!#REF!</definedName>
    <definedName name="____EXP3">[1]Admin!#REF!</definedName>
    <definedName name="____FAC1">#REF!</definedName>
    <definedName name="____FAC2">#REF!</definedName>
    <definedName name="____FAC3">#REF!</definedName>
    <definedName name="____FAC4">#REF!</definedName>
    <definedName name="____feb404">[16]Sheet1!$B$7</definedName>
    <definedName name="____FMT1">[1]Admin!#REF!</definedName>
    <definedName name="____FMT10">[1]Admin!#REF!</definedName>
    <definedName name="____FMT11">[1]Admin!#REF!</definedName>
    <definedName name="____FMT12">[1]Admin!#REF!</definedName>
    <definedName name="____FMT13">[1]Admin!#REF!</definedName>
    <definedName name="____FMT14">[1]Admin!#REF!</definedName>
    <definedName name="____FMT15">[1]Admin!#REF!</definedName>
    <definedName name="____FMT16">[1]Admin!#REF!</definedName>
    <definedName name="____FMT17">[1]Admin!#REF!</definedName>
    <definedName name="____FMT2">[1]Admin!#REF!</definedName>
    <definedName name="____FMT20">[1]Admin!#REF!</definedName>
    <definedName name="____FMT21">[1]Admin!#REF!</definedName>
    <definedName name="____FMT22">[1]Admin!#REF!</definedName>
    <definedName name="____FMT23">[1]Admin!#REF!</definedName>
    <definedName name="____FMT24">[1]Admin!#REF!</definedName>
    <definedName name="____FMT25">[1]Admin!#REF!</definedName>
    <definedName name="____FMT26">[1]Admin!#REF!</definedName>
    <definedName name="____FMT27">[1]Admin!#REF!</definedName>
    <definedName name="____FMT3">[1]Admin!#REF!</definedName>
    <definedName name="____FMT31">[1]Admin!#REF!</definedName>
    <definedName name="____FMT32">[1]Admin!#REF!</definedName>
    <definedName name="____FMT33">[1]Admin!#REF!</definedName>
    <definedName name="____FMT34">[1]Admin!#REF!</definedName>
    <definedName name="____FMT35">[1]Admin!#REF!</definedName>
    <definedName name="____FMT36">[1]Admin!#REF!</definedName>
    <definedName name="____FMT37">[1]Admin!#REF!</definedName>
    <definedName name="____FMT38">[1]Admin!#REF!</definedName>
    <definedName name="____FMT4">[1]Admin!#REF!</definedName>
    <definedName name="____FMT41">[1]Admin!#REF!</definedName>
    <definedName name="____FMT5">[1]Admin!#REF!</definedName>
    <definedName name="____FMT6">[1]Admin!#REF!</definedName>
    <definedName name="____FMT7">[1]Admin!#REF!</definedName>
    <definedName name="____FMT8">[1]Admin!#REF!</definedName>
    <definedName name="____FMT9">[1]Admin!#REF!</definedName>
    <definedName name="____GAB1">'[17]Income Statement'!$B$10:$Q$157</definedName>
    <definedName name="____HDG2">#REF!</definedName>
    <definedName name="____LIA1">#REF!</definedName>
    <definedName name="____LIA2">#REF!</definedName>
    <definedName name="____LIA3">#REF!</definedName>
    <definedName name="____LIA4">#REF!</definedName>
    <definedName name="____ls1">[7]MA!#REF!</definedName>
    <definedName name="____ls2">[7]MA!#REF!</definedName>
    <definedName name="____ls3">[7]MA!#REF!</definedName>
    <definedName name="____ls4">[7]MA!#REF!</definedName>
    <definedName name="____ls5">[7]MA!#REF!</definedName>
    <definedName name="____Mdc10">'[8]Rekap Budget'!$AX$9:$AX$69</definedName>
    <definedName name="____Mdc11">'[8]Rekap Budget'!$AY$9:$AY$69</definedName>
    <definedName name="____Mdc12">'[8]Rekap Budget'!$AZ$9:$AZ$69</definedName>
    <definedName name="____Mdc2">'[8]Rekap Budget'!$AP$9:$AP$69</definedName>
    <definedName name="____Mdc3">'[8]Rekap Budget'!$AQ$9:$AQ$69</definedName>
    <definedName name="____Mdc4">'[8]Rekap Budget'!$AR$9:$AR$69</definedName>
    <definedName name="____Mdc5">'[8]Rekap Budget'!$AS$9:$AS$69</definedName>
    <definedName name="____Mdc6">'[8]Rekap Budget'!$AT$9:$AT$69</definedName>
    <definedName name="____Mdc7">'[8]Rekap Budget'!$AU$9:$AU$69</definedName>
    <definedName name="____Mdc8">'[8]Rekap Budget'!$AV$9:$AV$69</definedName>
    <definedName name="____Mdc9">'[8]Rekap Budget'!$AW$9:$AW$69</definedName>
    <definedName name="____Mes1">'[18]Rekap Budget'!$AO$9:$AO$69</definedName>
    <definedName name="____Mes10">'[18]Rekap Budget'!$AX$9:$AX$69</definedName>
    <definedName name="____Mes11">'[18]Rekap Budget'!$AY$9:$AY$69</definedName>
    <definedName name="____Mes12">'[18]Rekap Budget'!$AZ$9:$AZ$69</definedName>
    <definedName name="____Mes2">'[18]Rekap Budget'!$AP$9:$AP$69</definedName>
    <definedName name="____Mes3">'[18]Rekap Budget'!$AQ$9:$AQ$69</definedName>
    <definedName name="____Mes4">'[18]Rekap Budget'!$AR$9:$AR$69</definedName>
    <definedName name="____Mes5">'[18]Rekap Budget'!$AS$9:$AS$69</definedName>
    <definedName name="____Mes6">'[18]Rekap Budget'!$AT$9:$AT$69</definedName>
    <definedName name="____Mes7">'[18]Rekap Budget'!$AU$9:$AU$69</definedName>
    <definedName name="____Mes8">'[18]Rekap Budget'!$AV$9:$AV$69</definedName>
    <definedName name="____Mes9">'[18]Rekap Budget'!$AW$9:$AW$69</definedName>
    <definedName name="____NAV1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____Pdg11">'[10]Rekap Budget'!$AY$9:$AY$69</definedName>
    <definedName name="____Pdg12">'[12]Rekap Budget'!$AZ$9:$AZ$69</definedName>
    <definedName name="____Pdg2">'[12]Rekap Budget'!$AP$9:$AP$69</definedName>
    <definedName name="____Pdg3">'[12]Rekap Budget'!$AQ$9:$AQ$69</definedName>
    <definedName name="____Pdg4">'[12]Rekap Budget'!$AR$9:$AR$69</definedName>
    <definedName name="____Pdg5">'[12]Rekap Budget'!$AS$9:$AS$69</definedName>
    <definedName name="____Pdg6">'[12]Rekap Budget'!$AT$9:$AT$69</definedName>
    <definedName name="____Pdg7">'[12]Rekap Budget'!$AU$9:$AU$69</definedName>
    <definedName name="____Pdg8">'[12]Rekap Budget'!$AV$9:$AV$69</definedName>
    <definedName name="____Pdg9">'[12]Rekap Budget'!$AW$9:$AW$69</definedName>
    <definedName name="____PDS2">[1]Admin!#REF!</definedName>
    <definedName name="____PDS3">[1]Admin!#REF!</definedName>
    <definedName name="____pem3">'[12]DATA WP'!$E$21</definedName>
    <definedName name="____SUB1">[5]Admin!#REF!</definedName>
    <definedName name="____SUB12">[1]Admin!#REF!</definedName>
    <definedName name="____SUB13">[1]Admin!#REF!</definedName>
    <definedName name="____SUB2">[1]Admin!#REF!</definedName>
    <definedName name="____SUB201">[1]Admin!#REF!</definedName>
    <definedName name="____SUB202">[1]Admin!#REF!</definedName>
    <definedName name="___AGG12" hidden="1">#REF!</definedName>
    <definedName name="___AGG13">#REF!</definedName>
    <definedName name="___apa2">'[13]AA.1.1 BNI'!$A$14:$E$14</definedName>
    <definedName name="___are2">#N/A</definedName>
    <definedName name="___AST1">#REF!</definedName>
    <definedName name="___AST2">#REF!</definedName>
    <definedName name="___CFL1">#REF!</definedName>
    <definedName name="___CFL2">#REF!</definedName>
    <definedName name="___CFL3">#REF!</definedName>
    <definedName name="___CFL4">#REF!</definedName>
    <definedName name="___dat110">'[19]AA.1.1 BNI'!$F$15:$F$54</definedName>
    <definedName name="___DAT12">[20]Sheet1!$L$5:$L$11370</definedName>
    <definedName name="___DAT13">[20]Sheet1!$M$5:$M$11370</definedName>
    <definedName name="___DAT14">[20]Sheet1!$N$5:$N$11370</definedName>
    <definedName name="___DAT15">[20]Sheet1!$O$5:$O$11370</definedName>
    <definedName name="___DAT16">[20]Sheet1!$P$5:$P$11370</definedName>
    <definedName name="___DAT17">[20]Sheet1!$Q$5:$Q$11370</definedName>
    <definedName name="___DAT2">[20]Sheet1!$B$5:$B$11370</definedName>
    <definedName name="___dat90">'[19]AA.1.1 BNI'!$G$15:$G$54</definedName>
    <definedName name="___DBA7">[4]WP_1998!#REF!</definedName>
    <definedName name="___dbt0106">[21]Sheet1!$V$11:$V$374</definedName>
    <definedName name="___EXP1">[1]Admin!#REF!</definedName>
    <definedName name="___EXP3">[1]Admin!#REF!</definedName>
    <definedName name="___FAC1">#REF!</definedName>
    <definedName name="___FAC2">#REF!</definedName>
    <definedName name="___FAC3">#REF!</definedName>
    <definedName name="___FAC4">#REF!</definedName>
    <definedName name="___feb404">[16]Sheet1!$B$7</definedName>
    <definedName name="___FMT1">[1]Admin!#REF!</definedName>
    <definedName name="___FMT10">[1]Admin!#REF!</definedName>
    <definedName name="___FMT11">[1]Admin!#REF!</definedName>
    <definedName name="___FMT12">[1]Admin!#REF!</definedName>
    <definedName name="___FMT13">[1]Admin!#REF!</definedName>
    <definedName name="___FMT14">[1]Admin!#REF!</definedName>
    <definedName name="___FMT15">[1]Admin!#REF!</definedName>
    <definedName name="___FMT16">[1]Admin!#REF!</definedName>
    <definedName name="___FMT17">[1]Admin!#REF!</definedName>
    <definedName name="___FMT2">[1]Admin!#REF!</definedName>
    <definedName name="___FMT20">[1]Admin!#REF!</definedName>
    <definedName name="___FMT21">[1]Admin!#REF!</definedName>
    <definedName name="___FMT22">[1]Admin!#REF!</definedName>
    <definedName name="___FMT23">[1]Admin!#REF!</definedName>
    <definedName name="___FMT24">[1]Admin!#REF!</definedName>
    <definedName name="___FMT25">[1]Admin!#REF!</definedName>
    <definedName name="___FMT26">[1]Admin!#REF!</definedName>
    <definedName name="___FMT27">[1]Admin!#REF!</definedName>
    <definedName name="___FMT3">[1]Admin!#REF!</definedName>
    <definedName name="___FMT31">[1]Admin!#REF!</definedName>
    <definedName name="___FMT32">[1]Admin!#REF!</definedName>
    <definedName name="___FMT33">[1]Admin!#REF!</definedName>
    <definedName name="___FMT34">[1]Admin!#REF!</definedName>
    <definedName name="___FMT35">[1]Admin!#REF!</definedName>
    <definedName name="___FMT36">[1]Admin!#REF!</definedName>
    <definedName name="___FMT37">[1]Admin!#REF!</definedName>
    <definedName name="___FMT38">[1]Admin!#REF!</definedName>
    <definedName name="___FMT4">[1]Admin!#REF!</definedName>
    <definedName name="___FMT41">[1]Admin!#REF!</definedName>
    <definedName name="___FMT5">[1]Admin!#REF!</definedName>
    <definedName name="___FMT6">[1]Admin!#REF!</definedName>
    <definedName name="___FMT7">[1]Admin!#REF!</definedName>
    <definedName name="___FMT8">[1]Admin!#REF!</definedName>
    <definedName name="___FMT9">[1]Admin!#REF!</definedName>
    <definedName name="___GAB1">'[17]Income Statement'!$B$10:$Q$157</definedName>
    <definedName name="___HDG2">#REF!</definedName>
    <definedName name="___LIA1">#REF!</definedName>
    <definedName name="___LIA2">#REF!</definedName>
    <definedName name="___LIA3">#REF!</definedName>
    <definedName name="___LIA4">#REF!</definedName>
    <definedName name="___ls1">[7]MA!#REF!</definedName>
    <definedName name="___ls2">[7]MA!#REF!</definedName>
    <definedName name="___ls3">[7]MA!#REF!</definedName>
    <definedName name="___ls4">[7]MA!#REF!</definedName>
    <definedName name="___ls5">[7]MA!#REF!</definedName>
    <definedName name="___Mdc10">'[8]Rekap Budget'!$AX$9:$AX$69</definedName>
    <definedName name="___Mdc11">'[8]Rekap Budget'!$AY$9:$AY$69</definedName>
    <definedName name="___Mdc12">'[8]Rekap Budget'!$AZ$9:$AZ$69</definedName>
    <definedName name="___Mdc2">'[8]Rekap Budget'!$AP$9:$AP$69</definedName>
    <definedName name="___Mdc3">'[8]Rekap Budget'!$AQ$9:$AQ$69</definedName>
    <definedName name="___Mdc4">'[8]Rekap Budget'!$AR$9:$AR$69</definedName>
    <definedName name="___Mdc5">'[8]Rekap Budget'!$AS$9:$AS$69</definedName>
    <definedName name="___Mdc6">'[8]Rekap Budget'!$AT$9:$AT$69</definedName>
    <definedName name="___Mdc7">'[8]Rekap Budget'!$AU$9:$AU$69</definedName>
    <definedName name="___Mdc8">'[8]Rekap Budget'!$AV$9:$AV$69</definedName>
    <definedName name="___Mdc9">'[8]Rekap Budget'!$AW$9:$AW$69</definedName>
    <definedName name="___Mes1">'[18]Rekap Budget'!$AO$9:$AO$69</definedName>
    <definedName name="___Mes10">'[18]Rekap Budget'!$AX$9:$AX$69</definedName>
    <definedName name="___Mes11">'[18]Rekap Budget'!$AY$9:$AY$69</definedName>
    <definedName name="___Mes12">'[18]Rekap Budget'!$AZ$9:$AZ$69</definedName>
    <definedName name="___Mes2">'[18]Rekap Budget'!$AP$9:$AP$69</definedName>
    <definedName name="___Mes3">'[18]Rekap Budget'!$AQ$9:$AQ$69</definedName>
    <definedName name="___Mes4">'[18]Rekap Budget'!$AR$9:$AR$69</definedName>
    <definedName name="___Mes5">'[18]Rekap Budget'!$AS$9:$AS$69</definedName>
    <definedName name="___Mes6">'[18]Rekap Budget'!$AT$9:$AT$69</definedName>
    <definedName name="___Mes7">'[18]Rekap Budget'!$AU$9:$AU$69</definedName>
    <definedName name="___Mes8">'[18]Rekap Budget'!$AV$9:$AV$69</definedName>
    <definedName name="___Mes9">'[18]Rekap Budget'!$AW$9:$AW$69</definedName>
    <definedName name="___Pdg12">'[12]Rekap Budget'!$AZ$9:$AZ$69</definedName>
    <definedName name="___Pdg2">'[12]Rekap Budget'!$AP$9:$AP$69</definedName>
    <definedName name="___Pdg3">'[12]Rekap Budget'!$AQ$9:$AQ$69</definedName>
    <definedName name="___Pdg4">'[12]Rekap Budget'!$AR$9:$AR$69</definedName>
    <definedName name="___Pdg5">'[12]Rekap Budget'!$AS$9:$AS$69</definedName>
    <definedName name="___Pdg6">'[12]Rekap Budget'!$AT$9:$AT$69</definedName>
    <definedName name="___Pdg7">'[12]Rekap Budget'!$AU$9:$AU$69</definedName>
    <definedName name="___Pdg8">'[12]Rekap Budget'!$AV$9:$AV$69</definedName>
    <definedName name="___Pdg9">'[12]Rekap Budget'!$AW$9:$AW$69</definedName>
    <definedName name="___PDS2">[1]Admin!#REF!</definedName>
    <definedName name="___PDS3">[1]Admin!#REF!</definedName>
    <definedName name="___pem1">'[22]DATA WP'!$E$19</definedName>
    <definedName name="___pem2">'[22]DATA WP'!$E$20</definedName>
    <definedName name="___pem3">'[22]DATA WP'!$E$21</definedName>
    <definedName name="___SUB1">[1]Admin!#REF!</definedName>
    <definedName name="___SUB12">[1]Admin!#REF!</definedName>
    <definedName name="___SUB13">[1]Admin!#REF!</definedName>
    <definedName name="___SUB2">[1]Admin!#REF!</definedName>
    <definedName name="___SUB201">[1]Admin!#REF!</definedName>
    <definedName name="___SUB202">[1]Admin!#REF!</definedName>
    <definedName name="__123Graph_A" hidden="1">[23]AUG02!#REF!</definedName>
    <definedName name="__123Graph_B" hidden="1">[23]AUG02!#REF!</definedName>
    <definedName name="__123Graph_C" hidden="1">[23]AUG02!#REF!</definedName>
    <definedName name="__123Graph_D" hidden="1">[23]AUG02!#REF!</definedName>
    <definedName name="__123Graph_E" hidden="1">[23]AUG02!#REF!</definedName>
    <definedName name="__123Graph_F" hidden="1">[23]AUG02!#REF!</definedName>
    <definedName name="__123Graph_X" hidden="1">[23]AUG02!#REF!</definedName>
    <definedName name="__1Excel_BuiltIn_Print_Area_1_1_1_1_1_1_1_1">#REF!</definedName>
    <definedName name="__AGG02" hidden="1">#REF!</definedName>
    <definedName name="__AGG12" hidden="1">#REF!</definedName>
    <definedName name="__AGG13">#REF!</definedName>
    <definedName name="__apa2">'[13]AA.1.1 BNI'!$A$14:$E$14</definedName>
    <definedName name="__are2">#N/A</definedName>
    <definedName name="__AST1">#REF!</definedName>
    <definedName name="__AST2">#REF!</definedName>
    <definedName name="__CFL1">#REF!</definedName>
    <definedName name="__CFL2">#REF!</definedName>
    <definedName name="__CFL3">#REF!</definedName>
    <definedName name="__CFL4">#REF!</definedName>
    <definedName name="__DAT11">[11]Sheet1!$K$5:$K$11370</definedName>
    <definedName name="__dat110">'[19]AA.1.1 BNI'!$F$15:$F$54</definedName>
    <definedName name="__DAT12">[20]Sheet1!$L$5:$L$11370</definedName>
    <definedName name="__DAT13">[20]Sheet1!$M$5:$M$11370</definedName>
    <definedName name="__DAT14">[20]Sheet1!$N$5:$N$11370</definedName>
    <definedName name="__DAT15">[20]Sheet1!$O$5:$O$11370</definedName>
    <definedName name="__DAT16">[20]Sheet1!$P$5:$P$11370</definedName>
    <definedName name="__DAT17">[20]Sheet1!$Q$5:$Q$11370</definedName>
    <definedName name="__DAT2">[20]Sheet1!$B$5:$B$11370</definedName>
    <definedName name="__dat90">'[19]AA.1.1 BNI'!$G$15:$G$54</definedName>
    <definedName name="__DBA7">[4]WP_1998!#REF!</definedName>
    <definedName name="__EXP1">[1]Admin!#REF!</definedName>
    <definedName name="__EXP3">[1]Admin!#REF!</definedName>
    <definedName name="__FAC1">#REF!</definedName>
    <definedName name="__FAC2">#REF!</definedName>
    <definedName name="__FAC3">#REF!</definedName>
    <definedName name="__FAC4">#REF!</definedName>
    <definedName name="__feb404">[16]Sheet1!$B$7</definedName>
    <definedName name="__FMT1">[1]Admin!#REF!</definedName>
    <definedName name="__FMT10">[1]Admin!#REF!</definedName>
    <definedName name="__FMT11">[1]Admin!#REF!</definedName>
    <definedName name="__FMT12">[1]Admin!#REF!</definedName>
    <definedName name="__FMT13">[1]Admin!#REF!</definedName>
    <definedName name="__FMT14">[1]Admin!#REF!</definedName>
    <definedName name="__FMT15">[1]Admin!#REF!</definedName>
    <definedName name="__FMT16">[1]Admin!#REF!</definedName>
    <definedName name="__FMT17">[1]Admin!#REF!</definedName>
    <definedName name="__FMT2">[1]Admin!#REF!</definedName>
    <definedName name="__FMT20">[1]Admin!#REF!</definedName>
    <definedName name="__FMT21">[1]Admin!#REF!</definedName>
    <definedName name="__FMT22">[1]Admin!#REF!</definedName>
    <definedName name="__FMT23">[1]Admin!#REF!</definedName>
    <definedName name="__FMT24">[1]Admin!#REF!</definedName>
    <definedName name="__FMT25">[1]Admin!#REF!</definedName>
    <definedName name="__FMT26">[1]Admin!#REF!</definedName>
    <definedName name="__FMT27">[1]Admin!#REF!</definedName>
    <definedName name="__FMT3">[1]Admin!#REF!</definedName>
    <definedName name="__FMT31">[1]Admin!#REF!</definedName>
    <definedName name="__FMT32">[1]Admin!#REF!</definedName>
    <definedName name="__FMT33">[1]Admin!#REF!</definedName>
    <definedName name="__FMT34">[1]Admin!#REF!</definedName>
    <definedName name="__FMT35">[1]Admin!#REF!</definedName>
    <definedName name="__FMT36">[1]Admin!#REF!</definedName>
    <definedName name="__FMT37">[1]Admin!#REF!</definedName>
    <definedName name="__FMT38">[1]Admin!#REF!</definedName>
    <definedName name="__FMT4">[1]Admin!#REF!</definedName>
    <definedName name="__FMT41">[1]Admin!#REF!</definedName>
    <definedName name="__FMT5">[1]Admin!#REF!</definedName>
    <definedName name="__FMT6">[1]Admin!#REF!</definedName>
    <definedName name="__FMT7">[1]Admin!#REF!</definedName>
    <definedName name="__FMT8">[1]Admin!#REF!</definedName>
    <definedName name="__FMT9">[1]Admin!#REF!</definedName>
    <definedName name="__GAB1">'[17]Income Statement'!$B$10:$Q$157</definedName>
    <definedName name="__HDG2">#REF!</definedName>
    <definedName name="__jas1">{"'ReportOpsConsolidated'!$B$1:$G$64"}</definedName>
    <definedName name="__LIA1">#REF!</definedName>
    <definedName name="__LIA2">#REF!</definedName>
    <definedName name="__LIA3">#REF!</definedName>
    <definedName name="__LIA4">#REF!</definedName>
    <definedName name="__ls1">[7]MA!#REF!</definedName>
    <definedName name="__ls2">[7]MA!#REF!</definedName>
    <definedName name="__ls3">[7]MA!#REF!</definedName>
    <definedName name="__ls4">[7]MA!#REF!</definedName>
    <definedName name="__ls5">[7]MA!#REF!</definedName>
    <definedName name="__Mdc10">'[8]Rekap Budget'!$AX$9:$AX$69</definedName>
    <definedName name="__Mdc11">'[8]Rekap Budget'!$AY$9:$AY$69</definedName>
    <definedName name="__Mdc12">'[8]Rekap Budget'!$AZ$9:$AZ$69</definedName>
    <definedName name="__Mdc2">'[8]Rekap Budget'!$AP$9:$AP$69</definedName>
    <definedName name="__Mdc3">'[8]Rekap Budget'!$AQ$9:$AQ$69</definedName>
    <definedName name="__Mdc4">'[8]Rekap Budget'!$AR$9:$AR$69</definedName>
    <definedName name="__Mdc5">'[8]Rekap Budget'!$AS$9:$AS$69</definedName>
    <definedName name="__Mdc6">'[8]Rekap Budget'!$AT$9:$AT$69</definedName>
    <definedName name="__Mdc7">'[8]Rekap Budget'!$AU$9:$AU$69</definedName>
    <definedName name="__Mdc8">'[8]Rekap Budget'!$AV$9:$AV$69</definedName>
    <definedName name="__Mdc9">'[8]Rekap Budget'!$AW$9:$AW$69</definedName>
    <definedName name="__Mes1">'[9]Rekap Budget'!$AO$9:$AO$69</definedName>
    <definedName name="__Mes10">'[9]Rekap Budget'!$AX$9:$AX$69</definedName>
    <definedName name="__Mes11">'[9]Rekap Budget'!$AY$9:$AY$69</definedName>
    <definedName name="__Mes12">'[9]Rekap Budget'!$AZ$9:$AZ$69</definedName>
    <definedName name="__Mes2">'[9]Rekap Budget'!$AP$9:$AP$69</definedName>
    <definedName name="__Mes3">'[9]Rekap Budget'!$AQ$9:$AQ$69</definedName>
    <definedName name="__Mes4">'[9]Rekap Budget'!$AR$9:$AR$69</definedName>
    <definedName name="__Mes5">'[9]Rekap Budget'!$AS$9:$AS$69</definedName>
    <definedName name="__Mes6">'[9]Rekap Budget'!$AT$9:$AT$69</definedName>
    <definedName name="__Mes7">'[9]Rekap Budget'!$AU$9:$AU$69</definedName>
    <definedName name="__Mes8">'[9]Rekap Budget'!$AV$9:$AV$69</definedName>
    <definedName name="__Mes9">'[9]Rekap Budget'!$AW$9:$AW$69</definedName>
    <definedName name="__NAV1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__Pdg12">'[10]Rekap Budget'!$AZ$9:$AZ$69</definedName>
    <definedName name="__Pdg2">'[10]Rekap Budget'!$AP$9:$AP$69</definedName>
    <definedName name="__Pdg3">'[10]Rekap Budget'!$AQ$9:$AQ$69</definedName>
    <definedName name="__Pdg4">'[10]Rekap Budget'!$AR$9:$AR$69</definedName>
    <definedName name="__Pdg5">'[10]Rekap Budget'!$AS$9:$AS$69</definedName>
    <definedName name="__Pdg6">'[10]Rekap Budget'!$AT$9:$AT$69</definedName>
    <definedName name="__Pdg7">'[10]Rekap Budget'!$AU$9:$AU$69</definedName>
    <definedName name="__Pdg8">'[10]Rekap Budget'!$AV$9:$AV$69</definedName>
    <definedName name="__Pdg9">'[10]Rekap Budget'!$AW$9:$AW$69</definedName>
    <definedName name="__PDS2">[1]Admin!#REF!</definedName>
    <definedName name="__PDS3">[1]Admin!#REF!</definedName>
    <definedName name="__pem2">'[12]DATA WP'!$E$20</definedName>
    <definedName name="__pem3">'[12]DATA WP'!$E$21</definedName>
    <definedName name="__SUB1">[1]Admin!#REF!</definedName>
    <definedName name="__SUB12">[1]Admin!#REF!</definedName>
    <definedName name="__SUB13">[1]Admin!#REF!</definedName>
    <definedName name="__SUB2">[1]Admin!#REF!</definedName>
    <definedName name="__SUB201">[1]Admin!#REF!</definedName>
    <definedName name="__SUB202">[1]Admin!#REF!</definedName>
    <definedName name="__xlcn.LinkedTable_Table11">#REF!</definedName>
    <definedName name="__xlnm_Print_Titles_2">#REF!</definedName>
    <definedName name="_0">#N/A</definedName>
    <definedName name="_0_1">NA()</definedName>
    <definedName name="_01_Assets">#REF!</definedName>
    <definedName name="_01_Cash_in_Bank">#REF!</definedName>
    <definedName name="_02">#N/A</definedName>
    <definedName name="_02_1">NA()</definedName>
    <definedName name="_02_Liabilities">#REF!</definedName>
    <definedName name="_03_Sales">#REF!</definedName>
    <definedName name="_03_Time_Deposit_Principal">#REF!</definedName>
    <definedName name="_04_FOH_Utility">#REF!</definedName>
    <definedName name="_04_Time_Deposit_Interest">#REF!</definedName>
    <definedName name="_05_FOH_Gen_Factory">#REF!</definedName>
    <definedName name="_05_Time_Deposit_Gross">#REF!</definedName>
    <definedName name="_06_WIP_Injection">#REF!</definedName>
    <definedName name="_07_WIP_2nd_Processing">#REF!</definedName>
    <definedName name="_08_WIP_Assy">#REF!</definedName>
    <definedName name="_09_Operating">#REF!</definedName>
    <definedName name="_1">#REF!</definedName>
    <definedName name="_1____Excel_BuiltIn_Print_Area_1_1_1_1_1_1_1_1">#REF!</definedName>
    <definedName name="_1_1">#REF!</definedName>
    <definedName name="_10_Non_Operating">#REF!</definedName>
    <definedName name="_12_Dec">#REF!</definedName>
    <definedName name="_13FMT10">[1]Admin!#REF!</definedName>
    <definedName name="_13FMT11">[1]Admin!#REF!</definedName>
    <definedName name="_13FMT12">[1]Admin!#REF!</definedName>
    <definedName name="_13FMT2">[1]Admin!#REF!</definedName>
    <definedName name="_13FMT3">[1]Admin!#REF!</definedName>
    <definedName name="_13FMT4">[1]Admin!#REF!</definedName>
    <definedName name="_13FMT5">[1]Admin!#REF!</definedName>
    <definedName name="_13FMT6">[1]Admin!#REF!</definedName>
    <definedName name="_13FMT7">[1]Admin!#REF!</definedName>
    <definedName name="_13FMT8">[1]Admin!#REF!</definedName>
    <definedName name="_13FMT9">[1]Admin!#REF!</definedName>
    <definedName name="_1Excel_BuiltIn_Print_Area_1_1_1_1_1_1_1_1">#REF!</definedName>
    <definedName name="_1Excel_BuiltIn_Print_Area_2_1">#REF!</definedName>
    <definedName name="_1L_R1">#REF!</definedName>
    <definedName name="_1LINE">[1]Admin!#REF!</definedName>
    <definedName name="_2">#REF!</definedName>
    <definedName name="_2___Excel_BuiltIn_Print_Area_1_1_1_1_1_1_1_1">#REF!</definedName>
    <definedName name="_2_1">#REF!</definedName>
    <definedName name="_2Excel_BuiltIn_Print_Area_1_1_1_1_1_1_1_1">#REF!</definedName>
    <definedName name="_2Excel_BuiltIn_Print_Area_6_1_1_1">#REF!</definedName>
    <definedName name="_2FMT10">[1]Admin!#REF!</definedName>
    <definedName name="_2FMT11">[1]Admin!#REF!</definedName>
    <definedName name="_2FMT12">[1]Admin!#REF!</definedName>
    <definedName name="_2FMT13">[1]Admin!#REF!</definedName>
    <definedName name="_2FMT2">[1]Admin!#REF!</definedName>
    <definedName name="_2FMT3">[1]Admin!#REF!</definedName>
    <definedName name="_2FMT4">[1]Admin!#REF!</definedName>
    <definedName name="_2FMT5">[1]Admin!#REF!</definedName>
    <definedName name="_2FMT6">[1]Admin!#REF!</definedName>
    <definedName name="_2FMT7">[1]Admin!#REF!</definedName>
    <definedName name="_2FMT8">[1]Admin!#REF!</definedName>
    <definedName name="_2FMT9">[1]Admin!#REF!</definedName>
    <definedName name="_2LINES">[1]Admin!#REF!</definedName>
    <definedName name="_3">#REF!</definedName>
    <definedName name="_3__Excel_BuiltIn_Print_Area_1_1_1_1_1_1_1_1">#REF!</definedName>
    <definedName name="_3_1">#REF!</definedName>
    <definedName name="_3LINES">[1]Admin!#REF!</definedName>
    <definedName name="_4">#REF!</definedName>
    <definedName name="_4_1">#REF!</definedName>
    <definedName name="_4_Excel_BuiltIn_Print_Area_1_1_1_1_1_1_1_1">#REF!</definedName>
    <definedName name="_41AHEAD">[1]Admin!#REF!</definedName>
    <definedName name="_41CHK">[1]Admin!#REF!</definedName>
    <definedName name="_41CONT">[1]Admin!#REF!</definedName>
    <definedName name="_4WORD_O_004_E_">'[24]00-MEMO'!$IV$7278</definedName>
    <definedName name="_5">#REF!</definedName>
    <definedName name="_5_1">#REF!</definedName>
    <definedName name="_6">#REF!</definedName>
    <definedName name="_6_1">#REF!</definedName>
    <definedName name="_6L_R1">#REF!</definedName>
    <definedName name="_7__L_R1">#REF!</definedName>
    <definedName name="_8___L_R1">#REF!</definedName>
    <definedName name="_9____L_R1">#REF!</definedName>
    <definedName name="_a">#N/A</definedName>
    <definedName name="_a_1">NA()</definedName>
    <definedName name="_a1O">#REF!,#REF!</definedName>
    <definedName name="_a1Z">#REF!,#REF!</definedName>
    <definedName name="_A70000">#REF!</definedName>
    <definedName name="_A90000">#REF!</definedName>
    <definedName name="_A99999">#REF!</definedName>
    <definedName name="_AGG02" hidden="1">#REF!</definedName>
    <definedName name="_AGG12" hidden="1">#REF!</definedName>
    <definedName name="_AGG13">#REF!</definedName>
    <definedName name="_are2">#N/A</definedName>
    <definedName name="_AST1">#REF!</definedName>
    <definedName name="_AST2">#REF!</definedName>
    <definedName name="_B">#REF!</definedName>
    <definedName name="_B_1">#REF!</definedName>
    <definedName name="_C">#REF!</definedName>
    <definedName name="_C_1">#REF!</definedName>
    <definedName name="_CFL1">#REF!</definedName>
    <definedName name="_CFL2">#REF!</definedName>
    <definedName name="_CFL3">#REF!</definedName>
    <definedName name="_CFL4">#REF!</definedName>
    <definedName name="_D">#REF!</definedName>
    <definedName name="_D_1">#REF!</definedName>
    <definedName name="_DAN">#REF!</definedName>
    <definedName name="_DAT11">[20]Sheet1!$K$5:$K$11370</definedName>
    <definedName name="_dat110">'[19]AA.1.1 BNI'!$F$15:$F$54</definedName>
    <definedName name="_DAT12">[20]Sheet1!$L$5:$L$11370</definedName>
    <definedName name="_DAT13">[20]Sheet1!$M$5:$M$11370</definedName>
    <definedName name="_DAT14">[20]Sheet1!$N$5:$N$11370</definedName>
    <definedName name="_DAT15">[20]Sheet1!$O$5:$O$11370</definedName>
    <definedName name="_DAT16">[20]Sheet1!$P$5:$P$11370</definedName>
    <definedName name="_DAT17">[20]Sheet1!$Q$5:$Q$11370</definedName>
    <definedName name="_DAT2">[20]Sheet1!$B$5:$B$11370</definedName>
    <definedName name="_DAT9">[20]Sheet1!$I$5:$I$11370</definedName>
    <definedName name="_dat90">'[19]AA.1.1 BNI'!$G$15:$G$54</definedName>
    <definedName name="_DBA7">[4]WP_1998!#REF!</definedName>
    <definedName name="_dbt0106">[25]Sheet1!$V$11:$V$374</definedName>
    <definedName name="_E">#REF!</definedName>
    <definedName name="_E_1">#REF!</definedName>
    <definedName name="_EXP1">[1]Admin!#REF!</definedName>
    <definedName name="_EXP3">[1]Admin!#REF!</definedName>
    <definedName name="_F">#REF!</definedName>
    <definedName name="_F_1">#REF!</definedName>
    <definedName name="_FAC1">#REF!</definedName>
    <definedName name="_FAC2">#REF!</definedName>
    <definedName name="_FAC3">#REF!</definedName>
    <definedName name="_FAC4">#REF!</definedName>
    <definedName name="_Fill" hidden="1">#REF!</definedName>
    <definedName name="_xlnm._FilterDatabase" localSheetId="5" hidden="1">'2023_Budget'!$K$9:$K$78</definedName>
    <definedName name="_FMT1">NA()</definedName>
    <definedName name="_FMT10">[1]Admin!#REF!</definedName>
    <definedName name="_FMT11">[1]Admin!#REF!</definedName>
    <definedName name="_FMT12">[1]Admin!#REF!</definedName>
    <definedName name="_FMT13">[1]Admin!#REF!</definedName>
    <definedName name="_FMT14">[1]Admin!#REF!</definedName>
    <definedName name="_FMT15">[1]Admin!#REF!</definedName>
    <definedName name="_FMT16">[1]Admin!#REF!</definedName>
    <definedName name="_FMT17">[1]Admin!#REF!</definedName>
    <definedName name="_FMT2">[1]Admin!#REF!</definedName>
    <definedName name="_FMT20">[1]Admin!#REF!</definedName>
    <definedName name="_FMT21">[1]Admin!#REF!</definedName>
    <definedName name="_FMT22">[1]Admin!#REF!</definedName>
    <definedName name="_FMT23">[1]Admin!#REF!</definedName>
    <definedName name="_FMT24">[1]Admin!#REF!</definedName>
    <definedName name="_FMT25">[1]Admin!#REF!</definedName>
    <definedName name="_FMT26">[1]Admin!#REF!</definedName>
    <definedName name="_FMT27">[1]Admin!#REF!</definedName>
    <definedName name="_FMT3">[1]Admin!#REF!</definedName>
    <definedName name="_FMT31">[1]Admin!#REF!</definedName>
    <definedName name="_FMT32">[1]Admin!#REF!</definedName>
    <definedName name="_FMT33">[1]Admin!#REF!</definedName>
    <definedName name="_FMT34">[1]Admin!#REF!</definedName>
    <definedName name="_FMT35">[1]Admin!#REF!</definedName>
    <definedName name="_FMT36">[1]Admin!#REF!</definedName>
    <definedName name="_FMT37">[1]Admin!#REF!</definedName>
    <definedName name="_FMT38">[1]Admin!#REF!</definedName>
    <definedName name="_FMT4">[1]Admin!#REF!</definedName>
    <definedName name="_FMT41">[1]Admin!#REF!</definedName>
    <definedName name="_FMT5">[1]Admin!#REF!</definedName>
    <definedName name="_FMT6">[1]Admin!#REF!</definedName>
    <definedName name="_FMT7">[1]Admin!#REF!</definedName>
    <definedName name="_FMT8">[1]Admin!#REF!</definedName>
    <definedName name="_FMT9">[1]Admin!#REF!</definedName>
    <definedName name="_G">#REF!</definedName>
    <definedName name="_G_1">#REF!</definedName>
    <definedName name="_GAB1">'[17]Income Statement'!$B$10:$Q$157</definedName>
    <definedName name="_H">#REF!</definedName>
    <definedName name="_H_1">#REF!</definedName>
    <definedName name="_HDG2">#REF!</definedName>
    <definedName name="_I">#REF!</definedName>
    <definedName name="_I_1">#REF!</definedName>
    <definedName name="_J">#REF!</definedName>
    <definedName name="_J_1">#REF!</definedName>
    <definedName name="_K">#REF!</definedName>
    <definedName name="_K_1">#REF!</definedName>
    <definedName name="_Key1">[26]COM!$C$121:$D$134</definedName>
    <definedName name="_Key2" hidden="1">[27]UV.10!#REF!</definedName>
    <definedName name="_L">#REF!</definedName>
    <definedName name="_L_1">#REF!</definedName>
    <definedName name="_LIA1">#REF!</definedName>
    <definedName name="_LIA2">#REF!</definedName>
    <definedName name="_LIA3">#REF!</definedName>
    <definedName name="_LIA4">#REF!</definedName>
    <definedName name="_liaa1">#REF!</definedName>
    <definedName name="_ls1">[7]MA!#REF!</definedName>
    <definedName name="_ls2">[7]MA!#REF!</definedName>
    <definedName name="_ls3">[7]MA!#REF!</definedName>
    <definedName name="_ls4">[7]MA!#REF!</definedName>
    <definedName name="_ls5">[7]MA!#REF!</definedName>
    <definedName name="_M">#REF!</definedName>
    <definedName name="_M_1">#REF!</definedName>
    <definedName name="_Mdc11">'[8]Rekap Budget'!$AY$9:$AY$69</definedName>
    <definedName name="_Mdc12">'[8]Rekap Budget'!$AZ$9:$AZ$69</definedName>
    <definedName name="_Mdc2">'[8]Rekap Budget'!$AP$9:$AP$69</definedName>
    <definedName name="_Mdc3">'[8]Rekap Budget'!$AQ$9:$AQ$69</definedName>
    <definedName name="_Mdc4">'[8]Rekap Budget'!$AR$9:$AR$69</definedName>
    <definedName name="_Mdc5">'[8]Rekap Budget'!$AS$9:$AS$69</definedName>
    <definedName name="_Mdc6">'[8]Rekap Budget'!$AT$9:$AT$69</definedName>
    <definedName name="_Mdc7">'[8]Rekap Budget'!$AU$9:$AU$69</definedName>
    <definedName name="_Mdc8">'[8]Rekap Budget'!$AV$9:$AV$69</definedName>
    <definedName name="_Mdc9">'[8]Rekap Budget'!$AW$9:$AW$69</definedName>
    <definedName name="_Mes1">'[18]Rekap Budget'!$AO$9:$AO$69</definedName>
    <definedName name="_Mes10">'[18]Rekap Budget'!$AX$9:$AX$69</definedName>
    <definedName name="_Mes11">'[18]Rekap Budget'!$AY$9:$AY$69</definedName>
    <definedName name="_Mes12">'[18]Rekap Budget'!$AZ$9:$AZ$69</definedName>
    <definedName name="_Mes2">'[18]Rekap Budget'!$AP$9:$AP$69</definedName>
    <definedName name="_Mes3">'[18]Rekap Budget'!$AQ$9:$AQ$69</definedName>
    <definedName name="_Mes4">'[18]Rekap Budget'!$AR$9:$AR$69</definedName>
    <definedName name="_Mes5">'[18]Rekap Budget'!$AS$9:$AS$69</definedName>
    <definedName name="_Mes6">'[18]Rekap Budget'!$AT$9:$AT$69</definedName>
    <definedName name="_Mes7">'[18]Rekap Budget'!$AU$9:$AU$69</definedName>
    <definedName name="_Mes8">'[18]Rekap Budget'!$AV$9:$AV$69</definedName>
    <definedName name="_Mes9">'[18]Rekap Budget'!$AW$9:$AW$69</definedName>
    <definedName name="_NAV1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_O">#REF!</definedName>
    <definedName name="_O_1">#REF!</definedName>
    <definedName name="_Order1">0</definedName>
    <definedName name="_Order2">255</definedName>
    <definedName name="_P">#REF!</definedName>
    <definedName name="_P_1">#REF!</definedName>
    <definedName name="_Parse_Out" hidden="1">#REF!</definedName>
    <definedName name="_Pdg11">'[10]Rekap Budget'!$AY$9:$AY$69</definedName>
    <definedName name="_Pdg5">'[12]Rekap Budget'!$AS$9:$AS$69</definedName>
    <definedName name="_Pdg6">'[12]Rekap Budget'!$AT$9:$AT$69</definedName>
    <definedName name="_Pdg7">'[12]Rekap Budget'!$AU$9:$AU$69</definedName>
    <definedName name="_Pdg8">'[12]Rekap Budget'!$AV$9:$AV$69</definedName>
    <definedName name="_Pdg9">'[12]Rekap Budget'!$AW$9:$AW$69</definedName>
    <definedName name="_PDS2">[1]Admin!#REF!</definedName>
    <definedName name="_PDS3">[1]Admin!#REF!</definedName>
    <definedName name="_pem2">'[22]DATA WP'!$E$20</definedName>
    <definedName name="_pem3">'[22]DATA WP'!$E$21</definedName>
    <definedName name="_Q">#REF!</definedName>
    <definedName name="_Q_1">#REF!</definedName>
    <definedName name="_r">#N/A</definedName>
    <definedName name="_r_1">NA()</definedName>
    <definedName name="_Regression_Out" hidden="1">#REF!</definedName>
    <definedName name="_Regression_X" hidden="1">#REF!</definedName>
    <definedName name="_Regression_Y" hidden="1">#REF!</definedName>
    <definedName name="_S">#REF!</definedName>
    <definedName name="_S_1">#REF!</definedName>
    <definedName name="_Sort" hidden="1">#REF!</definedName>
    <definedName name="_SUB1">[1]Admin!#REF!</definedName>
    <definedName name="_SUB12">[1]Admin!#REF!</definedName>
    <definedName name="_SUB13">[1]Admin!#REF!</definedName>
    <definedName name="_SUB2">[1]Admin!#REF!</definedName>
    <definedName name="_SUB201">[1]Admin!#REF!</definedName>
    <definedName name="_SUB202">[1]Admin!#REF!</definedName>
    <definedName name="_T">#REF!</definedName>
    <definedName name="_T_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U">#REF!</definedName>
    <definedName name="_U_1">#REF!</definedName>
    <definedName name="_V">#REF!</definedName>
    <definedName name="_V_1">#REF!</definedName>
    <definedName name="_X">#REF!</definedName>
    <definedName name="_X_1">#REF!</definedName>
    <definedName name="_z">#N/A</definedName>
    <definedName name="_z_1">NA()</definedName>
    <definedName name="a">'[28]Income Statement'!$C$142</definedName>
    <definedName name="a_resin">#REF!</definedName>
    <definedName name="AA">[5]Admin!#REF!</definedName>
    <definedName name="AAA_DOCTOPS">"AAA_SET"</definedName>
    <definedName name="AAA_duser">"OFF"</definedName>
    <definedName name="AAB_Addin5">"AAB_Description for addin 5,Description for addin 5,Description for addin 5,Description for addin 5,Description for addin 5,Description for addin 5"</definedName>
    <definedName name="aanasnanan">'[29]Ech-List'!#REF!</definedName>
    <definedName name="AARevenue___Connection_Fee___2">[30]ASUMPTION!#REF!</definedName>
    <definedName name="aaRevenue___Re_Connection_Revenue">[30]ASUMPTION!#REF!</definedName>
    <definedName name="AASS">{"'ReportOpsConsolidated'!$B$1:$G$64"}</definedName>
    <definedName name="ab">'[31]CGK GSE'!$AA$87:$AA$99</definedName>
    <definedName name="ABB_T_D_Limited">[32]alamat!$B$2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c">'[31]CGK GSE'!$A$87:$A$99</definedName>
    <definedName name="Acc">#REF!</definedName>
    <definedName name="acct1">'[33]Depreciation Fiskal 2012'!$I$6171:$I$6285</definedName>
    <definedName name="accumdepr">[34]ListAsset!$O$6:$O$10914</definedName>
    <definedName name="ACS">[1]Admin!#REF!</definedName>
    <definedName name="Actaris_Contadores___SA">[32]alamat!$B$384</definedName>
    <definedName name="Actaris_Ltda.">[32]alamat!$B$6</definedName>
    <definedName name="ACTARIS_METERFABRIEK_BV">[32]alamat!$B$267</definedName>
    <definedName name="ACTARIS_SAS">[32]alamat!$B$10</definedName>
    <definedName name="ACTARIS_SINGAPORE_PTE_LTD">[32]alamat!$B$14</definedName>
    <definedName name="Actual_Range2">[35]Monthly!$S$106:$T$111,[35]Monthly!$S$113:$T$116,[35]Monthly!$S$118:$T$124,[35]Monthly!$S$126:$T$126,[35]Monthly!$S$128:$T$132,[35]Monthly!$S$134:$T$135,[35]Monthly!$S$137:$T$142,[35]Monthly!$S$144:$T$149,[35]Monthly!$S$151:$T$157,[35]Monthly!$S$159:$T$160,[35]Monthly!$S$162:$T$163</definedName>
    <definedName name="Actual_Range3">[35]Monthly!$S$165:$T$165,[35]Monthly!$S$168:$T$170,[35]Monthly!$S$172:$T$175,[35]Monthly!$S$177:$T$181,[35]Monthly!$S$183:$T$183,[35]Monthly!$S$185:$T$186,[35]Monthly!$S$188:$T$190,[35]Monthly!$S$192:$T$196,[35]Monthly!$S$203:$T$206,[35]Monthly!$S$208:$T$208,[35]Monthly!$S$211:$T$212</definedName>
    <definedName name="Actual_Range4">[35]Monthly!$S$217:$T$217,[35]Monthly!$S$221:$T$222</definedName>
    <definedName name="actualdetail14">'[36]Actual''14'!$J$7:$Q$323</definedName>
    <definedName name="ad">'[31]CGK GSE'!$AC$87:$AC$99</definedName>
    <definedName name="ada">[37]Lead!#REF!</definedName>
    <definedName name="adam">[37]Lead!#REF!</definedName>
    <definedName name="ade">#REF!</definedName>
    <definedName name="Adm">[38]Resume!#REF!</definedName>
    <definedName name="ae">'[31]CGK GSE'!$AE$87:$AE$99</definedName>
    <definedName name="AES_TELASI">[32]alamat!$B$17</definedName>
    <definedName name="AGAIN">[1]Admin!#REF!</definedName>
    <definedName name="Aging">#REF!</definedName>
    <definedName name="AHEAD">[1]Admin!#REF!</definedName>
    <definedName name="AHEAD10">[1]Admin!#REF!</definedName>
    <definedName name="AHEAD11">[1]Admin!#REF!</definedName>
    <definedName name="AHEAD12">[1]Admin!#REF!</definedName>
    <definedName name="AHEAD2">[1]Admin!#REF!</definedName>
    <definedName name="AHEAD3">[1]Admin!#REF!</definedName>
    <definedName name="AHEAD4">[1]Admin!#REF!</definedName>
    <definedName name="AHEAD5">[1]Admin!#REF!</definedName>
    <definedName name="AHEAD6">[1]Admin!#REF!</definedName>
    <definedName name="AHEAD7">[1]Admin!#REF!</definedName>
    <definedName name="AHEAD8">[1]Admin!#REF!</definedName>
    <definedName name="AHEAD9">[1]Admin!#REF!</definedName>
    <definedName name="AJOURNAL">[39]!AJOURNAL</definedName>
    <definedName name="AJOURNALCLS">[39]!AJOURNALCLS</definedName>
    <definedName name="Aktiva_Produktif">'[30]KSO-Revenue'!#REF!</definedName>
    <definedName name="Alamat">#REF!</definedName>
    <definedName name="AllocHO">[40]Resume!#REF!</definedName>
    <definedName name="amount">#REF!</definedName>
    <definedName name="amountspot">#REF!</definedName>
    <definedName name="anscount">1</definedName>
    <definedName name="answer">'[41]Int-Scheme I'!#REF!</definedName>
    <definedName name="apapappa">#REF!</definedName>
    <definedName name="Appendix_1a">'[42]FS-FORECAST'!#REF!</definedName>
    <definedName name="Appendix_7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ra">#REF!</definedName>
    <definedName name="ARA_Threshold">#REF!</definedName>
    <definedName name="AREA1">NA()</definedName>
    <definedName name="AREA2">NA()</definedName>
    <definedName name="AREA3">NA()</definedName>
    <definedName name="AREA4">NA()</definedName>
    <definedName name="AREA5">NA()</definedName>
    <definedName name="AREA6">NA()</definedName>
    <definedName name="AROUND3">[1]Admin!#REF!</definedName>
    <definedName name="AROUND4">[1]Admin!#REF!</definedName>
    <definedName name="AROUND5">[1]Admin!#REF!</definedName>
    <definedName name="AROUND6">[1]Admin!#REF!</definedName>
    <definedName name="ARP_Threshold">#REF!</definedName>
    <definedName name="ARUS_KAS">#REF!</definedName>
    <definedName name="as">{"'ReportOpsConsolidated'!$B$1:$G$64"}</definedName>
    <definedName name="AS2DocOpenMode">"AS2DocumentEdit"</definedName>
    <definedName name="AS2HasNoAutoHeaderFooter">"OFF"</definedName>
    <definedName name="AS2ReportLS">1</definedName>
    <definedName name="AS2StaticLS" hidden="1">#REF!</definedName>
    <definedName name="AS2SyncStepLS">0</definedName>
    <definedName name="AS2TickmarkLS" hidden="1">#REF!</definedName>
    <definedName name="AS2VersionLS">300</definedName>
    <definedName name="asa">{"'ReportOpsConsolidated'!$B$1:$G$64"}</definedName>
    <definedName name="asda">#REF!</definedName>
    <definedName name="asdp">[43]Spreadsheet!#REF!</definedName>
    <definedName name="asmsmsm">[43]Spreadsheet!#REF!</definedName>
    <definedName name="ass">[44]Lead!#REF!</definedName>
    <definedName name="asset">#REF!</definedName>
    <definedName name="Asset1">#REF!</definedName>
    <definedName name="ASSETS">#REF!</definedName>
    <definedName name="ast">[43]Spreadsheet!#REF!</definedName>
    <definedName name="asu">#REF!</definedName>
    <definedName name="Asumptions">[42]LEADSCHEDULE!#REF!</definedName>
    <definedName name="AUTO">[1]Admin!#REF!</definedName>
    <definedName name="AVIOBRIDGE">#REF!</definedName>
    <definedName name="AW">#REF!</definedName>
    <definedName name="B">#REF!</definedName>
    <definedName name="B_BANK_DKEBDUSDDAIDO">#REF!</definedName>
    <definedName name="B_BANK_EBOTUSD">#REF!</definedName>
    <definedName name="B_BANK_FBOTIDR">#REF!</definedName>
    <definedName name="b_cogs_03">#REF!</definedName>
    <definedName name="BANK_LOAN">#REF!</definedName>
    <definedName name="BankLoan">[42]LEADSCHEDULE!#REF!</definedName>
    <definedName name="bbabbababababbabababababbatruck">'[29]Ech-List'!#REF!</definedName>
    <definedName name="BDJ_JKT">[45]MASTER!$AO$68</definedName>
    <definedName name="BDJ_SUB">[46]RI!$B$37</definedName>
    <definedName name="BG_Del">15</definedName>
    <definedName name="BG_Ins">4</definedName>
    <definedName name="BG_Mod">6</definedName>
    <definedName name="BGTGAB1">[47]Sheet1!$C$11:$Y$114</definedName>
    <definedName name="Biaya">#REF!</definedName>
    <definedName name="bio">[48]IAS!#REF!</definedName>
    <definedName name="bizplan">[43]Spreadsheet!#REF!</definedName>
    <definedName name="BLEDGER01GENERAL">[39]!BLEDGER01GENERAL</definedName>
    <definedName name="BLEDGER01GENERALCLS">[39]!BLEDGER01GENERALCLS</definedName>
    <definedName name="BLEDGER02ASSETLIABILITY">[39]!BLEDGER02ASSETLIABILITY</definedName>
    <definedName name="BLEDGER02ASSETLIABILITYCLS">[39]!BLEDGER02ASSETLIABILITYCLS</definedName>
    <definedName name="BLEDGER03PRODUCTIONCOST">[39]!BLEDGER03PRODUCTIONCOST</definedName>
    <definedName name="BLEDGER03PRODUCTIONCOSTCLS">[39]!BLEDGER03PRODUCTIONCOSTCLS</definedName>
    <definedName name="BLEDGER04OPERATINGEXPENSE">[39]!BLEDGER04OPERATINGEXPENSE</definedName>
    <definedName name="BLEDGER04OPERATINGEXPENSECLS">[39]!BLEDGER04OPERATINGEXPENSECLS</definedName>
    <definedName name="bln">[49]kkp!$D$2</definedName>
    <definedName name="BookStatus">'[50]Option List'!$B$2:$B$3</definedName>
    <definedName name="BPN_JKT">[46]RI!$B$33</definedName>
    <definedName name="BPN_SUB">[46]RI!$B$34</definedName>
    <definedName name="bra">[7]MA!#REF!</definedName>
    <definedName name="BRASS_FORGING___MACHINING">[32]alamat!$B$40</definedName>
    <definedName name="breakdown">[51]GL!$A$234:$B$1234</definedName>
    <definedName name="Brief_Panty">[7]MA!#REF!</definedName>
    <definedName name="bs">{"'ReportOpsConsolidated'!$B$1:$G$64"}</definedName>
    <definedName name="BS_Work">#REF!</definedName>
    <definedName name="BTH_JKT">[45]MASTER!$AO$74</definedName>
    <definedName name="BTH_MES">[45]MASTER!$AO$284</definedName>
    <definedName name="BTH_SUB">[45]MASTER!$AP$283</definedName>
    <definedName name="budget">[52]BU17!$K$7:$W$337</definedName>
    <definedName name="budget1">[52]BU17!$K$7:$W$337</definedName>
    <definedName name="BUDGET2014">[36]BUDGET14!$J$7:$V$266</definedName>
    <definedName name="BUDGETCURRENCYCODE1">[53]CRITERIA1!$B$16</definedName>
    <definedName name="BUDGETCURRENCYCODE2">[54]CRITERIA1!$B$16</definedName>
    <definedName name="BUDGETNAME1">[53]CRITERIA1!$B$13</definedName>
    <definedName name="BUDGETNAME2">[54]CRITERIA1!$B$13</definedName>
    <definedName name="BUDGETORG1">[53]CRITERIA1!$B$14</definedName>
    <definedName name="BUDGETORG2">[54]CRITERIA1!$B$14</definedName>
    <definedName name="budpermonth">'[36]Actual''13'!$J$7:$V$310</definedName>
    <definedName name="budpermonth14">'[55]Actual''15HS'!$J$7:$V$337</definedName>
    <definedName name="budpermonthBU">[55]BU16!$K$7:$W$337</definedName>
    <definedName name="BUFFER2">[1]Admin!#REF!</definedName>
    <definedName name="BUFFER3">[1]Admin!#REF!</definedName>
    <definedName name="BUFFERS">[1]Admin!#REF!</definedName>
    <definedName name="BuiltIn_Database___0">#REF!</definedName>
    <definedName name="BuiltIn_Database___0___0">#REF!</definedName>
    <definedName name="BuiltIn_Database___0___0___0">#REF!</definedName>
    <definedName name="BuiltIn_Database___0___0___0___0">#REF!</definedName>
    <definedName name="BuiltIn_Database___0___0___0___0___0">#REF!</definedName>
    <definedName name="BuiltIn_Database___19">#REF!</definedName>
    <definedName name="BuiltIn_Print_Area">#REF!</definedName>
    <definedName name="BuiltIn_Print_Area___0">#REF!</definedName>
    <definedName name="BuiltIn_Print_Titles">#REF!</definedName>
    <definedName name="BuiltIn_Print_Titles___0">NA()</definedName>
    <definedName name="BuiltIn_Print_Titles___0___0">NA()</definedName>
    <definedName name="BuiltIn_Print_Titles___0___0___0">NA()</definedName>
    <definedName name="BuiltIn_Print_Titles___0___0___0___0">NA()</definedName>
    <definedName name="bulan">'[56]Income Statement'!$T$9:$U$16</definedName>
    <definedName name="C_">#REF!</definedName>
    <definedName name="c_cogs_06">#REF!</definedName>
    <definedName name="ca">'[57]Shareholders'' Equity'!#REF!</definedName>
    <definedName name="caa">#N/A</definedName>
    <definedName name="CABIN_CREW">#REF!</definedName>
    <definedName name="Cadangan_Penyisihan">'[30]KSO-Revenue'!#REF!</definedName>
    <definedName name="CAGR_Summary">#REF!</definedName>
    <definedName name="CALCBUF">[1]Admin!#REF!</definedName>
    <definedName name="CAPEX">#REF!</definedName>
    <definedName name="capital">#REF!</definedName>
    <definedName name="capital2">#REF!</definedName>
    <definedName name="Capitalease">[42]LEADSCHEDULE!#REF!</definedName>
    <definedName name="Case">[58]Performance_Assumptions!$C$8</definedName>
    <definedName name="CASH_AND_CASH_EQUIVALENT">#REF!</definedName>
    <definedName name="CASHFLOW">#REF!</definedName>
    <definedName name="cashflow1005c">'[21]Sheet1 (2)'!$M$31:$M$359</definedName>
    <definedName name="CASHFLOW3">#REF!</definedName>
    <definedName name="CASHFLOW4">#REF!</definedName>
    <definedName name="category">[34]ListAsset!$F$6:$F$10971</definedName>
    <definedName name="CC">#REF!</definedName>
    <definedName name="cd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">[59]Lead!#REF!</definedName>
    <definedName name="CG_SCHLUMBERGER_ELEECTRICIT">[32]alamat!$B$344</definedName>
    <definedName name="cgk">[60]lr_lm!$C$68:$AG$466</definedName>
    <definedName name="CGK_PREMIER_2012">#REF!</definedName>
    <definedName name="CGK_PREMIER_2013">#REF!</definedName>
    <definedName name="CHECKBAT">[1]Admin!#REF!</definedName>
    <definedName name="CHOOSE1">[1]Admin!#REF!</definedName>
    <definedName name="CHOOSE2">[1]Admin!#REF!</definedName>
    <definedName name="CHOOSE3">[1]Admin!#REF!</definedName>
    <definedName name="cinta">#REF!</definedName>
    <definedName name="CIT">'[61]IS-JAE'!$R$264</definedName>
    <definedName name="Ck">[29]Opns!#REF!</definedName>
    <definedName name="cn">[62]Link!$E$3</definedName>
    <definedName name="code">[63]GL!$I$34:$J$66</definedName>
    <definedName name="CODEC">[1]Admin!#REF!</definedName>
    <definedName name="COMMON">[1]Admin!#REF!</definedName>
    <definedName name="compliment">{"'ReportOpsConsolidated'!$B$1:$G$64"}</definedName>
    <definedName name="complimnet">{"'ReportOpsConsolidated'!$B$1:$G$64"}</definedName>
    <definedName name="conflict" hidden="1">[64]AUG02!#REF!</definedName>
    <definedName name="conflict_b" hidden="1">[64]AUG02!#REF!</definedName>
    <definedName name="Conveyor">#REF!</definedName>
    <definedName name="COPYR">[1]Admin!#REF!</definedName>
    <definedName name="COST">#REF!</definedName>
    <definedName name="CostSales">[42]LEADSCHEDULE!#REF!</definedName>
    <definedName name="Counter">#REF!</definedName>
    <definedName name="Country_Electric_Systems_Lt">[32]alamat!$B$57</definedName>
    <definedName name="CreditTerms">[65]Sheet1!$F$29</definedName>
    <definedName name="CREW_TRANSPORTATIONS">#REF!</definedName>
    <definedName name="CSTATEMENT01">[39]!CSTATEMENT01</definedName>
    <definedName name="CSTATEMENT01CLS">[39]!CSTATEMENT01CLS</definedName>
    <definedName name="CSTATEMENT02">[39]!CSTATEMENT02</definedName>
    <definedName name="CSTATEMENT02CLS">[39]!CSTATEMENT02CLS</definedName>
    <definedName name="CSTATEMENT03">[39]!CSTATEMENT03</definedName>
    <definedName name="CSTATEMENT03CLS">[39]!CSTATEMENT03CLS</definedName>
    <definedName name="CSTATEMENT04">[39]!CSTATEMENT04</definedName>
    <definedName name="CSTATEMENT04CLS">[39]!CSTATEMENT04CLS</definedName>
    <definedName name="CSTATEMENT05">[39]!CSTATEMENT05</definedName>
    <definedName name="CSTATEMENT05CLS">[39]!CSTATEMENT05CLS</definedName>
    <definedName name="CSTATEMENT06">[39]!CSTATEMENT06</definedName>
    <definedName name="CSTATEMENT06CLS">[39]!CSTATEMENT06CLS</definedName>
    <definedName name="CSTATEMENT07">[39]!CSTATEMENT07</definedName>
    <definedName name="CSTATEMENT07CLS">[39]!CSTATEMENT07CLS</definedName>
    <definedName name="CSTATEMENT08">[39]!CSTATEMENT08</definedName>
    <definedName name="CSTATEMENT08CLS">[39]!CSTATEMENT08CLS</definedName>
    <definedName name="CSTATEMENT09">[39]!CSTATEMENT09</definedName>
    <definedName name="CSTATEMENT09CLS">[39]!CSTATEMENT09CLS</definedName>
    <definedName name="CSTATEMENT10">[39]!CSTATEMENT10</definedName>
    <definedName name="CSTATEMENT10CLS">[39]!CSTATEMENT10CLS</definedName>
    <definedName name="CSTATEMENT11">[39]!CSTATEMENT11</definedName>
    <definedName name="CSTATEMENT11CLS">[39]!CSTATEMENT11CLS</definedName>
    <definedName name="CSTATEMENT12">[39]!CSTATEMENT12</definedName>
    <definedName name="CSTATEMENT12CLS">[39]!CSTATEMENT12CLS</definedName>
    <definedName name="current">'[17]Balance Sheet'!$A$14:$N$108</definedName>
    <definedName name="CURRENT_ASSETS">#REF!</definedName>
    <definedName name="CWORKINGPAPER">[39]!CWORKINGPAPER</definedName>
    <definedName name="CWORKINGPAPERCLS">[39]!CWORKINGPAPERCLS</definedName>
    <definedName name="cy_net_income">'[66]IS ( CA)'!#REF!</definedName>
    <definedName name="cy_ret_earn_beg">'[66]IS ( CA)'!#REF!</definedName>
    <definedName name="cy_retained_earnings">[67]IncomeStatement!$F$32</definedName>
    <definedName name="cy_share_equity">'[68]Shareholders'' Equity'!#REF!</definedName>
    <definedName name="d">{"'ReportOpsConsolidated'!$B$1:$G$64"}</definedName>
    <definedName name="d_cogs_09">#REF!</definedName>
    <definedName name="D01CURRENTASSETS">[39]!D01CURRENTASSETS</definedName>
    <definedName name="D01CURRENTASSETSCLS">[39]!D01CURRENTASSETSCLS</definedName>
    <definedName name="D02LIABILITIES">[39]!D02LIABILITIES</definedName>
    <definedName name="D02LIABILITIESCLS">[39]!D02LIABILITIESCLS</definedName>
    <definedName name="D03PETTYCASH">[39]!D03PETTYCASH</definedName>
    <definedName name="D149x">[69]WP!#REF!</definedName>
    <definedName name="D16AG">[69]WP!#REF!</definedName>
    <definedName name="D172x">[69]WP!#REF!</definedName>
    <definedName name="D195x">[69]WP!#REF!</definedName>
    <definedName name="D264AG">[69]WP!#REF!</definedName>
    <definedName name="D283AG">[69]WP!#REF!</definedName>
    <definedName name="D324x">[69]WP!#REF!</definedName>
    <definedName name="D35AG">[69]WP!#REF!</definedName>
    <definedName name="D97x">[69]WP!#REF!</definedName>
    <definedName name="DAN">#REF!</definedName>
    <definedName name="dana">{"'ReportOpsConsolidated'!$B$1:$G$64"}</definedName>
    <definedName name="dasa">#REF!</definedName>
    <definedName name="DATA">[1]Admin!#REF!</definedName>
    <definedName name="Data1">'[70]Perhitungan menu nas'!$B$6:$Q$1086</definedName>
    <definedName name="data10">#REF!</definedName>
    <definedName name="DATA2">[1]Admin!#REF!</definedName>
    <definedName name="DATA3">[1]Admin!#REF!</definedName>
    <definedName name="DATA4">[1]Admin!#REF!</definedName>
    <definedName name="data84">'[71]Purchase Order'!$E$40</definedName>
    <definedName name="_xlnm.Database">#REF!</definedName>
    <definedName name="DATALINS">[1]Admin!#REF!</definedName>
    <definedName name="Day">#REF!</definedName>
    <definedName name="DBNAME1">[53]CRITERIA1!$B$39</definedName>
    <definedName name="DBNAME2">[54]CRITERIA1!$B$39</definedName>
    <definedName name="dd">{"'ReportOpsConsolidated'!$B$1:$G$64"}</definedName>
    <definedName name="dddd">[43]Spreadsheet!#REF!</definedName>
    <definedName name="ddddd">[43]Spreadsheet!#REF!</definedName>
    <definedName name="dddk">[43]Spreadsheet!#REF!</definedName>
    <definedName name="ddw">[55]is_det_permonth!$C$9:$Q$754</definedName>
    <definedName name="deasy">#REF!</definedName>
    <definedName name="deden">'[72] Simulation Assumption'!$AM$6</definedName>
    <definedName name="DeffTax">[73]FORECAST!$AD$109</definedName>
    <definedName name="del">[37]Lead!#REF!</definedName>
    <definedName name="DeliveryAreaList">OFFSET('[74]Customer Information'!$R$3,0,0,COUNTA('[74]Customer Information'!$R$3:$R$65536),1)</definedName>
    <definedName name="delpi">[43]Spreadsheet!#REF!</definedName>
    <definedName name="deno">#REF!</definedName>
    <definedName name="Dep_ME">'[75]Ech-Training'!$J$8</definedName>
    <definedName name="Dep_PE">'[75]Ech-Training'!$J$7</definedName>
    <definedName name="Dependen">[76]Sheet2!$B$2:$B$6</definedName>
    <definedName name="deprexp">[77]Table!$A$1:$C$12</definedName>
    <definedName name="DEPT">[1]Admin!#REF!</definedName>
    <definedName name="df">[78]is_det_permonth!$C$9:$Q$768</definedName>
    <definedName name="dfdfd">#REF!</definedName>
    <definedName name="DFDFG">[78]is_det_permonth!$C$9:$Q$768</definedName>
    <definedName name="dfe">#REF!</definedName>
    <definedName name="dfg">{"'ReportOpsConsolidated'!$B$1:$G$64"}</definedName>
    <definedName name="dflt2">'[71]Customize Your Purchase Order'!$F$23</definedName>
    <definedName name="dflt3">'[71]Customize Your Purchase Order'!$F$24</definedName>
    <definedName name="dflt4">'[71]Customize Your Purchase Order'!$E$25</definedName>
    <definedName name="dflt5">'[71]Customize Your Purchase Order'!$F$27</definedName>
    <definedName name="dflt6">'[71]Customize Your Purchase Order'!$F$28</definedName>
    <definedName name="dflt7">'[71]Customize Your Purchase Order'!$E$29</definedName>
    <definedName name="di">[43]Spreadsheet!#REF!</definedName>
    <definedName name="diam">{"'ReportOpsConsolidated'!$B$1:$G$64"}</definedName>
    <definedName name="dian">[44]Lead!#REF!</definedName>
    <definedName name="diff">[79]Lead!#REF!</definedName>
    <definedName name="dina">#REF!</definedName>
    <definedName name="dina1">{"'ReportOpsConsolidated'!$B$1:$G$64"}</definedName>
    <definedName name="dinas">#REF!</definedName>
    <definedName name="dinba">{"'ReportOpsConsolidated'!$B$1:$G$64"}</definedName>
    <definedName name="DINI">{"'ReportOpsConsolidated'!$B$1:$G$64"}</definedName>
    <definedName name="DivI">'[80]Telephone &amp; KSO Rev'!#REF!</definedName>
    <definedName name="DivIII_WestJava">'[80]Telephone &amp; KSO Rev'!#REF!</definedName>
    <definedName name="Divisi">#REF!</definedName>
    <definedName name="DivIV_CentralJava">'[80]Telephone &amp; KSO Rev'!#REF!</definedName>
    <definedName name="DivVI_Kalimantan">'[80]Telephone &amp; KSO Rev'!#REF!</definedName>
    <definedName name="DivVII_EastIndo">'[80]Telephone &amp; KSO Rev'!#REF!</definedName>
    <definedName name="DJB_JKT">[46]RI!$B$27</definedName>
    <definedName name="dmmm">[43]Spreadsheet!#REF!</definedName>
    <definedName name="dnanan">[43]Spreadsheet!#REF!</definedName>
    <definedName name="dnnn">[43]Spreadsheet!#REF!</definedName>
    <definedName name="DO">#REF!</definedName>
    <definedName name="dolar">#REF!</definedName>
    <definedName name="dollar">#REF!</definedName>
    <definedName name="dollar00">#REF!</definedName>
    <definedName name="dollar01">#REF!</definedName>
    <definedName name="dollar02">#REF!</definedName>
    <definedName name="dollar03">#REF!</definedName>
    <definedName name="dollar04">#REF!</definedName>
    <definedName name="dollar05">#REF!</definedName>
    <definedName name="dollar06">#REF!</definedName>
    <definedName name="dollar07">#REF!</definedName>
    <definedName name="dollar08">#REF!</definedName>
    <definedName name="dollar09">#REF!</definedName>
    <definedName name="dollar99">#REF!</definedName>
    <definedName name="dome">[43]Spreadsheet!#REF!</definedName>
    <definedName name="DONE">[1]Admin!#REF!</definedName>
    <definedName name="dono">{"'ReportOpsConsolidated'!$B$1:$G$64"}</definedName>
    <definedName name="DPS_PREMIER_2012">#REF!</definedName>
    <definedName name="DPS_PREMIER_2013">#REF!</definedName>
    <definedName name="dps_sub">'[45]AGUST-04'!$AL$1610</definedName>
    <definedName name="dsD">#REF!</definedName>
    <definedName name="dss">{"'ReportOpsConsolidated'!$B$1:$G$64"}</definedName>
    <definedName name="dtb">#REF!</definedName>
    <definedName name="dua">[7]MA!#REF!</definedName>
    <definedName name="dvg">[55]is_det_permonth!$C$9:$Q$751</definedName>
    <definedName name="e">{"'ReportOpsConsolidated'!$B$1:$G$64"}</definedName>
    <definedName name="E01FIXEDASSETS01">[39]!E01FIXEDASSETS01</definedName>
    <definedName name="E01FIXEDASSETS01CLS">[39]!E01FIXEDASSETS01CLS</definedName>
    <definedName name="E01FIXEDASSETS02">[39]!E01FIXEDASSETS02</definedName>
    <definedName name="E01FIXEDASSETS02CLS">[39]!E01FIXEDASSETS02CLS</definedName>
    <definedName name="E01FIXEDASSETS03">[39]!E01FIXEDASSETS03</definedName>
    <definedName name="E01FIXEDASSETS03CLS">[39]!E01FIXEDASSETS03CLS</definedName>
    <definedName name="E01FIXEDASSETS04">[39]!E01FIXEDASSETS04</definedName>
    <definedName name="E01FIXEDASSETS04CLS">[39]!E01FIXEDASSETS04CLS</definedName>
    <definedName name="E01FIXEDASSETS05">[39]!E01FIXEDASSETS05</definedName>
    <definedName name="E01FIXEDASSETS05CLS">[39]!E01FIXEDASSETS05CLS</definedName>
    <definedName name="E01FIXEDASSETS06">[39]!E01FIXEDASSETS06</definedName>
    <definedName name="E01FIXEDASSETS06CLS">[39]!E01FIXEDASSETS06CLS</definedName>
    <definedName name="E01FIXEDASSETS07">[39]!E01FIXEDASSETS07</definedName>
    <definedName name="E01FIXEDASSETS07CLS">[39]!E01FIXEDASSETS07CLS</definedName>
    <definedName name="E01FIXEDASSETS08">[39]!E01FIXEDASSETS08</definedName>
    <definedName name="E01FIXEDASSETS08CLS">[39]!E01FIXEDASSETS08CLS</definedName>
    <definedName name="E01FIXEDASSETS09">[39]!E01FIXEDASSETS09</definedName>
    <definedName name="E01FIXEDASSETS09LS">[39]!E01FIXEDASSETS09LS</definedName>
    <definedName name="E01FIXEDASSETS10">[39]!E01FIXEDASSETS10</definedName>
    <definedName name="E01FIXEDASSETS10LS">[39]!E01FIXEDASSETS10LS</definedName>
    <definedName name="E01FIXEDASSETS11">[39]!E01FIXEDASSETS11</definedName>
    <definedName name="E01FIXEDASSETS11LS">[39]!E01FIXEDASSETS11LS</definedName>
    <definedName name="E01FIXEDASSETS12">[39]!E01FIXEDASSETS12</definedName>
    <definedName name="E02KOREAPAYROLL">[39]!E02KOREAPAYROLL</definedName>
    <definedName name="E02KOREAPAYROLLCLS">[39]!E02KOREAPAYROLLCLS</definedName>
    <definedName name="E16AG">[69]WP!#REF!</definedName>
    <definedName name="E264AG">[69]WP!#REF!</definedName>
    <definedName name="E283AG">[69]WP!#REF!</definedName>
    <definedName name="E35AG">[69]WP!#REF!</definedName>
    <definedName name="EBITDA">#REF!</definedName>
    <definedName name="EBT">[81]Marshal!$E$236</definedName>
    <definedName name="ee">[3]Admin!#REF!</definedName>
    <definedName name="efend1">[43]Spreadsheet!#REF!</definedName>
    <definedName name="efendi">[43]Spreadsheet!#REF!</definedName>
    <definedName name="Eff_Effort">#REF!</definedName>
    <definedName name="efmal">[43]Spreadsheet!#REF!</definedName>
    <definedName name="efmala">#REF!</definedName>
    <definedName name="el">'[45]AGUST-04'!$AJ$1568</definedName>
    <definedName name="Electricite_Du_Cambodge">[32]alamat!$B$85</definedName>
    <definedName name="ELECTROBIT">[32]alamat!$B$88</definedName>
    <definedName name="Emplacement_01_98">[82]MACHINE!#REF!</definedName>
    <definedName name="Emplacement_02_98">[82]MACHINE!#REF!</definedName>
    <definedName name="Emplacement_03_98">[82]MACHINE!#REF!</definedName>
    <definedName name="Emplacement_04_98">[82]MACHINE!#REF!</definedName>
    <definedName name="Emplacement_05_98">[82]MACHINE!#REF!</definedName>
    <definedName name="Emplacement_06_98">[82]MACHINE!#REF!</definedName>
    <definedName name="Emplacement_07_98">[82]MACHINE!#REF!</definedName>
    <definedName name="Emplacement_08_98">[82]MACHINE!#REF!</definedName>
    <definedName name="Emplacement_09_98">[82]MACHINE!#REF!</definedName>
    <definedName name="Emplacement_10_98">[82]MACHINE!#REF!</definedName>
    <definedName name="Emplacement_11_98">[82]MACHINE!#REF!</definedName>
    <definedName name="Emplacement_12_98">[82]MACHINE!#REF!</definedName>
    <definedName name="Emplacement_1997">[82]MACHINE!#REF!</definedName>
    <definedName name="ENDP">[1]Admin!#REF!</definedName>
    <definedName name="EP">[45]MASTER!$AN$284</definedName>
    <definedName name="Equipment">[38]Resume!#REF!</definedName>
    <definedName name="erere">'[83]Actual''17'!$M$7:$Y$400</definedName>
    <definedName name="Ersen">'[84]5 Thn Rp &amp; USD-Remainig Juli 12'!$Q$3</definedName>
    <definedName name="Exc_Rate">#REF!</definedName>
    <definedName name="Excel_BuiltIn__FilterDatabase_4">#REF!</definedName>
    <definedName name="Excel_BuiltIn_Database">#REF!</definedName>
    <definedName name="Excel_BuiltIn_Database_1">#REF!</definedName>
    <definedName name="Excel_BuiltIn_Print_Area">#N/A</definedName>
    <definedName name="Excel_BuiltIn_Print_Area_1">[85]E!$C$61:$Z$100</definedName>
    <definedName name="Excel_BuiltIn_Print_Area_1_1">#REF!</definedName>
    <definedName name="Excel_BuiltIn_Print_Area_1_1_1">#REF!</definedName>
    <definedName name="Excel_BuiltIn_Print_Area_1_1_1_1">#REF!</definedName>
    <definedName name="Excel_BuiltIn_Print_Area_1_1_1_1_1">#REF!</definedName>
    <definedName name="Excel_BuiltIn_Print_Area_1_1_1_1_1_1">#REF!</definedName>
    <definedName name="Excel_BuiltIn_Print_Area_1_1_1_1_1_1_1">#REF!</definedName>
    <definedName name="Excel_BuiltIn_Print_Area_1_1_1_1_1_1_1_1">#REF!</definedName>
    <definedName name="Excel_BuiltIn_Print_Area_10_1">"#REF!"</definedName>
    <definedName name="Excel_BuiltIn_Print_Area_10_1_14">"#REF!"</definedName>
    <definedName name="Excel_BuiltIn_Print_Area_10_1_17">"#REF!"</definedName>
    <definedName name="Excel_BuiltIn_Print_Area_10_1_18">"#REF!"</definedName>
    <definedName name="Excel_BuiltIn_Print_Area_10_1_2">"#REF!"</definedName>
    <definedName name="Excel_BuiltIn_Print_Area_10_1_21">"#REF!"</definedName>
    <definedName name="Excel_BuiltIn_Print_Area_10_1_9">"#REF!"</definedName>
    <definedName name="Excel_BuiltIn_Print_Area_13">"#REF!"</definedName>
    <definedName name="Excel_BuiltIn_Print_Area_13_14">"#REF!"</definedName>
    <definedName name="Excel_BuiltIn_Print_Area_13_17">"#REF!"</definedName>
    <definedName name="Excel_BuiltIn_Print_Area_13_18">"#REF!"</definedName>
    <definedName name="Excel_BuiltIn_Print_Area_13_2">"#REF!"</definedName>
    <definedName name="Excel_BuiltIn_Print_Area_13_21">"#REF!"</definedName>
    <definedName name="Excel_BuiltIn_Print_Area_13_24">"#REF!"</definedName>
    <definedName name="Excel_BuiltIn_Print_Area_13_26">"#REF!"</definedName>
    <definedName name="Excel_BuiltIn_Print_Area_13_41">"#REF!"</definedName>
    <definedName name="Excel_BuiltIn_Print_Area_13_9">"#REF!"</definedName>
    <definedName name="Excel_BuiltIn_Print_Area_14">"#REF!"</definedName>
    <definedName name="Excel_BuiltIn_Print_Area_14_1">"#REF!"</definedName>
    <definedName name="Excel_BuiltIn_Print_Area_14_1_1">"#REF!"</definedName>
    <definedName name="Excel_BuiltIn_Print_Area_14_1_1_14">"#REF!"</definedName>
    <definedName name="Excel_BuiltIn_Print_Area_14_1_1_17">"#REF!"</definedName>
    <definedName name="Excel_BuiltIn_Print_Area_14_1_1_18">"#REF!"</definedName>
    <definedName name="Excel_BuiltIn_Print_Area_14_1_1_2">"#REF!"</definedName>
    <definedName name="Excel_BuiltIn_Print_Area_14_1_1_21">"#REF!"</definedName>
    <definedName name="Excel_BuiltIn_Print_Area_14_1_1_9">"#REF!"</definedName>
    <definedName name="Excel_BuiltIn_Print_Area_14_1_14">"#REF!"</definedName>
    <definedName name="Excel_BuiltIn_Print_Area_14_1_17">"#REF!"</definedName>
    <definedName name="Excel_BuiltIn_Print_Area_14_1_18">"#REF!"</definedName>
    <definedName name="Excel_BuiltIn_Print_Area_14_1_2">"#REF!"</definedName>
    <definedName name="Excel_BuiltIn_Print_Area_14_1_21">"#REF!"</definedName>
    <definedName name="Excel_BuiltIn_Print_Area_14_1_24">"#REF!"</definedName>
    <definedName name="Excel_BuiltIn_Print_Area_14_1_26">"#REF!"</definedName>
    <definedName name="Excel_BuiltIn_Print_Area_14_1_41">"#REF!"</definedName>
    <definedName name="Excel_BuiltIn_Print_Area_14_1_9">"#REF!"</definedName>
    <definedName name="Excel_BuiltIn_Print_Area_14_14">"#REF!"</definedName>
    <definedName name="Excel_BuiltIn_Print_Area_14_17">"#REF!"</definedName>
    <definedName name="Excel_BuiltIn_Print_Area_14_18">"#REF!"</definedName>
    <definedName name="Excel_BuiltIn_Print_Area_14_2">"#REF!"</definedName>
    <definedName name="Excel_BuiltIn_Print_Area_14_21">"#REF!"</definedName>
    <definedName name="Excel_BuiltIn_Print_Area_14_9">"#REF!"</definedName>
    <definedName name="Excel_BuiltIn_Print_Area_15">"#REF!"</definedName>
    <definedName name="Excel_BuiltIn_Print_Area_15_14">"#REF!"</definedName>
    <definedName name="Excel_BuiltIn_Print_Area_15_17">"#REF!"</definedName>
    <definedName name="Excel_BuiltIn_Print_Area_15_18">"#REF!"</definedName>
    <definedName name="Excel_BuiltIn_Print_Area_15_2">"#REF!"</definedName>
    <definedName name="Excel_BuiltIn_Print_Area_15_21">"#REF!"</definedName>
    <definedName name="Excel_BuiltIn_Print_Area_15_24">"#REF!"</definedName>
    <definedName name="Excel_BuiltIn_Print_Area_15_26">"#REF!"</definedName>
    <definedName name="Excel_BuiltIn_Print_Area_15_41">"#REF!"</definedName>
    <definedName name="Excel_BuiltIn_Print_Area_15_9">"#REF!"</definedName>
    <definedName name="Excel_BuiltIn_Print_Area_18">"#REF!"</definedName>
    <definedName name="Excel_BuiltIn_Print_Area_18_14">"#REF!"</definedName>
    <definedName name="Excel_BuiltIn_Print_Area_18_17">"#REF!"</definedName>
    <definedName name="Excel_BuiltIn_Print_Area_18_18">"#REF!"</definedName>
    <definedName name="Excel_BuiltIn_Print_Area_18_2">"#REF!"</definedName>
    <definedName name="Excel_BuiltIn_Print_Area_18_21">"#REF!"</definedName>
    <definedName name="Excel_BuiltIn_Print_Area_18_9">"#REF!"</definedName>
    <definedName name="Excel_BuiltIn_Print_Area_2">#REF!</definedName>
    <definedName name="Excel_BuiltIn_Print_Area_2_1">#REF!</definedName>
    <definedName name="Excel_BuiltIn_Print_Area_2_1_1">#REF!</definedName>
    <definedName name="Excel_BuiltIn_Print_Area_2_1_1_1">#REF!</definedName>
    <definedName name="Excel_BuiltIn_Print_Area_21">"$#REF!.$A$1:$D$65536"</definedName>
    <definedName name="Excel_BuiltIn_Print_Area_23">"$#REF!.$A$1:$D$65536"</definedName>
    <definedName name="Excel_BuiltIn_Print_Area_23_14">"#REF!"</definedName>
    <definedName name="Excel_BuiltIn_Print_Area_23_17">"#REF!"</definedName>
    <definedName name="Excel_BuiltIn_Print_Area_23_18">"#REF!"</definedName>
    <definedName name="Excel_BuiltIn_Print_Area_23_2">"#REF!"</definedName>
    <definedName name="Excel_BuiltIn_Print_Area_23_21">"#REF!"</definedName>
    <definedName name="Excel_BuiltIn_Print_Area_23_24">"#REF!"</definedName>
    <definedName name="Excel_BuiltIn_Print_Area_23_26">"#REF!"</definedName>
    <definedName name="Excel_BuiltIn_Print_Area_23_41">"#REF!"</definedName>
    <definedName name="Excel_BuiltIn_Print_Area_23_9">"#REF!"</definedName>
    <definedName name="Excel_BuiltIn_Print_Area_25">"$#REF!.$A$1:$D$65536"</definedName>
    <definedName name="Excel_BuiltIn_Print_Area_27">"$#REF!.$A$1:$D$65536"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">#REF!</definedName>
    <definedName name="Excel_BuiltIn_Print_Area_4_1">#REF!</definedName>
    <definedName name="Excel_BuiltIn_Print_Area_5">#REF!</definedName>
    <definedName name="Excel_BuiltIn_Print_Area_5_1">"$#REF!.$A$1:$I$206"</definedName>
    <definedName name="Excel_BuiltIn_Print_Area_5_1_1">"$#REF!.$A$47:$B$50"</definedName>
    <definedName name="Excel_BuiltIn_Print_Area_6">#REF!</definedName>
    <definedName name="Excel_BuiltIn_Print_Area_6_1">"$#REF!.$A$1:$I$59"</definedName>
    <definedName name="Excel_BuiltIn_Print_Area_6_1_1">#REF!</definedName>
    <definedName name="Excel_BuiltIn_Print_Area_7">#REF!</definedName>
    <definedName name="Excel_BuiltIn_Print_Area_7_1">"$#REF!.$A$1:$I$59"</definedName>
    <definedName name="Excel_BuiltIn_Print_Area_7_1_1">"$#REF!.$A$1:$J$264"</definedName>
    <definedName name="Excel_BuiltIn_Print_Area_8">#REF!</definedName>
    <definedName name="Excel_BuiltIn_Print_Area_8_1">"$#REF!.$A$1:$H$45"</definedName>
    <definedName name="Excel_BuiltIn_Print_Titles">NA()</definedName>
    <definedName name="Excel_BuiltIn_Print_Titles_1">NA()</definedName>
    <definedName name="Excel_BuiltIn_Print_Titles_1_1">#REF!</definedName>
    <definedName name="Excel_BuiltIn_Print_Titles_1_1_1">([86]APRON!$A$1:$D$65536,[86]APRON!$A$5:$IV$6)</definedName>
    <definedName name="Excel_BuiltIn_Print_Titles_15">"#REF!"</definedName>
    <definedName name="Excel_BuiltIn_Print_Titles_15_1">"$#REF!.$#REF!$#REF!:$#REF!$#REF!"</definedName>
    <definedName name="Excel_BuiltIn_Print_Titles_15_14">"#REF!"</definedName>
    <definedName name="Excel_BuiltIn_Print_Titles_15_17">"#REF!"</definedName>
    <definedName name="Excel_BuiltIn_Print_Titles_15_17_1">"$#REF!.$#REF!$#REF!:$#REF!$#REF!"</definedName>
    <definedName name="Excel_BuiltIn_Print_Titles_15_17_7">"$#REF!.$#REF!$#REF!:$#REF!$#REF!"</definedName>
    <definedName name="Excel_BuiltIn_Print_Titles_15_17_8">"$#REF!.$#REF!$#REF!:$#REF!$#REF!"</definedName>
    <definedName name="Excel_BuiltIn_Print_Titles_15_18">"#REF!"</definedName>
    <definedName name="Excel_BuiltIn_Print_Titles_15_19">"$#REF!.$#REF!$#REF!:$#REF!$#REF!"</definedName>
    <definedName name="Excel_BuiltIn_Print_Titles_15_19_7">"$#REF!.$#REF!$#REF!:$#REF!$#REF!"</definedName>
    <definedName name="Excel_BuiltIn_Print_Titles_15_19_8">"$#REF!.$#REF!$#REF!:$#REF!$#REF!"</definedName>
    <definedName name="Excel_BuiltIn_Print_Titles_15_2">"#REF!"</definedName>
    <definedName name="Excel_BuiltIn_Print_Titles_15_21">"#REF!"</definedName>
    <definedName name="Excel_BuiltIn_Print_Titles_15_7">"$#REF!.$#REF!$#REF!:$#REF!$#REF!"</definedName>
    <definedName name="Excel_BuiltIn_Print_Titles_15_8">"$#REF!.$#REF!$#REF!:$#REF!$#REF!"</definedName>
    <definedName name="Excel_BuiltIn_Print_Titles_15_9">"#REF!"</definedName>
    <definedName name="Excel_BuiltIn_Print_Titles_2">#REF!</definedName>
    <definedName name="Excel_BuiltIn_Print_Titles_2_1">#REF!</definedName>
    <definedName name="Excel_BuiltIn_Print_Titles_2_1_1">([86]april!$A$1:$D$65536,[86]april!$A$5:$IV$6)</definedName>
    <definedName name="Excel_BuiltIn_Print_Titles_20">"#REF!"</definedName>
    <definedName name="Excel_BuiltIn_Print_Titles_20_14">"#REF!"</definedName>
    <definedName name="Excel_BuiltIn_Print_Titles_20_17">"#REF!"</definedName>
    <definedName name="Excel_BuiltIn_Print_Titles_20_18">"#REF!"</definedName>
    <definedName name="Excel_BuiltIn_Print_Titles_20_2">"#REF!"</definedName>
    <definedName name="Excel_BuiltIn_Print_Titles_20_21">"#REF!"</definedName>
    <definedName name="Excel_BuiltIn_Print_Titles_20_9">"#REF!"</definedName>
    <definedName name="Excel_BuiltIn_Print_Titles_24">"#REF!"</definedName>
    <definedName name="Excel_BuiltIn_Print_Titles_24_14">"#REF!"</definedName>
    <definedName name="Excel_BuiltIn_Print_Titles_24_17">"#REF!"</definedName>
    <definedName name="Excel_BuiltIn_Print_Titles_24_18">"#REF!"</definedName>
    <definedName name="Excel_BuiltIn_Print_Titles_24_2">"#REF!"</definedName>
    <definedName name="Excel_BuiltIn_Print_Titles_24_21">"#REF!"</definedName>
    <definedName name="Excel_BuiltIn_Print_Titles_24_9">"#REF!"</definedName>
    <definedName name="Excel_BuiltIn_Print_Titles_3">#REF!</definedName>
    <definedName name="Excel_BuiltIn_Print_Titles_4">#REF!</definedName>
    <definedName name="Excel_BuiltIn_Print_Titles_4_1">#REF!</definedName>
    <definedName name="Excel_BuiltIn_Print_Titles_5">#REF!</definedName>
    <definedName name="Excel_BuiltIn_Print_Titles_6">#REF!</definedName>
    <definedName name="Excel_BuiltIn_Print_Titles_7">#REF!</definedName>
    <definedName name="Excel_BuiltIn_Print_Titles_8">#REF!</definedName>
    <definedName name="EXFNAME">[1]Admin!#REF!</definedName>
    <definedName name="exit">#REF!</definedName>
    <definedName name="EXIT_YEAR">#REF!</definedName>
    <definedName name="Ext_Rate">#REF!</definedName>
    <definedName name="EXTEND">#REF!</definedName>
    <definedName name="f">{"'ReportOpsConsolidated'!$B$1:$G$64"}</definedName>
    <definedName name="F.1">[1]Admin!#REF!</definedName>
    <definedName name="F.2">[1]Admin!#REF!</definedName>
    <definedName name="f_weight_part_03">#REF!</definedName>
    <definedName name="F16AG">[69]WP!#REF!</definedName>
    <definedName name="F264AG">[69]WP!#REF!</definedName>
    <definedName name="F283AG">[69]WP!#REF!</definedName>
    <definedName name="F35AG">[69]WP!#REF!</definedName>
    <definedName name="FA_Slide">#REF!</definedName>
    <definedName name="FACE1">[1]Admin!#REF!</definedName>
    <definedName name="FACE2">[1]Admin!#REF!</definedName>
    <definedName name="FACE3">[1]Admin!#REF!</definedName>
    <definedName name="FACESUB">[1]Admin!#REF!</definedName>
    <definedName name="Factory_Equi_11_98">[82]MACHINE!#REF!</definedName>
    <definedName name="Factory_Equip_01_98">[82]MACHINE!#REF!</definedName>
    <definedName name="Factory_Equip_02_98">[82]MACHINE!#REF!</definedName>
    <definedName name="Factory_Equip_03_98">[82]MACHINE!#REF!</definedName>
    <definedName name="Factory_Equip_04_98">[82]MACHINE!#REF!</definedName>
    <definedName name="Factory_Equip_05_98">[82]MACHINE!#REF!</definedName>
    <definedName name="Factory_Equip_06_98">[82]MACHINE!#REF!</definedName>
    <definedName name="Factory_Equip_07_98">[82]MACHINE!#REF!</definedName>
    <definedName name="Factory_Equip_08_98">[82]MACHINE!#REF!</definedName>
    <definedName name="Factory_Equip_10_98">[82]MACHINE!#REF!</definedName>
    <definedName name="Factory_Equip_12_98">[82]MACHINE!#REF!</definedName>
    <definedName name="FACTSHEET">#REF!</definedName>
    <definedName name="FACTSHEET1B">#REF!</definedName>
    <definedName name="FACTSHEET1D">#REF!</definedName>
    <definedName name="FACTSHEET2">#REF!</definedName>
    <definedName name="FACTSHEET2B">#REF!</definedName>
    <definedName name="FACTSHEET2D">#REF!</definedName>
    <definedName name="FACTSHEET3">#REF!</definedName>
    <definedName name="FANDB">[1]Admin!#REF!</definedName>
    <definedName name="fasdfas">'[87]Perhitungan menu nas'!$B$6:$Q$1086</definedName>
    <definedName name="FB">'[88]1.PLK'!$AE$2</definedName>
    <definedName name="FBAHEAD">[1]Admin!#REF!</definedName>
    <definedName name="fc">[83]BU17!$K$7:$W$337</definedName>
    <definedName name="FCMDFILE">[1]Admin!#REF!</definedName>
    <definedName name="ferry">#REF!</definedName>
    <definedName name="fgg">[89]is_det_permonth!$C$9:$Q$772</definedName>
    <definedName name="FHHX">'[78]Actual''17'!$T$7:$AF$400</definedName>
    <definedName name="fhwht">#REF!</definedName>
    <definedName name="FILE">[1]Admin!#REF!</definedName>
    <definedName name="forcast11">[90]FORECAST!$Z$6:$Z$109</definedName>
    <definedName name="FORM1">[1]Admin!#REF!</definedName>
    <definedName name="FORM11">[1]Admin!#REF!</definedName>
    <definedName name="FORM12">[1]Admin!#REF!</definedName>
    <definedName name="FORM13">[1]Admin!#REF!</definedName>
    <definedName name="FORM14">[1]Admin!#REF!</definedName>
    <definedName name="FORM2">[1]Admin!#REF!</definedName>
    <definedName name="FORM21">[1]Admin!#REF!</definedName>
    <definedName name="FORM22">[1]Admin!#REF!</definedName>
    <definedName name="FORM23">[1]Admin!#REF!</definedName>
    <definedName name="FORM24">[1]Admin!#REF!</definedName>
    <definedName name="FORM3">[1]Admin!#REF!</definedName>
    <definedName name="FORM31">[1]Admin!#REF!</definedName>
    <definedName name="FORM32">[1]Admin!#REF!</definedName>
    <definedName name="FORM33">[1]Admin!#REF!</definedName>
    <definedName name="FORM34">[1]Admin!#REF!</definedName>
    <definedName name="FORM4">[1]Admin!#REF!</definedName>
    <definedName name="FORM41">[1]Admin!#REF!</definedName>
    <definedName name="FORM42">[1]Admin!#REF!</definedName>
    <definedName name="FORM43">[1]Admin!#REF!</definedName>
    <definedName name="FORM44">[1]Admin!#REF!</definedName>
    <definedName name="FORMAT">[1]Admin!#REF!</definedName>
    <definedName name="fx">[83]BU17!$K$7:$W$337</definedName>
    <definedName name="g">{"'ReportOpsConsolidated'!$B$1:$G$64"}</definedName>
    <definedName name="g_weight_part_06">#REF!</definedName>
    <definedName name="G16AG">[69]WP!#REF!</definedName>
    <definedName name="G264AG">[69]WP!#REF!</definedName>
    <definedName name="G283AG">[69]WP!#REF!</definedName>
    <definedName name="G35AG">[69]WP!#REF!</definedName>
    <definedName name="GFHFJHF">[69]WP!#REF!</definedName>
    <definedName name="gg">'[91]Bill-2'!#REF!</definedName>
    <definedName name="gggg">{"'ReportOpsConsolidated'!$B$1:$G$64"}</definedName>
    <definedName name="ggggg">{"'ReportOpsConsolidated'!$B$1:$G$64"}</definedName>
    <definedName name="gh">'[78]Actual''17'!$T$7:$AF$400</definedName>
    <definedName name="Girdle">[7]MA!#REF!</definedName>
    <definedName name="GL">#REF!</definedName>
    <definedName name="glok">[63]GL!$I$1:$N$31</definedName>
    <definedName name="GOAHEAD">[1]Admin!#REF!</definedName>
    <definedName name="gpu">'[29]Ech-List'!#REF!</definedName>
    <definedName name="gpu.gtc.acu">'[29]Ech-List'!#REF!</definedName>
    <definedName name="Gross_up">[92]Fare!$B$6</definedName>
    <definedName name="GROUND_HANDLING">#REF!</definedName>
    <definedName name="Growth">[65]Sheet1!$F$15</definedName>
    <definedName name="Grup">#REF!</definedName>
    <definedName name="GUESTS">[1]Admin!#REF!</definedName>
    <definedName name="h">{"'ReportOpsConsolidated'!$B$1:$G$64"}</definedName>
    <definedName name="H_B">[1]Admin!#REF!</definedName>
    <definedName name="h_weight_part_09">#REF!</definedName>
    <definedName name="H16AG">[69]WP!#REF!</definedName>
    <definedName name="H264AG">[69]WP!#REF!</definedName>
    <definedName name="H283AG">[69]WP!#REF!</definedName>
    <definedName name="H35AG">[69]WP!#REF!</definedName>
    <definedName name="hallo">'[29]Ech-List'!#REF!</definedName>
    <definedName name="Hari1">#REF!</definedName>
    <definedName name="Hari2">#REF!</definedName>
    <definedName name="HBF">[1]Admin!#REF!</definedName>
    <definedName name="HDC">#REF!</definedName>
    <definedName name="HDD">#REF!</definedName>
    <definedName name="HDP">#REF!</definedName>
    <definedName name="he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hgfxsegfe">'[87]Perhitungan menu nas'!$B$6:$Q$1086</definedName>
    <definedName name="Highlite" hidden="1">{"Valuation",#N/A,TRUE,"Valuation Summary";"Financial Statements",#N/A,TRUE,"Results";"Results",#N/A,TRUE,"Results";"Ratios",#N/A,TRUE,"Results";"P2 Summary",#N/A,TRUE,"Results"}</definedName>
    <definedName name="HLP_PREMIER_2012">#REF!</definedName>
    <definedName name="HLP_PREMIER_2013">#REF!</definedName>
    <definedName name="Hour">#REF!</definedName>
    <definedName name="htma">{"'ReportOpsConsolidated'!$B$1:$G$64"}</definedName>
    <definedName name="HTML_CodePage">1252</definedName>
    <definedName name="HTML_Control">{"'ReportOpsConsolidated'!$B$1:$G$64"}</definedName>
    <definedName name="HTML_Description">""</definedName>
    <definedName name="HTML_Email">""</definedName>
    <definedName name="HTML_Header">"ReportOpsConsolidated"</definedName>
    <definedName name="HTML_LastUpdate">"03/21/2001"</definedName>
    <definedName name="HTML_LineAfter">FALSE</definedName>
    <definedName name="HTML_LineBefore">FALSE</definedName>
    <definedName name="HTML_Name">"Masudi Rachman"</definedName>
    <definedName name="HTML_OBDlg2">TRUE</definedName>
    <definedName name="HTML_OBDlg4">TRUE</definedName>
    <definedName name="HTML_OS">0</definedName>
    <definedName name="HTML_PathFile">"C:\My Documents\MyHTML.htm"</definedName>
    <definedName name="HTML_Title">"SisLapOpsJasForm"</definedName>
    <definedName name="HTML1_1">"[FCFF3]Sheet1!$A$1:$L$34"</definedName>
    <definedName name="HTML1_10">""</definedName>
    <definedName name="HTML1_11">1</definedName>
    <definedName name="HTML1_12">"Aswath:Adobe SiteMill™ 1.0.2:MyHomePage:FCFF3.html"</definedName>
    <definedName name="HTML1_2">1</definedName>
    <definedName name="HTML1_3">"FCFF3"</definedName>
    <definedName name="HTML1_4">"Three-Stage FCFF Model"</definedName>
    <definedName name="HTML1_5">""</definedName>
    <definedName name="HTML1_6">-4146</definedName>
    <definedName name="HTML1_7">-4146</definedName>
    <definedName name="HTML1_8">"10/22/96"</definedName>
    <definedName name="HTML1_9">"Aswath Damodaran"</definedName>
    <definedName name="HTMLCount">1</definedName>
    <definedName name="i">'[93]Reve per airlines'!#REF!</definedName>
    <definedName name="I_O">[1]Admin!#REF!</definedName>
    <definedName name="i_weight_part_12">#REF!</definedName>
    <definedName name="I16AG">[69]WP!#REF!</definedName>
    <definedName name="I264AG">[69]WP!#REF!</definedName>
    <definedName name="I283AG">[69]WP!#REF!</definedName>
    <definedName name="I35AG">[69]WP!#REF!</definedName>
    <definedName name="ic_d">#REF!</definedName>
    <definedName name="ic_per">#REF!</definedName>
    <definedName name="IF">#REF!</definedName>
    <definedName name="incdet">#REF!</definedName>
    <definedName name="INCOME">#REF!</definedName>
    <definedName name="INCOME3">#REF!</definedName>
    <definedName name="INCOME4">#REF!</definedName>
    <definedName name="INCPROY">'[94]inc area'!$C$12:$P$361</definedName>
    <definedName name="indirect">#REF!</definedName>
    <definedName name="INFILE1">[1]Admin!#REF!</definedName>
    <definedName name="INFILE2">[1]Admin!#REF!</definedName>
    <definedName name="Inflation">[65]Sheet1!$F$12</definedName>
    <definedName name="INMAC1">[1]Admin!#REF!</definedName>
    <definedName name="INPUT">[1]Admin!#REF!</definedName>
    <definedName name="INPUT1">[1]Admin!#REF!</definedName>
    <definedName name="INSTALL">[1]Admin!#REF!</definedName>
    <definedName name="INSTALL1">[1]Admin!#REF!</definedName>
    <definedName name="INSTALL12">[1]Admin!#REF!</definedName>
    <definedName name="INSTALL2">[1]Admin!#REF!</definedName>
    <definedName name="INSTALL2A">[1]Admin!#REF!</definedName>
    <definedName name="Int_Payable">'[95]LOAN &amp; INT_LampI.2-6,LampIII.9'!#REF!</definedName>
    <definedName name="Interest_Income">'[61]IS-JAE'!$R$228</definedName>
    <definedName name="INTERFACE">[1]Admin!#REF!</definedName>
    <definedName name="Inventories">[42]LEADSCHEDULE!#REF!</definedName>
    <definedName name="INVES">#REF!</definedName>
    <definedName name="INVESTASI">#REF!</definedName>
    <definedName name="IOB">[1]Admin!#REF!</definedName>
    <definedName name="IOCODES">[1]Admin!#REF!</definedName>
    <definedName name="IQ_ADDIN">"AUTO"</definedName>
    <definedName name="IQ_CH">110000</definedName>
    <definedName name="IQ_CQ">5000</definedName>
    <definedName name="IQ_CY">10000</definedName>
    <definedName name="IQ_DAILY">500000</definedName>
    <definedName name="IQ_DNTM">700000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MTD">800000</definedName>
    <definedName name="IQ_NAMES_REVISION_DATE_">41175.6589351852</definedName>
    <definedName name="IQ_NTM">6000</definedName>
    <definedName name="IQ_QTD">750000</definedName>
    <definedName name="IQ_TODAY">0</definedName>
    <definedName name="IQ_WEEK">50000</definedName>
    <definedName name="IQ_YTD">3000</definedName>
    <definedName name="IQ_YTDMONTH">130000</definedName>
    <definedName name="is">{"'ReportOpsConsolidated'!$B$1:$G$64"}</definedName>
    <definedName name="isdetail14">[36]is_det_permonth14!$C$9:$Q$735</definedName>
    <definedName name="isdetailbudget14">[36]is_det_permonthB14!$C$9:$R$735</definedName>
    <definedName name="ispercon">#N/A</definedName>
    <definedName name="ispermonth">[96]is_det_permonth!$C$9:$Q$756</definedName>
    <definedName name="ispermonth14">'[55]is_det_permonth (15)'!$C$9:$R$754</definedName>
    <definedName name="ispermonthBU">'[55]is_det_permonth (BU)'!$C$9:$R$754</definedName>
    <definedName name="ItemType">#REF!</definedName>
    <definedName name="ItmType">#REF!</definedName>
    <definedName name="itoy" hidden="1">{"Valuation",#N/A,TRUE,"Valuation Summary";"Financial Statements",#N/A,TRUE,"Results";"Results",#N/A,TRUE,"Results";"Ratios",#N/A,TRUE,"Results";"P2 Summary",#N/A,TRUE,"Results"}</definedName>
    <definedName name="J16AG">[69]WP!#REF!</definedName>
    <definedName name="J264AG">[69]WP!#REF!</definedName>
    <definedName name="J283AG">[69]WP!#REF!</definedName>
    <definedName name="J35AG">[69]WP!#REF!</definedName>
    <definedName name="J60x">[69]WP!#REF!</definedName>
    <definedName name="ja">'[97]BL-PL-CEN'!#REF!</definedName>
    <definedName name="jas">{"'ReportOpsConsolidated'!$B$1:$G$64"}</definedName>
    <definedName name="jaseee">[37]Lead!#REF!</definedName>
    <definedName name="jgorfj" hidden="1">{"Valuation",#N/A,TRUE,"Valuation Summary";"Financial Statements",#N/A,TRUE,"Results";"Results",#N/A,TRUE,"Results";"Ratios",#N/A,TRUE,"Results";"P2 Summary",#N/A,TRUE,"Results"}</definedName>
    <definedName name="JJJJ">{"'ReportOpsConsolidated'!$B$1:$G$64"}</definedName>
    <definedName name="JKJKJ">{"'ReportOpsConsolidated'!$B$1:$G$64"}</definedName>
    <definedName name="JKT_BDJ">[45]MASTER!$AN$68</definedName>
    <definedName name="JKT_BPN">[46]RI!$B$32</definedName>
    <definedName name="JKT_BTH">[45]MASTER!$AN$74</definedName>
    <definedName name="JKT_DJB">[46]RI!$B$26</definedName>
    <definedName name="JKT_JOG">[45]MASTER!$AL$285</definedName>
    <definedName name="JKT_MES">[46]RI!$B$8</definedName>
    <definedName name="JKT_PDG">[46]RI!$B$12</definedName>
    <definedName name="JKT_PKU">[46]RI!$B$14</definedName>
    <definedName name="JKT_SRG">[46]RI!$B$10</definedName>
    <definedName name="JKT_SUB">[46]RI!$B$18</definedName>
    <definedName name="JKT_UPG">[45]MASTER!$AN$44</definedName>
    <definedName name="JOG_JKT">[45]MASTER!$AN$285</definedName>
    <definedName name="JOINT_VENTURE_TRADING_CO._L">[32]alamat!$B$142</definedName>
    <definedName name="JUL">'[98]KAS $'!#REF!</definedName>
    <definedName name="Juta">'[99]Asumsi-1'!$C$1</definedName>
    <definedName name="K16AG">[69]WP!#REF!</definedName>
    <definedName name="K264AG">[69]WP!#REF!</definedName>
    <definedName name="K283AG">[69]WP!#REF!</definedName>
    <definedName name="K35AG">[69]WP!#REF!</definedName>
    <definedName name="kalkulasi">#REF!</definedName>
    <definedName name="KF_1">#REF!</definedName>
    <definedName name="kl">#REF!</definedName>
    <definedName name="Kode">#REF!</definedName>
    <definedName name="Kode_k">#REF!</definedName>
    <definedName name="Kontraktor">#REF!</definedName>
    <definedName name="kori">[29]Opns!#REF!</definedName>
    <definedName name="Kriteria1">#REF!</definedName>
    <definedName name="Kriteria2">#REF!</definedName>
    <definedName name="Kurihara_Kogyo_Co._LTD">[32]alamat!$B$154</definedName>
    <definedName name="Kurs2000">[65]Sheet1!$F$9</definedName>
    <definedName name="Kurs2001">[65]Sheet1!$F$10</definedName>
    <definedName name="l">'[56]Income Statement'!$W$9:$W$14</definedName>
    <definedName name="L_Adjust">[100]Links!$H$1:$H$32000</definedName>
    <definedName name="L_AJE_Tot">[100]Links!$G$1:$G$32000</definedName>
    <definedName name="L_CY_Beg">[100]Links!$F$1:$F$32000</definedName>
    <definedName name="L_CY_End">[100]Links!$J$1:$J$32000</definedName>
    <definedName name="L_PY_End">[100]Links!$K$1:$K$32000</definedName>
    <definedName name="L_RJE_Tot">[100]Links!$I$1:$I$32000</definedName>
    <definedName name="L16AG">[69]WP!#REF!</definedName>
    <definedName name="L264AG">[69]WP!#REF!</definedName>
    <definedName name="L283AG">[69]WP!#REF!</definedName>
    <definedName name="L35AG">[69]WP!#REF!</definedName>
    <definedName name="labor">[38]Resume!#REF!</definedName>
    <definedName name="LABOUR">'[88]1.PLK'!$AE$4</definedName>
    <definedName name="LANDING_FEE">#REF!</definedName>
    <definedName name="LANKA_ELECTRICITY_CO_PVT_Lt">[32]alamat!$B$160</definedName>
    <definedName name="LEFTB">[1]Admin!#REF!</definedName>
    <definedName name="lh">[5]Admin!#REF!</definedName>
    <definedName name="LIABILITES3">#REF!</definedName>
    <definedName name="LIABILITES4">#REF!</definedName>
    <definedName name="LIABILITIES">#REF!</definedName>
    <definedName name="LINE_MAINTENANCE">#REF!</definedName>
    <definedName name="LINE12">[1]Admin!#REF!</definedName>
    <definedName name="LINENUM">[1]Admin!#REF!</definedName>
    <definedName name="lineo">[77]Table!$E$1:$F$19</definedName>
    <definedName name="linobis">[101]MAP!$E$3:$H$10</definedName>
    <definedName name="Loan">'[57]Shareholders'' Equity'!#REF!</definedName>
    <definedName name="lob">#N/A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GO">[1]Admin!#REF!</definedName>
    <definedName name="love">[44]Lead!#REF!</definedName>
    <definedName name="ls0">[7]MA!#REF!</definedName>
    <definedName name="LT">[102]Salaries!$B$11:$P$11</definedName>
    <definedName name="lvtruck">'[29]Ech-List'!#REF!</definedName>
    <definedName name="m">#REF!</definedName>
    <definedName name="M16AG">[69]WP!#REF!</definedName>
    <definedName name="m1augsep08">'[103]04 act&amp;proj_08'!$X$9:$AA$16</definedName>
    <definedName name="M264AG">[69]WP!#REF!</definedName>
    <definedName name="M283AG">[69]WP!#REF!</definedName>
    <definedName name="m2augsep08">'[103]04 act&amp;proj_08'!$X$18:$AA$36</definedName>
    <definedName name="M35AG">[69]WP!#REF!</definedName>
    <definedName name="m3augsep08">'[103]04 act&amp;proj_08'!$X$38:$AA$53</definedName>
    <definedName name="m4augsep08">'[103]04 act&amp;proj_08'!$X$55:$AA$62</definedName>
    <definedName name="m5augsep08">'[103]04 act&amp;proj_08'!$X$64:$AA$67</definedName>
    <definedName name="Machinery_01_98">[82]MACHINE!#REF!</definedName>
    <definedName name="Machinery_02_98">[82]MACHINE!#REF!</definedName>
    <definedName name="Machinery_03_98">[82]MACHINE!#REF!</definedName>
    <definedName name="Machinery_05_98">[82]MACHINE!#REF!</definedName>
    <definedName name="Machinery_06_98">[82]MACHINE!#REF!</definedName>
    <definedName name="Machinery_07_98">[82]MACHINE!#REF!</definedName>
    <definedName name="Machinery_08_98">[82]MACHINE!#REF!</definedName>
    <definedName name="Machinery_09_98">[82]MACHINE!#REF!</definedName>
    <definedName name="Machinery_10_98">[82]MACHINE!#REF!</definedName>
    <definedName name="Machinery_11_98">[82]MACHINE!#REF!</definedName>
    <definedName name="Machinery_12_98">[82]MACHINE!#REF!</definedName>
    <definedName name="MACRO">[1]Admin!#REF!</definedName>
    <definedName name="malau">#REF!</definedName>
    <definedName name="MAMI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anager_Slr">[65]Sheet1!$F$20</definedName>
    <definedName name="market">#REF!</definedName>
    <definedName name="maugsep08">#REF!</definedName>
    <definedName name="MDC_UPG">[46]RI!$B$41</definedName>
    <definedName name="MECHANIC">#REF!</definedName>
    <definedName name="Medical">[104]Medical!$A$24:$AZ$40</definedName>
    <definedName name="MEJA">#N/A</definedName>
    <definedName name="Menado">'[8]Rekap Budget'!$A$9:$AZ$69</definedName>
    <definedName name="MENAHEAD">[1]Admin!#REF!</definedName>
    <definedName name="MENCHK">[1]Admin!#REF!</definedName>
    <definedName name="MENU1">[1]Admin!#REF!</definedName>
    <definedName name="MENU2">[1]Admin!#REF!</definedName>
    <definedName name="MENU3">[1]Admin!#REF!</definedName>
    <definedName name="MENU4">[1]Admin!#REF!</definedName>
    <definedName name="MENU5">[1]Admin!#REF!</definedName>
    <definedName name="MENU6">[1]Admin!#REF!</definedName>
    <definedName name="MENUCHK">[1]Admin!#REF!</definedName>
    <definedName name="MENUFB">[1]Admin!#REF!</definedName>
    <definedName name="MENUI">[1]Admin!#REF!</definedName>
    <definedName name="MES_BTH">[45]MASTER!$AP$284</definedName>
    <definedName name="MES_JKT">[46]RI!$B$9</definedName>
    <definedName name="MES_PDG">[46]RI!$B$31</definedName>
    <definedName name="METROPOLITAN_WATER_WORKS_AN">[32]alamat!$B$198</definedName>
    <definedName name="MIDDLE2">[1]Admin!#REF!</definedName>
    <definedName name="milyar">#REF!</definedName>
    <definedName name="mio">'[105]Airport-PL-Batam'!$W$4</definedName>
    <definedName name="mks">[106]proj10060!$B$2:$I$358</definedName>
    <definedName name="Month">#REF!</definedName>
    <definedName name="MPO">#N/A</definedName>
    <definedName name="MR._AMDRIAMBOLOLONA">[32]alamat!$B$166</definedName>
    <definedName name="Mr._Saidy_M._Hamid">[32]alamat!$B$130</definedName>
    <definedName name="n">'[107]Control (in)'!$I$6</definedName>
    <definedName name="N16AG">[69]WP!#REF!</definedName>
    <definedName name="N264AG">[69]WP!#REF!</definedName>
    <definedName name="N283AG">[69]WP!#REF!</definedName>
    <definedName name="N35AG">[69]WP!#REF!</definedName>
    <definedName name="Name">'[107]Control (in)'!$D$5</definedName>
    <definedName name="Nasser_Lashko___Son">[32]alamat!$B$202</definedName>
    <definedName name="nav" hidden="1">{"Valuation - Letter",#N/A,TRUE,"Valuation Summary";"Financial Statements - Letter",#N/A,TRUE,"Results";"Results - Letter",#N/A,TRUE,"Results";"Ratios - Letter",#N/A,TRUE,"Results";"P2 Summary - Letter",#N/A,TRUE,"Results"}</definedName>
    <definedName name="NEGATIF">'[108]tabel nilai'!$D$2:$E$37</definedName>
    <definedName name="NERACA">#REF!</definedName>
    <definedName name="Net_Income">'[109]Income Statement'!$V$267</definedName>
    <definedName name="NF">'[88]1.PLK'!$AE$3</definedName>
    <definedName name="Night_Facility">#REF!</definedName>
    <definedName name="Nilai">#REF!</definedName>
    <definedName name="nn">[5]Admin!#REF!</definedName>
    <definedName name="nnn">{"'ReportOpsConsolidated'!$B$1:$G$64"}</definedName>
    <definedName name="nnnn">[5]Admin!#REF!</definedName>
    <definedName name="Nose_in_Parking">#REF!</definedName>
    <definedName name="nov" hidden="1">{"Valuation - Letter",#N/A,TRUE,"Valuation Summary";"Financial Statements - Letter",#N/A,TRUE,"Results";"Results - Letter",#N/A,TRUE,"Results";"Ratios - Letter",#N/A,TRUE,"Results";"P2 Summary - Letter",#N/A,TRUE,"Results"}</definedName>
    <definedName name="O">#REF!</definedName>
    <definedName name="O16AG">[69]WP!#REF!</definedName>
    <definedName name="O264AG">[69]WP!#REF!</definedName>
    <definedName name="O283AG">[69]WP!#REF!</definedName>
    <definedName name="O35AG">[69]WP!#REF!</definedName>
    <definedName name="OCCROOMS">[1]Admin!#REF!</definedName>
    <definedName name="OCCUPY">[1]Admin!#REF!</definedName>
    <definedName name="Office_Equip_01_98">[82]MACHINE!#REF!</definedName>
    <definedName name="Office_Equip_02_98">[82]MACHINE!#REF!</definedName>
    <definedName name="Office_Equip_03_98">[82]MACHINE!#REF!</definedName>
    <definedName name="Office_Equip_04_98">[82]MACHINE!#REF!</definedName>
    <definedName name="Office_Equip_05_98">[82]MACHINE!#REF!</definedName>
    <definedName name="Office_Equip_06_98">[82]MACHINE!#REF!</definedName>
    <definedName name="Office_Equip_07_98">[82]MACHINE!#REF!</definedName>
    <definedName name="Office_Equip_08_98">[82]MACHINE!#REF!</definedName>
    <definedName name="Office_Equip_10_98">[82]MACHINE!#REF!</definedName>
    <definedName name="Office_Equip_11_98">[82]MACHINE!#REF!</definedName>
    <definedName name="Office_Equip_12_98">[82]MACHINE!#REF!</definedName>
    <definedName name="Office_Slr">[65]Sheet1!$F$21</definedName>
    <definedName name="ok">'[59]KPI''S'!#REF!</definedName>
    <definedName name="OKE">[110]Supporting!#REF!</definedName>
    <definedName name="OOOOO">{"'ReportOpsConsolidated'!$B$1:$G$64"}</definedName>
    <definedName name="Opex">'[111]IS-JAE'!$R$29</definedName>
    <definedName name="oprt1">#REF!</definedName>
    <definedName name="os_cip2011">#REF!</definedName>
    <definedName name="OtherAssets">[42]LEADSCHEDULE!#REF!</definedName>
    <definedName name="OtherPayables">[42]LEADSCHEDULE!#REF!</definedName>
    <definedName name="OTHERS">#REF!</definedName>
    <definedName name="OUTPUT">[1]Admin!#REF!</definedName>
    <definedName name="OUTPUT1">[1]Admin!#REF!</definedName>
    <definedName name="OVERHEAD">'[88]1.PLK'!$AE$5</definedName>
    <definedName name="Ownership">[43]Spreadsheet!#REF!</definedName>
    <definedName name="ownwership">#REF!</definedName>
    <definedName name="p">#REF!</definedName>
    <definedName name="P_L1">#REF!</definedName>
    <definedName name="P_L2">#REF!</definedName>
    <definedName name="P_L3">#REF!</definedName>
    <definedName name="P_L4">#REF!</definedName>
    <definedName name="Padang">'[10]Rekap Budget'!$A$9:$AZ$69</definedName>
    <definedName name="Pajak">#REF!</definedName>
    <definedName name="Pajak1">#REF!</definedName>
    <definedName name="PARITY">#REF!</definedName>
    <definedName name="PARITY3">#REF!</definedName>
    <definedName name="PARITY4">#REF!</definedName>
    <definedName name="PARKING_FEE">#REF!</definedName>
    <definedName name="PARMS">[1]Admin!#REF!</definedName>
    <definedName name="Pass">#REF!</definedName>
    <definedName name="PASSAC">[1]Admin!#REF!</definedName>
    <definedName name="PCENT">[1]Admin!#REF!</definedName>
    <definedName name="PDG_JKT">[46]RI!$B$13</definedName>
    <definedName name="PDG_MES">[46]RI!$B$30</definedName>
    <definedName name="pe">[62]Link!$E$4</definedName>
    <definedName name="penawaran" hidden="1">[22]analis!#REF!</definedName>
    <definedName name="Pendapatan_Kredit_Yang_Diberikan">'[30]KSO-Revenue'!#REF!</definedName>
    <definedName name="Pendidikan">#REF!</definedName>
    <definedName name="PERCENTS">[1]Admin!#REF!</definedName>
    <definedName name="PERDBUF">[1]Admin!#REF!</definedName>
    <definedName name="PERDS11">[1]Admin!#REF!</definedName>
    <definedName name="Perhitungan_Pajak">'[30]KSO-Revenue'!#REF!</definedName>
    <definedName name="Period">[41]Int_SchemeI!#REF!</definedName>
    <definedName name="Period___0">[41]Int_SchemeI!#REF!</definedName>
    <definedName name="Period___0___0">[41]Int_SchemeI!#REF!</definedName>
    <definedName name="Period___1">[41]Int_SchemeI!#REF!</definedName>
    <definedName name="Pers">'[84]5 Thn Rp &amp; USD-Remainig Juli 12'!$R$3</definedName>
    <definedName name="Persen">'[84]5 Thn Rp &amp; USD-Remainig Juli 12'!$Q$2</definedName>
    <definedName name="PILOT">#REF!</definedName>
    <definedName name="PKU_JKT">[46]RI!$B$15</definedName>
    <definedName name="p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m_174">'[77]PM174-GSE'!$E$6:$AK$867</definedName>
    <definedName name="PnL_Work">#REF!</definedName>
    <definedName name="PORTER">[69]WP!#REF!</definedName>
    <definedName name="POTPARMS">[1]Admin!#REF!</definedName>
    <definedName name="pp">[65]Sheet1!$C$5:$V$330</definedName>
    <definedName name="pp___0">[112]Sheet1!$C$5:$V$330</definedName>
    <definedName name="pp___0___0">#REF!</definedName>
    <definedName name="pp___1">[112]Sheet1!$C$5:$V$330</definedName>
    <definedName name="pp___19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icingUoM">OFFSET('[74]Customer Information'!$AS$3,0,0,COUNTA('[74]Customer Information'!$AS$3:$AS$65536),1)</definedName>
    <definedName name="_xlnm.Print_Area">[85]E!$C$61:$Z$100</definedName>
    <definedName name="Print_Area_MI">[65]Sheet1!$C$5:$V$330</definedName>
    <definedName name="Print_Area_MI___0">[112]Sheet1!$C$5:$V$330</definedName>
    <definedName name="Print_Area_MI___0___0">#REF!</definedName>
    <definedName name="Print_Area_MI___1">[112]Sheet1!$C$5:$V$330</definedName>
    <definedName name="_xlnm.Print_Titles">#N/A</definedName>
    <definedName name="PRINT_TITLES_MI">#REF!</definedName>
    <definedName name="PRINT_TITLES_MI_1">#REF!</definedName>
    <definedName name="PRINTS">[1]Admin!#REF!</definedName>
    <definedName name="Produk">#REF!</definedName>
    <definedName name="PROJ">#REF!</definedName>
    <definedName name="PROJ3">#REF!</definedName>
    <definedName name="ProjCode">'[107]Control (in)'!#REF!</definedName>
    <definedName name="PROJECTION">#REF!</definedName>
    <definedName name="Projection_of_Productions_Volume___In_Units">[113]Supporting!#REF!</definedName>
    <definedName name="PROJECTION3">#REF!</definedName>
    <definedName name="PROJECTION4">#REF!</definedName>
    <definedName name="prov">[114]BS!#REF!</definedName>
    <definedName name="proyeksi">'[97]BL-PL-CEN'!#REF!</definedName>
    <definedName name="PROYEKSI_CADANGAN_ATAS_PREMI_YANG_BELUM_MERUPAKAN_PENDAPATAN__Rp__000">[115]Proyeksi!#REF!</definedName>
    <definedName name="PROYEKSI_UANG_MUKA_YANG_DITERIMA__Rp__000.000">'[97]BL-PL-CEN'!#REF!</definedName>
    <definedName name="PubDate">[116]Cover!#REF!</definedName>
    <definedName name="py">'[117]IS ( CA)'!#REF!</definedName>
    <definedName name="py_net_income">'[66]IS ( CA)'!#REF!</definedName>
    <definedName name="py_ret_earn_beg">'[66]IS ( CA)'!#REF!</definedName>
    <definedName name="py_retained_earnings">'[66]IS ( CA)'!#REF!</definedName>
    <definedName name="q">#REF!</definedName>
    <definedName name="QQ">[3]Admin!#REF!</definedName>
    <definedName name="QryExpBrrc">#REF!</definedName>
    <definedName name="Rate">{"'ReportOpsConsolidated'!$B$1:$G$64"}</definedName>
    <definedName name="re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RECOND">#REF!</definedName>
    <definedName name="recond1">#REF!</definedName>
    <definedName name="recond2">#REF!</definedName>
    <definedName name="Rental_Land">#REF!</definedName>
    <definedName name="Rental_Space">#REF!</definedName>
    <definedName name="Rental_Wh">#REF!</definedName>
    <definedName name="RET">[1]Admin!#REF!</definedName>
    <definedName name="REV">#REF!</definedName>
    <definedName name="Rev_Slide">#REF!</definedName>
    <definedName name="Revenue">[65]Sheet1!$G$12:$AB$12</definedName>
    <definedName name="rfBV">[89]Budget!$L$7:$X$337</definedName>
    <definedName name="RIGHTB">[1]Admin!#REF!</definedName>
    <definedName name="RINPUT">[1]Admin!#REF!</definedName>
    <definedName name="ROOMREV">[1]Admin!#REF!</definedName>
    <definedName name="Route_Chg">#REF!</definedName>
    <definedName name="Rp">#REF!</definedName>
    <definedName name="rrrr">[43]Spreadsheet!#REF!</definedName>
    <definedName name="RUGI_LABA">#REF!</definedName>
    <definedName name="S">#REF!</definedName>
    <definedName name="S_AcctDes">#REF!</definedName>
    <definedName name="S_Adjust">[59]Lead!#REF!</definedName>
    <definedName name="S_Adjust_Data">[100]Lead!$I$1:$I$1118</definedName>
    <definedName name="S_Adjust_GT">[44]Lead!#REF!</definedName>
    <definedName name="S_AJE_Tot">[59]Lead!#REF!</definedName>
    <definedName name="S_AJE_Tot_Data">[100]Lead!$H$1:$H$1118</definedName>
    <definedName name="S_AJE_Tot_GT">[44]Lead!#REF!</definedName>
    <definedName name="S_CompNum">#REF!</definedName>
    <definedName name="S_CY_Beg">[44]Lead!#REF!</definedName>
    <definedName name="S_CY_Beg_Data">[100]Lead!$F$1:$F$1118</definedName>
    <definedName name="S_CY_Beg_GT">[44]Lead!#REF!</definedName>
    <definedName name="S_CY_End">#REF!</definedName>
    <definedName name="S_CY_End_Data">[100]Lead!$K$1:$K$1118</definedName>
    <definedName name="S_CY_End_GT">[44]Lead!#REF!</definedName>
    <definedName name="S_Diff_Amt">[79]Lead!#REF!</definedName>
    <definedName name="S_Diff_Pct">[79]Lead!#REF!</definedName>
    <definedName name="S_GrpNum">#REF!</definedName>
    <definedName name="S_Headings">#REF!</definedName>
    <definedName name="S_KeyValue">#REF!</definedName>
    <definedName name="S_PY_End">#REF!</definedName>
    <definedName name="S_PY_End_Data">[100]Lead!$M$1:$M$1118</definedName>
    <definedName name="S_PY_End_GT">[44]Lead!#REF!</definedName>
    <definedName name="S_RJE_Tot">[59]Lead!#REF!</definedName>
    <definedName name="S_RJE_Tot_Data">[100]Lead!$J$1:$J$1118</definedName>
    <definedName name="S_RJE_Tot_GT">[44]Lead!#REF!</definedName>
    <definedName name="S_RowNum">#REF!</definedName>
    <definedName name="sabam">{"'ReportOpsConsolidated'!$B$1:$G$64"}</definedName>
    <definedName name="sahan">[59]Lead!#REF!</definedName>
    <definedName name="sajennn">[59]Lead!#REF!</definedName>
    <definedName name="sajennnnn">[59]Lead!#REF!</definedName>
    <definedName name="Salary_Rate">[65]Sheet1!$F$24</definedName>
    <definedName name="Saldo">#REF!</definedName>
    <definedName name="Sales">'[88]1.PLK'!$AE$1</definedName>
    <definedName name="santo">{"'ReportOpsConsolidated'!$B$1:$G$64"}</definedName>
    <definedName name="sasa">[43]Spreadsheet!#REF!</definedName>
    <definedName name="satu">[7]MA!#REF!</definedName>
    <definedName name="SAVE">[1]Admin!#REF!</definedName>
    <definedName name="SAVE2">[1]Admin!#REF!</definedName>
    <definedName name="SAVE2_">[1]Admin!#REF!</definedName>
    <definedName name="SAVESUB">[1]Admin!#REF!</definedName>
    <definedName name="SBH">#REF!</definedName>
    <definedName name="SC">[1]Admin!#REF!</definedName>
    <definedName name="Scale">#REF!</definedName>
    <definedName name="Sch_Technologies__Asia__Ltd">[32]alamat!$B$251</definedName>
    <definedName name="Sch_Technologies__Asia__Ltd_">[32]alamat!$B$255</definedName>
    <definedName name="Schlumberger_Columbia">[32]alamat!$B$326</definedName>
    <definedName name="Schlumberger_Ind._Columbia">[32]alamat!$B$323</definedName>
    <definedName name="Schlumberger_Indust._Int.S.">[32]alamat!$B$378</definedName>
    <definedName name="Schlumberger_Indust._Poland">[32]alamat!$B$369</definedName>
    <definedName name="Schlumberger_Indust._Polska">[32]alamat!$B$372</definedName>
    <definedName name="Schlumberger_Indust.Thailan">[32]alamat!$B$398</definedName>
    <definedName name="Schlumberger_Indust.Thailand">[32]alamat!$B$402</definedName>
    <definedName name="SCHLUMBERGER_INDUSTRIAS_LTD">[32]alamat!$B$286</definedName>
    <definedName name="Schlumberger_Industries">[32]alamat!$B$290</definedName>
    <definedName name="Schlumberger_Industries_Inc">[32]alamat!$B$275</definedName>
    <definedName name="Schlumberger_Industries_S.A">[32]alamat!$B$388</definedName>
    <definedName name="SCHLUMBERGER_INDUSTRIES_SA">[32]alamat!$B$259</definedName>
    <definedName name="SCHLUMBERGER_MEAS_SYST_PHIL">[32]alamat!$B$271:$B$272</definedName>
    <definedName name="Schlumberger_Measurement">[32]alamat!$B$294</definedName>
    <definedName name="SCHLUMBERGER_RMS">[32]alamat!$B$205</definedName>
    <definedName name="Schlumberger_RMS_">[32]alamat!$B$263</definedName>
    <definedName name="Schlumberger_RMS_AFM">[32]alamat!$B$278</definedName>
    <definedName name="Schlumberger_RMS_Australia">[32]alamat!$B$308</definedName>
    <definedName name="SCHLUMBERGER_RMS_CHINA">[32]alamat!$B$302</definedName>
    <definedName name="SCREENS2">[1]Admin!#REF!</definedName>
    <definedName name="SCRN10">[1]Admin!#REF!</definedName>
    <definedName name="SCRN3">[1]Admin!#REF!</definedName>
    <definedName name="SCRN4">[1]Admin!#REF!</definedName>
    <definedName name="SCRN5">[1]Admin!#REF!</definedName>
    <definedName name="SCRN6">[1]Admin!#REF!</definedName>
    <definedName name="SCRN7">[1]Admin!#REF!</definedName>
    <definedName name="SCRN8">[1]Admin!#REF!</definedName>
    <definedName name="SCRN9">[1]Admin!#REF!</definedName>
    <definedName name="sda">{"'ReportOpsConsolidated'!$B$1:$G$64"}</definedName>
    <definedName name="sddd">[43]Spreadsheet!#REF!</definedName>
    <definedName name="sdfd">[43]Spreadsheet!#REF!</definedName>
    <definedName name="sdisdidi">[79]Lead!#REF!</definedName>
    <definedName name="Sen">'[84]5 Thn Rp &amp; USD-Remainig Juli 12'!$R$2</definedName>
    <definedName name="sencount">1</definedName>
    <definedName name="seratus">[56]Sheet2!$BI$1</definedName>
    <definedName name="ServiceFromList">OFFSET('[74]Customer Information'!$BR$3,0,0,COUNTA('[74]Customer Information'!$BR$3:$BR$65536),1)</definedName>
    <definedName name="SETOFBOOKSNAME1">[53]CRITERIA1!$B$2</definedName>
    <definedName name="SETOFBOOKSNAME2">[54]CRITERIA1!$B$2</definedName>
    <definedName name="sfAF">[89]Budget!$L$7:$X$337</definedName>
    <definedName name="SFSG">[78]is_det_permonth!$C$9:$Q$768</definedName>
    <definedName name="share">[43]Spreadsheet!#REF!</definedName>
    <definedName name="shinta">'[29]Ech-List'!#REF!</definedName>
    <definedName name="ShPrice">'[107]Control (in)'!#REF!</definedName>
    <definedName name="ShPriceAve1">'[107]Control (in)'!#REF!</definedName>
    <definedName name="ShPriceAve2">'[107]Control (in)'!#REF!</definedName>
    <definedName name="SIRIUS">{"'ReportOpsConsolidated'!$B$1:$G$64"}</definedName>
    <definedName name="sisi">#REF!</definedName>
    <definedName name="sitedesc">#REF!</definedName>
    <definedName name="Slb_Ind_Natalie_Junk">[32]alamat!$B$332</definedName>
    <definedName name="SLB_India">[32]alamat!$B$298</definedName>
    <definedName name="Slb_industries_san_martin">[32]alamat!$B$406</definedName>
    <definedName name="SLB_M___S_Pty.Ltd">[32]alamat!$B$311</definedName>
    <definedName name="SLB_Taiwan_Walsin">[32]alamat!$B$395</definedName>
    <definedName name="SLB_Venezuela">[32]alamat!$B$410</definedName>
    <definedName name="SMSPL_Singapore">[32]alamat!$B$381</definedName>
    <definedName name="snsnnsn">'[117]IS ( CA)'!#REF!</definedName>
    <definedName name="Solo10">'[118]Rekap Budget'!$AX$9:$AX$69</definedName>
    <definedName name="Solo4">'[119]Rekap Budget'!$AR$9:$AR$69</definedName>
    <definedName name="Solo5">'[119]Rekap Budget'!$AS$9:$AS$69</definedName>
    <definedName name="Solo6">'[119]Rekap Budget'!$AT$9:$AT$69</definedName>
    <definedName name="Solo7">'[119]Rekap Budget'!$AU$9:$AU$69</definedName>
    <definedName name="Solo8">'[119]Rekap Budget'!$AV$9:$AV$69</definedName>
    <definedName name="Solo9">'[119]Rekap Budget'!$AW$9:$AW$69</definedName>
    <definedName name="SoM_CARGO">#REF!</definedName>
    <definedName name="SoM_PREMIER">#REF!</definedName>
    <definedName name="spot">#REF!</definedName>
    <definedName name="SPREAD">[1]Admin!#REF!</definedName>
    <definedName name="SRG_JKT">[46]RI!$B$11</definedName>
    <definedName name="SRG_SUB">[45]MASTER!$AN$62</definedName>
    <definedName name="sss">[43]Spreadsheet!#REF!</definedName>
    <definedName name="SSSS">{"'ReportOpsConsolidated'!$B$1:$G$64"}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">[1]Admin!#REF!</definedName>
    <definedName name="Staff_Slr">[65]Sheet1!$F$22</definedName>
    <definedName name="START">[1]Admin!#REF!</definedName>
    <definedName name="START1">[1]Admin!#REF!</definedName>
    <definedName name="START10">[1]Admin!#REF!</definedName>
    <definedName name="START11">[1]Admin!#REF!</definedName>
    <definedName name="START12">[1]Admin!#REF!</definedName>
    <definedName name="START2">[1]Admin!#REF!</definedName>
    <definedName name="START3">[1]Admin!#REF!</definedName>
    <definedName name="START4">[1]Admin!#REF!</definedName>
    <definedName name="START5">[1]Admin!#REF!</definedName>
    <definedName name="START6">[1]Admin!#REF!</definedName>
    <definedName name="START7">[1]Admin!#REF!</definedName>
    <definedName name="START8">[1]Admin!#REF!</definedName>
    <definedName name="START9">[1]Admin!#REF!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ub">#REF!</definedName>
    <definedName name="SUB_BDJ">[46]RI!$B$36</definedName>
    <definedName name="SUB_BPN">[46]RI!$B$35</definedName>
    <definedName name="SUB_BTH">[45]MASTER!$AO$283</definedName>
    <definedName name="sub_dps">'[45]AGUST-04'!$AJ$1610</definedName>
    <definedName name="SUB_JKT">[46]RI!$B$19</definedName>
    <definedName name="SUB_JOG">[45]MASTER!$AN$283</definedName>
    <definedName name="SUB_PREMIER_2012">#REF!</definedName>
    <definedName name="SUB_PREMIER_2013">#REF!</definedName>
    <definedName name="SUB_SRG">[45]MASTER!$AQ$62</definedName>
    <definedName name="SUB_UPG">[46]RI!$B$38</definedName>
    <definedName name="SUBC">[1]Admin!#REF!</definedName>
    <definedName name="SUBERASE">[1]Admin!#REF!</definedName>
    <definedName name="SUBF">[1]Admin!#REF!</definedName>
    <definedName name="SUBL">[1]Admin!#REF!</definedName>
    <definedName name="SUBL1">[1]Admin!#REF!</definedName>
    <definedName name="SUBL2">[1]Admin!#REF!</definedName>
    <definedName name="SUBP">[1]Admin!#REF!</definedName>
    <definedName name="SUBP2">[1]Admin!#REF!</definedName>
    <definedName name="SUBR">[1]Admin!#REF!</definedName>
    <definedName name="SUBR1">[1]Admin!#REF!</definedName>
    <definedName name="SUBR2">[1]Admin!#REF!</definedName>
    <definedName name="SUBST">[1]Admin!#REF!</definedName>
    <definedName name="sumber">#REF!</definedName>
    <definedName name="SUMDATA">[1]Admin!#REF!</definedName>
    <definedName name="summary">#REF!</definedName>
    <definedName name="sx">'[57]Shareholders'' Equity'!#REF!</definedName>
    <definedName name="T">#REF!</definedName>
    <definedName name="T___0">#REF!</definedName>
    <definedName name="t___0___0">#REF!</definedName>
    <definedName name="T___1">#REF!</definedName>
    <definedName name="t___19">#REF!</definedName>
    <definedName name="TABLE">[1]Admin!#REF!</definedName>
    <definedName name="Table_Ast">#REF!</definedName>
    <definedName name="TABLE1">[1]Admin!#REF!</definedName>
    <definedName name="TABLE2">[1]Admin!#REF!</definedName>
    <definedName name="Tanggal">[120]ANGGARAN!$C$30:$D$53</definedName>
    <definedName name="TASI">#REF!</definedName>
    <definedName name="tbagus">'[121]tbagus comb.'!$A$12:$H$1020</definedName>
    <definedName name="tbdet1">'[122]Trial Balance - Detail'!$A$677:$R$2500</definedName>
    <definedName name="tbsep">'[123]tbsept area'!$A$16:$F$172</definedName>
    <definedName name="tbsept">[123]Sheet1!$A$12:$D$367</definedName>
    <definedName name="TEMPE">#REF!</definedName>
    <definedName name="Tempo">#REF!</definedName>
    <definedName name="terms">#REF!</definedName>
    <definedName name="TERMSREV">#REF!</definedName>
    <definedName name="TEST">[1]Admin!#REF!</definedName>
    <definedName name="test1">#REF!</definedName>
    <definedName name="TEST2">[1]Admin!#REF!</definedName>
    <definedName name="TEST4">[11]Sheet1!$A$3914:$Q$5089</definedName>
    <definedName name="TEST5">[11]Sheet1!$A$5090:$Q$6271</definedName>
    <definedName name="TESTHKEY">[20]Sheet1!$L$1:$Q$1</definedName>
    <definedName name="TextRefCopyRangeCount">18</definedName>
    <definedName name="tiga">[7]MA!#REF!</definedName>
    <definedName name="TITLE1">[1]Admin!#REF!</definedName>
    <definedName name="TITLE2">[1]Admin!#REF!</definedName>
    <definedName name="TL">[46]RI!$B$3</definedName>
    <definedName name="TOTAL">[1]Admin!#REF!</definedName>
    <definedName name="Total_Revenue">'[124]Income Statement'!$U$13</definedName>
    <definedName name="total_staffcost">'[125]IS-JAE'!#REF!</definedName>
    <definedName name="TOTALEXP">[1]Admin!#REF!</definedName>
    <definedName name="TOTALS">[1]Admin!#REF!</definedName>
    <definedName name="TOTALS2">[1]Admin!#REF!</definedName>
    <definedName name="TP">[46]RI!$B$2</definedName>
    <definedName name="tr">[3]Admin!#REF!</definedName>
    <definedName name="tt">[65]Sheet1!$C$5:$V$330</definedName>
    <definedName name="tt___0">[112]Sheet1!$C$5:$V$330</definedName>
    <definedName name="tt___0___0">#REF!</definedName>
    <definedName name="tt___1">[112]Sheet1!$C$5:$V$330</definedName>
    <definedName name="tt___19">#REF!</definedName>
    <definedName name="ttailjack">'[29]Ech-List'!#REF!</definedName>
    <definedName name="TV">#REF!</definedName>
    <definedName name="Type1">#REF!</definedName>
    <definedName name="Type2">#REF!</definedName>
    <definedName name="Type3">#REF!</definedName>
    <definedName name="Type4">#REF!</definedName>
    <definedName name="TypeItem">#REF!</definedName>
    <definedName name="UPBGTGAB1">[47]Sheet1!$T$11:$AF$115</definedName>
    <definedName name="UPG_AMQ">[126]taBEL!$E$63</definedName>
    <definedName name="UPG_JKT">[45]MASTER!$AP$74</definedName>
    <definedName name="UPG_MDC">[45]MASTER!$AO$44</definedName>
    <definedName name="UPG_SUB">[46]RI!$B$39</definedName>
    <definedName name="usd">'[127]Jul-Des 2005 routes'!$AH$2</definedName>
    <definedName name="USDTrial">[128]Pricing!$Q$41</definedName>
    <definedName name="uu" hidden="1">{"Valuation",#N/A,TRUE,"Valuation Summary";"Financial Statements",#N/A,TRUE,"Results";"Results",#N/A,TRUE,"Results";"Ratios",#N/A,TRUE,"Results";"P2 Summary",#N/A,TRUE,"Results"}</definedName>
    <definedName name="Val25_Centre_Adjustment">"Yes"</definedName>
    <definedName name="Val25_Centre_All_Results">"No"</definedName>
    <definedName name="Val25_Show_Fixed_Fields_First">"No"</definedName>
    <definedName name="Val25_Show_Option_Codes">"No"</definedName>
    <definedName name="Val25_Show_Repeated_Option_Prices">"Hide"</definedName>
    <definedName name="Valu_Result">#REF!</definedName>
    <definedName name="VCMDFILE">[1]Admin!#REF!</definedName>
    <definedName name="Vehicle_01_98">[82]MACHINE!#REF!</definedName>
    <definedName name="Vehicle_02_98">[82]MACHINE!#REF!</definedName>
    <definedName name="Vehicle_03_98">[82]MACHINE!#REF!</definedName>
    <definedName name="Vehicle_04_98">[82]MACHINE!#REF!</definedName>
    <definedName name="Vehicle_05_98">[82]MACHINE!#REF!</definedName>
    <definedName name="Vehicle_06_98">[82]MACHINE!#REF!</definedName>
    <definedName name="Vehicle_07_98">[82]MACHINE!#REF!</definedName>
    <definedName name="Vehicle_08_98">[82]MACHINE!#REF!</definedName>
    <definedName name="Vehicle_09_98">[82]MACHINE!#REF!</definedName>
    <definedName name="Vehicle_10_98">[82]MACHINE!#REF!</definedName>
    <definedName name="Vehicle_11_98">[82]MACHINE!#REF!</definedName>
    <definedName name="Vehicle_12_98">[82]MACHINE!#REF!</definedName>
    <definedName name="Vehicle_1997">[82]MACHINE!#REF!</definedName>
    <definedName name="VFNAME">[1]Admin!#REF!</definedName>
    <definedName name="VOL">#REF!</definedName>
    <definedName name="Volume">#REF!</definedName>
    <definedName name="vv">{"'ReportOpsConsolidated'!$B$1:$G$64"}</definedName>
    <definedName name="vx">'[83]Actual''17'!$M$7:$Y$400</definedName>
    <definedName name="w">[1]Admin!#REF!</definedName>
    <definedName name="Wang_Foo_Transportation_LTD">[32]alamat!$B$422</definedName>
    <definedName name="wer">#REF!</definedName>
    <definedName name="wqwq" hidden="1">#REF!</definedName>
    <definedName name="wrn.full." hidden="1">{#N/A,#N/A,FALSE,"Cover";#N/A,#N/A,FALSE,"Pres ";#N/A,#N/A,FALSE,"Output";#N/A,#N/A,FALSE,"Control (in)"}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Valuation._.LB." hidden="1">{"Assumptions",#N/A,FALSE,"ASSUMPTION";"Cash Minimum",#N/A,FALSE,"ASSUMPTION"}</definedName>
    <definedName name="wtrtruck">'[29]Ech-List'!#REF!</definedName>
    <definedName name="WW">[3]Admin!#REF!</definedName>
    <definedName name="wwewe">#REF!</definedName>
    <definedName name="wwww">'[29]Ech-List'!#REF!</definedName>
    <definedName name="x">[34]GL!$A$234:$B$1234</definedName>
    <definedName name="X_S">[1]Admin!#REF!</definedName>
    <definedName name="XDOWN">[1]Admin!#REF!</definedName>
    <definedName name="Xrate">[116]Assumptions!$F$23</definedName>
    <definedName name="xxx">#REF!</definedName>
    <definedName name="xyz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ya">#REF!</definedName>
    <definedName name="year">#REF!</definedName>
    <definedName name="yes">[79]Lead!#REF!</definedName>
    <definedName name="Yoyok">[5]Admin!#REF!</definedName>
    <definedName name="YR">[1]Admin!#REF!</definedName>
    <definedName name="ytddepr">[34]ListAsset!$N$6:$N$10914</definedName>
    <definedName name="Zhujhai_C._Feng_Scie___Tech">[32]alamat!$B$434</definedName>
    <definedName name="شسشس">[129]GL!$A$234:$B$1234</definedName>
  </definedNames>
  <calcPr calcId="125725"/>
</workbook>
</file>

<file path=xl/calcChain.xml><?xml version="1.0" encoding="utf-8"?>
<calcChain xmlns="http://schemas.openxmlformats.org/spreadsheetml/2006/main">
  <c r="H19" i="22"/>
  <c r="I73" i="13" l="1"/>
  <c r="I72"/>
  <c r="I71"/>
  <c r="L41" i="15" l="1"/>
  <c r="M41" s="1"/>
  <c r="G181" i="13" l="1"/>
  <c r="G182"/>
  <c r="H182" s="1"/>
  <c r="G183"/>
  <c r="H183" s="1"/>
  <c r="K183" s="1"/>
  <c r="I181"/>
  <c r="I182"/>
  <c r="I183"/>
  <c r="J183" s="1"/>
  <c r="I140"/>
  <c r="I139"/>
  <c r="I134"/>
  <c r="I135"/>
  <c r="I136"/>
  <c r="I133"/>
  <c r="I118"/>
  <c r="G118"/>
  <c r="G117" s="1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78"/>
  <c r="G79"/>
  <c r="H79" s="1"/>
  <c r="J79" s="1"/>
  <c r="K79" s="1"/>
  <c r="G80"/>
  <c r="H80" s="1"/>
  <c r="J80" s="1"/>
  <c r="G81"/>
  <c r="H81" s="1"/>
  <c r="G82"/>
  <c r="G83"/>
  <c r="G84"/>
  <c r="H84"/>
  <c r="J84" s="1"/>
  <c r="K84" s="1"/>
  <c r="G85"/>
  <c r="H85" s="1"/>
  <c r="G86"/>
  <c r="H86" s="1"/>
  <c r="G87"/>
  <c r="H87"/>
  <c r="J87" s="1"/>
  <c r="G88"/>
  <c r="G89"/>
  <c r="H89"/>
  <c r="G90"/>
  <c r="H90" s="1"/>
  <c r="J90" s="1"/>
  <c r="G91"/>
  <c r="H91" s="1"/>
  <c r="G92"/>
  <c r="G93"/>
  <c r="H93" s="1"/>
  <c r="J93" s="1"/>
  <c r="G94"/>
  <c r="G95"/>
  <c r="H95"/>
  <c r="K95" s="1"/>
  <c r="G96"/>
  <c r="H96" s="1"/>
  <c r="G97"/>
  <c r="H97"/>
  <c r="J97" s="1"/>
  <c r="K97" s="1"/>
  <c r="G98"/>
  <c r="H98"/>
  <c r="G99"/>
  <c r="H99" s="1"/>
  <c r="G100"/>
  <c r="H100" s="1"/>
  <c r="G78"/>
  <c r="H78" s="1"/>
  <c r="I195"/>
  <c r="G195"/>
  <c r="I232"/>
  <c r="G232"/>
  <c r="H232" s="1"/>
  <c r="G202"/>
  <c r="H202" s="1"/>
  <c r="G203"/>
  <c r="H203" s="1"/>
  <c r="K203" s="1"/>
  <c r="I234"/>
  <c r="I233"/>
  <c r="I231"/>
  <c r="J231" s="1"/>
  <c r="I230"/>
  <c r="I229"/>
  <c r="I228"/>
  <c r="I227"/>
  <c r="I226"/>
  <c r="I219"/>
  <c r="I218" s="1"/>
  <c r="I216"/>
  <c r="I215"/>
  <c r="J215" s="1"/>
  <c r="I214"/>
  <c r="I212"/>
  <c r="I211"/>
  <c r="I210"/>
  <c r="I209"/>
  <c r="I208"/>
  <c r="I203"/>
  <c r="J203" s="1"/>
  <c r="I201"/>
  <c r="I200"/>
  <c r="I199"/>
  <c r="I194"/>
  <c r="I193"/>
  <c r="I192"/>
  <c r="I191"/>
  <c r="I190"/>
  <c r="I189"/>
  <c r="J189" s="1"/>
  <c r="I185"/>
  <c r="I184"/>
  <c r="I180"/>
  <c r="J180" s="1"/>
  <c r="I177"/>
  <c r="I176"/>
  <c r="I175"/>
  <c r="I174"/>
  <c r="I173"/>
  <c r="I172"/>
  <c r="I171"/>
  <c r="I170"/>
  <c r="I169"/>
  <c r="I168"/>
  <c r="J168" s="1"/>
  <c r="I167"/>
  <c r="I166"/>
  <c r="I159"/>
  <c r="I158"/>
  <c r="I154"/>
  <c r="I151"/>
  <c r="I150"/>
  <c r="I149"/>
  <c r="I148"/>
  <c r="I147"/>
  <c r="I144"/>
  <c r="I143"/>
  <c r="I69"/>
  <c r="I68"/>
  <c r="G234"/>
  <c r="G233"/>
  <c r="H233"/>
  <c r="G231"/>
  <c r="H231"/>
  <c r="G230"/>
  <c r="G229"/>
  <c r="H229" s="1"/>
  <c r="J229" s="1"/>
  <c r="G228"/>
  <c r="H228" s="1"/>
  <c r="G227"/>
  <c r="H227" s="1"/>
  <c r="K227" s="1"/>
  <c r="G226"/>
  <c r="H226" s="1"/>
  <c r="G222"/>
  <c r="G221"/>
  <c r="G219"/>
  <c r="G218"/>
  <c r="G216"/>
  <c r="H216"/>
  <c r="G215"/>
  <c r="H215"/>
  <c r="G214"/>
  <c r="G213"/>
  <c r="H213" s="1"/>
  <c r="G212"/>
  <c r="G211"/>
  <c r="G210"/>
  <c r="G209"/>
  <c r="H209" s="1"/>
  <c r="G208"/>
  <c r="G201"/>
  <c r="G200"/>
  <c r="G199"/>
  <c r="H199" s="1"/>
  <c r="J199" s="1"/>
  <c r="G198"/>
  <c r="H195"/>
  <c r="G194"/>
  <c r="H194" s="1"/>
  <c r="K194"/>
  <c r="G193"/>
  <c r="H193"/>
  <c r="G192"/>
  <c r="G191"/>
  <c r="G190"/>
  <c r="G189"/>
  <c r="H189" s="1"/>
  <c r="K189" s="1"/>
  <c r="G185"/>
  <c r="H185" s="1"/>
  <c r="G184"/>
  <c r="H184" s="1"/>
  <c r="K184" s="1"/>
  <c r="G180"/>
  <c r="H180"/>
  <c r="G177"/>
  <c r="G176"/>
  <c r="G175"/>
  <c r="G174"/>
  <c r="G173"/>
  <c r="G172"/>
  <c r="H172" s="1"/>
  <c r="G171"/>
  <c r="G170"/>
  <c r="H170" s="1"/>
  <c r="G169"/>
  <c r="H169" s="1"/>
  <c r="K169" s="1"/>
  <c r="G168"/>
  <c r="H168" s="1"/>
  <c r="G167"/>
  <c r="H167"/>
  <c r="K167" s="1"/>
  <c r="G166"/>
  <c r="G163"/>
  <c r="H163"/>
  <c r="G162"/>
  <c r="H162"/>
  <c r="K162" s="1"/>
  <c r="G159"/>
  <c r="H159"/>
  <c r="G158"/>
  <c r="H158"/>
  <c r="G154"/>
  <c r="G151"/>
  <c r="H151" s="1"/>
  <c r="K151" s="1"/>
  <c r="G150"/>
  <c r="H150" s="1"/>
  <c r="G149"/>
  <c r="H149" s="1"/>
  <c r="K149" s="1"/>
  <c r="G148"/>
  <c r="H148" s="1"/>
  <c r="G147"/>
  <c r="H147" s="1"/>
  <c r="G144"/>
  <c r="G143"/>
  <c r="G140"/>
  <c r="H140"/>
  <c r="G139"/>
  <c r="H139"/>
  <c r="J139" s="1"/>
  <c r="G136"/>
  <c r="H136" s="1"/>
  <c r="J136" s="1"/>
  <c r="G135"/>
  <c r="H135" s="1"/>
  <c r="K135" s="1"/>
  <c r="G134"/>
  <c r="H134" s="1"/>
  <c r="G133"/>
  <c r="G130"/>
  <c r="H130"/>
  <c r="G129"/>
  <c r="H129" s="1"/>
  <c r="G126"/>
  <c r="G125"/>
  <c r="H125"/>
  <c r="G124"/>
  <c r="G123"/>
  <c r="H123"/>
  <c r="J123" s="1"/>
  <c r="G122"/>
  <c r="G68"/>
  <c r="H68"/>
  <c r="K68" s="1"/>
  <c r="G74"/>
  <c r="H74" s="1"/>
  <c r="K74"/>
  <c r="G73"/>
  <c r="G72"/>
  <c r="H72" s="1"/>
  <c r="K72" s="1"/>
  <c r="G71"/>
  <c r="G69"/>
  <c r="H69"/>
  <c r="F24" i="16"/>
  <c r="L24" s="1"/>
  <c r="L11"/>
  <c r="F35"/>
  <c r="F34"/>
  <c r="F33"/>
  <c r="L33"/>
  <c r="F32"/>
  <c r="L32" s="1"/>
  <c r="F31"/>
  <c r="F30"/>
  <c r="F29"/>
  <c r="L29" s="1"/>
  <c r="F28"/>
  <c r="L28"/>
  <c r="F27"/>
  <c r="F26"/>
  <c r="L26" s="1"/>
  <c r="F25"/>
  <c r="L25"/>
  <c r="U29" i="19"/>
  <c r="U69" s="1"/>
  <c r="H12"/>
  <c r="J12"/>
  <c r="R12"/>
  <c r="H13"/>
  <c r="T13" s="1"/>
  <c r="J13"/>
  <c r="R13"/>
  <c r="H14"/>
  <c r="T14" s="1"/>
  <c r="J14"/>
  <c r="R14"/>
  <c r="H15"/>
  <c r="J15"/>
  <c r="R15"/>
  <c r="H16"/>
  <c r="T16" s="1"/>
  <c r="J16"/>
  <c r="R16"/>
  <c r="R17"/>
  <c r="T17" s="1"/>
  <c r="R18"/>
  <c r="T18" s="1"/>
  <c r="R19"/>
  <c r="T19" s="1"/>
  <c r="R20"/>
  <c r="T20" s="1"/>
  <c r="H21"/>
  <c r="T21" s="1"/>
  <c r="J21"/>
  <c r="R21"/>
  <c r="H22"/>
  <c r="T22" s="1"/>
  <c r="J22"/>
  <c r="R22"/>
  <c r="H23"/>
  <c r="J23"/>
  <c r="R23"/>
  <c r="H24"/>
  <c r="T24" s="1"/>
  <c r="J24"/>
  <c r="R24"/>
  <c r="H25"/>
  <c r="T25" s="1"/>
  <c r="J25"/>
  <c r="R25"/>
  <c r="H26"/>
  <c r="T26" s="1"/>
  <c r="J26"/>
  <c r="R26"/>
  <c r="H27"/>
  <c r="T27" s="1"/>
  <c r="J27"/>
  <c r="R27"/>
  <c r="H28"/>
  <c r="T28" s="1"/>
  <c r="J28"/>
  <c r="R28"/>
  <c r="H29"/>
  <c r="J29"/>
  <c r="I74" i="16"/>
  <c r="L74" s="1"/>
  <c r="I63"/>
  <c r="L63" s="1"/>
  <c r="F62"/>
  <c r="L62" s="1"/>
  <c r="I57"/>
  <c r="L57" s="1"/>
  <c r="F67"/>
  <c r="L67" s="1"/>
  <c r="F66"/>
  <c r="L66" s="1"/>
  <c r="L65"/>
  <c r="I64"/>
  <c r="L64"/>
  <c r="I77"/>
  <c r="L77"/>
  <c r="L76"/>
  <c r="L75"/>
  <c r="L73"/>
  <c r="L72"/>
  <c r="R66" i="19"/>
  <c r="R67"/>
  <c r="T67" s="1"/>
  <c r="R68"/>
  <c r="J68"/>
  <c r="J66"/>
  <c r="T66"/>
  <c r="J67"/>
  <c r="H67"/>
  <c r="R63"/>
  <c r="T63" s="1"/>
  <c r="J63"/>
  <c r="H63"/>
  <c r="H68"/>
  <c r="F69"/>
  <c r="R62"/>
  <c r="J62"/>
  <c r="T62" s="1"/>
  <c r="H62"/>
  <c r="R61"/>
  <c r="T61" s="1"/>
  <c r="J61"/>
  <c r="H61"/>
  <c r="H66"/>
  <c r="R65"/>
  <c r="J65"/>
  <c r="T65" s="1"/>
  <c r="H65"/>
  <c r="R64"/>
  <c r="J64"/>
  <c r="H64"/>
  <c r="R60"/>
  <c r="T60" s="1"/>
  <c r="J60"/>
  <c r="H60"/>
  <c r="R59"/>
  <c r="T59" s="1"/>
  <c r="J59"/>
  <c r="H59"/>
  <c r="R58"/>
  <c r="J58"/>
  <c r="H58"/>
  <c r="R56"/>
  <c r="R55"/>
  <c r="R50"/>
  <c r="R51"/>
  <c r="R69" s="1"/>
  <c r="I122" i="13" s="1"/>
  <c r="R52" i="19"/>
  <c r="R53"/>
  <c r="T53" s="1"/>
  <c r="R54"/>
  <c r="T54"/>
  <c r="R49"/>
  <c r="J36"/>
  <c r="T36" s="1"/>
  <c r="J37"/>
  <c r="J38"/>
  <c r="T38" s="1"/>
  <c r="J35"/>
  <c r="J31"/>
  <c r="T31"/>
  <c r="J32"/>
  <c r="J33"/>
  <c r="T33" s="1"/>
  <c r="J34"/>
  <c r="H50"/>
  <c r="H51"/>
  <c r="H55"/>
  <c r="H56"/>
  <c r="H49"/>
  <c r="J56"/>
  <c r="T56"/>
  <c r="J55"/>
  <c r="J50"/>
  <c r="T50" s="1"/>
  <c r="J51"/>
  <c r="J49"/>
  <c r="T49" s="1"/>
  <c r="R47"/>
  <c r="R34"/>
  <c r="T34" s="1"/>
  <c r="H34"/>
  <c r="R33"/>
  <c r="H33"/>
  <c r="R31"/>
  <c r="H31"/>
  <c r="L70" i="16"/>
  <c r="M70" s="1"/>
  <c r="I202" i="13" s="1"/>
  <c r="J202" s="1"/>
  <c r="F56" i="16"/>
  <c r="I54"/>
  <c r="L54"/>
  <c r="I46"/>
  <c r="L46"/>
  <c r="M46" s="1"/>
  <c r="L43"/>
  <c r="F19"/>
  <c r="L19"/>
  <c r="F12"/>
  <c r="L12"/>
  <c r="L15" i="15"/>
  <c r="I38"/>
  <c r="L38" s="1"/>
  <c r="L36"/>
  <c r="L34"/>
  <c r="R41" i="19"/>
  <c r="T41"/>
  <c r="R42"/>
  <c r="T42"/>
  <c r="R43"/>
  <c r="R44"/>
  <c r="T44" s="1"/>
  <c r="R45"/>
  <c r="T45" s="1"/>
  <c r="R46"/>
  <c r="T46" s="1"/>
  <c r="R40"/>
  <c r="T40" s="1"/>
  <c r="R36"/>
  <c r="R37"/>
  <c r="R38"/>
  <c r="R35"/>
  <c r="T35"/>
  <c r="R32"/>
  <c r="T32"/>
  <c r="H32"/>
  <c r="H35"/>
  <c r="H36"/>
  <c r="H37"/>
  <c r="H38"/>
  <c r="N69"/>
  <c r="M69"/>
  <c r="L69"/>
  <c r="L69" i="16"/>
  <c r="M69" s="1"/>
  <c r="I213" i="13" s="1"/>
  <c r="J213" s="1"/>
  <c r="L68" i="16"/>
  <c r="L61"/>
  <c r="L60"/>
  <c r="M60" s="1"/>
  <c r="I163" i="13" s="1"/>
  <c r="J163" s="1"/>
  <c r="K163" s="1"/>
  <c r="L59" i="16"/>
  <c r="M59" s="1"/>
  <c r="L58"/>
  <c r="M58" s="1"/>
  <c r="L55"/>
  <c r="L53"/>
  <c r="L49"/>
  <c r="M49" s="1"/>
  <c r="L50"/>
  <c r="M50" s="1"/>
  <c r="L51"/>
  <c r="M51" s="1"/>
  <c r="L52"/>
  <c r="L48"/>
  <c r="L47"/>
  <c r="L42"/>
  <c r="L44"/>
  <c r="L45"/>
  <c r="L41"/>
  <c r="M41" s="1"/>
  <c r="I222" i="13" s="1"/>
  <c r="L37" i="15"/>
  <c r="L39"/>
  <c r="M39"/>
  <c r="G235" i="13" s="1"/>
  <c r="H235" s="1"/>
  <c r="K235" s="1"/>
  <c r="L40" i="15"/>
  <c r="L30"/>
  <c r="M30"/>
  <c r="G70" i="13" s="1"/>
  <c r="H70" s="1"/>
  <c r="L31" i="15"/>
  <c r="M31"/>
  <c r="L32"/>
  <c r="M32"/>
  <c r="L33"/>
  <c r="L35"/>
  <c r="L29"/>
  <c r="M29" s="1"/>
  <c r="G47" i="14"/>
  <c r="F40"/>
  <c r="F34"/>
  <c r="H26"/>
  <c r="H25"/>
  <c r="H34" s="1"/>
  <c r="H42" s="1"/>
  <c r="L36" i="16"/>
  <c r="M36" s="1"/>
  <c r="I207" i="13" s="1"/>
  <c r="L27" i="16"/>
  <c r="L30"/>
  <c r="L31"/>
  <c r="L34"/>
  <c r="L35"/>
  <c r="L21" i="15"/>
  <c r="M20" s="1"/>
  <c r="L22"/>
  <c r="L23"/>
  <c r="L20"/>
  <c r="L13" i="16"/>
  <c r="L14"/>
  <c r="L15"/>
  <c r="L16"/>
  <c r="M16" s="1"/>
  <c r="L17"/>
  <c r="L18"/>
  <c r="L14" i="15"/>
  <c r="M13"/>
  <c r="G156" i="13" s="1"/>
  <c r="H156" s="1"/>
  <c r="L13" i="15"/>
  <c r="L12"/>
  <c r="M12" s="1"/>
  <c r="G137" i="13" s="1"/>
  <c r="H137" s="1"/>
  <c r="L11" i="15"/>
  <c r="M11" s="1"/>
  <c r="G8" i="14"/>
  <c r="C19" s="1"/>
  <c r="D16"/>
  <c r="H16"/>
  <c r="C16"/>
  <c r="G16"/>
  <c r="D15"/>
  <c r="H15"/>
  <c r="C15"/>
  <c r="D11"/>
  <c r="D10"/>
  <c r="D8"/>
  <c r="C8"/>
  <c r="F235" i="13"/>
  <c r="F233"/>
  <c r="F232"/>
  <c r="F231"/>
  <c r="H230"/>
  <c r="K230" s="1"/>
  <c r="F230"/>
  <c r="F229"/>
  <c r="F228"/>
  <c r="F227"/>
  <c r="F226"/>
  <c r="F225"/>
  <c r="F222"/>
  <c r="F221" s="1"/>
  <c r="F219"/>
  <c r="F218" s="1"/>
  <c r="F216"/>
  <c r="F215"/>
  <c r="H214"/>
  <c r="K214"/>
  <c r="F214"/>
  <c r="K213"/>
  <c r="F213"/>
  <c r="H212"/>
  <c r="F212"/>
  <c r="H211"/>
  <c r="F211"/>
  <c r="H210"/>
  <c r="F210"/>
  <c r="F209"/>
  <c r="H208"/>
  <c r="F208"/>
  <c r="F207"/>
  <c r="F204"/>
  <c r="F203"/>
  <c r="F202"/>
  <c r="F201"/>
  <c r="H200"/>
  <c r="K200" s="1"/>
  <c r="F200"/>
  <c r="F197" s="1"/>
  <c r="F199"/>
  <c r="H198"/>
  <c r="K198" s="1"/>
  <c r="F198"/>
  <c r="F195"/>
  <c r="F194"/>
  <c r="F193"/>
  <c r="F192"/>
  <c r="H191"/>
  <c r="K191" s="1"/>
  <c r="F191"/>
  <c r="F190"/>
  <c r="F189"/>
  <c r="F186"/>
  <c r="F185"/>
  <c r="F184"/>
  <c r="F183"/>
  <c r="F182"/>
  <c r="F181"/>
  <c r="F180"/>
  <c r="H177"/>
  <c r="K177"/>
  <c r="F177"/>
  <c r="F176"/>
  <c r="H175"/>
  <c r="K175" s="1"/>
  <c r="F175"/>
  <c r="H174"/>
  <c r="F174"/>
  <c r="H173"/>
  <c r="F173"/>
  <c r="F172"/>
  <c r="F171"/>
  <c r="F170"/>
  <c r="F169"/>
  <c r="F168"/>
  <c r="F167"/>
  <c r="H166"/>
  <c r="K166"/>
  <c r="F166"/>
  <c r="F163"/>
  <c r="F162"/>
  <c r="F159"/>
  <c r="F158"/>
  <c r="F157"/>
  <c r="G157" s="1"/>
  <c r="H157" s="1"/>
  <c r="F156"/>
  <c r="F155"/>
  <c r="G155" s="1"/>
  <c r="H155" s="1"/>
  <c r="H154"/>
  <c r="F154"/>
  <c r="F151"/>
  <c r="F150"/>
  <c r="F149"/>
  <c r="F148"/>
  <c r="F147"/>
  <c r="F144"/>
  <c r="F143"/>
  <c r="F142" s="1"/>
  <c r="F140"/>
  <c r="F139"/>
  <c r="F138"/>
  <c r="F137"/>
  <c r="F136"/>
  <c r="F135"/>
  <c r="F134"/>
  <c r="F133"/>
  <c r="F130"/>
  <c r="F129"/>
  <c r="F128"/>
  <c r="G128" s="1"/>
  <c r="H128" s="1"/>
  <c r="F127"/>
  <c r="G127" s="1"/>
  <c r="H127" s="1"/>
  <c r="I127" s="1"/>
  <c r="J127" s="1"/>
  <c r="H126"/>
  <c r="J126"/>
  <c r="K126" s="1"/>
  <c r="F126"/>
  <c r="F125"/>
  <c r="H124"/>
  <c r="K124" s="1"/>
  <c r="F124"/>
  <c r="F123"/>
  <c r="H122"/>
  <c r="K122"/>
  <c r="F122"/>
  <c r="F118"/>
  <c r="F117"/>
  <c r="H115"/>
  <c r="K115"/>
  <c r="F115"/>
  <c r="H114"/>
  <c r="F114"/>
  <c r="H113"/>
  <c r="J113" s="1"/>
  <c r="F113"/>
  <c r="H112"/>
  <c r="J112" s="1"/>
  <c r="F112"/>
  <c r="H111"/>
  <c r="F111"/>
  <c r="H110"/>
  <c r="K110" s="1"/>
  <c r="F110"/>
  <c r="H109"/>
  <c r="F109"/>
  <c r="H108"/>
  <c r="K108" s="1"/>
  <c r="F108"/>
  <c r="I107"/>
  <c r="G107"/>
  <c r="H104"/>
  <c r="J104" s="1"/>
  <c r="F104"/>
  <c r="H103"/>
  <c r="K103" s="1"/>
  <c r="J103"/>
  <c r="F103"/>
  <c r="I102"/>
  <c r="G102"/>
  <c r="F100"/>
  <c r="F99"/>
  <c r="F98"/>
  <c r="F97"/>
  <c r="F96"/>
  <c r="F95"/>
  <c r="H94"/>
  <c r="F94"/>
  <c r="F93"/>
  <c r="H92"/>
  <c r="K92" s="1"/>
  <c r="F92"/>
  <c r="F91"/>
  <c r="F90"/>
  <c r="F89"/>
  <c r="H88"/>
  <c r="F88"/>
  <c r="F87"/>
  <c r="F86"/>
  <c r="F85"/>
  <c r="F84"/>
  <c r="H83"/>
  <c r="J83" s="1"/>
  <c r="F83"/>
  <c r="H82"/>
  <c r="F82"/>
  <c r="F81"/>
  <c r="F80"/>
  <c r="F77" s="1"/>
  <c r="F79"/>
  <c r="F78"/>
  <c r="F74"/>
  <c r="F72"/>
  <c r="H71"/>
  <c r="K71" s="1"/>
  <c r="F71"/>
  <c r="F70"/>
  <c r="F69"/>
  <c r="F68"/>
  <c r="K113"/>
  <c r="J115"/>
  <c r="J108"/>
  <c r="J110"/>
  <c r="T43" i="19"/>
  <c r="M48" i="16"/>
  <c r="I204" i="13" s="1"/>
  <c r="T12" i="19"/>
  <c r="T52"/>
  <c r="T64"/>
  <c r="T47"/>
  <c r="T68"/>
  <c r="T37"/>
  <c r="T58"/>
  <c r="T55"/>
  <c r="G188" i="13"/>
  <c r="J195"/>
  <c r="K195" s="1"/>
  <c r="J129"/>
  <c r="H222"/>
  <c r="H219"/>
  <c r="K215"/>
  <c r="H192"/>
  <c r="K192"/>
  <c r="H190"/>
  <c r="K190" s="1"/>
  <c r="K180"/>
  <c r="K168"/>
  <c r="K159"/>
  <c r="K129"/>
  <c r="K210"/>
  <c r="G67"/>
  <c r="G66" s="1"/>
  <c r="H176"/>
  <c r="K176" s="1"/>
  <c r="G15" i="14"/>
  <c r="K127" i="13"/>
  <c r="J72"/>
  <c r="K148"/>
  <c r="K139"/>
  <c r="K209"/>
  <c r="K216"/>
  <c r="K229"/>
  <c r="K150"/>
  <c r="K199"/>
  <c r="K233"/>
  <c r="K125"/>
  <c r="K231"/>
  <c r="J135"/>
  <c r="K136"/>
  <c r="K158"/>
  <c r="K193"/>
  <c r="K123"/>
  <c r="H143"/>
  <c r="K143" s="1"/>
  <c r="G161"/>
  <c r="H181"/>
  <c r="I117"/>
  <c r="J94"/>
  <c r="K94"/>
  <c r="J92"/>
  <c r="J98"/>
  <c r="K98" s="1"/>
  <c r="J95"/>
  <c r="K93"/>
  <c r="I77"/>
  <c r="H118"/>
  <c r="J118" s="1"/>
  <c r="I76"/>
  <c r="J181" l="1"/>
  <c r="K181" s="1"/>
  <c r="M13" i="16"/>
  <c r="I137" i="13" s="1"/>
  <c r="J137" s="1"/>
  <c r="K137" s="1"/>
  <c r="I70"/>
  <c r="J70" s="1"/>
  <c r="K70" s="1"/>
  <c r="M42" i="16"/>
  <c r="M24"/>
  <c r="M11"/>
  <c r="I138" i="13" s="1"/>
  <c r="M55" i="16"/>
  <c r="I235" i="13" s="1"/>
  <c r="J235" s="1"/>
  <c r="J194"/>
  <c r="M17" i="16"/>
  <c r="I156" i="13" s="1"/>
  <c r="J156" s="1"/>
  <c r="K156" s="1"/>
  <c r="I162"/>
  <c r="M61" i="16"/>
  <c r="I74" i="13" s="1"/>
  <c r="J74" s="1"/>
  <c r="K81"/>
  <c r="J81"/>
  <c r="J86"/>
  <c r="K86" s="1"/>
  <c r="F67"/>
  <c r="F66" s="1"/>
  <c r="F161"/>
  <c r="J216"/>
  <c r="J233"/>
  <c r="H161"/>
  <c r="G121"/>
  <c r="J167"/>
  <c r="J175"/>
  <c r="H77"/>
  <c r="J117"/>
  <c r="K117" s="1"/>
  <c r="F132"/>
  <c r="F224"/>
  <c r="J149"/>
  <c r="J176"/>
  <c r="J192"/>
  <c r="F146"/>
  <c r="F188"/>
  <c r="J222"/>
  <c r="K222" s="1"/>
  <c r="J69"/>
  <c r="J169"/>
  <c r="J177"/>
  <c r="J193"/>
  <c r="J210"/>
  <c r="K80"/>
  <c r="K83"/>
  <c r="F121"/>
  <c r="F165"/>
  <c r="F179"/>
  <c r="J71"/>
  <c r="J151"/>
  <c r="J211"/>
  <c r="K211" s="1"/>
  <c r="J99"/>
  <c r="J154"/>
  <c r="H117"/>
  <c r="G77"/>
  <c r="G76" s="1"/>
  <c r="K112"/>
  <c r="J143"/>
  <c r="J158"/>
  <c r="J200"/>
  <c r="J214"/>
  <c r="J230"/>
  <c r="J232"/>
  <c r="K232" s="1"/>
  <c r="J89"/>
  <c r="K89" s="1"/>
  <c r="J172"/>
  <c r="K172" s="1"/>
  <c r="J228"/>
  <c r="K228" s="1"/>
  <c r="J219"/>
  <c r="J159"/>
  <c r="J148"/>
  <c r="I188"/>
  <c r="I146"/>
  <c r="I221"/>
  <c r="J221" s="1"/>
  <c r="J150"/>
  <c r="J170"/>
  <c r="K170" s="1"/>
  <c r="J226"/>
  <c r="I142"/>
  <c r="J209"/>
  <c r="J182"/>
  <c r="K182" s="1"/>
  <c r="J122"/>
  <c r="I161"/>
  <c r="J161" s="1"/>
  <c r="K161" s="1"/>
  <c r="J162"/>
  <c r="I225"/>
  <c r="M25" i="15"/>
  <c r="G186" i="13"/>
  <c r="I186"/>
  <c r="M39" i="16"/>
  <c r="J78" i="13"/>
  <c r="K78" s="1"/>
  <c r="D18" i="14"/>
  <c r="I206" i="13"/>
  <c r="M33" i="15"/>
  <c r="G225" i="13" s="1"/>
  <c r="J191"/>
  <c r="H221"/>
  <c r="H201"/>
  <c r="K201" s="1"/>
  <c r="J227"/>
  <c r="K118"/>
  <c r="K219"/>
  <c r="H218"/>
  <c r="K218" s="1"/>
  <c r="F107"/>
  <c r="F106" s="1"/>
  <c r="I128"/>
  <c r="J128" s="1"/>
  <c r="K128" s="1"/>
  <c r="J173"/>
  <c r="K173"/>
  <c r="T51" i="19"/>
  <c r="K69" i="13"/>
  <c r="H67"/>
  <c r="K90"/>
  <c r="J85"/>
  <c r="K85" s="1"/>
  <c r="H171"/>
  <c r="G165"/>
  <c r="J174"/>
  <c r="K174"/>
  <c r="K100"/>
  <c r="J100"/>
  <c r="T23" i="19"/>
  <c r="T15"/>
  <c r="T69" s="1"/>
  <c r="J69"/>
  <c r="I124" i="13" s="1"/>
  <c r="J124" s="1"/>
  <c r="J185"/>
  <c r="K185"/>
  <c r="I197"/>
  <c r="K99"/>
  <c r="J109"/>
  <c r="H107"/>
  <c r="K109"/>
  <c r="I157"/>
  <c r="J157" s="1"/>
  <c r="K157" s="1"/>
  <c r="I155"/>
  <c r="G106"/>
  <c r="J198"/>
  <c r="H121"/>
  <c r="J190"/>
  <c r="J82"/>
  <c r="K82" s="1"/>
  <c r="I106"/>
  <c r="F153"/>
  <c r="F120" s="1"/>
  <c r="F206"/>
  <c r="H69" i="19"/>
  <c r="I125" i="13" s="1"/>
  <c r="J125" s="1"/>
  <c r="K134"/>
  <c r="J134"/>
  <c r="H144"/>
  <c r="G142"/>
  <c r="K202"/>
  <c r="J91"/>
  <c r="K91" s="1"/>
  <c r="J130"/>
  <c r="K130"/>
  <c r="H102"/>
  <c r="K104"/>
  <c r="K88"/>
  <c r="J88"/>
  <c r="H153"/>
  <c r="J147"/>
  <c r="K147" s="1"/>
  <c r="H146"/>
  <c r="J166"/>
  <c r="I165"/>
  <c r="J201"/>
  <c r="K140"/>
  <c r="K226"/>
  <c r="G138"/>
  <c r="H138" s="1"/>
  <c r="M17" i="15"/>
  <c r="J184" i="13"/>
  <c r="J114"/>
  <c r="K114"/>
  <c r="K212"/>
  <c r="J212"/>
  <c r="J77"/>
  <c r="K77" s="1"/>
  <c r="J96"/>
  <c r="K96" s="1"/>
  <c r="H188"/>
  <c r="J140"/>
  <c r="J107"/>
  <c r="F102"/>
  <c r="F76" s="1"/>
  <c r="J111"/>
  <c r="K111"/>
  <c r="K208"/>
  <c r="J208"/>
  <c r="M43" i="15"/>
  <c r="G204" i="13"/>
  <c r="H204" s="1"/>
  <c r="J204" s="1"/>
  <c r="K87"/>
  <c r="G153"/>
  <c r="H8" i="14"/>
  <c r="G146" i="13"/>
  <c r="J68"/>
  <c r="K154"/>
  <c r="H133"/>
  <c r="G207"/>
  <c r="I132" l="1"/>
  <c r="M22" i="16"/>
  <c r="I67" i="13"/>
  <c r="I66" s="1"/>
  <c r="M80" i="16"/>
  <c r="M82" s="1"/>
  <c r="J138" i="13"/>
  <c r="F18"/>
  <c r="F237" s="1"/>
  <c r="K102"/>
  <c r="J102"/>
  <c r="J133"/>
  <c r="K133"/>
  <c r="H132"/>
  <c r="J188"/>
  <c r="K188" s="1"/>
  <c r="K144"/>
  <c r="J144"/>
  <c r="H165"/>
  <c r="K171"/>
  <c r="H142"/>
  <c r="M46" i="15"/>
  <c r="J165" i="13"/>
  <c r="J171"/>
  <c r="K221"/>
  <c r="I224"/>
  <c r="H186"/>
  <c r="G179"/>
  <c r="J218"/>
  <c r="K138"/>
  <c r="H76"/>
  <c r="J146"/>
  <c r="K146" s="1"/>
  <c r="K121"/>
  <c r="H197"/>
  <c r="H106"/>
  <c r="K107"/>
  <c r="H66"/>
  <c r="H225"/>
  <c r="G224"/>
  <c r="G132"/>
  <c r="J186"/>
  <c r="I179"/>
  <c r="H207"/>
  <c r="G206"/>
  <c r="K204"/>
  <c r="J155"/>
  <c r="K155" s="1"/>
  <c r="I153"/>
  <c r="J153" s="1"/>
  <c r="K153" s="1"/>
  <c r="G197"/>
  <c r="I121"/>
  <c r="J67" l="1"/>
  <c r="K67" s="1"/>
  <c r="H224"/>
  <c r="J224" s="1"/>
  <c r="K186"/>
  <c r="H179"/>
  <c r="J179" s="1"/>
  <c r="K142"/>
  <c r="J142"/>
  <c r="J225"/>
  <c r="K225" s="1"/>
  <c r="H206"/>
  <c r="J207"/>
  <c r="K207" s="1"/>
  <c r="G120"/>
  <c r="G18" s="1"/>
  <c r="G237" s="1"/>
  <c r="K165"/>
  <c r="J76"/>
  <c r="K76" s="1"/>
  <c r="J106"/>
  <c r="K106" s="1"/>
  <c r="J121"/>
  <c r="I120"/>
  <c r="J66"/>
  <c r="K66" s="1"/>
  <c r="J132"/>
  <c r="K132" s="1"/>
  <c r="J197"/>
  <c r="K197" s="1"/>
  <c r="J206" l="1"/>
  <c r="K206" s="1"/>
  <c r="K179"/>
  <c r="I18"/>
  <c r="K224"/>
  <c r="H120"/>
  <c r="J120" s="1"/>
  <c r="K120" l="1"/>
  <c r="H18"/>
  <c r="J18" s="1"/>
  <c r="I237"/>
  <c r="H237" l="1"/>
  <c r="K237" s="1"/>
  <c r="K18"/>
  <c r="J237" l="1"/>
</calcChain>
</file>

<file path=xl/comments1.xml><?xml version="1.0" encoding="utf-8"?>
<comments xmlns="http://schemas.openxmlformats.org/spreadsheetml/2006/main">
  <authors>
    <author>ASUS</author>
  </authors>
  <commentList>
    <comment ref="E202" authorId="0">
      <text>
        <r>
          <rPr>
            <b/>
            <sz val="9"/>
            <color indexed="81"/>
            <rFont val="Tahoma"/>
            <family val="2"/>
          </rPr>
          <t>ASUS:</t>
        </r>
        <r>
          <rPr>
            <sz val="9"/>
            <color indexed="81"/>
            <rFont val="Tahoma"/>
            <family val="2"/>
          </rPr>
          <t xml:space="preserve">
doctor fee baru masuk sampai jul</t>
        </r>
      </text>
    </comment>
  </commentList>
</comments>
</file>

<file path=xl/comments2.xml><?xml version="1.0" encoding="utf-8"?>
<comments xmlns="http://schemas.openxmlformats.org/spreadsheetml/2006/main">
  <authors>
    <author>Dadang Indra</author>
  </authors>
  <commentList>
    <comment ref="D11" authorId="0">
      <text>
        <r>
          <rPr>
            <b/>
            <sz val="9"/>
            <color indexed="81"/>
            <rFont val="Tahoma"/>
            <family val="2"/>
          </rPr>
          <t>Dadang Indra:</t>
        </r>
        <r>
          <rPr>
            <sz val="9"/>
            <color indexed="81"/>
            <rFont val="Tahoma"/>
            <family val="2"/>
          </rPr>
          <t xml:space="preserve">
Jumlah nya berapa orang</t>
        </r>
      </text>
    </comment>
  </commentList>
</comments>
</file>

<file path=xl/comments3.xml><?xml version="1.0" encoding="utf-8"?>
<comments xmlns="http://schemas.openxmlformats.org/spreadsheetml/2006/main">
  <authors>
    <author>Dadang Indra</author>
  </authors>
  <commentList>
    <comment ref="D11" authorId="0">
      <text>
        <r>
          <rPr>
            <b/>
            <sz val="9"/>
            <color indexed="81"/>
            <rFont val="Tahoma"/>
            <family val="2"/>
          </rPr>
          <t>Dadang Indra:</t>
        </r>
        <r>
          <rPr>
            <sz val="9"/>
            <color indexed="81"/>
            <rFont val="Tahoma"/>
            <family val="2"/>
          </rPr>
          <t xml:space="preserve">
Jumlah nya berapa orang</t>
        </r>
      </text>
    </comment>
    <comment ref="D12" authorId="0">
      <text>
        <r>
          <rPr>
            <b/>
            <sz val="9"/>
            <color indexed="81"/>
            <rFont val="Tahoma"/>
            <family val="2"/>
          </rPr>
          <t>Dadang Indra:</t>
        </r>
        <r>
          <rPr>
            <sz val="9"/>
            <color indexed="81"/>
            <rFont val="Tahoma"/>
            <family val="2"/>
          </rPr>
          <t xml:space="preserve">
Jumlah nya berapa orang</t>
        </r>
      </text>
    </comment>
  </commentList>
</comments>
</file>

<file path=xl/comments4.xml><?xml version="1.0" encoding="utf-8"?>
<comments xmlns="http://schemas.openxmlformats.org/spreadsheetml/2006/main">
  <authors>
    <author>Sumarlan</author>
  </authors>
  <commentList>
    <comment ref="F47" authorId="0">
      <text>
        <r>
          <rPr>
            <b/>
            <sz val="9"/>
            <color indexed="81"/>
            <rFont val="Tahoma"/>
            <family val="2"/>
          </rPr>
          <t>Sumarlan:</t>
        </r>
        <r>
          <rPr>
            <sz val="9"/>
            <color indexed="81"/>
            <rFont val="Tahoma"/>
            <family val="2"/>
          </rPr>
          <t xml:space="preserve">
28 PESERTA
3 PANITIA
</t>
        </r>
      </text>
    </comment>
    <comment ref="F72" authorId="0">
      <text>
        <r>
          <rPr>
            <b/>
            <sz val="9"/>
            <color indexed="81"/>
            <rFont val="Tahoma"/>
            <family val="2"/>
          </rPr>
          <t>Sumarlan:</t>
        </r>
        <r>
          <rPr>
            <sz val="9"/>
            <color indexed="81"/>
            <rFont val="Tahoma"/>
            <family val="2"/>
          </rPr>
          <t xml:space="preserve">
28 PESERTA
3 PANITIA
</t>
        </r>
      </text>
    </comment>
  </commentList>
</comments>
</file>

<file path=xl/sharedStrings.xml><?xml version="1.0" encoding="utf-8"?>
<sst xmlns="http://schemas.openxmlformats.org/spreadsheetml/2006/main" count="1390" uniqueCount="664">
  <si>
    <t>INCOME STATEMENT ('Million Rp)</t>
  </si>
  <si>
    <t>Account</t>
  </si>
  <si>
    <t>Description</t>
  </si>
  <si>
    <t>LOB:</t>
  </si>
  <si>
    <t>SUPPORT</t>
  </si>
  <si>
    <t>STATION:</t>
  </si>
  <si>
    <t>LATEST ESTIMATE PRIOR YEAR</t>
  </si>
  <si>
    <t>BUDGET</t>
  </si>
  <si>
    <t>VARIANCE</t>
  </si>
  <si>
    <t>YTD-AUG</t>
  </si>
  <si>
    <t>LE ANNUALIZED</t>
  </si>
  <si>
    <t>SEP-DEC</t>
  </si>
  <si>
    <t>LE USER</t>
  </si>
  <si>
    <t>AMOUNT</t>
  </si>
  <si>
    <t>%</t>
  </si>
  <si>
    <t>60000</t>
  </si>
  <si>
    <t>Operating Revenue</t>
  </si>
  <si>
    <t>61000</t>
  </si>
  <si>
    <t>OR - Ground Handling Premier</t>
  </si>
  <si>
    <t>62000</t>
  </si>
  <si>
    <t>OR - Ground Handling Silver</t>
  </si>
  <si>
    <t>63000</t>
  </si>
  <si>
    <t>OR - Lounge</t>
  </si>
  <si>
    <t>64000</t>
  </si>
  <si>
    <t>OR - Cargo Handling</t>
  </si>
  <si>
    <t>65000</t>
  </si>
  <si>
    <t>OR - ASA</t>
  </si>
  <si>
    <t>66000</t>
  </si>
  <si>
    <t>OR - Commercial Training</t>
  </si>
  <si>
    <t>70000</t>
  </si>
  <si>
    <t>Operating Expenses</t>
  </si>
  <si>
    <t>71000</t>
  </si>
  <si>
    <t xml:space="preserve">Direct Cost </t>
  </si>
  <si>
    <t>71100</t>
  </si>
  <si>
    <t>Contract Services</t>
  </si>
  <si>
    <t>Aircraft Cleaning</t>
  </si>
  <si>
    <t>Porter - Baggage</t>
  </si>
  <si>
    <t>Porter - Cargo</t>
  </si>
  <si>
    <t>Security</t>
  </si>
  <si>
    <t>Manpower Outsourcing</t>
  </si>
  <si>
    <t>Services Outsourcing</t>
  </si>
  <si>
    <t>GSE Rent Expense</t>
  </si>
  <si>
    <t>Aircraft Cleaning and Porter - Package</t>
  </si>
  <si>
    <t>Priority Check-In Lounge</t>
  </si>
  <si>
    <t>ULD Repair Services</t>
  </si>
  <si>
    <t>Avio Bridge Handling</t>
  </si>
  <si>
    <t>ASA - Handling</t>
  </si>
  <si>
    <t>Commercial Training Cost</t>
  </si>
  <si>
    <t>Fasilitator Fee - Comm. Training</t>
  </si>
  <si>
    <t>Fast Track - ASA</t>
  </si>
  <si>
    <t>Other Ground Handling Expenses</t>
  </si>
  <si>
    <t>71200</t>
  </si>
  <si>
    <t>Concession &amp; Other Material</t>
  </si>
  <si>
    <t>Concession</t>
  </si>
  <si>
    <t>Lounge Food and Beverages</t>
  </si>
  <si>
    <t>Cost of Line Maintenance</t>
  </si>
  <si>
    <t>Plastic for Disposal Cost</t>
  </si>
  <si>
    <t>Operational Adhoc Cost</t>
  </si>
  <si>
    <t>Reimbursement Expenses</t>
  </si>
  <si>
    <t>Cost of Revenue Sharing</t>
  </si>
  <si>
    <t>Fuel for Airside Equipments</t>
  </si>
  <si>
    <t>Reimbursement Expenses - Bagdel</t>
  </si>
  <si>
    <t>Lounge Space Rental</t>
  </si>
  <si>
    <t>Sales &amp; Return Commission</t>
  </si>
  <si>
    <t>71213</t>
  </si>
  <si>
    <t>Rental Space Cargo Warehouse</t>
  </si>
  <si>
    <t>Uncreditable VAT-In</t>
  </si>
  <si>
    <t>71300</t>
  </si>
  <si>
    <t>Material for Warehousing</t>
  </si>
  <si>
    <t>Packing Expenses</t>
  </si>
  <si>
    <t>Unclaimed Cargo Disposal Cost</t>
  </si>
  <si>
    <t>X-Ray Expenses</t>
  </si>
  <si>
    <t>Reimbursement Handling (Kade)</t>
  </si>
  <si>
    <t>CT Transport (OB)</t>
  </si>
  <si>
    <t xml:space="preserve">Warehousing - Materai </t>
  </si>
  <si>
    <t>Cargo Equipment Rental</t>
  </si>
  <si>
    <t>Other Warehousing Material</t>
  </si>
  <si>
    <t>72000</t>
  </si>
  <si>
    <t>Sales &amp; Marketing / Commercial Expenses</t>
  </si>
  <si>
    <t>72100</t>
  </si>
  <si>
    <t>Commercial Expenses</t>
  </si>
  <si>
    <t>Sales and Return Commission</t>
  </si>
  <si>
    <t>Advertising and Promotion</t>
  </si>
  <si>
    <t>Souvernirs and Gifts</t>
  </si>
  <si>
    <t>Agreement Penalty</t>
  </si>
  <si>
    <t>Client Retention Programs</t>
  </si>
  <si>
    <t>Other Commercial Expense</t>
  </si>
  <si>
    <t>73000</t>
  </si>
  <si>
    <t>Staff Cost</t>
  </si>
  <si>
    <t>73100</t>
  </si>
  <si>
    <t>Pay and Allowance</t>
  </si>
  <si>
    <t>Salaries</t>
  </si>
  <si>
    <t>Overtime</t>
  </si>
  <si>
    <t>Part Timer</t>
  </si>
  <si>
    <t>Meals on Duties</t>
  </si>
  <si>
    <t>Medical Expenses</t>
  </si>
  <si>
    <t>Hospitalization</t>
  </si>
  <si>
    <t>Jamsostek</t>
  </si>
  <si>
    <t>Pension Contribution</t>
  </si>
  <si>
    <t>Car Scheme</t>
  </si>
  <si>
    <t>Fuel Allowance</t>
  </si>
  <si>
    <t>Housing Allowance</t>
  </si>
  <si>
    <t>Annual Leave</t>
  </si>
  <si>
    <t>Productivity Bonuses</t>
  </si>
  <si>
    <t>Donation to Employee</t>
  </si>
  <si>
    <t>Company Award</t>
  </si>
  <si>
    <t>Premi Health Insurance</t>
  </si>
  <si>
    <t>Religion Day Allowance</t>
  </si>
  <si>
    <t>Shake Hand Allowance</t>
  </si>
  <si>
    <t>Public Holiday Pay</t>
  </si>
  <si>
    <t>Communication Allowance</t>
  </si>
  <si>
    <t>73123</t>
  </si>
  <si>
    <t>Premi Health Insurance - BPJS</t>
  </si>
  <si>
    <t>Pension Contribution- BPJS</t>
  </si>
  <si>
    <t>Other Pay and Allowance</t>
  </si>
  <si>
    <t>73200</t>
  </si>
  <si>
    <t>Non-Pay and Allowance (Accrual)</t>
  </si>
  <si>
    <t>Provision For UU No. 23/2003 (Accrual)</t>
  </si>
  <si>
    <t>Interdivision Charges - Staff Cost</t>
  </si>
  <si>
    <t>74650</t>
  </si>
  <si>
    <t xml:space="preserve">Depreciation Expenses </t>
  </si>
  <si>
    <t>Depreciation Expenses - Own Assets</t>
  </si>
  <si>
    <t>Depr. Exp. Building and Building Improvement</t>
  </si>
  <si>
    <t>Depr. Exp. Operating Equipment</t>
  </si>
  <si>
    <t>Depr. Exp. Maintenance Equipment</t>
  </si>
  <si>
    <t>Depr. Exp. Transportation Equipment</t>
  </si>
  <si>
    <t>Depr. Exp. Office Equipment and Furniture</t>
  </si>
  <si>
    <t>Depr. Exp. Communication Equipment</t>
  </si>
  <si>
    <t>Depr. Exp. IT Equipment, Software</t>
  </si>
  <si>
    <t>74000</t>
  </si>
  <si>
    <t>General Administration</t>
  </si>
  <si>
    <t>74100</t>
  </si>
  <si>
    <t>Transportation Expenses</t>
  </si>
  <si>
    <t>Daily Allowance</t>
  </si>
  <si>
    <t>Travel Expense Abroad</t>
  </si>
  <si>
    <t>Travel Expense Domestic</t>
  </si>
  <si>
    <t>Transport Services</t>
  </si>
  <si>
    <t>Airport Pass and ID Card</t>
  </si>
  <si>
    <t>Transportation Local</t>
  </si>
  <si>
    <t>Fuel for Vehicles</t>
  </si>
  <si>
    <t>Freight Expenses</t>
  </si>
  <si>
    <t xml:space="preserve">Packing/Repacking </t>
  </si>
  <si>
    <t>74150</t>
  </si>
  <si>
    <t>Training and Recruitment</t>
  </si>
  <si>
    <t>Daily Allowance - Trainning</t>
  </si>
  <si>
    <t>Training Domestic (In-House Training)</t>
  </si>
  <si>
    <t>Training Abroad</t>
  </si>
  <si>
    <t>Training for Company (O/S - Sbjcted to WHT)</t>
  </si>
  <si>
    <t>Employee Recruitment</t>
  </si>
  <si>
    <t>Medical Check Up</t>
  </si>
  <si>
    <t>Instructors Fee</t>
  </si>
  <si>
    <t>Workshop and Conference</t>
  </si>
  <si>
    <t>74200</t>
  </si>
  <si>
    <t>Utilities Expense</t>
  </si>
  <si>
    <t>74201</t>
  </si>
  <si>
    <t>Water</t>
  </si>
  <si>
    <t>74202</t>
  </si>
  <si>
    <t>Electricity</t>
  </si>
  <si>
    <t>74250</t>
  </si>
  <si>
    <t>Communication</t>
  </si>
  <si>
    <t>Telephone and Faximile</t>
  </si>
  <si>
    <t>SITA Costs</t>
  </si>
  <si>
    <t>Network Communications - Lintas Artha, ADSL</t>
  </si>
  <si>
    <t>Radio Communication</t>
  </si>
  <si>
    <t>Other Communication</t>
  </si>
  <si>
    <t>74300</t>
  </si>
  <si>
    <t>Office Supplies and Stationary and Others</t>
  </si>
  <si>
    <t>Photocopy</t>
  </si>
  <si>
    <t>Office Cleaning Supplies and Services</t>
  </si>
  <si>
    <t>Printing, Stationery, Office Supplies</t>
  </si>
  <si>
    <t>Stamp and Postage</t>
  </si>
  <si>
    <t>Library</t>
  </si>
  <si>
    <t>Subscription</t>
  </si>
  <si>
    <t>74350</t>
  </si>
  <si>
    <t>Representation, Entertainment and Donation</t>
  </si>
  <si>
    <t>Represent. and Donation (Fiscal Non-Deductable Exp.)</t>
  </si>
  <si>
    <t xml:space="preserve">Entertainment (Fiscal Deductable Exp.) </t>
  </si>
  <si>
    <t>74400</t>
  </si>
  <si>
    <t>Repair &amp; Maintenance</t>
  </si>
  <si>
    <t>RM - Building and Building Improvement</t>
  </si>
  <si>
    <t>RM - Operating Equipment</t>
  </si>
  <si>
    <t>RM - Maintenance Equipment</t>
  </si>
  <si>
    <t>RM - Transportation Equipment</t>
  </si>
  <si>
    <t>RM - Office Equipment and Furniture</t>
  </si>
  <si>
    <t>RM - Communication Equipment</t>
  </si>
  <si>
    <t>RM - IT Equipment, Software</t>
  </si>
  <si>
    <t>RM - Leased Assets Maintenance</t>
  </si>
  <si>
    <t>RM - Service Charge</t>
  </si>
  <si>
    <t>RM - Inventory Short/Over</t>
  </si>
  <si>
    <t>RM - Others</t>
  </si>
  <si>
    <t>Fee of Maintenance (Sbjct to WHT)</t>
  </si>
  <si>
    <t>74450</t>
  </si>
  <si>
    <t>Rent Expenses</t>
  </si>
  <si>
    <t>74451</t>
  </si>
  <si>
    <t>Space &amp; Office rental</t>
  </si>
  <si>
    <t>74452</t>
  </si>
  <si>
    <t>Office and IT Equipment (PC, Laptop, Server)</t>
  </si>
  <si>
    <t>74453</t>
  </si>
  <si>
    <t>Vehicles Rental Expense</t>
  </si>
  <si>
    <t>74454</t>
  </si>
  <si>
    <t>Accomodation Expense</t>
  </si>
  <si>
    <t>74455</t>
  </si>
  <si>
    <t>Photocopy Machine</t>
  </si>
  <si>
    <t>74456</t>
  </si>
  <si>
    <t>Dispenser Machine</t>
  </si>
  <si>
    <t>74499</t>
  </si>
  <si>
    <t>Other Rent Expenses</t>
  </si>
  <si>
    <t>74500</t>
  </si>
  <si>
    <t>Insurance Expenses</t>
  </si>
  <si>
    <t>74501</t>
  </si>
  <si>
    <t>GH Liabilities Insurance</t>
  </si>
  <si>
    <t>74502</t>
  </si>
  <si>
    <t>Cargo Liabilities Insurance</t>
  </si>
  <si>
    <t>74503</t>
  </si>
  <si>
    <t>GSE Insurance</t>
  </si>
  <si>
    <t>74504</t>
  </si>
  <si>
    <t>Building Insurance</t>
  </si>
  <si>
    <t>74505</t>
  </si>
  <si>
    <t>Vehicles Insurance</t>
  </si>
  <si>
    <t>74506</t>
  </si>
  <si>
    <t>Radio Communication Insurance</t>
  </si>
  <si>
    <t>74549</t>
  </si>
  <si>
    <t>Other Insurance Expense</t>
  </si>
  <si>
    <t>74550</t>
  </si>
  <si>
    <t>Professional fee</t>
  </si>
  <si>
    <t>Audit fees</t>
  </si>
  <si>
    <t>Tax Consultants</t>
  </si>
  <si>
    <t>Actuarial Services</t>
  </si>
  <si>
    <t>Legal Consultants</t>
  </si>
  <si>
    <t>Management Fees</t>
  </si>
  <si>
    <t>Monthly Doctor's Fees</t>
  </si>
  <si>
    <t>Other professional Services</t>
  </si>
  <si>
    <t>74600</t>
  </si>
  <si>
    <t>Permits and Licenses</t>
  </si>
  <si>
    <t>Software Licences</t>
  </si>
  <si>
    <t>Operator Licences</t>
  </si>
  <si>
    <t>Vehicle registration</t>
  </si>
  <si>
    <t>GSE Parking Permit</t>
  </si>
  <si>
    <t>Non-GSE Parking Permits</t>
  </si>
  <si>
    <t>Communication License</t>
  </si>
  <si>
    <t>Membership</t>
  </si>
  <si>
    <t>Pajak Bumi dan Bangunan (PBB)</t>
  </si>
  <si>
    <t>Company Operating Licence</t>
  </si>
  <si>
    <t>Other Permit and Protection</t>
  </si>
  <si>
    <t>74750</t>
  </si>
  <si>
    <t>Amortization Expenses</t>
  </si>
  <si>
    <t>74751</t>
  </si>
  <si>
    <t>Amortization Expense - Licence</t>
  </si>
  <si>
    <t>74800</t>
  </si>
  <si>
    <t>Business Tools</t>
  </si>
  <si>
    <t>74801</t>
  </si>
  <si>
    <t>Business Tools (UCA)</t>
  </si>
  <si>
    <t>74900</t>
  </si>
  <si>
    <t>Other General Administration Exp</t>
  </si>
  <si>
    <t>Consumption</t>
  </si>
  <si>
    <t>Uniform</t>
  </si>
  <si>
    <t>Research and Development</t>
  </si>
  <si>
    <t>Safety Uniform</t>
  </si>
  <si>
    <t>Bad Debt Expenses</t>
  </si>
  <si>
    <t>Administration Fee (Sbjct to PPH Art. 23)</t>
  </si>
  <si>
    <t>Tax Penalty and Expenses</t>
  </si>
  <si>
    <t>General Driver and Office Cleaning Staff - O/S</t>
  </si>
  <si>
    <t>Provision for Obsolete Inventory</t>
  </si>
  <si>
    <t>Other General Expense</t>
  </si>
  <si>
    <t>79999</t>
  </si>
  <si>
    <t>Income (Loss) From Operation</t>
  </si>
  <si>
    <t>Operating Profit Margin</t>
  </si>
  <si>
    <t>CC:</t>
  </si>
  <si>
    <t>74659</t>
  </si>
  <si>
    <t>Depreciation Cost - Initiatives</t>
  </si>
  <si>
    <t>67000</t>
  </si>
  <si>
    <t>OR- Road Freight Services</t>
  </si>
  <si>
    <t>Freight Service RFS</t>
  </si>
  <si>
    <t>Direct Cost - Initiatives</t>
  </si>
  <si>
    <t>Commercial Expenses - initiatives</t>
  </si>
  <si>
    <t>Depreciation Expenses - ROU</t>
  </si>
  <si>
    <t>Overhead Cost - Initiatives</t>
  </si>
  <si>
    <t>BUDGET 2023</t>
  </si>
  <si>
    <t>HO</t>
  </si>
  <si>
    <t>HR SERVICES</t>
  </si>
  <si>
    <t>PT. JASA ANGKASA SEMESTA Tbk.</t>
  </si>
  <si>
    <t>BUDGET PLANNING (HC RECRUITMENT) 2018</t>
  </si>
  <si>
    <t>BIRO</t>
  </si>
  <si>
    <t>: HEAD OFFICE</t>
  </si>
  <si>
    <t>COST CENTER</t>
  </si>
  <si>
    <t>: HC SERVICES</t>
  </si>
  <si>
    <t>ACCOUNT NU.</t>
  </si>
  <si>
    <t>:</t>
  </si>
  <si>
    <t>ACCOUNT TITLE</t>
  </si>
  <si>
    <t>ACCOUNT</t>
  </si>
  <si>
    <t>DESCRIPTION</t>
  </si>
  <si>
    <t>Sep -Dec 2022</t>
  </si>
  <si>
    <t>Remarks</t>
  </si>
  <si>
    <t>Medical Checkup</t>
  </si>
  <si>
    <t>Medical Rate for 2022-2023 Rp 450.000</t>
  </si>
  <si>
    <t xml:space="preserve">Recruitment process in other Station </t>
  </si>
  <si>
    <t>Psikotes, alat tes, medical in station</t>
  </si>
  <si>
    <t>Vacancies advertisement (JobsDb, Jobstreet, karir.com)</t>
  </si>
  <si>
    <t>Assumption for Job Portal, 10% from last year</t>
  </si>
  <si>
    <t>Assessment Center test by vendor</t>
  </si>
  <si>
    <t>Assumption for new hire grade above E</t>
  </si>
  <si>
    <t>Phone Credit / prepay for texting candidates</t>
  </si>
  <si>
    <t>Digital Recruitment</t>
  </si>
  <si>
    <t>JOBFAIR (vendor)</t>
  </si>
  <si>
    <t>Souvenir for Jobfair Event (gimmick)</t>
  </si>
  <si>
    <t>100 pieces x 25000 (gelas, pulpen, usb)</t>
  </si>
  <si>
    <t>ID Card</t>
  </si>
  <si>
    <t>Proximitty : 150.000</t>
  </si>
  <si>
    <t>Non Proxi : 55.000</t>
  </si>
  <si>
    <t>Sub-total</t>
  </si>
  <si>
    <t>READ ME:</t>
  </si>
  <si>
    <t>(*) Jan/Feb/Mar/… /Dec</t>
  </si>
  <si>
    <t>(**) if Curr at Unit Price isn't IDR</t>
  </si>
  <si>
    <t>Fill the "Account Code" and "Month" for each description/detail. If there's no detail, please fill in for each program.</t>
  </si>
  <si>
    <t>No</t>
  </si>
  <si>
    <t>Program/Activity</t>
  </si>
  <si>
    <t>Description/Detail</t>
  </si>
  <si>
    <t>Month (*)</t>
  </si>
  <si>
    <t>Qty</t>
  </si>
  <si>
    <t>Unit</t>
  </si>
  <si>
    <t>Unit Price</t>
  </si>
  <si>
    <t>Kurs (**)</t>
  </si>
  <si>
    <t>Account Code</t>
  </si>
  <si>
    <t>Total Cost</t>
  </si>
  <si>
    <t>Total Cost Program</t>
  </si>
  <si>
    <t xml:space="preserve">Curr. </t>
  </si>
  <si>
    <t>Amount</t>
  </si>
  <si>
    <t xml:space="preserve"> </t>
  </si>
  <si>
    <t>IDR</t>
  </si>
  <si>
    <t xml:space="preserve">Employee Medical Check-Up 40yrs above </t>
  </si>
  <si>
    <t>Pension</t>
  </si>
  <si>
    <t>Nov</t>
  </si>
  <si>
    <t>Internal Relation</t>
  </si>
  <si>
    <t>Jan-Dec</t>
  </si>
  <si>
    <t>Buka puasa internal</t>
  </si>
  <si>
    <t>Blood Donation</t>
  </si>
  <si>
    <t>Membership for sport</t>
  </si>
  <si>
    <t xml:space="preserve">Manajemen fee </t>
  </si>
  <si>
    <t>Jul</t>
  </si>
  <si>
    <t>Aug</t>
  </si>
  <si>
    <t>Gathering HC and Other Department</t>
  </si>
  <si>
    <t>Recruitment</t>
  </si>
  <si>
    <t>Feb</t>
  </si>
  <si>
    <t>Jan</t>
  </si>
  <si>
    <t>HCIS</t>
  </si>
  <si>
    <t>Apr</t>
  </si>
  <si>
    <t>IR</t>
  </si>
  <si>
    <t>Dept</t>
  </si>
  <si>
    <t>Person</t>
  </si>
  <si>
    <t>New Employee</t>
  </si>
  <si>
    <t>Sep-Dec</t>
  </si>
  <si>
    <t>Proximitty</t>
  </si>
  <si>
    <t xml:space="preserve">Non Proxi </t>
  </si>
  <si>
    <t>BUDGET Sep-Dec 2022</t>
  </si>
  <si>
    <t>BUSINESS PLAN HR DEPT.</t>
  </si>
  <si>
    <t>Total</t>
  </si>
  <si>
    <t>Mar</t>
  </si>
  <si>
    <t>Sep</t>
  </si>
  <si>
    <t>Oct</t>
  </si>
  <si>
    <t>Dec</t>
  </si>
  <si>
    <t>May</t>
  </si>
  <si>
    <t>Jun</t>
  </si>
  <si>
    <t>CGK Gound,CGK Cargo, Soewarna,Rawabokor, Surabaya, Denpasar</t>
  </si>
  <si>
    <t>Contract Sunfish Yearly</t>
  </si>
  <si>
    <t>Rental Mesin Absensi Face, 3 year</t>
  </si>
  <si>
    <t>PT. JASA ANGKASA SEMESTA, Tbk</t>
  </si>
  <si>
    <t>AREA/LOCATION</t>
  </si>
  <si>
    <t/>
  </si>
  <si>
    <t xml:space="preserve">WORK UNIT            </t>
  </si>
  <si>
    <t>: HC</t>
  </si>
  <si>
    <t xml:space="preserve">COST CENTER  #      </t>
  </si>
  <si>
    <t>NAME</t>
  </si>
  <si>
    <t>GRADE</t>
  </si>
  <si>
    <t>PROGRAMME</t>
  </si>
  <si>
    <t>VENUE</t>
  </si>
  <si>
    <t>SCHEDULE (days)</t>
  </si>
  <si>
    <t>Ticket</t>
  </si>
  <si>
    <t>Accomodation</t>
  </si>
  <si>
    <t>Fiscal</t>
  </si>
  <si>
    <t>Airport Tax</t>
  </si>
  <si>
    <t>TOTAL (Excl. DA)</t>
  </si>
  <si>
    <t>TOTAL (Incl. DA)</t>
  </si>
  <si>
    <t>Rp</t>
  </si>
  <si>
    <t>US$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</si>
  <si>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</si>
  <si>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</si>
  <si>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</si>
  <si>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</si>
  <si>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</si>
  <si>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</si>
  <si>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</si>
  <si>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</si>
  <si>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</si>
  <si>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</si>
  <si>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(13)</t>
  </si>
  <si>
    <t>(14)</t>
  </si>
  <si>
    <t>(15)</t>
  </si>
  <si>
    <t>(16)</t>
  </si>
  <si>
    <t>(17)</t>
  </si>
  <si>
    <t>(18)</t>
  </si>
  <si>
    <t>(19)</t>
  </si>
  <si>
    <t>(20)</t>
  </si>
  <si>
    <t>(21)</t>
  </si>
  <si>
    <t>(22)</t>
  </si>
  <si>
    <t>F</t>
  </si>
  <si>
    <t>DPS</t>
  </si>
  <si>
    <t>SUB</t>
  </si>
  <si>
    <t>KNO</t>
  </si>
  <si>
    <t>Sosialisasi PKB</t>
  </si>
  <si>
    <t>Non Managerial</t>
  </si>
  <si>
    <t>C</t>
  </si>
  <si>
    <t>TOTAL</t>
  </si>
  <si>
    <t>E</t>
  </si>
  <si>
    <t>DURASI          (DALAM SETAHUN)</t>
  </si>
  <si>
    <t>Rp (pp)</t>
  </si>
  <si>
    <t>GMH</t>
  </si>
  <si>
    <t>H</t>
  </si>
  <si>
    <t>STATION VISIT</t>
  </si>
  <si>
    <t>BPN</t>
  </si>
  <si>
    <t>SHARING SESSION</t>
  </si>
  <si>
    <t>JOG</t>
  </si>
  <si>
    <t xml:space="preserve">KETERANGAN:  </t>
  </si>
  <si>
    <t>HARGA TIKET CGK - DPS = 1,9 JT MENGGUNAKAN GARUDA</t>
  </si>
  <si>
    <t>(ONE WAY)</t>
  </si>
  <si>
    <t>HARGA TIKET CGK - SUB = 1,8 JT MENGGUNAKAN GARUDA</t>
  </si>
  <si>
    <t>HARGA TIKET CGK - KNO = 1,9 JT MENGGUNAKAN GARUDA</t>
  </si>
  <si>
    <t>HARGA TIKET CGK - BPN = 1,8 JT MENGGUNAKAN GARUDA</t>
  </si>
  <si>
    <t>HARGA TIKET CGK - JOG = 1,6 JT MENGGUNAKAN GARUDA</t>
  </si>
  <si>
    <t>STATION</t>
  </si>
  <si>
    <t>LOB</t>
  </si>
  <si>
    <t>Unit Cost</t>
  </si>
  <si>
    <t>Date</t>
  </si>
  <si>
    <r>
      <t xml:space="preserve">Remark 
</t>
    </r>
    <r>
      <rPr>
        <sz val="11"/>
        <color indexed="8"/>
        <rFont val="Calibri"/>
        <family val="2"/>
      </rPr>
      <t>(Who will use it, new / replacement and reason)</t>
    </r>
  </si>
  <si>
    <t>(IDR/  USD/UER)</t>
  </si>
  <si>
    <t>station name</t>
  </si>
  <si>
    <t>lob_name</t>
  </si>
  <si>
    <t>Per bulan</t>
  </si>
  <si>
    <t>SUB-TOTAL LOB)</t>
  </si>
  <si>
    <t>Sub-Total  (STATION)</t>
  </si>
  <si>
    <t>ACC</t>
  </si>
  <si>
    <t>PARAMETER</t>
  </si>
  <si>
    <t>1.</t>
  </si>
  <si>
    <t>HR Socialization</t>
  </si>
  <si>
    <t>-</t>
  </si>
  <si>
    <t>P2K3</t>
  </si>
  <si>
    <t>Perizinan, pembelian buku dan biaya koordinasi dengan Dinas terkait</t>
  </si>
  <si>
    <t>74901</t>
  </si>
  <si>
    <t>Town Hall Meeting  ( CGK )</t>
  </si>
  <si>
    <t>Cargo &amp; Terminal</t>
  </si>
  <si>
    <t>PKB/CLA  2020 -2022</t>
  </si>
  <si>
    <t>perundingan PKB 2023 - 2025</t>
  </si>
  <si>
    <t>PKB Events (consumption)</t>
  </si>
  <si>
    <t>2</t>
  </si>
  <si>
    <t xml:space="preserve">Employee Health Programme : </t>
  </si>
  <si>
    <t>74155</t>
  </si>
  <si>
    <t xml:space="preserve">Total Employee OPS 2023 = 852  (M = 732 ( Rp. 1.230.000 ), F= 120 ( Rp. 168.000)  MCU </t>
  </si>
  <si>
    <t>CGK &amp; Halim (consumption) &amp; Health Talk</t>
  </si>
  <si>
    <t>Sharing Session ( tiap Departemen )</t>
  </si>
  <si>
    <t>74599</t>
  </si>
  <si>
    <t xml:space="preserve">MPP  2023 for  pention 2024 by Vendor </t>
  </si>
  <si>
    <t>Pensiun 2024 total=55 orang karyawan, plus 3 orang dari panitia / observer</t>
  </si>
  <si>
    <t>72103</t>
  </si>
  <si>
    <t>74448</t>
  </si>
  <si>
    <t xml:space="preserve">- Plakat </t>
  </si>
  <si>
    <t>Pembuatan Plakat di Vendor @370.000*65</t>
  </si>
  <si>
    <t>74303</t>
  </si>
  <si>
    <t xml:space="preserve">- Sertifikat </t>
  </si>
  <si>
    <t>Pembuatan Sertikat di Vendor @35.000*65</t>
  </si>
  <si>
    <t xml:space="preserve">- Jam tangan, cincin mas (5 gr) atau sejenisnya </t>
  </si>
  <si>
    <t>Estimasi sesuai perhitungan yang tercantum dalam Skep No. SKEP / 302 / VII / 2015 / DDC tentang Penghargaan terhadap karyawan pensiun</t>
  </si>
  <si>
    <t>Ceremony (consumption)</t>
  </si>
  <si>
    <t>Pembelian Snack untuk level Staff s.d Supervisor  &amp; sewa tempat untuk manajerial level</t>
  </si>
  <si>
    <t>Internal Meeting with Union Labour  Pra PKB</t>
  </si>
  <si>
    <t>Sama dengan tahun lalu</t>
  </si>
  <si>
    <t>HR Visit (sick employee)</t>
  </si>
  <si>
    <t>Bunga u/ karyawan rawat inap level &gt;F  15 orang = Rp 300.000,- dan budget untuk membeli buah tangan naik 10% = Rp 11.000.000</t>
  </si>
  <si>
    <t>74949</t>
  </si>
  <si>
    <t>Beasiswa Internal</t>
  </si>
  <si>
    <t>Untuk 20 Siswa/i : SD 5 orang*300000=15000000, SMP 5 orang*4000000=20000000, SMA 5 orang*5000000=25000000, Perguruan Tinggi 5 orang*7000000=35000000</t>
  </si>
  <si>
    <t>Employee Gathering (..... for all CGk &amp; Halim employees)</t>
  </si>
  <si>
    <t>4 tahun sekali ( terakhir 2017 )</t>
  </si>
  <si>
    <t xml:space="preserve">Victim of Flood Disaster, earth quake (Catastrophe) </t>
  </si>
  <si>
    <t>Tidak ada kenaikan</t>
  </si>
  <si>
    <t>Pulsa untuk kegiatan komunikasi IR  (200.000*12)</t>
  </si>
  <si>
    <t>External Relation</t>
  </si>
  <si>
    <t>74351</t>
  </si>
  <si>
    <t>Clearence Case with Kemenakertrans RI at all regional.</t>
  </si>
  <si>
    <t>Sama dengan tahun sebelumnya</t>
  </si>
  <si>
    <t>Bi/Triparty, lawyer, attorney</t>
  </si>
  <si>
    <t>74352</t>
  </si>
  <si>
    <t xml:space="preserve">Entertainment with Disnakertrans </t>
  </si>
  <si>
    <t>Beasiswa Eksternal</t>
  </si>
  <si>
    <t>HUT JAS di bulan Puasa</t>
  </si>
  <si>
    <t>Naik 10 % dari kegiatan sebelumnya</t>
  </si>
  <si>
    <t>Buka puasa external</t>
  </si>
  <si>
    <t>With PMI Tangerang : 3 event (HUT JAS &amp; End of Year 2023)</t>
  </si>
  <si>
    <t xml:space="preserve"> 3 x event donor darah @25jt*3 </t>
  </si>
  <si>
    <t>74607</t>
  </si>
  <si>
    <t>Cardig Club (Rp.5.000.000/month)</t>
  </si>
  <si>
    <t>74556</t>
  </si>
  <si>
    <t xml:space="preserve">K3 fee (Doctor monthly fee) </t>
  </si>
  <si>
    <t>74555</t>
  </si>
  <si>
    <t>Employee Engagement Program (Retain)</t>
  </si>
  <si>
    <t>Mancing</t>
  </si>
  <si>
    <t>Setahun 2x @ 20.000.000</t>
  </si>
  <si>
    <t xml:space="preserve">JAS Bikers </t>
  </si>
  <si>
    <t>Dalam rangka Hut JAS</t>
  </si>
  <si>
    <t>Meal Voucher hari pertama Idul Fitri 1441 H</t>
  </si>
  <si>
    <t xml:space="preserve"> @50rb*(est. 3800 *75%)</t>
  </si>
  <si>
    <t>Meal box malam pergantian tahun baru 2023</t>
  </si>
  <si>
    <t>CGK, Halim &amp; All Station  ( est.3800 x 50% staff yang hadir )</t>
  </si>
  <si>
    <t>Perayaan HUT RI ke 79 tahun 2023</t>
  </si>
  <si>
    <t>aneka Lomba di HO dan tiap2 LOB</t>
  </si>
  <si>
    <t>Pengajian Bulanan + Yasinan malam jum'at</t>
  </si>
  <si>
    <t>Pengajian rutin HO, Kargo &amp; Ramp @1.500.000*3 lokasi*6 bulan = Rp 27.000.000, Subsidi Yasinan Kargo &amp; Ramp @500.000*6 bulan = Rp 3.000.000</t>
  </si>
  <si>
    <t xml:space="preserve">Kebaktian </t>
  </si>
  <si>
    <t>Sebulan sekali @500.000*12 bulan=Rp 6.000.000</t>
  </si>
  <si>
    <t xml:space="preserve">Lari, Jalan Sehat / sepeda santai </t>
  </si>
  <si>
    <t xml:space="preserve">Bantuan kegiatan  </t>
  </si>
  <si>
    <t>Pencinta Alam</t>
  </si>
  <si>
    <t>Bantuan kegiatan 2x setahun @ 5.000.000</t>
  </si>
  <si>
    <t xml:space="preserve">sharring seassion </t>
  </si>
  <si>
    <t xml:space="preserve">Aneka Lomba hari besar Nasional </t>
  </si>
  <si>
    <t>Okt (hari batik Nasional),Aprl ( kartinian) Des ( hari Ibu)</t>
  </si>
  <si>
    <t>Turnamen Futsal</t>
  </si>
  <si>
    <t>Turnamen futsal diadakan 2x dalam setahun @15jt*2=Rp 30jt</t>
  </si>
  <si>
    <t>T O T A L  --------------------------------------------------------------------</t>
  </si>
  <si>
    <t xml:space="preserve">MPP  2022 for  pention 2023 by Vendor </t>
  </si>
  <si>
    <t>Pensiun 2023 total=65 orang karyawan, plus 3 orang dari panitia / observer</t>
  </si>
  <si>
    <t xml:space="preserve"> sewa tempat untuk manajerial level (soewarna Golf)</t>
  </si>
  <si>
    <t>Pembuatan Plakat di Vendor @400000</t>
  </si>
  <si>
    <t>Pembuatan Sertikat di Vendor @20000</t>
  </si>
  <si>
    <t>Estimasi sesuai perhitungan yang tercantum dalam Skep No. SKEP / 302 / VII / 2015 / DDC tentang Penghargaan terhadap karyawan pensiun, GM &amp; MGR</t>
  </si>
  <si>
    <t>Perkiraan bulan Nopember 2022, Donor Darah</t>
  </si>
  <si>
    <t>CGK, Halim &amp; All Station  ( est.2600 x 60% staff yang hadir ) voucer makan @ Rp35000</t>
  </si>
  <si>
    <t xml:space="preserve">Plakat </t>
  </si>
  <si>
    <t xml:space="preserve">Sertifikat </t>
  </si>
  <si>
    <t>Pensiun</t>
  </si>
  <si>
    <t>Total pensiun 65+Pasangan+PPN 10%+Operational, 172500+10%+10000000</t>
  </si>
  <si>
    <t xml:space="preserve">Jam tangan, cincin mas (5 gr) atau sejenisnya </t>
  </si>
  <si>
    <t>GM, Agus Sundoro</t>
  </si>
  <si>
    <t>Managar, Fajar Hernofi</t>
  </si>
  <si>
    <t xml:space="preserve"> sewa tempat soewarna Golf</t>
  </si>
  <si>
    <t>Internal Meeting with Union Labour</t>
  </si>
  <si>
    <t>Bunga u/ karyawan rawat inap level &gt;F  3 orang = Rp 300.000,-  dan grade &lt;E=150000</t>
  </si>
  <si>
    <t xml:space="preserve">PMI Tangerang </t>
  </si>
  <si>
    <t>Tambahan 6 Mesin u Halim,KNO,Yog,BPN dan Kertajati</t>
  </si>
  <si>
    <t>Mei</t>
  </si>
  <si>
    <t>Mei &amp; Oct</t>
  </si>
  <si>
    <t>Sosialisasi Health Insurance</t>
  </si>
  <si>
    <t>Health Talk</t>
  </si>
  <si>
    <t>SOSIALIZATION (PKB/PROGRAM HC)</t>
  </si>
  <si>
    <t>Manager</t>
  </si>
  <si>
    <t>Managerial</t>
  </si>
  <si>
    <t>A</t>
  </si>
  <si>
    <t>B</t>
  </si>
  <si>
    <t>D</t>
  </si>
  <si>
    <t>G</t>
  </si>
  <si>
    <t>Hotel</t>
  </si>
  <si>
    <t>PROPOSED TRAVEL BUDGET 2023</t>
  </si>
  <si>
    <t>: 2301 / 73119</t>
  </si>
  <si>
    <t>untuk 66 employee</t>
  </si>
  <si>
    <t>Sub Total</t>
  </si>
  <si>
    <t>Meal Ceremonial</t>
  </si>
  <si>
    <t>estimasi 7 for staff, 2 for managerial</t>
  </si>
  <si>
    <t>Outsourching Fee</t>
  </si>
  <si>
    <t>Employee</t>
  </si>
  <si>
    <t>Replacement</t>
  </si>
  <si>
    <t>Vacancies advertisement (Jobstreet)</t>
  </si>
  <si>
    <t>only managerial posistion new hire</t>
  </si>
  <si>
    <t>Buku2 , Alat peraga, koordinasi dengan disnaker</t>
  </si>
  <si>
    <t>Apr - Nov</t>
  </si>
  <si>
    <t>Printing PKB</t>
  </si>
  <si>
    <t>PKB  2020 -2022</t>
  </si>
  <si>
    <t>u semua station</t>
  </si>
  <si>
    <t>SP (10) &amp; Perwakilan Perusahaan(10)</t>
  </si>
  <si>
    <t>OPS</t>
  </si>
  <si>
    <t>Pembekalan Karyawan Pensiun 2024 total=55 orang karyawan, plus 3 orang dari panitia / observer</t>
  </si>
  <si>
    <t>Sertifikat  untuk tahun  2023</t>
  </si>
  <si>
    <t>Plakat  untuk  Pensiun tahun  2023</t>
  </si>
  <si>
    <t>Family Gathering (..... for all CGk &amp; Halim employees)</t>
  </si>
  <si>
    <t xml:space="preserve">Coordination with Disnakertrans </t>
  </si>
  <si>
    <t>Perayaan HUT RI ke 78 tahun 2023</t>
  </si>
  <si>
    <t>2. INDUSTRIAL RELATION</t>
  </si>
  <si>
    <t>3. COMBEN</t>
  </si>
  <si>
    <t>4. INFORMATION SYSTEM</t>
  </si>
  <si>
    <t>5. RECRUITMENT &amp; DEVELOPMENT</t>
  </si>
  <si>
    <t>JES Module Socialization &amp; Implemtation BTR</t>
  </si>
  <si>
    <t>Setup &amp; Instalation Mechine Face Absensi</t>
  </si>
  <si>
    <t>No.</t>
  </si>
  <si>
    <t>Subject</t>
  </si>
  <si>
    <t>Hour</t>
  </si>
  <si>
    <t>Audience</t>
  </si>
  <si>
    <t>JES Concept</t>
  </si>
  <si>
    <t>2 hour</t>
  </si>
  <si>
    <t>- Organizational Structure</t>
  </si>
  <si>
    <t>- Approval hierarchy</t>
  </si>
  <si>
    <t>- Questions</t>
  </si>
  <si>
    <t>Employee Data Change module</t>
  </si>
  <si>
    <t>1 hour</t>
  </si>
  <si>
    <t>- what is it?</t>
  </si>
  <si>
    <t>- how to use it?</t>
  </si>
  <si>
    <t>- questions</t>
  </si>
  <si>
    <t>Career Transition Request module</t>
  </si>
  <si>
    <t>Manager / Admin</t>
  </si>
  <si>
    <t>Recruitment module</t>
  </si>
  <si>
    <t>Socialization on Duty</t>
  </si>
  <si>
    <t>Go to Station</t>
  </si>
  <si>
    <t>Day 2</t>
  </si>
  <si>
    <t>Day 1</t>
  </si>
  <si>
    <t>Day 3</t>
  </si>
  <si>
    <t xml:space="preserve"> - question</t>
  </si>
  <si>
    <t>SM,Manager,SC</t>
  </si>
  <si>
    <t>Admin</t>
  </si>
  <si>
    <t>Assement Socialization</t>
  </si>
  <si>
    <t>Launching &amp; Sozcialization Website</t>
  </si>
  <si>
    <t>Succession Plan Program</t>
  </si>
  <si>
    <t>all Station ( 70% dari total 2600 karyawan )</t>
  </si>
  <si>
    <t>Upacara  HUT RI ke 78 tahun 2023</t>
  </si>
  <si>
    <t xml:space="preserve">biaya bantuan sharring seassion pada acara gathering dg departemen @ 2jt  ( est.6x) </t>
  </si>
  <si>
    <t>Pengajian rutin bulanan (HO, Cargo &amp; Ramp @1.500.000*3 lokasi*6 bulan) dan (Yasinan  Cargo &amp; Ramp @500.000*6 bulan)</t>
  </si>
  <si>
    <t>Kebaktian  ( nasrani)</t>
  </si>
  <si>
    <t>Kebaktian tiap bulan  @500.000</t>
  </si>
  <si>
    <t xml:space="preserve"> @50rb*(est. 2600 *75%)</t>
  </si>
  <si>
    <t>CGK, Halim &amp; All Station  ( est.2600 x 60% staff yang hadir )</t>
  </si>
  <si>
    <t>Day 4</t>
  </si>
  <si>
    <t>Day 5</t>
  </si>
  <si>
    <t>2x setahun  (Jakarta 25jt, Station lain=DPS,SUB,KON,JOG,BPN)</t>
  </si>
  <si>
    <t>Buka puasa bersama external</t>
  </si>
  <si>
    <t>Venue &amp; Meal (400000*200), santunan 30*200000, transport  1500000, Penceramah 1000000</t>
  </si>
  <si>
    <t>Jasa K3 tagihan CI ( 2 Dokter &amp; 2 Paramedis)</t>
  </si>
  <si>
    <t>Sewa panggung@15jt, sound sistem, kebersihan  dan konsumsi petugas serta peserta</t>
  </si>
  <si>
    <t xml:space="preserve">JAS Bikers  </t>
  </si>
  <si>
    <t xml:space="preserve">Run 5 K, Jalan Sehat,  sepeda santai </t>
  </si>
  <si>
    <t>INSURANCE SOSIALIZATION (HEALTH INSURANCE)</t>
  </si>
  <si>
    <t>Coordination Meeting</t>
  </si>
  <si>
    <t>SIN</t>
  </si>
  <si>
    <t>Non Managerial ( Lisa)</t>
  </si>
  <si>
    <t>sebelumnya di LE = 1135,62</t>
  </si>
  <si>
    <t>Novito PKWT per Sept'22</t>
  </si>
  <si>
    <t>Non-AVSEC</t>
  </si>
  <si>
    <t>COMBINED</t>
  </si>
  <si>
    <t>Station</t>
  </si>
  <si>
    <t>CGK</t>
  </si>
  <si>
    <t>Cost Center</t>
  </si>
  <si>
    <t>LE FY 2022</t>
  </si>
  <si>
    <t>BU FY 2023</t>
  </si>
  <si>
    <t>Total Staff Cost</t>
  </si>
  <si>
    <t>AVSEC</t>
  </si>
  <si>
    <t>Column Labels</t>
  </si>
  <si>
    <t>000</t>
  </si>
  <si>
    <t>MES</t>
  </si>
  <si>
    <t>(blank)</t>
  </si>
  <si>
    <t>Row Labels</t>
  </si>
  <si>
    <t>Sep-Dec'22</t>
  </si>
  <si>
    <t>FY2023</t>
  </si>
  <si>
    <t>Grand Total</t>
  </si>
  <si>
    <t>Ver5</t>
  </si>
  <si>
    <t>Ver3</t>
  </si>
  <si>
    <t>Sum of Amount</t>
  </si>
  <si>
    <t>Year</t>
  </si>
  <si>
    <t>Budget 2023</t>
  </si>
  <si>
    <t>72199</t>
  </si>
  <si>
    <t>ihsan</t>
  </si>
</sst>
</file>

<file path=xl/styles.xml><?xml version="1.0" encoding="utf-8"?>
<styleSheet xmlns="http://schemas.openxmlformats.org/spreadsheetml/2006/main">
  <numFmts count="12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\-??_);_(@_)"/>
    <numFmt numFmtId="165" formatCode="0.0%"/>
    <numFmt numFmtId="166" formatCode="_(* #,##0_);_(* \(#,##0\);_(* &quot;-&quot;??_);_(@_)"/>
    <numFmt numFmtId="167" formatCode="_(* #,##0.00_);_(* \(#,##0.00\);_(* \-??_);_(@_)"/>
    <numFmt numFmtId="168" formatCode="0.0"/>
    <numFmt numFmtId="169" formatCode="[$-409]mmm\-yy;@"/>
    <numFmt numFmtId="170" formatCode="_([$Rp-421]* #,##0_);_([$Rp-421]* \(#,##0\);_([$Rp-421]* &quot;-&quot;_);_(@_)"/>
    <numFmt numFmtId="171" formatCode="_(* #,##0.0_);_(* \(#,##0.0\);_(* &quot;-&quot;??_);_(@_)"/>
    <numFmt numFmtId="172" formatCode="_-* #,##0_-;\-* #,##0_-;_-* &quot;-&quot;??_-;_-@_-"/>
  </numFmts>
  <fonts count="52"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2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name val="Calibri"/>
      <family val="2"/>
    </font>
    <font>
      <i/>
      <sz val="12"/>
      <name val="Arial"/>
      <family val="2"/>
    </font>
    <font>
      <i/>
      <sz val="12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sz val="11"/>
      <name val="Soho Gothic Pro"/>
      <family val="2"/>
    </font>
    <font>
      <sz val="10"/>
      <name val="Soho Gothic Pro"/>
      <family val="2"/>
    </font>
    <font>
      <sz val="11"/>
      <name val="Soho Gothic Pro"/>
      <family val="2"/>
    </font>
    <font>
      <i/>
      <sz val="10"/>
      <name val="Soho Gothic Pro"/>
      <family val="2"/>
    </font>
    <font>
      <b/>
      <sz val="11"/>
      <color indexed="8"/>
      <name val="Soho Gothic Pro"/>
      <family val="2"/>
    </font>
    <font>
      <sz val="11"/>
      <color indexed="8"/>
      <name val="Soho Gothic Pro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.5"/>
      <name val="Calibri"/>
      <family val="2"/>
      <scheme val="minor"/>
    </font>
    <font>
      <b/>
      <sz val="12"/>
      <name val="Calibri"/>
      <family val="2"/>
      <scheme val="minor"/>
    </font>
    <font>
      <sz val="10.5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1"/>
      <color theme="1"/>
      <name val="Soho Gothic Pro"/>
      <family val="2"/>
    </font>
    <font>
      <sz val="11"/>
      <color rgb="FF002060"/>
      <name val="Soho Gothic Pro"/>
      <family val="2"/>
    </font>
    <font>
      <b/>
      <sz val="11"/>
      <color rgb="FF002060"/>
      <name val="Soho Gothic Pro"/>
      <family val="2"/>
    </font>
    <font>
      <sz val="11"/>
      <color theme="1"/>
      <name val="Soho Gothic Pro Light"/>
      <family val="2"/>
    </font>
    <font>
      <sz val="11"/>
      <color rgb="FF0070C0"/>
      <name val="Soho Gothic Pro"/>
      <family val="2"/>
    </font>
    <font>
      <b/>
      <sz val="11"/>
      <color rgb="FFFF0000"/>
      <name val="Calibri"/>
      <family val="2"/>
    </font>
    <font>
      <sz val="11"/>
      <color rgb="FFFF0000"/>
      <name val="Soho Gothic Pro"/>
      <family val="2"/>
    </font>
    <font>
      <b/>
      <sz val="11"/>
      <color rgb="FFFF0000"/>
      <name val="Soho Gothic Pro"/>
      <family val="2"/>
    </font>
    <font>
      <sz val="11"/>
      <color theme="3"/>
      <name val="Soho Gothic Pro"/>
      <family val="2"/>
    </font>
    <font>
      <b/>
      <i/>
      <sz val="10"/>
      <color theme="0" tint="-4.9989318521683403E-2"/>
      <name val="Calibri"/>
      <family val="2"/>
      <scheme val="minor"/>
    </font>
    <font>
      <b/>
      <i/>
      <sz val="10.5"/>
      <name val="Calibri"/>
      <family val="2"/>
      <scheme val="minor"/>
    </font>
    <font>
      <sz val="10.5"/>
      <color theme="1"/>
      <name val="Calibri"/>
      <family val="2"/>
      <scheme val="minor"/>
    </font>
    <font>
      <i/>
      <sz val="10.5"/>
      <name val="Calibri"/>
      <family val="2"/>
      <scheme val="minor"/>
    </font>
    <font>
      <b/>
      <sz val="10.5"/>
      <color rgb="FFFF0000"/>
      <name val="Calibri"/>
      <family val="2"/>
      <scheme val="minor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4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theme="0" tint="-4.9989318521683403E-2"/>
        <bgColor indexed="22"/>
      </patternFill>
    </fill>
    <fill>
      <patternFill patternType="solid">
        <fgColor rgb="FF66FFFF"/>
        <bgColor indexed="31"/>
      </patternFill>
    </fill>
    <fill>
      <patternFill patternType="solid">
        <fgColor theme="4" tint="0.79998168889431442"/>
        <bgColor indexed="31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54">
    <border>
      <left/>
      <right/>
      <top/>
      <bottom/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double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8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3">
    <xf numFmtId="0" fontId="0" fillId="0" borderId="0"/>
    <xf numFmtId="43" fontId="2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7" fontId="2" fillId="0" borderId="0" applyFill="0" applyBorder="0" applyAlignment="0" applyProtection="0"/>
    <xf numFmtId="0" fontId="2" fillId="0" borderId="0" applyFill="0" applyBorder="0" applyAlignment="0" applyProtection="0"/>
    <xf numFmtId="0" fontId="2" fillId="0" borderId="0" applyFill="0" applyBorder="0" applyAlignment="0" applyProtection="0"/>
    <xf numFmtId="0" fontId="2" fillId="0" borderId="0" applyFill="0" applyBorder="0" applyAlignment="0" applyProtection="0"/>
    <xf numFmtId="0" fontId="1" fillId="0" borderId="0"/>
    <xf numFmtId="0" fontId="19" fillId="0" borderId="0"/>
    <xf numFmtId="0" fontId="2" fillId="0" borderId="0"/>
    <xf numFmtId="0" fontId="1" fillId="0" borderId="0"/>
    <xf numFmtId="0" fontId="19" fillId="0" borderId="0"/>
    <xf numFmtId="0" fontId="19" fillId="0" borderId="0"/>
    <xf numFmtId="0" fontId="20" fillId="0" borderId="0"/>
    <xf numFmtId="0" fontId="11" fillId="0" borderId="0"/>
    <xf numFmtId="0" fontId="19" fillId="0" borderId="0"/>
    <xf numFmtId="9" fontId="2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ill="0" applyBorder="0" applyAlignment="0" applyProtection="0"/>
  </cellStyleXfs>
  <cellXfs count="505">
    <xf numFmtId="0" fontId="0" fillId="0" borderId="0" xfId="0"/>
    <xf numFmtId="0" fontId="3" fillId="0" borderId="0" xfId="0" applyFont="1" applyFill="1" applyBorder="1" applyAlignment="1" applyProtection="1">
      <alignment horizontal="left"/>
    </xf>
    <xf numFmtId="164" fontId="5" fillId="0" borderId="1" xfId="0" applyNumberFormat="1" applyFont="1" applyFill="1" applyBorder="1" applyAlignment="1" applyProtection="1"/>
    <xf numFmtId="164" fontId="5" fillId="0" borderId="2" xfId="0" applyNumberFormat="1" applyFont="1" applyFill="1" applyBorder="1" applyAlignment="1" applyProtection="1"/>
    <xf numFmtId="164" fontId="5" fillId="3" borderId="2" xfId="0" applyNumberFormat="1" applyFont="1" applyFill="1" applyBorder="1" applyAlignment="1" applyProtection="1"/>
    <xf numFmtId="164" fontId="5" fillId="4" borderId="2" xfId="0" applyNumberFormat="1" applyFont="1" applyFill="1" applyBorder="1" applyAlignment="1" applyProtection="1">
      <protection locked="0"/>
    </xf>
    <xf numFmtId="9" fontId="5" fillId="0" borderId="3" xfId="0" applyNumberFormat="1" applyFont="1" applyFill="1" applyBorder="1" applyAlignment="1" applyProtection="1">
      <alignment horizontal="right"/>
    </xf>
    <xf numFmtId="164" fontId="5" fillId="0" borderId="2" xfId="0" applyNumberFormat="1" applyFont="1" applyFill="1" applyBorder="1" applyAlignment="1" applyProtection="1">
      <protection locked="0"/>
    </xf>
    <xf numFmtId="164" fontId="4" fillId="5" borderId="1" xfId="0" applyNumberFormat="1" applyFont="1" applyFill="1" applyBorder="1" applyAlignment="1" applyProtection="1"/>
    <xf numFmtId="164" fontId="4" fillId="5" borderId="2" xfId="0" applyNumberFormat="1" applyFont="1" applyFill="1" applyBorder="1" applyAlignment="1" applyProtection="1"/>
    <xf numFmtId="164" fontId="4" fillId="5" borderId="2" xfId="0" applyNumberFormat="1" applyFont="1" applyFill="1" applyBorder="1" applyAlignment="1" applyProtection="1">
      <protection locked="0"/>
    </xf>
    <xf numFmtId="9" fontId="4" fillId="5" borderId="3" xfId="0" applyNumberFormat="1" applyFont="1" applyFill="1" applyBorder="1" applyAlignment="1" applyProtection="1">
      <alignment horizontal="right"/>
    </xf>
    <xf numFmtId="164" fontId="4" fillId="6" borderId="1" xfId="0" applyNumberFormat="1" applyFont="1" applyFill="1" applyBorder="1" applyAlignment="1" applyProtection="1"/>
    <xf numFmtId="164" fontId="4" fillId="6" borderId="2" xfId="0" applyNumberFormat="1" applyFont="1" applyFill="1" applyBorder="1" applyAlignment="1" applyProtection="1"/>
    <xf numFmtId="9" fontId="4" fillId="6" borderId="3" xfId="0" applyNumberFormat="1" applyFont="1" applyFill="1" applyBorder="1" applyAlignment="1" applyProtection="1">
      <alignment horizontal="right"/>
    </xf>
    <xf numFmtId="164" fontId="4" fillId="6" borderId="2" xfId="0" applyNumberFormat="1" applyFont="1" applyFill="1" applyBorder="1" applyAlignment="1" applyProtection="1">
      <protection locked="0"/>
    </xf>
    <xf numFmtId="164" fontId="4" fillId="0" borderId="2" xfId="0" applyNumberFormat="1" applyFont="1" applyFill="1" applyBorder="1" applyAlignment="1" applyProtection="1"/>
    <xf numFmtId="9" fontId="4" fillId="0" borderId="3" xfId="0" applyNumberFormat="1" applyFont="1" applyFill="1" applyBorder="1" applyAlignment="1" applyProtection="1">
      <alignment horizontal="right"/>
    </xf>
    <xf numFmtId="164" fontId="4" fillId="5" borderId="4" xfId="0" applyNumberFormat="1" applyFont="1" applyFill="1" applyBorder="1" applyAlignment="1" applyProtection="1"/>
    <xf numFmtId="164" fontId="4" fillId="5" borderId="5" xfId="0" applyNumberFormat="1" applyFont="1" applyFill="1" applyBorder="1" applyAlignment="1" applyProtection="1"/>
    <xf numFmtId="164" fontId="4" fillId="5" borderId="5" xfId="0" applyNumberFormat="1" applyFont="1" applyFill="1" applyBorder="1" applyAlignment="1" applyProtection="1">
      <protection locked="0"/>
    </xf>
    <xf numFmtId="9" fontId="4" fillId="5" borderId="6" xfId="0" applyNumberFormat="1" applyFont="1" applyFill="1" applyBorder="1" applyAlignment="1" applyProtection="1">
      <alignment horizontal="right"/>
    </xf>
    <xf numFmtId="49" fontId="4" fillId="0" borderId="0" xfId="13" applyNumberFormat="1" applyFont="1" applyFill="1" applyBorder="1" applyAlignment="1" applyProtection="1">
      <alignment vertical="top"/>
    </xf>
    <xf numFmtId="0" fontId="4" fillId="0" borderId="0" xfId="13" applyFont="1" applyFill="1" applyBorder="1" applyAlignment="1" applyProtection="1">
      <alignment horizontal="left" vertical="top"/>
    </xf>
    <xf numFmtId="0" fontId="4" fillId="0" borderId="0" xfId="13" applyFont="1" applyFill="1" applyAlignment="1" applyProtection="1">
      <alignment horizontal="left" vertical="top"/>
    </xf>
    <xf numFmtId="164" fontId="4" fillId="0" borderId="0" xfId="9" applyNumberFormat="1" applyFont="1" applyFill="1" applyBorder="1" applyAlignment="1" applyProtection="1">
      <alignment vertical="top"/>
    </xf>
    <xf numFmtId="165" fontId="6" fillId="0" borderId="0" xfId="22" applyNumberFormat="1" applyFont="1" applyFill="1" applyBorder="1" applyAlignment="1" applyProtection="1">
      <alignment vertical="top"/>
    </xf>
    <xf numFmtId="166" fontId="6" fillId="0" borderId="0" xfId="5" applyNumberFormat="1" applyFont="1" applyFill="1" applyBorder="1" applyAlignment="1" applyProtection="1">
      <alignment vertical="top"/>
    </xf>
    <xf numFmtId="9" fontId="5" fillId="0" borderId="0" xfId="22" applyFont="1" applyFill="1" applyBorder="1" applyAlignment="1" applyProtection="1">
      <alignment horizontal="right" vertical="top"/>
    </xf>
    <xf numFmtId="0" fontId="4" fillId="0" borderId="0" xfId="13" applyFont="1" applyFill="1" applyAlignment="1" applyProtection="1">
      <alignment vertical="top"/>
    </xf>
    <xf numFmtId="0" fontId="5" fillId="0" borderId="0" xfId="13" applyFont="1" applyFill="1" applyAlignment="1" applyProtection="1">
      <alignment horizontal="left" vertical="top"/>
    </xf>
    <xf numFmtId="0" fontId="5" fillId="0" borderId="0" xfId="13" applyFont="1" applyFill="1" applyAlignment="1" applyProtection="1">
      <alignment vertical="top"/>
    </xf>
    <xf numFmtId="49" fontId="4" fillId="7" borderId="7" xfId="13" applyNumberFormat="1" applyFont="1" applyFill="1" applyBorder="1" applyAlignment="1" applyProtection="1">
      <alignment horizontal="left" vertical="top"/>
    </xf>
    <xf numFmtId="0" fontId="4" fillId="7" borderId="8" xfId="13" applyFont="1" applyFill="1" applyBorder="1" applyAlignment="1" applyProtection="1">
      <alignment horizontal="left" vertical="top"/>
    </xf>
    <xf numFmtId="0" fontId="4" fillId="7" borderId="9" xfId="13" applyFont="1" applyFill="1" applyBorder="1" applyAlignment="1" applyProtection="1">
      <alignment horizontal="left" vertical="top"/>
    </xf>
    <xf numFmtId="164" fontId="4" fillId="0" borderId="10" xfId="9" applyNumberFormat="1" applyFont="1" applyFill="1" applyBorder="1" applyAlignment="1" applyProtection="1">
      <alignment horizontal="right" vertical="top"/>
    </xf>
    <xf numFmtId="0" fontId="4" fillId="0" borderId="11" xfId="9" applyNumberFormat="1" applyFont="1" applyFill="1" applyBorder="1" applyAlignment="1" applyProtection="1">
      <alignment horizontal="left" vertical="top"/>
    </xf>
    <xf numFmtId="164" fontId="4" fillId="0" borderId="9" xfId="9" applyNumberFormat="1" applyFont="1" applyFill="1" applyBorder="1" applyAlignment="1" applyProtection="1">
      <alignment horizontal="left" vertical="top"/>
    </xf>
    <xf numFmtId="9" fontId="5" fillId="0" borderId="12" xfId="22" applyFont="1" applyFill="1" applyBorder="1" applyAlignment="1" applyProtection="1">
      <alignment horizontal="right" vertical="top"/>
    </xf>
    <xf numFmtId="49" fontId="4" fillId="7" borderId="2" xfId="13" applyNumberFormat="1" applyFont="1" applyFill="1" applyBorder="1" applyAlignment="1" applyProtection="1">
      <alignment horizontal="left" vertical="top"/>
    </xf>
    <xf numFmtId="0" fontId="4" fillId="7" borderId="13" xfId="13" applyFont="1" applyFill="1" applyBorder="1" applyAlignment="1" applyProtection="1">
      <alignment horizontal="left" vertical="top"/>
    </xf>
    <xf numFmtId="0" fontId="4" fillId="7" borderId="0" xfId="13" applyFont="1" applyFill="1" applyBorder="1" applyAlignment="1" applyProtection="1">
      <alignment horizontal="left" vertical="top"/>
    </xf>
    <xf numFmtId="164" fontId="4" fillId="0" borderId="14" xfId="9" applyNumberFormat="1" applyFont="1" applyFill="1" applyBorder="1" applyAlignment="1" applyProtection="1">
      <alignment horizontal="right" vertical="top"/>
    </xf>
    <xf numFmtId="0" fontId="4" fillId="0" borderId="15" xfId="9" applyNumberFormat="1" applyFont="1" applyFill="1" applyBorder="1" applyAlignment="1" applyProtection="1">
      <alignment horizontal="left" vertical="top"/>
    </xf>
    <xf numFmtId="0" fontId="4" fillId="0" borderId="16" xfId="9" quotePrefix="1" applyNumberFormat="1" applyFont="1" applyFill="1" applyBorder="1" applyAlignment="1" applyProtection="1">
      <alignment horizontal="left" vertical="top"/>
    </xf>
    <xf numFmtId="49" fontId="4" fillId="7" borderId="2" xfId="13" applyNumberFormat="1" applyFont="1" applyFill="1" applyBorder="1" applyAlignment="1" applyProtection="1">
      <alignment horizontal="center" vertical="top"/>
    </xf>
    <xf numFmtId="164" fontId="4" fillId="0" borderId="17" xfId="9" applyNumberFormat="1" applyFont="1" applyFill="1" applyBorder="1" applyAlignment="1" applyProtection="1">
      <alignment horizontal="center" vertical="top"/>
    </xf>
    <xf numFmtId="167" fontId="4" fillId="0" borderId="18" xfId="9" applyNumberFormat="1" applyFont="1" applyFill="1" applyBorder="1" applyAlignment="1" applyProtection="1">
      <alignment horizontal="center" vertical="top"/>
    </xf>
    <xf numFmtId="167" fontId="4" fillId="0" borderId="19" xfId="9" applyNumberFormat="1" applyFont="1" applyFill="1" applyBorder="1" applyAlignment="1" applyProtection="1">
      <alignment horizontal="center" vertical="top"/>
    </xf>
    <xf numFmtId="0" fontId="4" fillId="0" borderId="0" xfId="13" applyFont="1" applyFill="1" applyAlignment="1" applyProtection="1">
      <alignment horizontal="center" vertical="top"/>
    </xf>
    <xf numFmtId="0" fontId="4" fillId="7" borderId="20" xfId="13" applyFont="1" applyFill="1" applyBorder="1" applyAlignment="1" applyProtection="1">
      <alignment horizontal="center" vertical="top" wrapText="1"/>
    </xf>
    <xf numFmtId="0" fontId="4" fillId="7" borderId="21" xfId="13" applyFont="1" applyFill="1" applyBorder="1" applyAlignment="1" applyProtection="1">
      <alignment horizontal="center" vertical="top" wrapText="1"/>
    </xf>
    <xf numFmtId="0" fontId="4" fillId="7" borderId="22" xfId="13" applyFont="1" applyFill="1" applyBorder="1" applyAlignment="1" applyProtection="1">
      <alignment horizontal="left" vertical="top" wrapText="1"/>
    </xf>
    <xf numFmtId="164" fontId="4" fillId="0" borderId="23" xfId="9" applyNumberFormat="1" applyFont="1" applyFill="1" applyBorder="1" applyAlignment="1" applyProtection="1">
      <alignment horizontal="center" vertical="top" wrapText="1"/>
    </xf>
    <xf numFmtId="164" fontId="4" fillId="0" borderId="20" xfId="9" applyNumberFormat="1" applyFont="1" applyFill="1" applyBorder="1" applyAlignment="1" applyProtection="1">
      <alignment horizontal="center" vertical="top" wrapText="1"/>
    </xf>
    <xf numFmtId="164" fontId="4" fillId="3" borderId="20" xfId="9" applyNumberFormat="1" applyFont="1" applyFill="1" applyBorder="1" applyAlignment="1" applyProtection="1">
      <alignment horizontal="center" vertical="top" wrapText="1"/>
    </xf>
    <xf numFmtId="164" fontId="4" fillId="8" borderId="20" xfId="9" applyNumberFormat="1" applyFont="1" applyFill="1" applyBorder="1" applyAlignment="1" applyProtection="1">
      <alignment horizontal="center" vertical="top" wrapText="1"/>
      <protection locked="0"/>
    </xf>
    <xf numFmtId="164" fontId="4" fillId="3" borderId="24" xfId="9" applyNumberFormat="1" applyFont="1" applyFill="1" applyBorder="1" applyAlignment="1" applyProtection="1">
      <alignment horizontal="center" vertical="top" wrapText="1"/>
    </xf>
    <xf numFmtId="164" fontId="4" fillId="0" borderId="24" xfId="9" applyNumberFormat="1" applyFont="1" applyFill="1" applyBorder="1" applyAlignment="1" applyProtection="1">
      <alignment horizontal="center" vertical="top" wrapText="1"/>
    </xf>
    <xf numFmtId="9" fontId="5" fillId="0" borderId="25" xfId="22" applyFont="1" applyFill="1" applyBorder="1" applyAlignment="1" applyProtection="1">
      <alignment horizontal="center" vertical="top" wrapText="1"/>
    </xf>
    <xf numFmtId="0" fontId="4" fillId="0" borderId="0" xfId="13" applyFont="1" applyFill="1" applyAlignment="1" applyProtection="1">
      <alignment horizontal="center" vertical="top" wrapText="1"/>
    </xf>
    <xf numFmtId="49" fontId="4" fillId="5" borderId="2" xfId="13" applyNumberFormat="1" applyFont="1" applyFill="1" applyBorder="1" applyAlignment="1" applyProtection="1">
      <alignment vertical="top"/>
    </xf>
    <xf numFmtId="0" fontId="4" fillId="5" borderId="13" xfId="13" applyFont="1" applyFill="1" applyBorder="1" applyAlignment="1" applyProtection="1">
      <alignment horizontal="left" vertical="top"/>
    </xf>
    <xf numFmtId="0" fontId="4" fillId="5" borderId="0" xfId="13" applyFont="1" applyFill="1" applyBorder="1" applyAlignment="1" applyProtection="1">
      <alignment horizontal="left" vertical="top"/>
    </xf>
    <xf numFmtId="164" fontId="4" fillId="5" borderId="1" xfId="16" applyNumberFormat="1" applyFont="1" applyFill="1" applyBorder="1" applyAlignment="1" applyProtection="1">
      <alignment vertical="top"/>
    </xf>
    <xf numFmtId="164" fontId="4" fillId="5" borderId="2" xfId="16" applyNumberFormat="1" applyFont="1" applyFill="1" applyBorder="1" applyAlignment="1" applyProtection="1">
      <alignment vertical="top"/>
    </xf>
    <xf numFmtId="9" fontId="4" fillId="5" borderId="3" xfId="16" applyNumberFormat="1" applyFont="1" applyFill="1" applyBorder="1" applyAlignment="1" applyProtection="1">
      <alignment horizontal="right" vertical="top"/>
    </xf>
    <xf numFmtId="49" fontId="5" fillId="7" borderId="2" xfId="13" applyNumberFormat="1" applyFont="1" applyFill="1" applyBorder="1" applyAlignment="1" applyProtection="1">
      <alignment vertical="top"/>
    </xf>
    <xf numFmtId="0" fontId="5" fillId="7" borderId="13" xfId="13" applyFont="1" applyFill="1" applyBorder="1" applyAlignment="1" applyProtection="1">
      <alignment vertical="top"/>
    </xf>
    <xf numFmtId="0" fontId="5" fillId="7" borderId="0" xfId="13" applyFont="1" applyFill="1" applyBorder="1" applyAlignment="1" applyProtection="1">
      <alignment horizontal="left" vertical="top"/>
    </xf>
    <xf numFmtId="164" fontId="5" fillId="8" borderId="1" xfId="16" applyNumberFormat="1" applyFont="1" applyFill="1" applyBorder="1" applyAlignment="1" applyProtection="1">
      <alignment vertical="top"/>
    </xf>
    <xf numFmtId="164" fontId="5" fillId="8" borderId="2" xfId="16" applyNumberFormat="1" applyFont="1" applyFill="1" applyBorder="1" applyAlignment="1" applyProtection="1">
      <alignment vertical="top"/>
    </xf>
    <xf numFmtId="9" fontId="5" fillId="8" borderId="3" xfId="16" applyNumberFormat="1" applyFont="1" applyFill="1" applyBorder="1" applyAlignment="1" applyProtection="1">
      <alignment horizontal="right" vertical="top"/>
    </xf>
    <xf numFmtId="164" fontId="5" fillId="4" borderId="2" xfId="16" applyNumberFormat="1" applyFont="1" applyFill="1" applyBorder="1" applyAlignment="1" applyProtection="1">
      <alignment vertical="top"/>
      <protection locked="0"/>
    </xf>
    <xf numFmtId="0" fontId="5" fillId="7" borderId="13" xfId="13" applyFont="1" applyFill="1" applyBorder="1" applyAlignment="1" applyProtection="1">
      <alignment horizontal="left" vertical="top"/>
    </xf>
    <xf numFmtId="164" fontId="5" fillId="0" borderId="1" xfId="16" applyNumberFormat="1" applyFont="1" applyFill="1" applyBorder="1" applyAlignment="1" applyProtection="1">
      <alignment vertical="top"/>
    </xf>
    <xf numFmtId="164" fontId="5" fillId="0" borderId="2" xfId="16" applyNumberFormat="1" applyFont="1" applyFill="1" applyBorder="1" applyAlignment="1" applyProtection="1">
      <alignment vertical="top"/>
    </xf>
    <xf numFmtId="164" fontId="5" fillId="0" borderId="2" xfId="16" applyNumberFormat="1" applyFont="1" applyFill="1" applyBorder="1" applyAlignment="1" applyProtection="1">
      <alignment vertical="top"/>
      <protection locked="0"/>
    </xf>
    <xf numFmtId="9" fontId="5" fillId="0" borderId="3" xfId="16" applyNumberFormat="1" applyFont="1" applyFill="1" applyBorder="1" applyAlignment="1" applyProtection="1">
      <alignment horizontal="right" vertical="top"/>
    </xf>
    <xf numFmtId="43" fontId="4" fillId="0" borderId="0" xfId="5" applyFont="1" applyFill="1" applyAlignment="1" applyProtection="1">
      <alignment vertical="top"/>
    </xf>
    <xf numFmtId="43" fontId="5" fillId="0" borderId="0" xfId="5" applyFont="1" applyFill="1" applyAlignment="1" applyProtection="1">
      <alignment vertical="top"/>
    </xf>
    <xf numFmtId="0" fontId="5" fillId="7" borderId="2" xfId="13" applyNumberFormat="1" applyFont="1" applyFill="1" applyBorder="1" applyAlignment="1" applyProtection="1">
      <alignment vertical="top"/>
    </xf>
    <xf numFmtId="49" fontId="4" fillId="6" borderId="2" xfId="13" applyNumberFormat="1" applyFont="1" applyFill="1" applyBorder="1" applyAlignment="1" applyProtection="1">
      <alignment vertical="top"/>
    </xf>
    <xf numFmtId="0" fontId="4" fillId="6" borderId="13" xfId="13" applyFont="1" applyFill="1" applyBorder="1" applyAlignment="1" applyProtection="1">
      <alignment horizontal="left" vertical="top"/>
    </xf>
    <xf numFmtId="0" fontId="4" fillId="6" borderId="0" xfId="13" applyFont="1" applyFill="1" applyBorder="1" applyAlignment="1" applyProtection="1">
      <alignment horizontal="left" vertical="top"/>
    </xf>
    <xf numFmtId="164" fontId="5" fillId="6" borderId="1" xfId="16" applyNumberFormat="1" applyFont="1" applyFill="1" applyBorder="1" applyAlignment="1" applyProtection="1">
      <alignment vertical="top"/>
    </xf>
    <xf numFmtId="164" fontId="5" fillId="6" borderId="2" xfId="16" applyNumberFormat="1" applyFont="1" applyFill="1" applyBorder="1" applyAlignment="1" applyProtection="1">
      <alignment vertical="top"/>
    </xf>
    <xf numFmtId="164" fontId="4" fillId="6" borderId="2" xfId="16" applyNumberFormat="1" applyFont="1" applyFill="1" applyBorder="1" applyAlignment="1" applyProtection="1">
      <alignment vertical="top"/>
    </xf>
    <xf numFmtId="9" fontId="4" fillId="6" borderId="3" xfId="16" applyNumberFormat="1" applyFont="1" applyFill="1" applyBorder="1" applyAlignment="1" applyProtection="1">
      <alignment horizontal="right" vertical="top"/>
    </xf>
    <xf numFmtId="49" fontId="5" fillId="7" borderId="26" xfId="13" applyNumberFormat="1" applyFont="1" applyFill="1" applyBorder="1" applyAlignment="1" applyProtection="1">
      <alignment horizontal="left" vertical="top"/>
    </xf>
    <xf numFmtId="49" fontId="4" fillId="7" borderId="2" xfId="13" applyNumberFormat="1" applyFont="1" applyFill="1" applyBorder="1" applyAlignment="1" applyProtection="1">
      <alignment vertical="top"/>
    </xf>
    <xf numFmtId="164" fontId="4" fillId="5" borderId="2" xfId="16" applyNumberFormat="1" applyFont="1" applyFill="1" applyBorder="1" applyAlignment="1" applyProtection="1">
      <alignment vertical="top"/>
      <protection locked="0"/>
    </xf>
    <xf numFmtId="164" fontId="4" fillId="6" borderId="1" xfId="16" applyNumberFormat="1" applyFont="1" applyFill="1" applyBorder="1" applyAlignment="1" applyProtection="1">
      <alignment vertical="top"/>
    </xf>
    <xf numFmtId="164" fontId="4" fillId="6" borderId="2" xfId="16" applyNumberFormat="1" applyFont="1" applyFill="1" applyBorder="1" applyAlignment="1" applyProtection="1">
      <alignment vertical="top"/>
      <protection locked="0"/>
    </xf>
    <xf numFmtId="49" fontId="4" fillId="5" borderId="5" xfId="13" applyNumberFormat="1" applyFont="1" applyFill="1" applyBorder="1" applyAlignment="1" applyProtection="1">
      <alignment vertical="top"/>
    </xf>
    <xf numFmtId="0" fontId="4" fillId="5" borderId="27" xfId="13" applyFont="1" applyFill="1" applyBorder="1" applyAlignment="1" applyProtection="1">
      <alignment horizontal="left" vertical="top"/>
    </xf>
    <xf numFmtId="0" fontId="4" fillId="5" borderId="28" xfId="13" applyFont="1" applyFill="1" applyBorder="1" applyAlignment="1" applyProtection="1">
      <alignment horizontal="left" vertical="top"/>
    </xf>
    <xf numFmtId="0" fontId="7" fillId="0" borderId="0" xfId="13" applyFont="1" applyFill="1" applyAlignment="1" applyProtection="1">
      <alignment vertical="top"/>
    </xf>
    <xf numFmtId="0" fontId="7" fillId="0" borderId="0" xfId="13" applyFont="1" applyFill="1" applyBorder="1" applyAlignment="1" applyProtection="1">
      <alignment vertical="top"/>
    </xf>
    <xf numFmtId="43" fontId="7" fillId="0" borderId="0" xfId="6" applyFont="1" applyFill="1" applyBorder="1" applyAlignment="1" applyProtection="1">
      <alignment horizontal="left" vertical="top"/>
    </xf>
    <xf numFmtId="0" fontId="7" fillId="0" borderId="0" xfId="13" applyFont="1" applyFill="1" applyAlignment="1" applyProtection="1">
      <alignment horizontal="left" vertical="top"/>
    </xf>
    <xf numFmtId="9" fontId="8" fillId="0" borderId="0" xfId="21" applyFont="1" applyFill="1" applyBorder="1" applyAlignment="1" applyProtection="1">
      <alignment vertical="top"/>
    </xf>
    <xf numFmtId="164" fontId="7" fillId="0" borderId="0" xfId="9" applyNumberFormat="1" applyFont="1" applyFill="1" applyBorder="1" applyAlignment="1" applyProtection="1">
      <alignment vertical="top"/>
    </xf>
    <xf numFmtId="9" fontId="7" fillId="0" borderId="0" xfId="21" applyFont="1" applyFill="1" applyBorder="1" applyAlignment="1" applyProtection="1">
      <alignment horizontal="right" vertical="top"/>
    </xf>
    <xf numFmtId="0" fontId="5" fillId="0" borderId="0" xfId="13" applyFont="1" applyFill="1" applyBorder="1" applyAlignment="1" applyProtection="1">
      <alignment vertical="top"/>
    </xf>
    <xf numFmtId="0" fontId="5" fillId="0" borderId="0" xfId="13" applyFont="1" applyFill="1" applyBorder="1" applyAlignment="1" applyProtection="1">
      <alignment horizontal="left" vertical="top"/>
    </xf>
    <xf numFmtId="164" fontId="5" fillId="0" borderId="0" xfId="9" applyNumberFormat="1" applyFont="1" applyFill="1" applyBorder="1" applyAlignment="1" applyProtection="1">
      <alignment vertical="top"/>
    </xf>
    <xf numFmtId="0" fontId="22" fillId="0" borderId="0" xfId="13" applyFont="1"/>
    <xf numFmtId="0" fontId="23" fillId="0" borderId="0" xfId="13" applyFont="1"/>
    <xf numFmtId="0" fontId="24" fillId="9" borderId="29" xfId="13" applyFont="1" applyFill="1" applyBorder="1" applyAlignment="1">
      <alignment horizontal="center" vertical="center"/>
    </xf>
    <xf numFmtId="0" fontId="24" fillId="9" borderId="30" xfId="13" applyFont="1" applyFill="1" applyBorder="1" applyAlignment="1">
      <alignment horizontal="center" vertical="center"/>
    </xf>
    <xf numFmtId="0" fontId="22" fillId="9" borderId="31" xfId="13" applyFont="1" applyFill="1" applyBorder="1" applyAlignment="1">
      <alignment horizontal="center" vertical="center"/>
    </xf>
    <xf numFmtId="0" fontId="25" fillId="0" borderId="15" xfId="15" applyFont="1" applyFill="1" applyBorder="1" applyAlignment="1">
      <alignment horizontal="center" vertical="center"/>
    </xf>
    <xf numFmtId="0" fontId="25" fillId="0" borderId="15" xfId="15" applyFont="1" applyFill="1" applyBorder="1" applyAlignment="1">
      <alignment vertical="center"/>
    </xf>
    <xf numFmtId="42" fontId="26" fillId="10" borderId="15" xfId="2" applyNumberFormat="1" applyFont="1" applyFill="1" applyBorder="1" applyAlignment="1">
      <alignment horizontal="center" vertical="center"/>
    </xf>
    <xf numFmtId="42" fontId="26" fillId="0" borderId="15" xfId="2" applyNumberFormat="1" applyFont="1" applyFill="1" applyBorder="1" applyAlignment="1">
      <alignment vertical="center" wrapText="1"/>
    </xf>
    <xf numFmtId="0" fontId="26" fillId="0" borderId="15" xfId="15" applyFont="1" applyFill="1" applyBorder="1" applyAlignment="1">
      <alignment horizontal="center" vertical="center"/>
    </xf>
    <xf numFmtId="42" fontId="26" fillId="0" borderId="15" xfId="2" applyNumberFormat="1" applyFont="1" applyBorder="1" applyAlignment="1">
      <alignment vertical="center"/>
    </xf>
    <xf numFmtId="42" fontId="26" fillId="10" borderId="15" xfId="2" applyNumberFormat="1" applyFont="1" applyFill="1" applyBorder="1" applyAlignment="1">
      <alignment vertical="center"/>
    </xf>
    <xf numFmtId="42" fontId="25" fillId="10" borderId="16" xfId="2" applyNumberFormat="1" applyFont="1" applyFill="1" applyBorder="1" applyAlignment="1">
      <alignment vertical="center" wrapText="1"/>
    </xf>
    <xf numFmtId="42" fontId="26" fillId="0" borderId="16" xfId="2" applyNumberFormat="1" applyFont="1" applyFill="1" applyBorder="1" applyAlignment="1">
      <alignment vertical="center" wrapText="1"/>
    </xf>
    <xf numFmtId="0" fontId="25" fillId="0" borderId="15" xfId="15" applyFont="1" applyFill="1" applyBorder="1" applyAlignment="1">
      <alignment horizontal="left" vertical="center" wrapText="1"/>
    </xf>
    <xf numFmtId="0" fontId="22" fillId="0" borderId="15" xfId="15" applyFont="1" applyFill="1" applyBorder="1" applyAlignment="1">
      <alignment vertical="center"/>
    </xf>
    <xf numFmtId="42" fontId="27" fillId="0" borderId="15" xfId="2" applyNumberFormat="1" applyFont="1" applyBorder="1" applyAlignment="1">
      <alignment vertical="center"/>
    </xf>
    <xf numFmtId="42" fontId="27" fillId="10" borderId="15" xfId="2" applyNumberFormat="1" applyFont="1" applyFill="1" applyBorder="1" applyAlignment="1">
      <alignment vertical="center"/>
    </xf>
    <xf numFmtId="0" fontId="21" fillId="0" borderId="0" xfId="0" applyFont="1"/>
    <xf numFmtId="42" fontId="0" fillId="0" borderId="0" xfId="0" applyNumberFormat="1"/>
    <xf numFmtId="9" fontId="0" fillId="0" borderId="0" xfId="20" applyFont="1"/>
    <xf numFmtId="0" fontId="0" fillId="0" borderId="0" xfId="0" applyAlignment="1">
      <alignment horizontal="left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 vertical="top"/>
    </xf>
    <xf numFmtId="0" fontId="25" fillId="0" borderId="0" xfId="0" applyFont="1" applyAlignment="1">
      <alignment vertical="top"/>
    </xf>
    <xf numFmtId="166" fontId="26" fillId="0" borderId="0" xfId="5" applyNumberFormat="1" applyFont="1" applyAlignment="1">
      <alignment vertical="top"/>
    </xf>
    <xf numFmtId="0" fontId="27" fillId="0" borderId="0" xfId="0" applyFont="1" applyAlignment="1">
      <alignment vertical="top"/>
    </xf>
    <xf numFmtId="0" fontId="25" fillId="0" borderId="0" xfId="0" applyFont="1" applyAlignment="1">
      <alignment horizontal="center" vertical="top"/>
    </xf>
    <xf numFmtId="0" fontId="26" fillId="0" borderId="0" xfId="0" applyFont="1" applyAlignment="1">
      <alignment horizontal="right" vertical="top"/>
    </xf>
    <xf numFmtId="166" fontId="26" fillId="0" borderId="0" xfId="3" applyNumberFormat="1" applyFont="1" applyAlignment="1">
      <alignment vertical="top"/>
    </xf>
    <xf numFmtId="0" fontId="26" fillId="0" borderId="0" xfId="0" applyFont="1" applyAlignment="1">
      <alignment horizontal="center" vertical="top"/>
    </xf>
    <xf numFmtId="166" fontId="26" fillId="0" borderId="0" xfId="3" applyNumberFormat="1" applyFont="1" applyBorder="1" applyAlignment="1">
      <alignment horizontal="centerContinuous" vertical="top"/>
    </xf>
    <xf numFmtId="0" fontId="26" fillId="0" borderId="32" xfId="0" applyFont="1" applyBorder="1" applyAlignment="1">
      <alignment horizontal="center" vertical="top" wrapText="1"/>
    </xf>
    <xf numFmtId="0" fontId="25" fillId="0" borderId="32" xfId="0" applyFont="1" applyBorder="1" applyAlignment="1">
      <alignment horizontal="center" vertical="top" wrapText="1"/>
    </xf>
    <xf numFmtId="0" fontId="26" fillId="0" borderId="33" xfId="0" applyFont="1" applyBorder="1" applyAlignment="1">
      <alignment horizontal="centerContinuous" vertical="top" wrapText="1"/>
    </xf>
    <xf numFmtId="166" fontId="26" fillId="0" borderId="33" xfId="5" applyNumberFormat="1" applyFont="1" applyBorder="1" applyAlignment="1">
      <alignment horizontal="centerContinuous" vertical="top" wrapText="1"/>
    </xf>
    <xf numFmtId="166" fontId="26" fillId="0" borderId="32" xfId="3" applyNumberFormat="1" applyFont="1" applyBorder="1" applyAlignment="1">
      <alignment horizontal="center" vertical="top" wrapText="1"/>
    </xf>
    <xf numFmtId="166" fontId="26" fillId="0" borderId="32" xfId="3" applyNumberFormat="1" applyFont="1" applyBorder="1" applyAlignment="1">
      <alignment horizontal="centerContinuous" vertical="top" wrapText="1"/>
    </xf>
    <xf numFmtId="0" fontId="26" fillId="0" borderId="34" xfId="0" applyFont="1" applyBorder="1" applyAlignment="1">
      <alignment horizontal="center" vertical="top"/>
    </xf>
    <xf numFmtId="0" fontId="26" fillId="0" borderId="34" xfId="0" applyFont="1" applyBorder="1" applyAlignment="1">
      <alignment horizontal="left" vertical="top"/>
    </xf>
    <xf numFmtId="0" fontId="25" fillId="0" borderId="34" xfId="0" applyFont="1" applyBorder="1" applyAlignment="1">
      <alignment horizontal="center" vertical="top"/>
    </xf>
    <xf numFmtId="166" fontId="26" fillId="0" borderId="34" xfId="5" applyNumberFormat="1" applyFont="1" applyBorder="1" applyAlignment="1">
      <alignment horizontal="center" vertical="top"/>
    </xf>
    <xf numFmtId="166" fontId="26" fillId="0" borderId="34" xfId="3" applyNumberFormat="1" applyFont="1" applyBorder="1" applyAlignment="1">
      <alignment horizontal="center" vertical="top"/>
    </xf>
    <xf numFmtId="0" fontId="27" fillId="0" borderId="0" xfId="0" applyFont="1" applyBorder="1" applyAlignment="1">
      <alignment horizontal="left" vertical="top"/>
    </xf>
    <xf numFmtId="0" fontId="26" fillId="0" borderId="0" xfId="0" applyFont="1" applyBorder="1" applyAlignment="1">
      <alignment horizontal="center" vertical="top"/>
    </xf>
    <xf numFmtId="0" fontId="26" fillId="0" borderId="0" xfId="0" applyFont="1" applyBorder="1" applyAlignment="1">
      <alignment horizontal="center" vertical="top" wrapText="1"/>
    </xf>
    <xf numFmtId="0" fontId="26" fillId="0" borderId="0" xfId="0" applyFont="1" applyBorder="1" applyAlignment="1">
      <alignment horizontal="left" vertical="top"/>
    </xf>
    <xf numFmtId="0" fontId="25" fillId="0" borderId="0" xfId="0" applyFont="1" applyBorder="1" applyAlignment="1">
      <alignment horizontal="center" vertical="top"/>
    </xf>
    <xf numFmtId="166" fontId="26" fillId="0" borderId="0" xfId="5" applyNumberFormat="1" applyFont="1" applyBorder="1" applyAlignment="1">
      <alignment horizontal="center" vertical="top"/>
    </xf>
    <xf numFmtId="166" fontId="26" fillId="0" borderId="0" xfId="3" applyNumberFormat="1" applyFont="1" applyBorder="1" applyAlignment="1">
      <alignment horizontal="center" vertical="top"/>
    </xf>
    <xf numFmtId="166" fontId="26" fillId="0" borderId="0" xfId="0" applyNumberFormat="1" applyFont="1" applyAlignment="1">
      <alignment vertical="top"/>
    </xf>
    <xf numFmtId="166" fontId="28" fillId="0" borderId="0" xfId="3" applyNumberFormat="1" applyFont="1" applyAlignment="1">
      <alignment vertical="top"/>
    </xf>
    <xf numFmtId="0" fontId="21" fillId="0" borderId="0" xfId="0" applyFont="1" applyAlignment="1">
      <alignment vertical="top"/>
    </xf>
    <xf numFmtId="0" fontId="26" fillId="0" borderId="0" xfId="0" applyFont="1" applyAlignment="1">
      <alignment horizontal="center" vertical="top" wrapText="1"/>
    </xf>
    <xf numFmtId="43" fontId="0" fillId="0" borderId="0" xfId="1" applyFont="1"/>
    <xf numFmtId="42" fontId="26" fillId="0" borderId="0" xfId="2" applyNumberFormat="1" applyFont="1" applyFill="1" applyBorder="1" applyAlignment="1">
      <alignment vertical="center" wrapText="1"/>
    </xf>
    <xf numFmtId="42" fontId="26" fillId="0" borderId="0" xfId="2" applyNumberFormat="1" applyFont="1" applyBorder="1" applyAlignment="1">
      <alignment vertical="center"/>
    </xf>
    <xf numFmtId="0" fontId="26" fillId="0" borderId="33" xfId="0" applyFont="1" applyBorder="1" applyAlignment="1">
      <alignment horizontal="center" vertical="top" wrapText="1"/>
    </xf>
    <xf numFmtId="0" fontId="28" fillId="0" borderId="0" xfId="0" applyFont="1" applyAlignment="1">
      <alignment horizontal="center" vertical="top"/>
    </xf>
    <xf numFmtId="0" fontId="27" fillId="0" borderId="0" xfId="0" applyFont="1" applyAlignment="1">
      <alignment horizontal="center" vertical="top"/>
    </xf>
    <xf numFmtId="0" fontId="27" fillId="0" borderId="0" xfId="0" applyFont="1" applyAlignment="1">
      <alignment horizontal="left" vertical="top"/>
    </xf>
    <xf numFmtId="166" fontId="26" fillId="0" borderId="0" xfId="0" applyNumberFormat="1" applyFont="1" applyBorder="1" applyAlignment="1">
      <alignment horizontal="center" vertical="top"/>
    </xf>
    <xf numFmtId="0" fontId="26" fillId="0" borderId="0" xfId="0" applyFont="1" applyAlignment="1">
      <alignment horizontal="left" vertical="top" wrapText="1"/>
    </xf>
    <xf numFmtId="166" fontId="19" fillId="0" borderId="35" xfId="5" applyNumberFormat="1" applyFont="1" applyBorder="1" applyAlignment="1">
      <alignment horizontal="right" vertical="top"/>
    </xf>
    <xf numFmtId="0" fontId="29" fillId="2" borderId="0" xfId="18" applyFont="1" applyFill="1" applyBorder="1" applyAlignment="1"/>
    <xf numFmtId="0" fontId="30" fillId="2" borderId="0" xfId="18" applyFont="1" applyFill="1" applyBorder="1" applyAlignment="1">
      <alignment vertical="center"/>
    </xf>
    <xf numFmtId="0" fontId="30" fillId="2" borderId="0" xfId="18" applyFont="1" applyFill="1" applyBorder="1"/>
    <xf numFmtId="0" fontId="31" fillId="2" borderId="0" xfId="18" applyFont="1" applyFill="1" applyBorder="1"/>
    <xf numFmtId="0" fontId="29" fillId="2" borderId="0" xfId="18" quotePrefix="1" applyFont="1" applyFill="1" applyBorder="1"/>
    <xf numFmtId="0" fontId="21" fillId="0" borderId="0" xfId="0" applyFont="1" applyAlignment="1">
      <alignment horizontal="left" vertical="top"/>
    </xf>
    <xf numFmtId="0" fontId="21" fillId="11" borderId="36" xfId="0" applyFont="1" applyFill="1" applyBorder="1" applyAlignment="1">
      <alignment horizontal="left" vertical="top"/>
    </xf>
    <xf numFmtId="0" fontId="21" fillId="11" borderId="36" xfId="0" applyFont="1" applyFill="1" applyBorder="1" applyAlignment="1">
      <alignment vertical="top" wrapText="1"/>
    </xf>
    <xf numFmtId="0" fontId="21" fillId="11" borderId="16" xfId="0" applyFont="1" applyFill="1" applyBorder="1" applyAlignment="1">
      <alignment horizontal="center" vertical="top"/>
    </xf>
    <xf numFmtId="166" fontId="21" fillId="11" borderId="37" xfId="5" applyNumberFormat="1" applyFont="1" applyFill="1" applyBorder="1" applyAlignment="1">
      <alignment horizontal="center" vertical="top"/>
    </xf>
    <xf numFmtId="169" fontId="21" fillId="11" borderId="38" xfId="0" applyNumberFormat="1" applyFont="1" applyFill="1" applyBorder="1" applyAlignment="1">
      <alignment horizontal="right" vertical="top"/>
    </xf>
    <xf numFmtId="0" fontId="21" fillId="11" borderId="34" xfId="0" applyFont="1" applyFill="1" applyBorder="1" applyAlignment="1">
      <alignment horizontal="left" vertical="top"/>
    </xf>
    <xf numFmtId="0" fontId="21" fillId="11" borderId="34" xfId="0" applyFont="1" applyFill="1" applyBorder="1" applyAlignment="1">
      <alignment vertical="top" wrapText="1"/>
    </xf>
    <xf numFmtId="0" fontId="21" fillId="11" borderId="39" xfId="0" applyFont="1" applyFill="1" applyBorder="1" applyAlignment="1">
      <alignment horizontal="right" vertical="top"/>
    </xf>
    <xf numFmtId="0" fontId="21" fillId="11" borderId="40" xfId="0" applyFont="1" applyFill="1" applyBorder="1" applyAlignment="1">
      <alignment horizontal="right" vertical="top" wrapText="1"/>
    </xf>
    <xf numFmtId="166" fontId="21" fillId="11" borderId="34" xfId="5" applyNumberFormat="1" applyFont="1" applyFill="1" applyBorder="1" applyAlignment="1">
      <alignment horizontal="right" vertical="top"/>
    </xf>
    <xf numFmtId="0" fontId="21" fillId="11" borderId="41" xfId="0" applyFont="1" applyFill="1" applyBorder="1" applyAlignment="1">
      <alignment horizontal="right" vertical="top" wrapText="1"/>
    </xf>
    <xf numFmtId="166" fontId="21" fillId="11" borderId="42" xfId="5" applyNumberFormat="1" applyFont="1" applyFill="1" applyBorder="1" applyAlignment="1">
      <alignment horizontal="right" vertical="top"/>
    </xf>
    <xf numFmtId="169" fontId="21" fillId="11" borderId="40" xfId="0" applyNumberFormat="1" applyFont="1" applyFill="1" applyBorder="1" applyAlignment="1">
      <alignment horizontal="right" vertical="top"/>
    </xf>
    <xf numFmtId="0" fontId="0" fillId="0" borderId="0" xfId="0" applyAlignment="1">
      <alignment vertical="top"/>
    </xf>
    <xf numFmtId="0" fontId="21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 wrapText="1"/>
    </xf>
    <xf numFmtId="0" fontId="0" fillId="0" borderId="15" xfId="0" applyFill="1" applyBorder="1" applyAlignment="1">
      <alignment horizontal="right" vertical="top"/>
    </xf>
    <xf numFmtId="0" fontId="0" fillId="0" borderId="15" xfId="0" applyBorder="1" applyAlignment="1">
      <alignment horizontal="right" vertical="top"/>
    </xf>
    <xf numFmtId="166" fontId="19" fillId="0" borderId="43" xfId="5" applyNumberFormat="1" applyFont="1" applyFill="1" applyBorder="1" applyAlignment="1">
      <alignment horizontal="right" vertical="top"/>
    </xf>
    <xf numFmtId="166" fontId="19" fillId="0" borderId="37" xfId="5" applyNumberFormat="1" applyFont="1" applyBorder="1" applyAlignment="1">
      <alignment horizontal="right" vertical="top"/>
    </xf>
    <xf numFmtId="166" fontId="19" fillId="0" borderId="43" xfId="5" applyNumberFormat="1" applyFont="1" applyBorder="1" applyAlignment="1">
      <alignment horizontal="right" vertical="top"/>
    </xf>
    <xf numFmtId="169" fontId="0" fillId="0" borderId="43" xfId="0" applyNumberFormat="1" applyBorder="1" applyAlignment="1">
      <alignment horizontal="right" vertical="top"/>
    </xf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vertical="top" wrapText="1"/>
    </xf>
    <xf numFmtId="166" fontId="19" fillId="0" borderId="44" xfId="5" applyNumberFormat="1" applyFont="1" applyBorder="1" applyAlignment="1">
      <alignment horizontal="right" vertical="top"/>
    </xf>
    <xf numFmtId="0" fontId="0" fillId="12" borderId="15" xfId="0" applyFill="1" applyBorder="1" applyAlignment="1">
      <alignment horizontal="right" vertical="top"/>
    </xf>
    <xf numFmtId="166" fontId="19" fillId="12" borderId="43" xfId="5" applyNumberFormat="1" applyFont="1" applyFill="1" applyBorder="1" applyAlignment="1">
      <alignment horizontal="right" vertical="top"/>
    </xf>
    <xf numFmtId="166" fontId="19" fillId="12" borderId="37" xfId="5" applyNumberFormat="1" applyFont="1" applyFill="1" applyBorder="1" applyAlignment="1">
      <alignment horizontal="right" vertical="top"/>
    </xf>
    <xf numFmtId="166" fontId="19" fillId="12" borderId="44" xfId="5" applyNumberFormat="1" applyFont="1" applyFill="1" applyBorder="1" applyAlignment="1">
      <alignment horizontal="right" vertical="top"/>
    </xf>
    <xf numFmtId="169" fontId="0" fillId="12" borderId="43" xfId="0" applyNumberFormat="1" applyFill="1" applyBorder="1" applyAlignment="1">
      <alignment horizontal="right" vertical="top"/>
    </xf>
    <xf numFmtId="0" fontId="0" fillId="0" borderId="16" xfId="0" applyFill="1" applyBorder="1" applyAlignment="1">
      <alignment horizontal="right" vertical="top"/>
    </xf>
    <xf numFmtId="166" fontId="19" fillId="0" borderId="38" xfId="5" applyNumberFormat="1" applyFont="1" applyFill="1" applyBorder="1" applyAlignment="1">
      <alignment horizontal="right" vertical="top"/>
    </xf>
    <xf numFmtId="166" fontId="19" fillId="0" borderId="45" xfId="5" applyNumberFormat="1" applyFont="1" applyBorder="1" applyAlignment="1">
      <alignment horizontal="right" vertical="top"/>
    </xf>
    <xf numFmtId="166" fontId="19" fillId="0" borderId="38" xfId="5" applyNumberFormat="1" applyFont="1" applyBorder="1" applyAlignment="1">
      <alignment horizontal="right" vertical="top"/>
    </xf>
    <xf numFmtId="169" fontId="0" fillId="0" borderId="38" xfId="0" applyNumberFormat="1" applyBorder="1" applyAlignment="1">
      <alignment horizontal="right" vertical="top"/>
    </xf>
    <xf numFmtId="0" fontId="0" fillId="13" borderId="37" xfId="0" applyFill="1" applyBorder="1" applyAlignment="1">
      <alignment vertical="top"/>
    </xf>
    <xf numFmtId="0" fontId="0" fillId="13" borderId="15" xfId="0" applyFill="1" applyBorder="1" applyAlignment="1">
      <alignment horizontal="right" vertical="top"/>
    </xf>
    <xf numFmtId="166" fontId="19" fillId="13" borderId="43" xfId="5" applyNumberFormat="1" applyFont="1" applyFill="1" applyBorder="1" applyAlignment="1">
      <alignment horizontal="right" vertical="top"/>
    </xf>
    <xf numFmtId="166" fontId="19" fillId="13" borderId="37" xfId="5" applyNumberFormat="1" applyFont="1" applyFill="1" applyBorder="1" applyAlignment="1">
      <alignment horizontal="right" vertical="top"/>
    </xf>
    <xf numFmtId="166" fontId="19" fillId="13" borderId="44" xfId="5" applyNumberFormat="1" applyFont="1" applyFill="1" applyBorder="1" applyAlignment="1">
      <alignment horizontal="right" vertical="top"/>
    </xf>
    <xf numFmtId="169" fontId="0" fillId="13" borderId="43" xfId="0" applyNumberFormat="1" applyFill="1" applyBorder="1" applyAlignment="1">
      <alignment horizontal="right" vertical="top"/>
    </xf>
    <xf numFmtId="0" fontId="21" fillId="11" borderId="37" xfId="0" applyFont="1" applyFill="1" applyBorder="1" applyAlignment="1">
      <alignment horizontal="left" vertical="top"/>
    </xf>
    <xf numFmtId="0" fontId="21" fillId="11" borderId="37" xfId="0" applyFont="1" applyFill="1" applyBorder="1" applyAlignment="1">
      <alignment vertical="top" wrapText="1"/>
    </xf>
    <xf numFmtId="0" fontId="21" fillId="11" borderId="15" xfId="0" applyFont="1" applyFill="1" applyBorder="1" applyAlignment="1">
      <alignment horizontal="right" vertical="top"/>
    </xf>
    <xf numFmtId="0" fontId="21" fillId="11" borderId="43" xfId="0" applyFont="1" applyFill="1" applyBorder="1" applyAlignment="1">
      <alignment horizontal="right" vertical="top"/>
    </xf>
    <xf numFmtId="166" fontId="21" fillId="11" borderId="37" xfId="5" applyNumberFormat="1" applyFont="1" applyFill="1" applyBorder="1" applyAlignment="1">
      <alignment horizontal="right" vertical="top"/>
    </xf>
    <xf numFmtId="166" fontId="21" fillId="11" borderId="43" xfId="5" applyNumberFormat="1" applyFont="1" applyFill="1" applyBorder="1" applyAlignment="1">
      <alignment horizontal="right" vertical="top"/>
    </xf>
    <xf numFmtId="166" fontId="21" fillId="11" borderId="44" xfId="5" applyNumberFormat="1" applyFont="1" applyFill="1" applyBorder="1" applyAlignment="1">
      <alignment horizontal="right" vertical="top"/>
    </xf>
    <xf numFmtId="169" fontId="21" fillId="11" borderId="43" xfId="0" applyNumberFormat="1" applyFont="1" applyFill="1" applyBorder="1" applyAlignment="1">
      <alignment horizontal="right" vertical="top"/>
    </xf>
    <xf numFmtId="169" fontId="21" fillId="14" borderId="43" xfId="0" applyNumberFormat="1" applyFont="1" applyFill="1" applyBorder="1" applyAlignment="1">
      <alignment horizontal="right" vertical="top"/>
    </xf>
    <xf numFmtId="166" fontId="28" fillId="0" borderId="0" xfId="3" applyNumberFormat="1" applyFont="1" applyBorder="1" applyAlignment="1">
      <alignment horizontal="center" vertical="top"/>
    </xf>
    <xf numFmtId="0" fontId="32" fillId="0" borderId="0" xfId="0" applyFont="1" applyAlignment="1">
      <alignment horizontal="center" vertical="top"/>
    </xf>
    <xf numFmtId="166" fontId="32" fillId="0" borderId="0" xfId="3" applyNumberFormat="1" applyFont="1" applyAlignment="1">
      <alignment vertical="top"/>
    </xf>
    <xf numFmtId="0" fontId="33" fillId="0" borderId="0" xfId="16" applyFont="1"/>
    <xf numFmtId="166" fontId="34" fillId="0" borderId="15" xfId="4" applyNumberFormat="1" applyFont="1" applyFill="1" applyBorder="1" applyAlignment="1">
      <alignment vertical="center"/>
    </xf>
    <xf numFmtId="42" fontId="35" fillId="0" borderId="15" xfId="4" applyNumberFormat="1" applyFont="1" applyFill="1" applyBorder="1" applyAlignment="1">
      <alignment vertical="center"/>
    </xf>
    <xf numFmtId="42" fontId="34" fillId="0" borderId="15" xfId="4" applyNumberFormat="1" applyFont="1" applyFill="1" applyBorder="1" applyAlignment="1">
      <alignment vertical="center"/>
    </xf>
    <xf numFmtId="0" fontId="33" fillId="0" borderId="0" xfId="16" applyFont="1" applyFill="1"/>
    <xf numFmtId="42" fontId="34" fillId="0" borderId="15" xfId="4" applyNumberFormat="1" applyFont="1" applyFill="1" applyBorder="1" applyAlignment="1">
      <alignment horizontal="center" vertical="center"/>
    </xf>
    <xf numFmtId="166" fontId="36" fillId="0" borderId="0" xfId="5" applyNumberFormat="1" applyFont="1" applyFill="1" applyAlignment="1">
      <alignment horizontal="center" vertical="center"/>
    </xf>
    <xf numFmtId="168" fontId="36" fillId="0" borderId="15" xfId="16" applyNumberFormat="1" applyFont="1" applyFill="1" applyBorder="1" applyAlignment="1">
      <alignment vertical="top" wrapText="1"/>
    </xf>
    <xf numFmtId="42" fontId="35" fillId="0" borderId="15" xfId="4" applyNumberFormat="1" applyFont="1" applyFill="1" applyBorder="1" applyAlignment="1">
      <alignment horizontal="right" vertical="center"/>
    </xf>
    <xf numFmtId="42" fontId="37" fillId="0" borderId="15" xfId="4" applyNumberFormat="1" applyFont="1" applyFill="1" applyBorder="1" applyAlignment="1">
      <alignment vertical="center"/>
    </xf>
    <xf numFmtId="0" fontId="14" fillId="0" borderId="15" xfId="17" applyFont="1" applyFill="1" applyBorder="1" applyAlignment="1">
      <alignment vertical="center"/>
    </xf>
    <xf numFmtId="42" fontId="34" fillId="0" borderId="15" xfId="3" applyNumberFormat="1" applyFont="1" applyFill="1" applyBorder="1" applyAlignment="1">
      <alignment vertical="center"/>
    </xf>
    <xf numFmtId="0" fontId="14" fillId="0" borderId="15" xfId="14" applyFont="1" applyFill="1" applyBorder="1" applyAlignment="1">
      <alignment horizontal="left" vertical="center"/>
    </xf>
    <xf numFmtId="0" fontId="12" fillId="0" borderId="15" xfId="14" applyFont="1" applyFill="1" applyBorder="1" applyAlignment="1">
      <alignment vertical="center"/>
    </xf>
    <xf numFmtId="0" fontId="14" fillId="0" borderId="15" xfId="14" applyFont="1" applyFill="1" applyBorder="1" applyAlignment="1">
      <alignment vertical="center"/>
    </xf>
    <xf numFmtId="0" fontId="38" fillId="0" borderId="0" xfId="0" applyFont="1"/>
    <xf numFmtId="0" fontId="16" fillId="15" borderId="15" xfId="14" applyFont="1" applyFill="1" applyBorder="1" applyAlignment="1">
      <alignment horizontal="center" vertical="center"/>
    </xf>
    <xf numFmtId="0" fontId="35" fillId="15" borderId="15" xfId="14" applyFont="1" applyFill="1" applyBorder="1" applyAlignment="1">
      <alignment horizontal="center" vertical="center"/>
    </xf>
    <xf numFmtId="0" fontId="17" fillId="0" borderId="46" xfId="14" applyFont="1" applyFill="1" applyBorder="1" applyAlignment="1">
      <alignment horizontal="center" vertical="center"/>
    </xf>
    <xf numFmtId="0" fontId="16" fillId="0" borderId="46" xfId="14" applyFont="1" applyFill="1" applyBorder="1" applyAlignment="1">
      <alignment horizontal="center" vertical="center"/>
    </xf>
    <xf numFmtId="0" fontId="34" fillId="0" borderId="46" xfId="14" applyFont="1" applyFill="1" applyBorder="1" applyAlignment="1">
      <alignment vertical="center"/>
    </xf>
    <xf numFmtId="0" fontId="39" fillId="0" borderId="0" xfId="14" quotePrefix="1" applyFont="1" applyFill="1" applyAlignment="1">
      <alignment horizontal="center" vertical="center"/>
    </xf>
    <xf numFmtId="0" fontId="39" fillId="0" borderId="15" xfId="14" applyFont="1" applyFill="1" applyBorder="1" applyAlignment="1">
      <alignment vertical="center"/>
    </xf>
    <xf numFmtId="0" fontId="39" fillId="0" borderId="15" xfId="14" applyFont="1" applyFill="1" applyBorder="1" applyAlignment="1">
      <alignment horizontal="center" vertical="center"/>
    </xf>
    <xf numFmtId="0" fontId="34" fillId="0" borderId="15" xfId="14" applyFont="1" applyFill="1" applyBorder="1" applyAlignment="1">
      <alignment vertical="center"/>
    </xf>
    <xf numFmtId="49" fontId="39" fillId="0" borderId="15" xfId="14" applyNumberFormat="1" applyFont="1" applyFill="1" applyBorder="1" applyAlignment="1" applyProtection="1">
      <alignment horizontal="center" vertical="center"/>
    </xf>
    <xf numFmtId="0" fontId="17" fillId="0" borderId="15" xfId="14" applyFont="1" applyFill="1" applyBorder="1" applyAlignment="1">
      <alignment horizontal="center" vertical="center"/>
    </xf>
    <xf numFmtId="0" fontId="17" fillId="0" borderId="15" xfId="14" applyFont="1" applyFill="1" applyBorder="1" applyAlignment="1">
      <alignment vertical="center"/>
    </xf>
    <xf numFmtId="170" fontId="34" fillId="0" borderId="15" xfId="14" applyNumberFormat="1" applyFont="1" applyFill="1" applyBorder="1" applyAlignment="1">
      <alignment vertical="center"/>
    </xf>
    <xf numFmtId="0" fontId="16" fillId="0" borderId="15" xfId="14" applyFont="1" applyFill="1" applyBorder="1" applyAlignment="1">
      <alignment horizontal="center" vertical="center"/>
    </xf>
    <xf numFmtId="0" fontId="16" fillId="0" borderId="15" xfId="14" applyFont="1" applyFill="1" applyBorder="1" applyAlignment="1">
      <alignment vertical="center"/>
    </xf>
    <xf numFmtId="43" fontId="34" fillId="0" borderId="15" xfId="14" applyNumberFormat="1" applyFont="1" applyFill="1" applyBorder="1" applyAlignment="1">
      <alignment vertical="center"/>
    </xf>
    <xf numFmtId="42" fontId="34" fillId="0" borderId="15" xfId="14" applyNumberFormat="1" applyFont="1" applyFill="1" applyBorder="1" applyAlignment="1">
      <alignment vertical="center" wrapText="1"/>
    </xf>
    <xf numFmtId="0" fontId="14" fillId="0" borderId="15" xfId="14" quotePrefix="1" applyFont="1" applyFill="1" applyBorder="1" applyAlignment="1">
      <alignment vertical="center"/>
    </xf>
    <xf numFmtId="0" fontId="34" fillId="0" borderId="15" xfId="14" applyFont="1" applyFill="1" applyBorder="1" applyAlignment="1">
      <alignment vertical="center" wrapText="1"/>
    </xf>
    <xf numFmtId="0" fontId="16" fillId="0" borderId="15" xfId="14" quotePrefix="1" applyFont="1" applyFill="1" applyBorder="1" applyAlignment="1">
      <alignment horizontal="center" vertical="center"/>
    </xf>
    <xf numFmtId="0" fontId="39" fillId="0" borderId="15" xfId="14" quotePrefix="1" applyFont="1" applyFill="1" applyBorder="1" applyAlignment="1">
      <alignment horizontal="center" vertical="center"/>
    </xf>
    <xf numFmtId="49" fontId="14" fillId="0" borderId="15" xfId="14" applyNumberFormat="1" applyFont="1" applyFill="1" applyBorder="1" applyAlignment="1" applyProtection="1">
      <alignment horizontal="center" vertical="center"/>
    </xf>
    <xf numFmtId="0" fontId="16" fillId="0" borderId="15" xfId="14" applyFont="1" applyFill="1" applyBorder="1" applyAlignment="1">
      <alignment horizontal="left" vertical="center"/>
    </xf>
    <xf numFmtId="0" fontId="34" fillId="0" borderId="15" xfId="14" applyFont="1" applyFill="1" applyBorder="1" applyAlignment="1">
      <alignment horizontal="left" vertical="center" wrapText="1"/>
    </xf>
    <xf numFmtId="0" fontId="40" fillId="0" borderId="15" xfId="14" applyFont="1" applyFill="1" applyBorder="1" applyAlignment="1">
      <alignment horizontal="center" vertical="center"/>
    </xf>
    <xf numFmtId="49" fontId="39" fillId="0" borderId="15" xfId="14" quotePrefix="1" applyNumberFormat="1" applyFont="1" applyFill="1" applyBorder="1" applyAlignment="1" applyProtection="1">
      <alignment horizontal="center" vertical="center"/>
    </xf>
    <xf numFmtId="0" fontId="12" fillId="0" borderId="15" xfId="14" applyFont="1" applyFill="1" applyBorder="1" applyAlignment="1">
      <alignment horizontal="center" vertical="center"/>
    </xf>
    <xf numFmtId="0" fontId="17" fillId="0" borderId="15" xfId="14" quotePrefix="1" applyFont="1" applyFill="1" applyBorder="1" applyAlignment="1">
      <alignment horizontal="left" vertical="center"/>
    </xf>
    <xf numFmtId="0" fontId="41" fillId="0" borderId="15" xfId="14" applyFont="1" applyFill="1" applyBorder="1" applyAlignment="1">
      <alignment vertical="center"/>
    </xf>
    <xf numFmtId="0" fontId="35" fillId="0" borderId="15" xfId="14" applyFont="1" applyFill="1" applyBorder="1" applyAlignment="1">
      <alignment vertical="center"/>
    </xf>
    <xf numFmtId="0" fontId="27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5" fillId="0" borderId="0" xfId="14" applyFont="1" applyFill="1" applyBorder="1" applyAlignment="1">
      <alignment vertical="center"/>
    </xf>
    <xf numFmtId="0" fontId="25" fillId="0" borderId="0" xfId="14" quotePrefix="1" applyFont="1" applyFill="1" applyBorder="1" applyAlignment="1">
      <alignment vertical="center"/>
    </xf>
    <xf numFmtId="43" fontId="33" fillId="0" borderId="0" xfId="1" applyFont="1" applyFill="1"/>
    <xf numFmtId="0" fontId="25" fillId="0" borderId="0" xfId="14" applyFont="1" applyFill="1" applyBorder="1" applyAlignment="1">
      <alignment vertical="center" wrapText="1"/>
    </xf>
    <xf numFmtId="0" fontId="24" fillId="0" borderId="0" xfId="14" applyFont="1" applyFill="1" applyBorder="1" applyAlignment="1">
      <alignment vertical="center"/>
    </xf>
    <xf numFmtId="0" fontId="25" fillId="0" borderId="0" xfId="14" applyFont="1" applyFill="1" applyBorder="1" applyAlignment="1">
      <alignment horizontal="left" vertical="center"/>
    </xf>
    <xf numFmtId="0" fontId="22" fillId="0" borderId="0" xfId="14" applyFont="1" applyFill="1" applyBorder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Font="1" applyBorder="1" applyAlignment="1">
      <alignment horizontal="left" vertical="top"/>
    </xf>
    <xf numFmtId="0" fontId="22" fillId="0" borderId="0" xfId="15" applyFont="1" applyFill="1" applyBorder="1" applyAlignment="1">
      <alignment vertical="center"/>
    </xf>
    <xf numFmtId="0" fontId="42" fillId="16" borderId="0" xfId="0" applyFont="1" applyFill="1" applyAlignment="1">
      <alignment horizontal="center" vertical="top"/>
    </xf>
    <xf numFmtId="166" fontId="42" fillId="16" borderId="0" xfId="3" applyNumberFormat="1" applyFont="1" applyFill="1" applyAlignment="1">
      <alignment vertical="top"/>
    </xf>
    <xf numFmtId="49" fontId="40" fillId="0" borderId="47" xfId="14" applyNumberFormat="1" applyFont="1" applyFill="1" applyBorder="1" applyAlignment="1" applyProtection="1">
      <alignment horizontal="left" vertical="center"/>
    </xf>
    <xf numFmtId="0" fontId="26" fillId="0" borderId="0" xfId="0" applyFont="1" applyBorder="1" applyAlignment="1">
      <alignment horizontal="center" vertical="center"/>
    </xf>
    <xf numFmtId="0" fontId="25" fillId="0" borderId="0" xfId="17" applyFont="1" applyFill="1" applyBorder="1" applyAlignment="1">
      <alignment vertical="center"/>
    </xf>
    <xf numFmtId="166" fontId="25" fillId="0" borderId="0" xfId="1" applyNumberFormat="1" applyFont="1" applyFill="1" applyBorder="1" applyAlignment="1">
      <alignment vertical="center"/>
    </xf>
    <xf numFmtId="166" fontId="25" fillId="0" borderId="0" xfId="1" applyNumberFormat="1" applyFont="1" applyFill="1" applyBorder="1" applyAlignment="1">
      <alignment horizontal="center" vertical="center"/>
    </xf>
    <xf numFmtId="168" fontId="26" fillId="0" borderId="0" xfId="16" applyNumberFormat="1" applyFont="1" applyFill="1" applyBorder="1" applyAlignment="1">
      <alignment horizontal="left" vertical="top" wrapText="1"/>
    </xf>
    <xf numFmtId="166" fontId="25" fillId="0" borderId="0" xfId="1" applyNumberFormat="1" applyFont="1" applyFill="1" applyBorder="1" applyAlignment="1">
      <alignment horizontal="right" vertical="center"/>
    </xf>
    <xf numFmtId="166" fontId="26" fillId="0" borderId="0" xfId="0" applyNumberFormat="1" applyFont="1" applyAlignment="1">
      <alignment horizontal="left" vertical="top"/>
    </xf>
    <xf numFmtId="0" fontId="22" fillId="0" borderId="0" xfId="15" applyFont="1" applyFill="1" applyBorder="1" applyAlignment="1">
      <alignment vertical="center" wrapText="1"/>
    </xf>
    <xf numFmtId="0" fontId="22" fillId="0" borderId="0" xfId="15" applyFont="1" applyFill="1" applyBorder="1" applyAlignment="1">
      <alignment horizontal="left" vertical="center" wrapText="1"/>
    </xf>
    <xf numFmtId="0" fontId="22" fillId="0" borderId="0" xfId="17" applyFont="1" applyFill="1" applyBorder="1" applyAlignment="1">
      <alignment vertical="center"/>
    </xf>
    <xf numFmtId="0" fontId="25" fillId="0" borderId="0" xfId="14" applyFont="1" applyFill="1" applyBorder="1" applyAlignment="1">
      <alignment horizontal="left" vertical="center" wrapText="1"/>
    </xf>
    <xf numFmtId="0" fontId="26" fillId="17" borderId="0" xfId="0" applyFont="1" applyFill="1" applyBorder="1" applyAlignment="1">
      <alignment horizontal="center" vertical="top"/>
    </xf>
    <xf numFmtId="0" fontId="26" fillId="17" borderId="0" xfId="0" applyFont="1" applyFill="1" applyAlignment="1">
      <alignment horizontal="center" vertical="top"/>
    </xf>
    <xf numFmtId="49" fontId="25" fillId="17" borderId="0" xfId="14" applyNumberFormat="1" applyFont="1" applyFill="1" applyBorder="1" applyAlignment="1" applyProtection="1">
      <alignment horizontal="center" vertical="center"/>
    </xf>
    <xf numFmtId="0" fontId="25" fillId="17" borderId="0" xfId="14" quotePrefix="1" applyFont="1" applyFill="1" applyBorder="1" applyAlignment="1">
      <alignment horizontal="center" vertical="center"/>
    </xf>
    <xf numFmtId="0" fontId="31" fillId="2" borderId="15" xfId="18" applyFont="1" applyFill="1" applyBorder="1"/>
    <xf numFmtId="0" fontId="43" fillId="2" borderId="0" xfId="18" applyFont="1" applyFill="1" applyBorder="1" applyAlignment="1"/>
    <xf numFmtId="0" fontId="31" fillId="9" borderId="15" xfId="18" applyFont="1" applyFill="1" applyBorder="1" applyAlignment="1">
      <alignment horizontal="center" vertical="center"/>
    </xf>
    <xf numFmtId="3" fontId="31" fillId="9" borderId="15" xfId="18" applyNumberFormat="1" applyFont="1" applyFill="1" applyBorder="1" applyAlignment="1">
      <alignment horizontal="center" vertical="center"/>
    </xf>
    <xf numFmtId="0" fontId="31" fillId="2" borderId="15" xfId="18" applyFont="1" applyFill="1" applyBorder="1" applyAlignment="1">
      <alignment horizontal="center"/>
    </xf>
    <xf numFmtId="171" fontId="31" fillId="2" borderId="15" xfId="1" applyNumberFormat="1" applyFont="1" applyFill="1" applyBorder="1"/>
    <xf numFmtId="166" fontId="31" fillId="2" borderId="15" xfId="1" applyNumberFormat="1" applyFont="1" applyFill="1" applyBorder="1"/>
    <xf numFmtId="166" fontId="31" fillId="2" borderId="15" xfId="1" quotePrefix="1" applyNumberFormat="1" applyFont="1" applyFill="1" applyBorder="1"/>
    <xf numFmtId="0" fontId="29" fillId="9" borderId="15" xfId="18" applyFont="1" applyFill="1" applyBorder="1" applyAlignment="1">
      <alignment horizontal="center" vertical="center"/>
    </xf>
    <xf numFmtId="166" fontId="32" fillId="18" borderId="0" xfId="3" applyNumberFormat="1" applyFont="1" applyFill="1" applyAlignment="1">
      <alignment vertical="top"/>
    </xf>
    <xf numFmtId="166" fontId="28" fillId="18" borderId="0" xfId="3" applyNumberFormat="1" applyFont="1" applyFill="1" applyAlignment="1">
      <alignment vertical="top"/>
    </xf>
    <xf numFmtId="0" fontId="32" fillId="0" borderId="0" xfId="0" applyFont="1" applyFill="1" applyAlignment="1">
      <alignment horizontal="center" vertical="top"/>
    </xf>
    <xf numFmtId="166" fontId="32" fillId="0" borderId="0" xfId="3" applyNumberFormat="1" applyFont="1" applyFill="1" applyAlignment="1">
      <alignment vertical="top"/>
    </xf>
    <xf numFmtId="166" fontId="28" fillId="0" borderId="0" xfId="3" applyNumberFormat="1" applyFont="1" applyFill="1" applyAlignment="1">
      <alignment vertical="top"/>
    </xf>
    <xf numFmtId="0" fontId="11" fillId="2" borderId="15" xfId="18" applyFont="1" applyFill="1" applyBorder="1"/>
    <xf numFmtId="0" fontId="44" fillId="0" borderId="0" xfId="0" applyFont="1" applyFill="1" applyBorder="1"/>
    <xf numFmtId="0" fontId="0" fillId="0" borderId="0" xfId="0" applyFill="1" applyBorder="1"/>
    <xf numFmtId="0" fontId="29" fillId="2" borderId="15" xfId="18" applyFont="1" applyFill="1" applyBorder="1" applyAlignment="1">
      <alignment horizontal="center"/>
    </xf>
    <xf numFmtId="40" fontId="45" fillId="0" borderId="15" xfId="18" applyNumberFormat="1" applyFont="1" applyFill="1" applyBorder="1" applyAlignment="1">
      <alignment horizontal="center"/>
    </xf>
    <xf numFmtId="38" fontId="45" fillId="0" borderId="15" xfId="18" applyNumberFormat="1" applyFont="1" applyFill="1" applyBorder="1" applyAlignment="1">
      <alignment horizontal="center"/>
    </xf>
    <xf numFmtId="3" fontId="45" fillId="2" borderId="15" xfId="18" applyNumberFormat="1" applyFont="1" applyFill="1" applyBorder="1" applyAlignment="1">
      <alignment horizontal="right"/>
    </xf>
    <xf numFmtId="38" fontId="45" fillId="2" borderId="15" xfId="18" applyNumberFormat="1" applyFont="1" applyFill="1" applyBorder="1" applyAlignment="1">
      <alignment horizontal="center"/>
    </xf>
    <xf numFmtId="2" fontId="45" fillId="2" borderId="15" xfId="18" applyNumberFormat="1" applyFont="1" applyFill="1" applyBorder="1" applyAlignment="1">
      <alignment horizontal="center"/>
    </xf>
    <xf numFmtId="40" fontId="45" fillId="2" borderId="15" xfId="18" applyNumberFormat="1" applyFont="1" applyFill="1" applyBorder="1" applyAlignment="1">
      <alignment horizontal="center"/>
    </xf>
    <xf numFmtId="3" fontId="45" fillId="2" borderId="15" xfId="18" applyNumberFormat="1" applyFont="1" applyFill="1" applyBorder="1" applyAlignment="1">
      <alignment horizontal="center"/>
    </xf>
    <xf numFmtId="3" fontId="43" fillId="2" borderId="15" xfId="18" applyNumberFormat="1" applyFont="1" applyFill="1" applyBorder="1" applyAlignment="1">
      <alignment horizontal="center"/>
    </xf>
    <xf numFmtId="3" fontId="43" fillId="2" borderId="15" xfId="18" applyNumberFormat="1" applyFont="1" applyFill="1" applyBorder="1" applyAlignment="1">
      <alignment horizontal="right"/>
    </xf>
    <xf numFmtId="38" fontId="43" fillId="2" borderId="15" xfId="18" applyNumberFormat="1" applyFont="1" applyFill="1" applyBorder="1" applyAlignment="1">
      <alignment horizontal="center"/>
    </xf>
    <xf numFmtId="40" fontId="43" fillId="2" borderId="15" xfId="18" applyNumberFormat="1" applyFont="1" applyFill="1" applyBorder="1" applyAlignment="1">
      <alignment horizontal="center"/>
    </xf>
    <xf numFmtId="38" fontId="31" fillId="2" borderId="15" xfId="18" applyNumberFormat="1" applyFont="1" applyFill="1" applyBorder="1" applyAlignment="1">
      <alignment horizontal="center"/>
    </xf>
    <xf numFmtId="40" fontId="31" fillId="2" borderId="15" xfId="18" applyNumberFormat="1" applyFont="1" applyFill="1" applyBorder="1" applyAlignment="1">
      <alignment horizontal="center"/>
    </xf>
    <xf numFmtId="3" fontId="31" fillId="2" borderId="15" xfId="18" applyNumberFormat="1" applyFont="1" applyFill="1" applyBorder="1" applyAlignment="1">
      <alignment horizontal="center"/>
    </xf>
    <xf numFmtId="40" fontId="29" fillId="2" borderId="15" xfId="18" applyNumberFormat="1" applyFont="1" applyFill="1" applyBorder="1" applyAlignment="1">
      <alignment horizontal="center"/>
    </xf>
    <xf numFmtId="40" fontId="15" fillId="0" borderId="15" xfId="18" applyNumberFormat="1" applyFont="1" applyFill="1" applyBorder="1" applyAlignment="1">
      <alignment horizontal="center"/>
    </xf>
    <xf numFmtId="38" fontId="15" fillId="0" borderId="15" xfId="18" applyNumberFormat="1" applyFont="1" applyFill="1" applyBorder="1" applyAlignment="1">
      <alignment horizontal="center"/>
    </xf>
    <xf numFmtId="40" fontId="13" fillId="2" borderId="15" xfId="18" applyNumberFormat="1" applyFont="1" applyFill="1" applyBorder="1" applyAlignment="1">
      <alignment horizontal="center"/>
    </xf>
    <xf numFmtId="38" fontId="15" fillId="2" borderId="15" xfId="18" applyNumberFormat="1" applyFont="1" applyFill="1" applyBorder="1" applyAlignment="1">
      <alignment horizontal="center"/>
    </xf>
    <xf numFmtId="3" fontId="45" fillId="0" borderId="15" xfId="18" applyNumberFormat="1" applyFont="1" applyFill="1" applyBorder="1" applyAlignment="1">
      <alignment horizontal="right"/>
    </xf>
    <xf numFmtId="38" fontId="31" fillId="0" borderId="15" xfId="18" applyNumberFormat="1" applyFont="1" applyFill="1" applyBorder="1" applyAlignment="1">
      <alignment horizontal="center"/>
    </xf>
    <xf numFmtId="40" fontId="31" fillId="0" borderId="15" xfId="18" applyNumberFormat="1" applyFont="1" applyFill="1" applyBorder="1" applyAlignment="1">
      <alignment horizontal="center"/>
    </xf>
    <xf numFmtId="3" fontId="45" fillId="0" borderId="15" xfId="18" applyNumberFormat="1" applyFont="1" applyFill="1" applyBorder="1" applyAlignment="1">
      <alignment horizontal="center"/>
    </xf>
    <xf numFmtId="3" fontId="31" fillId="0" borderId="15" xfId="18" applyNumberFormat="1" applyFont="1" applyFill="1" applyBorder="1" applyAlignment="1">
      <alignment horizontal="center"/>
    </xf>
    <xf numFmtId="3" fontId="43" fillId="0" borderId="15" xfId="18" applyNumberFormat="1" applyFont="1" applyFill="1" applyBorder="1" applyAlignment="1">
      <alignment horizontal="center"/>
    </xf>
    <xf numFmtId="3" fontId="43" fillId="0" borderId="15" xfId="18" applyNumberFormat="1" applyFont="1" applyFill="1" applyBorder="1" applyAlignment="1">
      <alignment horizontal="right"/>
    </xf>
    <xf numFmtId="38" fontId="43" fillId="0" borderId="15" xfId="18" applyNumberFormat="1" applyFont="1" applyFill="1" applyBorder="1" applyAlignment="1">
      <alignment horizontal="center"/>
    </xf>
    <xf numFmtId="40" fontId="18" fillId="2" borderId="15" xfId="18" applyNumberFormat="1" applyFont="1" applyFill="1" applyBorder="1" applyAlignment="1">
      <alignment horizontal="center"/>
    </xf>
    <xf numFmtId="38" fontId="18" fillId="2" borderId="15" xfId="18" applyNumberFormat="1" applyFont="1" applyFill="1" applyBorder="1" applyAlignment="1">
      <alignment horizontal="center"/>
    </xf>
    <xf numFmtId="40" fontId="11" fillId="2" borderId="15" xfId="18" quotePrefix="1" applyNumberFormat="1" applyFont="1" applyFill="1" applyBorder="1"/>
    <xf numFmtId="40" fontId="18" fillId="0" borderId="15" xfId="18" applyNumberFormat="1" applyFont="1" applyFill="1" applyBorder="1" applyAlignment="1">
      <alignment horizontal="center"/>
    </xf>
    <xf numFmtId="38" fontId="18" fillId="0" borderId="15" xfId="18" applyNumberFormat="1" applyFont="1" applyFill="1" applyBorder="1" applyAlignment="1">
      <alignment horizontal="center" vertical="center"/>
    </xf>
    <xf numFmtId="38" fontId="45" fillId="0" borderId="15" xfId="18" applyNumberFormat="1" applyFont="1" applyFill="1" applyBorder="1" applyAlignment="1">
      <alignment horizontal="center" vertical="center"/>
    </xf>
    <xf numFmtId="3" fontId="45" fillId="0" borderId="15" xfId="18" applyNumberFormat="1" applyFont="1" applyFill="1" applyBorder="1" applyAlignment="1">
      <alignment horizontal="right" vertical="center"/>
    </xf>
    <xf numFmtId="3" fontId="43" fillId="0" borderId="15" xfId="18" applyNumberFormat="1" applyFont="1" applyFill="1" applyBorder="1" applyAlignment="1">
      <alignment horizontal="right" vertical="center"/>
    </xf>
    <xf numFmtId="40" fontId="18" fillId="0" borderId="15" xfId="18" applyNumberFormat="1" applyFont="1" applyFill="1" applyBorder="1" applyAlignment="1">
      <alignment horizontal="center" wrapText="1"/>
    </xf>
    <xf numFmtId="40" fontId="18" fillId="2" borderId="15" xfId="18" applyNumberFormat="1" applyFont="1" applyFill="1" applyBorder="1" applyAlignment="1">
      <alignment horizontal="center" wrapText="1"/>
    </xf>
    <xf numFmtId="3" fontId="29" fillId="2" borderId="15" xfId="18" applyNumberFormat="1" applyFont="1" applyFill="1" applyBorder="1" applyAlignment="1">
      <alignment horizontal="center"/>
    </xf>
    <xf numFmtId="3" fontId="29" fillId="2" borderId="15" xfId="18" applyNumberFormat="1" applyFont="1" applyFill="1" applyBorder="1" applyAlignment="1">
      <alignment horizontal="right"/>
    </xf>
    <xf numFmtId="0" fontId="44" fillId="0" borderId="0" xfId="0" applyFont="1" applyBorder="1"/>
    <xf numFmtId="0" fontId="0" fillId="0" borderId="0" xfId="0" applyBorder="1"/>
    <xf numFmtId="0" fontId="31" fillId="2" borderId="0" xfId="18" quotePrefix="1" applyFont="1" applyFill="1" applyBorder="1" applyAlignment="1">
      <alignment horizontal="center"/>
    </xf>
    <xf numFmtId="0" fontId="44" fillId="0" borderId="0" xfId="0" applyFont="1" applyFill="1" applyBorder="1" applyAlignment="1"/>
    <xf numFmtId="3" fontId="29" fillId="2" borderId="0" xfId="18" applyNumberFormat="1" applyFont="1" applyFill="1" applyBorder="1"/>
    <xf numFmtId="3" fontId="29" fillId="0" borderId="0" xfId="18" applyNumberFormat="1" applyFont="1" applyFill="1" applyBorder="1" applyAlignment="1">
      <alignment horizontal="center"/>
    </xf>
    <xf numFmtId="3" fontId="31" fillId="2" borderId="0" xfId="18" applyNumberFormat="1" applyFont="1" applyFill="1" applyBorder="1"/>
    <xf numFmtId="0" fontId="29" fillId="2" borderId="0" xfId="18" applyFont="1" applyFill="1" applyBorder="1"/>
    <xf numFmtId="0" fontId="31" fillId="2" borderId="46" xfId="18" quotePrefix="1" applyFont="1" applyFill="1" applyBorder="1" applyAlignment="1">
      <alignment horizontal="center"/>
    </xf>
    <xf numFmtId="0" fontId="31" fillId="2" borderId="46" xfId="18" quotePrefix="1" applyNumberFormat="1" applyFont="1" applyFill="1" applyBorder="1" applyAlignment="1">
      <alignment horizontal="center"/>
    </xf>
    <xf numFmtId="0" fontId="46" fillId="2" borderId="0" xfId="18" applyFont="1" applyFill="1" applyBorder="1" applyAlignment="1"/>
    <xf numFmtId="40" fontId="45" fillId="0" borderId="16" xfId="18" applyNumberFormat="1" applyFont="1" applyFill="1" applyBorder="1" applyAlignment="1">
      <alignment horizontal="center"/>
    </xf>
    <xf numFmtId="38" fontId="45" fillId="0" borderId="16" xfId="18" applyNumberFormat="1" applyFont="1" applyFill="1" applyBorder="1" applyAlignment="1">
      <alignment horizontal="center"/>
    </xf>
    <xf numFmtId="3" fontId="45" fillId="2" borderId="16" xfId="18" applyNumberFormat="1" applyFont="1" applyFill="1" applyBorder="1" applyAlignment="1">
      <alignment horizontal="right"/>
    </xf>
    <xf numFmtId="38" fontId="31" fillId="2" borderId="16" xfId="18" applyNumberFormat="1" applyFont="1" applyFill="1" applyBorder="1" applyAlignment="1">
      <alignment horizontal="center"/>
    </xf>
    <xf numFmtId="40" fontId="31" fillId="2" borderId="16" xfId="18" applyNumberFormat="1" applyFont="1" applyFill="1" applyBorder="1" applyAlignment="1">
      <alignment horizontal="center"/>
    </xf>
    <xf numFmtId="3" fontId="45" fillId="2" borderId="16" xfId="18" applyNumberFormat="1" applyFont="1" applyFill="1" applyBorder="1" applyAlignment="1">
      <alignment horizontal="center"/>
    </xf>
    <xf numFmtId="3" fontId="31" fillId="2" borderId="16" xfId="18" applyNumberFormat="1" applyFont="1" applyFill="1" applyBorder="1" applyAlignment="1">
      <alignment horizontal="center"/>
    </xf>
    <xf numFmtId="3" fontId="43" fillId="2" borderId="16" xfId="18" applyNumberFormat="1" applyFont="1" applyFill="1" applyBorder="1" applyAlignment="1">
      <alignment horizontal="center"/>
    </xf>
    <xf numFmtId="38" fontId="45" fillId="2" borderId="16" xfId="18" applyNumberFormat="1" applyFont="1" applyFill="1" applyBorder="1" applyAlignment="1">
      <alignment horizontal="center"/>
    </xf>
    <xf numFmtId="3" fontId="43" fillId="2" borderId="16" xfId="18" applyNumberFormat="1" applyFont="1" applyFill="1" applyBorder="1" applyAlignment="1">
      <alignment horizontal="right"/>
    </xf>
    <xf numFmtId="38" fontId="43" fillId="2" borderId="16" xfId="18" applyNumberFormat="1" applyFont="1" applyFill="1" applyBorder="1" applyAlignment="1">
      <alignment horizontal="center"/>
    </xf>
    <xf numFmtId="0" fontId="46" fillId="2" borderId="15" xfId="18" applyFont="1" applyFill="1" applyBorder="1" applyAlignment="1"/>
    <xf numFmtId="38" fontId="29" fillId="2" borderId="15" xfId="18" applyNumberFormat="1" applyFont="1" applyFill="1" applyBorder="1" applyAlignment="1">
      <alignment horizontal="center"/>
    </xf>
    <xf numFmtId="3" fontId="29" fillId="2" borderId="15" xfId="18" applyNumberFormat="1" applyFont="1" applyFill="1" applyBorder="1"/>
    <xf numFmtId="3" fontId="29" fillId="0" borderId="15" xfId="18" applyNumberFormat="1" applyFont="1" applyFill="1" applyBorder="1" applyAlignment="1">
      <alignment horizontal="right"/>
    </xf>
    <xf numFmtId="3" fontId="29" fillId="0" borderId="15" xfId="18" applyNumberFormat="1" applyFont="1" applyFill="1" applyBorder="1" applyAlignment="1">
      <alignment horizontal="center"/>
    </xf>
    <xf numFmtId="40" fontId="18" fillId="0" borderId="15" xfId="18" applyNumberFormat="1" applyFont="1" applyFill="1" applyBorder="1" applyAlignment="1">
      <alignment horizontal="center" vertical="center" wrapText="1"/>
    </xf>
    <xf numFmtId="0" fontId="47" fillId="19" borderId="48" xfId="0" applyFont="1" applyFill="1" applyBorder="1"/>
    <xf numFmtId="0" fontId="47" fillId="19" borderId="49" xfId="0" applyFont="1" applyFill="1" applyBorder="1"/>
    <xf numFmtId="0" fontId="48" fillId="0" borderId="50" xfId="0" applyFont="1" applyBorder="1" applyAlignment="1">
      <alignment horizontal="right"/>
    </xf>
    <xf numFmtId="0" fontId="48" fillId="0" borderId="51" xfId="0" applyFont="1" applyBorder="1"/>
    <xf numFmtId="0" fontId="48" fillId="0" borderId="50" xfId="0" applyFont="1" applyBorder="1"/>
    <xf numFmtId="0" fontId="48" fillId="0" borderId="0" xfId="0" applyFont="1" applyBorder="1"/>
    <xf numFmtId="0" fontId="47" fillId="19" borderId="15" xfId="0" applyFont="1" applyFill="1" applyBorder="1"/>
    <xf numFmtId="0" fontId="0" fillId="0" borderId="15" xfId="0" applyBorder="1"/>
    <xf numFmtId="0" fontId="48" fillId="0" borderId="15" xfId="0" applyFont="1" applyFill="1" applyBorder="1"/>
    <xf numFmtId="0" fontId="48" fillId="0" borderId="15" xfId="0" quotePrefix="1" applyFont="1" applyFill="1" applyBorder="1"/>
    <xf numFmtId="40" fontId="18" fillId="0" borderId="16" xfId="18" applyNumberFormat="1" applyFont="1" applyFill="1" applyBorder="1" applyAlignment="1">
      <alignment horizontal="center" vertical="center" wrapText="1"/>
    </xf>
    <xf numFmtId="40" fontId="18" fillId="0" borderId="46" xfId="18" applyNumberFormat="1" applyFont="1" applyFill="1" applyBorder="1" applyAlignment="1">
      <alignment vertical="center" wrapText="1"/>
    </xf>
    <xf numFmtId="0" fontId="26" fillId="0" borderId="0" xfId="0" applyFont="1" applyAlignment="1">
      <alignment horizontal="center" vertical="top"/>
    </xf>
    <xf numFmtId="0" fontId="46" fillId="2" borderId="0" xfId="18" applyFont="1" applyFill="1" applyBorder="1" applyAlignment="1">
      <alignment horizontal="center" vertical="center" wrapText="1"/>
    </xf>
    <xf numFmtId="40" fontId="45" fillId="2" borderId="16" xfId="18" applyNumberFormat="1" applyFont="1" applyFill="1" applyBorder="1" applyAlignment="1">
      <alignment horizontal="center" vertical="center"/>
    </xf>
    <xf numFmtId="166" fontId="25" fillId="0" borderId="0" xfId="3" applyNumberFormat="1" applyFont="1" applyFill="1" applyBorder="1" applyAlignment="1">
      <alignment vertical="center"/>
    </xf>
    <xf numFmtId="0" fontId="26" fillId="0" borderId="0" xfId="0" applyFont="1" applyFill="1" applyAlignment="1">
      <alignment horizontal="center" vertical="top"/>
    </xf>
    <xf numFmtId="0" fontId="26" fillId="0" borderId="0" xfId="0" applyFont="1" applyFill="1" applyAlignment="1">
      <alignment vertical="top"/>
    </xf>
    <xf numFmtId="0" fontId="26" fillId="0" borderId="0" xfId="0" applyFont="1" applyFill="1" applyAlignment="1">
      <alignment horizontal="left" vertical="top"/>
    </xf>
    <xf numFmtId="0" fontId="25" fillId="0" borderId="0" xfId="0" applyFont="1" applyFill="1" applyAlignment="1">
      <alignment horizontal="center" vertical="top"/>
    </xf>
    <xf numFmtId="166" fontId="26" fillId="0" borderId="0" xfId="3" applyNumberFormat="1" applyFont="1" applyFill="1" applyAlignment="1">
      <alignment vertical="top"/>
    </xf>
    <xf numFmtId="166" fontId="28" fillId="17" borderId="0" xfId="3" applyNumberFormat="1" applyFont="1" applyFill="1" applyBorder="1" applyAlignment="1">
      <alignment horizontal="center" vertical="top"/>
    </xf>
    <xf numFmtId="166" fontId="28" fillId="17" borderId="0" xfId="3" applyNumberFormat="1" applyFont="1" applyFill="1" applyAlignment="1">
      <alignment vertical="top"/>
    </xf>
    <xf numFmtId="0" fontId="48" fillId="0" borderId="0" xfId="0" quotePrefix="1" applyFont="1" applyFill="1" applyBorder="1"/>
    <xf numFmtId="0" fontId="26" fillId="0" borderId="0" xfId="0" applyFont="1" applyFill="1" applyAlignment="1">
      <alignment horizontal="left" vertical="center"/>
    </xf>
    <xf numFmtId="49" fontId="25" fillId="0" borderId="0" xfId="14" applyNumberFormat="1" applyFont="1" applyFill="1" applyBorder="1" applyAlignment="1" applyProtection="1">
      <alignment horizontal="center" vertical="center"/>
    </xf>
    <xf numFmtId="166" fontId="26" fillId="0" borderId="0" xfId="3" applyNumberFormat="1" applyFont="1" applyFill="1" applyAlignment="1">
      <alignment vertical="center"/>
    </xf>
    <xf numFmtId="0" fontId="24" fillId="0" borderId="0" xfId="14" applyFont="1" applyFill="1" applyBorder="1" applyAlignment="1">
      <alignment horizontal="left" vertical="center"/>
    </xf>
    <xf numFmtId="49" fontId="25" fillId="0" borderId="0" xfId="14" quotePrefix="1" applyNumberFormat="1" applyFont="1" applyFill="1" applyBorder="1" applyAlignment="1" applyProtection="1">
      <alignment horizontal="center" vertical="center"/>
    </xf>
    <xf numFmtId="0" fontId="22" fillId="0" borderId="0" xfId="14" applyFont="1" applyFill="1" applyBorder="1" applyAlignment="1">
      <alignment vertical="center" wrapText="1"/>
    </xf>
    <xf numFmtId="43" fontId="49" fillId="0" borderId="0" xfId="5" applyFont="1" applyFill="1" applyAlignment="1" applyProtection="1">
      <alignment vertical="top"/>
    </xf>
    <xf numFmtId="49" fontId="49" fillId="7" borderId="2" xfId="13" applyNumberFormat="1" applyFont="1" applyFill="1" applyBorder="1" applyAlignment="1" applyProtection="1">
      <alignment vertical="top"/>
    </xf>
    <xf numFmtId="0" fontId="49" fillId="7" borderId="13" xfId="13" applyFont="1" applyFill="1" applyBorder="1" applyAlignment="1" applyProtection="1">
      <alignment horizontal="left" vertical="top"/>
    </xf>
    <xf numFmtId="0" fontId="49" fillId="7" borderId="0" xfId="13" applyFont="1" applyFill="1" applyBorder="1" applyAlignment="1" applyProtection="1">
      <alignment horizontal="left" vertical="top"/>
    </xf>
    <xf numFmtId="164" fontId="49" fillId="0" borderId="1" xfId="0" applyNumberFormat="1" applyFont="1" applyFill="1" applyBorder="1" applyAlignment="1" applyProtection="1"/>
    <xf numFmtId="164" fontId="49" fillId="0" borderId="2" xfId="0" applyNumberFormat="1" applyFont="1" applyFill="1" applyBorder="1" applyAlignment="1" applyProtection="1"/>
    <xf numFmtId="164" fontId="49" fillId="3" borderId="2" xfId="0" applyNumberFormat="1" applyFont="1" applyFill="1" applyBorder="1" applyAlignment="1" applyProtection="1"/>
    <xf numFmtId="164" fontId="49" fillId="4" borderId="2" xfId="0" applyNumberFormat="1" applyFont="1" applyFill="1" applyBorder="1" applyAlignment="1" applyProtection="1">
      <protection locked="0"/>
    </xf>
    <xf numFmtId="9" fontId="49" fillId="0" borderId="3" xfId="0" applyNumberFormat="1" applyFont="1" applyFill="1" applyBorder="1" applyAlignment="1" applyProtection="1">
      <alignment horizontal="right"/>
    </xf>
    <xf numFmtId="0" fontId="49" fillId="0" borderId="0" xfId="13" applyFont="1" applyFill="1" applyAlignment="1" applyProtection="1">
      <alignment vertical="top"/>
    </xf>
    <xf numFmtId="0" fontId="0" fillId="0" borderId="0" xfId="0" applyFill="1"/>
    <xf numFmtId="0" fontId="0" fillId="0" borderId="0" xfId="0" applyAlignment="1">
      <alignment horizontal="right"/>
    </xf>
    <xf numFmtId="0" fontId="0" fillId="0" borderId="0" xfId="0" applyFill="1" applyAlignment="1">
      <alignment horizontal="left"/>
    </xf>
    <xf numFmtId="0" fontId="0" fillId="11" borderId="0" xfId="0" applyFill="1" applyAlignment="1">
      <alignment horizontal="left"/>
    </xf>
    <xf numFmtId="172" fontId="0" fillId="0" borderId="0" xfId="1" applyNumberFormat="1" applyFont="1" applyFill="1"/>
    <xf numFmtId="172" fontId="0" fillId="0" borderId="0" xfId="1" applyNumberFormat="1" applyFont="1"/>
    <xf numFmtId="43" fontId="0" fillId="0" borderId="0" xfId="1" applyNumberFormat="1" applyFont="1" applyFill="1"/>
    <xf numFmtId="0" fontId="0" fillId="17" borderId="0" xfId="0" applyFill="1"/>
    <xf numFmtId="0" fontId="50" fillId="20" borderId="0" xfId="0" applyFont="1" applyFill="1" applyAlignment="1">
      <alignment horizontal="right"/>
    </xf>
    <xf numFmtId="0" fontId="0" fillId="21" borderId="0" xfId="0" applyFill="1" applyAlignment="1">
      <alignment horizontal="left"/>
    </xf>
    <xf numFmtId="166" fontId="0" fillId="0" borderId="0" xfId="0" applyNumberFormat="1"/>
    <xf numFmtId="0" fontId="50" fillId="0" borderId="0" xfId="0" applyFont="1" applyAlignment="1">
      <alignment horizontal="left"/>
    </xf>
    <xf numFmtId="166" fontId="50" fillId="0" borderId="0" xfId="0" applyNumberFormat="1" applyFont="1"/>
    <xf numFmtId="0" fontId="50" fillId="0" borderId="0" xfId="0" applyFont="1"/>
    <xf numFmtId="172" fontId="1" fillId="18" borderId="0" xfId="1" applyNumberFormat="1" applyFont="1" applyFill="1"/>
    <xf numFmtId="172" fontId="1" fillId="22" borderId="0" xfId="1" applyNumberFormat="1" applyFont="1" applyFill="1"/>
    <xf numFmtId="172" fontId="1" fillId="17" borderId="0" xfId="1" applyNumberFormat="1" applyFont="1" applyFill="1"/>
    <xf numFmtId="0" fontId="1" fillId="0" borderId="0" xfId="11" applyAlignment="1">
      <alignment horizontal="left"/>
    </xf>
    <xf numFmtId="166" fontId="1" fillId="0" borderId="0" xfId="11" applyNumberFormat="1" applyAlignment="1">
      <alignment horizontal="left"/>
    </xf>
    <xf numFmtId="172" fontId="1" fillId="18" borderId="0" xfId="1" applyNumberFormat="1" applyFont="1" applyFill="1"/>
    <xf numFmtId="172" fontId="1" fillId="22" borderId="0" xfId="1" applyNumberFormat="1" applyFont="1" applyFill="1"/>
    <xf numFmtId="49" fontId="25" fillId="17" borderId="0" xfId="14" quotePrefix="1" applyNumberFormat="1" applyFont="1" applyFill="1" applyBorder="1" applyAlignment="1" applyProtection="1">
      <alignment horizontal="center" vertical="center"/>
    </xf>
    <xf numFmtId="166" fontId="26" fillId="23" borderId="0" xfId="3" applyNumberFormat="1" applyFont="1" applyFill="1" applyAlignment="1">
      <alignment vertical="top"/>
    </xf>
    <xf numFmtId="164" fontId="4" fillId="0" borderId="52" xfId="9" applyNumberFormat="1" applyFont="1" applyFill="1" applyBorder="1" applyAlignment="1" applyProtection="1">
      <alignment horizontal="center" vertical="top"/>
    </xf>
    <xf numFmtId="164" fontId="4" fillId="0" borderId="37" xfId="9" applyNumberFormat="1" applyFont="1" applyFill="1" applyBorder="1" applyAlignment="1" applyProtection="1">
      <alignment horizontal="center" vertical="top"/>
    </xf>
    <xf numFmtId="164" fontId="4" fillId="0" borderId="44" xfId="9" applyNumberFormat="1" applyFont="1" applyFill="1" applyBorder="1" applyAlignment="1" applyProtection="1">
      <alignment horizontal="center" vertical="top"/>
    </xf>
    <xf numFmtId="0" fontId="26" fillId="0" borderId="0" xfId="0" applyFont="1" applyAlignment="1">
      <alignment horizontal="center" vertical="top"/>
    </xf>
    <xf numFmtId="169" fontId="21" fillId="14" borderId="38" xfId="0" applyNumberFormat="1" applyFont="1" applyFill="1" applyBorder="1" applyAlignment="1">
      <alignment horizontal="center" vertical="top" wrapText="1"/>
    </xf>
    <xf numFmtId="169" fontId="21" fillId="14" borderId="40" xfId="0" applyNumberFormat="1" applyFont="1" applyFill="1" applyBorder="1" applyAlignment="1">
      <alignment horizontal="center" vertical="top"/>
    </xf>
    <xf numFmtId="0" fontId="16" fillId="15" borderId="43" xfId="14" applyFont="1" applyFill="1" applyBorder="1" applyAlignment="1">
      <alignment horizontal="center" vertical="center"/>
    </xf>
    <xf numFmtId="0" fontId="16" fillId="15" borderId="37" xfId="14" applyFont="1" applyFill="1" applyBorder="1" applyAlignment="1">
      <alignment horizontal="center" vertical="center"/>
    </xf>
    <xf numFmtId="0" fontId="16" fillId="15" borderId="44" xfId="14" applyFont="1" applyFill="1" applyBorder="1" applyAlignment="1">
      <alignment horizontal="center" vertical="center"/>
    </xf>
    <xf numFmtId="0" fontId="12" fillId="0" borderId="43" xfId="17" applyFont="1" applyFill="1" applyBorder="1" applyAlignment="1">
      <alignment horizontal="left" vertical="center"/>
    </xf>
    <xf numFmtId="0" fontId="12" fillId="0" borderId="44" xfId="17" applyFont="1" applyFill="1" applyBorder="1" applyAlignment="1">
      <alignment horizontal="left" vertical="center"/>
    </xf>
    <xf numFmtId="0" fontId="12" fillId="0" borderId="43" xfId="14" applyFont="1" applyFill="1" applyBorder="1" applyAlignment="1">
      <alignment horizontal="left" vertical="center"/>
    </xf>
    <xf numFmtId="0" fontId="12" fillId="0" borderId="44" xfId="14" applyFont="1" applyFill="1" applyBorder="1" applyAlignment="1">
      <alignment horizontal="left" vertical="center"/>
    </xf>
    <xf numFmtId="0" fontId="22" fillId="0" borderId="0" xfId="13" applyFont="1" applyAlignment="1">
      <alignment horizontal="center"/>
    </xf>
    <xf numFmtId="166" fontId="21" fillId="11" borderId="43" xfId="5" applyNumberFormat="1" applyFont="1" applyFill="1" applyBorder="1" applyAlignment="1">
      <alignment horizontal="center" vertical="top"/>
    </xf>
    <xf numFmtId="166" fontId="21" fillId="11" borderId="37" xfId="5" applyNumberFormat="1" applyFont="1" applyFill="1" applyBorder="1" applyAlignment="1">
      <alignment horizontal="center" vertical="top"/>
    </xf>
    <xf numFmtId="0" fontId="15" fillId="2" borderId="15" xfId="18" applyFont="1" applyFill="1" applyBorder="1" applyAlignment="1">
      <alignment horizontal="center" vertical="center"/>
    </xf>
    <xf numFmtId="0" fontId="46" fillId="2" borderId="53" xfId="18" applyFont="1" applyFill="1" applyBorder="1" applyAlignment="1">
      <alignment horizontal="center" vertical="center" wrapText="1"/>
    </xf>
    <xf numFmtId="0" fontId="31" fillId="2" borderId="15" xfId="18" applyFont="1" applyFill="1" applyBorder="1" applyAlignment="1">
      <alignment horizontal="center" vertical="center"/>
    </xf>
    <xf numFmtId="40" fontId="45" fillId="2" borderId="16" xfId="18" applyNumberFormat="1" applyFont="1" applyFill="1" applyBorder="1" applyAlignment="1">
      <alignment horizontal="center" vertical="center" wrapText="1"/>
    </xf>
    <xf numFmtId="40" fontId="45" fillId="2" borderId="47" xfId="18" applyNumberFormat="1" applyFont="1" applyFill="1" applyBorder="1" applyAlignment="1">
      <alignment horizontal="center" vertical="center" wrapText="1"/>
    </xf>
    <xf numFmtId="40" fontId="45" fillId="2" borderId="46" xfId="18" applyNumberFormat="1" applyFont="1" applyFill="1" applyBorder="1" applyAlignment="1">
      <alignment horizontal="center" vertical="center" wrapText="1"/>
    </xf>
    <xf numFmtId="40" fontId="45" fillId="2" borderId="16" xfId="18" applyNumberFormat="1" applyFont="1" applyFill="1" applyBorder="1" applyAlignment="1">
      <alignment horizontal="center" vertical="center"/>
    </xf>
    <xf numFmtId="40" fontId="45" fillId="2" borderId="47" xfId="18" applyNumberFormat="1" applyFont="1" applyFill="1" applyBorder="1" applyAlignment="1">
      <alignment horizontal="center" vertical="center"/>
    </xf>
    <xf numFmtId="40" fontId="45" fillId="2" borderId="46" xfId="18" applyNumberFormat="1" applyFont="1" applyFill="1" applyBorder="1" applyAlignment="1">
      <alignment horizontal="center" vertical="center"/>
    </xf>
    <xf numFmtId="0" fontId="45" fillId="2" borderId="15" xfId="18" applyFont="1" applyFill="1" applyBorder="1" applyAlignment="1">
      <alignment horizontal="center" vertical="center"/>
    </xf>
    <xf numFmtId="40" fontId="18" fillId="0" borderId="16" xfId="18" applyNumberFormat="1" applyFont="1" applyFill="1" applyBorder="1" applyAlignment="1">
      <alignment horizontal="center" vertical="center" wrapText="1"/>
    </xf>
    <xf numFmtId="40" fontId="18" fillId="0" borderId="46" xfId="18" applyNumberFormat="1" applyFont="1" applyFill="1" applyBorder="1" applyAlignment="1">
      <alignment horizontal="center" vertical="center" wrapText="1"/>
    </xf>
    <xf numFmtId="0" fontId="18" fillId="0" borderId="16" xfId="18" applyFont="1" applyFill="1" applyBorder="1" applyAlignment="1">
      <alignment horizontal="center" vertical="center"/>
    </xf>
    <xf numFmtId="0" fontId="18" fillId="0" borderId="47" xfId="18" applyFont="1" applyFill="1" applyBorder="1" applyAlignment="1">
      <alignment horizontal="center" vertical="center"/>
    </xf>
    <xf numFmtId="0" fontId="18" fillId="0" borderId="46" xfId="18" applyFont="1" applyFill="1" applyBorder="1" applyAlignment="1">
      <alignment horizontal="center" vertical="center"/>
    </xf>
    <xf numFmtId="40" fontId="18" fillId="0" borderId="15" xfId="18" applyNumberFormat="1" applyFont="1" applyFill="1" applyBorder="1" applyAlignment="1">
      <alignment horizontal="center" vertical="center" wrapText="1"/>
    </xf>
    <xf numFmtId="0" fontId="31" fillId="0" borderId="16" xfId="18" applyFont="1" applyFill="1" applyBorder="1" applyAlignment="1">
      <alignment horizontal="center" vertical="center"/>
    </xf>
    <xf numFmtId="0" fontId="31" fillId="0" borderId="47" xfId="18" applyFont="1" applyFill="1" applyBorder="1" applyAlignment="1">
      <alignment horizontal="center" vertical="center"/>
    </xf>
    <xf numFmtId="0" fontId="31" fillId="0" borderId="46" xfId="18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29" fillId="9" borderId="15" xfId="18" applyFont="1" applyFill="1" applyBorder="1" applyAlignment="1">
      <alignment horizontal="center" vertical="center"/>
    </xf>
    <xf numFmtId="0" fontId="51" fillId="2" borderId="0" xfId="18" applyFont="1" applyFill="1" applyBorder="1" applyAlignment="1">
      <alignment horizontal="left"/>
    </xf>
    <xf numFmtId="0" fontId="51" fillId="2" borderId="0" xfId="18" applyFont="1" applyFill="1" applyBorder="1" applyAlignment="1"/>
    <xf numFmtId="0" fontId="29" fillId="9" borderId="15" xfId="18" applyFont="1" applyFill="1" applyBorder="1" applyAlignment="1">
      <alignment horizontal="center" vertical="center" wrapText="1"/>
    </xf>
    <xf numFmtId="0" fontId="46" fillId="2" borderId="16" xfId="18" applyFont="1" applyFill="1" applyBorder="1" applyAlignment="1">
      <alignment horizontal="center" vertical="center"/>
    </xf>
    <xf numFmtId="0" fontId="46" fillId="2" borderId="47" xfId="18" applyFont="1" applyFill="1" applyBorder="1" applyAlignment="1">
      <alignment horizontal="center" vertical="center"/>
    </xf>
    <xf numFmtId="0" fontId="29" fillId="2" borderId="16" xfId="18" applyFont="1" applyFill="1" applyBorder="1" applyAlignment="1">
      <alignment horizontal="center" vertical="center"/>
    </xf>
    <xf numFmtId="0" fontId="29" fillId="2" borderId="47" xfId="18" applyFont="1" applyFill="1" applyBorder="1" applyAlignment="1">
      <alignment horizontal="center" vertical="center"/>
    </xf>
    <xf numFmtId="40" fontId="13" fillId="0" borderId="15" xfId="18" applyNumberFormat="1" applyFont="1" applyFill="1" applyBorder="1" applyAlignment="1">
      <alignment horizontal="center" vertical="center"/>
    </xf>
    <xf numFmtId="0" fontId="18" fillId="0" borderId="15" xfId="18" applyFont="1" applyFill="1" applyBorder="1" applyAlignment="1">
      <alignment horizontal="center" vertical="center"/>
    </xf>
    <xf numFmtId="40" fontId="18" fillId="2" borderId="15" xfId="18" applyNumberFormat="1" applyFont="1" applyFill="1" applyBorder="1" applyAlignment="1">
      <alignment horizontal="center" vertical="center"/>
    </xf>
    <xf numFmtId="0" fontId="31" fillId="2" borderId="15" xfId="18" applyFont="1" applyFill="1" applyBorder="1" applyAlignment="1">
      <alignment horizontal="center"/>
    </xf>
    <xf numFmtId="0" fontId="18" fillId="2" borderId="15" xfId="18" applyFont="1" applyFill="1" applyBorder="1" applyAlignment="1">
      <alignment horizontal="center" vertical="center"/>
    </xf>
  </cellXfs>
  <cellStyles count="23">
    <cellStyle name="Comma" xfId="1" builtinId="3"/>
    <cellStyle name="Comma [0] 14" xfId="2"/>
    <cellStyle name="Comma 19 2 2 2" xfId="3"/>
    <cellStyle name="Comma 19 6 2" xfId="4"/>
    <cellStyle name="Comma 2" xfId="5"/>
    <cellStyle name="Comma 2 17 3" xfId="6"/>
    <cellStyle name="Comma 3" xfId="7"/>
    <cellStyle name="Comma 3 10 2" xfId="8"/>
    <cellStyle name="Comma 3 2" xfId="9"/>
    <cellStyle name="Comma 3 52" xfId="10"/>
    <cellStyle name="Normal" xfId="0" builtinId="0"/>
    <cellStyle name="Normal 110 2" xfId="11"/>
    <cellStyle name="Normal 113" xfId="12"/>
    <cellStyle name="Normal 18 3 2" xfId="13"/>
    <cellStyle name="Normal 18 3 2 2" xfId="14"/>
    <cellStyle name="Normal 18 7" xfId="15"/>
    <cellStyle name="Normal 2" xfId="16"/>
    <cellStyle name="Normal 2 3 3 3" xfId="17"/>
    <cellStyle name="Normal 37" xfId="18"/>
    <cellStyle name="Normal 97" xfId="19"/>
    <cellStyle name="Percent" xfId="20" builtinId="5"/>
    <cellStyle name="Percent 10 2" xfId="21"/>
    <cellStyle name="Percent 2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6.xml"/><Relationship Id="rId117" Type="http://schemas.openxmlformats.org/officeDocument/2006/relationships/externalLink" Target="externalLinks/externalLink107.xml"/><Relationship Id="rId21" Type="http://schemas.openxmlformats.org/officeDocument/2006/relationships/externalLink" Target="externalLinks/externalLink11.xml"/><Relationship Id="rId42" Type="http://schemas.openxmlformats.org/officeDocument/2006/relationships/externalLink" Target="externalLinks/externalLink32.xml"/><Relationship Id="rId47" Type="http://schemas.openxmlformats.org/officeDocument/2006/relationships/externalLink" Target="externalLinks/externalLink37.xml"/><Relationship Id="rId63" Type="http://schemas.openxmlformats.org/officeDocument/2006/relationships/externalLink" Target="externalLinks/externalLink53.xml"/><Relationship Id="rId68" Type="http://schemas.openxmlformats.org/officeDocument/2006/relationships/externalLink" Target="externalLinks/externalLink58.xml"/><Relationship Id="rId84" Type="http://schemas.openxmlformats.org/officeDocument/2006/relationships/externalLink" Target="externalLinks/externalLink74.xml"/><Relationship Id="rId89" Type="http://schemas.openxmlformats.org/officeDocument/2006/relationships/externalLink" Target="externalLinks/externalLink79.xml"/><Relationship Id="rId112" Type="http://schemas.openxmlformats.org/officeDocument/2006/relationships/externalLink" Target="externalLinks/externalLink102.xml"/><Relationship Id="rId133" Type="http://schemas.openxmlformats.org/officeDocument/2006/relationships/externalLink" Target="externalLinks/externalLink123.xml"/><Relationship Id="rId138" Type="http://schemas.openxmlformats.org/officeDocument/2006/relationships/externalLink" Target="externalLinks/externalLink128.xml"/><Relationship Id="rId16" Type="http://schemas.openxmlformats.org/officeDocument/2006/relationships/externalLink" Target="externalLinks/externalLink6.xml"/><Relationship Id="rId107" Type="http://schemas.openxmlformats.org/officeDocument/2006/relationships/externalLink" Target="externalLinks/externalLink97.xml"/><Relationship Id="rId11" Type="http://schemas.openxmlformats.org/officeDocument/2006/relationships/externalLink" Target="externalLinks/externalLink1.xml"/><Relationship Id="rId32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7.xml"/><Relationship Id="rId53" Type="http://schemas.openxmlformats.org/officeDocument/2006/relationships/externalLink" Target="externalLinks/externalLink43.xml"/><Relationship Id="rId58" Type="http://schemas.openxmlformats.org/officeDocument/2006/relationships/externalLink" Target="externalLinks/externalLink48.xml"/><Relationship Id="rId74" Type="http://schemas.openxmlformats.org/officeDocument/2006/relationships/externalLink" Target="externalLinks/externalLink64.xml"/><Relationship Id="rId79" Type="http://schemas.openxmlformats.org/officeDocument/2006/relationships/externalLink" Target="externalLinks/externalLink69.xml"/><Relationship Id="rId102" Type="http://schemas.openxmlformats.org/officeDocument/2006/relationships/externalLink" Target="externalLinks/externalLink92.xml"/><Relationship Id="rId123" Type="http://schemas.openxmlformats.org/officeDocument/2006/relationships/externalLink" Target="externalLinks/externalLink113.xml"/><Relationship Id="rId128" Type="http://schemas.openxmlformats.org/officeDocument/2006/relationships/externalLink" Target="externalLinks/externalLink118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0.xml"/><Relationship Id="rId95" Type="http://schemas.openxmlformats.org/officeDocument/2006/relationships/externalLink" Target="externalLinks/externalLink85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43" Type="http://schemas.openxmlformats.org/officeDocument/2006/relationships/externalLink" Target="externalLinks/externalLink33.xml"/><Relationship Id="rId48" Type="http://schemas.openxmlformats.org/officeDocument/2006/relationships/externalLink" Target="externalLinks/externalLink38.xml"/><Relationship Id="rId64" Type="http://schemas.openxmlformats.org/officeDocument/2006/relationships/externalLink" Target="externalLinks/externalLink54.xml"/><Relationship Id="rId69" Type="http://schemas.openxmlformats.org/officeDocument/2006/relationships/externalLink" Target="externalLinks/externalLink59.xml"/><Relationship Id="rId113" Type="http://schemas.openxmlformats.org/officeDocument/2006/relationships/externalLink" Target="externalLinks/externalLink103.xml"/><Relationship Id="rId118" Type="http://schemas.openxmlformats.org/officeDocument/2006/relationships/externalLink" Target="externalLinks/externalLink108.xml"/><Relationship Id="rId134" Type="http://schemas.openxmlformats.org/officeDocument/2006/relationships/externalLink" Target="externalLinks/externalLink124.xml"/><Relationship Id="rId139" Type="http://schemas.openxmlformats.org/officeDocument/2006/relationships/externalLink" Target="externalLinks/externalLink12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1.xml"/><Relationship Id="rId72" Type="http://schemas.openxmlformats.org/officeDocument/2006/relationships/externalLink" Target="externalLinks/externalLink62.xml"/><Relationship Id="rId80" Type="http://schemas.openxmlformats.org/officeDocument/2006/relationships/externalLink" Target="externalLinks/externalLink70.xml"/><Relationship Id="rId85" Type="http://schemas.openxmlformats.org/officeDocument/2006/relationships/externalLink" Target="externalLinks/externalLink75.xml"/><Relationship Id="rId93" Type="http://schemas.openxmlformats.org/officeDocument/2006/relationships/externalLink" Target="externalLinks/externalLink83.xml"/><Relationship Id="rId98" Type="http://schemas.openxmlformats.org/officeDocument/2006/relationships/externalLink" Target="externalLinks/externalLink88.xml"/><Relationship Id="rId121" Type="http://schemas.openxmlformats.org/officeDocument/2006/relationships/externalLink" Target="externalLinks/externalLink11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externalLink" Target="externalLinks/externalLink28.xml"/><Relationship Id="rId46" Type="http://schemas.openxmlformats.org/officeDocument/2006/relationships/externalLink" Target="externalLinks/externalLink36.xml"/><Relationship Id="rId59" Type="http://schemas.openxmlformats.org/officeDocument/2006/relationships/externalLink" Target="externalLinks/externalLink49.xml"/><Relationship Id="rId67" Type="http://schemas.openxmlformats.org/officeDocument/2006/relationships/externalLink" Target="externalLinks/externalLink57.xml"/><Relationship Id="rId103" Type="http://schemas.openxmlformats.org/officeDocument/2006/relationships/externalLink" Target="externalLinks/externalLink93.xml"/><Relationship Id="rId108" Type="http://schemas.openxmlformats.org/officeDocument/2006/relationships/externalLink" Target="externalLinks/externalLink98.xml"/><Relationship Id="rId116" Type="http://schemas.openxmlformats.org/officeDocument/2006/relationships/externalLink" Target="externalLinks/externalLink106.xml"/><Relationship Id="rId124" Type="http://schemas.openxmlformats.org/officeDocument/2006/relationships/externalLink" Target="externalLinks/externalLink114.xml"/><Relationship Id="rId129" Type="http://schemas.openxmlformats.org/officeDocument/2006/relationships/externalLink" Target="externalLinks/externalLink119.xml"/><Relationship Id="rId137" Type="http://schemas.openxmlformats.org/officeDocument/2006/relationships/externalLink" Target="externalLinks/externalLink127.xml"/><Relationship Id="rId20" Type="http://schemas.openxmlformats.org/officeDocument/2006/relationships/externalLink" Target="externalLinks/externalLink10.xml"/><Relationship Id="rId41" Type="http://schemas.openxmlformats.org/officeDocument/2006/relationships/externalLink" Target="externalLinks/externalLink31.xml"/><Relationship Id="rId54" Type="http://schemas.openxmlformats.org/officeDocument/2006/relationships/externalLink" Target="externalLinks/externalLink44.xml"/><Relationship Id="rId62" Type="http://schemas.openxmlformats.org/officeDocument/2006/relationships/externalLink" Target="externalLinks/externalLink52.xml"/><Relationship Id="rId70" Type="http://schemas.openxmlformats.org/officeDocument/2006/relationships/externalLink" Target="externalLinks/externalLink60.xml"/><Relationship Id="rId75" Type="http://schemas.openxmlformats.org/officeDocument/2006/relationships/externalLink" Target="externalLinks/externalLink65.xml"/><Relationship Id="rId83" Type="http://schemas.openxmlformats.org/officeDocument/2006/relationships/externalLink" Target="externalLinks/externalLink73.xml"/><Relationship Id="rId88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81.xml"/><Relationship Id="rId96" Type="http://schemas.openxmlformats.org/officeDocument/2006/relationships/externalLink" Target="externalLinks/externalLink86.xml"/><Relationship Id="rId111" Type="http://schemas.openxmlformats.org/officeDocument/2006/relationships/externalLink" Target="externalLinks/externalLink101.xml"/><Relationship Id="rId132" Type="http://schemas.openxmlformats.org/officeDocument/2006/relationships/externalLink" Target="externalLinks/externalLink122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externalLink" Target="externalLinks/externalLink26.xml"/><Relationship Id="rId49" Type="http://schemas.openxmlformats.org/officeDocument/2006/relationships/externalLink" Target="externalLinks/externalLink39.xml"/><Relationship Id="rId57" Type="http://schemas.openxmlformats.org/officeDocument/2006/relationships/externalLink" Target="externalLinks/externalLink47.xml"/><Relationship Id="rId106" Type="http://schemas.openxmlformats.org/officeDocument/2006/relationships/externalLink" Target="externalLinks/externalLink96.xml"/><Relationship Id="rId114" Type="http://schemas.openxmlformats.org/officeDocument/2006/relationships/externalLink" Target="externalLinks/externalLink104.xml"/><Relationship Id="rId119" Type="http://schemas.openxmlformats.org/officeDocument/2006/relationships/externalLink" Target="externalLinks/externalLink109.xml"/><Relationship Id="rId127" Type="http://schemas.openxmlformats.org/officeDocument/2006/relationships/externalLink" Target="externalLinks/externalLink117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21.xml"/><Relationship Id="rId44" Type="http://schemas.openxmlformats.org/officeDocument/2006/relationships/externalLink" Target="externalLinks/externalLink34.xml"/><Relationship Id="rId52" Type="http://schemas.openxmlformats.org/officeDocument/2006/relationships/externalLink" Target="externalLinks/externalLink42.xml"/><Relationship Id="rId60" Type="http://schemas.openxmlformats.org/officeDocument/2006/relationships/externalLink" Target="externalLinks/externalLink50.xml"/><Relationship Id="rId65" Type="http://schemas.openxmlformats.org/officeDocument/2006/relationships/externalLink" Target="externalLinks/externalLink55.xml"/><Relationship Id="rId73" Type="http://schemas.openxmlformats.org/officeDocument/2006/relationships/externalLink" Target="externalLinks/externalLink63.xml"/><Relationship Id="rId78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71.xml"/><Relationship Id="rId86" Type="http://schemas.openxmlformats.org/officeDocument/2006/relationships/externalLink" Target="externalLinks/externalLink76.xml"/><Relationship Id="rId94" Type="http://schemas.openxmlformats.org/officeDocument/2006/relationships/externalLink" Target="externalLinks/externalLink84.xml"/><Relationship Id="rId99" Type="http://schemas.openxmlformats.org/officeDocument/2006/relationships/externalLink" Target="externalLinks/externalLink89.xml"/><Relationship Id="rId101" Type="http://schemas.openxmlformats.org/officeDocument/2006/relationships/externalLink" Target="externalLinks/externalLink91.xml"/><Relationship Id="rId122" Type="http://schemas.openxmlformats.org/officeDocument/2006/relationships/externalLink" Target="externalLinks/externalLink112.xml"/><Relationship Id="rId130" Type="http://schemas.openxmlformats.org/officeDocument/2006/relationships/externalLink" Target="externalLinks/externalLink120.xml"/><Relationship Id="rId135" Type="http://schemas.openxmlformats.org/officeDocument/2006/relationships/externalLink" Target="externalLinks/externalLink125.xml"/><Relationship Id="rId14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39" Type="http://schemas.openxmlformats.org/officeDocument/2006/relationships/externalLink" Target="externalLinks/externalLink29.xml"/><Relationship Id="rId109" Type="http://schemas.openxmlformats.org/officeDocument/2006/relationships/externalLink" Target="externalLinks/externalLink99.xml"/><Relationship Id="rId34" Type="http://schemas.openxmlformats.org/officeDocument/2006/relationships/externalLink" Target="externalLinks/externalLink24.xml"/><Relationship Id="rId50" Type="http://schemas.openxmlformats.org/officeDocument/2006/relationships/externalLink" Target="externalLinks/externalLink40.xml"/><Relationship Id="rId55" Type="http://schemas.openxmlformats.org/officeDocument/2006/relationships/externalLink" Target="externalLinks/externalLink45.xml"/><Relationship Id="rId76" Type="http://schemas.openxmlformats.org/officeDocument/2006/relationships/externalLink" Target="externalLinks/externalLink66.xml"/><Relationship Id="rId97" Type="http://schemas.openxmlformats.org/officeDocument/2006/relationships/externalLink" Target="externalLinks/externalLink87.xml"/><Relationship Id="rId104" Type="http://schemas.openxmlformats.org/officeDocument/2006/relationships/externalLink" Target="externalLinks/externalLink94.xml"/><Relationship Id="rId120" Type="http://schemas.openxmlformats.org/officeDocument/2006/relationships/externalLink" Target="externalLinks/externalLink110.xml"/><Relationship Id="rId125" Type="http://schemas.openxmlformats.org/officeDocument/2006/relationships/externalLink" Target="externalLinks/externalLink11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1.xml"/><Relationship Id="rId92" Type="http://schemas.openxmlformats.org/officeDocument/2006/relationships/externalLink" Target="externalLinks/externalLink8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9.xml"/><Relationship Id="rId24" Type="http://schemas.openxmlformats.org/officeDocument/2006/relationships/externalLink" Target="externalLinks/externalLink14.xml"/><Relationship Id="rId40" Type="http://schemas.openxmlformats.org/officeDocument/2006/relationships/externalLink" Target="externalLinks/externalLink30.xml"/><Relationship Id="rId45" Type="http://schemas.openxmlformats.org/officeDocument/2006/relationships/externalLink" Target="externalLinks/externalLink35.xml"/><Relationship Id="rId66" Type="http://schemas.openxmlformats.org/officeDocument/2006/relationships/externalLink" Target="externalLinks/externalLink56.xml"/><Relationship Id="rId87" Type="http://schemas.openxmlformats.org/officeDocument/2006/relationships/externalLink" Target="externalLinks/externalLink77.xml"/><Relationship Id="rId110" Type="http://schemas.openxmlformats.org/officeDocument/2006/relationships/externalLink" Target="externalLinks/externalLink100.xml"/><Relationship Id="rId115" Type="http://schemas.openxmlformats.org/officeDocument/2006/relationships/externalLink" Target="externalLinks/externalLink105.xml"/><Relationship Id="rId131" Type="http://schemas.openxmlformats.org/officeDocument/2006/relationships/externalLink" Target="externalLinks/externalLink121.xml"/><Relationship Id="rId136" Type="http://schemas.openxmlformats.org/officeDocument/2006/relationships/externalLink" Target="externalLinks/externalLink126.xml"/><Relationship Id="rId61" Type="http://schemas.openxmlformats.org/officeDocument/2006/relationships/externalLink" Target="externalLinks/externalLink51.xml"/><Relationship Id="rId82" Type="http://schemas.openxmlformats.org/officeDocument/2006/relationships/externalLink" Target="externalLinks/externalLink72.xml"/><Relationship Id="rId19" Type="http://schemas.openxmlformats.org/officeDocument/2006/relationships/externalLink" Target="externalLinks/externalLink9.xml"/><Relationship Id="rId14" Type="http://schemas.openxmlformats.org/officeDocument/2006/relationships/externalLink" Target="externalLinks/externalLink4.xml"/><Relationship Id="rId30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25.xml"/><Relationship Id="rId56" Type="http://schemas.openxmlformats.org/officeDocument/2006/relationships/externalLink" Target="externalLinks/externalLink46.xml"/><Relationship Id="rId77" Type="http://schemas.openxmlformats.org/officeDocument/2006/relationships/externalLink" Target="externalLinks/externalLink67.xml"/><Relationship Id="rId100" Type="http://schemas.openxmlformats.org/officeDocument/2006/relationships/externalLink" Target="externalLinks/externalLink90.xml"/><Relationship Id="rId105" Type="http://schemas.openxmlformats.org/officeDocument/2006/relationships/externalLink" Target="externalLinks/externalLink95.xml"/><Relationship Id="rId126" Type="http://schemas.openxmlformats.org/officeDocument/2006/relationships/externalLink" Target="externalLinks/externalLink11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\Marketing\EXCEL\Actfor00\ADMBU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vi\sharing\Sharing\TELKOM\Final%20report\Working%20Files\Share%20Valuation\WANG10100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XCEL\Actfor00\ADMBU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nta\semen%20gresik\Proyeksi\Semen%20Gresik%20Projection_Stand%20Alone_0901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riyo%20Arismunandar\AppData\Local\Microsoft\Windows\Temporary%20Internet%20Files\Content.Outlook\XNVDVCFH\Users\andikreshna\Downloads\192.168.100.2\Marketing\EXCEL\Actfor00\ADMBU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riyo%20Arismunandar\AppData\Local\Microsoft\Windows\Temporary%20Internet%20Files\Content.Outlook\XNVDVCFH\Users\andikreshna\Downloads\harsanto\Refinancing\MonthlyReport\2005\Income%20Statement%202005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gram-2\program-2\RKAP%20'99\RKAP%201999\BIAYA\FORM9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uat%20budget%202006\draft%201\WP%20HO%20&amp;%20STATION\station%20MDC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uat%20budget%202006\draft%201\WP%20HO%20&amp;%20STATION\station%20ME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uat%20budget%202006\draft%201\WP%20HO%20&amp;%20STATION\station%20PDG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vendor%20lis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1\aws\Documents%20and%20Settings\any.susanty\My%20Documents\Any's%20clients\MORIC\Audit%202004\A%20Sec\A3%20TB\ZEBRA%2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Janet\capex%20PLAN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S%20Financial%20Statement\FSG%202011\FSG%20VER-12%20201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oracle_3\Local%20Settings\Temporary%20Internet%20Files\Content.IE5\C9E3CXIF\Copy%20of%20slide%20Balance%20Sheet%20budget09%20with%20forecast%2008%2012120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VE\Client\2.%20SNA,POS,GAI\SNA\WP%20PT%20SNA\My%20Documents\WINDOWS\Desktop\U204\MED09-2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anto\Refinancing\MonthlyReport\2005\Income%20Statement%20200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Abna0001\Atr\Acr\ACR01\clientwp\HRD%20Prov%20for%20E&amp;Y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tor\working%20proc\Documents%20and%20Settings\AAJKAP\Desktop\MASPION%20KENCANA\WP_MASPION\f__O.IntangibleAsset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aajkap\Desktop\BTI\Working%20Paper\BTI%20AA%20Loan%20-%20Copy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anto\Refinancing\DEASY\Kerjaan\JAS&amp;subsidiaries\CI&amp;SUBS\BUDGET\Budget%20CI%20&amp;%20Sub\budget%202006%20final%20boooo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neral%20Service\2005\FORM\tahun%202001\Agus\PEMD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tor\WORKING%20PROC\DOCUME~1\aajkap.AAJ\LOCALS~1\Temp\C.Notes.Data\Documents%20and%20Settings\Tan%20Meliana\Local%20Settings\Temp\8824672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_st6\DATA\data\2001\SL\COVER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Risa\My%20Documents\WP\AGMS%20Y08\AGMS-REV\Copy%20of%20slide%20Balance%20Sheet%20budget09%20with%20forecast%2008%2012120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WINDOWS\TEMP\COB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tor\working%20proc\Documents%20and%20Settings\dianhan\Desktop\Lippo%201206\MDP\ATI%20MDP%20DES%2006\2.%20WP%20ATI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anto\Refinancing\Data%20Komputer%20Lama\Performant%20Report%20JAS%20GROUP\KKP%20JAE\Tahun%202004\Financial%20Report%20Dec'0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tl\coststruktur\G.H.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MYDOC-~1\TUGU\beno\Tugu\LPS\beno\BORNEO\D-Final380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-apuk\c\BUDGET%202004\Proyeksi%20lm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di\share\Customer%20Addres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CC%20Manager\PT%20JAS\2012\Bapepam%20Juni%2012\Kertas%20Kerja%20Bapepam%20Juni%2012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Doc\JAS\2015\4_CAPEX%202015\Daftar%20Aktiva%20Tetap%20Dec'15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Principia\AppData\Roaming\Microsoft\Excel\CSFB\OUTLOOK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BUDGET\BUDGET%20ANALYSIS\FSG%20INC%20PERMONTH%202014%20ACTUAL_SD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CAS%20Consol%20Model\PMAD_Projection_2011_2016\CSFB\OUTLOOK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9\3_Rolling%20Forecast\PMAD\Business%20Plan%20PMAD%20ex%20SUB\REVISI%20UP%2028%20Maret%2007\Documents%20and%20Settings\toshiba\Local%20Settings\Temporary%20Internet%20Files\OLK6\Bouraq_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ackup%20Benny%2030-06-10\backup%20beny\Data%20Benny%20Penting\Data%20Dari%20Mas%20Adi\File%20Ayu\AYU\DEPARTMENT\F&amp;A\Financial%20Statement%202007\Ddd\Accounting\2004\Financial\Financial%20Report%20'9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9\3_Rolling%20Forecast\PMAD\Business%20Plan%20PMAD%20ex%20SUB\REVISI%20UP%2028%20Maret%2007\Documents%20and%20Settings\User\My%20Documents\Low%20Cost\CGK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nara-cardig\umum\My%20Documents\Cash%20Flows\SIMULASI%20CASH%20FLOW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mak\demak\WINDOWS\TEMP\AdinakoSerasi-finproject-fina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9\3_Rolling%20Forecast\PMAD\Business%20Plan%20PMAD%20ex%20SUB\REVISI%20UP%2028%20Maret%2007\Documents%20and%20Settings\Gunawan\Local%20Settings\Temp\Temporary%20Directory%202%20for%20aaj_ntp_161204.zip\Financial%20Model_NTP_Gun_TEST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bagyo\My%20Documents\PMAD\BUSINESS%20PLAN\BPLAN%20Ex%20CI\BPLAN%20REVISI\Corporate\Projects\Mandala\Jokos%20files\CIG\Project\Pizza%20(PSr)\Valuation\Investindo\Final\CIG\Business%20Unit\CI-HO\Data%20keuangan\detail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lahta01\c\My%20Documents\My%20Documents\Didi-1\Sub%20Didi\ROT-NORMAL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lahta01\c\WINDOWS\Temporary%20Internet%20Files\Content.IE5\4TICCXZJ\My%20Documents\Rotat-26JA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anto\Refinancing\buat%20budget%202005\comb%20budget%20JAE%2005%20revisi%20station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BUDGET%202013\PL-OGSM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anto\Refinancing\Data%20Komputer%20Lama\Performant%20Report%20JAS%20GROUP%202004\KKP%20PR%20GIE\keuangan\kkp\Copy%20of%20kkp%20gie%20tahun%20200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BS%20Fixed%20Asset%20200212%20yg%20lagi%20dikerjain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Doc\JAS\2015\Budget%202015\CAPEX\Daftar%20Aktiva%20Tetap%20Sep'14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7\FSG%20INC%20PERMONTH%202017%20DPS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Share%20me\preparation%20upload%20budget%2004\61000_DIRUT%20upld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62220_FIN_AUDI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yDoc\JAS\2016\FSG%20INC%20PERMONTH%202016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anto\Refinancing\Data%20Komputer%20Lama\Performant%20Report%20CI%20GROUP\KKP%20JAE\Tahun%202005\KKP\Financial%20Report%20MARCH%202005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9\3_Rolling%20Forecast\PMAD\Business%20Plan%20PMAD%20ex%20SUB\REVISI%20UP%2028%20Maret%2007\Data%20Komputer%20Lama\Performant%20Report%20JAS%20GROUP%202004\KKP%20PR%20CI\Data\SEptember%2004\lk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BO%20Model%20Template1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9\3_Rolling%20Forecast\PMAD\Business%20Plan%20PMAD%20ex%20SUB\REVISI%20UP%2028%20Maret%2007\Documents%20and%20Settings\exsec\Local%20Settings\Temporary%20Internet%20Files\Content.IE5\0DUDEX0X\BUDGET%20GIE-%202005%20Hoding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dget\bud2004\JV%20AERO\CGK\cgk_bgt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PROJECT%202012\BUDGET%202012%20CAS%20KONS\KONSOLIDASI_CAS_BUDGET_2012_k-1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TI\PT%20APS\2005\Report\WINDOWS\Desktop\Joni's%20file\Indomatsumoto\WePe\K%20-%20Cash%20and%20cash%20equivalen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ckup%20160511\Documents\Year%202011\CAPEX%202011\Daftar%20Aktiva%20Tetap%20Apr'11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tor\WORKING%20PROC\DOCUME~1\aajkap.AAJ\LOCALS~1\Temp\C.Notes.Data\WINNT\TEMP\Fixed%20Assets\8824672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anto\Refinancing\Data%20Komputer%20Lama\Refinancing\Finance\Jaya\My%20Documents\Cardig%20Logistic\Project%20CLI\TaskForce4\investasi%20-%20D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omputer%20Lama\Copy%20of%20Refinancing\Refinancing-abacus%20%20(HB%20)\JAS%20(%20abacus%20)\Data%20JAS%20original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omputer%20Lama\Performant%20Report%20JAS%20GROUP%202004\KKP%20PR%20CI\Data\SEptember%2004\lk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GUS%20SUNDORO\Documents\BUDGET%20ASM2%20(2012)\WP%20%20Stationary%20Apn%20Svc_ghcgk%20(ASM%201,%20201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5.%20NUTRITION%20FACT\perhit%20menu%20semu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urchase%20Order1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CAS%20Consol%20Model\20110801%20PMAD%20Model%20-%20IPO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dgt%2008%20with%20jan-mar%2008%20act3%20with%20bs,cf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anang\AppData\Local\Microsoft\Windows\Temporary%20Internet%20Files\Content.Outlook\RAEPQWW6\Offices%20Files\Account%20List\Ricobana\Ricobana%20LFT%20v2.June201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tl\coststruktur\Copy%20of%20Workshop\Line%20Maintenance\LM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anto\Refinancing\CIG\Project\Pizza%20(PSr)\Due%20Dilligence\Financial\KK-Analisis%20FS%20PU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8\1_Budget%202018\CAPEX\Sumbission\Depr_Proj_&amp;_Budget_2018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8\TB%20Detail%20LE%202017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SFB\OUTLOOK-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9\3_Rolling%20Forecast\BerauCoal\My%20Documents\MGTI\MGT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Report\Report%202\Fin.%20Report%20YEJ'05\TB_Y05\Finance\Report\Report%202\Fin.%20Report%20YEJ'04\TCM\TCM_Input_Template_PT%20Bima_04-04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ackup%20Benny%2030-06-10\backup%20beny\Data%20Benny%20Penting\Data%20Dari%20Mas%20Adi\File%20Ayu\AYU\DEPARTMENT\F&amp;A\Financial%20Statement%202007\Ddd\AUDIT\DAIMYUNG%20IND\Fixed%20Asset-%20A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7\FSG%20INC%20PERMONTH%202017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PROJECT%202012\FR\BUDGET%202012%20PMAD\lamp%20Restrurisasi%20HUT%20AP%20II-1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gt2002\1_ho.wk4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USER\AppData\Local\Microsoft\Windows\Temporary%20Internet%20Files\Content.IE5\Z9RW938I\Worksheet\Fuel%20GSE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user\AppData\Local\Temp\FILE%20MENU%20GDSK\Menu%20Maret%202013\DOCUME~1\agus\LOCALS~1\Temp\Rar$DI17.469\Novie%20File\Menu%20GDSK\Jan%202012\perhit%20menu%20semua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BUDGET%202013\CASC\FINAL%2024-09-12\0A.%20%20Budget%202013%20-%20Consolidated%20Existing%20Project%20-%20vs%20budget-OK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8\FSG%20INC%20PERMONTH%202018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inta-haryono\DUTAPALMA%20GRUP\Documents%20and%20Settings\ario\My%20Documents\assignment\DUTAPALMA%20GRUP\CSB\report\Rincian%20Hutang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Volumes\IDRIS\data%20aph\00-kantor%20pusat\04-tmc\Z:\PENGADAAN\Macintosh%20HDMy%20Documents\guksgags\tender%20pintu%20mall\EVAL%20PINTU%20BESI\pintu%20alumunium\bq\BQ%20PRELIM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bagyo\My%20Documents\PMAD\BUSINESS%20PLAN\BPLAN%20Ex%20CI\BPLAN%20REVISI\Corporate\Projects\Mandala\Operation%20plan\Budget%202006%20-%20Ranger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santo\Refinancing\Data%20Komputer%20Lama\Performant%20Report%20CI%20GROUP\KKP%20JAE\Tahun%202005\KKP\Financial%20Report%20FEB%20'05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t\c\Laporan%20LM\from%20txt\inc%20detail%20agus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\Marketing\WINDOWS\Temporary%20Internet%20Files\OLK8360\Mahakam-final%20Report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wi%20Mulyono\AppData\Roaming\Microsoft\Excel\FSG%20INC%20PERMONTH%202016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nca3\c\My%20Documents\LENNY\Cardig\Cardig-8bb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ulkarnaen\lajur\Permintaan\REPORT1805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BUDGET%202013\CASB\kons_new_project-ias-2012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4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Doc\JAS\2013\11_Nov%202013\TB%20Detail%202013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dget\bud2004\BUd2004\Budget'042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riyo%20Arismunandar\AppData\Local\Microsoft\Windows\Temporary%20Internet%20Files\Content.Outlook\XNVDVCFH\E\BOD%20Meetin%20strategic\BUDGET%20ANALYSIS\ASSESS%205th%20year%20PlanRev3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uat%20budget%202006\draft%201\Budget%20Remuneration%202006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PROJECT%202012\NEWP\Projection%20BTH-IOS-inv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bagyo\My%20Documents\PMAD\BUSINESS%20PLAN\BPLAN%20Ex%20CI\BPLAN%20REVISI\Corporate\Projects\Mandala\Jokos%20files\Bud2004\Test%20hasil%20bud2004\Data%20ModifIkasi\Keperluan%20Bp%20Joko\Keperluan_bud2004\projstation2004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mrsins0005\Public%20Folder\Documents%20and%20Settings\PearceT\Local%20Settings\Temporary%20Internet%20Files\OLK1C\NMR%20TEMPLATES\Rothschild%20Standard%20Financial%20Models\Updated%20Version_August%202004\EV%20Multiple%2004.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3\aws\WINDOWS\TEMP\notesE1EF34\WINDOWS\TEMP\notesE1EF34\WINDOWS\TEMP\notesE1EF34\Documents%20and%20Settings\gracoc\My%20Documents\clients\IIS%20and%20AARJ%20Dec%202003\Taxation%20IIS%20Riau%20+%20AARJ%20Group\Data-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%20REPORT\PT%20JAE\FIN%20STATEMENT%20DEC-11%20adj%20latest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nta\bppn_pkps_mh\Project%20Others\Insurance\TDW271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PROJECT%202012\BUDEGET%202012%20JAE\Projection_JAE-2012-2017-BHNS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Jaya\My%20Documents\Cardig%20Logistic\Project%20CLI\TaskForce4\investasi%20-%20DC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entoro\root\BENY\ASTRA\1ST-VERS\TDWCO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\Marketing\My%20Documents\Sasa2\sasa\danamon\adira-1st%20draft\Final%20-%20Valuation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MYDOC-~1\TUGU\beno\Tugu\LPS\beno\Tugu\TPI-PRO4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edia%20Nusantara%20Citra\Debt%20financing\New%20Fin%20Model\MNC\Indovision%20business%20plan%20(03Apr06)-%20IPO%2067%20increament%20subs%2010%25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\2019\3_Rolling%20Forecast\PMAD\Business%20Plan%20PMAD%20ex%20SUB\REVISI%20UP%2028%20Maret%2007\Data%20Komputer%20Lama\BB%20Budget%202005\Final%20budget%202005\kkp%20BUDGET%202005%20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C1\VOL1\BMB98\EL8_LK0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001331\aws\Documents%20and%20Settings\any.susanty\My%20Documents\Any's%20clients\MORIC\Audit%202004\A%20Sec\A3%20TB\formpjk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ASKAH\LATEX\SOAL-B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t\c\Laporan%20LM\from%20txt\tbagus1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nthlyReport\2005\Trial%20Balance%20-%20Detail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t\c\Laporan%20LM\from%20txt\tbsept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vera\Local%20Settings\Temporary%20Internet%20Files\Content.IE5\1IH9PMHV\WP%20FIN%20STATEMENT%20JUN-1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Deden\Documents\cas\PROJECT%202012\BUDGET%202012%20CAS%20KONS\KONSOLIDASI_CAS_BUDGET_2012_j1-inv-1-ck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lahta01\c\My%20Documents\My%20Documents\Didi-1\ROT-NORMAL3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ubagyo\My%20Documents\PMAD\BUSINESS%20PLAN\BPLAN%20Ex%20CI\BPLAN%20REVISI\Documents%20and%20Settings\Djoko\My%20Documents\Corporate\Projects\Mandala\Operation%20plan\Ranger-Simple%20Financial%20Projection-rev2%20(25%20Oct%2005)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tl\coststruktur\Price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JAS%20Fixed%20Asset%20File\FA%20Oracle%20Ver.12.1.3\Laporan%20Asset%202014\Apr\Daftar%20Aktiva%20Tetap%20Apr'1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dmin"/>
      <sheetName val="HR"/>
      <sheetName val="IS"/>
      <sheetName val="Marketing"/>
      <sheetName val="R&amp;M"/>
      <sheetName val="Utillities"/>
      <sheetName val="Fixch"/>
      <sheetName val="pteb "/>
      <sheetName val="Hlaundry"/>
      <sheetName val="EFTE"/>
      <sheetName val="List_Proyek"/>
      <sheetName val="pteb_"/>
      <sheetName val="Table"/>
      <sheetName val="Income_Statement"/>
      <sheetName val="CGK_GSE"/>
      <sheetName val="Actual'14"/>
      <sheetName val="Sheet1"/>
      <sheetName val="kkp"/>
      <sheetName val="BUDGET14"/>
      <sheetName val="CRITERIA1"/>
      <sheetName val="Actual'13"/>
      <sheetName val="BU'15"/>
      <sheetName val="lr_lm"/>
      <sheetName val="MAP"/>
      <sheetName val="Balance_Sheet"/>
      <sheetName val="is_det_permonth"/>
      <sheetName val="E"/>
      <sheetName val="inc_area"/>
      <sheetName val="is_det_permonth14"/>
      <sheetName val="is_det_permonthB14"/>
      <sheetName val="is_det_cons"/>
      <sheetName val="is_det_permonth13"/>
      <sheetName val="is_det_permonth_(14)"/>
      <sheetName val="is_det_permonth_(BU)"/>
      <sheetName val="Sheet2"/>
      <sheetName val="tbagus_comb_"/>
      <sheetName val="tbsept_area"/>
      <sheetName val="Assumptions"/>
      <sheetName val="CO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******"/>
      <sheetName val="spread-sheet"/>
      <sheetName val="WACC"/>
      <sheetName val="PE RATIO"/>
      <sheetName val="PBV"/>
      <sheetName val="SUM VALUATION"/>
      <sheetName val="spread_sheet"/>
      <sheetName val="PPS GP BSM 4 "/>
      <sheetName val="Performance_Assumptions"/>
      <sheetName val="SUM-IN"/>
      <sheetName val="Compare Kav. Golf Med"/>
      <sheetName val="Compare Kav. Golf Large"/>
      <sheetName val="Input"/>
      <sheetName val="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dmin"/>
      <sheetName val="HR"/>
      <sheetName val="IS"/>
      <sheetName val="Marketing"/>
      <sheetName val="R&amp;M"/>
      <sheetName val="Utillities"/>
      <sheetName val="Fixch"/>
      <sheetName val="pteb "/>
      <sheetName val="Hlaundry"/>
      <sheetName val="EF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Kinerja Produksi"/>
      <sheetName val="Kinerja Penjualan"/>
      <sheetName val="Rincian Biaya"/>
      <sheetName val="Terak"/>
      <sheetName val="Semen"/>
      <sheetName val="Cost"/>
      <sheetName val="Opex"/>
      <sheetName val="Rugi Laba"/>
      <sheetName val="Tabel Biaya"/>
      <sheetName val="Biaya 1999"/>
      <sheetName val="Biaya 2000"/>
      <sheetName val="Biaya 2002"/>
      <sheetName val="Biaya 2001"/>
      <sheetName val="Ringkasan"/>
      <sheetName val="FS_Gresik Only"/>
      <sheetName val="Sheet1"/>
      <sheetName val="Ringkasan_Gresik Only"/>
      <sheetName val="WP_1998"/>
      <sheetName val="WP_2001"/>
      <sheetName val="WP_2002"/>
      <sheetName val="BS-PL_2002"/>
      <sheetName val="IS-assumption"/>
      <sheetName val="WC -BS Assumption"/>
      <sheetName val="Rekap FA"/>
      <sheetName val="WP_1999"/>
      <sheetName val="WP_2000"/>
      <sheetName val="FS_Realisasi Report"/>
      <sheetName val="Biaya COGS dan Opex"/>
      <sheetName val="sales &amp; cost"/>
      <sheetName val="Balance Sheet"/>
      <sheetName val="Income Statement"/>
      <sheetName val="Cash Flow"/>
      <sheetName val="D&amp;A Schedule - tanah"/>
      <sheetName val="D&amp;A Schedule - building"/>
      <sheetName val="D&amp;A Schedule - non"/>
      <sheetName val="Financial HiLite"/>
      <sheetName val="Free Cash Flow"/>
      <sheetName val="WACC "/>
      <sheetName val="DCF Method"/>
      <sheetName val="EV to Ton"/>
      <sheetName val="Refinancing Schemes"/>
      <sheetName val="Debt_Repayment"/>
      <sheetName val="Ratio "/>
      <sheetName val="List Hutang"/>
      <sheetName val="For Report"/>
      <sheetName val="FISIK RAB 2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Admin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Income Statement"/>
      <sheetName val="Balance Sheet"/>
      <sheetName val="COM"/>
      <sheetName val="Table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A"/>
      <sheetName val="Aging AP per 31 Jul'19"/>
      <sheetName val="Aging AP31 Juli only Supplier"/>
    </sheetNames>
    <sheetDataSet>
      <sheetData sheetId="0" refreshError="1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Trial Balance - Area"/>
      <sheetName val="Rekap Budget"/>
      <sheetName val="Penjelasan Budget (2)"/>
      <sheetName val="Penjelasan Budget (4)"/>
      <sheetName val="Capex"/>
      <sheetName val="sheet1"/>
      <sheetName val="House"/>
      <sheetName val="Tol"/>
      <sheetName val="Income Statement"/>
      <sheetName val="Links"/>
      <sheetName val="Lead"/>
      <sheetName val="GL"/>
      <sheetName val="Actual'14"/>
      <sheetName val="BUDGET14"/>
      <sheetName val="Actual'13"/>
      <sheetName val="is_det_permonth14"/>
      <sheetName val="is_det_permonthB14"/>
      <sheetName val="COM"/>
    </sheetNames>
    <sheetDataSet>
      <sheetData sheetId="0"/>
      <sheetData sheetId="1" refreshError="1">
        <row r="9">
          <cell r="A9" t="str">
            <v>551020300</v>
          </cell>
          <cell r="B9">
            <v>51020300</v>
          </cell>
          <cell r="C9" t="str">
            <v>COS - ME Outsourcing</v>
          </cell>
          <cell r="D9">
            <v>0</v>
          </cell>
          <cell r="E9">
            <v>0</v>
          </cell>
        </row>
        <row r="10">
          <cell r="A10" t="str">
            <v>551030000</v>
          </cell>
          <cell r="B10">
            <v>51030000</v>
          </cell>
          <cell r="C10" t="str">
            <v>COS - ME Consesion</v>
          </cell>
          <cell r="D10">
            <v>0</v>
          </cell>
          <cell r="E10">
            <v>0</v>
          </cell>
        </row>
        <row r="11">
          <cell r="A11" t="str">
            <v>553020100</v>
          </cell>
          <cell r="B11">
            <v>53020100</v>
          </cell>
          <cell r="C11" t="str">
            <v>COS - OE Fuel and Oil</v>
          </cell>
          <cell r="D11">
            <v>13953504</v>
          </cell>
          <cell r="E11">
            <v>0</v>
          </cell>
          <cell r="G11">
            <v>1162792</v>
          </cell>
          <cell r="I11">
            <v>1162792</v>
          </cell>
          <cell r="K11">
            <v>1162792</v>
          </cell>
          <cell r="M11">
            <v>1162792</v>
          </cell>
          <cell r="O11">
            <v>1162792</v>
          </cell>
          <cell r="Q11">
            <v>1162792</v>
          </cell>
          <cell r="S11">
            <v>1162792</v>
          </cell>
          <cell r="U11">
            <v>1162792</v>
          </cell>
          <cell r="W11">
            <v>1162792</v>
          </cell>
          <cell r="Y11">
            <v>1162792</v>
          </cell>
          <cell r="AA11">
            <v>1162792</v>
          </cell>
          <cell r="AC11">
            <v>1162792</v>
          </cell>
          <cell r="AO11">
            <v>1162792</v>
          </cell>
          <cell r="AP11">
            <v>1162792</v>
          </cell>
          <cell r="AQ11">
            <v>1162792</v>
          </cell>
          <cell r="AR11">
            <v>1162792</v>
          </cell>
          <cell r="AS11">
            <v>1162792</v>
          </cell>
          <cell r="AT11">
            <v>1162792</v>
          </cell>
          <cell r="AU11">
            <v>1162792</v>
          </cell>
          <cell r="AV11">
            <v>1162792</v>
          </cell>
          <cell r="AW11">
            <v>1162792</v>
          </cell>
          <cell r="AX11">
            <v>1162792</v>
          </cell>
          <cell r="AY11">
            <v>1162792</v>
          </cell>
          <cell r="AZ11">
            <v>1162792</v>
          </cell>
        </row>
        <row r="12">
          <cell r="A12" t="str">
            <v>553020200</v>
          </cell>
          <cell r="B12">
            <v>53020200</v>
          </cell>
          <cell r="C12" t="str">
            <v>COS - OE Utilities (Electricity&amp;Water)</v>
          </cell>
          <cell r="D12">
            <v>5250300</v>
          </cell>
          <cell r="E12">
            <v>0</v>
          </cell>
          <cell r="G12">
            <v>437525</v>
          </cell>
          <cell r="I12">
            <v>437525</v>
          </cell>
          <cell r="K12">
            <v>437525</v>
          </cell>
          <cell r="M12">
            <v>437525</v>
          </cell>
          <cell r="O12">
            <v>437525</v>
          </cell>
          <cell r="Q12">
            <v>437525</v>
          </cell>
          <cell r="S12">
            <v>437525</v>
          </cell>
          <cell r="U12">
            <v>437525</v>
          </cell>
          <cell r="W12">
            <v>437525</v>
          </cell>
          <cell r="Y12">
            <v>437525</v>
          </cell>
          <cell r="AA12">
            <v>437525</v>
          </cell>
          <cell r="AC12">
            <v>437525</v>
          </cell>
          <cell r="AO12">
            <v>437525</v>
          </cell>
          <cell r="AP12">
            <v>437525</v>
          </cell>
          <cell r="AQ12">
            <v>437525</v>
          </cell>
          <cell r="AR12">
            <v>437525</v>
          </cell>
          <cell r="AS12">
            <v>437525</v>
          </cell>
          <cell r="AT12">
            <v>437525</v>
          </cell>
          <cell r="AU12">
            <v>437525</v>
          </cell>
          <cell r="AV12">
            <v>437525</v>
          </cell>
          <cell r="AW12">
            <v>437525</v>
          </cell>
          <cell r="AX12">
            <v>437525</v>
          </cell>
          <cell r="AY12">
            <v>437525</v>
          </cell>
          <cell r="AZ12">
            <v>437525</v>
          </cell>
        </row>
        <row r="13">
          <cell r="A13" t="str">
            <v>553030101</v>
          </cell>
          <cell r="B13">
            <v>53030101</v>
          </cell>
          <cell r="C13" t="str">
            <v>COS - OEMR Salaries</v>
          </cell>
          <cell r="D13">
            <v>0</v>
          </cell>
          <cell r="E13">
            <v>0</v>
          </cell>
        </row>
        <row r="14">
          <cell r="A14" t="str">
            <v>553030102</v>
          </cell>
          <cell r="B14">
            <v>53030102</v>
          </cell>
          <cell r="C14" t="str">
            <v>COS - OEMR Overtime</v>
          </cell>
          <cell r="D14">
            <v>0</v>
          </cell>
          <cell r="E14">
            <v>0</v>
          </cell>
        </row>
        <row r="15">
          <cell r="A15" t="str">
            <v>553030104</v>
          </cell>
          <cell r="B15">
            <v>53030104</v>
          </cell>
          <cell r="C15" t="str">
            <v>COS - OEMR Meal on Duties</v>
          </cell>
          <cell r="D15">
            <v>0</v>
          </cell>
          <cell r="E15">
            <v>0</v>
          </cell>
        </row>
        <row r="16">
          <cell r="A16" t="str">
            <v>553030105</v>
          </cell>
          <cell r="B16">
            <v>53030105</v>
          </cell>
          <cell r="C16" t="str">
            <v>COS - OEMR Medical Expenses</v>
          </cell>
          <cell r="D16">
            <v>0</v>
          </cell>
          <cell r="E16">
            <v>0</v>
          </cell>
        </row>
        <row r="17">
          <cell r="A17" t="str">
            <v>553030106</v>
          </cell>
          <cell r="B17">
            <v>53030106</v>
          </cell>
          <cell r="C17" t="str">
            <v>COS - OEMR Hospitalization</v>
          </cell>
          <cell r="D17">
            <v>0</v>
          </cell>
          <cell r="E17">
            <v>0</v>
          </cell>
        </row>
        <row r="18">
          <cell r="A18" t="str">
            <v>553030107</v>
          </cell>
          <cell r="B18">
            <v>53030107</v>
          </cell>
          <cell r="C18" t="str">
            <v>COS - OEMR Jamsostek</v>
          </cell>
          <cell r="D18">
            <v>0</v>
          </cell>
          <cell r="E18">
            <v>0</v>
          </cell>
        </row>
        <row r="19">
          <cell r="A19" t="str">
            <v>553030108</v>
          </cell>
          <cell r="B19">
            <v>53030108</v>
          </cell>
          <cell r="C19" t="str">
            <v>COS - OEMR Pention</v>
          </cell>
          <cell r="D19">
            <v>0</v>
          </cell>
          <cell r="E19">
            <v>0</v>
          </cell>
        </row>
        <row r="20">
          <cell r="A20" t="str">
            <v>553030109</v>
          </cell>
          <cell r="B20">
            <v>53030109</v>
          </cell>
          <cell r="C20" t="str">
            <v>COS - OEMR Car Scheme</v>
          </cell>
          <cell r="D20">
            <v>0</v>
          </cell>
          <cell r="E20">
            <v>0</v>
          </cell>
        </row>
        <row r="21">
          <cell r="A21" t="str">
            <v>553030110</v>
          </cell>
          <cell r="B21">
            <v>53030110</v>
          </cell>
          <cell r="C21" t="str">
            <v>COS - OEMR Fuel</v>
          </cell>
          <cell r="D21">
            <v>0</v>
          </cell>
          <cell r="E21">
            <v>0</v>
          </cell>
        </row>
        <row r="22">
          <cell r="A22" t="str">
            <v>553030111</v>
          </cell>
          <cell r="B22">
            <v>53030111</v>
          </cell>
          <cell r="C22" t="str">
            <v>COS - OEMR House Rent</v>
          </cell>
          <cell r="D22">
            <v>0</v>
          </cell>
          <cell r="E22">
            <v>0</v>
          </cell>
        </row>
        <row r="23">
          <cell r="A23" t="str">
            <v>553030112</v>
          </cell>
          <cell r="B23">
            <v>53030112</v>
          </cell>
          <cell r="C23" t="str">
            <v>COS - OEMR Annual Leave</v>
          </cell>
          <cell r="D23">
            <v>0</v>
          </cell>
          <cell r="E23">
            <v>0</v>
          </cell>
        </row>
        <row r="24">
          <cell r="A24" t="str">
            <v>553030113</v>
          </cell>
          <cell r="B24">
            <v>53030113</v>
          </cell>
          <cell r="C24" t="str">
            <v>COS - OEMR Employee Welfare</v>
          </cell>
          <cell r="D24">
            <v>0</v>
          </cell>
          <cell r="E24">
            <v>0</v>
          </cell>
        </row>
        <row r="25">
          <cell r="A25" t="str">
            <v>553030115</v>
          </cell>
          <cell r="B25">
            <v>53030115</v>
          </cell>
          <cell r="C25" t="str">
            <v>COS - OEMR Donation to Employee</v>
          </cell>
          <cell r="D25">
            <v>0</v>
          </cell>
          <cell r="E25">
            <v>0</v>
          </cell>
        </row>
        <row r="26">
          <cell r="A26" t="str">
            <v>553030199</v>
          </cell>
          <cell r="B26">
            <v>53030199</v>
          </cell>
          <cell r="C26" t="str">
            <v>COS - OEMR Other Remuneration</v>
          </cell>
          <cell r="D26">
            <v>0</v>
          </cell>
          <cell r="E26">
            <v>0</v>
          </cell>
        </row>
        <row r="27">
          <cell r="A27" t="str">
            <v>553030201</v>
          </cell>
          <cell r="B27">
            <v>53030201</v>
          </cell>
          <cell r="C27" t="str">
            <v>COS - OEMN Travel Expense Domestik</v>
          </cell>
          <cell r="D27">
            <v>0</v>
          </cell>
          <cell r="E27">
            <v>0</v>
          </cell>
          <cell r="G27">
            <v>0</v>
          </cell>
          <cell r="I27">
            <v>0</v>
          </cell>
          <cell r="K27">
            <v>0</v>
          </cell>
          <cell r="M27">
            <v>0</v>
          </cell>
          <cell r="O27">
            <v>0</v>
          </cell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  <cell r="AC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553030202</v>
          </cell>
          <cell r="B28">
            <v>53030202</v>
          </cell>
          <cell r="C28" t="str">
            <v>COS - OEMN Travel Expense Abroad</v>
          </cell>
          <cell r="D28">
            <v>0</v>
          </cell>
          <cell r="E28">
            <v>0</v>
          </cell>
          <cell r="G28">
            <v>0</v>
          </cell>
          <cell r="I28">
            <v>0</v>
          </cell>
          <cell r="K28">
            <v>0</v>
          </cell>
          <cell r="M28">
            <v>0</v>
          </cell>
          <cell r="O28">
            <v>0</v>
          </cell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553030203</v>
          </cell>
          <cell r="B29">
            <v>53030203</v>
          </cell>
          <cell r="C29" t="str">
            <v>COS - OEMN Transport</v>
          </cell>
          <cell r="D29">
            <v>0</v>
          </cell>
          <cell r="E29">
            <v>0</v>
          </cell>
        </row>
        <row r="30">
          <cell r="A30" t="str">
            <v>553030204</v>
          </cell>
          <cell r="B30">
            <v>53030204</v>
          </cell>
          <cell r="C30" t="str">
            <v>COS - OEMN Airport Pass &amp; ID Card</v>
          </cell>
          <cell r="D30">
            <v>871200</v>
          </cell>
          <cell r="E30">
            <v>0</v>
          </cell>
          <cell r="G30">
            <v>0</v>
          </cell>
          <cell r="I30">
            <v>0</v>
          </cell>
          <cell r="K30">
            <v>0</v>
          </cell>
          <cell r="M30">
            <v>0</v>
          </cell>
          <cell r="O30">
            <v>0</v>
          </cell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AA30">
            <v>871200</v>
          </cell>
          <cell r="AC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871200</v>
          </cell>
          <cell r="AZ30">
            <v>0</v>
          </cell>
        </row>
        <row r="31">
          <cell r="A31" t="str">
            <v>553030205</v>
          </cell>
          <cell r="B31">
            <v>53030205</v>
          </cell>
          <cell r="C31" t="str">
            <v>COS - OEMN Fuel and Oil</v>
          </cell>
          <cell r="D31">
            <v>10216800</v>
          </cell>
          <cell r="E31">
            <v>0</v>
          </cell>
          <cell r="G31">
            <v>851400</v>
          </cell>
          <cell r="I31">
            <v>851400</v>
          </cell>
          <cell r="K31">
            <v>851400</v>
          </cell>
          <cell r="M31">
            <v>851400</v>
          </cell>
          <cell r="O31">
            <v>851400</v>
          </cell>
          <cell r="Q31">
            <v>851400</v>
          </cell>
          <cell r="S31">
            <v>851400</v>
          </cell>
          <cell r="U31">
            <v>851400</v>
          </cell>
          <cell r="W31">
            <v>851400</v>
          </cell>
          <cell r="Y31">
            <v>851400</v>
          </cell>
          <cell r="AA31">
            <v>851400</v>
          </cell>
          <cell r="AC31">
            <v>851400</v>
          </cell>
          <cell r="AO31">
            <v>851400</v>
          </cell>
          <cell r="AP31">
            <v>851400</v>
          </cell>
          <cell r="AQ31">
            <v>851400</v>
          </cell>
          <cell r="AR31">
            <v>851400</v>
          </cell>
          <cell r="AS31">
            <v>851400</v>
          </cell>
          <cell r="AT31">
            <v>851400</v>
          </cell>
          <cell r="AU31">
            <v>851400</v>
          </cell>
          <cell r="AV31">
            <v>851400</v>
          </cell>
          <cell r="AW31">
            <v>851400</v>
          </cell>
          <cell r="AX31">
            <v>851400</v>
          </cell>
          <cell r="AY31">
            <v>851400</v>
          </cell>
          <cell r="AZ31">
            <v>851400</v>
          </cell>
        </row>
        <row r="32">
          <cell r="A32" t="str">
            <v>553030206</v>
          </cell>
          <cell r="B32">
            <v>53030206</v>
          </cell>
          <cell r="C32" t="str">
            <v>COS - OEMN Toll Fares</v>
          </cell>
          <cell r="D32">
            <v>0</v>
          </cell>
          <cell r="E32">
            <v>0</v>
          </cell>
        </row>
        <row r="33">
          <cell r="A33" t="str">
            <v>553030207</v>
          </cell>
          <cell r="B33">
            <v>53030207</v>
          </cell>
          <cell r="C33" t="str">
            <v>COS - OEMN Communication</v>
          </cell>
          <cell r="D33">
            <v>9948000</v>
          </cell>
          <cell r="E33">
            <v>0</v>
          </cell>
          <cell r="G33">
            <v>829000</v>
          </cell>
          <cell r="I33">
            <v>829000</v>
          </cell>
          <cell r="K33">
            <v>829000</v>
          </cell>
          <cell r="M33">
            <v>829000</v>
          </cell>
          <cell r="O33">
            <v>829000</v>
          </cell>
          <cell r="Q33">
            <v>829000</v>
          </cell>
          <cell r="S33">
            <v>829000</v>
          </cell>
          <cell r="U33">
            <v>829000</v>
          </cell>
          <cell r="W33">
            <v>829000</v>
          </cell>
          <cell r="Y33">
            <v>829000</v>
          </cell>
          <cell r="AA33">
            <v>829000</v>
          </cell>
          <cell r="AC33">
            <v>829000</v>
          </cell>
          <cell r="AO33">
            <v>829000</v>
          </cell>
          <cell r="AP33">
            <v>829000</v>
          </cell>
          <cell r="AQ33">
            <v>829000</v>
          </cell>
          <cell r="AR33">
            <v>829000</v>
          </cell>
          <cell r="AS33">
            <v>829000</v>
          </cell>
          <cell r="AT33">
            <v>829000</v>
          </cell>
          <cell r="AU33">
            <v>829000</v>
          </cell>
          <cell r="AV33">
            <v>829000</v>
          </cell>
          <cell r="AW33">
            <v>829000</v>
          </cell>
          <cell r="AX33">
            <v>829000</v>
          </cell>
          <cell r="AY33">
            <v>829000</v>
          </cell>
          <cell r="AZ33">
            <v>829000</v>
          </cell>
        </row>
        <row r="34">
          <cell r="A34" t="str">
            <v>553030208</v>
          </cell>
          <cell r="B34">
            <v>53030208</v>
          </cell>
          <cell r="C34" t="str">
            <v>COS - OEMN Uniform</v>
          </cell>
          <cell r="D34">
            <v>0</v>
          </cell>
          <cell r="E34">
            <v>0</v>
          </cell>
        </row>
        <row r="35">
          <cell r="A35" t="str">
            <v>553040101</v>
          </cell>
          <cell r="B35">
            <v>53040101</v>
          </cell>
          <cell r="C35" t="str">
            <v>COS - OERM Consumable Parts</v>
          </cell>
          <cell r="D35">
            <v>0</v>
          </cell>
          <cell r="E35">
            <v>0</v>
          </cell>
          <cell r="G35">
            <v>0</v>
          </cell>
          <cell r="I35">
            <v>0</v>
          </cell>
          <cell r="K35">
            <v>0</v>
          </cell>
          <cell r="M35">
            <v>0</v>
          </cell>
          <cell r="O35">
            <v>0</v>
          </cell>
          <cell r="Q35">
            <v>0</v>
          </cell>
          <cell r="S35">
            <v>0</v>
          </cell>
          <cell r="U35">
            <v>0</v>
          </cell>
          <cell r="W35">
            <v>0</v>
          </cell>
          <cell r="Y35">
            <v>0</v>
          </cell>
          <cell r="AA35">
            <v>0</v>
          </cell>
          <cell r="AC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553040103</v>
          </cell>
          <cell r="B36">
            <v>53040103</v>
          </cell>
          <cell r="C36" t="str">
            <v>COS - OERM Operation Exp.</v>
          </cell>
          <cell r="D36">
            <v>0</v>
          </cell>
          <cell r="E36">
            <v>0</v>
          </cell>
          <cell r="G36">
            <v>0</v>
          </cell>
          <cell r="I36">
            <v>0</v>
          </cell>
          <cell r="K36">
            <v>0</v>
          </cell>
          <cell r="M36">
            <v>0</v>
          </cell>
          <cell r="O36">
            <v>0</v>
          </cell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A36">
            <v>0</v>
          </cell>
          <cell r="AC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</row>
        <row r="37">
          <cell r="A37" t="str">
            <v>553040105</v>
          </cell>
          <cell r="B37">
            <v>53040105</v>
          </cell>
          <cell r="C37" t="str">
            <v>COS - OERM Transportation Exp.</v>
          </cell>
          <cell r="D37">
            <v>0</v>
          </cell>
          <cell r="E37">
            <v>0</v>
          </cell>
          <cell r="G37">
            <v>0</v>
          </cell>
          <cell r="I37">
            <v>0</v>
          </cell>
          <cell r="K37">
            <v>0</v>
          </cell>
          <cell r="M37">
            <v>0</v>
          </cell>
          <cell r="O37">
            <v>0</v>
          </cell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A37">
            <v>0</v>
          </cell>
          <cell r="AC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</row>
        <row r="38">
          <cell r="A38" t="str">
            <v>553040106</v>
          </cell>
          <cell r="B38">
            <v>53040106</v>
          </cell>
          <cell r="C38" t="str">
            <v>COS - OERM Office Equipment</v>
          </cell>
          <cell r="D38">
            <v>0</v>
          </cell>
          <cell r="E38">
            <v>0</v>
          </cell>
          <cell r="G38">
            <v>0</v>
          </cell>
          <cell r="I38">
            <v>0</v>
          </cell>
          <cell r="K38">
            <v>0</v>
          </cell>
          <cell r="M38">
            <v>0</v>
          </cell>
          <cell r="O38">
            <v>0</v>
          </cell>
          <cell r="Q38">
            <v>0</v>
          </cell>
          <cell r="S38">
            <v>0</v>
          </cell>
          <cell r="U38">
            <v>0</v>
          </cell>
          <cell r="W38">
            <v>0</v>
          </cell>
          <cell r="Y38">
            <v>0</v>
          </cell>
          <cell r="AA38">
            <v>0</v>
          </cell>
          <cell r="AC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</row>
        <row r="39">
          <cell r="A39" t="str">
            <v>553040107</v>
          </cell>
          <cell r="B39">
            <v>53040107</v>
          </cell>
          <cell r="C39" t="str">
            <v>COS - OERM Maintenance Tools</v>
          </cell>
          <cell r="D39">
            <v>0</v>
          </cell>
          <cell r="E39">
            <v>0</v>
          </cell>
        </row>
        <row r="40">
          <cell r="A40" t="str">
            <v>553040110</v>
          </cell>
          <cell r="B40">
            <v>53040110</v>
          </cell>
          <cell r="C40" t="str">
            <v>COS - OERM Car Scheme</v>
          </cell>
          <cell r="D40">
            <v>0</v>
          </cell>
          <cell r="E40">
            <v>0</v>
          </cell>
        </row>
        <row r="41">
          <cell r="A41" t="str">
            <v>553040200</v>
          </cell>
          <cell r="B41">
            <v>53040200</v>
          </cell>
          <cell r="C41" t="str">
            <v>COS - OE Hire of Opr. Equipment</v>
          </cell>
          <cell r="D41">
            <v>0</v>
          </cell>
          <cell r="E41">
            <v>0</v>
          </cell>
          <cell r="G41">
            <v>0</v>
          </cell>
          <cell r="I41">
            <v>0</v>
          </cell>
          <cell r="K41">
            <v>0</v>
          </cell>
          <cell r="M41">
            <v>0</v>
          </cell>
          <cell r="O41">
            <v>0</v>
          </cell>
          <cell r="Q41">
            <v>0</v>
          </cell>
          <cell r="S41">
            <v>0</v>
          </cell>
          <cell r="U41">
            <v>0</v>
          </cell>
          <cell r="W41">
            <v>0</v>
          </cell>
          <cell r="Y41">
            <v>0</v>
          </cell>
          <cell r="AA41">
            <v>0</v>
          </cell>
          <cell r="AC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553040300</v>
          </cell>
          <cell r="B42">
            <v>53040300</v>
          </cell>
          <cell r="C42" t="str">
            <v>COS - OE Rent Expenses</v>
          </cell>
          <cell r="D42">
            <v>25327500</v>
          </cell>
          <cell r="E42">
            <v>0</v>
          </cell>
          <cell r="G42">
            <v>2110625</v>
          </cell>
          <cell r="I42">
            <v>2110625</v>
          </cell>
          <cell r="K42">
            <v>2110625</v>
          </cell>
          <cell r="M42">
            <v>2110625</v>
          </cell>
          <cell r="O42">
            <v>2110625</v>
          </cell>
          <cell r="Q42">
            <v>2110625</v>
          </cell>
          <cell r="S42">
            <v>2110625</v>
          </cell>
          <cell r="U42">
            <v>2110625</v>
          </cell>
          <cell r="W42">
            <v>2110625</v>
          </cell>
          <cell r="Y42">
            <v>2110625</v>
          </cell>
          <cell r="AA42">
            <v>2110625</v>
          </cell>
          <cell r="AC42">
            <v>2110625</v>
          </cell>
          <cell r="AO42">
            <v>2110625</v>
          </cell>
          <cell r="AP42">
            <v>2110625</v>
          </cell>
          <cell r="AQ42">
            <v>2110625</v>
          </cell>
          <cell r="AR42">
            <v>2110625</v>
          </cell>
          <cell r="AS42">
            <v>2110625</v>
          </cell>
          <cell r="AT42">
            <v>2110625</v>
          </cell>
          <cell r="AU42">
            <v>2110625</v>
          </cell>
          <cell r="AV42">
            <v>2110625</v>
          </cell>
          <cell r="AW42">
            <v>2110625</v>
          </cell>
          <cell r="AX42">
            <v>2110625</v>
          </cell>
          <cell r="AY42">
            <v>2110625</v>
          </cell>
          <cell r="AZ42">
            <v>2110625</v>
          </cell>
        </row>
        <row r="43">
          <cell r="A43" t="str">
            <v>553040400</v>
          </cell>
          <cell r="B43">
            <v>53040400</v>
          </cell>
          <cell r="C43" t="str">
            <v>COS - OE Un-Capitalized Asset</v>
          </cell>
          <cell r="D43">
            <v>0</v>
          </cell>
          <cell r="E43">
            <v>0</v>
          </cell>
        </row>
        <row r="44">
          <cell r="A44" t="str">
            <v>553040500</v>
          </cell>
          <cell r="B44">
            <v>53040500</v>
          </cell>
          <cell r="C44" t="str">
            <v>COS - OE Insurance Expenses</v>
          </cell>
          <cell r="D44">
            <v>0</v>
          </cell>
          <cell r="E44">
            <v>0</v>
          </cell>
          <cell r="G44">
            <v>0</v>
          </cell>
          <cell r="I44">
            <v>0</v>
          </cell>
          <cell r="K44">
            <v>0</v>
          </cell>
          <cell r="M44">
            <v>0</v>
          </cell>
          <cell r="O44">
            <v>0</v>
          </cell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</row>
        <row r="45">
          <cell r="A45" t="str">
            <v>553040603</v>
          </cell>
          <cell r="B45">
            <v>53040603</v>
          </cell>
          <cell r="C45" t="str">
            <v>COS - OED Depr. Exp. Bulding I</v>
          </cell>
          <cell r="D45">
            <v>0</v>
          </cell>
          <cell r="E45">
            <v>0</v>
          </cell>
        </row>
        <row r="46">
          <cell r="A46" t="str">
            <v>553040604</v>
          </cell>
          <cell r="B46">
            <v>53040604</v>
          </cell>
          <cell r="C46" t="str">
            <v>COS - OED Depr. Exp. Operation</v>
          </cell>
          <cell r="D46">
            <v>0</v>
          </cell>
          <cell r="E46">
            <v>0</v>
          </cell>
        </row>
        <row r="47">
          <cell r="A47" t="str">
            <v>553040605</v>
          </cell>
          <cell r="B47">
            <v>53040605</v>
          </cell>
          <cell r="C47" t="str">
            <v>COS - OED Depr. Exp. Maintenant</v>
          </cell>
          <cell r="D47">
            <v>0</v>
          </cell>
          <cell r="E47">
            <v>0</v>
          </cell>
        </row>
        <row r="48">
          <cell r="A48" t="str">
            <v>553040606</v>
          </cell>
          <cell r="B48">
            <v>53040606</v>
          </cell>
          <cell r="C48" t="str">
            <v>COS - OED Depr. Exp. Tools - Ma</v>
          </cell>
          <cell r="D48">
            <v>0</v>
          </cell>
          <cell r="E48">
            <v>0</v>
          </cell>
        </row>
        <row r="49">
          <cell r="A49" t="str">
            <v>553040607</v>
          </cell>
          <cell r="B49">
            <v>53040607</v>
          </cell>
          <cell r="C49" t="str">
            <v>COS - OED Depr. Exp. Transport</v>
          </cell>
          <cell r="D49">
            <v>0</v>
          </cell>
          <cell r="E49">
            <v>0</v>
          </cell>
        </row>
        <row r="50">
          <cell r="A50" t="str">
            <v>553040608</v>
          </cell>
          <cell r="B50">
            <v>53040608</v>
          </cell>
          <cell r="C50" t="str">
            <v>COS - OED Depr. Exp. Office Equ</v>
          </cell>
          <cell r="D50">
            <v>0</v>
          </cell>
          <cell r="E50">
            <v>0</v>
          </cell>
        </row>
        <row r="51">
          <cell r="A51" t="str">
            <v>553040610</v>
          </cell>
          <cell r="B51">
            <v>53040610</v>
          </cell>
          <cell r="C51" t="str">
            <v>COS - OED Depr. Exp. Communicat</v>
          </cell>
          <cell r="D51">
            <v>0</v>
          </cell>
          <cell r="E51">
            <v>0</v>
          </cell>
        </row>
        <row r="52">
          <cell r="A52" t="str">
            <v>553050300</v>
          </cell>
          <cell r="B52">
            <v>53050300</v>
          </cell>
          <cell r="C52" t="str">
            <v>COS - Omt Training</v>
          </cell>
          <cell r="D52">
            <v>0</v>
          </cell>
          <cell r="E52">
            <v>0</v>
          </cell>
        </row>
        <row r="53">
          <cell r="A53" t="str">
            <v>553050400</v>
          </cell>
          <cell r="B53">
            <v>53050400</v>
          </cell>
          <cell r="C53" t="str">
            <v>COS - Omt Library</v>
          </cell>
          <cell r="D53">
            <v>0</v>
          </cell>
          <cell r="E53">
            <v>0</v>
          </cell>
          <cell r="G53">
            <v>0</v>
          </cell>
          <cell r="I53">
            <v>0</v>
          </cell>
          <cell r="K53">
            <v>0</v>
          </cell>
          <cell r="M53">
            <v>0</v>
          </cell>
          <cell r="O53">
            <v>0</v>
          </cell>
          <cell r="Q53">
            <v>0</v>
          </cell>
          <cell r="S53">
            <v>0</v>
          </cell>
          <cell r="U53">
            <v>0</v>
          </cell>
          <cell r="W53">
            <v>0</v>
          </cell>
          <cell r="Y53">
            <v>0</v>
          </cell>
          <cell r="AA53">
            <v>0</v>
          </cell>
          <cell r="AC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</row>
        <row r="54">
          <cell r="A54" t="str">
            <v>553050600</v>
          </cell>
          <cell r="B54">
            <v>53050600</v>
          </cell>
          <cell r="C54" t="str">
            <v>COS - Omt Subscription</v>
          </cell>
          <cell r="D54">
            <v>0</v>
          </cell>
          <cell r="E54">
            <v>0</v>
          </cell>
          <cell r="G54">
            <v>0</v>
          </cell>
          <cell r="I54">
            <v>0</v>
          </cell>
          <cell r="K54">
            <v>0</v>
          </cell>
          <cell r="M54">
            <v>0</v>
          </cell>
          <cell r="O54">
            <v>0</v>
          </cell>
          <cell r="Q54">
            <v>0</v>
          </cell>
          <cell r="S54">
            <v>0</v>
          </cell>
          <cell r="U54">
            <v>0</v>
          </cell>
          <cell r="W54">
            <v>0</v>
          </cell>
          <cell r="Y54">
            <v>0</v>
          </cell>
          <cell r="AA54">
            <v>0</v>
          </cell>
          <cell r="AC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</row>
        <row r="55">
          <cell r="A55" t="str">
            <v>553060100</v>
          </cell>
          <cell r="B55">
            <v>53060100</v>
          </cell>
          <cell r="C55" t="str">
            <v>COS - OC Licences</v>
          </cell>
          <cell r="D55">
            <v>0</v>
          </cell>
          <cell r="E55">
            <v>0</v>
          </cell>
        </row>
        <row r="56">
          <cell r="A56" t="str">
            <v>553060200</v>
          </cell>
          <cell r="B56">
            <v>53060200</v>
          </cell>
          <cell r="C56" t="str">
            <v>COS - OC Pajak Bumi dan Bangunan</v>
          </cell>
          <cell r="D56">
            <v>0</v>
          </cell>
          <cell r="E56">
            <v>0</v>
          </cell>
          <cell r="G56">
            <v>0</v>
          </cell>
          <cell r="I56">
            <v>0</v>
          </cell>
          <cell r="K56">
            <v>0</v>
          </cell>
          <cell r="M56">
            <v>0</v>
          </cell>
          <cell r="O56">
            <v>0</v>
          </cell>
          <cell r="Q56">
            <v>0</v>
          </cell>
          <cell r="S56">
            <v>0</v>
          </cell>
          <cell r="U56">
            <v>0</v>
          </cell>
          <cell r="W56">
            <v>0</v>
          </cell>
          <cell r="Y56">
            <v>0</v>
          </cell>
          <cell r="AA56">
            <v>0</v>
          </cell>
          <cell r="AC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553060400</v>
          </cell>
          <cell r="B57">
            <v>53060400</v>
          </cell>
          <cell r="C57" t="str">
            <v>COS - OC Vehicles &amp; Licences</v>
          </cell>
          <cell r="D57">
            <v>1723150</v>
          </cell>
          <cell r="E57">
            <v>0</v>
          </cell>
          <cell r="G57">
            <v>0</v>
          </cell>
          <cell r="I57">
            <v>0</v>
          </cell>
          <cell r="K57">
            <v>0</v>
          </cell>
          <cell r="M57">
            <v>0</v>
          </cell>
          <cell r="O57">
            <v>0</v>
          </cell>
          <cell r="Q57">
            <v>0</v>
          </cell>
          <cell r="S57">
            <v>0</v>
          </cell>
          <cell r="U57">
            <v>1723150</v>
          </cell>
          <cell r="W57">
            <v>0</v>
          </cell>
          <cell r="Y57">
            <v>0</v>
          </cell>
          <cell r="AA57">
            <v>0</v>
          </cell>
          <cell r="AC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1723150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</row>
        <row r="58">
          <cell r="A58" t="str">
            <v>553060500</v>
          </cell>
          <cell r="B58">
            <v>53060500</v>
          </cell>
          <cell r="C58" t="str">
            <v>COS - OC Membership</v>
          </cell>
          <cell r="D58">
            <v>0</v>
          </cell>
          <cell r="E58">
            <v>0</v>
          </cell>
        </row>
        <row r="59">
          <cell r="A59" t="str">
            <v>553060600</v>
          </cell>
          <cell r="B59">
            <v>53060600</v>
          </cell>
          <cell r="C59" t="str">
            <v>COS - OC Donation and Contribut</v>
          </cell>
          <cell r="D59">
            <v>600000</v>
          </cell>
          <cell r="E59">
            <v>0</v>
          </cell>
          <cell r="G59">
            <v>0</v>
          </cell>
          <cell r="I59">
            <v>300000</v>
          </cell>
          <cell r="K59">
            <v>0</v>
          </cell>
          <cell r="M59">
            <v>0</v>
          </cell>
          <cell r="O59">
            <v>0</v>
          </cell>
          <cell r="Q59">
            <v>300000</v>
          </cell>
          <cell r="S59">
            <v>0</v>
          </cell>
          <cell r="U59">
            <v>0</v>
          </cell>
          <cell r="W59">
            <v>0</v>
          </cell>
          <cell r="Y59">
            <v>0</v>
          </cell>
          <cell r="AA59">
            <v>0</v>
          </cell>
          <cell r="AC59">
            <v>0</v>
          </cell>
          <cell r="AO59">
            <v>0</v>
          </cell>
          <cell r="AP59">
            <v>300000</v>
          </cell>
          <cell r="AQ59">
            <v>0</v>
          </cell>
          <cell r="AR59">
            <v>0</v>
          </cell>
          <cell r="AS59">
            <v>0</v>
          </cell>
          <cell r="AT59">
            <v>300000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</row>
        <row r="60">
          <cell r="A60" t="str">
            <v>553060700</v>
          </cell>
          <cell r="B60">
            <v>53060700</v>
          </cell>
          <cell r="C60" t="str">
            <v>COS - OC Platform</v>
          </cell>
          <cell r="D60">
            <v>2044350</v>
          </cell>
          <cell r="E60">
            <v>0</v>
          </cell>
          <cell r="G60">
            <v>0</v>
          </cell>
          <cell r="I60">
            <v>0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S60">
            <v>0</v>
          </cell>
          <cell r="U60">
            <v>0</v>
          </cell>
          <cell r="W60">
            <v>0</v>
          </cell>
          <cell r="Y60">
            <v>0</v>
          </cell>
          <cell r="AA60">
            <v>2044350</v>
          </cell>
          <cell r="AC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2044350</v>
          </cell>
          <cell r="AZ60">
            <v>0</v>
          </cell>
        </row>
        <row r="61">
          <cell r="A61" t="str">
            <v>553070100</v>
          </cell>
          <cell r="B61">
            <v>53070100</v>
          </cell>
          <cell r="C61" t="str">
            <v>COS - OG Transportation Local</v>
          </cell>
          <cell r="D61">
            <v>0</v>
          </cell>
          <cell r="E61">
            <v>0</v>
          </cell>
          <cell r="G61">
            <v>0</v>
          </cell>
          <cell r="I61">
            <v>0</v>
          </cell>
          <cell r="K61">
            <v>0</v>
          </cell>
          <cell r="M61">
            <v>0</v>
          </cell>
          <cell r="O61">
            <v>0</v>
          </cell>
          <cell r="Q61">
            <v>0</v>
          </cell>
          <cell r="S61">
            <v>0</v>
          </cell>
          <cell r="U61">
            <v>0</v>
          </cell>
          <cell r="W61">
            <v>0</v>
          </cell>
          <cell r="Y61">
            <v>0</v>
          </cell>
          <cell r="AA61">
            <v>0</v>
          </cell>
          <cell r="AC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</row>
        <row r="62">
          <cell r="A62" t="str">
            <v>553070200</v>
          </cell>
          <cell r="B62">
            <v>53070200</v>
          </cell>
          <cell r="C62" t="str">
            <v>COS - OG Fotocopy, Photography</v>
          </cell>
          <cell r="D62">
            <v>132000</v>
          </cell>
          <cell r="E62">
            <v>0</v>
          </cell>
          <cell r="G62">
            <v>20000</v>
          </cell>
          <cell r="I62">
            <v>0</v>
          </cell>
          <cell r="K62">
            <v>20000</v>
          </cell>
          <cell r="M62">
            <v>0</v>
          </cell>
          <cell r="O62">
            <v>20000</v>
          </cell>
          <cell r="Q62">
            <v>0</v>
          </cell>
          <cell r="S62">
            <v>20000</v>
          </cell>
          <cell r="U62">
            <v>0</v>
          </cell>
          <cell r="W62">
            <v>20000</v>
          </cell>
          <cell r="Y62">
            <v>0</v>
          </cell>
          <cell r="AA62">
            <v>0</v>
          </cell>
          <cell r="AC62">
            <v>32000</v>
          </cell>
          <cell r="AO62">
            <v>20000</v>
          </cell>
          <cell r="AP62">
            <v>0</v>
          </cell>
          <cell r="AQ62">
            <v>20000</v>
          </cell>
          <cell r="AR62">
            <v>0</v>
          </cell>
          <cell r="AS62">
            <v>20000</v>
          </cell>
          <cell r="AT62">
            <v>0</v>
          </cell>
          <cell r="AU62">
            <v>20000</v>
          </cell>
          <cell r="AV62">
            <v>0</v>
          </cell>
          <cell r="AW62">
            <v>20000</v>
          </cell>
          <cell r="AX62">
            <v>0</v>
          </cell>
          <cell r="AY62">
            <v>0</v>
          </cell>
          <cell r="AZ62">
            <v>32000</v>
          </cell>
        </row>
        <row r="63">
          <cell r="A63" t="str">
            <v>553070500</v>
          </cell>
          <cell r="B63">
            <v>53070500</v>
          </cell>
          <cell r="C63" t="str">
            <v>COS - OG Cleaning Material &amp; Service</v>
          </cell>
          <cell r="D63">
            <v>1452000</v>
          </cell>
          <cell r="E63">
            <v>0</v>
          </cell>
          <cell r="G63">
            <v>121000</v>
          </cell>
          <cell r="I63">
            <v>121000</v>
          </cell>
          <cell r="K63">
            <v>121000</v>
          </cell>
          <cell r="M63">
            <v>121000</v>
          </cell>
          <cell r="O63">
            <v>121000</v>
          </cell>
          <cell r="Q63">
            <v>121000</v>
          </cell>
          <cell r="S63">
            <v>121000</v>
          </cell>
          <cell r="U63">
            <v>121000</v>
          </cell>
          <cell r="W63">
            <v>121000</v>
          </cell>
          <cell r="Y63">
            <v>121000</v>
          </cell>
          <cell r="AA63">
            <v>121000</v>
          </cell>
          <cell r="AC63">
            <v>121000</v>
          </cell>
          <cell r="AO63">
            <v>121000</v>
          </cell>
          <cell r="AP63">
            <v>121000</v>
          </cell>
          <cell r="AQ63">
            <v>121000</v>
          </cell>
          <cell r="AR63">
            <v>121000</v>
          </cell>
          <cell r="AS63">
            <v>121000</v>
          </cell>
          <cell r="AT63">
            <v>121000</v>
          </cell>
          <cell r="AU63">
            <v>121000</v>
          </cell>
          <cell r="AV63">
            <v>121000</v>
          </cell>
          <cell r="AW63">
            <v>121000</v>
          </cell>
          <cell r="AX63">
            <v>121000</v>
          </cell>
          <cell r="AY63">
            <v>121000</v>
          </cell>
          <cell r="AZ63">
            <v>121000</v>
          </cell>
        </row>
        <row r="64">
          <cell r="A64" t="str">
            <v>553070600</v>
          </cell>
          <cell r="B64">
            <v>53070600</v>
          </cell>
          <cell r="C64" t="str">
            <v>COS - OG Printing Stat, Office supply</v>
          </cell>
          <cell r="D64">
            <v>1683000</v>
          </cell>
          <cell r="E64">
            <v>0</v>
          </cell>
          <cell r="G64">
            <v>650000</v>
          </cell>
          <cell r="I64">
            <v>0</v>
          </cell>
          <cell r="K64">
            <v>0</v>
          </cell>
          <cell r="M64">
            <v>600000</v>
          </cell>
          <cell r="O64">
            <v>0</v>
          </cell>
          <cell r="Q64">
            <v>40000</v>
          </cell>
          <cell r="S64">
            <v>0</v>
          </cell>
          <cell r="U64">
            <v>353000</v>
          </cell>
          <cell r="W64">
            <v>0</v>
          </cell>
          <cell r="Y64">
            <v>40000</v>
          </cell>
          <cell r="AA64">
            <v>0</v>
          </cell>
          <cell r="AC64">
            <v>0</v>
          </cell>
          <cell r="AO64">
            <v>650000</v>
          </cell>
          <cell r="AP64">
            <v>0</v>
          </cell>
          <cell r="AQ64">
            <v>0</v>
          </cell>
          <cell r="AR64">
            <v>600000</v>
          </cell>
          <cell r="AS64">
            <v>0</v>
          </cell>
          <cell r="AT64">
            <v>40000</v>
          </cell>
          <cell r="AU64">
            <v>0</v>
          </cell>
          <cell r="AV64">
            <v>353000</v>
          </cell>
          <cell r="AW64">
            <v>0</v>
          </cell>
          <cell r="AX64">
            <v>40000</v>
          </cell>
          <cell r="AY64">
            <v>0</v>
          </cell>
          <cell r="AZ64">
            <v>0</v>
          </cell>
        </row>
        <row r="65">
          <cell r="A65" t="str">
            <v>553070700</v>
          </cell>
          <cell r="B65">
            <v>53070700</v>
          </cell>
          <cell r="C65" t="str">
            <v>COS - OG Consumption</v>
          </cell>
          <cell r="D65">
            <v>567600</v>
          </cell>
          <cell r="E65">
            <v>0</v>
          </cell>
          <cell r="G65">
            <v>47300</v>
          </cell>
          <cell r="I65">
            <v>47300</v>
          </cell>
          <cell r="K65">
            <v>47300</v>
          </cell>
          <cell r="M65">
            <v>47300</v>
          </cell>
          <cell r="O65">
            <v>47300</v>
          </cell>
          <cell r="Q65">
            <v>47300</v>
          </cell>
          <cell r="S65">
            <v>47300</v>
          </cell>
          <cell r="U65">
            <v>47300</v>
          </cell>
          <cell r="W65">
            <v>47300</v>
          </cell>
          <cell r="Y65">
            <v>47300</v>
          </cell>
          <cell r="AA65">
            <v>47300</v>
          </cell>
          <cell r="AC65">
            <v>47300</v>
          </cell>
          <cell r="AO65">
            <v>47300</v>
          </cell>
          <cell r="AP65">
            <v>47300</v>
          </cell>
          <cell r="AQ65">
            <v>47300</v>
          </cell>
          <cell r="AR65">
            <v>47300</v>
          </cell>
          <cell r="AS65">
            <v>47300</v>
          </cell>
          <cell r="AT65">
            <v>47300</v>
          </cell>
          <cell r="AU65">
            <v>47300</v>
          </cell>
          <cell r="AV65">
            <v>47300</v>
          </cell>
          <cell r="AW65">
            <v>47300</v>
          </cell>
          <cell r="AX65">
            <v>47300</v>
          </cell>
          <cell r="AY65">
            <v>47300</v>
          </cell>
          <cell r="AZ65">
            <v>47300</v>
          </cell>
        </row>
        <row r="66">
          <cell r="A66" t="str">
            <v>553070800</v>
          </cell>
          <cell r="B66">
            <v>53070800</v>
          </cell>
          <cell r="C66" t="str">
            <v>COS - OG Stamp &amp; Postage</v>
          </cell>
          <cell r="D66">
            <v>0</v>
          </cell>
          <cell r="E66">
            <v>0</v>
          </cell>
          <cell r="G66">
            <v>0</v>
          </cell>
          <cell r="I66">
            <v>0</v>
          </cell>
          <cell r="K66">
            <v>0</v>
          </cell>
          <cell r="M66">
            <v>0</v>
          </cell>
          <cell r="O66">
            <v>0</v>
          </cell>
          <cell r="Q66">
            <v>0</v>
          </cell>
          <cell r="S66">
            <v>0</v>
          </cell>
          <cell r="U66">
            <v>0</v>
          </cell>
          <cell r="W66">
            <v>0</v>
          </cell>
          <cell r="Y66">
            <v>0</v>
          </cell>
          <cell r="AA66">
            <v>0</v>
          </cell>
          <cell r="AC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67">
          <cell r="A67" t="str">
            <v>553070900</v>
          </cell>
          <cell r="B67">
            <v>53070900</v>
          </cell>
          <cell r="C67" t="str">
            <v>COS - OG Freight Out / Flight</v>
          </cell>
          <cell r="D67">
            <v>726000</v>
          </cell>
          <cell r="E67">
            <v>0</v>
          </cell>
          <cell r="G67">
            <v>40000</v>
          </cell>
          <cell r="I67">
            <v>40000</v>
          </cell>
          <cell r="K67">
            <v>163000</v>
          </cell>
          <cell r="M67">
            <v>40000</v>
          </cell>
          <cell r="O67">
            <v>40000</v>
          </cell>
          <cell r="Q67">
            <v>40000</v>
          </cell>
          <cell r="S67">
            <v>40000</v>
          </cell>
          <cell r="U67">
            <v>163000</v>
          </cell>
          <cell r="W67">
            <v>40000</v>
          </cell>
          <cell r="Y67">
            <v>40000</v>
          </cell>
          <cell r="AA67">
            <v>40000</v>
          </cell>
          <cell r="AC67">
            <v>40000</v>
          </cell>
          <cell r="AO67">
            <v>40000</v>
          </cell>
          <cell r="AP67">
            <v>40000</v>
          </cell>
          <cell r="AQ67">
            <v>163000</v>
          </cell>
          <cell r="AR67">
            <v>40000</v>
          </cell>
          <cell r="AS67">
            <v>40000</v>
          </cell>
          <cell r="AT67">
            <v>40000</v>
          </cell>
          <cell r="AU67">
            <v>40000</v>
          </cell>
          <cell r="AV67">
            <v>163000</v>
          </cell>
          <cell r="AW67">
            <v>40000</v>
          </cell>
          <cell r="AX67">
            <v>40000</v>
          </cell>
          <cell r="AY67">
            <v>40000</v>
          </cell>
          <cell r="AZ67">
            <v>40000</v>
          </cell>
        </row>
        <row r="68">
          <cell r="A68" t="str">
            <v>561020000</v>
          </cell>
          <cell r="B68">
            <v>61020000</v>
          </cell>
          <cell r="C68" t="str">
            <v>COM - Representation and Entertaint</v>
          </cell>
          <cell r="D68">
            <v>1000000</v>
          </cell>
          <cell r="E68">
            <v>0</v>
          </cell>
          <cell r="G68">
            <v>0</v>
          </cell>
          <cell r="I68">
            <v>0</v>
          </cell>
          <cell r="K68">
            <v>0</v>
          </cell>
          <cell r="M68">
            <v>300000</v>
          </cell>
          <cell r="O68">
            <v>0</v>
          </cell>
          <cell r="Q68">
            <v>0</v>
          </cell>
          <cell r="S68">
            <v>0</v>
          </cell>
          <cell r="U68">
            <v>0</v>
          </cell>
          <cell r="W68">
            <v>300000</v>
          </cell>
          <cell r="Y68">
            <v>0</v>
          </cell>
          <cell r="AA68">
            <v>0</v>
          </cell>
          <cell r="AC68">
            <v>400000</v>
          </cell>
          <cell r="AO68">
            <v>0</v>
          </cell>
          <cell r="AP68">
            <v>0</v>
          </cell>
          <cell r="AQ68">
            <v>0</v>
          </cell>
          <cell r="AR68">
            <v>300000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300000</v>
          </cell>
          <cell r="AX68">
            <v>0</v>
          </cell>
          <cell r="AY68">
            <v>0</v>
          </cell>
          <cell r="AZ68">
            <v>400000</v>
          </cell>
        </row>
        <row r="69">
          <cell r="A69" t="str">
            <v>572140000</v>
          </cell>
          <cell r="B69">
            <v>72140000</v>
          </cell>
          <cell r="C69" t="str">
            <v>Non-operating Exp. Other</v>
          </cell>
          <cell r="D69">
            <v>1534500</v>
          </cell>
          <cell r="E69">
            <v>0</v>
          </cell>
          <cell r="G69">
            <v>0</v>
          </cell>
          <cell r="I69">
            <v>500000</v>
          </cell>
          <cell r="K69">
            <v>115000</v>
          </cell>
          <cell r="M69">
            <v>0</v>
          </cell>
          <cell r="O69">
            <v>300000</v>
          </cell>
          <cell r="Q69">
            <v>115000</v>
          </cell>
          <cell r="S69">
            <v>0</v>
          </cell>
          <cell r="U69">
            <v>0</v>
          </cell>
          <cell r="W69">
            <v>115000</v>
          </cell>
          <cell r="Y69">
            <v>0</v>
          </cell>
          <cell r="AA69">
            <v>389500</v>
          </cell>
          <cell r="AC69">
            <v>0</v>
          </cell>
          <cell r="AO69">
            <v>0</v>
          </cell>
          <cell r="AP69">
            <v>500000</v>
          </cell>
          <cell r="AQ69">
            <v>115000</v>
          </cell>
          <cell r="AR69">
            <v>0</v>
          </cell>
          <cell r="AS69">
            <v>300000</v>
          </cell>
          <cell r="AT69">
            <v>115000</v>
          </cell>
          <cell r="AU69">
            <v>0</v>
          </cell>
          <cell r="AV69">
            <v>0</v>
          </cell>
          <cell r="AW69">
            <v>115000</v>
          </cell>
          <cell r="AX69">
            <v>0</v>
          </cell>
          <cell r="AY69">
            <v>389500</v>
          </cell>
          <cell r="AZ69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Trial Balance - Area"/>
      <sheetName val="Rekap Budget"/>
      <sheetName val="Penjelasan Budget"/>
      <sheetName val="Penjelasan Budget (2)"/>
      <sheetName val="Penjelasan Budget (3)"/>
      <sheetName val="Penjelasan Budget (4)"/>
      <sheetName val="Penjelasan Budget (5)"/>
      <sheetName val="Capex"/>
      <sheetName val="sheet1"/>
      <sheetName val="pesd_bahan"/>
      <sheetName val="GL"/>
      <sheetName val="Actual'14"/>
      <sheetName val="BU'15"/>
      <sheetName val="is_det_permonth"/>
      <sheetName val="is_det_permonth (14)"/>
      <sheetName val="is_det_permonth (BU)"/>
      <sheetName val="BUDGET14"/>
      <sheetName val="Actual'13"/>
      <sheetName val="is_det_permonth14"/>
      <sheetName val="is_det_permonthB14"/>
    </sheetNames>
    <sheetDataSet>
      <sheetData sheetId="0" refreshError="1"/>
      <sheetData sheetId="1" refreshError="1">
        <row r="9">
          <cell r="A9" t="str">
            <v>751020300</v>
          </cell>
        </row>
        <row r="11">
          <cell r="AO1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Trial Balance - Area"/>
      <sheetName val="Rekap Budget"/>
      <sheetName val="Penjelasan Budget"/>
      <sheetName val="Penjelasan Budget (2)"/>
      <sheetName val="Penjelasan Budget (3)"/>
      <sheetName val="Penjelasan Budget (4)"/>
      <sheetName val="Penjelasan Budget (5)"/>
      <sheetName val="Capex"/>
      <sheetName val="sheet1"/>
      <sheetName val="KPI"/>
      <sheetName val="Marshal"/>
      <sheetName val="WP"/>
      <sheetName val="ListAsset"/>
      <sheetName val="GL"/>
    </sheetNames>
    <sheetDataSet>
      <sheetData sheetId="0" refreshError="1"/>
      <sheetData sheetId="1" refreshError="1">
        <row r="9">
          <cell r="A9" t="str">
            <v>851020300</v>
          </cell>
          <cell r="B9">
            <v>51020300</v>
          </cell>
          <cell r="C9" t="str">
            <v>COS - ME Outsourcing</v>
          </cell>
          <cell r="D9">
            <v>0</v>
          </cell>
          <cell r="E9">
            <v>0</v>
          </cell>
          <cell r="F9">
            <v>60</v>
          </cell>
        </row>
        <row r="10">
          <cell r="A10" t="str">
            <v>851030000</v>
          </cell>
          <cell r="B10">
            <v>51030000</v>
          </cell>
          <cell r="C10" t="str">
            <v>COS - ME Consesion</v>
          </cell>
          <cell r="D10">
            <v>0</v>
          </cell>
          <cell r="E10">
            <v>0</v>
          </cell>
          <cell r="F10">
            <v>60</v>
          </cell>
        </row>
        <row r="11">
          <cell r="A11" t="str">
            <v>853020100</v>
          </cell>
          <cell r="B11">
            <v>53020100</v>
          </cell>
          <cell r="C11" t="str">
            <v>COS - OE Fuel and Oil</v>
          </cell>
          <cell r="D11">
            <v>20640000</v>
          </cell>
          <cell r="E11">
            <v>0</v>
          </cell>
          <cell r="F11">
            <v>60</v>
          </cell>
          <cell r="G11">
            <v>1720000</v>
          </cell>
          <cell r="I11">
            <v>1720000</v>
          </cell>
          <cell r="K11">
            <v>1720000</v>
          </cell>
          <cell r="M11">
            <v>1720000</v>
          </cell>
          <cell r="O11">
            <v>1720000</v>
          </cell>
          <cell r="Q11">
            <v>1720000</v>
          </cell>
          <cell r="S11">
            <v>1720000</v>
          </cell>
          <cell r="U11">
            <v>1720000</v>
          </cell>
          <cell r="W11">
            <v>1720000</v>
          </cell>
          <cell r="Y11">
            <v>1720000</v>
          </cell>
          <cell r="AA11">
            <v>1720000</v>
          </cell>
          <cell r="AC11">
            <v>1720000</v>
          </cell>
          <cell r="AO11">
            <v>1720000</v>
          </cell>
          <cell r="AP11">
            <v>1720000</v>
          </cell>
          <cell r="AQ11">
            <v>1720000</v>
          </cell>
          <cell r="AR11">
            <v>1720000</v>
          </cell>
          <cell r="AS11">
            <v>1720000</v>
          </cell>
          <cell r="AT11">
            <v>1720000</v>
          </cell>
          <cell r="AU11">
            <v>1720000</v>
          </cell>
          <cell r="AV11">
            <v>1720000</v>
          </cell>
          <cell r="AW11">
            <v>1720000</v>
          </cell>
          <cell r="AX11">
            <v>1720000</v>
          </cell>
          <cell r="AY11">
            <v>1720000</v>
          </cell>
          <cell r="AZ11">
            <v>1720000</v>
          </cell>
        </row>
        <row r="12">
          <cell r="A12" t="str">
            <v>853020200</v>
          </cell>
          <cell r="B12">
            <v>53020200</v>
          </cell>
          <cell r="C12" t="str">
            <v>COS - OE Utilities (Electricity&amp;Water)</v>
          </cell>
          <cell r="D12">
            <v>9000000</v>
          </cell>
          <cell r="E12">
            <v>0</v>
          </cell>
          <cell r="F12">
            <v>60</v>
          </cell>
          <cell r="G12">
            <v>750000</v>
          </cell>
          <cell r="I12">
            <v>750000</v>
          </cell>
          <cell r="K12">
            <v>750000</v>
          </cell>
          <cell r="M12">
            <v>750000</v>
          </cell>
          <cell r="O12">
            <v>750000</v>
          </cell>
          <cell r="Q12">
            <v>750000</v>
          </cell>
          <cell r="S12">
            <v>750000</v>
          </cell>
          <cell r="U12">
            <v>750000</v>
          </cell>
          <cell r="W12">
            <v>750000</v>
          </cell>
          <cell r="Y12">
            <v>750000</v>
          </cell>
          <cell r="AA12">
            <v>750000</v>
          </cell>
          <cell r="AC12">
            <v>750000</v>
          </cell>
          <cell r="AO12">
            <v>750000</v>
          </cell>
          <cell r="AP12">
            <v>750000</v>
          </cell>
          <cell r="AQ12">
            <v>750000</v>
          </cell>
          <cell r="AR12">
            <v>750000</v>
          </cell>
          <cell r="AS12">
            <v>750000</v>
          </cell>
          <cell r="AT12">
            <v>750000</v>
          </cell>
          <cell r="AU12">
            <v>750000</v>
          </cell>
          <cell r="AV12">
            <v>750000</v>
          </cell>
          <cell r="AW12">
            <v>750000</v>
          </cell>
          <cell r="AX12">
            <v>750000</v>
          </cell>
          <cell r="AY12">
            <v>750000</v>
          </cell>
          <cell r="AZ12">
            <v>750000</v>
          </cell>
        </row>
        <row r="13">
          <cell r="A13" t="str">
            <v>853030101</v>
          </cell>
          <cell r="B13">
            <v>53030101</v>
          </cell>
          <cell r="C13" t="str">
            <v>COS - OEMR Salaries</v>
          </cell>
          <cell r="D13">
            <v>0</v>
          </cell>
          <cell r="E13">
            <v>0</v>
          </cell>
          <cell r="F13">
            <v>60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</row>
        <row r="14">
          <cell r="A14" t="str">
            <v>853030102</v>
          </cell>
          <cell r="B14">
            <v>53030102</v>
          </cell>
          <cell r="C14" t="str">
            <v>COS - OEMR Overtime</v>
          </cell>
          <cell r="D14">
            <v>0</v>
          </cell>
          <cell r="E14">
            <v>0</v>
          </cell>
          <cell r="F14">
            <v>60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15">
          <cell r="A15" t="str">
            <v>853030104</v>
          </cell>
          <cell r="B15">
            <v>53030104</v>
          </cell>
          <cell r="C15" t="str">
            <v>COS - OEMR Meal on Duties</v>
          </cell>
          <cell r="D15">
            <v>0</v>
          </cell>
          <cell r="E15">
            <v>0</v>
          </cell>
          <cell r="F15">
            <v>60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</row>
        <row r="16">
          <cell r="A16" t="str">
            <v>853030105</v>
          </cell>
          <cell r="B16">
            <v>53030105</v>
          </cell>
          <cell r="C16" t="str">
            <v>COS - OEMR Medical Expenses</v>
          </cell>
          <cell r="D16">
            <v>0</v>
          </cell>
          <cell r="E16">
            <v>0</v>
          </cell>
          <cell r="F16">
            <v>60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853030106</v>
          </cell>
          <cell r="B17">
            <v>53030106</v>
          </cell>
          <cell r="C17" t="str">
            <v>COS - OEMR Hospitalization</v>
          </cell>
          <cell r="D17">
            <v>0</v>
          </cell>
          <cell r="E17">
            <v>0</v>
          </cell>
          <cell r="F17">
            <v>60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</row>
        <row r="18">
          <cell r="A18" t="str">
            <v>853030107</v>
          </cell>
          <cell r="B18">
            <v>53030107</v>
          </cell>
          <cell r="C18" t="str">
            <v>COS - OEMR Jamsostek</v>
          </cell>
          <cell r="D18">
            <v>0</v>
          </cell>
          <cell r="E18">
            <v>0</v>
          </cell>
          <cell r="F18">
            <v>60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853030108</v>
          </cell>
          <cell r="B19">
            <v>53030108</v>
          </cell>
          <cell r="C19" t="str">
            <v>COS - OEMR Pention</v>
          </cell>
          <cell r="D19">
            <v>0</v>
          </cell>
          <cell r="E19">
            <v>0</v>
          </cell>
          <cell r="F19">
            <v>60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</row>
        <row r="20">
          <cell r="A20" t="str">
            <v>853030109</v>
          </cell>
          <cell r="B20">
            <v>53030109</v>
          </cell>
          <cell r="C20" t="str">
            <v>COS - OEMR Car Scheme</v>
          </cell>
          <cell r="D20">
            <v>0</v>
          </cell>
          <cell r="E20">
            <v>0</v>
          </cell>
          <cell r="F20">
            <v>60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</row>
        <row r="21">
          <cell r="A21" t="str">
            <v>853030110</v>
          </cell>
          <cell r="B21">
            <v>53030110</v>
          </cell>
          <cell r="C21" t="str">
            <v>COS - OEMR Fuel</v>
          </cell>
          <cell r="D21">
            <v>0</v>
          </cell>
          <cell r="E21">
            <v>0</v>
          </cell>
          <cell r="F21">
            <v>60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</row>
        <row r="22">
          <cell r="A22" t="str">
            <v>853030111</v>
          </cell>
          <cell r="B22">
            <v>53030111</v>
          </cell>
          <cell r="C22" t="str">
            <v>COS - OEMR House Rent</v>
          </cell>
          <cell r="D22">
            <v>0</v>
          </cell>
          <cell r="E22">
            <v>0</v>
          </cell>
          <cell r="F22">
            <v>60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853030112</v>
          </cell>
          <cell r="B23">
            <v>53030112</v>
          </cell>
          <cell r="C23" t="str">
            <v>COS - OEMR Annual Leave</v>
          </cell>
          <cell r="D23">
            <v>0</v>
          </cell>
          <cell r="E23">
            <v>0</v>
          </cell>
          <cell r="F23">
            <v>60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</row>
        <row r="24">
          <cell r="A24" t="str">
            <v>853030113</v>
          </cell>
          <cell r="B24">
            <v>53030113</v>
          </cell>
          <cell r="C24" t="str">
            <v>COS - OEMR Employee Welfare</v>
          </cell>
          <cell r="D24">
            <v>0</v>
          </cell>
          <cell r="E24">
            <v>0</v>
          </cell>
          <cell r="F24">
            <v>60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853030115</v>
          </cell>
          <cell r="B25">
            <v>53030115</v>
          </cell>
          <cell r="C25" t="str">
            <v>COS - OEMR Donation to Employee</v>
          </cell>
          <cell r="D25">
            <v>0</v>
          </cell>
          <cell r="E25">
            <v>0</v>
          </cell>
          <cell r="F25">
            <v>60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853030199</v>
          </cell>
          <cell r="B26">
            <v>53030199</v>
          </cell>
          <cell r="C26" t="str">
            <v>COS - OEMR Other Remuneration</v>
          </cell>
          <cell r="D26">
            <v>0</v>
          </cell>
          <cell r="E26">
            <v>0</v>
          </cell>
          <cell r="F26">
            <v>60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</row>
        <row r="27">
          <cell r="A27" t="str">
            <v>853030201</v>
          </cell>
          <cell r="B27">
            <v>53030201</v>
          </cell>
          <cell r="C27" t="str">
            <v>COS - OEMN Travel Expense Domestik</v>
          </cell>
          <cell r="D27">
            <v>0</v>
          </cell>
          <cell r="E27">
            <v>0</v>
          </cell>
          <cell r="F27">
            <v>60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853030202</v>
          </cell>
          <cell r="B28">
            <v>53030202</v>
          </cell>
          <cell r="C28" t="str">
            <v>COS - OEMN Travel Expense Abroad</v>
          </cell>
          <cell r="D28">
            <v>0</v>
          </cell>
          <cell r="E28">
            <v>0</v>
          </cell>
          <cell r="F28">
            <v>60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853030203</v>
          </cell>
          <cell r="B29">
            <v>53030203</v>
          </cell>
          <cell r="C29" t="str">
            <v>COS - OEMN Transport</v>
          </cell>
          <cell r="D29">
            <v>0</v>
          </cell>
          <cell r="E29">
            <v>0</v>
          </cell>
          <cell r="F29">
            <v>60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</row>
        <row r="30">
          <cell r="A30" t="str">
            <v>853030204</v>
          </cell>
          <cell r="B30">
            <v>53030204</v>
          </cell>
          <cell r="C30" t="str">
            <v>COS - OEMN Airport Pass &amp; ID Card</v>
          </cell>
          <cell r="D30">
            <v>435600</v>
          </cell>
          <cell r="E30">
            <v>0</v>
          </cell>
          <cell r="F30">
            <v>60</v>
          </cell>
          <cell r="G30">
            <v>435600</v>
          </cell>
          <cell r="AO30">
            <v>435600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853030205</v>
          </cell>
          <cell r="B31">
            <v>53030205</v>
          </cell>
          <cell r="C31" t="str">
            <v>COS - OEMN Fuel and Oil</v>
          </cell>
          <cell r="D31">
            <v>0</v>
          </cell>
          <cell r="E31">
            <v>0</v>
          </cell>
          <cell r="F31">
            <v>60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</row>
        <row r="32">
          <cell r="A32" t="str">
            <v>853030206</v>
          </cell>
          <cell r="B32">
            <v>53030206</v>
          </cell>
          <cell r="C32" t="str">
            <v>COS - OEMN Toll Fares</v>
          </cell>
          <cell r="D32">
            <v>0</v>
          </cell>
          <cell r="E32">
            <v>0</v>
          </cell>
          <cell r="F32">
            <v>60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</row>
        <row r="33">
          <cell r="A33" t="str">
            <v>853030207</v>
          </cell>
          <cell r="B33">
            <v>53030207</v>
          </cell>
          <cell r="C33" t="str">
            <v>COS - OEMN Communication</v>
          </cell>
          <cell r="D33">
            <v>16566000</v>
          </cell>
          <cell r="E33">
            <v>0</v>
          </cell>
          <cell r="F33">
            <v>60</v>
          </cell>
          <cell r="G33">
            <v>1380500</v>
          </cell>
          <cell r="I33">
            <v>1380500</v>
          </cell>
          <cell r="K33">
            <v>1380500</v>
          </cell>
          <cell r="M33">
            <v>1380500</v>
          </cell>
          <cell r="O33">
            <v>1380500</v>
          </cell>
          <cell r="Q33">
            <v>1380500</v>
          </cell>
          <cell r="S33">
            <v>1380500</v>
          </cell>
          <cell r="U33">
            <v>1380500</v>
          </cell>
          <cell r="W33">
            <v>1380500</v>
          </cell>
          <cell r="Y33">
            <v>1380500</v>
          </cell>
          <cell r="AA33">
            <v>1380500</v>
          </cell>
          <cell r="AC33">
            <v>1380500</v>
          </cell>
          <cell r="AO33">
            <v>1380500</v>
          </cell>
          <cell r="AP33">
            <v>1380500</v>
          </cell>
          <cell r="AQ33">
            <v>1380500</v>
          </cell>
          <cell r="AR33">
            <v>1380500</v>
          </cell>
          <cell r="AS33">
            <v>1380500</v>
          </cell>
          <cell r="AT33">
            <v>1380500</v>
          </cell>
          <cell r="AU33">
            <v>1380500</v>
          </cell>
          <cell r="AV33">
            <v>1380500</v>
          </cell>
          <cell r="AW33">
            <v>1380500</v>
          </cell>
          <cell r="AX33">
            <v>1380500</v>
          </cell>
          <cell r="AY33">
            <v>1380500</v>
          </cell>
          <cell r="AZ33">
            <v>1380500</v>
          </cell>
        </row>
        <row r="34">
          <cell r="A34" t="str">
            <v>853030208</v>
          </cell>
          <cell r="B34">
            <v>53030208</v>
          </cell>
          <cell r="C34" t="str">
            <v>COS - OEMN Uniform</v>
          </cell>
          <cell r="D34">
            <v>0</v>
          </cell>
          <cell r="E34">
            <v>0</v>
          </cell>
          <cell r="F34">
            <v>60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</row>
        <row r="35">
          <cell r="A35" t="str">
            <v>853040101</v>
          </cell>
          <cell r="B35">
            <v>53040101</v>
          </cell>
          <cell r="C35" t="str">
            <v>COS - OERM Consumable Parts</v>
          </cell>
          <cell r="D35">
            <v>648000</v>
          </cell>
          <cell r="E35">
            <v>0</v>
          </cell>
          <cell r="F35">
            <v>60</v>
          </cell>
          <cell r="G35">
            <v>216000</v>
          </cell>
          <cell r="O35">
            <v>216000</v>
          </cell>
          <cell r="Y35">
            <v>216000</v>
          </cell>
          <cell r="AO35">
            <v>216000</v>
          </cell>
          <cell r="AP35">
            <v>0</v>
          </cell>
          <cell r="AQ35">
            <v>0</v>
          </cell>
          <cell r="AR35">
            <v>0</v>
          </cell>
          <cell r="AS35">
            <v>216000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216000</v>
          </cell>
          <cell r="AY35">
            <v>0</v>
          </cell>
          <cell r="AZ35">
            <v>0</v>
          </cell>
        </row>
        <row r="36">
          <cell r="A36" t="str">
            <v>853040103</v>
          </cell>
          <cell r="B36">
            <v>53040103</v>
          </cell>
          <cell r="C36" t="str">
            <v>COS - OERM Operation Exp.</v>
          </cell>
          <cell r="D36">
            <v>0</v>
          </cell>
          <cell r="E36">
            <v>0</v>
          </cell>
          <cell r="F36">
            <v>60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</row>
        <row r="37">
          <cell r="A37" t="str">
            <v>853040105</v>
          </cell>
          <cell r="B37">
            <v>53040105</v>
          </cell>
          <cell r="C37" t="str">
            <v>COS - OERM Transportation Exp.</v>
          </cell>
          <cell r="D37">
            <v>1260000</v>
          </cell>
          <cell r="E37">
            <v>0</v>
          </cell>
          <cell r="F37">
            <v>60</v>
          </cell>
          <cell r="I37">
            <v>420000</v>
          </cell>
          <cell r="Q37">
            <v>420000</v>
          </cell>
          <cell r="AA37">
            <v>420000</v>
          </cell>
          <cell r="AO37">
            <v>0</v>
          </cell>
          <cell r="AP37">
            <v>420000</v>
          </cell>
          <cell r="AQ37">
            <v>0</v>
          </cell>
          <cell r="AR37">
            <v>0</v>
          </cell>
          <cell r="AS37">
            <v>0</v>
          </cell>
          <cell r="AT37">
            <v>420000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420000</v>
          </cell>
          <cell r="AZ37">
            <v>0</v>
          </cell>
        </row>
        <row r="38">
          <cell r="A38" t="str">
            <v>853040106</v>
          </cell>
          <cell r="B38">
            <v>53040106</v>
          </cell>
          <cell r="C38" t="str">
            <v>COS - OERM Office Equipment</v>
          </cell>
          <cell r="D38">
            <v>540000</v>
          </cell>
          <cell r="E38">
            <v>0</v>
          </cell>
          <cell r="F38">
            <v>60</v>
          </cell>
          <cell r="K38">
            <v>180000</v>
          </cell>
          <cell r="S38">
            <v>180000</v>
          </cell>
          <cell r="AC38">
            <v>180000</v>
          </cell>
          <cell r="AO38">
            <v>0</v>
          </cell>
          <cell r="AP38">
            <v>0</v>
          </cell>
          <cell r="AQ38">
            <v>180000</v>
          </cell>
          <cell r="AR38">
            <v>0</v>
          </cell>
          <cell r="AS38">
            <v>0</v>
          </cell>
          <cell r="AT38">
            <v>0</v>
          </cell>
          <cell r="AU38">
            <v>180000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180000</v>
          </cell>
        </row>
        <row r="39">
          <cell r="A39" t="str">
            <v>853040107</v>
          </cell>
          <cell r="B39">
            <v>53040107</v>
          </cell>
          <cell r="C39" t="str">
            <v>COS - OERM Maintenance Tools</v>
          </cell>
          <cell r="D39">
            <v>0</v>
          </cell>
          <cell r="E39">
            <v>0</v>
          </cell>
          <cell r="F39">
            <v>60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</row>
        <row r="40">
          <cell r="A40" t="str">
            <v>853040110</v>
          </cell>
          <cell r="B40">
            <v>53040110</v>
          </cell>
          <cell r="C40" t="str">
            <v>COS - OERM Car Scheme</v>
          </cell>
          <cell r="D40">
            <v>0</v>
          </cell>
          <cell r="E40">
            <v>0</v>
          </cell>
          <cell r="F40">
            <v>60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853040200</v>
          </cell>
          <cell r="B41">
            <v>53040200</v>
          </cell>
          <cell r="C41" t="str">
            <v>COS - OE Hire of Opr. Equipment</v>
          </cell>
          <cell r="D41">
            <v>0</v>
          </cell>
          <cell r="E41">
            <v>0</v>
          </cell>
          <cell r="F41">
            <v>60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853040300</v>
          </cell>
          <cell r="B42">
            <v>53040300</v>
          </cell>
          <cell r="C42" t="str">
            <v>COS - OE Rent Expenses</v>
          </cell>
          <cell r="D42">
            <v>15840000</v>
          </cell>
          <cell r="E42">
            <v>0</v>
          </cell>
          <cell r="F42">
            <v>60</v>
          </cell>
          <cell r="G42">
            <v>1320000</v>
          </cell>
          <cell r="I42">
            <v>1320000</v>
          </cell>
          <cell r="K42">
            <v>1320000</v>
          </cell>
          <cell r="M42">
            <v>1320000</v>
          </cell>
          <cell r="O42">
            <v>1320000</v>
          </cell>
          <cell r="Q42">
            <v>1320000</v>
          </cell>
          <cell r="S42">
            <v>1320000</v>
          </cell>
          <cell r="U42">
            <v>1320000</v>
          </cell>
          <cell r="W42">
            <v>1320000</v>
          </cell>
          <cell r="Y42">
            <v>1320000</v>
          </cell>
          <cell r="AA42">
            <v>1320000</v>
          </cell>
          <cell r="AC42">
            <v>1320000</v>
          </cell>
          <cell r="AO42">
            <v>1320000</v>
          </cell>
          <cell r="AP42">
            <v>1320000</v>
          </cell>
          <cell r="AQ42">
            <v>1320000</v>
          </cell>
          <cell r="AR42">
            <v>1320000</v>
          </cell>
          <cell r="AS42">
            <v>1320000</v>
          </cell>
          <cell r="AT42">
            <v>1320000</v>
          </cell>
          <cell r="AU42">
            <v>1320000</v>
          </cell>
          <cell r="AV42">
            <v>1320000</v>
          </cell>
          <cell r="AW42">
            <v>1320000</v>
          </cell>
          <cell r="AX42">
            <v>1320000</v>
          </cell>
          <cell r="AY42">
            <v>1320000</v>
          </cell>
          <cell r="AZ42">
            <v>1320000</v>
          </cell>
        </row>
        <row r="43">
          <cell r="A43" t="str">
            <v>853040400</v>
          </cell>
          <cell r="B43">
            <v>53040400</v>
          </cell>
          <cell r="C43" t="str">
            <v>COS - OE Un-Capitalized Asset</v>
          </cell>
          <cell r="D43">
            <v>0</v>
          </cell>
          <cell r="E43">
            <v>0</v>
          </cell>
          <cell r="F43">
            <v>60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</row>
        <row r="44">
          <cell r="A44" t="str">
            <v>853040500</v>
          </cell>
          <cell r="B44">
            <v>53040500</v>
          </cell>
          <cell r="C44" t="str">
            <v>COS - OE Insurance Expenses</v>
          </cell>
          <cell r="D44">
            <v>3649999.9999999995</v>
          </cell>
          <cell r="E44">
            <v>0</v>
          </cell>
          <cell r="F44">
            <v>60</v>
          </cell>
          <cell r="G44">
            <v>304166.66666666669</v>
          </cell>
          <cell r="I44">
            <v>304166.66666666669</v>
          </cell>
          <cell r="K44">
            <v>304166.66666666669</v>
          </cell>
          <cell r="M44">
            <v>304166.66666666669</v>
          </cell>
          <cell r="O44">
            <v>304166.66666666669</v>
          </cell>
          <cell r="Q44">
            <v>304166.66666666669</v>
          </cell>
          <cell r="S44">
            <v>304166.66666666669</v>
          </cell>
          <cell r="U44">
            <v>304166.66666666669</v>
          </cell>
          <cell r="W44">
            <v>304166.66666666669</v>
          </cell>
          <cell r="Y44">
            <v>304166.66666666669</v>
          </cell>
          <cell r="AA44">
            <v>304166.66666666669</v>
          </cell>
          <cell r="AC44">
            <v>304166.66666666669</v>
          </cell>
          <cell r="AO44">
            <v>304166.66666666669</v>
          </cell>
          <cell r="AP44">
            <v>304166.66666666669</v>
          </cell>
          <cell r="AQ44">
            <v>304166.66666666669</v>
          </cell>
          <cell r="AR44">
            <v>304166.66666666669</v>
          </cell>
          <cell r="AS44">
            <v>304166.66666666669</v>
          </cell>
          <cell r="AT44">
            <v>304166.66666666669</v>
          </cell>
          <cell r="AU44">
            <v>304166.66666666669</v>
          </cell>
          <cell r="AV44">
            <v>304166.66666666669</v>
          </cell>
          <cell r="AW44">
            <v>304166.66666666669</v>
          </cell>
          <cell r="AX44">
            <v>304166.66666666669</v>
          </cell>
          <cell r="AY44">
            <v>304166.66666666669</v>
          </cell>
          <cell r="AZ44">
            <v>304166.66666666669</v>
          </cell>
        </row>
        <row r="45">
          <cell r="A45" t="str">
            <v>853040603</v>
          </cell>
          <cell r="B45">
            <v>53040603</v>
          </cell>
          <cell r="C45" t="str">
            <v>COS - OED Depr. Exp. Bulding I</v>
          </cell>
          <cell r="D45">
            <v>0</v>
          </cell>
          <cell r="E45">
            <v>0</v>
          </cell>
          <cell r="F45">
            <v>60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</row>
        <row r="46">
          <cell r="A46" t="str">
            <v>853040604</v>
          </cell>
          <cell r="B46">
            <v>53040604</v>
          </cell>
          <cell r="C46" t="str">
            <v>COS - OED Depr. Exp. Operation</v>
          </cell>
          <cell r="D46">
            <v>0</v>
          </cell>
          <cell r="E46">
            <v>0</v>
          </cell>
          <cell r="F46">
            <v>60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</row>
        <row r="47">
          <cell r="A47" t="str">
            <v>853040605</v>
          </cell>
          <cell r="B47">
            <v>53040605</v>
          </cell>
          <cell r="C47" t="str">
            <v>COS - OED Depr. Exp. Maintenant</v>
          </cell>
          <cell r="D47">
            <v>0</v>
          </cell>
          <cell r="E47">
            <v>0</v>
          </cell>
          <cell r="F47">
            <v>60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853040606</v>
          </cell>
          <cell r="B48">
            <v>53040606</v>
          </cell>
          <cell r="C48" t="str">
            <v>COS - OED Depr. Exp. Tools - Ma</v>
          </cell>
          <cell r="D48">
            <v>0</v>
          </cell>
          <cell r="E48">
            <v>0</v>
          </cell>
          <cell r="F48">
            <v>60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</row>
        <row r="49">
          <cell r="A49" t="str">
            <v>853040607</v>
          </cell>
          <cell r="B49">
            <v>53040607</v>
          </cell>
          <cell r="C49" t="str">
            <v>COS - OED Depr. Exp. Transport</v>
          </cell>
          <cell r="D49">
            <v>0</v>
          </cell>
          <cell r="E49">
            <v>0</v>
          </cell>
          <cell r="F49">
            <v>60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</row>
        <row r="50">
          <cell r="A50" t="str">
            <v>853040608</v>
          </cell>
          <cell r="B50">
            <v>53040608</v>
          </cell>
          <cell r="C50" t="str">
            <v>COS - OED Depr. Exp. Office Equ</v>
          </cell>
          <cell r="D50">
            <v>0</v>
          </cell>
          <cell r="E50">
            <v>0</v>
          </cell>
          <cell r="F50">
            <v>60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</row>
        <row r="51">
          <cell r="A51" t="str">
            <v>853040610</v>
          </cell>
          <cell r="B51">
            <v>53040610</v>
          </cell>
          <cell r="C51" t="str">
            <v>COS - OED Depr. Exp. Communicat</v>
          </cell>
          <cell r="D51">
            <v>0</v>
          </cell>
          <cell r="E51">
            <v>0</v>
          </cell>
          <cell r="F51">
            <v>60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</row>
        <row r="52">
          <cell r="A52" t="str">
            <v>853050300</v>
          </cell>
          <cell r="B52">
            <v>53050300</v>
          </cell>
          <cell r="C52" t="str">
            <v>COS - Omt Training</v>
          </cell>
          <cell r="D52">
            <v>0</v>
          </cell>
          <cell r="E52">
            <v>0</v>
          </cell>
          <cell r="F52">
            <v>60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</row>
        <row r="53">
          <cell r="A53" t="str">
            <v>853050400</v>
          </cell>
          <cell r="B53">
            <v>53050400</v>
          </cell>
          <cell r="C53" t="str">
            <v>COS - Omt Library</v>
          </cell>
          <cell r="D53">
            <v>0</v>
          </cell>
          <cell r="E53">
            <v>0</v>
          </cell>
          <cell r="F53">
            <v>60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</row>
        <row r="54">
          <cell r="A54" t="str">
            <v>853050600</v>
          </cell>
          <cell r="B54">
            <v>53050600</v>
          </cell>
          <cell r="C54" t="str">
            <v>COS - Omt Subscription</v>
          </cell>
          <cell r="D54">
            <v>2244000</v>
          </cell>
          <cell r="E54">
            <v>0</v>
          </cell>
          <cell r="F54">
            <v>60</v>
          </cell>
          <cell r="G54">
            <v>187000</v>
          </cell>
          <cell r="I54">
            <v>187000</v>
          </cell>
          <cell r="K54">
            <v>187000</v>
          </cell>
          <cell r="M54">
            <v>187000</v>
          </cell>
          <cell r="O54">
            <v>187000</v>
          </cell>
          <cell r="Q54">
            <v>187000</v>
          </cell>
          <cell r="S54">
            <v>187000</v>
          </cell>
          <cell r="U54">
            <v>187000</v>
          </cell>
          <cell r="W54">
            <v>187000</v>
          </cell>
          <cell r="Y54">
            <v>187000</v>
          </cell>
          <cell r="AA54">
            <v>187000</v>
          </cell>
          <cell r="AC54">
            <v>187000</v>
          </cell>
          <cell r="AO54">
            <v>187000</v>
          </cell>
          <cell r="AP54">
            <v>187000</v>
          </cell>
          <cell r="AQ54">
            <v>187000</v>
          </cell>
          <cell r="AR54">
            <v>187000</v>
          </cell>
          <cell r="AS54">
            <v>187000</v>
          </cell>
          <cell r="AT54">
            <v>187000</v>
          </cell>
          <cell r="AU54">
            <v>187000</v>
          </cell>
          <cell r="AV54">
            <v>187000</v>
          </cell>
          <cell r="AW54">
            <v>187000</v>
          </cell>
          <cell r="AX54">
            <v>187000</v>
          </cell>
          <cell r="AY54">
            <v>187000</v>
          </cell>
          <cell r="AZ54">
            <v>187000</v>
          </cell>
        </row>
        <row r="55">
          <cell r="A55" t="str">
            <v>853060100</v>
          </cell>
          <cell r="B55">
            <v>53060100</v>
          </cell>
          <cell r="C55" t="str">
            <v>COS - OC Licences</v>
          </cell>
          <cell r="D55">
            <v>0</v>
          </cell>
          <cell r="E55">
            <v>0</v>
          </cell>
          <cell r="F55">
            <v>60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56">
          <cell r="A56" t="str">
            <v>853060200</v>
          </cell>
          <cell r="B56">
            <v>53060200</v>
          </cell>
          <cell r="C56" t="str">
            <v>COS - OC Pajak Bumi dan Banguna</v>
          </cell>
          <cell r="D56">
            <v>0</v>
          </cell>
          <cell r="E56">
            <v>0</v>
          </cell>
          <cell r="F56">
            <v>60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853060400</v>
          </cell>
          <cell r="B57">
            <v>53060400</v>
          </cell>
          <cell r="C57" t="str">
            <v>COS - OC Vehicles &amp; Licences</v>
          </cell>
          <cell r="D57">
            <v>2274800</v>
          </cell>
          <cell r="E57">
            <v>0</v>
          </cell>
          <cell r="F57">
            <v>60</v>
          </cell>
          <cell r="I57">
            <v>2274800</v>
          </cell>
          <cell r="AO57">
            <v>0</v>
          </cell>
          <cell r="AP57">
            <v>2274800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</row>
        <row r="58">
          <cell r="A58" t="str">
            <v>853060500</v>
          </cell>
          <cell r="B58">
            <v>53060500</v>
          </cell>
          <cell r="C58" t="str">
            <v>COS - OC Membership</v>
          </cell>
          <cell r="D58">
            <v>0</v>
          </cell>
          <cell r="E58">
            <v>0</v>
          </cell>
          <cell r="F58">
            <v>60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</row>
        <row r="59">
          <cell r="A59" t="str">
            <v>853060600</v>
          </cell>
          <cell r="B59">
            <v>53060600</v>
          </cell>
          <cell r="C59" t="str">
            <v>COS - OC Donation and Contribut</v>
          </cell>
          <cell r="D59">
            <v>550000</v>
          </cell>
          <cell r="E59">
            <v>0</v>
          </cell>
          <cell r="F59">
            <v>60</v>
          </cell>
          <cell r="U59">
            <v>300000</v>
          </cell>
          <cell r="AA59">
            <v>250000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300000</v>
          </cell>
          <cell r="AW59">
            <v>0</v>
          </cell>
          <cell r="AX59">
            <v>0</v>
          </cell>
          <cell r="AY59">
            <v>250000</v>
          </cell>
          <cell r="AZ59">
            <v>0</v>
          </cell>
        </row>
        <row r="60">
          <cell r="A60" t="str">
            <v>853060700</v>
          </cell>
          <cell r="B60">
            <v>53060700</v>
          </cell>
          <cell r="C60" t="str">
            <v>COS - OC Platform</v>
          </cell>
          <cell r="D60">
            <v>5227200</v>
          </cell>
          <cell r="E60">
            <v>0</v>
          </cell>
          <cell r="F60">
            <v>60</v>
          </cell>
          <cell r="G60">
            <v>435600</v>
          </cell>
          <cell r="I60">
            <v>435600</v>
          </cell>
          <cell r="K60">
            <v>435600</v>
          </cell>
          <cell r="M60">
            <v>435600</v>
          </cell>
          <cell r="O60">
            <v>435600</v>
          </cell>
          <cell r="Q60">
            <v>435600</v>
          </cell>
          <cell r="S60">
            <v>435600</v>
          </cell>
          <cell r="U60">
            <v>435600</v>
          </cell>
          <cell r="W60">
            <v>435600</v>
          </cell>
          <cell r="Y60">
            <v>435600</v>
          </cell>
          <cell r="AA60">
            <v>435600</v>
          </cell>
          <cell r="AC60">
            <v>435600</v>
          </cell>
          <cell r="AO60">
            <v>435600</v>
          </cell>
          <cell r="AP60">
            <v>435600</v>
          </cell>
          <cell r="AQ60">
            <v>435600</v>
          </cell>
          <cell r="AR60">
            <v>435600</v>
          </cell>
          <cell r="AS60">
            <v>435600</v>
          </cell>
          <cell r="AT60">
            <v>435600</v>
          </cell>
          <cell r="AU60">
            <v>435600</v>
          </cell>
          <cell r="AV60">
            <v>435600</v>
          </cell>
          <cell r="AW60">
            <v>435600</v>
          </cell>
          <cell r="AX60">
            <v>435600</v>
          </cell>
          <cell r="AY60">
            <v>435600</v>
          </cell>
          <cell r="AZ60">
            <v>435600</v>
          </cell>
        </row>
        <row r="61">
          <cell r="A61" t="str">
            <v>853070100</v>
          </cell>
          <cell r="B61">
            <v>53070100</v>
          </cell>
          <cell r="C61" t="str">
            <v>COS - OG Transportation Local</v>
          </cell>
          <cell r="D61">
            <v>0</v>
          </cell>
          <cell r="E61">
            <v>0</v>
          </cell>
          <cell r="F61">
            <v>60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</row>
        <row r="62">
          <cell r="A62" t="str">
            <v>853070200</v>
          </cell>
          <cell r="B62">
            <v>53070200</v>
          </cell>
          <cell r="C62" t="str">
            <v>COS - OG Fotocopy, Photography</v>
          </cell>
          <cell r="D62">
            <v>0</v>
          </cell>
          <cell r="E62">
            <v>0</v>
          </cell>
          <cell r="F62">
            <v>60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3">
          <cell r="A63" t="str">
            <v>853070500</v>
          </cell>
          <cell r="B63">
            <v>53070500</v>
          </cell>
          <cell r="C63" t="str">
            <v>COS - OG Cleaning Material &amp; Service</v>
          </cell>
          <cell r="D63">
            <v>220000</v>
          </cell>
          <cell r="E63">
            <v>0</v>
          </cell>
          <cell r="F63">
            <v>60</v>
          </cell>
          <cell r="G63">
            <v>220000</v>
          </cell>
          <cell r="AO63">
            <v>220000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</row>
        <row r="64">
          <cell r="A64" t="str">
            <v>853070600</v>
          </cell>
          <cell r="B64">
            <v>53070600</v>
          </cell>
          <cell r="C64" t="str">
            <v>COS - OG Printing Stat, Office supply</v>
          </cell>
          <cell r="D64">
            <v>4395600</v>
          </cell>
          <cell r="E64">
            <v>0</v>
          </cell>
          <cell r="F64">
            <v>60</v>
          </cell>
          <cell r="G64">
            <v>366300</v>
          </cell>
          <cell r="I64">
            <v>366300</v>
          </cell>
          <cell r="K64">
            <v>366300</v>
          </cell>
          <cell r="M64">
            <v>366300</v>
          </cell>
          <cell r="O64">
            <v>366300</v>
          </cell>
          <cell r="Q64">
            <v>366300</v>
          </cell>
          <cell r="S64">
            <v>366300</v>
          </cell>
          <cell r="U64">
            <v>366300</v>
          </cell>
          <cell r="W64">
            <v>366300</v>
          </cell>
          <cell r="Y64">
            <v>366300</v>
          </cell>
          <cell r="AA64">
            <v>366300</v>
          </cell>
          <cell r="AC64">
            <v>366300</v>
          </cell>
          <cell r="AO64">
            <v>366300</v>
          </cell>
          <cell r="AP64">
            <v>366300</v>
          </cell>
          <cell r="AQ64">
            <v>366300</v>
          </cell>
          <cell r="AR64">
            <v>366300</v>
          </cell>
          <cell r="AS64">
            <v>366300</v>
          </cell>
          <cell r="AT64">
            <v>366300</v>
          </cell>
          <cell r="AU64">
            <v>366300</v>
          </cell>
          <cell r="AV64">
            <v>366300</v>
          </cell>
          <cell r="AW64">
            <v>366300</v>
          </cell>
          <cell r="AX64">
            <v>366300</v>
          </cell>
          <cell r="AY64">
            <v>366300</v>
          </cell>
          <cell r="AZ64">
            <v>366300</v>
          </cell>
        </row>
        <row r="65">
          <cell r="A65" t="str">
            <v>853070700</v>
          </cell>
          <cell r="B65">
            <v>53070700</v>
          </cell>
          <cell r="C65" t="str">
            <v>COS - OG Consumption</v>
          </cell>
          <cell r="D65">
            <v>0</v>
          </cell>
          <cell r="E65">
            <v>0</v>
          </cell>
          <cell r="F65">
            <v>60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A66" t="str">
            <v>853070800</v>
          </cell>
          <cell r="B66">
            <v>53070800</v>
          </cell>
          <cell r="C66" t="str">
            <v>COS - OG Stamp &amp; Postage</v>
          </cell>
          <cell r="D66">
            <v>990000</v>
          </cell>
          <cell r="E66">
            <v>0</v>
          </cell>
          <cell r="F66">
            <v>60</v>
          </cell>
          <cell r="G66">
            <v>82500</v>
          </cell>
          <cell r="I66">
            <v>82500</v>
          </cell>
          <cell r="K66">
            <v>82500</v>
          </cell>
          <cell r="M66">
            <v>82500</v>
          </cell>
          <cell r="O66">
            <v>82500</v>
          </cell>
          <cell r="Q66">
            <v>82500</v>
          </cell>
          <cell r="S66">
            <v>82500</v>
          </cell>
          <cell r="U66">
            <v>82500</v>
          </cell>
          <cell r="W66">
            <v>82500</v>
          </cell>
          <cell r="Y66">
            <v>82500</v>
          </cell>
          <cell r="AA66">
            <v>82500</v>
          </cell>
          <cell r="AC66">
            <v>82500</v>
          </cell>
          <cell r="AO66">
            <v>82500</v>
          </cell>
          <cell r="AP66">
            <v>82500</v>
          </cell>
          <cell r="AQ66">
            <v>82500</v>
          </cell>
          <cell r="AR66">
            <v>82500</v>
          </cell>
          <cell r="AS66">
            <v>82500</v>
          </cell>
          <cell r="AT66">
            <v>82500</v>
          </cell>
          <cell r="AU66">
            <v>82500</v>
          </cell>
          <cell r="AV66">
            <v>82500</v>
          </cell>
          <cell r="AW66">
            <v>82500</v>
          </cell>
          <cell r="AX66">
            <v>82500</v>
          </cell>
          <cell r="AY66">
            <v>82500</v>
          </cell>
          <cell r="AZ66">
            <v>82500</v>
          </cell>
        </row>
        <row r="67">
          <cell r="A67" t="str">
            <v>853070900</v>
          </cell>
          <cell r="B67">
            <v>53070900</v>
          </cell>
          <cell r="C67" t="str">
            <v>COS - OG Freight Out / Flight</v>
          </cell>
          <cell r="D67">
            <v>0</v>
          </cell>
          <cell r="E67">
            <v>0</v>
          </cell>
          <cell r="F67">
            <v>60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</row>
        <row r="68">
          <cell r="A68" t="str">
            <v>861020000</v>
          </cell>
          <cell r="B68">
            <v>61020000</v>
          </cell>
          <cell r="C68" t="str">
            <v>COM - Representation and Entertaint</v>
          </cell>
          <cell r="D68">
            <v>1100000</v>
          </cell>
          <cell r="E68">
            <v>0</v>
          </cell>
          <cell r="F68">
            <v>60</v>
          </cell>
          <cell r="I68">
            <v>220000</v>
          </cell>
          <cell r="M68">
            <v>220000</v>
          </cell>
          <cell r="Q68">
            <v>220000</v>
          </cell>
          <cell r="U68">
            <v>220000</v>
          </cell>
          <cell r="Y68">
            <v>220000</v>
          </cell>
          <cell r="AO68">
            <v>0</v>
          </cell>
          <cell r="AP68">
            <v>220000</v>
          </cell>
          <cell r="AQ68">
            <v>0</v>
          </cell>
          <cell r="AR68">
            <v>220000</v>
          </cell>
          <cell r="AS68">
            <v>0</v>
          </cell>
          <cell r="AT68">
            <v>220000</v>
          </cell>
          <cell r="AU68">
            <v>0</v>
          </cell>
          <cell r="AV68">
            <v>220000</v>
          </cell>
          <cell r="AW68">
            <v>0</v>
          </cell>
          <cell r="AX68">
            <v>220000</v>
          </cell>
          <cell r="AY68">
            <v>0</v>
          </cell>
          <cell r="AZ68">
            <v>0</v>
          </cell>
        </row>
        <row r="69">
          <cell r="A69" t="str">
            <v>872140000</v>
          </cell>
          <cell r="B69">
            <v>72140000</v>
          </cell>
          <cell r="C69" t="str">
            <v>Non-operating Exp. Other</v>
          </cell>
          <cell r="D69">
            <v>0</v>
          </cell>
          <cell r="E69">
            <v>0</v>
          </cell>
          <cell r="F69">
            <v>60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aP uPDATE"/>
      <sheetName val="Danamon LK"/>
      <sheetName val="pph 22 2007"/>
      <sheetName val="I"/>
      <sheetName val="II"/>
      <sheetName val="AE"/>
      <sheetName val="Interdata"/>
      <sheetName val="WS"/>
      <sheetName val="Identitas"/>
      <sheetName val="TB"/>
      <sheetName val="FKT_PJK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A u g"/>
      <sheetName val="M a r"/>
      <sheetName val="Belgium"/>
      <sheetName val="GeneralInfo"/>
      <sheetName val="CRA-Detail"/>
      <sheetName val="Significant Processes"/>
      <sheetName val="Dept"/>
      <sheetName val="SAP Running Repair"/>
      <sheetName val="ANGGARAN"/>
      <sheetName val="RADIO CONTROLS"/>
      <sheetName val="COA"/>
      <sheetName val="Trial Bal - BS"/>
      <sheetName val="tbl_tarip"/>
      <sheetName val="Lamp-14(Manajemen)"/>
      <sheetName val="G1"/>
      <sheetName val="SE"/>
      <sheetName val="BEFORE ALLOCATION"/>
      <sheetName val="E"/>
      <sheetName val="WP"/>
      <sheetName val="Actual'14"/>
      <sheetName val="BU'15"/>
      <sheetName val="is_det_permonth"/>
      <sheetName val="is_det_permonth (14)"/>
      <sheetName val="is_det_permonth (BU)"/>
      <sheetName val="Menu"/>
      <sheetName val="Option List"/>
      <sheetName val="Marshal"/>
      <sheetName val="DAF.INVEN U.O"/>
      <sheetName val="aP_uPDATE"/>
      <sheetName val="aP_uPDATE1"/>
      <sheetName val="tab"/>
      <sheetName val="C1 NOV"/>
      <sheetName val="Control"/>
      <sheetName val="_REF"/>
      <sheetName val="USD"/>
      <sheetName val="#REF"/>
      <sheetName val="Balance Sheet"/>
      <sheetName val="AA.1.1 BNI"/>
      <sheetName val="AA.1 BNI"/>
      <sheetName val="累積試算表"/>
      <sheetName val="daftar"/>
      <sheetName val="Steu"/>
      <sheetName val="data_val"/>
      <sheetName val="table"/>
      <sheetName val="Ex-Rate"/>
      <sheetName val="grafik"/>
      <sheetName val="pro ra op"/>
      <sheetName val="SPEC"/>
      <sheetName val="Hitung"/>
      <sheetName val="00-MEMO"/>
      <sheetName val="ISIT  Cost summary"/>
      <sheetName val="RumusTB 1 bln"/>
      <sheetName val="Total Cost Dum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DATA WP"/>
      <sheetName val="Retail Spider"/>
      <sheetName val="Rekap Budget"/>
      <sheetName val="PPH1298S"/>
      <sheetName val="9"/>
      <sheetName val="Marshal"/>
      <sheetName val="1195 B1"/>
      <sheetName val="Permanent info"/>
      <sheetName val="FE-1771$.P1"/>
      <sheetName val="12 - CTC"/>
      <sheetName val="data_val"/>
      <sheetName val="table"/>
      <sheetName val="akun"/>
      <sheetName val="VAT out"/>
      <sheetName val="analis"/>
      <sheetName val="RumusTB 1 bln"/>
      <sheetName val="OPNAME GOOD STOCK"/>
      <sheetName val="OPNAME SALES"/>
      <sheetName val="Sheet1"/>
      <sheetName val="KU-Ajt'03"/>
      <sheetName val="GeneralInfo"/>
      <sheetName val="APRON"/>
      <sheetName val="april"/>
      <sheetName val="PM174-GSE"/>
      <sheetName val="GL"/>
      <sheetName val="TblPajak"/>
      <sheetName val="trf multiple"/>
      <sheetName val="trfakt sgl"/>
      <sheetName val="21pph"/>
      <sheetName val="PPH 21 (2)"/>
      <sheetName val="E.2"/>
      <sheetName val="E.2.1"/>
      <sheetName val="duatiga"/>
      <sheetName val="E.3"/>
      <sheetName val="E.3.1"/>
      <sheetName val="4(2)"/>
      <sheetName val="E.4"/>
      <sheetName val="E.4.1"/>
      <sheetName val="duaenam"/>
      <sheetName val="E.8"/>
      <sheetName val="E.8.1"/>
      <sheetName val="E.8.1.1"/>
      <sheetName val="E.8.1.1.1-12"/>
      <sheetName val="E.8.1.2"/>
      <sheetName val="E.8.1.3"/>
      <sheetName val="E.8.2"/>
      <sheetName val="E.8.3"/>
      <sheetName val="E.8.4"/>
      <sheetName val="E.8.5"/>
      <sheetName val="ssp"/>
      <sheetName val="teliti"/>
      <sheetName val="P-1 Acc Payroll"/>
      <sheetName val="Ex_Rate"/>
      <sheetName val="100%"/>
      <sheetName val="Finance Projection-07"/>
      <sheetName val="DATA_WP"/>
      <sheetName val="Ship"/>
      <sheetName val="d-1004"/>
      <sheetName val="PLL"/>
      <sheetName val="AA.1.1 BNI"/>
      <sheetName val="AA_1_1 BNI"/>
      <sheetName val="PBT BY MARKET"/>
      <sheetName val="Summary Data"/>
      <sheetName val="GiaVL"/>
      <sheetName val="Note"/>
      <sheetName val="INPUT"/>
      <sheetName val="Rincian"/>
      <sheetName val="Slip"/>
      <sheetName val="Settings"/>
      <sheetName val="Farmer-Pond-Monodon"/>
      <sheetName val="Upah_Bahan"/>
      <sheetName val="h-013211-2"/>
      <sheetName val="PIPE"/>
      <sheetName val="FLANGE"/>
      <sheetName val="VALVE"/>
      <sheetName val="AA.1 BNI"/>
      <sheetName val="AUG02"/>
      <sheetName val="116 000 026"/>
    </sheetNames>
    <sheetDataSet>
      <sheetData sheetId="0" refreshError="1">
        <row r="19">
          <cell r="E19" t="str">
            <v>Drs. Saari Amin</v>
          </cell>
        </row>
        <row r="20">
          <cell r="E20" t="str">
            <v>Taufik Husni, SE</v>
          </cell>
        </row>
        <row r="21">
          <cell r="E21" t="str">
            <v>Iwan Setyasmoko, SE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Mdo-GH"/>
      <sheetName val="start-gh"/>
      <sheetName val="Dps-GH"/>
      <sheetName val="Sub-GH"/>
      <sheetName val="Cgk-GH"/>
      <sheetName val="End-gh"/>
      <sheetName val="COM-GH"/>
      <sheetName val="HQ"/>
      <sheetName val="start-ch"/>
      <sheetName val="Dps-ch"/>
      <sheetName val="Sub-ch"/>
      <sheetName val="Cgk-ch"/>
      <sheetName val="End-ch"/>
      <sheetName val="COM-CH"/>
      <sheetName val="Base Depreciation"/>
      <sheetName val="Trans to Hold Co"/>
      <sheetName val="Lead"/>
      <sheetName val="IS"/>
      <sheetName val="AA.1.1 BNI"/>
      <sheetName val="Bill-2"/>
      <sheetName val="is_det_permonth"/>
      <sheetName val="Actual'17"/>
      <sheetName val="ListAss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hg_fin"/>
      <sheetName val="bs_sum"/>
      <sheetName val="bs_det"/>
      <sheetName val="is_sum"/>
      <sheetName val="is_det"/>
      <sheetName val="opr_exp"/>
      <sheetName val="is_sum_cons"/>
      <sheetName val="is_det_cons"/>
      <sheetName val="is_sum_permonth"/>
      <sheetName val="is_det_permonth"/>
      <sheetName val="Table"/>
      <sheetName val="bss_dec'10"/>
      <sheetName val="bsd_dec'10"/>
      <sheetName val="MAP"/>
      <sheetName val="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 refreshError="1"/>
      <sheetData sheetId="10" refreshError="1">
        <row r="2">
          <cell r="L2" t="str">
            <v>Sort</v>
          </cell>
          <cell r="M2" t="str">
            <v>Name 2</v>
          </cell>
        </row>
        <row r="3">
          <cell r="L3" t="str">
            <v>Combine</v>
          </cell>
          <cell r="M3" t="str">
            <v>Combine</v>
          </cell>
        </row>
        <row r="4">
          <cell r="L4" t="str">
            <v>01.HO</v>
          </cell>
          <cell r="M4" t="str">
            <v>Head Office</v>
          </cell>
        </row>
        <row r="5">
          <cell r="L5" t="str">
            <v>02.CGK</v>
          </cell>
          <cell r="M5" t="str">
            <v>Cengkareng</v>
          </cell>
        </row>
        <row r="6">
          <cell r="L6" t="str">
            <v>03.DPS</v>
          </cell>
          <cell r="M6" t="str">
            <v>Denpasar</v>
          </cell>
        </row>
        <row r="7">
          <cell r="L7" t="str">
            <v>04.SUB</v>
          </cell>
          <cell r="M7" t="str">
            <v>Surabaya</v>
          </cell>
        </row>
        <row r="8">
          <cell r="L8" t="str">
            <v>05.MDC</v>
          </cell>
          <cell r="M8" t="str">
            <v>Manado</v>
          </cell>
        </row>
        <row r="9">
          <cell r="L9" t="str">
            <v>06.MKS</v>
          </cell>
          <cell r="M9" t="str">
            <v>Makasar</v>
          </cell>
        </row>
        <row r="10">
          <cell r="L10" t="str">
            <v>07.MES</v>
          </cell>
          <cell r="M10" t="str">
            <v>Medan</v>
          </cell>
        </row>
        <row r="11">
          <cell r="L11" t="str">
            <v>08.PDG</v>
          </cell>
          <cell r="M11" t="str">
            <v>Padang</v>
          </cell>
        </row>
        <row r="12">
          <cell r="L12" t="str">
            <v>09.BPN</v>
          </cell>
          <cell r="M12" t="str">
            <v>Balikpapan</v>
          </cell>
        </row>
        <row r="13">
          <cell r="L13" t="str">
            <v>10.SOC</v>
          </cell>
          <cell r="M13" t="str">
            <v>Solo</v>
          </cell>
        </row>
        <row r="14">
          <cell r="L14" t="str">
            <v>11.AMI</v>
          </cell>
          <cell r="M14" t="str">
            <v>Mataram</v>
          </cell>
        </row>
        <row r="15">
          <cell r="L15" t="str">
            <v>12.BTH</v>
          </cell>
          <cell r="M15" t="str">
            <v>Batam</v>
          </cell>
        </row>
        <row r="16">
          <cell r="L16" t="str">
            <v>13.PKU</v>
          </cell>
          <cell r="M16" t="str">
            <v>Pekanbaru</v>
          </cell>
        </row>
        <row r="17">
          <cell r="L17" t="str">
            <v>14.PLM</v>
          </cell>
          <cell r="M17" t="str">
            <v>Palembang</v>
          </cell>
        </row>
        <row r="18">
          <cell r="L18" t="str">
            <v>15.PLW</v>
          </cell>
          <cell r="M18" t="str">
            <v>Palu</v>
          </cell>
        </row>
        <row r="19">
          <cell r="L19" t="str">
            <v>16.BDJ</v>
          </cell>
          <cell r="M19" t="str">
            <v>Banjarmasin</v>
          </cell>
        </row>
        <row r="20">
          <cell r="L20" t="str">
            <v>17.TRK</v>
          </cell>
          <cell r="M20" t="str">
            <v>Tarakan</v>
          </cell>
        </row>
        <row r="21">
          <cell r="L21" t="str">
            <v>18.JOG</v>
          </cell>
          <cell r="M21" t="str">
            <v>Yogyakarta</v>
          </cell>
        </row>
        <row r="22">
          <cell r="L22" t="str">
            <v>19.BDO</v>
          </cell>
          <cell r="M22" t="str">
            <v>Bandung</v>
          </cell>
        </row>
        <row r="23">
          <cell r="L23" t="str">
            <v>20.AMQ</v>
          </cell>
          <cell r="M23" t="str">
            <v>Ambon</v>
          </cell>
        </row>
        <row r="24">
          <cell r="L24" t="str">
            <v>21.MLG</v>
          </cell>
          <cell r="M24" t="str">
            <v>Malang</v>
          </cell>
        </row>
        <row r="25">
          <cell r="L25" t="str">
            <v>22.KOE</v>
          </cell>
          <cell r="M25" t="str">
            <v>Kupang</v>
          </cell>
        </row>
        <row r="26">
          <cell r="L26" t="str">
            <v>23.BKS</v>
          </cell>
          <cell r="M26" t="str">
            <v>Bengkulu</v>
          </cell>
        </row>
        <row r="27">
          <cell r="L27" t="str">
            <v>24.DJB</v>
          </cell>
          <cell r="M27" t="str">
            <v>Jambi</v>
          </cell>
        </row>
        <row r="28">
          <cell r="L28" t="str">
            <v>25.PNK</v>
          </cell>
          <cell r="M28" t="str">
            <v>Pontianak</v>
          </cell>
        </row>
        <row r="29">
          <cell r="L29" t="str">
            <v>26.SRG</v>
          </cell>
          <cell r="M29" t="str">
            <v>Semarang</v>
          </cell>
        </row>
        <row r="30">
          <cell r="L30" t="str">
            <v>27.PGK</v>
          </cell>
          <cell r="M30" t="str">
            <v>Pangkal Pinang</v>
          </cell>
        </row>
        <row r="31">
          <cell r="L31" t="str">
            <v>28.HLM</v>
          </cell>
          <cell r="M31" t="str">
            <v>Halim Perdanakusuma</v>
          </cell>
        </row>
      </sheetData>
      <sheetData sheetId="11"/>
      <sheetData sheetId="12"/>
      <sheetData sheetId="13" refreshError="1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dl"/>
      <sheetName val="Fin Chighlight"/>
      <sheetName val="RE"/>
      <sheetName val="BS"/>
      <sheetName val="CF"/>
      <sheetName val="CAPEX slide"/>
      <sheetName val="OPEX slide"/>
      <sheetName val="Rev slide"/>
      <sheetName val="IS slide"/>
      <sheetName val="Comparison"/>
      <sheetName val="basic assumption"/>
      <sheetName val="IS 2009"/>
      <sheetName val="Rev 9 dec 08  (2)"/>
      <sheetName val="Sheet3"/>
      <sheetName val="Sheet1"/>
      <sheetName val="BAlance SHeet"/>
      <sheetName val="C4shfL0w"/>
      <sheetName val="IS Slide wo forex gain"/>
      <sheetName val="IS rate scenarios"/>
      <sheetName val="Misc exp"/>
      <sheetName val="Communication"/>
      <sheetName val="Prof fees"/>
      <sheetName val="additional man power"/>
      <sheetName val="Staff cost revised"/>
      <sheetName val="wo forex gain"/>
      <sheetName val="USD vs IDR"/>
      <sheetName val="Revenue budget 21 nov"/>
      <sheetName val="IS 2008"/>
      <sheetName val="cf2008"/>
      <sheetName val="debt Mdl"/>
      <sheetName val="Marshal -1"/>
      <sheetName val="GL"/>
      <sheetName val="APRON"/>
      <sheetName val="apr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1">
          <cell r="J11">
            <v>0</v>
          </cell>
        </row>
        <row r="19">
          <cell r="V19">
            <v>88920407940</v>
          </cell>
        </row>
        <row r="22">
          <cell r="V22">
            <v>97812448734</v>
          </cell>
        </row>
        <row r="25">
          <cell r="V25">
            <v>0</v>
          </cell>
        </row>
        <row r="27">
          <cell r="V27">
            <v>84948073210</v>
          </cell>
        </row>
        <row r="31">
          <cell r="V31">
            <v>8151037394.5</v>
          </cell>
        </row>
        <row r="33">
          <cell r="V33">
            <v>0</v>
          </cell>
        </row>
        <row r="36">
          <cell r="V36">
            <v>23393543651.01453</v>
          </cell>
        </row>
        <row r="37">
          <cell r="V37">
            <v>3041067115.0120411</v>
          </cell>
        </row>
        <row r="38">
          <cell r="V38">
            <v>489126528</v>
          </cell>
        </row>
        <row r="39">
          <cell r="V39">
            <v>1275263564.1259999</v>
          </cell>
        </row>
        <row r="40">
          <cell r="V40">
            <v>113018400</v>
          </cell>
        </row>
        <row r="41">
          <cell r="V41">
            <v>1246239012.1600001</v>
          </cell>
        </row>
        <row r="42">
          <cell r="V42">
            <v>782810521.99999988</v>
          </cell>
        </row>
        <row r="43">
          <cell r="V43">
            <v>742046030.47017586</v>
          </cell>
        </row>
        <row r="44">
          <cell r="V44">
            <v>355260305.76480001</v>
          </cell>
        </row>
        <row r="45">
          <cell r="V45">
            <v>2296995963.1454201</v>
          </cell>
        </row>
        <row r="46">
          <cell r="V46">
            <v>93554081.785321876</v>
          </cell>
        </row>
        <row r="47">
          <cell r="V47">
            <v>169084314.79869252</v>
          </cell>
        </row>
        <row r="48">
          <cell r="V48">
            <v>494400282.29140425</v>
          </cell>
        </row>
        <row r="49">
          <cell r="V49">
            <v>62338546.412774816</v>
          </cell>
        </row>
        <row r="50">
          <cell r="V50">
            <v>921496981.73899984</v>
          </cell>
        </row>
        <row r="51">
          <cell r="V51">
            <v>34524350461.921463</v>
          </cell>
        </row>
        <row r="53">
          <cell r="V53">
            <v>35476245298.720154</v>
          </cell>
        </row>
        <row r="59">
          <cell r="V59">
            <v>0</v>
          </cell>
        </row>
        <row r="61">
          <cell r="V61">
            <v>26557192663.01651</v>
          </cell>
        </row>
        <row r="62">
          <cell r="V62">
            <v>7303227982.3295403</v>
          </cell>
        </row>
        <row r="69">
          <cell r="V69">
            <v>6311170.2127659572</v>
          </cell>
        </row>
        <row r="70">
          <cell r="V70">
            <v>29000000</v>
          </cell>
        </row>
        <row r="71">
          <cell r="V71">
            <v>1803625531.9148936</v>
          </cell>
        </row>
        <row r="72">
          <cell r="V72">
            <v>1204526092</v>
          </cell>
        </row>
        <row r="73">
          <cell r="V73">
            <v>660125830.19005632</v>
          </cell>
        </row>
        <row r="74">
          <cell r="V74">
            <v>581943043.18860006</v>
          </cell>
        </row>
        <row r="75">
          <cell r="V75">
            <v>98066612.160000011</v>
          </cell>
        </row>
        <row r="76">
          <cell r="V76">
            <v>356800000</v>
          </cell>
        </row>
        <row r="77">
          <cell r="V77">
            <v>54856400</v>
          </cell>
        </row>
        <row r="78">
          <cell r="V78">
            <v>33408000</v>
          </cell>
        </row>
        <row r="79">
          <cell r="V79">
            <v>48356073.700000018</v>
          </cell>
        </row>
        <row r="80">
          <cell r="V80">
            <v>22608510.638297874</v>
          </cell>
        </row>
        <row r="81">
          <cell r="V81">
            <v>71645800</v>
          </cell>
        </row>
        <row r="82">
          <cell r="V82">
            <v>1734445270.1003242</v>
          </cell>
        </row>
        <row r="83">
          <cell r="V83">
            <v>2747816962.8714881</v>
          </cell>
        </row>
        <row r="84">
          <cell r="V84">
            <v>286834751.42553186</v>
          </cell>
        </row>
        <row r="85">
          <cell r="V85">
            <v>929365738.65581393</v>
          </cell>
        </row>
        <row r="86">
          <cell r="V86">
            <v>337162782</v>
          </cell>
        </row>
        <row r="87">
          <cell r="V87">
            <v>164809126.71283334</v>
          </cell>
        </row>
        <row r="88">
          <cell r="V88">
            <v>51357941.372438572</v>
          </cell>
        </row>
        <row r="89">
          <cell r="V89">
            <v>220378155.16947553</v>
          </cell>
        </row>
        <row r="90">
          <cell r="V90">
            <v>53749303.404255323</v>
          </cell>
        </row>
        <row r="91">
          <cell r="V91">
            <v>518259968.08510631</v>
          </cell>
        </row>
        <row r="92">
          <cell r="V92">
            <v>1990636895.7805119</v>
          </cell>
        </row>
        <row r="93">
          <cell r="V93">
            <v>840750000.44850504</v>
          </cell>
        </row>
        <row r="94">
          <cell r="V94">
            <v>64534306.112267271</v>
          </cell>
        </row>
        <row r="95">
          <cell r="V95">
            <v>123814589.1055526</v>
          </cell>
        </row>
        <row r="96">
          <cell r="V96">
            <v>25286180.559999999</v>
          </cell>
        </row>
        <row r="97">
          <cell r="V97">
            <v>204156</v>
          </cell>
        </row>
        <row r="98">
          <cell r="V98">
            <v>177118210.13138297</v>
          </cell>
        </row>
        <row r="99">
          <cell r="V99">
            <v>296582090.80665606</v>
          </cell>
        </row>
        <row r="100">
          <cell r="V100">
            <v>67665893.632723406</v>
          </cell>
        </row>
        <row r="101">
          <cell r="V101">
            <v>68445478.723404229</v>
          </cell>
        </row>
        <row r="102">
          <cell r="V102">
            <v>15670490865.102882</v>
          </cell>
        </row>
        <row r="104">
          <cell r="V104">
            <v>15088547821.914282</v>
          </cell>
        </row>
        <row r="105">
          <cell r="V105">
            <v>1508854782.1914282</v>
          </cell>
        </row>
        <row r="111">
          <cell r="V111">
            <v>1653323404.2553194</v>
          </cell>
        </row>
        <row r="112">
          <cell r="V112">
            <v>1383116883.6754758</v>
          </cell>
        </row>
        <row r="115">
          <cell r="V115">
            <v>0</v>
          </cell>
        </row>
        <row r="117">
          <cell r="V117">
            <v>469937205.36724162</v>
          </cell>
        </row>
        <row r="118">
          <cell r="V118">
            <v>469937205.36724162</v>
          </cell>
        </row>
        <row r="120">
          <cell r="V120">
            <v>469937205.36724162</v>
          </cell>
        </row>
        <row r="122">
          <cell r="V122">
            <v>0</v>
          </cell>
        </row>
        <row r="124">
          <cell r="V124">
            <v>3711359111.487659</v>
          </cell>
        </row>
        <row r="125">
          <cell r="V125">
            <v>3711359111.487659</v>
          </cell>
        </row>
        <row r="128">
          <cell r="V128">
            <v>5066256923.0769234</v>
          </cell>
        </row>
        <row r="129">
          <cell r="V129">
            <v>0</v>
          </cell>
        </row>
        <row r="130">
          <cell r="V130">
            <v>151201179.19999999</v>
          </cell>
        </row>
        <row r="131">
          <cell r="V131">
            <v>5335224476.3999996</v>
          </cell>
        </row>
        <row r="132">
          <cell r="V132">
            <v>51750259.026095748</v>
          </cell>
        </row>
        <row r="133">
          <cell r="V133">
            <v>0</v>
          </cell>
        </row>
        <row r="134">
          <cell r="V134">
            <v>0</v>
          </cell>
        </row>
        <row r="135">
          <cell r="V135">
            <v>10604432837.703018</v>
          </cell>
        </row>
        <row r="137">
          <cell r="V137">
            <v>10604432837.703018</v>
          </cell>
        </row>
        <row r="138">
          <cell r="V138">
            <v>1060443283.7703018</v>
          </cell>
        </row>
        <row r="142">
          <cell r="V142">
            <v>0</v>
          </cell>
        </row>
        <row r="144">
          <cell r="V144">
            <v>5425262592.2675266</v>
          </cell>
        </row>
        <row r="145">
          <cell r="V145">
            <v>437432854.55524945</v>
          </cell>
        </row>
        <row r="148">
          <cell r="V148">
            <v>0</v>
          </cell>
        </row>
        <row r="151">
          <cell r="V151">
            <v>0</v>
          </cell>
        </row>
        <row r="152">
          <cell r="V152">
            <v>40006443.000000007</v>
          </cell>
        </row>
        <row r="153">
          <cell r="V153">
            <v>0</v>
          </cell>
        </row>
        <row r="154">
          <cell r="V154">
            <v>0</v>
          </cell>
        </row>
        <row r="155">
          <cell r="V155">
            <v>1379644924.4400001</v>
          </cell>
        </row>
        <row r="156">
          <cell r="V156">
            <v>1419651367.4400001</v>
          </cell>
        </row>
        <row r="158">
          <cell r="V158">
            <v>1419651367.4400001</v>
          </cell>
        </row>
        <row r="159">
          <cell r="V159">
            <v>0</v>
          </cell>
        </row>
        <row r="161">
          <cell r="V161">
            <v>0</v>
          </cell>
        </row>
        <row r="163">
          <cell r="V163">
            <v>0</v>
          </cell>
        </row>
        <row r="164">
          <cell r="V164">
            <v>-113178800.00000001</v>
          </cell>
        </row>
        <row r="165">
          <cell r="V165">
            <v>-125555619.82542878</v>
          </cell>
        </row>
        <row r="166">
          <cell r="V166">
            <v>0</v>
          </cell>
        </row>
        <row r="167">
          <cell r="V167">
            <v>0</v>
          </cell>
        </row>
        <row r="168">
          <cell r="V168">
            <v>-3660015034.3427749</v>
          </cell>
        </row>
        <row r="169">
          <cell r="V169">
            <v>-3898749454.1682038</v>
          </cell>
        </row>
        <row r="171">
          <cell r="V171">
            <v>3898749454.1682038</v>
          </cell>
        </row>
        <row r="172">
          <cell r="V172">
            <v>389874945.41682041</v>
          </cell>
        </row>
        <row r="174">
          <cell r="V174">
            <v>0</v>
          </cell>
        </row>
        <row r="176">
          <cell r="V176">
            <v>3573853666.3208537</v>
          </cell>
        </row>
        <row r="180">
          <cell r="V180">
            <v>0</v>
          </cell>
        </row>
        <row r="186">
          <cell r="V186">
            <v>6152653360.4672537</v>
          </cell>
        </row>
        <row r="189">
          <cell r="V189">
            <v>5639932247.0949821</v>
          </cell>
        </row>
        <row r="191">
          <cell r="V191">
            <v>0</v>
          </cell>
        </row>
        <row r="194">
          <cell r="V194">
            <v>14356191174.423592</v>
          </cell>
        </row>
        <row r="202">
          <cell r="V202">
            <v>10587592336.280003</v>
          </cell>
        </row>
        <row r="214">
          <cell r="V214">
            <v>3515076413.6116862</v>
          </cell>
        </row>
        <row r="218">
          <cell r="V218">
            <v>3049900000</v>
          </cell>
        </row>
        <row r="221">
          <cell r="V221">
            <v>1054522924.0835059</v>
          </cell>
        </row>
        <row r="227">
          <cell r="V227">
            <v>785559808.75427628</v>
          </cell>
        </row>
        <row r="230">
          <cell r="V230">
            <v>8000000000</v>
          </cell>
        </row>
        <row r="233">
          <cell r="V233">
            <v>15622561838.27416</v>
          </cell>
        </row>
        <row r="236">
          <cell r="V236">
            <v>1747879200</v>
          </cell>
        </row>
        <row r="245">
          <cell r="V245">
            <v>3640000000</v>
          </cell>
        </row>
        <row r="251">
          <cell r="V251">
            <v>1368540428.9928288</v>
          </cell>
        </row>
        <row r="257">
          <cell r="V257">
            <v>149668093.04159999</v>
          </cell>
        </row>
        <row r="260">
          <cell r="V260">
            <v>3964235.6217749994</v>
          </cell>
        </row>
        <row r="266">
          <cell r="V266">
            <v>581943043.18860006</v>
          </cell>
        </row>
        <row r="269">
          <cell r="V269">
            <v>1922289725.7605667</v>
          </cell>
        </row>
        <row r="272">
          <cell r="V272">
            <v>-4725725.9155082665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D09-28"/>
      <sheetName val="Sheet1"/>
      <sheetName val="GeneralInfo"/>
      <sheetName val="MED09-28.XLS"/>
      <sheetName val="Des_05"/>
      <sheetName val="Agst"/>
      <sheetName val="Bill-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Income Statement"/>
      <sheetName val="REVAIRLINES"/>
      <sheetName val="Balance Sheet"/>
      <sheetName val="Trial Balance - January 051"/>
      <sheetName val="rev.airlines"/>
      <sheetName val="AR"/>
      <sheetName val="TBdetail (2)"/>
      <sheetName val="TBdetail"/>
      <sheetName val="SUMARY TB"/>
      <sheetName val="IS"/>
      <sheetName val="Income_Statement"/>
      <sheetName val="Balance_Sheet"/>
      <sheetName val="Trial_Balance_-_January_051"/>
      <sheetName val="rev_airlines"/>
      <sheetName val="TBdetail_(2)"/>
      <sheetName val="SUMARY_TB"/>
      <sheetName val="MAP"/>
    </sheetNames>
    <sheetDataSet>
      <sheetData sheetId="0" refreshError="1">
        <row r="10">
          <cell r="B10" t="str">
            <v>R E V E N U E</v>
          </cell>
        </row>
        <row r="11">
          <cell r="B11" t="str">
            <v>OPERATING INCOME</v>
          </cell>
        </row>
        <row r="12">
          <cell r="B12" t="str">
            <v>Release</v>
          </cell>
          <cell r="C12">
            <v>1596354880.9499998</v>
          </cell>
          <cell r="D12">
            <v>1596354880.9499998</v>
          </cell>
          <cell r="E12">
            <v>1327929651.9000001</v>
          </cell>
          <cell r="F12">
            <v>2924284532.8499999</v>
          </cell>
          <cell r="G12">
            <v>1388269386</v>
          </cell>
          <cell r="H12">
            <v>4312553918.8500004</v>
          </cell>
          <cell r="I12">
            <v>1437821740.4000001</v>
          </cell>
          <cell r="J12">
            <v>5750375659.25</v>
          </cell>
          <cell r="K12">
            <v>1559977080</v>
          </cell>
          <cell r="L12">
            <v>7310352739.25</v>
          </cell>
          <cell r="M12">
            <v>1519861445.9000001</v>
          </cell>
          <cell r="N12">
            <v>8830214185.1500015</v>
          </cell>
          <cell r="O12">
            <v>1603432012.6799998</v>
          </cell>
          <cell r="P12">
            <v>10433646197.83</v>
          </cell>
          <cell r="Q12">
            <v>1606326444.1099999</v>
          </cell>
        </row>
        <row r="13">
          <cell r="B13" t="str">
            <v>Non Release/Technical Ramp</v>
          </cell>
          <cell r="C13">
            <v>1760841765</v>
          </cell>
          <cell r="D13">
            <v>1760841765</v>
          </cell>
          <cell r="E13">
            <v>1596686707</v>
          </cell>
          <cell r="F13">
            <v>3357528472</v>
          </cell>
          <cell r="G13">
            <v>1625962848</v>
          </cell>
          <cell r="H13">
            <v>4983491320</v>
          </cell>
          <cell r="I13">
            <v>1665251880</v>
          </cell>
          <cell r="J13">
            <v>6648743200</v>
          </cell>
          <cell r="K13">
            <v>1688089860</v>
          </cell>
          <cell r="L13">
            <v>8336833060</v>
          </cell>
          <cell r="M13">
            <v>1624744890</v>
          </cell>
          <cell r="N13">
            <v>9961577950</v>
          </cell>
          <cell r="O13">
            <v>1595759550</v>
          </cell>
          <cell r="P13">
            <v>11557337500</v>
          </cell>
          <cell r="Q13">
            <v>1669499972</v>
          </cell>
        </row>
        <row r="14">
          <cell r="B14" t="str">
            <v>Labour</v>
          </cell>
          <cell r="C14">
            <v>89847384.549999997</v>
          </cell>
          <cell r="D14">
            <v>89847384.549999997</v>
          </cell>
          <cell r="E14">
            <v>21161985</v>
          </cell>
          <cell r="F14">
            <v>111009369.55</v>
          </cell>
          <cell r="G14">
            <v>15121580</v>
          </cell>
          <cell r="H14">
            <v>126130949.55</v>
          </cell>
          <cell r="I14">
            <v>64406599.799999997</v>
          </cell>
          <cell r="J14">
            <v>190537549.34999999</v>
          </cell>
          <cell r="K14">
            <v>26598262.800000001</v>
          </cell>
          <cell r="L14">
            <v>217135812.15000001</v>
          </cell>
          <cell r="M14">
            <v>31885725</v>
          </cell>
          <cell r="N14">
            <v>249021537.15000001</v>
          </cell>
          <cell r="O14">
            <v>30065134.550000001</v>
          </cell>
          <cell r="P14">
            <v>279086671.69999999</v>
          </cell>
          <cell r="Q14">
            <v>24900984</v>
          </cell>
        </row>
        <row r="15">
          <cell r="B15" t="str">
            <v>Equipment</v>
          </cell>
          <cell r="C15">
            <v>931235520.5</v>
          </cell>
          <cell r="D15">
            <v>931235520.5</v>
          </cell>
          <cell r="E15">
            <v>795605543.44000006</v>
          </cell>
          <cell r="F15">
            <v>1726841063.9399998</v>
          </cell>
          <cell r="G15">
            <v>453726311.89999998</v>
          </cell>
          <cell r="H15">
            <v>2180567375.8400002</v>
          </cell>
          <cell r="I15">
            <v>401397824.19999999</v>
          </cell>
          <cell r="J15">
            <v>2581965200.04</v>
          </cell>
          <cell r="K15">
            <v>381331776.47999996</v>
          </cell>
          <cell r="L15">
            <v>2963296976.52</v>
          </cell>
          <cell r="M15">
            <v>440107658.89999998</v>
          </cell>
          <cell r="N15">
            <v>3403404635.4200001</v>
          </cell>
          <cell r="O15">
            <v>463139788.73000002</v>
          </cell>
          <cell r="P15">
            <v>3866544424.1500001</v>
          </cell>
          <cell r="Q15">
            <v>610066740</v>
          </cell>
        </row>
        <row r="16">
          <cell r="B16" t="str">
            <v>Storage</v>
          </cell>
          <cell r="C16">
            <v>48742430</v>
          </cell>
          <cell r="D16">
            <v>48742430</v>
          </cell>
          <cell r="E16">
            <v>49216050</v>
          </cell>
          <cell r="F16">
            <v>97958480</v>
          </cell>
          <cell r="G16">
            <v>49911400</v>
          </cell>
          <cell r="H16">
            <v>147869880</v>
          </cell>
          <cell r="I16">
            <v>48063600</v>
          </cell>
          <cell r="J16">
            <v>195933480</v>
          </cell>
          <cell r="K16">
            <v>48615600</v>
          </cell>
          <cell r="L16">
            <v>244549080</v>
          </cell>
          <cell r="M16">
            <v>47475000</v>
          </cell>
          <cell r="N16">
            <v>292024080</v>
          </cell>
          <cell r="O16">
            <v>55704055</v>
          </cell>
          <cell r="P16">
            <v>347728135</v>
          </cell>
          <cell r="Q16">
            <v>51893415</v>
          </cell>
        </row>
        <row r="17">
          <cell r="B17" t="str">
            <v>Oil</v>
          </cell>
          <cell r="G17">
            <v>0</v>
          </cell>
          <cell r="H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B18" t="str">
            <v>Others</v>
          </cell>
          <cell r="C18">
            <v>7624325</v>
          </cell>
          <cell r="D18">
            <v>7624325</v>
          </cell>
          <cell r="E18">
            <v>9485775</v>
          </cell>
          <cell r="F18">
            <v>17110100</v>
          </cell>
          <cell r="G18">
            <v>11213600</v>
          </cell>
          <cell r="H18">
            <v>28323700</v>
          </cell>
          <cell r="I18">
            <v>11376000</v>
          </cell>
          <cell r="J18">
            <v>39699700</v>
          </cell>
          <cell r="K18">
            <v>51008100</v>
          </cell>
          <cell r="L18">
            <v>90707800</v>
          </cell>
          <cell r="M18">
            <v>101136175</v>
          </cell>
          <cell r="N18">
            <v>191843975</v>
          </cell>
          <cell r="O18">
            <v>131104558.2</v>
          </cell>
          <cell r="P18">
            <v>322948533.19999999</v>
          </cell>
          <cell r="Q18">
            <v>84188106</v>
          </cell>
        </row>
        <row r="19">
          <cell r="B19" t="str">
            <v>Aircraft Interior Cleaning</v>
          </cell>
          <cell r="C19">
            <v>0</v>
          </cell>
          <cell r="D19">
            <v>0</v>
          </cell>
          <cell r="Q19">
            <v>0</v>
          </cell>
        </row>
        <row r="20">
          <cell r="B20" t="str">
            <v>Ground Support Equipment</v>
          </cell>
          <cell r="C20">
            <v>0</v>
          </cell>
          <cell r="D20">
            <v>0</v>
          </cell>
          <cell r="Q20">
            <v>0</v>
          </cell>
        </row>
        <row r="21">
          <cell r="B21" t="str">
            <v>Technical Offshore - Handling</v>
          </cell>
          <cell r="C21">
            <v>0</v>
          </cell>
          <cell r="D21">
            <v>0</v>
          </cell>
          <cell r="Q21">
            <v>0</v>
          </cell>
        </row>
        <row r="22">
          <cell r="C22" t="str">
            <v>------------------</v>
          </cell>
          <cell r="D22" t="str">
            <v>------------------</v>
          </cell>
          <cell r="E22" t="str">
            <v>------------------</v>
          </cell>
          <cell r="F22" t="str">
            <v>------------------</v>
          </cell>
          <cell r="G22" t="str">
            <v>------------------</v>
          </cell>
          <cell r="H22" t="str">
            <v>------------------</v>
          </cell>
          <cell r="I22" t="str">
            <v>------------------</v>
          </cell>
          <cell r="J22" t="str">
            <v>------------------</v>
          </cell>
          <cell r="K22" t="str">
            <v>------------------</v>
          </cell>
          <cell r="L22" t="str">
            <v>------------------</v>
          </cell>
          <cell r="M22" t="str">
            <v>------------------</v>
          </cell>
          <cell r="N22" t="str">
            <v>------------------</v>
          </cell>
          <cell r="O22" t="str">
            <v>------------------</v>
          </cell>
          <cell r="P22" t="str">
            <v>------------------</v>
          </cell>
          <cell r="Q22" t="str">
            <v>------------------</v>
          </cell>
        </row>
        <row r="24">
          <cell r="B24" t="str">
            <v>TOTAL OPERATING INCOME</v>
          </cell>
          <cell r="C24">
            <v>4434646306</v>
          </cell>
          <cell r="D24">
            <v>4434646306</v>
          </cell>
          <cell r="E24">
            <v>3800085712.3400002</v>
          </cell>
          <cell r="F24">
            <v>8234732018.3400002</v>
          </cell>
          <cell r="G24">
            <v>3544205125.9000001</v>
          </cell>
          <cell r="H24">
            <v>11778937144.24</v>
          </cell>
          <cell r="I24">
            <v>3628317644.4000001</v>
          </cell>
          <cell r="J24">
            <v>15407254788.639999</v>
          </cell>
          <cell r="K24">
            <v>3755620679.2800002</v>
          </cell>
          <cell r="L24">
            <v>19162875467.919998</v>
          </cell>
          <cell r="M24">
            <v>3765210894.8000002</v>
          </cell>
          <cell r="N24">
            <v>22928086362.720001</v>
          </cell>
          <cell r="O24">
            <v>3879205099.1599998</v>
          </cell>
          <cell r="P24">
            <v>26807291461.880005</v>
          </cell>
          <cell r="Q24">
            <v>4046875661.1099997</v>
          </cell>
        </row>
        <row r="30">
          <cell r="B30" t="str">
            <v>rency IDR</v>
          </cell>
        </row>
        <row r="31">
          <cell r="B31" t="str">
            <v>specific COMPANY requested</v>
          </cell>
        </row>
        <row r="32">
          <cell r="C32" t="str">
            <v>PTD-Actual</v>
          </cell>
          <cell r="D32" t="str">
            <v>PTD-Actual</v>
          </cell>
          <cell r="E32" t="str">
            <v>PTD-Actual</v>
          </cell>
          <cell r="F32" t="str">
            <v>YTD-Actual</v>
          </cell>
          <cell r="G32" t="str">
            <v>PTD-Actual</v>
          </cell>
          <cell r="H32" t="str">
            <v>YTD-Actual</v>
          </cell>
          <cell r="I32" t="str">
            <v>PTD-Actual</v>
          </cell>
          <cell r="J32" t="str">
            <v>YTD-Actual</v>
          </cell>
          <cell r="K32" t="str">
            <v>PTD-Actual</v>
          </cell>
          <cell r="L32" t="str">
            <v>YTD-Actual</v>
          </cell>
          <cell r="M32" t="str">
            <v>PTD-Actual</v>
          </cell>
          <cell r="N32" t="str">
            <v>YTD-Actual</v>
          </cell>
          <cell r="O32" t="str">
            <v>PTD-Actual</v>
          </cell>
          <cell r="P32" t="str">
            <v>YTD-Actual</v>
          </cell>
          <cell r="Q32" t="str">
            <v>PTD-Actual</v>
          </cell>
        </row>
        <row r="33">
          <cell r="C33">
            <v>38357</v>
          </cell>
          <cell r="D33">
            <v>38357</v>
          </cell>
          <cell r="E33">
            <v>38384</v>
          </cell>
          <cell r="F33">
            <v>38384</v>
          </cell>
          <cell r="G33">
            <v>38412</v>
          </cell>
          <cell r="H33">
            <v>38412</v>
          </cell>
          <cell r="I33">
            <v>38443</v>
          </cell>
          <cell r="J33">
            <v>38443</v>
          </cell>
          <cell r="K33" t="str">
            <v>MAY-05</v>
          </cell>
          <cell r="L33" t="str">
            <v>MAY-05</v>
          </cell>
          <cell r="M33">
            <v>38504</v>
          </cell>
          <cell r="N33">
            <v>38504</v>
          </cell>
          <cell r="O33">
            <v>38534</v>
          </cell>
          <cell r="P33">
            <v>38534</v>
          </cell>
          <cell r="Q33" t="str">
            <v>AUG-05</v>
          </cell>
        </row>
        <row r="34">
          <cell r="C34" t="str">
            <v>------------------</v>
          </cell>
          <cell r="D34" t="str">
            <v>------------------</v>
          </cell>
          <cell r="E34" t="str">
            <v>------------------</v>
          </cell>
          <cell r="F34" t="str">
            <v>------------------</v>
          </cell>
          <cell r="G34" t="str">
            <v>------------------</v>
          </cell>
          <cell r="H34" t="str">
            <v>------------------</v>
          </cell>
          <cell r="I34" t="str">
            <v>------------------</v>
          </cell>
          <cell r="J34" t="str">
            <v>------------------</v>
          </cell>
          <cell r="K34" t="str">
            <v>------------------</v>
          </cell>
          <cell r="L34" t="str">
            <v>------------------</v>
          </cell>
          <cell r="M34" t="str">
            <v>------------------</v>
          </cell>
          <cell r="N34" t="str">
            <v>------------------</v>
          </cell>
          <cell r="O34" t="str">
            <v>------------------</v>
          </cell>
          <cell r="P34" t="str">
            <v>------------------</v>
          </cell>
          <cell r="Q34" t="str">
            <v>------------------</v>
          </cell>
        </row>
        <row r="36">
          <cell r="B36" t="str">
            <v>OPERATING EXPENSES</v>
          </cell>
          <cell r="M36">
            <v>28342367</v>
          </cell>
        </row>
        <row r="37">
          <cell r="B37" t="str">
            <v>STAFF COST EXPENSES</v>
          </cell>
        </row>
        <row r="38">
          <cell r="B38" t="str">
            <v>Salaries</v>
          </cell>
          <cell r="C38">
            <v>1216754240</v>
          </cell>
          <cell r="D38">
            <v>1216754240</v>
          </cell>
          <cell r="E38">
            <v>1195793020</v>
          </cell>
          <cell r="F38">
            <v>2412547260</v>
          </cell>
          <cell r="G38">
            <v>1219453201</v>
          </cell>
          <cell r="H38">
            <v>3632000461</v>
          </cell>
          <cell r="I38">
            <v>1263987061</v>
          </cell>
          <cell r="J38">
            <v>4895987522</v>
          </cell>
          <cell r="K38">
            <v>1152695737</v>
          </cell>
          <cell r="L38">
            <v>6048683259</v>
          </cell>
          <cell r="M38">
            <v>1124353370</v>
          </cell>
          <cell r="N38">
            <v>7173036629</v>
          </cell>
          <cell r="O38">
            <v>1189907502</v>
          </cell>
          <cell r="P38">
            <v>8362944131</v>
          </cell>
          <cell r="Q38">
            <v>1147777099</v>
          </cell>
        </row>
        <row r="39">
          <cell r="B39" t="str">
            <v>Other Remuneration</v>
          </cell>
          <cell r="C39">
            <v>129846781</v>
          </cell>
          <cell r="D39">
            <v>129846781</v>
          </cell>
          <cell r="E39">
            <v>163074031</v>
          </cell>
          <cell r="F39">
            <v>292920811</v>
          </cell>
          <cell r="G39">
            <v>147296197</v>
          </cell>
          <cell r="H39">
            <v>440217008</v>
          </cell>
          <cell r="I39">
            <v>161173431</v>
          </cell>
          <cell r="J39">
            <v>601390439</v>
          </cell>
          <cell r="K39">
            <v>163232781</v>
          </cell>
          <cell r="L39">
            <v>764623219</v>
          </cell>
          <cell r="M39">
            <v>190848531</v>
          </cell>
          <cell r="N39">
            <v>955471750</v>
          </cell>
          <cell r="O39">
            <v>235512496</v>
          </cell>
          <cell r="P39">
            <v>1190984246</v>
          </cell>
          <cell r="Q39">
            <v>368510027</v>
          </cell>
        </row>
        <row r="40">
          <cell r="B40" t="str">
            <v>Fuel</v>
          </cell>
          <cell r="C40">
            <v>4270900</v>
          </cell>
          <cell r="D40">
            <v>4270900</v>
          </cell>
          <cell r="E40">
            <v>6358450</v>
          </cell>
          <cell r="F40">
            <v>10629350</v>
          </cell>
          <cell r="G40">
            <v>6858850</v>
          </cell>
          <cell r="H40">
            <v>17488200</v>
          </cell>
          <cell r="I40">
            <v>10547000</v>
          </cell>
          <cell r="J40">
            <v>28035200</v>
          </cell>
          <cell r="K40">
            <v>9566600</v>
          </cell>
          <cell r="L40">
            <v>37601800</v>
          </cell>
          <cell r="M40">
            <v>11687400</v>
          </cell>
          <cell r="N40">
            <v>49289200</v>
          </cell>
          <cell r="O40">
            <v>12013200</v>
          </cell>
          <cell r="P40">
            <v>61302400</v>
          </cell>
          <cell r="Q40">
            <v>12256000</v>
          </cell>
        </row>
        <row r="41">
          <cell r="B41" t="str">
            <v>Overtime</v>
          </cell>
          <cell r="C41">
            <v>56113031</v>
          </cell>
          <cell r="D41">
            <v>56113031</v>
          </cell>
          <cell r="E41">
            <v>72567114</v>
          </cell>
          <cell r="F41">
            <v>128680145</v>
          </cell>
          <cell r="G41">
            <v>86483093</v>
          </cell>
          <cell r="H41">
            <v>215163238</v>
          </cell>
          <cell r="I41">
            <v>18090488</v>
          </cell>
          <cell r="J41">
            <v>233253726</v>
          </cell>
          <cell r="K41">
            <v>58371582</v>
          </cell>
          <cell r="L41">
            <v>291625308</v>
          </cell>
          <cell r="M41">
            <v>12231234</v>
          </cell>
          <cell r="N41">
            <v>303856542</v>
          </cell>
          <cell r="O41">
            <v>13226695</v>
          </cell>
          <cell r="P41">
            <v>317083237</v>
          </cell>
          <cell r="Q41">
            <v>21466841</v>
          </cell>
        </row>
        <row r="42">
          <cell r="B42" t="str">
            <v>Part Timer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 t="str">
            <v>Meals on Duties</v>
          </cell>
          <cell r="C43">
            <v>6174500</v>
          </cell>
          <cell r="D43">
            <v>6174500</v>
          </cell>
          <cell r="E43">
            <v>4305000</v>
          </cell>
          <cell r="F43">
            <v>10479500</v>
          </cell>
          <cell r="G43">
            <v>3060000</v>
          </cell>
          <cell r="H43">
            <v>13539500</v>
          </cell>
          <cell r="I43">
            <v>3630000</v>
          </cell>
          <cell r="J43">
            <v>17169500</v>
          </cell>
          <cell r="K43">
            <v>3480000</v>
          </cell>
          <cell r="L43">
            <v>20649500</v>
          </cell>
          <cell r="M43">
            <v>3840000</v>
          </cell>
          <cell r="N43">
            <v>24489500</v>
          </cell>
          <cell r="O43">
            <v>3840000</v>
          </cell>
          <cell r="P43">
            <v>28329500</v>
          </cell>
          <cell r="Q43">
            <v>3920000</v>
          </cell>
        </row>
        <row r="44">
          <cell r="B44" t="str">
            <v>Medical Expenses</v>
          </cell>
          <cell r="C44">
            <v>21071540</v>
          </cell>
          <cell r="D44">
            <v>21071540</v>
          </cell>
          <cell r="E44">
            <v>35966107</v>
          </cell>
          <cell r="F44">
            <v>57037647</v>
          </cell>
          <cell r="G44">
            <v>39642155</v>
          </cell>
          <cell r="H44">
            <v>96679802</v>
          </cell>
          <cell r="I44">
            <v>28367682</v>
          </cell>
          <cell r="J44">
            <v>125047484</v>
          </cell>
          <cell r="K44">
            <v>52407865</v>
          </cell>
          <cell r="L44">
            <v>177455349</v>
          </cell>
          <cell r="M44">
            <v>35167083</v>
          </cell>
          <cell r="N44">
            <v>212622432</v>
          </cell>
          <cell r="O44">
            <v>43261235</v>
          </cell>
          <cell r="P44">
            <v>255883667</v>
          </cell>
          <cell r="Q44">
            <v>49028019</v>
          </cell>
        </row>
        <row r="45">
          <cell r="B45" t="str">
            <v>Hospitalisation</v>
          </cell>
          <cell r="C45">
            <v>26036058</v>
          </cell>
          <cell r="D45">
            <v>26036058</v>
          </cell>
          <cell r="E45">
            <v>26036058</v>
          </cell>
          <cell r="F45">
            <v>52072116</v>
          </cell>
          <cell r="G45">
            <v>50179982</v>
          </cell>
          <cell r="H45">
            <v>102252098</v>
          </cell>
          <cell r="I45">
            <v>31672378</v>
          </cell>
          <cell r="J45">
            <v>133924476</v>
          </cell>
          <cell r="K45">
            <v>27146764</v>
          </cell>
          <cell r="L45">
            <v>161071240</v>
          </cell>
          <cell r="M45">
            <v>36574959</v>
          </cell>
          <cell r="N45">
            <v>197646199</v>
          </cell>
          <cell r="O45">
            <v>28049718</v>
          </cell>
          <cell r="P45">
            <v>225695917</v>
          </cell>
          <cell r="Q45">
            <v>31648837</v>
          </cell>
        </row>
        <row r="46">
          <cell r="B46" t="str">
            <v>Jamsostek</v>
          </cell>
          <cell r="C46">
            <v>31604658</v>
          </cell>
          <cell r="D46">
            <v>31604658</v>
          </cell>
          <cell r="E46">
            <v>44685537</v>
          </cell>
          <cell r="F46">
            <v>76290195</v>
          </cell>
          <cell r="G46">
            <v>44482407</v>
          </cell>
          <cell r="H46">
            <v>120772602</v>
          </cell>
          <cell r="I46">
            <v>32407991</v>
          </cell>
          <cell r="J46">
            <v>153180593</v>
          </cell>
          <cell r="K46">
            <v>32555233</v>
          </cell>
          <cell r="L46">
            <v>185735826</v>
          </cell>
          <cell r="M46">
            <v>32442627</v>
          </cell>
          <cell r="N46">
            <v>218178453</v>
          </cell>
          <cell r="O46">
            <v>48426009</v>
          </cell>
          <cell r="P46">
            <v>266604462</v>
          </cell>
          <cell r="Q46">
            <v>48021552</v>
          </cell>
        </row>
        <row r="47">
          <cell r="B47" t="str">
            <v>Pension</v>
          </cell>
          <cell r="C47">
            <v>0</v>
          </cell>
          <cell r="D47">
            <v>0</v>
          </cell>
          <cell r="E47">
            <v>42793006</v>
          </cell>
          <cell r="F47">
            <v>42793006</v>
          </cell>
          <cell r="G47">
            <v>20240833</v>
          </cell>
          <cell r="H47">
            <v>63033839</v>
          </cell>
          <cell r="I47">
            <v>20240833</v>
          </cell>
          <cell r="J47">
            <v>83274672</v>
          </cell>
          <cell r="K47">
            <v>64779645</v>
          </cell>
          <cell r="L47">
            <v>148054317</v>
          </cell>
          <cell r="M47">
            <v>14979983</v>
          </cell>
          <cell r="N47">
            <v>163034300</v>
          </cell>
          <cell r="O47">
            <v>25395593</v>
          </cell>
          <cell r="P47">
            <v>188429893</v>
          </cell>
          <cell r="Q47">
            <v>25910168</v>
          </cell>
        </row>
        <row r="48">
          <cell r="B48" t="str">
            <v>Productivity</v>
          </cell>
          <cell r="C48">
            <v>107534101</v>
          </cell>
          <cell r="D48">
            <v>107534101</v>
          </cell>
          <cell r="E48">
            <v>107534101</v>
          </cell>
          <cell r="F48">
            <v>215068202</v>
          </cell>
          <cell r="G48">
            <v>293463891</v>
          </cell>
          <cell r="H48">
            <v>508532093</v>
          </cell>
          <cell r="I48">
            <v>146619934</v>
          </cell>
          <cell r="J48">
            <v>469222237</v>
          </cell>
          <cell r="K48">
            <v>107534101</v>
          </cell>
          <cell r="L48">
            <v>576756338</v>
          </cell>
          <cell r="M48">
            <v>107534101</v>
          </cell>
          <cell r="N48">
            <v>684290439</v>
          </cell>
          <cell r="O48">
            <v>107534101</v>
          </cell>
          <cell r="P48">
            <v>791824540</v>
          </cell>
          <cell r="Q48">
            <v>107534101</v>
          </cell>
        </row>
        <row r="49">
          <cell r="B49" t="str">
            <v>Employee Welfare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3300000</v>
          </cell>
        </row>
        <row r="50">
          <cell r="B50" t="str">
            <v>Car Scheme</v>
          </cell>
          <cell r="C50">
            <v>0</v>
          </cell>
          <cell r="D50">
            <v>0</v>
          </cell>
          <cell r="E50">
            <v>13541667</v>
          </cell>
          <cell r="F50">
            <v>13541667</v>
          </cell>
          <cell r="G50">
            <v>17083333</v>
          </cell>
          <cell r="H50">
            <v>30625000</v>
          </cell>
          <cell r="I50">
            <v>17083333</v>
          </cell>
          <cell r="J50">
            <v>47708333</v>
          </cell>
          <cell r="K50">
            <v>17083333</v>
          </cell>
          <cell r="L50">
            <v>64791667</v>
          </cell>
          <cell r="M50">
            <v>17083333</v>
          </cell>
          <cell r="N50">
            <v>81875000</v>
          </cell>
          <cell r="O50">
            <v>17083333</v>
          </cell>
          <cell r="P50">
            <v>98958333</v>
          </cell>
          <cell r="Q50">
            <v>17083333</v>
          </cell>
        </row>
        <row r="51">
          <cell r="B51" t="str">
            <v>House Rent</v>
          </cell>
          <cell r="C51">
            <v>20875720</v>
          </cell>
          <cell r="D51">
            <v>20875720</v>
          </cell>
          <cell r="E51">
            <v>20282387</v>
          </cell>
          <cell r="F51">
            <v>41158107</v>
          </cell>
          <cell r="G51">
            <v>18690720</v>
          </cell>
          <cell r="H51">
            <v>59848827</v>
          </cell>
          <cell r="I51">
            <v>0</v>
          </cell>
          <cell r="J51">
            <v>59848827</v>
          </cell>
          <cell r="K51">
            <v>18690720</v>
          </cell>
          <cell r="L51">
            <v>78539547</v>
          </cell>
          <cell r="M51">
            <v>19515720</v>
          </cell>
          <cell r="N51">
            <v>98055267</v>
          </cell>
          <cell r="O51">
            <v>18690720</v>
          </cell>
          <cell r="P51">
            <v>116745987</v>
          </cell>
          <cell r="Q51">
            <v>21527178</v>
          </cell>
        </row>
        <row r="52">
          <cell r="B52" t="str">
            <v>Benefit Expatriat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 t="str">
            <v>Donation To Employee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5035154</v>
          </cell>
          <cell r="J53">
            <v>5035154</v>
          </cell>
          <cell r="K53">
            <v>2000000</v>
          </cell>
          <cell r="L53">
            <v>7035154</v>
          </cell>
          <cell r="M53">
            <v>2000000</v>
          </cell>
          <cell r="N53">
            <v>9035154</v>
          </cell>
          <cell r="O53">
            <v>0</v>
          </cell>
          <cell r="P53">
            <v>9035154</v>
          </cell>
          <cell r="Q53">
            <v>0</v>
          </cell>
        </row>
        <row r="54">
          <cell r="B54" t="str">
            <v>Annual Leave Allowance</v>
          </cell>
          <cell r="C54">
            <v>43735707</v>
          </cell>
          <cell r="D54">
            <v>43735707</v>
          </cell>
          <cell r="E54">
            <v>57791082</v>
          </cell>
          <cell r="F54">
            <v>101526789</v>
          </cell>
          <cell r="G54">
            <v>89781502</v>
          </cell>
          <cell r="H54">
            <v>191308291</v>
          </cell>
          <cell r="I54">
            <v>41577515</v>
          </cell>
          <cell r="J54">
            <v>232885806</v>
          </cell>
          <cell r="K54">
            <v>64674340</v>
          </cell>
          <cell r="L54">
            <v>297560146</v>
          </cell>
          <cell r="M54">
            <v>54823265</v>
          </cell>
          <cell r="N54">
            <v>352383411</v>
          </cell>
          <cell r="O54">
            <v>8134825</v>
          </cell>
          <cell r="P54">
            <v>360518236</v>
          </cell>
          <cell r="Q54">
            <v>16716975</v>
          </cell>
        </row>
        <row r="55">
          <cell r="C55" t="str">
            <v>------------------</v>
          </cell>
          <cell r="D55" t="str">
            <v>------------------</v>
          </cell>
          <cell r="E55" t="str">
            <v>------------------</v>
          </cell>
          <cell r="F55" t="str">
            <v>------------------</v>
          </cell>
          <cell r="G55" t="str">
            <v>------------------</v>
          </cell>
          <cell r="H55" t="str">
            <v>------------------</v>
          </cell>
          <cell r="I55" t="str">
            <v>------------------</v>
          </cell>
          <cell r="J55" t="str">
            <v>------------------</v>
          </cell>
          <cell r="K55" t="str">
            <v>------------------</v>
          </cell>
          <cell r="L55" t="str">
            <v>------------------</v>
          </cell>
          <cell r="M55" t="str">
            <v>------------------</v>
          </cell>
          <cell r="N55" t="str">
            <v>------------------</v>
          </cell>
          <cell r="O55" t="str">
            <v>------------------</v>
          </cell>
          <cell r="P55" t="str">
            <v>------------------</v>
          </cell>
          <cell r="Q55" t="str">
            <v>------------------</v>
          </cell>
        </row>
        <row r="57">
          <cell r="B57" t="str">
            <v>TOTAL STAFF COST EXPENSES</v>
          </cell>
          <cell r="C57">
            <v>1664017236</v>
          </cell>
          <cell r="D57">
            <v>1664017236</v>
          </cell>
          <cell r="E57">
            <v>1790727559</v>
          </cell>
          <cell r="F57">
            <v>3454744795</v>
          </cell>
          <cell r="G57">
            <v>2036716164</v>
          </cell>
          <cell r="H57">
            <v>5491460959</v>
          </cell>
          <cell r="I57">
            <v>1780432800</v>
          </cell>
          <cell r="J57">
            <v>7085963969</v>
          </cell>
          <cell r="K57">
            <v>1774218701</v>
          </cell>
          <cell r="L57">
            <v>8860182670</v>
          </cell>
          <cell r="M57">
            <v>1663081606</v>
          </cell>
          <cell r="N57">
            <v>10523264276</v>
          </cell>
          <cell r="O57">
            <v>1751075427</v>
          </cell>
          <cell r="P57">
            <v>12274339703</v>
          </cell>
          <cell r="Q57">
            <v>1874700131</v>
          </cell>
        </row>
        <row r="59">
          <cell r="B59" t="str">
            <v>COST CENTRE EXPENSES</v>
          </cell>
        </row>
        <row r="60">
          <cell r="B60" t="str">
            <v>Library &amp; Magazine Expenses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1697000</v>
          </cell>
          <cell r="H60">
            <v>1697000</v>
          </cell>
          <cell r="I60">
            <v>0</v>
          </cell>
          <cell r="J60">
            <v>1697000</v>
          </cell>
          <cell r="K60">
            <v>1220000</v>
          </cell>
          <cell r="L60">
            <v>2917000</v>
          </cell>
          <cell r="M60">
            <v>2933215</v>
          </cell>
          <cell r="N60">
            <v>5850215</v>
          </cell>
          <cell r="O60">
            <v>1620500</v>
          </cell>
          <cell r="P60">
            <v>7470715</v>
          </cell>
          <cell r="Q60">
            <v>0</v>
          </cell>
        </row>
        <row r="61">
          <cell r="B61" t="str">
            <v>Employee Recruitment &amp; Selection</v>
          </cell>
          <cell r="C61">
            <v>0</v>
          </cell>
          <cell r="D61">
            <v>0</v>
          </cell>
          <cell r="E61">
            <v>2128500</v>
          </cell>
          <cell r="F61">
            <v>2128500</v>
          </cell>
          <cell r="G61">
            <v>0</v>
          </cell>
          <cell r="H61">
            <v>2128500</v>
          </cell>
          <cell r="I61">
            <v>2138000</v>
          </cell>
          <cell r="J61">
            <v>4266500</v>
          </cell>
          <cell r="K61">
            <v>6630000</v>
          </cell>
          <cell r="L61">
            <v>10896500</v>
          </cell>
          <cell r="M61">
            <v>877800</v>
          </cell>
          <cell r="N61">
            <v>11774300</v>
          </cell>
          <cell r="O61">
            <v>1875000</v>
          </cell>
          <cell r="P61">
            <v>13649300</v>
          </cell>
          <cell r="Q61">
            <v>2352000</v>
          </cell>
        </row>
        <row r="62">
          <cell r="B62" t="str">
            <v>Training &amp; Development</v>
          </cell>
          <cell r="C62">
            <v>237262234</v>
          </cell>
          <cell r="D62">
            <v>237262234</v>
          </cell>
          <cell r="E62">
            <v>245903100</v>
          </cell>
          <cell r="F62">
            <v>483165334</v>
          </cell>
          <cell r="G62">
            <v>231993100</v>
          </cell>
          <cell r="H62">
            <v>715158434</v>
          </cell>
          <cell r="I62">
            <v>262859250</v>
          </cell>
          <cell r="J62">
            <v>978017684</v>
          </cell>
          <cell r="K62">
            <v>229403100</v>
          </cell>
          <cell r="L62">
            <v>1207420784</v>
          </cell>
          <cell r="M62">
            <v>144143047</v>
          </cell>
          <cell r="N62">
            <v>1351563831</v>
          </cell>
          <cell r="O62">
            <v>232203100</v>
          </cell>
          <cell r="P62">
            <v>1583766931</v>
          </cell>
          <cell r="Q62">
            <v>239953100</v>
          </cell>
        </row>
        <row r="63">
          <cell r="B63" t="str">
            <v>Travel Expenses Abroad</v>
          </cell>
          <cell r="C63">
            <v>8338461</v>
          </cell>
          <cell r="D63">
            <v>8338461</v>
          </cell>
          <cell r="E63">
            <v>31182433</v>
          </cell>
          <cell r="F63">
            <v>39520894</v>
          </cell>
          <cell r="G63">
            <v>31532210</v>
          </cell>
          <cell r="H63">
            <v>71053104</v>
          </cell>
          <cell r="I63">
            <v>39790270</v>
          </cell>
          <cell r="J63">
            <v>110843374</v>
          </cell>
          <cell r="K63">
            <v>146295934</v>
          </cell>
          <cell r="L63">
            <v>257139308</v>
          </cell>
          <cell r="M63">
            <v>46885991</v>
          </cell>
          <cell r="N63">
            <v>304025299</v>
          </cell>
          <cell r="O63">
            <v>12632025</v>
          </cell>
          <cell r="P63">
            <v>316657324</v>
          </cell>
          <cell r="Q63">
            <v>33779054</v>
          </cell>
        </row>
        <row r="64">
          <cell r="B64" t="str">
            <v>Travel Expenses Domestic</v>
          </cell>
          <cell r="C64">
            <v>30111923</v>
          </cell>
          <cell r="D64">
            <v>30111923</v>
          </cell>
          <cell r="E64">
            <v>38845255</v>
          </cell>
          <cell r="F64">
            <v>68957178</v>
          </cell>
          <cell r="G64">
            <v>37613403</v>
          </cell>
          <cell r="H64">
            <v>106570581</v>
          </cell>
          <cell r="I64">
            <v>25552223</v>
          </cell>
          <cell r="J64">
            <v>132122804</v>
          </cell>
          <cell r="K64">
            <v>25407940</v>
          </cell>
          <cell r="L64">
            <v>157530744</v>
          </cell>
          <cell r="M64">
            <v>21634735</v>
          </cell>
          <cell r="N64">
            <v>179165479</v>
          </cell>
          <cell r="O64">
            <v>35310402</v>
          </cell>
          <cell r="P64">
            <v>214475881</v>
          </cell>
          <cell r="Q64">
            <v>62603731</v>
          </cell>
        </row>
        <row r="65">
          <cell r="B65" t="str">
            <v xml:space="preserve">Employee Benefit             </v>
          </cell>
          <cell r="C65">
            <v>32500917</v>
          </cell>
          <cell r="D65">
            <v>32500917</v>
          </cell>
          <cell r="E65">
            <v>32500917</v>
          </cell>
          <cell r="F65">
            <v>65001833</v>
          </cell>
          <cell r="G65">
            <v>32500917</v>
          </cell>
          <cell r="H65">
            <v>97502750</v>
          </cell>
          <cell r="I65">
            <v>32500917</v>
          </cell>
          <cell r="J65">
            <v>130003667</v>
          </cell>
          <cell r="K65">
            <v>32500917</v>
          </cell>
          <cell r="L65">
            <v>162504583</v>
          </cell>
          <cell r="M65">
            <v>32500917</v>
          </cell>
          <cell r="N65">
            <v>195005500</v>
          </cell>
          <cell r="O65">
            <v>32500917</v>
          </cell>
          <cell r="P65">
            <v>227506417</v>
          </cell>
          <cell r="Q65">
            <v>32500917</v>
          </cell>
        </row>
        <row r="66">
          <cell r="B66" t="str">
            <v xml:space="preserve">Transportation Local </v>
          </cell>
          <cell r="C66">
            <v>3282750</v>
          </cell>
          <cell r="D66">
            <v>3282750</v>
          </cell>
          <cell r="E66">
            <v>2136420</v>
          </cell>
          <cell r="F66">
            <v>5419170</v>
          </cell>
          <cell r="G66">
            <v>1987000</v>
          </cell>
          <cell r="H66">
            <v>7406170</v>
          </cell>
          <cell r="I66">
            <v>1021500</v>
          </cell>
          <cell r="J66">
            <v>8427670</v>
          </cell>
          <cell r="K66">
            <v>1364745</v>
          </cell>
          <cell r="L66">
            <v>9792415</v>
          </cell>
          <cell r="M66">
            <v>574000</v>
          </cell>
          <cell r="N66">
            <v>10366415</v>
          </cell>
          <cell r="O66">
            <v>935000</v>
          </cell>
          <cell r="P66">
            <v>11301415</v>
          </cell>
          <cell r="Q66">
            <v>1272503</v>
          </cell>
        </row>
        <row r="67">
          <cell r="B67" t="str">
            <v>Uniform</v>
          </cell>
          <cell r="C67">
            <v>19040000</v>
          </cell>
          <cell r="D67">
            <v>19040000</v>
          </cell>
          <cell r="E67">
            <v>0</v>
          </cell>
          <cell r="F67">
            <v>19040000</v>
          </cell>
          <cell r="G67">
            <v>0</v>
          </cell>
          <cell r="H67">
            <v>19040000</v>
          </cell>
          <cell r="I67">
            <v>95720000</v>
          </cell>
          <cell r="J67">
            <v>114760000</v>
          </cell>
          <cell r="K67">
            <v>23133600</v>
          </cell>
          <cell r="L67">
            <v>137893600</v>
          </cell>
          <cell r="M67">
            <v>22241880</v>
          </cell>
          <cell r="N67">
            <v>160135480</v>
          </cell>
          <cell r="O67">
            <v>0</v>
          </cell>
          <cell r="P67">
            <v>160135480</v>
          </cell>
          <cell r="Q67">
            <v>0</v>
          </cell>
        </row>
        <row r="68">
          <cell r="B68" t="str">
            <v>Airport Pass &amp; ID Card</v>
          </cell>
          <cell r="C68">
            <v>6070500</v>
          </cell>
          <cell r="D68">
            <v>6070500</v>
          </cell>
          <cell r="E68">
            <v>3000500</v>
          </cell>
          <cell r="F68">
            <v>9071000</v>
          </cell>
          <cell r="G68">
            <v>2824500</v>
          </cell>
          <cell r="H68">
            <v>11895500</v>
          </cell>
          <cell r="I68">
            <v>2480000</v>
          </cell>
          <cell r="J68">
            <v>14375500</v>
          </cell>
          <cell r="K68">
            <v>2481000</v>
          </cell>
          <cell r="L68">
            <v>16856500</v>
          </cell>
          <cell r="M68">
            <v>2008500</v>
          </cell>
          <cell r="N68">
            <v>18865000</v>
          </cell>
          <cell r="O68">
            <v>2372500</v>
          </cell>
          <cell r="P68">
            <v>21237500</v>
          </cell>
          <cell r="Q68">
            <v>11707000</v>
          </cell>
        </row>
        <row r="69">
          <cell r="B69" t="str">
            <v>Toll Fees</v>
          </cell>
          <cell r="C69">
            <v>2817000</v>
          </cell>
          <cell r="D69">
            <v>2817000</v>
          </cell>
          <cell r="E69">
            <v>1961500</v>
          </cell>
          <cell r="F69">
            <v>4778500</v>
          </cell>
          <cell r="G69">
            <v>2793500</v>
          </cell>
          <cell r="H69">
            <v>7572000</v>
          </cell>
          <cell r="I69">
            <v>4222500</v>
          </cell>
          <cell r="J69">
            <v>11794500</v>
          </cell>
          <cell r="K69">
            <v>3047500</v>
          </cell>
          <cell r="L69">
            <v>14842000</v>
          </cell>
          <cell r="M69">
            <v>3279000</v>
          </cell>
          <cell r="N69">
            <v>18121000</v>
          </cell>
          <cell r="O69">
            <v>4047000</v>
          </cell>
          <cell r="P69">
            <v>22168000</v>
          </cell>
          <cell r="Q69">
            <v>2903500</v>
          </cell>
        </row>
        <row r="70">
          <cell r="B70" t="str">
            <v>Other Non Remuneration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B71" t="str">
            <v>Employee Transportation</v>
          </cell>
          <cell r="C71">
            <v>1150000</v>
          </cell>
          <cell r="D71">
            <v>1150000</v>
          </cell>
          <cell r="E71">
            <v>450000</v>
          </cell>
          <cell r="F71">
            <v>1600000</v>
          </cell>
          <cell r="G71">
            <v>2048000</v>
          </cell>
          <cell r="H71">
            <v>3648000</v>
          </cell>
          <cell r="I71">
            <v>0</v>
          </cell>
          <cell r="J71">
            <v>3648000</v>
          </cell>
          <cell r="K71">
            <v>0</v>
          </cell>
          <cell r="L71">
            <v>3648000</v>
          </cell>
          <cell r="M71">
            <v>464500</v>
          </cell>
          <cell r="N71">
            <v>4112500</v>
          </cell>
          <cell r="O71">
            <v>1112000</v>
          </cell>
          <cell r="P71">
            <v>5224500</v>
          </cell>
          <cell r="Q71">
            <v>0</v>
          </cell>
        </row>
        <row r="72">
          <cell r="B72" t="str">
            <v>Platform Fees</v>
          </cell>
          <cell r="C72">
            <v>6593625</v>
          </cell>
          <cell r="D72">
            <v>6593625</v>
          </cell>
          <cell r="E72">
            <v>1750000</v>
          </cell>
          <cell r="F72">
            <v>8343625</v>
          </cell>
          <cell r="G72">
            <v>993250</v>
          </cell>
          <cell r="H72">
            <v>9336875</v>
          </cell>
          <cell r="I72">
            <v>10350000</v>
          </cell>
          <cell r="J72">
            <v>19686875</v>
          </cell>
          <cell r="K72">
            <v>5182925</v>
          </cell>
          <cell r="L72">
            <v>24869800</v>
          </cell>
          <cell r="M72">
            <v>550000</v>
          </cell>
          <cell r="N72">
            <v>25419800</v>
          </cell>
          <cell r="O72">
            <v>0</v>
          </cell>
          <cell r="P72">
            <v>25419800</v>
          </cell>
          <cell r="Q72">
            <v>909500</v>
          </cell>
        </row>
        <row r="73">
          <cell r="B73" t="str">
            <v>Membership Fee</v>
          </cell>
          <cell r="C73">
            <v>0</v>
          </cell>
          <cell r="D73">
            <v>0</v>
          </cell>
          <cell r="E73">
            <v>20998000</v>
          </cell>
          <cell r="F73">
            <v>20998000</v>
          </cell>
          <cell r="G73">
            <v>55860000</v>
          </cell>
          <cell r="H73">
            <v>76858000</v>
          </cell>
          <cell r="I73">
            <v>300000</v>
          </cell>
          <cell r="J73">
            <v>21598000</v>
          </cell>
          <cell r="K73">
            <v>0</v>
          </cell>
          <cell r="L73">
            <v>21598000</v>
          </cell>
          <cell r="M73">
            <v>700000</v>
          </cell>
          <cell r="N73">
            <v>22298000</v>
          </cell>
          <cell r="O73">
            <v>0</v>
          </cell>
          <cell r="P73">
            <v>22298000</v>
          </cell>
          <cell r="Q73">
            <v>0</v>
          </cell>
        </row>
        <row r="74">
          <cell r="B74" t="str">
            <v>Vehicles Licenses</v>
          </cell>
          <cell r="C74">
            <v>314000</v>
          </cell>
          <cell r="D74">
            <v>314000</v>
          </cell>
          <cell r="E74">
            <v>1484500</v>
          </cell>
          <cell r="F74">
            <v>1798500</v>
          </cell>
          <cell r="G74">
            <v>121000</v>
          </cell>
          <cell r="H74">
            <v>1919500</v>
          </cell>
          <cell r="I74">
            <v>4313700</v>
          </cell>
          <cell r="J74">
            <v>6233200</v>
          </cell>
          <cell r="K74">
            <v>4936900</v>
          </cell>
          <cell r="L74">
            <v>11170100</v>
          </cell>
          <cell r="M74">
            <v>2785050</v>
          </cell>
          <cell r="N74">
            <v>13955150</v>
          </cell>
          <cell r="O74">
            <v>1689000</v>
          </cell>
          <cell r="P74">
            <v>15644150</v>
          </cell>
          <cell r="Q74">
            <v>7531000</v>
          </cell>
        </row>
        <row r="75">
          <cell r="B75" t="str">
            <v>Fuel &amp; Oil</v>
          </cell>
          <cell r="C75">
            <v>44880608</v>
          </cell>
          <cell r="D75">
            <v>44880608</v>
          </cell>
          <cell r="E75">
            <v>33703027</v>
          </cell>
          <cell r="F75">
            <v>78583635</v>
          </cell>
          <cell r="G75">
            <v>44357800</v>
          </cell>
          <cell r="H75">
            <v>122941434</v>
          </cell>
          <cell r="I75">
            <v>29656212</v>
          </cell>
          <cell r="J75">
            <v>144832815</v>
          </cell>
          <cell r="K75">
            <v>37737230</v>
          </cell>
          <cell r="L75">
            <v>182570045</v>
          </cell>
          <cell r="M75">
            <v>35714761</v>
          </cell>
          <cell r="N75">
            <v>218284807</v>
          </cell>
          <cell r="O75">
            <v>42239910</v>
          </cell>
          <cell r="P75">
            <v>260524717</v>
          </cell>
          <cell r="Q75">
            <v>54586260</v>
          </cell>
        </row>
        <row r="76">
          <cell r="B76" t="str">
            <v>Repair Maintenance</v>
          </cell>
          <cell r="C76">
            <v>92797604</v>
          </cell>
          <cell r="D76">
            <v>92797604</v>
          </cell>
          <cell r="E76">
            <v>57782530</v>
          </cell>
          <cell r="F76">
            <v>150580134</v>
          </cell>
          <cell r="G76">
            <v>119552510</v>
          </cell>
          <cell r="H76">
            <v>270132644</v>
          </cell>
          <cell r="I76">
            <v>81562006</v>
          </cell>
          <cell r="J76">
            <v>300863363</v>
          </cell>
          <cell r="K76">
            <v>58363719</v>
          </cell>
          <cell r="L76">
            <v>359227082</v>
          </cell>
          <cell r="M76">
            <v>57576487</v>
          </cell>
          <cell r="N76">
            <v>416803569</v>
          </cell>
          <cell r="O76">
            <v>265018660</v>
          </cell>
          <cell r="P76">
            <v>681822229</v>
          </cell>
          <cell r="Q76">
            <v>100299214</v>
          </cell>
        </row>
        <row r="77">
          <cell r="B77" t="str">
            <v>Hire Of Vehicles &amp; Opr Equip</v>
          </cell>
          <cell r="C77">
            <v>82500</v>
          </cell>
          <cell r="D77">
            <v>82500</v>
          </cell>
          <cell r="E77">
            <v>19271055</v>
          </cell>
          <cell r="F77">
            <v>19353555</v>
          </cell>
          <cell r="G77">
            <v>3939220</v>
          </cell>
          <cell r="H77">
            <v>23292775</v>
          </cell>
          <cell r="I77">
            <v>8917000</v>
          </cell>
          <cell r="J77">
            <v>32209775</v>
          </cell>
          <cell r="K77">
            <v>5989500</v>
          </cell>
          <cell r="L77">
            <v>38199275</v>
          </cell>
          <cell r="M77">
            <v>110000</v>
          </cell>
          <cell r="N77">
            <v>38309275</v>
          </cell>
          <cell r="O77">
            <v>7351115</v>
          </cell>
          <cell r="P77">
            <v>45660390</v>
          </cell>
          <cell r="Q77">
            <v>3897975</v>
          </cell>
        </row>
        <row r="78">
          <cell r="B78" t="str">
            <v>Communication</v>
          </cell>
          <cell r="C78">
            <v>21846352</v>
          </cell>
          <cell r="D78">
            <v>21846352</v>
          </cell>
          <cell r="E78">
            <v>33413434</v>
          </cell>
          <cell r="F78">
            <v>55259786</v>
          </cell>
          <cell r="G78">
            <v>57713658</v>
          </cell>
          <cell r="H78">
            <v>112973444</v>
          </cell>
          <cell r="I78">
            <v>36122230</v>
          </cell>
          <cell r="J78">
            <v>135993723</v>
          </cell>
          <cell r="K78">
            <v>35900096</v>
          </cell>
          <cell r="L78">
            <v>171893819</v>
          </cell>
          <cell r="M78">
            <v>43264652</v>
          </cell>
          <cell r="N78">
            <v>215158471</v>
          </cell>
          <cell r="O78">
            <v>30933833</v>
          </cell>
          <cell r="P78">
            <v>246092303</v>
          </cell>
          <cell r="Q78">
            <v>349662157</v>
          </cell>
        </row>
        <row r="79">
          <cell r="B79" t="str">
            <v>Utilities (Light,Water)</v>
          </cell>
          <cell r="C79">
            <v>12835493</v>
          </cell>
          <cell r="D79">
            <v>12835493</v>
          </cell>
          <cell r="E79">
            <v>14662933</v>
          </cell>
          <cell r="F79">
            <v>27498426</v>
          </cell>
          <cell r="G79">
            <v>47376404</v>
          </cell>
          <cell r="H79">
            <v>74874830</v>
          </cell>
          <cell r="I79">
            <v>14954749</v>
          </cell>
          <cell r="J79">
            <v>66377780</v>
          </cell>
          <cell r="K79">
            <v>16641944</v>
          </cell>
          <cell r="L79">
            <v>83019724</v>
          </cell>
          <cell r="M79">
            <v>19999974</v>
          </cell>
          <cell r="N79">
            <v>103019699</v>
          </cell>
          <cell r="O79">
            <v>19686302</v>
          </cell>
          <cell r="P79">
            <v>122706001</v>
          </cell>
          <cell r="Q79">
            <v>21245245</v>
          </cell>
        </row>
        <row r="80">
          <cell r="B80" t="str">
            <v>Consumption</v>
          </cell>
          <cell r="C80">
            <v>5214098</v>
          </cell>
          <cell r="D80">
            <v>5214098</v>
          </cell>
          <cell r="E80">
            <v>5620914</v>
          </cell>
          <cell r="F80">
            <v>10835012</v>
          </cell>
          <cell r="G80">
            <v>7996089</v>
          </cell>
          <cell r="H80">
            <v>18831101</v>
          </cell>
          <cell r="I80">
            <v>3813378</v>
          </cell>
          <cell r="J80">
            <v>22644479</v>
          </cell>
          <cell r="K80">
            <v>5321430</v>
          </cell>
          <cell r="L80">
            <v>27965909</v>
          </cell>
          <cell r="M80">
            <v>5236378</v>
          </cell>
          <cell r="N80">
            <v>33202288</v>
          </cell>
          <cell r="O80">
            <v>8654694</v>
          </cell>
          <cell r="P80">
            <v>41856981</v>
          </cell>
          <cell r="Q80">
            <v>10626487</v>
          </cell>
        </row>
        <row r="81">
          <cell r="B81" t="str">
            <v>Photo Copy, Photography &amp; File</v>
          </cell>
          <cell r="C81">
            <v>1891713</v>
          </cell>
          <cell r="D81">
            <v>1891713</v>
          </cell>
          <cell r="E81">
            <v>3799476</v>
          </cell>
          <cell r="F81">
            <v>5691189</v>
          </cell>
          <cell r="G81">
            <v>4119555</v>
          </cell>
          <cell r="H81">
            <v>9810743</v>
          </cell>
          <cell r="I81">
            <v>4044785</v>
          </cell>
          <cell r="J81">
            <v>13855528</v>
          </cell>
          <cell r="K81">
            <v>3624850</v>
          </cell>
          <cell r="L81">
            <v>17480377</v>
          </cell>
          <cell r="M81">
            <v>2665808</v>
          </cell>
          <cell r="N81">
            <v>20146185</v>
          </cell>
          <cell r="O81">
            <v>3670201</v>
          </cell>
          <cell r="P81">
            <v>23816386</v>
          </cell>
          <cell r="Q81">
            <v>3960371</v>
          </cell>
        </row>
        <row r="82">
          <cell r="B82" t="str">
            <v>Printing Stat, Office</v>
          </cell>
          <cell r="C82">
            <v>13774026</v>
          </cell>
          <cell r="D82">
            <v>13774026</v>
          </cell>
          <cell r="E82">
            <v>18641557</v>
          </cell>
          <cell r="F82">
            <v>32415583</v>
          </cell>
          <cell r="G82">
            <v>9131944</v>
          </cell>
          <cell r="H82">
            <v>41547527</v>
          </cell>
          <cell r="I82">
            <v>11334762</v>
          </cell>
          <cell r="J82">
            <v>52882289</v>
          </cell>
          <cell r="K82">
            <v>3457182</v>
          </cell>
          <cell r="L82">
            <v>56339471</v>
          </cell>
          <cell r="M82">
            <v>9881261</v>
          </cell>
          <cell r="N82">
            <v>66220732</v>
          </cell>
          <cell r="O82">
            <v>15496110</v>
          </cell>
          <cell r="P82">
            <v>81716842</v>
          </cell>
          <cell r="Q82">
            <v>7713911</v>
          </cell>
        </row>
        <row r="83">
          <cell r="B83" t="str">
            <v>Cleaning Material &amp; Services</v>
          </cell>
          <cell r="C83">
            <v>7478549</v>
          </cell>
          <cell r="D83">
            <v>7478549</v>
          </cell>
          <cell r="E83">
            <v>2303726</v>
          </cell>
          <cell r="F83">
            <v>9782275</v>
          </cell>
          <cell r="G83">
            <v>16461207</v>
          </cell>
          <cell r="H83">
            <v>26243482</v>
          </cell>
          <cell r="I83">
            <v>3777364</v>
          </cell>
          <cell r="J83">
            <v>30020846</v>
          </cell>
          <cell r="K83">
            <v>200494</v>
          </cell>
          <cell r="L83">
            <v>30221340</v>
          </cell>
          <cell r="M83">
            <v>5608083</v>
          </cell>
          <cell r="N83">
            <v>35829424</v>
          </cell>
          <cell r="O83">
            <v>4527574</v>
          </cell>
          <cell r="P83">
            <v>40356998</v>
          </cell>
          <cell r="Q83">
            <v>7920662</v>
          </cell>
        </row>
        <row r="84">
          <cell r="F84" t="str">
            <v>IDR</v>
          </cell>
          <cell r="H84" t="str">
            <v>IDR</v>
          </cell>
          <cell r="J84" t="str">
            <v>IDR</v>
          </cell>
          <cell r="L84" t="str">
            <v>IDR</v>
          </cell>
          <cell r="N84" t="str">
            <v>IDR</v>
          </cell>
          <cell r="P84" t="str">
            <v>IDR</v>
          </cell>
        </row>
        <row r="85">
          <cell r="F85" t="str">
            <v>IAL</v>
          </cell>
          <cell r="H85" t="str">
            <v>IAL</v>
          </cell>
          <cell r="J85" t="str">
            <v>IAL</v>
          </cell>
          <cell r="L85" t="str">
            <v>IAL</v>
          </cell>
          <cell r="N85" t="str">
            <v>IAL</v>
          </cell>
          <cell r="P85" t="str">
            <v>IAL</v>
          </cell>
        </row>
        <row r="88">
          <cell r="B88" t="str">
            <v>rency IDR</v>
          </cell>
        </row>
        <row r="89">
          <cell r="B89" t="str">
            <v>specific COMPANY requested</v>
          </cell>
        </row>
        <row r="90">
          <cell r="C90" t="str">
            <v>PTD-Actual</v>
          </cell>
          <cell r="D90" t="str">
            <v>PTD-Actual</v>
          </cell>
          <cell r="E90" t="str">
            <v>PTD-Actual</v>
          </cell>
          <cell r="F90" t="str">
            <v>YTD-Actual</v>
          </cell>
          <cell r="G90" t="str">
            <v>PTD-Actual</v>
          </cell>
          <cell r="H90" t="str">
            <v>YTD-Actual</v>
          </cell>
          <cell r="I90" t="str">
            <v>PTD-Actual</v>
          </cell>
          <cell r="J90" t="str">
            <v>YTD-Actual</v>
          </cell>
          <cell r="K90" t="str">
            <v>PTD-Actual</v>
          </cell>
          <cell r="L90" t="str">
            <v>YTD-Actual</v>
          </cell>
          <cell r="M90" t="str">
            <v>PTD-Actual</v>
          </cell>
          <cell r="N90" t="str">
            <v>YTD-Actual</v>
          </cell>
          <cell r="O90" t="str">
            <v>PTD-Actual</v>
          </cell>
          <cell r="P90" t="str">
            <v>YTD-Actual</v>
          </cell>
          <cell r="Q90" t="str">
            <v>PTD-Actual</v>
          </cell>
        </row>
        <row r="91">
          <cell r="C91">
            <v>38357</v>
          </cell>
          <cell r="D91">
            <v>38357</v>
          </cell>
          <cell r="E91">
            <v>38384</v>
          </cell>
          <cell r="F91">
            <v>38384</v>
          </cell>
          <cell r="G91">
            <v>38412</v>
          </cell>
          <cell r="H91">
            <v>38412</v>
          </cell>
          <cell r="I91">
            <v>38443</v>
          </cell>
          <cell r="J91">
            <v>38443</v>
          </cell>
          <cell r="K91" t="str">
            <v>MAY-05</v>
          </cell>
          <cell r="L91" t="str">
            <v>MAY-05</v>
          </cell>
          <cell r="M91">
            <v>38504</v>
          </cell>
          <cell r="N91">
            <v>38504</v>
          </cell>
          <cell r="O91">
            <v>38534</v>
          </cell>
          <cell r="P91">
            <v>38534</v>
          </cell>
          <cell r="Q91" t="str">
            <v>AUG-05</v>
          </cell>
        </row>
        <row r="92">
          <cell r="C92" t="str">
            <v>------------------</v>
          </cell>
          <cell r="D92" t="str">
            <v>------------------</v>
          </cell>
          <cell r="E92" t="str">
            <v>------------------</v>
          </cell>
          <cell r="F92" t="str">
            <v>------------------</v>
          </cell>
          <cell r="G92" t="str">
            <v>------------------</v>
          </cell>
          <cell r="H92" t="str">
            <v>------------------</v>
          </cell>
          <cell r="I92" t="str">
            <v>------------------</v>
          </cell>
          <cell r="J92" t="str">
            <v>------------------</v>
          </cell>
          <cell r="K92" t="str">
            <v>------------------</v>
          </cell>
          <cell r="L92" t="str">
            <v>------------------</v>
          </cell>
          <cell r="M92" t="str">
            <v>------------------</v>
          </cell>
          <cell r="N92" t="str">
            <v>------------------</v>
          </cell>
          <cell r="O92" t="str">
            <v>------------------</v>
          </cell>
          <cell r="P92" t="str">
            <v>------------------</v>
          </cell>
          <cell r="Q92" t="str">
            <v>------------------</v>
          </cell>
        </row>
        <row r="93">
          <cell r="B93" t="str">
            <v>Subscription &amp; Licenses</v>
          </cell>
          <cell r="C93">
            <v>820000</v>
          </cell>
          <cell r="D93">
            <v>820000</v>
          </cell>
          <cell r="E93">
            <v>1050200</v>
          </cell>
          <cell r="F93">
            <v>1870200</v>
          </cell>
          <cell r="G93">
            <v>13402000</v>
          </cell>
          <cell r="H93">
            <v>15272200</v>
          </cell>
          <cell r="I93">
            <v>1187500</v>
          </cell>
          <cell r="J93">
            <v>18774700</v>
          </cell>
          <cell r="K93">
            <v>3087700</v>
          </cell>
          <cell r="L93">
            <v>21862400</v>
          </cell>
          <cell r="M93">
            <v>1562700</v>
          </cell>
          <cell r="N93">
            <v>23425100</v>
          </cell>
          <cell r="O93">
            <v>602500</v>
          </cell>
          <cell r="P93">
            <v>24027600</v>
          </cell>
          <cell r="Q93">
            <v>85477651</v>
          </cell>
        </row>
        <row r="94">
          <cell r="B94" t="str">
            <v>Rent Expenses</v>
          </cell>
          <cell r="C94">
            <v>79851648</v>
          </cell>
          <cell r="D94">
            <v>79851648</v>
          </cell>
          <cell r="E94">
            <v>95924875</v>
          </cell>
          <cell r="F94">
            <v>175776523</v>
          </cell>
          <cell r="G94">
            <v>102742768</v>
          </cell>
          <cell r="H94">
            <v>278519291</v>
          </cell>
          <cell r="I94">
            <v>119970030</v>
          </cell>
          <cell r="J94">
            <v>398489321</v>
          </cell>
          <cell r="K94">
            <v>89950020</v>
          </cell>
          <cell r="L94">
            <v>488439341</v>
          </cell>
          <cell r="M94">
            <v>92569393</v>
          </cell>
          <cell r="N94">
            <v>581008734</v>
          </cell>
          <cell r="O94">
            <v>81486190</v>
          </cell>
          <cell r="P94">
            <v>662494924</v>
          </cell>
          <cell r="Q94">
            <v>100545361</v>
          </cell>
        </row>
        <row r="95">
          <cell r="B95" t="str">
            <v>Proffesional Fees</v>
          </cell>
          <cell r="C95">
            <v>0</v>
          </cell>
          <cell r="D95">
            <v>0</v>
          </cell>
          <cell r="E95">
            <v>22500000</v>
          </cell>
          <cell r="F95">
            <v>22500000</v>
          </cell>
          <cell r="G95">
            <v>12000000</v>
          </cell>
          <cell r="H95">
            <v>34500000</v>
          </cell>
          <cell r="I95">
            <v>37500000</v>
          </cell>
          <cell r="J95">
            <v>72000000</v>
          </cell>
          <cell r="K95">
            <v>0</v>
          </cell>
          <cell r="L95">
            <v>72000000</v>
          </cell>
          <cell r="M95">
            <v>0</v>
          </cell>
          <cell r="N95">
            <v>72000000</v>
          </cell>
          <cell r="O95">
            <v>0</v>
          </cell>
          <cell r="P95">
            <v>72000000</v>
          </cell>
          <cell r="Q95">
            <v>0</v>
          </cell>
        </row>
        <row r="96">
          <cell r="B96" t="str">
            <v>Insurance Expenses</v>
          </cell>
          <cell r="C96">
            <v>17072968</v>
          </cell>
          <cell r="D96">
            <v>17072968</v>
          </cell>
          <cell r="E96">
            <v>17202035</v>
          </cell>
          <cell r="F96">
            <v>34275004</v>
          </cell>
          <cell r="G96">
            <v>20814896</v>
          </cell>
          <cell r="H96">
            <v>55089900</v>
          </cell>
          <cell r="I96">
            <v>16058102</v>
          </cell>
          <cell r="J96">
            <v>71148002</v>
          </cell>
          <cell r="K96">
            <v>16058102</v>
          </cell>
          <cell r="L96">
            <v>87206104</v>
          </cell>
          <cell r="M96">
            <v>24686602</v>
          </cell>
          <cell r="N96">
            <v>111892707</v>
          </cell>
          <cell r="O96">
            <v>14779615</v>
          </cell>
          <cell r="P96">
            <v>126672321</v>
          </cell>
          <cell r="Q96">
            <v>16058102</v>
          </cell>
        </row>
        <row r="97">
          <cell r="B97" t="str">
            <v>Stamp &amp; Postage</v>
          </cell>
          <cell r="C97">
            <v>1480800</v>
          </cell>
          <cell r="D97">
            <v>1480800</v>
          </cell>
          <cell r="E97">
            <v>7180062</v>
          </cell>
          <cell r="F97">
            <v>8660862</v>
          </cell>
          <cell r="G97">
            <v>4852077</v>
          </cell>
          <cell r="H97">
            <v>13512939</v>
          </cell>
          <cell r="I97">
            <v>3125620</v>
          </cell>
          <cell r="J97">
            <v>16638559</v>
          </cell>
          <cell r="K97">
            <v>7857184</v>
          </cell>
          <cell r="L97">
            <v>24495743</v>
          </cell>
          <cell r="M97">
            <v>8971199</v>
          </cell>
          <cell r="N97">
            <v>33466942</v>
          </cell>
          <cell r="O97">
            <v>4524582</v>
          </cell>
          <cell r="P97">
            <v>37991524</v>
          </cell>
          <cell r="Q97">
            <v>6274564</v>
          </cell>
        </row>
        <row r="98">
          <cell r="B98" t="str">
            <v>Uncapitalized Asset</v>
          </cell>
          <cell r="C98">
            <v>0</v>
          </cell>
          <cell r="D98">
            <v>0</v>
          </cell>
          <cell r="E98">
            <v>710000</v>
          </cell>
          <cell r="F98">
            <v>710000</v>
          </cell>
          <cell r="G98">
            <v>3272720</v>
          </cell>
          <cell r="H98">
            <v>3982720</v>
          </cell>
          <cell r="I98">
            <v>1704633</v>
          </cell>
          <cell r="J98">
            <v>5687353</v>
          </cell>
          <cell r="K98">
            <v>1129380</v>
          </cell>
          <cell r="L98">
            <v>6816733</v>
          </cell>
          <cell r="M98">
            <v>0</v>
          </cell>
          <cell r="N98">
            <v>6816733</v>
          </cell>
          <cell r="O98">
            <v>5935000</v>
          </cell>
          <cell r="P98">
            <v>12751733</v>
          </cell>
          <cell r="Q98">
            <v>1042600</v>
          </cell>
        </row>
        <row r="99">
          <cell r="B99" t="str">
            <v>Pajak Bumi &amp; Bangunan (PBB)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590184</v>
          </cell>
        </row>
        <row r="100">
          <cell r="B100" t="str">
            <v>Sales &amp; return Commision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Representation &amp; Entertaintment</v>
          </cell>
          <cell r="C101">
            <v>7750000</v>
          </cell>
          <cell r="D101">
            <v>7750000</v>
          </cell>
          <cell r="E101">
            <v>5332330</v>
          </cell>
          <cell r="F101">
            <v>13082330</v>
          </cell>
          <cell r="G101">
            <v>17996385</v>
          </cell>
          <cell r="H101">
            <v>31078715</v>
          </cell>
          <cell r="I101">
            <v>3670322</v>
          </cell>
          <cell r="J101">
            <v>34749037</v>
          </cell>
          <cell r="K101">
            <v>5547593</v>
          </cell>
          <cell r="L101">
            <v>40296630</v>
          </cell>
          <cell r="M101">
            <v>17824554</v>
          </cell>
          <cell r="N101">
            <v>58121184</v>
          </cell>
          <cell r="O101">
            <v>13499748</v>
          </cell>
          <cell r="P101">
            <v>71620932</v>
          </cell>
          <cell r="Q101">
            <v>9433720</v>
          </cell>
        </row>
        <row r="102">
          <cell r="B102" t="str">
            <v>Donation &amp; Contribution</v>
          </cell>
          <cell r="C102">
            <v>100000</v>
          </cell>
          <cell r="D102">
            <v>100000</v>
          </cell>
          <cell r="E102">
            <v>710000</v>
          </cell>
          <cell r="F102">
            <v>810000</v>
          </cell>
          <cell r="G102">
            <v>628540</v>
          </cell>
          <cell r="H102">
            <v>1438540</v>
          </cell>
          <cell r="I102">
            <v>500000</v>
          </cell>
          <cell r="J102">
            <v>1938540</v>
          </cell>
          <cell r="K102">
            <v>0</v>
          </cell>
          <cell r="L102">
            <v>1938540</v>
          </cell>
          <cell r="M102">
            <v>750000</v>
          </cell>
          <cell r="N102">
            <v>2688540</v>
          </cell>
          <cell r="O102">
            <v>4750000</v>
          </cell>
          <cell r="P102">
            <v>7438540</v>
          </cell>
          <cell r="Q102">
            <v>5828000</v>
          </cell>
        </row>
        <row r="103">
          <cell r="B103" t="str">
            <v>Advertising &amp; Promotion</v>
          </cell>
          <cell r="C103">
            <v>21662705</v>
          </cell>
          <cell r="D103">
            <v>21662705</v>
          </cell>
          <cell r="E103">
            <v>3000000</v>
          </cell>
          <cell r="F103">
            <v>24662705</v>
          </cell>
          <cell r="G103">
            <v>0</v>
          </cell>
          <cell r="H103">
            <v>24662705</v>
          </cell>
          <cell r="I103">
            <v>11015723</v>
          </cell>
          <cell r="J103">
            <v>35678428</v>
          </cell>
          <cell r="K103">
            <v>4700000</v>
          </cell>
          <cell r="L103">
            <v>40378428</v>
          </cell>
          <cell r="M103">
            <v>0</v>
          </cell>
          <cell r="N103">
            <v>40378428</v>
          </cell>
          <cell r="O103">
            <v>0</v>
          </cell>
          <cell r="P103">
            <v>40378428</v>
          </cell>
          <cell r="Q103">
            <v>0</v>
          </cell>
        </row>
        <row r="104">
          <cell r="B104" t="str">
            <v>Bad Debt Expenses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Depreciation Expenses</v>
          </cell>
          <cell r="C105">
            <v>251271955</v>
          </cell>
          <cell r="D105">
            <v>251271955</v>
          </cell>
          <cell r="E105">
            <v>255407371</v>
          </cell>
          <cell r="F105">
            <v>506679326</v>
          </cell>
          <cell r="G105">
            <v>256129642</v>
          </cell>
          <cell r="H105">
            <v>762808968</v>
          </cell>
          <cell r="I105">
            <v>256286933</v>
          </cell>
          <cell r="J105">
            <v>1019095901</v>
          </cell>
          <cell r="K105">
            <v>257008159</v>
          </cell>
          <cell r="L105">
            <v>1276104060</v>
          </cell>
          <cell r="M105">
            <v>259015190</v>
          </cell>
          <cell r="N105">
            <v>1535119250</v>
          </cell>
          <cell r="O105">
            <v>259712649</v>
          </cell>
          <cell r="P105">
            <v>1794831899</v>
          </cell>
          <cell r="Q105">
            <v>259808649</v>
          </cell>
        </row>
        <row r="106">
          <cell r="B106" t="str">
            <v>Outsourcing</v>
          </cell>
          <cell r="C106">
            <v>145607608</v>
          </cell>
          <cell r="D106">
            <v>145607608</v>
          </cell>
          <cell r="E106">
            <v>140616300</v>
          </cell>
          <cell r="F106">
            <v>286223908</v>
          </cell>
          <cell r="G106">
            <v>151366268</v>
          </cell>
          <cell r="H106">
            <v>437590176</v>
          </cell>
          <cell r="I106">
            <v>153126784</v>
          </cell>
          <cell r="J106">
            <v>590716960</v>
          </cell>
          <cell r="K106">
            <v>145863392</v>
          </cell>
          <cell r="L106">
            <v>736580352</v>
          </cell>
          <cell r="M106">
            <v>145863392</v>
          </cell>
          <cell r="N106">
            <v>882443744</v>
          </cell>
          <cell r="O106">
            <v>160390176</v>
          </cell>
          <cell r="P106">
            <v>1042833920</v>
          </cell>
          <cell r="Q106">
            <v>168872308</v>
          </cell>
        </row>
        <row r="107">
          <cell r="B107" t="str">
            <v>Mgnt &amp; Marketing Fee</v>
          </cell>
          <cell r="C107">
            <v>480911079</v>
          </cell>
          <cell r="D107">
            <v>480911079</v>
          </cell>
          <cell r="E107">
            <v>-445021557</v>
          </cell>
          <cell r="F107">
            <v>35889522</v>
          </cell>
          <cell r="G107">
            <v>17944761</v>
          </cell>
          <cell r="H107">
            <v>53834283</v>
          </cell>
          <cell r="I107">
            <v>17944761</v>
          </cell>
          <cell r="J107">
            <v>71779044</v>
          </cell>
          <cell r="K107">
            <v>17944761</v>
          </cell>
          <cell r="L107">
            <v>89723805</v>
          </cell>
          <cell r="M107">
            <v>17944761</v>
          </cell>
          <cell r="N107">
            <v>107668566</v>
          </cell>
          <cell r="O107">
            <v>16360882</v>
          </cell>
          <cell r="P107">
            <v>124029448</v>
          </cell>
          <cell r="Q107">
            <v>17944761</v>
          </cell>
        </row>
        <row r="108">
          <cell r="B108" t="str">
            <v>Concession Fee</v>
          </cell>
          <cell r="C108">
            <v>324076422</v>
          </cell>
          <cell r="D108">
            <v>324076422</v>
          </cell>
          <cell r="E108">
            <v>266005999</v>
          </cell>
          <cell r="F108">
            <v>590082422</v>
          </cell>
          <cell r="G108">
            <v>234442547</v>
          </cell>
          <cell r="H108">
            <v>824524969</v>
          </cell>
          <cell r="I108">
            <v>253982237</v>
          </cell>
          <cell r="J108">
            <v>1078507206</v>
          </cell>
          <cell r="K108">
            <v>262893448</v>
          </cell>
          <cell r="L108">
            <v>1341400654</v>
          </cell>
          <cell r="M108">
            <v>263553492</v>
          </cell>
          <cell r="N108">
            <v>1604954146</v>
          </cell>
          <cell r="O108">
            <v>271124431</v>
          </cell>
          <cell r="P108">
            <v>1876078577</v>
          </cell>
          <cell r="Q108">
            <v>283281296</v>
          </cell>
        </row>
        <row r="109">
          <cell r="B109" t="str">
            <v>Freight Out</v>
          </cell>
          <cell r="C109">
            <v>14345414</v>
          </cell>
          <cell r="D109">
            <v>14345414</v>
          </cell>
          <cell r="E109">
            <v>4927032</v>
          </cell>
          <cell r="F109">
            <v>19272446</v>
          </cell>
          <cell r="G109">
            <v>6606643</v>
          </cell>
          <cell r="H109">
            <v>25879089</v>
          </cell>
          <cell r="I109">
            <v>4010561</v>
          </cell>
          <cell r="J109">
            <v>29889651</v>
          </cell>
          <cell r="K109">
            <v>5383595</v>
          </cell>
          <cell r="L109">
            <v>35273246</v>
          </cell>
          <cell r="M109">
            <v>1199015</v>
          </cell>
          <cell r="N109">
            <v>36472261</v>
          </cell>
          <cell r="O109">
            <v>2102996</v>
          </cell>
          <cell r="P109">
            <v>38575257</v>
          </cell>
          <cell r="Q109">
            <v>17081756</v>
          </cell>
        </row>
        <row r="110">
          <cell r="B110" t="str">
            <v>Research &amp; Development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C111" t="str">
            <v>------------------</v>
          </cell>
          <cell r="D111" t="str">
            <v>------------------</v>
          </cell>
          <cell r="E111" t="str">
            <v>------------------</v>
          </cell>
          <cell r="F111" t="str">
            <v>------------------</v>
          </cell>
          <cell r="G111" t="str">
            <v>------------------</v>
          </cell>
          <cell r="H111" t="str">
            <v>------------------</v>
          </cell>
          <cell r="I111" t="str">
            <v>------------------</v>
          </cell>
          <cell r="J111" t="str">
            <v>------------------</v>
          </cell>
          <cell r="K111" t="str">
            <v>------------------</v>
          </cell>
          <cell r="L111" t="str">
            <v>------------------</v>
          </cell>
          <cell r="M111" t="str">
            <v>------------------</v>
          </cell>
          <cell r="N111" t="str">
            <v>------------------</v>
          </cell>
          <cell r="O111" t="str">
            <v>------------------</v>
          </cell>
          <cell r="P111" t="str">
            <v>------------------</v>
          </cell>
          <cell r="Q111" t="str">
            <v>------------------</v>
          </cell>
        </row>
        <row r="113">
          <cell r="B113" t="str">
            <v>TOTAL COST CENTRE EXPENSES</v>
          </cell>
          <cell r="C113">
            <v>1893232952</v>
          </cell>
          <cell r="D113">
            <v>1893232951</v>
          </cell>
          <cell r="E113">
            <v>947084425</v>
          </cell>
          <cell r="F113">
            <v>2840317376</v>
          </cell>
          <cell r="G113">
            <v>1554811514</v>
          </cell>
          <cell r="H113">
            <v>4395128889</v>
          </cell>
          <cell r="I113">
            <v>1555514052</v>
          </cell>
          <cell r="J113">
            <v>5802248073</v>
          </cell>
          <cell r="K113">
            <v>1466264339</v>
          </cell>
          <cell r="L113">
            <v>7268512412</v>
          </cell>
          <cell r="M113">
            <v>1295576339</v>
          </cell>
          <cell r="N113">
            <v>8564088751</v>
          </cell>
          <cell r="O113">
            <v>1559144610</v>
          </cell>
          <cell r="P113">
            <v>10123233361</v>
          </cell>
          <cell r="Q113">
            <v>1927663538</v>
          </cell>
        </row>
        <row r="115">
          <cell r="C115" t="str">
            <v>------------------</v>
          </cell>
          <cell r="D115" t="str">
            <v>------------------</v>
          </cell>
          <cell r="E115" t="str">
            <v>------------------</v>
          </cell>
          <cell r="F115" t="str">
            <v>------------------</v>
          </cell>
          <cell r="G115" t="str">
            <v>------------------</v>
          </cell>
          <cell r="H115" t="str">
            <v>------------------</v>
          </cell>
          <cell r="I115" t="str">
            <v>------------------</v>
          </cell>
          <cell r="J115" t="str">
            <v>------------------</v>
          </cell>
          <cell r="K115" t="str">
            <v>------------------</v>
          </cell>
          <cell r="L115" t="str">
            <v>------------------</v>
          </cell>
          <cell r="M115" t="str">
            <v>------------------</v>
          </cell>
          <cell r="N115" t="str">
            <v>------------------</v>
          </cell>
          <cell r="O115" t="str">
            <v>------------------</v>
          </cell>
          <cell r="P115" t="str">
            <v>------------------</v>
          </cell>
          <cell r="Q115" t="str">
            <v>------------------</v>
          </cell>
        </row>
        <row r="117">
          <cell r="B117" t="str">
            <v>TOTAL OPERATING EXPENSES</v>
          </cell>
          <cell r="C117">
            <v>3557250188</v>
          </cell>
          <cell r="D117">
            <v>3557250187</v>
          </cell>
          <cell r="E117">
            <v>2737811984</v>
          </cell>
          <cell r="F117">
            <v>6295062171</v>
          </cell>
          <cell r="G117">
            <v>3591527678</v>
          </cell>
          <cell r="H117">
            <v>9886589848</v>
          </cell>
          <cell r="I117">
            <v>3335946852</v>
          </cell>
          <cell r="J117">
            <v>12888212042</v>
          </cell>
          <cell r="K117">
            <v>3240483039</v>
          </cell>
          <cell r="L117">
            <v>16128695081</v>
          </cell>
          <cell r="M117">
            <v>2958657945</v>
          </cell>
          <cell r="N117">
            <v>19087353027</v>
          </cell>
          <cell r="O117">
            <v>3310220038</v>
          </cell>
          <cell r="P117">
            <v>22397573064</v>
          </cell>
          <cell r="Q117">
            <v>3802363669</v>
          </cell>
        </row>
        <row r="119">
          <cell r="C119" t="str">
            <v>------------------</v>
          </cell>
          <cell r="D119" t="str">
            <v>------------------</v>
          </cell>
          <cell r="E119" t="str">
            <v>------------------</v>
          </cell>
          <cell r="F119" t="str">
            <v>------------------</v>
          </cell>
          <cell r="G119" t="str">
            <v>------------------</v>
          </cell>
          <cell r="H119" t="str">
            <v>------------------</v>
          </cell>
          <cell r="I119" t="str">
            <v>------------------</v>
          </cell>
          <cell r="J119" t="str">
            <v>------------------</v>
          </cell>
          <cell r="K119" t="str">
            <v>------------------</v>
          </cell>
          <cell r="L119" t="str">
            <v>------------------</v>
          </cell>
          <cell r="M119" t="str">
            <v>------------------</v>
          </cell>
          <cell r="N119" t="str">
            <v>------------------</v>
          </cell>
          <cell r="O119" t="str">
            <v>------------------</v>
          </cell>
          <cell r="P119" t="str">
            <v>------------------</v>
          </cell>
          <cell r="Q119" t="str">
            <v>------------------</v>
          </cell>
        </row>
        <row r="121">
          <cell r="B121" t="str">
            <v>INCOME (LOSS) FROM OPERATION</v>
          </cell>
          <cell r="C121">
            <v>877396118</v>
          </cell>
          <cell r="D121">
            <v>878219359</v>
          </cell>
          <cell r="E121">
            <v>1062273729</v>
          </cell>
          <cell r="F121">
            <v>1939669848</v>
          </cell>
          <cell r="G121">
            <v>-47331552</v>
          </cell>
          <cell r="H121">
            <v>1892338296</v>
          </cell>
          <cell r="I121">
            <v>292370793</v>
          </cell>
          <cell r="J121">
            <v>2519033747</v>
          </cell>
          <cell r="K121">
            <v>515137640</v>
          </cell>
          <cell r="L121">
            <v>3034171386</v>
          </cell>
          <cell r="M121">
            <v>806391950</v>
          </cell>
          <cell r="N121">
            <v>3840563336</v>
          </cell>
          <cell r="O121">
            <v>562986123</v>
          </cell>
          <cell r="P121">
            <v>4403549460</v>
          </cell>
          <cell r="Q121">
            <v>244511992</v>
          </cell>
        </row>
        <row r="123">
          <cell r="C123" t="str">
            <v>------------------</v>
          </cell>
          <cell r="D123" t="str">
            <v>------------------</v>
          </cell>
          <cell r="E123" t="str">
            <v>------------------</v>
          </cell>
          <cell r="F123" t="str">
            <v>------------------</v>
          </cell>
          <cell r="G123" t="str">
            <v>------------------</v>
          </cell>
          <cell r="H123" t="str">
            <v>------------------</v>
          </cell>
          <cell r="I123" t="str">
            <v>------------------</v>
          </cell>
          <cell r="J123" t="str">
            <v>------------------</v>
          </cell>
          <cell r="K123" t="str">
            <v>------------------</v>
          </cell>
          <cell r="L123" t="str">
            <v>------------------</v>
          </cell>
          <cell r="M123" t="str">
            <v>------------------</v>
          </cell>
          <cell r="N123" t="str">
            <v>------------------</v>
          </cell>
          <cell r="O123" t="str">
            <v>------------------</v>
          </cell>
          <cell r="P123" t="str">
            <v>------------------</v>
          </cell>
          <cell r="Q123" t="str">
            <v>------------------</v>
          </cell>
        </row>
        <row r="125">
          <cell r="B125" t="str">
            <v>ER INCOME (CHARGES)</v>
          </cell>
        </row>
        <row r="126">
          <cell r="B126" t="str">
            <v>Rental Income Sub Lease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</row>
        <row r="127">
          <cell r="B127" t="str">
            <v>Interest Income</v>
          </cell>
          <cell r="C127">
            <v>9946598</v>
          </cell>
          <cell r="D127">
            <v>9946598</v>
          </cell>
          <cell r="E127">
            <v>9756271</v>
          </cell>
          <cell r="F127">
            <v>19702868</v>
          </cell>
          <cell r="G127">
            <v>11033993</v>
          </cell>
          <cell r="H127">
            <v>30736862</v>
          </cell>
          <cell r="I127">
            <v>5222946</v>
          </cell>
          <cell r="J127">
            <v>35959808</v>
          </cell>
          <cell r="K127">
            <v>19294547</v>
          </cell>
          <cell r="L127">
            <v>55254355</v>
          </cell>
          <cell r="M127">
            <v>12615406</v>
          </cell>
          <cell r="N127">
            <v>67869762</v>
          </cell>
          <cell r="O127">
            <v>17822186</v>
          </cell>
          <cell r="P127">
            <v>85691948</v>
          </cell>
          <cell r="Q127">
            <v>17130242</v>
          </cell>
        </row>
        <row r="128">
          <cell r="B128" t="str">
            <v>Foreign Exchange Gain</v>
          </cell>
          <cell r="C128">
            <v>57198428</v>
          </cell>
          <cell r="D128">
            <v>57198428</v>
          </cell>
          <cell r="E128">
            <v>85705038</v>
          </cell>
          <cell r="F128">
            <v>142903465</v>
          </cell>
          <cell r="G128">
            <v>679779928</v>
          </cell>
          <cell r="H128">
            <v>822683393</v>
          </cell>
          <cell r="I128">
            <v>286595559</v>
          </cell>
          <cell r="J128">
            <v>1165570743</v>
          </cell>
          <cell r="K128">
            <v>87677723</v>
          </cell>
          <cell r="L128">
            <v>1253248466</v>
          </cell>
          <cell r="M128">
            <v>373731934</v>
          </cell>
          <cell r="N128">
            <v>1626980400</v>
          </cell>
          <cell r="O128">
            <v>284586533</v>
          </cell>
          <cell r="P128">
            <v>1911566933</v>
          </cell>
          <cell r="Q128">
            <v>908906523</v>
          </cell>
        </row>
        <row r="129">
          <cell r="B129" t="str">
            <v>Gain On disposal of Asset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B130" t="str">
            <v>Misceleneous Income</v>
          </cell>
          <cell r="C130">
            <v>26441661</v>
          </cell>
          <cell r="D130">
            <v>26441661</v>
          </cell>
          <cell r="E130">
            <v>16816905</v>
          </cell>
          <cell r="F130">
            <v>43258566</v>
          </cell>
          <cell r="G130">
            <v>38999715</v>
          </cell>
          <cell r="H130">
            <v>82258281</v>
          </cell>
          <cell r="I130">
            <v>25584714</v>
          </cell>
          <cell r="J130">
            <v>107842995</v>
          </cell>
          <cell r="K130">
            <v>15017987</v>
          </cell>
          <cell r="L130">
            <v>122860983</v>
          </cell>
          <cell r="M130">
            <v>78321254</v>
          </cell>
          <cell r="N130">
            <v>201182236</v>
          </cell>
          <cell r="O130">
            <v>96654305</v>
          </cell>
          <cell r="P130">
            <v>297836541</v>
          </cell>
          <cell r="Q130">
            <v>41888388</v>
          </cell>
        </row>
        <row r="131">
          <cell r="B131" t="str">
            <v>Rental Expenses Sub Lease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B132" t="str">
            <v>Interest Expenses</v>
          </cell>
          <cell r="C132">
            <v>-16319545</v>
          </cell>
          <cell r="D132">
            <v>-16319545</v>
          </cell>
          <cell r="E132">
            <v>-16933676</v>
          </cell>
          <cell r="F132">
            <v>-33253221</v>
          </cell>
          <cell r="G132">
            <v>-12603321</v>
          </cell>
          <cell r="H132">
            <v>-45856542</v>
          </cell>
          <cell r="I132">
            <v>-12312133</v>
          </cell>
          <cell r="J132">
            <v>-58168676</v>
          </cell>
          <cell r="K132">
            <v>-11948179</v>
          </cell>
          <cell r="L132">
            <v>-70116855</v>
          </cell>
          <cell r="M132">
            <v>-14070576</v>
          </cell>
          <cell r="N132">
            <v>-84187431</v>
          </cell>
          <cell r="O132">
            <v>-15804236</v>
          </cell>
          <cell r="P132">
            <v>-99991667</v>
          </cell>
          <cell r="Q132">
            <v>-15290946</v>
          </cell>
        </row>
        <row r="133">
          <cell r="B133" t="str">
            <v>Bank Charges</v>
          </cell>
          <cell r="C133">
            <v>-13015367</v>
          </cell>
          <cell r="D133">
            <v>-13015367</v>
          </cell>
          <cell r="E133">
            <v>-5667798</v>
          </cell>
          <cell r="F133">
            <v>-18683166</v>
          </cell>
          <cell r="G133">
            <v>-11123763</v>
          </cell>
          <cell r="H133">
            <v>-29806929</v>
          </cell>
          <cell r="I133">
            <v>-12853401</v>
          </cell>
          <cell r="J133">
            <v>-42660330</v>
          </cell>
          <cell r="K133">
            <v>-11893731</v>
          </cell>
          <cell r="L133">
            <v>-54554060</v>
          </cell>
          <cell r="M133">
            <v>-11032607</v>
          </cell>
          <cell r="N133">
            <v>-65586667</v>
          </cell>
          <cell r="O133">
            <v>-7815243</v>
          </cell>
          <cell r="P133">
            <v>-73401910</v>
          </cell>
          <cell r="Q133">
            <v>-13075116</v>
          </cell>
        </row>
        <row r="134">
          <cell r="B134" t="str">
            <v>Foreign Exchange Loss</v>
          </cell>
          <cell r="C134">
            <v>-676184260</v>
          </cell>
          <cell r="D134">
            <v>-676184260</v>
          </cell>
          <cell r="E134">
            <v>276927388</v>
          </cell>
          <cell r="F134">
            <v>-399256872</v>
          </cell>
          <cell r="G134">
            <v>-131198364</v>
          </cell>
          <cell r="H134">
            <v>-530455236</v>
          </cell>
          <cell r="I134">
            <v>-12873252</v>
          </cell>
          <cell r="J134">
            <v>-543328488</v>
          </cell>
          <cell r="K134">
            <v>-277422116</v>
          </cell>
          <cell r="L134">
            <v>-820750604</v>
          </cell>
          <cell r="M134">
            <v>63273552</v>
          </cell>
          <cell r="N134">
            <v>-757477052</v>
          </cell>
          <cell r="O134">
            <v>-4887113</v>
          </cell>
          <cell r="P134">
            <v>-762364165</v>
          </cell>
          <cell r="Q134">
            <v>-111163214</v>
          </cell>
        </row>
        <row r="135">
          <cell r="B135" t="str">
            <v>Loss On Sales Of Assets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6">
          <cell r="B136" t="str">
            <v>Misceleneous Expenses</v>
          </cell>
          <cell r="C136">
            <v>-22239359</v>
          </cell>
          <cell r="D136">
            <v>-22239359</v>
          </cell>
          <cell r="E136">
            <v>-15533554</v>
          </cell>
          <cell r="F136">
            <v>-37772913</v>
          </cell>
          <cell r="G136">
            <v>-47966732</v>
          </cell>
          <cell r="H136">
            <v>-85739645</v>
          </cell>
          <cell r="I136">
            <v>-26443595</v>
          </cell>
          <cell r="J136">
            <v>-112183240</v>
          </cell>
          <cell r="K136">
            <v>-11046150</v>
          </cell>
          <cell r="L136">
            <v>-123229390</v>
          </cell>
          <cell r="M136">
            <v>-39580958</v>
          </cell>
          <cell r="N136">
            <v>-162810348</v>
          </cell>
          <cell r="O136">
            <v>-8296510</v>
          </cell>
          <cell r="P136">
            <v>-171106858</v>
          </cell>
          <cell r="Q136">
            <v>-8789302</v>
          </cell>
        </row>
        <row r="137">
          <cell r="C137" t="str">
            <v>------------------</v>
          </cell>
          <cell r="D137" t="str">
            <v>------------------</v>
          </cell>
          <cell r="E137" t="str">
            <v>------------------</v>
          </cell>
          <cell r="F137" t="str">
            <v>------------------</v>
          </cell>
          <cell r="G137" t="str">
            <v>------------------</v>
          </cell>
          <cell r="H137" t="str">
            <v>------------------</v>
          </cell>
          <cell r="I137" t="str">
            <v>------------------</v>
          </cell>
          <cell r="J137" t="str">
            <v>------------------</v>
          </cell>
          <cell r="K137" t="str">
            <v>------------------</v>
          </cell>
          <cell r="L137" t="str">
            <v>------------------</v>
          </cell>
          <cell r="M137" t="str">
            <v>------------------</v>
          </cell>
          <cell r="N137" t="str">
            <v>------------------</v>
          </cell>
          <cell r="O137" t="str">
            <v>------------------</v>
          </cell>
          <cell r="P137" t="str">
            <v>------------------</v>
          </cell>
          <cell r="Q137" t="str">
            <v>------------------</v>
          </cell>
        </row>
        <row r="138">
          <cell r="B138" t="str">
            <v>OTHER INCOME - (CHARGES) NET</v>
          </cell>
          <cell r="C138">
            <v>-634171844</v>
          </cell>
          <cell r="D138">
            <v>-634171844</v>
          </cell>
          <cell r="E138">
            <v>351070572</v>
          </cell>
          <cell r="F138">
            <v>-283101272</v>
          </cell>
          <cell r="G138">
            <v>526921455</v>
          </cell>
          <cell r="H138">
            <v>243820183</v>
          </cell>
          <cell r="I138">
            <v>252920838</v>
          </cell>
          <cell r="J138">
            <v>553032812</v>
          </cell>
          <cell r="K138">
            <v>-190319917</v>
          </cell>
          <cell r="L138">
            <v>362712895</v>
          </cell>
          <cell r="M138">
            <v>463258004</v>
          </cell>
          <cell r="N138">
            <v>825970900</v>
          </cell>
          <cell r="O138">
            <v>362259922</v>
          </cell>
          <cell r="P138">
            <v>1188230822</v>
          </cell>
          <cell r="Q138">
            <v>819606575</v>
          </cell>
        </row>
        <row r="139">
          <cell r="C139" t="str">
            <v>------------------</v>
          </cell>
          <cell r="D139" t="str">
            <v>------------------</v>
          </cell>
          <cell r="E139" t="str">
            <v>------------------</v>
          </cell>
          <cell r="F139" t="str">
            <v>------------------</v>
          </cell>
          <cell r="G139" t="str">
            <v>------------------</v>
          </cell>
          <cell r="H139" t="str">
            <v>------------------</v>
          </cell>
          <cell r="I139" t="str">
            <v>------------------</v>
          </cell>
          <cell r="J139" t="str">
            <v>------------------</v>
          </cell>
          <cell r="K139" t="str">
            <v>------------------</v>
          </cell>
          <cell r="L139" t="str">
            <v>------------------</v>
          </cell>
          <cell r="M139" t="str">
            <v>------------------</v>
          </cell>
          <cell r="N139" t="str">
            <v>------------------</v>
          </cell>
          <cell r="O139" t="str">
            <v>------------------</v>
          </cell>
          <cell r="P139" t="str">
            <v>------------------</v>
          </cell>
          <cell r="Q139" t="str">
            <v>------------------</v>
          </cell>
        </row>
        <row r="141">
          <cell r="B141" t="str">
            <v>PROFIT (LOSS) BEFORE TAX</v>
          </cell>
          <cell r="C141">
            <v>243224274</v>
          </cell>
          <cell r="D141">
            <v>244047515</v>
          </cell>
          <cell r="E141">
            <v>1413344300</v>
          </cell>
          <cell r="F141">
            <v>1656568575</v>
          </cell>
          <cell r="G141">
            <v>479589903</v>
          </cell>
          <cell r="H141">
            <v>2136158479</v>
          </cell>
          <cell r="I141">
            <v>545291631</v>
          </cell>
          <cell r="J141">
            <v>3072066559</v>
          </cell>
          <cell r="K141">
            <v>324817723</v>
          </cell>
          <cell r="L141">
            <v>3396884282</v>
          </cell>
          <cell r="M141">
            <v>1269649954</v>
          </cell>
          <cell r="N141">
            <v>4666534236</v>
          </cell>
          <cell r="O141">
            <v>925246046</v>
          </cell>
          <cell r="P141">
            <v>5591780282</v>
          </cell>
          <cell r="Q141">
            <v>1064118567</v>
          </cell>
        </row>
        <row r="142">
          <cell r="F142" t="str">
            <v>IDR</v>
          </cell>
          <cell r="H142" t="str">
            <v>IDR</v>
          </cell>
          <cell r="J142" t="str">
            <v>IDR</v>
          </cell>
          <cell r="L142" t="str">
            <v>IDR</v>
          </cell>
          <cell r="N142" t="str">
            <v>IDR</v>
          </cell>
          <cell r="P142" t="str">
            <v>IDR</v>
          </cell>
        </row>
        <row r="143">
          <cell r="F143" t="str">
            <v>IAL</v>
          </cell>
          <cell r="H143" t="str">
            <v>IAL</v>
          </cell>
          <cell r="J143" t="str">
            <v>IAL</v>
          </cell>
          <cell r="L143" t="str">
            <v>IAL</v>
          </cell>
          <cell r="N143" t="str">
            <v>IAL</v>
          </cell>
          <cell r="P143" t="str">
            <v>IAL</v>
          </cell>
        </row>
        <row r="146">
          <cell r="B146" t="str">
            <v>rency IDR</v>
          </cell>
        </row>
        <row r="147">
          <cell r="B147" t="str">
            <v>specific COMPANY requested</v>
          </cell>
        </row>
        <row r="148">
          <cell r="C148" t="str">
            <v>PTD-Actual</v>
          </cell>
          <cell r="D148" t="str">
            <v>PTD-Actual</v>
          </cell>
          <cell r="E148" t="str">
            <v>PTD-Actual</v>
          </cell>
          <cell r="F148" t="str">
            <v>YTD-Actual</v>
          </cell>
          <cell r="G148" t="str">
            <v>PTD-Actual</v>
          </cell>
          <cell r="H148" t="str">
            <v>YTD-Actual</v>
          </cell>
          <cell r="I148" t="str">
            <v>PTD-Actual</v>
          </cell>
          <cell r="J148" t="str">
            <v>YTD-Actual</v>
          </cell>
          <cell r="K148" t="str">
            <v>PTD-Actual</v>
          </cell>
          <cell r="L148" t="str">
            <v>YTD-Actual</v>
          </cell>
          <cell r="M148" t="str">
            <v>PTD-Actual</v>
          </cell>
          <cell r="N148" t="str">
            <v>YTD-Actual</v>
          </cell>
          <cell r="O148" t="str">
            <v>PTD-Actual</v>
          </cell>
          <cell r="P148" t="str">
            <v>YTD-Actual</v>
          </cell>
          <cell r="Q148" t="str">
            <v>PTD-Actual</v>
          </cell>
        </row>
        <row r="149">
          <cell r="C149">
            <v>38357</v>
          </cell>
          <cell r="D149">
            <v>38357</v>
          </cell>
          <cell r="E149">
            <v>38384</v>
          </cell>
          <cell r="F149">
            <v>38384</v>
          </cell>
          <cell r="G149">
            <v>38412</v>
          </cell>
          <cell r="H149">
            <v>38412</v>
          </cell>
          <cell r="I149">
            <v>38443</v>
          </cell>
          <cell r="J149">
            <v>38443</v>
          </cell>
          <cell r="K149" t="str">
            <v>MAY-05</v>
          </cell>
          <cell r="L149" t="str">
            <v>MAY-05</v>
          </cell>
          <cell r="M149">
            <v>38504</v>
          </cell>
          <cell r="N149">
            <v>38504</v>
          </cell>
          <cell r="O149">
            <v>38534</v>
          </cell>
          <cell r="P149">
            <v>38534</v>
          </cell>
          <cell r="Q149" t="str">
            <v>AUG-05</v>
          </cell>
        </row>
        <row r="150">
          <cell r="C150" t="str">
            <v>------------------</v>
          </cell>
          <cell r="D150" t="str">
            <v>------------------</v>
          </cell>
          <cell r="E150" t="str">
            <v>------------------</v>
          </cell>
          <cell r="F150" t="str">
            <v>------------------</v>
          </cell>
          <cell r="G150" t="str">
            <v>------------------</v>
          </cell>
          <cell r="H150" t="str">
            <v>------------------</v>
          </cell>
          <cell r="I150" t="str">
            <v>------------------</v>
          </cell>
          <cell r="J150" t="str">
            <v>------------------</v>
          </cell>
          <cell r="K150" t="str">
            <v>------------------</v>
          </cell>
          <cell r="L150" t="str">
            <v>------------------</v>
          </cell>
          <cell r="M150" t="str">
            <v>------------------</v>
          </cell>
          <cell r="N150" t="str">
            <v>------------------</v>
          </cell>
          <cell r="O150" t="str">
            <v>------------------</v>
          </cell>
          <cell r="P150" t="str">
            <v>------------------</v>
          </cell>
          <cell r="Q150" t="str">
            <v>------------------</v>
          </cell>
        </row>
        <row r="152">
          <cell r="B152" t="str">
            <v>Corporate Income Tax</v>
          </cell>
          <cell r="C152">
            <v>73214255</v>
          </cell>
          <cell r="D152">
            <v>73214255</v>
          </cell>
          <cell r="E152">
            <v>424003290</v>
          </cell>
          <cell r="F152">
            <v>497217545</v>
          </cell>
          <cell r="G152">
            <v>0</v>
          </cell>
          <cell r="H152">
            <v>497217545</v>
          </cell>
          <cell r="I152">
            <v>163587489</v>
          </cell>
          <cell r="J152">
            <v>921869640</v>
          </cell>
          <cell r="K152">
            <v>97445317</v>
          </cell>
          <cell r="L152">
            <v>1019314957</v>
          </cell>
          <cell r="M152">
            <v>0</v>
          </cell>
          <cell r="N152">
            <v>1019314957</v>
          </cell>
          <cell r="O152">
            <v>279373495</v>
          </cell>
          <cell r="P152">
            <v>1019314957</v>
          </cell>
          <cell r="Q152">
            <v>319235570</v>
          </cell>
        </row>
        <row r="154">
          <cell r="B154" t="str">
            <v>Deffered Tax Expenses (Income Tax)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</row>
        <row r="155">
          <cell r="C155" t="str">
            <v>------------------</v>
          </cell>
          <cell r="D155" t="str">
            <v>------------------</v>
          </cell>
          <cell r="E155" t="str">
            <v>------------------</v>
          </cell>
          <cell r="F155" t="str">
            <v>------------------</v>
          </cell>
          <cell r="G155" t="str">
            <v>------------------</v>
          </cell>
          <cell r="H155" t="str">
            <v>------------------</v>
          </cell>
          <cell r="I155" t="str">
            <v>------------------</v>
          </cell>
          <cell r="J155" t="str">
            <v>------------------</v>
          </cell>
          <cell r="K155" t="str">
            <v>------------------</v>
          </cell>
          <cell r="L155" t="str">
            <v>------------------</v>
          </cell>
          <cell r="M155" t="str">
            <v>------------------</v>
          </cell>
          <cell r="N155" t="str">
            <v>------------------</v>
          </cell>
          <cell r="O155" t="str">
            <v>------------------</v>
          </cell>
          <cell r="P155" t="str">
            <v>------------------</v>
          </cell>
          <cell r="Q155" t="str">
            <v>------------------</v>
          </cell>
        </row>
        <row r="157">
          <cell r="B157" t="str">
            <v>INCOME (LOSS) AFTER TAX</v>
          </cell>
          <cell r="C157">
            <v>170010019</v>
          </cell>
          <cell r="D157">
            <v>170833260</v>
          </cell>
          <cell r="E157">
            <v>989341010</v>
          </cell>
          <cell r="F157">
            <v>1159351031</v>
          </cell>
          <cell r="G157">
            <v>479589903</v>
          </cell>
          <cell r="H157">
            <v>1638940934</v>
          </cell>
          <cell r="I157">
            <v>381704142</v>
          </cell>
          <cell r="J157">
            <v>2150196919</v>
          </cell>
          <cell r="K157">
            <v>227372406</v>
          </cell>
          <cell r="L157">
            <v>2377569325</v>
          </cell>
          <cell r="M157">
            <v>1269649954</v>
          </cell>
          <cell r="N157">
            <v>3647219279</v>
          </cell>
          <cell r="O157">
            <v>645872551</v>
          </cell>
          <cell r="P157">
            <v>3648042519</v>
          </cell>
          <cell r="Q157">
            <v>677140147</v>
          </cell>
        </row>
      </sheetData>
      <sheetData sheetId="1" refreshError="1"/>
      <sheetData sheetId="2" refreshError="1">
        <row r="14">
          <cell r="A14" t="str">
            <v>Cash &amp; Cash Equivalent</v>
          </cell>
          <cell r="B14">
            <v>13901872364.549999</v>
          </cell>
          <cell r="C14">
            <v>13892485458.209999</v>
          </cell>
          <cell r="D14">
            <v>13740455706.5</v>
          </cell>
          <cell r="E14">
            <v>7242416767.9700003</v>
          </cell>
          <cell r="F14">
            <v>6490014358</v>
          </cell>
          <cell r="G14">
            <v>5365116403.4899998</v>
          </cell>
          <cell r="H14">
            <v>6948522905.5500002</v>
          </cell>
          <cell r="I14">
            <v>7858497775</v>
          </cell>
          <cell r="J14">
            <v>8536314668.7799997</v>
          </cell>
          <cell r="K14">
            <v>7331643339.04</v>
          </cell>
          <cell r="L14">
            <v>10463273609.5</v>
          </cell>
          <cell r="M14">
            <v>9214343305.8600006</v>
          </cell>
          <cell r="N14">
            <v>6293518497.9399996</v>
          </cell>
        </row>
        <row r="15">
          <cell r="A15" t="str">
            <v>Short Term Investment</v>
          </cell>
          <cell r="B15">
            <v>0</v>
          </cell>
          <cell r="C15">
            <v>0</v>
          </cell>
          <cell r="D15">
            <v>0</v>
          </cell>
          <cell r="E15">
            <v>4740000000</v>
          </cell>
          <cell r="F15">
            <v>8613000000</v>
          </cell>
          <cell r="G15">
            <v>4747500000</v>
          </cell>
          <cell r="H15">
            <v>4856500000</v>
          </cell>
          <cell r="I15">
            <v>4909500000</v>
          </cell>
          <cell r="J15">
            <v>5120000000</v>
          </cell>
          <cell r="K15">
            <v>5155000000</v>
          </cell>
          <cell r="L15">
            <v>5045000000</v>
          </cell>
          <cell r="M15">
            <v>5017500000</v>
          </cell>
          <cell r="N15">
            <v>8847000000</v>
          </cell>
        </row>
        <row r="16">
          <cell r="A16" t="str">
            <v>A/R Operating Revenue</v>
          </cell>
          <cell r="B16">
            <v>10245239794.190001</v>
          </cell>
          <cell r="C16">
            <v>10078118962.1</v>
          </cell>
          <cell r="D16">
            <v>10929413752.139999</v>
          </cell>
          <cell r="E16">
            <v>10948957613.65</v>
          </cell>
          <cell r="F16">
            <v>7847495323.9099998</v>
          </cell>
          <cell r="G16">
            <v>8749653377.7900009</v>
          </cell>
          <cell r="H16">
            <v>8042515254.8000002</v>
          </cell>
          <cell r="I16">
            <v>8488586624.6400003</v>
          </cell>
          <cell r="J16">
            <v>8981271130.1299992</v>
          </cell>
          <cell r="K16">
            <v>11440747086.73</v>
          </cell>
          <cell r="L16">
            <v>8606213093.5300007</v>
          </cell>
          <cell r="M16">
            <v>11042834745.049999</v>
          </cell>
          <cell r="N16">
            <v>10161922031.059999</v>
          </cell>
        </row>
        <row r="17">
          <cell r="A17" t="str">
            <v>A/R Non Operating Revenue</v>
          </cell>
          <cell r="B17">
            <v>72274355</v>
          </cell>
          <cell r="C17">
            <v>72274355</v>
          </cell>
          <cell r="D17">
            <v>71842588</v>
          </cell>
          <cell r="E17">
            <v>71187694</v>
          </cell>
          <cell r="F17">
            <v>74692910</v>
          </cell>
          <cell r="G17">
            <v>72742566</v>
          </cell>
          <cell r="H17">
            <v>71219322</v>
          </cell>
          <cell r="I17">
            <v>77623238</v>
          </cell>
          <cell r="J17">
            <v>75141394</v>
          </cell>
          <cell r="K17">
            <v>73760324</v>
          </cell>
          <cell r="L17">
            <v>66832855</v>
          </cell>
          <cell r="M17">
            <v>65164359.100000001</v>
          </cell>
          <cell r="N17">
            <v>63335977.100000001</v>
          </cell>
        </row>
        <row r="18">
          <cell r="A18" t="str">
            <v>Advance</v>
          </cell>
          <cell r="B18">
            <v>210477335.5</v>
          </cell>
          <cell r="C18">
            <v>309129610</v>
          </cell>
          <cell r="D18">
            <v>229269205</v>
          </cell>
          <cell r="E18">
            <v>252979735</v>
          </cell>
          <cell r="F18">
            <v>259918800</v>
          </cell>
          <cell r="G18">
            <v>251070812.19999999</v>
          </cell>
          <cell r="H18">
            <v>296922362.19999999</v>
          </cell>
          <cell r="I18">
            <v>398399060.19999999</v>
          </cell>
          <cell r="J18">
            <v>630610859.5</v>
          </cell>
          <cell r="K18">
            <v>588701448</v>
          </cell>
          <cell r="L18">
            <v>606095199.85000002</v>
          </cell>
          <cell r="M18">
            <v>484179249.85000002</v>
          </cell>
          <cell r="N18">
            <v>420728343.89999998</v>
          </cell>
        </row>
        <row r="19">
          <cell r="A19" t="str">
            <v>Short Term Refundable Deposit</v>
          </cell>
          <cell r="B19">
            <v>58300400</v>
          </cell>
          <cell r="C19">
            <v>58300400</v>
          </cell>
          <cell r="D19">
            <v>58300400</v>
          </cell>
          <cell r="E19">
            <v>58300400</v>
          </cell>
          <cell r="F19">
            <v>68387900</v>
          </cell>
          <cell r="G19">
            <v>68387900</v>
          </cell>
          <cell r="H19">
            <v>68387900</v>
          </cell>
          <cell r="I19">
            <v>172498728</v>
          </cell>
          <cell r="J19">
            <v>172498728</v>
          </cell>
          <cell r="K19">
            <v>172498728</v>
          </cell>
          <cell r="L19">
            <v>172498728</v>
          </cell>
          <cell r="M19">
            <v>172498728</v>
          </cell>
          <cell r="N19">
            <v>172498728</v>
          </cell>
        </row>
        <row r="20">
          <cell r="A20" t="str">
            <v>Advance Taxes</v>
          </cell>
          <cell r="B20">
            <v>1531608942.05</v>
          </cell>
          <cell r="C20">
            <v>1370521654.5599999</v>
          </cell>
          <cell r="D20">
            <v>1761338126.6199999</v>
          </cell>
          <cell r="E20">
            <v>1968774374.3699999</v>
          </cell>
          <cell r="F20">
            <v>2384527800.3600001</v>
          </cell>
          <cell r="G20">
            <v>2592285905.9499998</v>
          </cell>
          <cell r="H20">
            <v>2876111495.6900001</v>
          </cell>
          <cell r="I20">
            <v>3174603690.8000002</v>
          </cell>
          <cell r="J20">
            <v>3430255840.25</v>
          </cell>
          <cell r="K20">
            <v>3562835584.9699998</v>
          </cell>
          <cell r="L20">
            <v>3971212967.5900002</v>
          </cell>
          <cell r="M20">
            <v>4066418522.8499999</v>
          </cell>
          <cell r="N20">
            <v>4950948283.2799997</v>
          </cell>
        </row>
        <row r="21">
          <cell r="A21" t="str">
            <v>Inventories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Prepaid Expenses</v>
          </cell>
          <cell r="B22">
            <v>8715846656.2999992</v>
          </cell>
          <cell r="C22">
            <v>9057905123.2999992</v>
          </cell>
          <cell r="D22">
            <v>8631853969.9599991</v>
          </cell>
          <cell r="E22">
            <v>8288842031.96</v>
          </cell>
          <cell r="F22">
            <v>8016605453.96</v>
          </cell>
          <cell r="G22">
            <v>7619032085.96</v>
          </cell>
          <cell r="H22">
            <v>7706906261.96</v>
          </cell>
          <cell r="I22">
            <v>7383276746.96</v>
          </cell>
          <cell r="J22">
            <v>6993620024.6300001</v>
          </cell>
          <cell r="K22">
            <v>6506221342.9799995</v>
          </cell>
          <cell r="L22">
            <v>6092641318.3299999</v>
          </cell>
          <cell r="M22">
            <v>5771107375.3199997</v>
          </cell>
          <cell r="N22">
            <v>5400317334.6499996</v>
          </cell>
        </row>
        <row r="23">
          <cell r="A23" t="str">
            <v>Netral Account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5">
          <cell r="A25" t="str">
            <v>Total Current Assets</v>
          </cell>
          <cell r="B25">
            <v>34735619847.589996</v>
          </cell>
          <cell r="C25">
            <v>34838735563.169998</v>
          </cell>
          <cell r="D25">
            <v>35422473748.220001</v>
          </cell>
          <cell r="E25">
            <v>33570634926.950001</v>
          </cell>
          <cell r="F25">
            <v>33754642546.23</v>
          </cell>
          <cell r="G25">
            <v>29465789051.389999</v>
          </cell>
          <cell r="H25">
            <v>30867085502.200001</v>
          </cell>
          <cell r="I25">
            <v>32462985863.599998</v>
          </cell>
          <cell r="J25">
            <v>33939712645.290001</v>
          </cell>
          <cell r="K25">
            <v>34831407853.720001</v>
          </cell>
          <cell r="L25">
            <v>35023767771.800003</v>
          </cell>
          <cell r="M25">
            <v>35834046286.029999</v>
          </cell>
          <cell r="N25">
            <v>36310269195.93</v>
          </cell>
        </row>
        <row r="27">
          <cell r="A27" t="str">
            <v>Long Term Investment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9">
          <cell r="A29" t="str">
            <v>Fixed Assets</v>
          </cell>
        </row>
        <row r="30">
          <cell r="A30" t="str">
            <v>Cost - Fixed Assets</v>
          </cell>
          <cell r="B30">
            <v>20429684562.349998</v>
          </cell>
          <cell r="C30">
            <v>20412831812.349998</v>
          </cell>
          <cell r="D30">
            <v>20469022562.349998</v>
          </cell>
          <cell r="E30">
            <v>20477447562.349998</v>
          </cell>
          <cell r="F30">
            <v>20636290732.349998</v>
          </cell>
          <cell r="G30">
            <v>20644390732.349998</v>
          </cell>
          <cell r="H30">
            <v>20746968732.349998</v>
          </cell>
          <cell r="I30">
            <v>20776493732.349998</v>
          </cell>
          <cell r="J30">
            <v>20824247175.200001</v>
          </cell>
          <cell r="K30">
            <v>20846997175.200001</v>
          </cell>
          <cell r="L30">
            <v>21115820175.200001</v>
          </cell>
          <cell r="M30">
            <v>21115820175.200001</v>
          </cell>
          <cell r="N30">
            <v>21125725175.200001</v>
          </cell>
        </row>
        <row r="31">
          <cell r="A31" t="str">
            <v>Accumulated Depreciation</v>
          </cell>
          <cell r="B31">
            <v>-3269140400.4000001</v>
          </cell>
          <cell r="C31">
            <v>-3017868445.4000001</v>
          </cell>
          <cell r="D31">
            <v>-3427747771.4000001</v>
          </cell>
          <cell r="E31">
            <v>-3683877413.4000001</v>
          </cell>
          <cell r="F31">
            <v>-4036964346.4000001</v>
          </cell>
          <cell r="G31">
            <v>-4293672505.4000001</v>
          </cell>
          <cell r="H31">
            <v>-4552687695.3999996</v>
          </cell>
          <cell r="I31">
            <v>-4812400344.3999996</v>
          </cell>
          <cell r="J31">
            <v>-5072112993.3999996</v>
          </cell>
          <cell r="K31">
            <v>-5339902808.3999996</v>
          </cell>
          <cell r="L31">
            <v>-5611833508.3999996</v>
          </cell>
          <cell r="M31">
            <v>-5878378478.3999996</v>
          </cell>
          <cell r="N31">
            <v>-6144923448.3999996</v>
          </cell>
        </row>
        <row r="32">
          <cell r="A32" t="str">
            <v>Book Value - Fixed Assets</v>
          </cell>
          <cell r="B32">
            <v>17160544161.950001</v>
          </cell>
          <cell r="C32">
            <v>17394963366.950001</v>
          </cell>
          <cell r="D32">
            <v>17041274790.950001</v>
          </cell>
          <cell r="E32">
            <v>16793570148.950001</v>
          </cell>
          <cell r="F32">
            <v>16599326385.950001</v>
          </cell>
          <cell r="G32">
            <v>16350718226.950001</v>
          </cell>
          <cell r="H32">
            <v>16194281036.950001</v>
          </cell>
          <cell r="I32">
            <v>15964093387.950001</v>
          </cell>
          <cell r="J32">
            <v>15752134181.799999</v>
          </cell>
          <cell r="K32">
            <v>15507094366.799999</v>
          </cell>
          <cell r="L32">
            <v>15503986666.799999</v>
          </cell>
          <cell r="M32">
            <v>15237441696.799999</v>
          </cell>
          <cell r="N32">
            <v>14980801726.799999</v>
          </cell>
        </row>
        <row r="34">
          <cell r="A34" t="str">
            <v>Intangible Assets</v>
          </cell>
        </row>
        <row r="35">
          <cell r="A35" t="str">
            <v>Cost - Intangible Assets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Accumulated Amortization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Book Value - Intengible Assets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9">
          <cell r="A39" t="str">
            <v>Other Assets</v>
          </cell>
        </row>
        <row r="40">
          <cell r="A40" t="str">
            <v>Refundable Deposit Long Term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Long Term Prepaid Expenses</v>
          </cell>
          <cell r="B41">
            <v>593570833.34000003</v>
          </cell>
          <cell r="C41">
            <v>0</v>
          </cell>
          <cell r="D41">
            <v>1217400000.03</v>
          </cell>
          <cell r="E41">
            <v>1357687500.0599999</v>
          </cell>
          <cell r="F41">
            <v>1327975000.0799999</v>
          </cell>
          <cell r="G41">
            <v>1298262500.0999999</v>
          </cell>
          <cell r="H41">
            <v>1268550000.1199999</v>
          </cell>
          <cell r="I41">
            <v>1238837500.1400001</v>
          </cell>
          <cell r="J41">
            <v>1209125000.1600001</v>
          </cell>
          <cell r="K41">
            <v>1179412500.1800001</v>
          </cell>
          <cell r="L41">
            <v>1149700000.8599999</v>
          </cell>
          <cell r="M41">
            <v>1119987500.8800001</v>
          </cell>
          <cell r="N41">
            <v>1090275000.9000001</v>
          </cell>
        </row>
        <row r="42">
          <cell r="A42" t="str">
            <v>Fixed Assets in Progress</v>
          </cell>
          <cell r="B42">
            <v>117350300</v>
          </cell>
          <cell r="C42">
            <v>99373000</v>
          </cell>
          <cell r="D42">
            <v>99373000</v>
          </cell>
          <cell r="E42">
            <v>99373000</v>
          </cell>
          <cell r="F42">
            <v>91873000</v>
          </cell>
          <cell r="G42">
            <v>159794287</v>
          </cell>
          <cell r="H42">
            <v>136816987</v>
          </cell>
          <cell r="I42">
            <v>215316987</v>
          </cell>
          <cell r="J42">
            <v>235836287</v>
          </cell>
          <cell r="K42">
            <v>361283468.80000001</v>
          </cell>
          <cell r="L42">
            <v>283635168.80000001</v>
          </cell>
          <cell r="M42">
            <v>283635168.80000001</v>
          </cell>
          <cell r="N42">
            <v>1188159168.8</v>
          </cell>
        </row>
        <row r="43">
          <cell r="A43" t="str">
            <v>Deffered Charges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Deffered Tax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Suspence Account</v>
          </cell>
          <cell r="B45">
            <v>0</v>
          </cell>
          <cell r="C45">
            <v>1000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274</v>
          </cell>
          <cell r="K45">
            <v>274</v>
          </cell>
          <cell r="L45">
            <v>274</v>
          </cell>
          <cell r="M45">
            <v>274</v>
          </cell>
          <cell r="N45">
            <v>0</v>
          </cell>
        </row>
        <row r="47">
          <cell r="A47" t="str">
            <v>Total Other Assets</v>
          </cell>
          <cell r="B47">
            <v>710921133.34000003</v>
          </cell>
          <cell r="C47">
            <v>99374000</v>
          </cell>
          <cell r="D47">
            <v>1316773000.03</v>
          </cell>
          <cell r="E47">
            <v>1457060500.0599999</v>
          </cell>
          <cell r="F47">
            <v>1419848000.0799999</v>
          </cell>
          <cell r="G47">
            <v>1458056787.0999999</v>
          </cell>
          <cell r="H47">
            <v>1405366987.1199999</v>
          </cell>
          <cell r="I47">
            <v>1454154487.1400001</v>
          </cell>
          <cell r="J47">
            <v>1444961561.1600001</v>
          </cell>
          <cell r="K47">
            <v>1540696242.98</v>
          </cell>
          <cell r="L47">
            <v>1433335443.6600001</v>
          </cell>
          <cell r="M47">
            <v>1403622943.6800001</v>
          </cell>
          <cell r="N47">
            <v>2278434169.6999998</v>
          </cell>
        </row>
        <row r="50">
          <cell r="A50" t="str">
            <v>Total Assets</v>
          </cell>
          <cell r="B50">
            <v>52607085142.879997</v>
          </cell>
          <cell r="C50">
            <v>52333072930.120003</v>
          </cell>
          <cell r="D50">
            <v>53780521539.199997</v>
          </cell>
          <cell r="E50">
            <v>51821265575.959999</v>
          </cell>
          <cell r="F50">
            <v>51773816932.260002</v>
          </cell>
          <cell r="G50">
            <v>47274564065.440002</v>
          </cell>
          <cell r="H50">
            <v>48466733526.269997</v>
          </cell>
          <cell r="I50">
            <v>49881233738.690002</v>
          </cell>
          <cell r="J50">
            <v>51136808388.25</v>
          </cell>
          <cell r="K50">
            <v>51879198463.5</v>
          </cell>
          <cell r="L50">
            <v>51961089882.260002</v>
          </cell>
          <cell r="M50">
            <v>52475110926.510002</v>
          </cell>
          <cell r="N50">
            <v>53569505092.43</v>
          </cell>
        </row>
        <row r="55">
          <cell r="A55" t="str">
            <v xml:space="preserve">0077/001/JAE/HR/                                            </v>
          </cell>
        </row>
        <row r="59">
          <cell r="A59" t="str">
            <v>_x000C_</v>
          </cell>
          <cell r="B59" t="str">
            <v>JAS Aero - E</v>
          </cell>
          <cell r="C59" t="str">
            <v>ngineering IDR                             Date: 07-MAR-05 15:33:19</v>
          </cell>
          <cell r="D59" t="str">
            <v>JAS Aero -</v>
          </cell>
          <cell r="E59" t="str">
            <v>- Engineering IDR                             Date: 11-MAY-05 12:10:33</v>
          </cell>
          <cell r="F59" t="str">
            <v>JAS Aero</v>
          </cell>
          <cell r="G59" t="str">
            <v>JAS Aero</v>
          </cell>
          <cell r="H59" t="str">
            <v>JAS Aero</v>
          </cell>
          <cell r="I59" t="str">
            <v>JAS Aero</v>
          </cell>
          <cell r="J59" t="str">
            <v>JAS Aero</v>
          </cell>
          <cell r="K59" t="str">
            <v>JAS Aero</v>
          </cell>
          <cell r="L59" t="str">
            <v>JAS Aero</v>
          </cell>
          <cell r="M59" t="str">
            <v>JAS Aero</v>
          </cell>
          <cell r="N59" t="str">
            <v>JAS Aero</v>
          </cell>
        </row>
        <row r="60">
          <cell r="B60" t="str">
            <v>BALANCE SH</v>
          </cell>
          <cell r="C60" t="str">
            <v>EET COMBINE                                              Page:   2</v>
          </cell>
          <cell r="D60" t="str">
            <v>BALANCE S</v>
          </cell>
          <cell r="E60" t="str">
            <v>SHEET COMBINE                                              Page:   2</v>
          </cell>
          <cell r="F60" t="str">
            <v>BALANCE</v>
          </cell>
          <cell r="G60" t="str">
            <v>BALANCE</v>
          </cell>
          <cell r="H60" t="str">
            <v>BALANCE</v>
          </cell>
          <cell r="I60" t="str">
            <v>BALANCE</v>
          </cell>
          <cell r="J60" t="str">
            <v>BALANCE</v>
          </cell>
          <cell r="K60" t="str">
            <v>BALANCE</v>
          </cell>
          <cell r="L60" t="str">
            <v>BALANCE</v>
          </cell>
          <cell r="M60" t="str">
            <v>BALANCE</v>
          </cell>
          <cell r="N60" t="str">
            <v>BALANCE</v>
          </cell>
        </row>
        <row r="61">
          <cell r="B61" t="str">
            <v>Current Per</v>
          </cell>
          <cell r="C61" t="str">
            <v>iod: JAN-05</v>
          </cell>
          <cell r="D61" t="str">
            <v>Current Pe</v>
          </cell>
          <cell r="E61" t="str">
            <v>Period: APR-05</v>
          </cell>
          <cell r="F61" t="str">
            <v>Current</v>
          </cell>
          <cell r="G61" t="str">
            <v>Current</v>
          </cell>
          <cell r="H61" t="str">
            <v>Current</v>
          </cell>
          <cell r="I61" t="str">
            <v>Current</v>
          </cell>
          <cell r="J61" t="str">
            <v>Current</v>
          </cell>
          <cell r="K61" t="str">
            <v>Current</v>
          </cell>
          <cell r="L61" t="str">
            <v>Current</v>
          </cell>
          <cell r="M61" t="str">
            <v>Current</v>
          </cell>
          <cell r="N61" t="str">
            <v>Current</v>
          </cell>
        </row>
        <row r="63">
          <cell r="A63" t="str">
            <v>currency IDR</v>
          </cell>
        </row>
        <row r="64">
          <cell r="A64" t="str">
            <v>No specific COMPANY requested</v>
          </cell>
        </row>
        <row r="67">
          <cell r="B67" t="str">
            <v>CURRENT MONTH</v>
          </cell>
          <cell r="C67" t="str">
            <v>PREVIOUS MONTH</v>
          </cell>
          <cell r="D67" t="str">
            <v>CURRENT MONTH</v>
          </cell>
          <cell r="E67" t="str">
            <v>PREVIOUS MONTH</v>
          </cell>
          <cell r="F67" t="str">
            <v>CURRENT MONTH</v>
          </cell>
          <cell r="G67" t="str">
            <v>CURRENT MONTH</v>
          </cell>
          <cell r="H67" t="str">
            <v>CURRENT MONTH</v>
          </cell>
          <cell r="I67" t="str">
            <v>CURRENT MONTH</v>
          </cell>
          <cell r="J67" t="str">
            <v>CURRENT MONTH</v>
          </cell>
          <cell r="K67" t="str">
            <v>CURRENT MONTH</v>
          </cell>
          <cell r="L67" t="str">
            <v>CURRENT MONTH</v>
          </cell>
          <cell r="M67" t="str">
            <v>CURRENT MONTH</v>
          </cell>
          <cell r="N67" t="str">
            <v>CURRENT MONTH</v>
          </cell>
        </row>
        <row r="68">
          <cell r="B68">
            <v>38353</v>
          </cell>
          <cell r="C68" t="str">
            <v>ADJ-04</v>
          </cell>
          <cell r="D68">
            <v>38384</v>
          </cell>
          <cell r="E68">
            <v>38412</v>
          </cell>
          <cell r="F68">
            <v>38443</v>
          </cell>
          <cell r="G68" t="str">
            <v>MAY-05</v>
          </cell>
          <cell r="H68">
            <v>38504</v>
          </cell>
          <cell r="I68">
            <v>38534</v>
          </cell>
          <cell r="J68" t="str">
            <v>AUG-05</v>
          </cell>
          <cell r="K68">
            <v>38596</v>
          </cell>
          <cell r="L68" t="str">
            <v>OCT-05</v>
          </cell>
          <cell r="M68" t="str">
            <v>NOV-05</v>
          </cell>
          <cell r="N68" t="str">
            <v>DEC-05</v>
          </cell>
        </row>
        <row r="72">
          <cell r="A72" t="str">
            <v>Current Liabilities</v>
          </cell>
        </row>
        <row r="73">
          <cell r="A73" t="str">
            <v>A/P Operating Exp.</v>
          </cell>
          <cell r="B73">
            <v>185771917.59999999</v>
          </cell>
          <cell r="C73">
            <v>362706036.06999999</v>
          </cell>
          <cell r="D73">
            <v>218373256.66</v>
          </cell>
          <cell r="E73">
            <v>737111599.01999998</v>
          </cell>
          <cell r="F73">
            <v>580830859.15999997</v>
          </cell>
          <cell r="G73">
            <v>563391852.13</v>
          </cell>
          <cell r="H73">
            <v>323653723.18000001</v>
          </cell>
          <cell r="I73">
            <v>379560462.73000002</v>
          </cell>
          <cell r="J73">
            <v>233487231.5</v>
          </cell>
          <cell r="K73">
            <v>89046048.560000002</v>
          </cell>
          <cell r="L73">
            <v>324934088.56</v>
          </cell>
          <cell r="M73">
            <v>279668102.66000003</v>
          </cell>
          <cell r="N73">
            <v>285637436.79000002</v>
          </cell>
        </row>
        <row r="74">
          <cell r="A74" t="str">
            <v>A/P Non Operating Exp.</v>
          </cell>
          <cell r="B74">
            <v>248062721.16999999</v>
          </cell>
          <cell r="C74">
            <v>447816713.75</v>
          </cell>
          <cell r="D74">
            <v>286364607.31</v>
          </cell>
          <cell r="E74">
            <v>363648399.24000001</v>
          </cell>
          <cell r="F74">
            <v>387952249.50999999</v>
          </cell>
          <cell r="G74">
            <v>321435227.14999998</v>
          </cell>
          <cell r="H74">
            <v>422206283.25999999</v>
          </cell>
          <cell r="I74">
            <v>925193436.38</v>
          </cell>
          <cell r="J74">
            <v>409460634.45999998</v>
          </cell>
          <cell r="K74">
            <v>615107245.88999999</v>
          </cell>
          <cell r="L74">
            <v>490904025.42000002</v>
          </cell>
          <cell r="M74">
            <v>502051118.79000002</v>
          </cell>
          <cell r="N74">
            <v>481295276.13999999</v>
          </cell>
        </row>
        <row r="75">
          <cell r="A75" t="str">
            <v>Advance From Customer</v>
          </cell>
          <cell r="B75">
            <v>359379273.79000002</v>
          </cell>
          <cell r="C75">
            <v>320143062.5</v>
          </cell>
          <cell r="D75">
            <v>359379273.79000002</v>
          </cell>
          <cell r="E75">
            <v>359379273.79000002</v>
          </cell>
          <cell r="F75">
            <v>366062673.79000002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366062656.05000001</v>
          </cell>
        </row>
        <row r="76">
          <cell r="A76" t="str">
            <v>Payable - Accrued Expenses</v>
          </cell>
          <cell r="B76">
            <v>3916553242.77</v>
          </cell>
          <cell r="C76">
            <v>2881235264.1500001</v>
          </cell>
          <cell r="D76">
            <v>3396900646.1700001</v>
          </cell>
          <cell r="E76">
            <v>3273444625.9000001</v>
          </cell>
          <cell r="F76">
            <v>2823682091.1500001</v>
          </cell>
          <cell r="G76">
            <v>3262449071.6700001</v>
          </cell>
          <cell r="H76">
            <v>3388594229.46</v>
          </cell>
          <cell r="I76">
            <v>3403135692.9899998</v>
          </cell>
          <cell r="J76">
            <v>4291214681.9099998</v>
          </cell>
          <cell r="K76">
            <v>4338452032.7799997</v>
          </cell>
          <cell r="L76">
            <v>3991265351.0300002</v>
          </cell>
          <cell r="M76">
            <v>4579189534.3999996</v>
          </cell>
          <cell r="N76">
            <v>4794265342.9099998</v>
          </cell>
        </row>
        <row r="77">
          <cell r="A77" t="str">
            <v>Payable Assets Acqusition</v>
          </cell>
          <cell r="B77">
            <v>316382062.56</v>
          </cell>
          <cell r="C77">
            <v>342285162.56</v>
          </cell>
          <cell r="D77">
            <v>308891413.80000001</v>
          </cell>
          <cell r="E77">
            <v>285714948.04000002</v>
          </cell>
          <cell r="F77">
            <v>0</v>
          </cell>
          <cell r="G77">
            <v>0.06</v>
          </cell>
          <cell r="H77">
            <v>0.06</v>
          </cell>
          <cell r="I77">
            <v>0.06</v>
          </cell>
          <cell r="J77">
            <v>0.06</v>
          </cell>
          <cell r="K77">
            <v>0.06</v>
          </cell>
          <cell r="L77">
            <v>0.06</v>
          </cell>
          <cell r="M77">
            <v>0.06</v>
          </cell>
          <cell r="N77">
            <v>0</v>
          </cell>
        </row>
        <row r="78">
          <cell r="A78" t="str">
            <v>Payable Financing Bank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Payable Financing Leasing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262247294.06</v>
          </cell>
          <cell r="G79">
            <v>238415686</v>
          </cell>
          <cell r="H79">
            <v>224936706.34</v>
          </cell>
          <cell r="I79">
            <v>189190497.15000001</v>
          </cell>
          <cell r="J79">
            <v>155806998.15000001</v>
          </cell>
          <cell r="K79">
            <v>123015601.81999999</v>
          </cell>
          <cell r="L79">
            <v>112972910.09999999</v>
          </cell>
          <cell r="M79">
            <v>73801058.480000004</v>
          </cell>
          <cell r="N79">
            <v>28345479.350000001</v>
          </cell>
        </row>
        <row r="80">
          <cell r="A80" t="str">
            <v>Payable Financing Devidend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 t="str">
            <v>Due to Shareholder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 t="str">
            <v>Taxes Payable</v>
          </cell>
          <cell r="B82">
            <v>1766617570.6400001</v>
          </cell>
          <cell r="C82">
            <v>2282700752.8000002</v>
          </cell>
          <cell r="D82">
            <v>2312405420.1999998</v>
          </cell>
          <cell r="E82">
            <v>1387615945.5899999</v>
          </cell>
          <cell r="F82">
            <v>1524485921.8599999</v>
          </cell>
          <cell r="G82">
            <v>1761543025.6700001</v>
          </cell>
          <cell r="H82">
            <v>1994773686.5999999</v>
          </cell>
          <cell r="I82">
            <v>2247860155.3099999</v>
          </cell>
          <cell r="J82">
            <v>2524225046.21</v>
          </cell>
          <cell r="K82">
            <v>2689530003.4400001</v>
          </cell>
          <cell r="L82">
            <v>2657421782.48</v>
          </cell>
          <cell r="M82">
            <v>2563897323.6399999</v>
          </cell>
          <cell r="N82">
            <v>3040244037.0100002</v>
          </cell>
        </row>
        <row r="83">
          <cell r="A83" t="str">
            <v>Short Term Refund. Deposit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 t="str">
            <v>Other Current Liabilities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A86" t="str">
            <v>Total Current Liabilities</v>
          </cell>
          <cell r="B86">
            <v>6792766788.5299997</v>
          </cell>
          <cell r="C86">
            <v>6636886991.8299999</v>
          </cell>
          <cell r="D86">
            <v>6882314617.9300003</v>
          </cell>
          <cell r="E86">
            <v>6406914791.5799999</v>
          </cell>
          <cell r="F86">
            <v>5945261089.5299997</v>
          </cell>
          <cell r="G86">
            <v>6147234862.6800003</v>
          </cell>
          <cell r="H86">
            <v>6354164628.8999996</v>
          </cell>
          <cell r="I86">
            <v>7144940244.6199999</v>
          </cell>
          <cell r="J86">
            <v>7614194592.29</v>
          </cell>
          <cell r="K86">
            <v>7855150932.5500002</v>
          </cell>
          <cell r="L86">
            <v>7577498157.6499996</v>
          </cell>
          <cell r="M86">
            <v>7998607138.0299997</v>
          </cell>
          <cell r="N86">
            <v>8995850228.25</v>
          </cell>
        </row>
        <row r="88">
          <cell r="A88" t="str">
            <v>Long Term Liabilities</v>
          </cell>
        </row>
        <row r="89">
          <cell r="A89" t="str">
            <v>Long Term Liabilities - Leasing</v>
          </cell>
          <cell r="B89">
            <v>687599539.66999996</v>
          </cell>
          <cell r="C89">
            <v>687599539.66999996</v>
          </cell>
          <cell r="D89">
            <v>750469419.66999996</v>
          </cell>
          <cell r="E89">
            <v>750469419.66999996</v>
          </cell>
          <cell r="F89">
            <v>750469419.66999996</v>
          </cell>
          <cell r="G89">
            <v>750469419.66999996</v>
          </cell>
          <cell r="H89">
            <v>814340530.66999996</v>
          </cell>
          <cell r="I89">
            <v>814340530.66999996</v>
          </cell>
          <cell r="J89">
            <v>814340530.66999996</v>
          </cell>
          <cell r="K89">
            <v>813339299.66999996</v>
          </cell>
          <cell r="L89">
            <v>968731047.66999996</v>
          </cell>
          <cell r="M89">
            <v>968731047.66999996</v>
          </cell>
          <cell r="N89">
            <v>968731047.66999996</v>
          </cell>
        </row>
        <row r="90">
          <cell r="A90" t="str">
            <v>Employee Benefit Obligations</v>
          </cell>
          <cell r="B90">
            <v>863098155.66999996</v>
          </cell>
          <cell r="C90">
            <v>915799000</v>
          </cell>
          <cell r="D90">
            <v>895599072.34000003</v>
          </cell>
          <cell r="E90">
            <v>928099989.00999999</v>
          </cell>
          <cell r="F90">
            <v>960600905.67999995</v>
          </cell>
          <cell r="G90">
            <v>993101822.35000002</v>
          </cell>
          <cell r="H90">
            <v>1025602739.02</v>
          </cell>
          <cell r="I90">
            <v>997455846.69000006</v>
          </cell>
          <cell r="J90">
            <v>1029956763.36</v>
          </cell>
          <cell r="K90">
            <v>1062457680.03</v>
          </cell>
          <cell r="L90">
            <v>1094958596.7</v>
          </cell>
          <cell r="M90">
            <v>1127459513.3699999</v>
          </cell>
          <cell r="N90">
            <v>1159960430.04</v>
          </cell>
        </row>
        <row r="91">
          <cell r="A91" t="str">
            <v>Defered Credit</v>
          </cell>
          <cell r="B91">
            <v>360309974</v>
          </cell>
          <cell r="C91">
            <v>360309974</v>
          </cell>
          <cell r="D91">
            <v>360309974</v>
          </cell>
          <cell r="E91">
            <v>360309974</v>
          </cell>
          <cell r="F91">
            <v>360309974</v>
          </cell>
          <cell r="G91">
            <v>360309974</v>
          </cell>
          <cell r="H91">
            <v>360309974</v>
          </cell>
          <cell r="I91">
            <v>360309974</v>
          </cell>
          <cell r="J91">
            <v>360309974</v>
          </cell>
          <cell r="K91">
            <v>360309974</v>
          </cell>
          <cell r="L91">
            <v>360309974</v>
          </cell>
          <cell r="M91">
            <v>360309974</v>
          </cell>
          <cell r="N91">
            <v>360309974</v>
          </cell>
        </row>
        <row r="93">
          <cell r="A93" t="str">
            <v>Total Long Term Liabilities</v>
          </cell>
          <cell r="B93">
            <v>1911007669.3399999</v>
          </cell>
          <cell r="C93">
            <v>1963708513.6700001</v>
          </cell>
          <cell r="D93">
            <v>2006378466.01</v>
          </cell>
          <cell r="E93">
            <v>2038879382.6800001</v>
          </cell>
          <cell r="F93">
            <v>2071380299.3499999</v>
          </cell>
          <cell r="G93">
            <v>2103881216.02</v>
          </cell>
          <cell r="H93">
            <v>2200253243.6900001</v>
          </cell>
          <cell r="I93">
            <v>2172106351.3600001</v>
          </cell>
          <cell r="J93">
            <v>2204607268.0300002</v>
          </cell>
          <cell r="K93">
            <v>2236106953.6999998</v>
          </cell>
          <cell r="L93">
            <v>2423999618.3699999</v>
          </cell>
          <cell r="M93">
            <v>2456500535.04</v>
          </cell>
          <cell r="N93">
            <v>2489001451.71</v>
          </cell>
        </row>
        <row r="95">
          <cell r="A95" t="str">
            <v>Minority Interest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7">
          <cell r="A97" t="str">
            <v>Equity</v>
          </cell>
        </row>
        <row r="98">
          <cell r="A98" t="str">
            <v>Paid Up Capital</v>
          </cell>
          <cell r="B98">
            <v>36617232000</v>
          </cell>
          <cell r="C98">
            <v>36617232000</v>
          </cell>
          <cell r="D98">
            <v>36617232000</v>
          </cell>
          <cell r="E98">
            <v>36617232000</v>
          </cell>
          <cell r="F98">
            <v>36617232000</v>
          </cell>
          <cell r="G98">
            <v>36617232000</v>
          </cell>
          <cell r="H98">
            <v>36617232000</v>
          </cell>
          <cell r="I98">
            <v>36617232000</v>
          </cell>
          <cell r="J98">
            <v>36617232000</v>
          </cell>
          <cell r="K98">
            <v>36617232000</v>
          </cell>
          <cell r="L98">
            <v>36617232000</v>
          </cell>
          <cell r="M98">
            <v>36617232000</v>
          </cell>
          <cell r="N98">
            <v>36617232000</v>
          </cell>
        </row>
        <row r="99">
          <cell r="A99" t="str">
            <v>Additional Paid in Capital</v>
          </cell>
          <cell r="B99">
            <v>30198000</v>
          </cell>
          <cell r="C99">
            <v>30198000</v>
          </cell>
          <cell r="D99">
            <v>30198000</v>
          </cell>
          <cell r="E99">
            <v>30198000</v>
          </cell>
          <cell r="F99">
            <v>30198000</v>
          </cell>
          <cell r="G99">
            <v>30198000</v>
          </cell>
          <cell r="H99">
            <v>30198000</v>
          </cell>
          <cell r="I99">
            <v>30198000</v>
          </cell>
          <cell r="J99">
            <v>30198000</v>
          </cell>
          <cell r="K99">
            <v>30198000</v>
          </cell>
          <cell r="L99">
            <v>30198000</v>
          </cell>
          <cell r="M99">
            <v>30198000</v>
          </cell>
          <cell r="N99">
            <v>30198000</v>
          </cell>
        </row>
        <row r="100">
          <cell r="A100" t="str">
            <v>Disagio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Remeasurement  Adjustment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 t="str">
            <v>Retained Earning</v>
          </cell>
          <cell r="B102">
            <v>7085047424.6199999</v>
          </cell>
          <cell r="C102">
            <v>203138596.49000001</v>
          </cell>
          <cell r="D102">
            <v>7085047424.6199999</v>
          </cell>
          <cell r="E102">
            <v>4959539624.4200001</v>
          </cell>
          <cell r="F102">
            <v>4959539624.4200001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Current Earning</v>
          </cell>
          <cell r="B103">
            <v>170833260.38999999</v>
          </cell>
          <cell r="C103">
            <v>6881908828.1300001</v>
          </cell>
          <cell r="D103">
            <v>1159351030.6400001</v>
          </cell>
          <cell r="E103">
            <v>1769325017</v>
          </cell>
          <cell r="F103">
            <v>2150205918.96</v>
          </cell>
          <cell r="G103">
            <v>2376017986.7399998</v>
          </cell>
          <cell r="H103">
            <v>3264885653.6799998</v>
          </cell>
          <cell r="I103">
            <v>3916757142.71</v>
          </cell>
          <cell r="J103">
            <v>4670576527.9300003</v>
          </cell>
          <cell r="K103">
            <v>5140510577.25</v>
          </cell>
          <cell r="L103">
            <v>5260666647.6300001</v>
          </cell>
          <cell r="M103">
            <v>5372573253.4399996</v>
          </cell>
          <cell r="N103">
            <v>5437223412.4700003</v>
          </cell>
        </row>
        <row r="105">
          <cell r="A105" t="str">
            <v>Total Equity</v>
          </cell>
          <cell r="B105">
            <v>43903310685.010002</v>
          </cell>
          <cell r="C105">
            <v>43732477424.620003</v>
          </cell>
          <cell r="D105">
            <v>44891828455.260002</v>
          </cell>
          <cell r="E105">
            <v>43375471401.699997</v>
          </cell>
          <cell r="F105">
            <v>43757175543.379997</v>
          </cell>
          <cell r="G105">
            <v>39023447986.739998</v>
          </cell>
          <cell r="H105">
            <v>39912315653.68</v>
          </cell>
          <cell r="I105">
            <v>40564187142.709999</v>
          </cell>
          <cell r="J105">
            <v>41318006527.93</v>
          </cell>
          <cell r="K105">
            <v>41787940577.25</v>
          </cell>
          <cell r="L105">
            <v>41959592106.239998</v>
          </cell>
          <cell r="M105">
            <v>42020003253.440002</v>
          </cell>
          <cell r="N105">
            <v>42084653412.470001</v>
          </cell>
        </row>
        <row r="108">
          <cell r="A108" t="str">
            <v>Total Liabilities &amp; Stockholder Equit</v>
          </cell>
          <cell r="B108">
            <v>52607085142.879997</v>
          </cell>
          <cell r="C108">
            <v>52333072930.120003</v>
          </cell>
          <cell r="D108">
            <v>53780521539.199997</v>
          </cell>
          <cell r="E108">
            <v>51821265575.959999</v>
          </cell>
          <cell r="F108">
            <v>51773816932.260002</v>
          </cell>
          <cell r="G108">
            <v>47274564065.440002</v>
          </cell>
          <cell r="H108">
            <v>48466733526.269997</v>
          </cell>
          <cell r="I108">
            <v>49881233738.690002</v>
          </cell>
          <cell r="J108">
            <v>51136808388.25</v>
          </cell>
          <cell r="K108">
            <v>51879198463.5</v>
          </cell>
          <cell r="L108">
            <v>51961089882.260002</v>
          </cell>
          <cell r="M108">
            <v>52475110926.510002</v>
          </cell>
          <cell r="N108">
            <v>53569505092.43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Tax Allowance"/>
      <sheetName val="HR Provision"/>
      <sheetName val="Credit-22"/>
      <sheetName val="#REF"/>
      <sheetName val="pesd_bahan"/>
      <sheetName val="Rekap Budget"/>
      <sheetName val="Links"/>
      <sheetName val="GeneralInfo"/>
      <sheetName val="MALE"/>
      <sheetName val="SING"/>
      <sheetName val="SRI L"/>
      <sheetName val="VIET"/>
      <sheetName val="Discount Rate"/>
      <sheetName val="Note"/>
      <sheetName val="TB"/>
      <sheetName val="AN_EL(16.0)"/>
      <sheetName val="HRD Prov for E&amp;Y"/>
      <sheetName val="Rp Banten"/>
      <sheetName val="Ex-Rate"/>
      <sheetName val="Account Payable"/>
      <sheetName val="Revenue (10)"/>
      <sheetName val="CODE"/>
      <sheetName val="DATA"/>
      <sheetName val="GL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O Memo"/>
      <sheetName val="O Lead"/>
      <sheetName val="O.1Bank Guarantee"/>
      <sheetName val="O.2 FundGuarantee-Import"/>
      <sheetName val="O.3 Deferred Tax"/>
      <sheetName val="#REF"/>
      <sheetName val="AA.1.1 BNI"/>
      <sheetName val="Menu"/>
      <sheetName val="Option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AA.6 Star Eastern"/>
      <sheetName val="AA.5-Atc"/>
      <sheetName val="AA.5.1-PBC"/>
      <sheetName val="AA.5 Artha Graha"/>
      <sheetName val="Atch AA.4 "/>
      <sheetName val="Data Bunga BKP"/>
      <sheetName val="Bunga BKP"/>
      <sheetName val="bunga Inv"/>
      <sheetName val="AA.4 Bukopin"/>
      <sheetName val="Atch AA.3 "/>
      <sheetName val="AA.3.1"/>
      <sheetName val="AA.3 Bumiputera"/>
      <sheetName val="Atch. AA.2"/>
      <sheetName val="AA.2.1"/>
      <sheetName val="AA.2 Bukopin"/>
      <sheetName val="Atch. AA.1"/>
      <sheetName val="AA.1.1(2) BNI"/>
      <sheetName val="AA.1.1 BNI"/>
      <sheetName val="AA.1 BNI"/>
      <sheetName val="AA"/>
      <sheetName val="Sheet1"/>
      <sheetName val="AA_1 BN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b"/>
      <sheetName val="Sheet6"/>
      <sheetName val="Ho"/>
      <sheetName val="Cgk"/>
      <sheetName val="Dps"/>
      <sheetName val="Sub"/>
      <sheetName val="Mdc"/>
      <sheetName val="Mes"/>
      <sheetName val="Pdg"/>
      <sheetName val="Bpn"/>
      <sheetName val="Soc"/>
      <sheetName val="Ami"/>
      <sheetName val="Plm"/>
      <sheetName val="IS"/>
      <sheetName val="Station &amp; Product"/>
      <sheetName val="Sheet1 (2)"/>
      <sheetName val="BALANCESHEET"/>
      <sheetName val="Cashflow"/>
      <sheetName val="Sheet1"/>
      <sheetName val="Marshal -1"/>
    </sheetNames>
    <sheetDataSet>
      <sheetData sheetId="0"/>
      <sheetData sheetId="1"/>
      <sheetData sheetId="2">
        <row r="145">
          <cell r="C145">
            <v>50000000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J11">
            <v>13748604820.540001</v>
          </cell>
        </row>
        <row r="33">
          <cell r="M33">
            <v>4347483892.9574003</v>
          </cell>
        </row>
        <row r="34">
          <cell r="M34">
            <v>213646247.98500019</v>
          </cell>
        </row>
        <row r="36">
          <cell r="M36">
            <v>2288149.4173460002</v>
          </cell>
        </row>
        <row r="63">
          <cell r="M63">
            <v>17083333</v>
          </cell>
        </row>
        <row r="64">
          <cell r="M64">
            <v>19776494.952000003</v>
          </cell>
        </row>
        <row r="65">
          <cell r="M65">
            <v>1611181418.0480001</v>
          </cell>
        </row>
        <row r="71">
          <cell r="M71">
            <v>1452953536.1389999</v>
          </cell>
        </row>
        <row r="73">
          <cell r="M73">
            <v>19776494.952000003</v>
          </cell>
        </row>
        <row r="90">
          <cell r="M90">
            <v>6748127.2680000002</v>
          </cell>
        </row>
        <row r="92">
          <cell r="M92">
            <v>572466129.90199995</v>
          </cell>
        </row>
        <row r="97">
          <cell r="M97">
            <v>562343939</v>
          </cell>
        </row>
        <row r="99">
          <cell r="M99">
            <v>16870318.169999998</v>
          </cell>
        </row>
        <row r="116">
          <cell r="M116">
            <v>1188085.2479999999</v>
          </cell>
        </row>
        <row r="117">
          <cell r="M117">
            <v>100789231.87199999</v>
          </cell>
        </row>
        <row r="122">
          <cell r="M122">
            <v>99007104</v>
          </cell>
        </row>
        <row r="124">
          <cell r="M124">
            <v>2970213.12</v>
          </cell>
        </row>
        <row r="141">
          <cell r="M141">
            <v>2156406</v>
          </cell>
        </row>
        <row r="142">
          <cell r="M142">
            <v>182935109</v>
          </cell>
        </row>
        <row r="147">
          <cell r="M147">
            <v>179700500</v>
          </cell>
        </row>
        <row r="149">
          <cell r="M149">
            <v>5391015</v>
          </cell>
        </row>
        <row r="166">
          <cell r="M166">
            <v>1647182.7120000001</v>
          </cell>
        </row>
        <row r="167">
          <cell r="M167">
            <v>139736000.06799999</v>
          </cell>
        </row>
        <row r="172">
          <cell r="M172">
            <v>137265226</v>
          </cell>
        </row>
        <row r="174">
          <cell r="M174">
            <v>4117956.78</v>
          </cell>
        </row>
        <row r="178">
          <cell r="M178">
            <v>271930700</v>
          </cell>
        </row>
        <row r="197">
          <cell r="M197">
            <v>6601212.8760000002</v>
          </cell>
        </row>
        <row r="198">
          <cell r="M198">
            <v>560002892.31400001</v>
          </cell>
        </row>
        <row r="203">
          <cell r="M203">
            <v>550101073</v>
          </cell>
        </row>
        <row r="205">
          <cell r="M205">
            <v>16503032.190000001</v>
          </cell>
        </row>
        <row r="230">
          <cell r="M230">
            <v>0</v>
          </cell>
        </row>
        <row r="233">
          <cell r="M233">
            <v>0</v>
          </cell>
        </row>
        <row r="248">
          <cell r="M248">
            <v>7416141.2039999999</v>
          </cell>
        </row>
        <row r="249">
          <cell r="M249">
            <v>611081776.33599997</v>
          </cell>
        </row>
        <row r="261">
          <cell r="M261">
            <v>51495458.60999994</v>
          </cell>
        </row>
        <row r="274">
          <cell r="M274">
            <v>268823000</v>
          </cell>
        </row>
        <row r="276">
          <cell r="M276">
            <v>26882300</v>
          </cell>
        </row>
        <row r="283">
          <cell r="M283">
            <v>38211891.333333328</v>
          </cell>
        </row>
      </sheetData>
      <sheetData sheetId="16"/>
      <sheetData sheetId="17"/>
      <sheetData sheetId="18"/>
      <sheetData sheetId="19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analispraswil lengkap p bakti t"/>
      <sheetName val="BAHAN DAN UPAH sperti bank"/>
      <sheetName val="analis"/>
      <sheetName val="KANTOR PEMDA"/>
      <sheetName val="ANALISA"/>
      <sheetName val="BAHAN UPAH"/>
      <sheetName val="RAB PEMDA"/>
      <sheetName val="RAB DIPONEGORO"/>
      <sheetName val="RAB ITWIL"/>
      <sheetName val="DAPUR+DOORLOOP"/>
      <sheetName val="Sheet3"/>
      <sheetName val="DATA WP"/>
      <sheetName val="B"/>
      <sheetName val="Rekap Budget"/>
      <sheetName val="Rekap"/>
      <sheetName val="pl"/>
      <sheetName val="Permanent info"/>
      <sheetName val="AE_DM"/>
      <sheetName val="Var"/>
      <sheetName val="tabel nilai"/>
      <sheetName val="Revenue"/>
      <sheetName val="AR"/>
      <sheetName val="Oct 03"/>
      <sheetName val="OPNAME GOOD STOCK"/>
      <sheetName val="OPNAME SALES"/>
      <sheetName val="Sheet1"/>
      <sheetName val="SAA"/>
      <sheetName val="AFTER AUDIT 2000"/>
      <sheetName val="OPNAME BAD STOCK"/>
      <sheetName val="Slip"/>
      <sheetName val="Marshal"/>
      <sheetName val="Retail Spider"/>
      <sheetName val="Data Pendukung WCG (2)"/>
      <sheetName val="Data Pareto Bangkok Sheet WS "/>
      <sheetName val="analisa bb"/>
      <sheetName val="01"/>
      <sheetName val="FE-1771$.P1"/>
      <sheetName val="TBM"/>
      <sheetName val="cov"/>
      <sheetName val="Ship"/>
      <sheetName val="Sheet2"/>
      <sheetName val="analispraswil_lengkap_p_bakti_t"/>
      <sheetName val="BAHAN_DAN_UPAH_sperti_bank"/>
      <sheetName val="KANTOR_PEMDA"/>
      <sheetName val="BAHAN_UPAH"/>
      <sheetName val="RAB_PEMDA"/>
      <sheetName val="RAB_DIPONEGORO"/>
      <sheetName val="RAB_ITWIL"/>
      <sheetName val="DATA_WP"/>
      <sheetName val="Rekap_Budget"/>
      <sheetName val="other revenue"/>
      <sheetName val="Safety 2"/>
      <sheetName val="Sheet1 (2)"/>
      <sheetName val="TblPajak"/>
      <sheetName val="trf multiple"/>
      <sheetName val="trfakt sgl"/>
      <sheetName val="GeneralInfo"/>
      <sheetName val="INPUT"/>
      <sheetName val="X-file"/>
      <sheetName val="Gb Link Requirement"/>
      <sheetName val="Summary"/>
      <sheetName val="Sandi laba rugi"/>
      <sheetName val="Total"/>
      <sheetName val="Sensititivy"/>
      <sheetName val="Resume"/>
      <sheetName val="WCG"/>
      <sheetName val="Pack JACKO."/>
      <sheetName val="EYAS Standar"/>
      <sheetName val="Table"/>
      <sheetName val="PARETO LINE 1 WCG"/>
      <sheetName val="PARETO LINE 6 BERRY"/>
      <sheetName val="Agustus 2011"/>
      <sheetName val="NPV"/>
      <sheetName val="Actual96"/>
      <sheetName val="1200.00 Depr Test-Majapahit"/>
      <sheetName val="pph23"/>
      <sheetName val="Opex(1)"/>
      <sheetName val="Summary Data"/>
      <sheetName val="PBT BY MARKET"/>
      <sheetName val="1200.11.1"/>
      <sheetName val="KK"/>
      <sheetName val="KKP-II.2.2.1.2"/>
      <sheetName val="hitung"/>
      <sheetName val="Des_05"/>
      <sheetName val="Agst"/>
      <sheetName val="Jenis"/>
      <sheetName val="Lead Schedule"/>
      <sheetName val="Ranges"/>
      <sheetName val="JURNAL"/>
      <sheetName val="Analysis"/>
      <sheetName val="Acc Display"/>
      <sheetName val="BASE"/>
      <sheetName val=" YIELD PM WCG4 W49"/>
      <sheetName val="CIP"/>
      <sheetName val="2-asi-00"/>
      <sheetName val="F2a"/>
      <sheetName val="Table BS"/>
      <sheetName val="Ex_Rate"/>
      <sheetName val="Retur CBT"/>
      <sheetName val="9"/>
      <sheetName val="2"/>
      <sheetName val="JL_BEL"/>
      <sheetName val="DATA2"/>
      <sheetName val="Notes BS"/>
      <sheetName val="PEMDA"/>
      <sheetName val="HP 18 th"/>
      <sheetName val="CMA_Calculations"/>
      <sheetName val="K2-FA"/>
      <sheetName val="P&amp;L"/>
      <sheetName val="StdUsageRM"/>
      <sheetName val="Cases"/>
      <sheetName val="StdUsagePM"/>
      <sheetName val="仕様書"/>
      <sheetName val="VAT out"/>
      <sheetName val="OLDMAP"/>
      <sheetName val="Expenses Input"/>
      <sheetName val="Jan"/>
      <sheetName val="Net Reimbursements Assumptions"/>
      <sheetName val="CODE"/>
      <sheetName val="unpaid"/>
      <sheetName val="Pack_JACKO_"/>
      <sheetName val="PARETO_LINE_1_WCG"/>
      <sheetName val="PARETO_LINE_6_BERRY"/>
      <sheetName val="Agustus_2011"/>
      <sheetName val="EYAS_Standar"/>
      <sheetName val="Acc_Display"/>
      <sheetName val="_YIELD_PM_WCG4_W49"/>
      <sheetName val="Lead_Schedule"/>
      <sheetName val="Notes_BS"/>
      <sheetName val="1200_00_Depr_Test-Majapahit"/>
      <sheetName val="CLG"/>
      <sheetName val="A"/>
      <sheetName val="FA Movement"/>
      <sheetName val="Implementation"/>
      <sheetName val="HWSW1"/>
      <sheetName val="EJE LAP"/>
      <sheetName val="April"/>
      <sheetName val="data_val"/>
      <sheetName val="Price"/>
      <sheetName val="NRC_2"/>
      <sheetName val="PBC.Aging AR"/>
      <sheetName val="H.KONTRAK"/>
      <sheetName val="3_ export_07 _116 200 004_"/>
      <sheetName val="Beli ok"/>
      <sheetName val="Posisi Stock"/>
      <sheetName val="WS"/>
      <sheetName val="ENS MACHINE"/>
      <sheetName val="TBS1"/>
      <sheetName val="EXP0905"/>
      <sheetName val="trf 7 jht"/>
      <sheetName val="Int-Scheme I"/>
      <sheetName val="ner"/>
      <sheetName val="Posting"/>
      <sheetName val="Asumsi Sls"/>
      <sheetName val="RL2010"/>
      <sheetName val="SheetGMP"/>
      <sheetName val="SheetGMT"/>
      <sheetName val="CLC&amp;CLS"/>
      <sheetName val="List-Value"/>
      <sheetName val="bobot"/>
      <sheetName val="Sheet8"/>
      <sheetName val="STKBB"/>
      <sheetName val="OP-OTH"/>
      <sheetName val="Q.1.1"/>
      <sheetName val="F1771-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SEP02"/>
      <sheetName val="AUG02"/>
      <sheetName val="Current"/>
      <sheetName val="AA.1.1 BNI"/>
      <sheetName val="NOV03"/>
      <sheetName val="OCT03"/>
      <sheetName val="SEP03"/>
      <sheetName val="AUG03"/>
      <sheetName val="MAR03"/>
      <sheetName val="DEC02"/>
      <sheetName val="NOV02"/>
      <sheetName val="OCT02"/>
      <sheetName val="CODE"/>
      <sheetName val="Marshal -1"/>
      <sheetName val="Major assumption"/>
      <sheetName val="PRBT-1"/>
      <sheetName val="new VHCL"/>
      <sheetName val="Difference Cons"/>
      <sheetName val="Price"/>
      <sheetName val="Corptax2003"/>
      <sheetName val="Answer"/>
      <sheetName val="Instructions"/>
      <sheetName val="mgr &amp; staff"/>
      <sheetName val="FKT_PJK"/>
      <sheetName val="BP1_23"/>
      <sheetName val="WPL-HB"/>
      <sheetName val="HYPEC AJE"/>
      <sheetName val="WPL-HP"/>
      <sheetName val="WPL-HJ"/>
      <sheetName val="GL"/>
      <sheetName val="Depr Summ"/>
      <sheetName val="Rekap BT4(2)"/>
      <sheetName val="Identitas"/>
      <sheetName val="PPh 23"/>
      <sheetName val="1195 B1"/>
      <sheetName val="Sheet1"/>
      <sheetName val="Tab!"/>
      <sheetName val="ner"/>
      <sheetName val="Posting"/>
      <sheetName val="Rate"/>
      <sheetName val="code2"/>
      <sheetName val="data_val"/>
      <sheetName val="laporan"/>
      <sheetName val="COA"/>
      <sheetName val="Transactions"/>
      <sheetName val="LEDGER"/>
      <sheetName val="SUD"/>
      <sheetName val="Links"/>
      <sheetName val="88246723"/>
      <sheetName val="DATA"/>
      <sheetName val="COGS"/>
      <sheetName val="Ist"/>
      <sheetName val="Profile"/>
      <sheetName val="Input"/>
      <sheetName val="Menu"/>
      <sheetName val="Analisa Piutang"/>
      <sheetName val="UV.10"/>
      <sheetName val="table"/>
      <sheetName val="Cases"/>
      <sheetName val="daftar"/>
      <sheetName val="GLdownload"/>
      <sheetName val="Workshop Tools"/>
      <sheetName val="MasterMksAgst07"/>
      <sheetName val="Assumption &amp; Result"/>
      <sheetName val="benefit"/>
      <sheetName val="Codestable"/>
      <sheetName val="Effort.A"/>
      <sheetName val="Effort.P"/>
      <sheetName val="Proj Summ"/>
      <sheetName val="Currency"/>
      <sheetName val="HITUNG-HPP,25"/>
      <sheetName val="WBS1"/>
      <sheetName val="Control"/>
      <sheetName val="Marshal_-1"/>
      <sheetName val="Master List"/>
      <sheetName val="Jurnal"/>
      <sheetName val="budget idr"/>
      <sheetName val="ytd _dept_"/>
      <sheetName val="Komputer"/>
      <sheetName val="SD"/>
      <sheetName val="co_data"/>
      <sheetName val="AR Days-JHHP Group"/>
      <sheetName val="Parameter"/>
      <sheetName val="Daily Report"/>
      <sheetName val="House Count"/>
      <sheetName val="Penyusutan Kendaraan"/>
      <sheetName val="2"/>
      <sheetName val="List-Value"/>
      <sheetName val="12.Beban Usaha"/>
      <sheetName val=""/>
      <sheetName val="Sheet2"/>
      <sheetName val="chemcal"/>
      <sheetName val="FS"/>
      <sheetName val="Lists"/>
      <sheetName val="FSN"/>
      <sheetName val="88246723.xls"/>
      <sheetName val="KK"/>
      <sheetName val="BEFORE ALLOCATION"/>
      <sheetName val="Major_assumption"/>
      <sheetName val="new_VHCL"/>
      <sheetName val="Difference_Cons"/>
      <sheetName val="CBS - App1"/>
      <sheetName val="II Print"/>
      <sheetName val="T-M"/>
      <sheetName val="TB 2009"/>
      <sheetName val="INDEX"/>
      <sheetName val="TB"/>
      <sheetName val="Bar SUPP"/>
      <sheetName val="RumusTB 1 bln"/>
      <sheetName val="Asumsi"/>
      <sheetName val="Perhitungan"/>
      <sheetName val="SCHED"/>
      <sheetName val="Accounts"/>
      <sheetName val="custom check"/>
      <sheetName val="BASIC"/>
      <sheetName val="INP-FARMER USE"/>
      <sheetName val="sumdepn01"/>
      <sheetName val="HOLDING-TB"/>
      <sheetName val="PL3"/>
      <sheetName val="Danamon LK"/>
      <sheetName val="SITE-E"/>
      <sheetName val="CODESS"/>
      <sheetName val="GD-BB Kt. A"/>
      <sheetName val="LVMAY"/>
      <sheetName val="page 1"/>
      <sheetName val="Analisa"/>
      <sheetName val="Rekap"/>
      <sheetName val="db_Commentary"/>
      <sheetName val="GSMTOWER"/>
      <sheetName val="BQ"/>
      <sheetName val="harsat"/>
      <sheetName val="adj"/>
      <sheetName val="4.DATA PEMASARAN"/>
      <sheetName val="NH-Badan"/>
      <sheetName val="RKAP Eksternal 2019"/>
      <sheetName val="PIVOT JULI"/>
      <sheetName val="OUTLOOK JULI"/>
      <sheetName val="Sheet3"/>
      <sheetName val="BAST NOK"/>
      <sheetName val="Bahan Radir"/>
      <sheetName val="Performance Dit. Sales 2018 (2)"/>
      <sheetName val="Performance Dit. Sales 2018 "/>
      <sheetName val="TARGET 2019"/>
      <sheetName val="Performance Dit. Sales 2019"/>
      <sheetName val="BS Assumptions"/>
      <sheetName val="i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0-COV"/>
      <sheetName val="00-MEMO"/>
      <sheetName val="IT"/>
      <sheetName val="Identitas"/>
      <sheetName val="kary21"/>
      <sheetName val="II"/>
      <sheetName val="LPP-2"/>
      <sheetName val="laporan"/>
      <sheetName val="AA.1 BNI"/>
      <sheetName val="AUG02"/>
      <sheetName val="Trading Statement"/>
      <sheetName val="Location_Details (2)"/>
      <sheetName val="JUL"/>
      <sheetName val="1195 B1"/>
      <sheetName val="Module2"/>
      <sheetName val="Macro5"/>
      <sheetName val="CapSpe DeplAddl"/>
      <sheetName val="OU"/>
      <sheetName val="ATU"/>
      <sheetName val="List Hipotik"/>
      <sheetName val="ATK"/>
      <sheetName val="Ex-Rate"/>
      <sheetName val="Piutang Mobil12"/>
      <sheetName val="So Utang Mobil12"/>
      <sheetName val="00_MEMO"/>
      <sheetName val="17_piutang mbl 12"/>
      <sheetName val="DEALER"/>
      <sheetName val="Penyusutan  12"/>
      <sheetName val="12_pemb mbl12"/>
      <sheetName val="16_so utang mbl 12"/>
      <sheetName val="2930"/>
      <sheetName val="2933"/>
      <sheetName val="2934"/>
      <sheetName val="M_BIS"/>
      <sheetName val="CA_IW"/>
      <sheetName val="REKAP"/>
      <sheetName val="Kas Sby"/>
      <sheetName val="2005"/>
      <sheetName val="datasheet"/>
      <sheetName val="Sheet1"/>
      <sheetName val="AA_1_BNI"/>
      <sheetName val="Trading_Statement"/>
      <sheetName val="Location_Details_(2)"/>
      <sheetName val="1195_B1"/>
      <sheetName val="Ref"/>
      <sheetName val="KK"/>
      <sheetName val="KONS2007"/>
      <sheetName val="PRO"/>
      <sheetName val="KONS2008"/>
      <sheetName val="Marshal"/>
      <sheetName val="cons_workpapers"/>
      <sheetName val="ekuitanak"/>
      <sheetName val="Table_Array"/>
      <sheetName val="Biaya_Departemen"/>
      <sheetName val="Links"/>
      <sheetName val="equity_of_abacus"/>
      <sheetName val="GeneralInfo"/>
      <sheetName val="Permanent_info"/>
      <sheetName val="F1771-V"/>
      <sheetName val="SCORE_RC_Code"/>
      <sheetName val="TRIWULAN_3"/>
      <sheetName val="sepdua"/>
      <sheetName val="Interdata"/>
      <sheetName val="AR_to_LSY"/>
      <sheetName val="4300.10.2 List Deposito Dijamin"/>
      <sheetName val="TABEL"/>
      <sheetName val="Sheet2"/>
      <sheetName val="Sheet3"/>
      <sheetName val="A"/>
      <sheetName val="6-23CAT"/>
      <sheetName val="Treaty"/>
      <sheetName val="AA_1_BNI1"/>
      <sheetName val="Trading_Statement1"/>
      <sheetName val="Location_Details_(2)1"/>
      <sheetName val="1195_B11"/>
      <sheetName val="CapSpe_DeplAddl"/>
      <sheetName val="List_Hipotik"/>
      <sheetName val="AA_1_BNI2"/>
      <sheetName val="Trading_Statement2"/>
      <sheetName val="Location_Details_(2)2"/>
      <sheetName val="1195_B12"/>
      <sheetName val="CapSpe_DeplAddl1"/>
      <sheetName val="List_Hipotik1"/>
      <sheetName val="Piutang_Mobil12"/>
      <sheetName val="So_Utang_Mobil12"/>
      <sheetName val="17_piutang_mbl_12"/>
      <sheetName val="Penyusutan__12"/>
      <sheetName val="12_pemb_mbl12"/>
      <sheetName val="16_so_utang_mbl_1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Mdl"/>
      <sheetName val="Fin Chighlight"/>
      <sheetName val="RE"/>
      <sheetName val="BS"/>
      <sheetName val="CF"/>
      <sheetName val="CAPEX slide"/>
      <sheetName val="OPEX slide"/>
      <sheetName val="Rev slide"/>
      <sheetName val="IS slide"/>
      <sheetName val="Comparison"/>
      <sheetName val="basic assumption"/>
      <sheetName val="IS 2009"/>
      <sheetName val="Rev 9 dec 08  (2)"/>
      <sheetName val="Sheet3"/>
      <sheetName val="Sheet1"/>
      <sheetName val="BAlance SHeet"/>
      <sheetName val="C4shfL0w"/>
      <sheetName val="IS Slide wo forex gain"/>
      <sheetName val="IS rate scenarios"/>
      <sheetName val="Misc exp"/>
      <sheetName val="Communication"/>
      <sheetName val="Prof fees"/>
      <sheetName val="additional man power"/>
      <sheetName val="Staff cost revised"/>
      <sheetName val="wo forex gain"/>
      <sheetName val="USD vs IDR"/>
      <sheetName val="Revenue budget 21 nov"/>
      <sheetName val="IS 2008"/>
      <sheetName val="cf2008"/>
      <sheetName val="debt Mdl"/>
      <sheetName val="Bonus"/>
      <sheetName val="Donat"/>
      <sheetName val="Fuel"/>
      <sheetName val="Meals"/>
      <sheetName val="Medical"/>
      <sheetName val="Overtime"/>
      <sheetName val="Pention"/>
      <sheetName val="Salary"/>
      <sheetName val="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1">
          <cell r="J11">
            <v>0</v>
          </cell>
        </row>
        <row r="19">
          <cell r="V19">
            <v>88920407940</v>
          </cell>
        </row>
        <row r="22">
          <cell r="V22">
            <v>97812448734</v>
          </cell>
        </row>
        <row r="25">
          <cell r="V25">
            <v>0</v>
          </cell>
        </row>
        <row r="27">
          <cell r="V27">
            <v>84948073210</v>
          </cell>
        </row>
        <row r="31">
          <cell r="V31">
            <v>8151037394.5</v>
          </cell>
        </row>
        <row r="33">
          <cell r="V33">
            <v>0</v>
          </cell>
        </row>
        <row r="36">
          <cell r="V36">
            <v>23393543651.01453</v>
          </cell>
        </row>
        <row r="37">
          <cell r="V37">
            <v>3041067115.0120411</v>
          </cell>
        </row>
        <row r="38">
          <cell r="V38">
            <v>489126528</v>
          </cell>
        </row>
        <row r="39">
          <cell r="V39">
            <v>1275263564.1259999</v>
          </cell>
        </row>
        <row r="40">
          <cell r="V40">
            <v>113018400</v>
          </cell>
        </row>
        <row r="41">
          <cell r="V41">
            <v>1246239012.1600001</v>
          </cell>
        </row>
        <row r="42">
          <cell r="V42">
            <v>782810521.99999988</v>
          </cell>
        </row>
        <row r="43">
          <cell r="V43">
            <v>742046030.47017586</v>
          </cell>
        </row>
        <row r="44">
          <cell r="V44">
            <v>355260305.76480001</v>
          </cell>
        </row>
        <row r="45">
          <cell r="V45">
            <v>2296995963.1454201</v>
          </cell>
        </row>
        <row r="46">
          <cell r="V46">
            <v>93554081.785321876</v>
          </cell>
        </row>
        <row r="47">
          <cell r="V47">
            <v>169084314.79869252</v>
          </cell>
        </row>
        <row r="48">
          <cell r="V48">
            <v>494400282.29140425</v>
          </cell>
        </row>
        <row r="49">
          <cell r="V49">
            <v>62338546.412774816</v>
          </cell>
        </row>
        <row r="50">
          <cell r="V50">
            <v>921496981.73899984</v>
          </cell>
        </row>
        <row r="51">
          <cell r="V51">
            <v>34524350461.921463</v>
          </cell>
        </row>
        <row r="53">
          <cell r="V53">
            <v>35476245298.720154</v>
          </cell>
        </row>
        <row r="59">
          <cell r="V59">
            <v>0</v>
          </cell>
        </row>
        <row r="61">
          <cell r="V61">
            <v>26557192663.01651</v>
          </cell>
        </row>
        <row r="62">
          <cell r="V62">
            <v>7303227982.3295403</v>
          </cell>
        </row>
        <row r="69">
          <cell r="V69">
            <v>6311170.2127659572</v>
          </cell>
        </row>
        <row r="70">
          <cell r="V70">
            <v>29000000</v>
          </cell>
        </row>
        <row r="71">
          <cell r="V71">
            <v>1803625531.9148936</v>
          </cell>
        </row>
        <row r="72">
          <cell r="V72">
            <v>1204526092</v>
          </cell>
        </row>
        <row r="73">
          <cell r="V73">
            <v>660125830.19005632</v>
          </cell>
        </row>
        <row r="74">
          <cell r="V74">
            <v>581943043.18860006</v>
          </cell>
        </row>
        <row r="75">
          <cell r="V75">
            <v>98066612.160000011</v>
          </cell>
        </row>
        <row r="76">
          <cell r="V76">
            <v>356800000</v>
          </cell>
        </row>
        <row r="77">
          <cell r="V77">
            <v>54856400</v>
          </cell>
        </row>
        <row r="78">
          <cell r="V78">
            <v>33408000</v>
          </cell>
        </row>
        <row r="79">
          <cell r="V79">
            <v>48356073.700000018</v>
          </cell>
        </row>
        <row r="80">
          <cell r="V80">
            <v>22608510.638297874</v>
          </cell>
        </row>
        <row r="81">
          <cell r="V81">
            <v>71645800</v>
          </cell>
        </row>
        <row r="82">
          <cell r="V82">
            <v>1734445270.1003242</v>
          </cell>
        </row>
        <row r="83">
          <cell r="V83">
            <v>2747816962.8714881</v>
          </cell>
        </row>
        <row r="84">
          <cell r="V84">
            <v>286834751.42553186</v>
          </cell>
        </row>
        <row r="85">
          <cell r="V85">
            <v>929365738.65581393</v>
          </cell>
        </row>
        <row r="86">
          <cell r="V86">
            <v>337162782</v>
          </cell>
        </row>
        <row r="87">
          <cell r="V87">
            <v>164809126.71283334</v>
          </cell>
        </row>
        <row r="88">
          <cell r="V88">
            <v>51357941.372438572</v>
          </cell>
        </row>
        <row r="89">
          <cell r="V89">
            <v>220378155.16947553</v>
          </cell>
        </row>
        <row r="90">
          <cell r="V90">
            <v>53749303.404255323</v>
          </cell>
        </row>
        <row r="91">
          <cell r="V91">
            <v>518259968.08510631</v>
          </cell>
        </row>
        <row r="92">
          <cell r="V92">
            <v>1990636895.7805119</v>
          </cell>
        </row>
        <row r="93">
          <cell r="V93">
            <v>840750000.44850504</v>
          </cell>
        </row>
        <row r="94">
          <cell r="V94">
            <v>64534306.112267271</v>
          </cell>
        </row>
        <row r="95">
          <cell r="V95">
            <v>123814589.1055526</v>
          </cell>
        </row>
        <row r="96">
          <cell r="V96">
            <v>25286180.559999999</v>
          </cell>
        </row>
        <row r="97">
          <cell r="V97">
            <v>204156</v>
          </cell>
        </row>
        <row r="98">
          <cell r="V98">
            <v>177118210.13138297</v>
          </cell>
        </row>
        <row r="99">
          <cell r="V99">
            <v>296582090.80665606</v>
          </cell>
        </row>
        <row r="100">
          <cell r="V100">
            <v>67665893.632723406</v>
          </cell>
        </row>
        <row r="101">
          <cell r="V101">
            <v>68445478.723404229</v>
          </cell>
        </row>
        <row r="102">
          <cell r="V102">
            <v>15670490865.102882</v>
          </cell>
        </row>
        <row r="104">
          <cell r="V104">
            <v>15088547821.914282</v>
          </cell>
        </row>
        <row r="105">
          <cell r="V105">
            <v>1508854782.1914282</v>
          </cell>
        </row>
        <row r="111">
          <cell r="V111">
            <v>1653323404.2553194</v>
          </cell>
        </row>
        <row r="112">
          <cell r="V112">
            <v>1383116883.6754758</v>
          </cell>
        </row>
        <row r="115">
          <cell r="V115">
            <v>0</v>
          </cell>
        </row>
        <row r="117">
          <cell r="V117">
            <v>469937205.36724162</v>
          </cell>
        </row>
        <row r="118">
          <cell r="V118">
            <v>469937205.36724162</v>
          </cell>
        </row>
        <row r="120">
          <cell r="V120">
            <v>469937205.36724162</v>
          </cell>
        </row>
        <row r="122">
          <cell r="V122">
            <v>0</v>
          </cell>
        </row>
        <row r="124">
          <cell r="V124">
            <v>3711359111.487659</v>
          </cell>
        </row>
        <row r="125">
          <cell r="V125">
            <v>3711359111.487659</v>
          </cell>
        </row>
        <row r="128">
          <cell r="V128">
            <v>5066256923.0769234</v>
          </cell>
        </row>
        <row r="129">
          <cell r="V129">
            <v>0</v>
          </cell>
        </row>
        <row r="130">
          <cell r="V130">
            <v>151201179.19999999</v>
          </cell>
        </row>
        <row r="131">
          <cell r="V131">
            <v>5335224476.3999996</v>
          </cell>
        </row>
        <row r="132">
          <cell r="V132">
            <v>51750259.026095748</v>
          </cell>
        </row>
        <row r="133">
          <cell r="V133">
            <v>0</v>
          </cell>
        </row>
        <row r="134">
          <cell r="V134">
            <v>0</v>
          </cell>
        </row>
        <row r="135">
          <cell r="V135">
            <v>10604432837.703018</v>
          </cell>
        </row>
        <row r="137">
          <cell r="V137">
            <v>10604432837.703018</v>
          </cell>
        </row>
        <row r="138">
          <cell r="V138">
            <v>1060443283.7703018</v>
          </cell>
        </row>
        <row r="142">
          <cell r="V142">
            <v>0</v>
          </cell>
        </row>
        <row r="144">
          <cell r="V144">
            <v>5425262592.2675266</v>
          </cell>
        </row>
        <row r="145">
          <cell r="V145">
            <v>437432854.55524945</v>
          </cell>
        </row>
        <row r="148">
          <cell r="V148">
            <v>0</v>
          </cell>
        </row>
        <row r="151">
          <cell r="V151">
            <v>0</v>
          </cell>
        </row>
        <row r="152">
          <cell r="V152">
            <v>40006443.000000007</v>
          </cell>
        </row>
        <row r="153">
          <cell r="V153">
            <v>0</v>
          </cell>
        </row>
        <row r="154">
          <cell r="V154">
            <v>0</v>
          </cell>
        </row>
        <row r="155">
          <cell r="V155">
            <v>1379644924.4400001</v>
          </cell>
        </row>
        <row r="156">
          <cell r="V156">
            <v>1419651367.4400001</v>
          </cell>
        </row>
        <row r="158">
          <cell r="V158">
            <v>1419651367.4400001</v>
          </cell>
        </row>
        <row r="159">
          <cell r="V159">
            <v>0</v>
          </cell>
        </row>
        <row r="161">
          <cell r="V161">
            <v>0</v>
          </cell>
        </row>
        <row r="163">
          <cell r="V163">
            <v>0</v>
          </cell>
        </row>
        <row r="164">
          <cell r="V164">
            <v>-113178800.00000001</v>
          </cell>
        </row>
        <row r="165">
          <cell r="V165">
            <v>-125555619.82542878</v>
          </cell>
        </row>
        <row r="166">
          <cell r="V166">
            <v>0</v>
          </cell>
        </row>
        <row r="167">
          <cell r="V167">
            <v>0</v>
          </cell>
        </row>
        <row r="168">
          <cell r="V168">
            <v>-3660015034.3427749</v>
          </cell>
        </row>
        <row r="169">
          <cell r="V169">
            <v>-3898749454.1682038</v>
          </cell>
        </row>
        <row r="171">
          <cell r="V171">
            <v>3898749454.1682038</v>
          </cell>
        </row>
        <row r="172">
          <cell r="V172">
            <v>389874945.41682041</v>
          </cell>
        </row>
        <row r="174">
          <cell r="V174">
            <v>0</v>
          </cell>
        </row>
        <row r="176">
          <cell r="V176">
            <v>3573853666.3208537</v>
          </cell>
        </row>
        <row r="180">
          <cell r="V180">
            <v>0</v>
          </cell>
        </row>
        <row r="186">
          <cell r="V186">
            <v>6152653360.4672537</v>
          </cell>
        </row>
        <row r="189">
          <cell r="V189">
            <v>5639932247.0949821</v>
          </cell>
        </row>
        <row r="191">
          <cell r="V191">
            <v>0</v>
          </cell>
        </row>
        <row r="194">
          <cell r="V194">
            <v>14356191174.423592</v>
          </cell>
        </row>
        <row r="202">
          <cell r="V202">
            <v>10587592336.280003</v>
          </cell>
        </row>
        <row r="214">
          <cell r="V214">
            <v>3515076413.6116862</v>
          </cell>
        </row>
        <row r="218">
          <cell r="V218">
            <v>3049900000</v>
          </cell>
        </row>
        <row r="221">
          <cell r="V221">
            <v>1054522924.0835059</v>
          </cell>
        </row>
        <row r="227">
          <cell r="V227">
            <v>785559808.75427628</v>
          </cell>
        </row>
        <row r="230">
          <cell r="V230">
            <v>8000000000</v>
          </cell>
        </row>
        <row r="233">
          <cell r="V233">
            <v>15622561838.27416</v>
          </cell>
        </row>
        <row r="236">
          <cell r="V236">
            <v>1747879200</v>
          </cell>
        </row>
        <row r="245">
          <cell r="V245">
            <v>3640000000</v>
          </cell>
        </row>
        <row r="251">
          <cell r="V251">
            <v>1368540428.9928288</v>
          </cell>
        </row>
        <row r="257">
          <cell r="V257">
            <v>149668093.04159999</v>
          </cell>
        </row>
        <row r="260">
          <cell r="V260">
            <v>3964235.6217749994</v>
          </cell>
        </row>
        <row r="266">
          <cell r="V266">
            <v>581943043.18860006</v>
          </cell>
        </row>
        <row r="269">
          <cell r="V269">
            <v>1922289725.7605667</v>
          </cell>
        </row>
        <row r="272">
          <cell r="V272">
            <v>-4725725.9155082665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RUPS"/>
      <sheetName val="POLO"/>
      <sheetName val="Sheet2"/>
      <sheetName val="Sheet3"/>
      <sheetName val="COM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UV.6"/>
      <sheetName val="30"/>
      <sheetName val="40"/>
      <sheetName val="40 (2)"/>
      <sheetName val="40.1"/>
      <sheetName val="UV1of2"/>
      <sheetName val="UV 2of2"/>
      <sheetName val="UV.1"/>
      <sheetName val="UV.7"/>
      <sheetName val="UV1.1"/>
      <sheetName val="UV.2"/>
      <sheetName val="UV.8"/>
      <sheetName val="UV.2.1"/>
      <sheetName val="UV.3"/>
      <sheetName val="UV.9"/>
      <sheetName val="UV.3.1"/>
      <sheetName val="UV.4"/>
      <sheetName val="UV.10"/>
      <sheetName val="UV.4.1"/>
      <sheetName val="UV.5"/>
      <sheetName val="UV.11"/>
      <sheetName val="UV.5.1"/>
      <sheetName val="PTM"/>
      <sheetName val="Symbol"/>
      <sheetName val="UV_10"/>
      <sheetName val="analis"/>
      <sheetName val="9"/>
      <sheetName val="UV_6"/>
      <sheetName val="40_(2)"/>
      <sheetName val="40_1"/>
      <sheetName val="UV_2of2"/>
      <sheetName val="UV_1"/>
      <sheetName val="UV_7"/>
      <sheetName val="UV1_1"/>
      <sheetName val="UV_2"/>
      <sheetName val="UV_8"/>
      <sheetName val="UV_2_1"/>
      <sheetName val="UV_3"/>
      <sheetName val="UV_9"/>
      <sheetName val="UV_3_1"/>
      <sheetName val="UV_4"/>
      <sheetName val="UV_101"/>
      <sheetName val="UV_4_1"/>
      <sheetName val="UV_5"/>
      <sheetName val="UV_11"/>
      <sheetName val="UV_5_1"/>
      <sheetName val="2. WP ATI"/>
      <sheetName val="Des_05"/>
      <sheetName val="Agst"/>
      <sheetName val="NH-Badan"/>
      <sheetName val="00-MEMO"/>
      <sheetName val="Ranges"/>
      <sheetName val="12.Beban Usaha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hart report JAE"/>
      <sheetName val="Income Statement"/>
      <sheetName val="Balance Sheet"/>
      <sheetName val="KPI"/>
      <sheetName val="chart_report_JAE"/>
      <sheetName val="Income_Statement"/>
      <sheetName val="Balance_Sheet"/>
    </sheetNames>
    <sheetDataSet>
      <sheetData sheetId="0" refreshError="1"/>
      <sheetData sheetId="1" refreshError="1">
        <row r="142">
          <cell r="C142">
            <v>100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***_x0000__x0000_"/>
      <sheetName val="Presentasi"/>
      <sheetName val="Resume"/>
      <sheetName val="Flight"/>
      <sheetName val="Mch"/>
      <sheetName val="Ech-List"/>
      <sheetName val="Opns"/>
      <sheetName val="Expenses"/>
      <sheetName val="B.Down Cost"/>
      <sheetName val="B.Down Price"/>
      <sheetName val="Productivity"/>
      <sheetName val="Ticketing &amp; Lounge"/>
      <sheetName val="Mch Fix Cost"/>
      <sheetName val="***"/>
      <sheetName val="Rekap Budg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SALES-DMM"/>
      <sheetName val="SALBASE"/>
      <sheetName val="anaylsis"/>
      <sheetName val="PUlse Rate"/>
      <sheetName val="DMM-Liab&amp;E"/>
      <sheetName val="DMM-Asset"/>
      <sheetName val="DMM-CF"/>
      <sheetName val="DMM-balsht"/>
      <sheetName val="ASUMPTION"/>
      <sheetName val="inc.stat"/>
      <sheetName val="KSO-balsht"/>
      <sheetName val="KSO-CF."/>
      <sheetName val="KSO-Revenue"/>
      <sheetName val="KSO_Revenu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Mechanic"/>
      <sheetName val="CGK GSE"/>
      <sheetName val="CGK"/>
      <sheetName val="DPS"/>
      <sheetName val="SUB"/>
      <sheetName val="REMOTE"/>
      <sheetName val="FLT"/>
      <sheetName val="GHS"/>
      <sheetName val="RATE"/>
      <sheetName val="CGK_GSE"/>
      <sheetName val="Rekap Budget"/>
    </sheetNames>
    <sheetDataSet>
      <sheetData sheetId="0" refreshError="1"/>
      <sheetData sheetId="1" refreshError="1">
        <row r="87">
          <cell r="A87">
            <v>4</v>
          </cell>
          <cell r="AA87">
            <v>5525000</v>
          </cell>
          <cell r="AC87">
            <v>5525000</v>
          </cell>
          <cell r="AE87">
            <v>5525000</v>
          </cell>
        </row>
        <row r="92">
          <cell r="AA92" t="str">
            <v>REVENUE</v>
          </cell>
          <cell r="AC92" t="str">
            <v>REVENUE</v>
          </cell>
          <cell r="AE92" t="str">
            <v>REVENUE</v>
          </cell>
        </row>
        <row r="94">
          <cell r="AA94">
            <v>120</v>
          </cell>
          <cell r="AC94">
            <v>120</v>
          </cell>
          <cell r="AE94">
            <v>120</v>
          </cell>
        </row>
        <row r="96">
          <cell r="AA96">
            <v>120</v>
          </cell>
          <cell r="AC96">
            <v>120</v>
          </cell>
          <cell r="AE96">
            <v>120</v>
          </cell>
        </row>
        <row r="97">
          <cell r="AA97">
            <v>120</v>
          </cell>
          <cell r="AC97">
            <v>120</v>
          </cell>
          <cell r="AE97">
            <v>120</v>
          </cell>
        </row>
        <row r="99">
          <cell r="A99">
            <v>4</v>
          </cell>
          <cell r="AA99">
            <v>1020000</v>
          </cell>
          <cell r="AC99">
            <v>1020000</v>
          </cell>
          <cell r="AE99">
            <v>1020000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alamat"/>
      <sheetName val="Identitas"/>
      <sheetName val="Ex-Rate"/>
      <sheetName val="FKT_PJK"/>
      <sheetName val="1195 B1"/>
      <sheetName val="ytd (dept)"/>
      <sheetName val="Sheet1"/>
      <sheetName val="#REF"/>
      <sheetName val="Penyusutan Inventaris"/>
      <sheetName val="Penyusutan Kendaraan"/>
      <sheetName val="Questions"/>
      <sheetName val="Interbank detail"/>
      <sheetName val="Calculation Sheet "/>
      <sheetName val="General Info"/>
      <sheetName val="Abdul Syukur"/>
      <sheetName val="Ex_Rate"/>
      <sheetName val="N1"/>
      <sheetName val="A"/>
      <sheetName val="AP-Okt"/>
      <sheetName val="tax-ss"/>
      <sheetName val="Setup"/>
      <sheetName val="Content 3"/>
      <sheetName val="Marshal"/>
      <sheetName val="BP1_23"/>
      <sheetName val="bre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TABEL"/>
      <sheetName val="RATE"/>
      <sheetName val="CAPBUDG"/>
      <sheetName val="CAPSALE"/>
      <sheetName val="Module2"/>
      <sheetName val="Entry  HTM"/>
      <sheetName val="C13"/>
      <sheetName val="CDYW"/>
      <sheetName val="SE"/>
      <sheetName val="IPO BoQ"/>
      <sheetName val="AP Trade"/>
      <sheetName val="Comparable Firms"/>
      <sheetName val="ytd_(dept)"/>
      <sheetName val="1195_B1"/>
      <sheetName val="Penyusutan_Inventaris"/>
      <sheetName val="Penyusutan_Kendaraan"/>
      <sheetName val="Interbank_detail"/>
      <sheetName val="db"/>
      <sheetName val="Check Sheet"/>
      <sheetName val="2001 Employee roster"/>
      <sheetName val="Cost Analysis"/>
      <sheetName val="DATA"/>
      <sheetName val="ASUMPTION"/>
      <sheetName val="KSO-Revenue"/>
      <sheetName val="SUD"/>
      <sheetName val="Template "/>
      <sheetName val="C1 NOV"/>
      <sheetName val="Kendaraan Bermotor"/>
      <sheetName val="CA Sheet"/>
      <sheetName val="Struktur Gas"/>
      <sheetName val="F8.5-OWN"/>
      <sheetName val="Account"/>
      <sheetName val="fiscal depr(E)"/>
      <sheetName val="Data Sheet"/>
      <sheetName val="U-3.1.1 telephone"/>
      <sheetName val="pcQueryData"/>
      <sheetName val="_pcSlicerSheet"/>
      <sheetName val="_pcSlicerSheet1"/>
      <sheetName val="_pcSlicerSheet2"/>
      <sheetName val="_pcSlicerSheet3"/>
      <sheetName val="_pcSlicerSheet4"/>
      <sheetName val="_pcSlicerSheet5"/>
      <sheetName val="I.4.1 (2)"/>
      <sheetName val="WCrestated"/>
      <sheetName val="GeneralInfo"/>
      <sheetName val="X rates"/>
      <sheetName val="DATA WP"/>
      <sheetName val="9 58&quot;_single"/>
      <sheetName val="T_P"/>
      <sheetName val="Details"/>
      <sheetName val="name"/>
      <sheetName val="ocean voyage"/>
      <sheetName val="WBS2"/>
      <sheetName val="00-MEMO"/>
      <sheetName val="Kartu"/>
      <sheetName val="Marshal -1"/>
      <sheetName val="TB-WP"/>
      <sheetName val="XXXXX"/>
      <sheetName val="00000"/>
      <sheetName val="Sheet2"/>
      <sheetName val="Sheet3"/>
      <sheetName val="Recovered_Sheet1"/>
      <sheetName val="XXXX0"/>
      <sheetName val="10000"/>
      <sheetName val="1000"/>
      <sheetName val="Recovered_Sheet2"/>
      <sheetName val="Recovered_Sheet3"/>
      <sheetName val="Recovered_Sheet4"/>
      <sheetName val="Recovered_Sheet5"/>
      <sheetName val="Recovered_Sheet6"/>
      <sheetName val="20000"/>
      <sheetName val="0000"/>
      <sheetName val="30000"/>
      <sheetName val="2000"/>
      <sheetName val="3000"/>
      <sheetName val="F1,2,3"/>
      <sheetName val="WS for Report-BS"/>
      <sheetName val="WS for Report-PL"/>
      <sheetName val="WBS1"/>
      <sheetName val="WPL"/>
      <sheetName val="PRJE"/>
      <sheetName val="CAJE"/>
      <sheetName val="PAJE"/>
      <sheetName val="PRJE For Report Purposes"/>
      <sheetName val="Consolidated jurnal"/>
      <sheetName val="Passed_adj"/>
      <sheetName val="DataCon"/>
      <sheetName val="DIST"/>
      <sheetName val="検査ﾃﾞｰﾀ"/>
      <sheetName val="Customer Address"/>
      <sheetName val="Exc. Rate"/>
      <sheetName val="rekap impor"/>
      <sheetName val="WIP III"/>
      <sheetName val="DES 02"/>
      <sheetName val="Segment"/>
      <sheetName val="CRITERIA2"/>
      <sheetName val="Hp"/>
      <sheetName val="IS Dec 06"/>
      <sheetName val="Lead"/>
      <sheetName val="Hay Guide Charts Notes"/>
      <sheetName val="STKBB"/>
      <sheetName val="ytd_(dept)1"/>
      <sheetName val="1195_B11"/>
      <sheetName val="Penyusutan_Inventaris1"/>
      <sheetName val="Penyusutan_Kendaraan1"/>
      <sheetName val="Interbank_detail1"/>
      <sheetName val="General_Info"/>
      <sheetName val="Calculation_Sheet_"/>
      <sheetName val="Abdul_Syukur"/>
      <sheetName val="Comparable_Firms"/>
      <sheetName val="Check_Sheet"/>
      <sheetName val="2001_Employee_roster"/>
      <sheetName val="A_u_g"/>
      <sheetName val="J_u_l"/>
      <sheetName val="O_c_t"/>
      <sheetName val="A_p_r"/>
      <sheetName val="M_a_y"/>
      <sheetName val="S_e_p"/>
      <sheetName val="00_received_in_01"/>
      <sheetName val="F_e_b"/>
      <sheetName val="Per_GL_J_a_n"/>
      <sheetName val="J_u_n"/>
      <sheetName val="M_a_r"/>
      <sheetName val="Permanent_info"/>
      <sheetName val="Cost_Analysis"/>
      <sheetName val="IPO_BoQ"/>
      <sheetName val="AP_Trade"/>
      <sheetName val="Content_3"/>
      <sheetName val="Template_"/>
      <sheetName val="CA_Sheet"/>
      <sheetName val="C1_NOV"/>
      <sheetName val="U-3_1_1_telephone"/>
      <sheetName val="WS_for_Report-BS"/>
      <sheetName val="WS_for_Report-PL"/>
      <sheetName val="PRJE_For_Report_Purposes"/>
      <sheetName val="Consolidated_jurnal"/>
      <sheetName val="Entry__HTM"/>
      <sheetName val="I_4_1_(2)"/>
      <sheetName val="X_rates"/>
      <sheetName val="Data_Sheet"/>
      <sheetName val="bantu"/>
      <sheetName val="detail strs"/>
      <sheetName val="strs depr"/>
      <sheetName val="vhcl"/>
      <sheetName val="CIP"/>
      <sheetName val="bhn-upah"/>
      <sheetName val="合成単価作成・-BLDG"/>
      <sheetName val="Forcast2006"/>
      <sheetName val="CRA_Detail"/>
      <sheetName val="BAP "/>
      <sheetName val="412src2"/>
      <sheetName val="412"/>
      <sheetName val="SELISIHKURSSOURCE"/>
      <sheetName val="AXA1-Mth"/>
      <sheetName val="ShareIndexData"/>
      <sheetName val="Finance"/>
      <sheetName val="Summary"/>
      <sheetName val="HomePage"/>
      <sheetName val="People"/>
      <sheetName val="DB1"/>
      <sheetName val="Sales - Ind. Life"/>
      <sheetName val="In-Gen"/>
      <sheetName val="GAAP"/>
      <sheetName val="Miscellaneous"/>
      <sheetName val="CF"/>
      <sheetName val="Premium"/>
      <sheetName val="Expense"/>
      <sheetName val="Claims-pay"/>
      <sheetName val="Investment"/>
      <sheetName val="Staff"/>
      <sheetName val="Data1"/>
      <sheetName val="Staff_numbers_by_entity_and_FU"/>
      <sheetName val="Input"/>
      <sheetName val="ytd _dept_"/>
      <sheetName val="Main"/>
      <sheetName val="KKP"/>
      <sheetName val="U110"/>
      <sheetName val="MASTER"/>
      <sheetName val="Kendaraan_Bermotor"/>
      <sheetName val="Struktur_Gas"/>
      <sheetName val="F8_5-OWN"/>
      <sheetName val="fiscal_depr(E)"/>
      <sheetName val="9_58&quot;_single"/>
      <sheetName val="laporan"/>
      <sheetName val="TK1"/>
      <sheetName val="RMS FUNGSIONAL"/>
      <sheetName val="RMS - STR (2)"/>
      <sheetName val="SEN_FUNG"/>
      <sheetName val="UV.10"/>
      <sheetName val="KSO_Revenue"/>
      <sheetName val="JSiar"/>
      <sheetName val="HRG BHN"/>
      <sheetName val="DAFTAR HARGA SATUAN MATERIAL"/>
      <sheetName val="Bantuan Entry"/>
      <sheetName val="Bill.2. PL - SUPPLY A"/>
      <sheetName val="Historical"/>
      <sheetName val="BoD"/>
      <sheetName val="Consolidated"/>
      <sheetName val="Operations"/>
      <sheetName val="Research"/>
      <sheetName val="Fixset"/>
      <sheetName val="KASUS4"/>
      <sheetName val="Rekap Budget"/>
      <sheetName val="chemcal"/>
      <sheetName val="150 Days "/>
      <sheetName val="NB UNIT3"/>
      <sheetName val="POTO MAC"/>
      <sheetName val="Basic_Information"/>
      <sheetName val="Siap Pakai"/>
      <sheetName val="unitprice"/>
      <sheetName val="Constants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OKASI"/>
      <sheetName val="ah sanitary"/>
      <sheetName val="PPH1298S"/>
      <sheetName val="%TASE"/>
      <sheetName val="NL"/>
      <sheetName val="COA"/>
      <sheetName val="ytd_(dept)2"/>
      <sheetName val="1195_B12"/>
      <sheetName val="Penyusutan_Inventaris2"/>
      <sheetName val="Penyusutan_Kendaraan2"/>
      <sheetName val="Interbank_detail2"/>
      <sheetName val="General_Info1"/>
      <sheetName val="Calculation_Sheet_1"/>
      <sheetName val="Abdul_Syukur1"/>
      <sheetName val="Comparable_Firms1"/>
      <sheetName val="Check_Sheet1"/>
      <sheetName val="2001_Employee_roster1"/>
      <sheetName val="A_u_g1"/>
      <sheetName val="J_u_l1"/>
      <sheetName val="O_c_t1"/>
      <sheetName val="A_p_r1"/>
      <sheetName val="M_a_y1"/>
      <sheetName val="S_e_p1"/>
      <sheetName val="00_received_in_011"/>
      <sheetName val="F_e_b1"/>
      <sheetName val="Per_GL_J_a_n1"/>
      <sheetName val="J_u_n1"/>
      <sheetName val="M_a_r1"/>
      <sheetName val="Permanent_info1"/>
      <sheetName val="Cost_Analysis1"/>
      <sheetName val="IPO_BoQ1"/>
      <sheetName val="AP_Trade1"/>
      <sheetName val="Content_31"/>
      <sheetName val="Template_1"/>
      <sheetName val="CA_Sheet1"/>
      <sheetName val="C1_NOV1"/>
      <sheetName val="U-3_1_1_telephone1"/>
      <sheetName val="WS_for_Report-BS1"/>
      <sheetName val="WS_for_Report-PL1"/>
      <sheetName val="PRJE_For_Report_Purposes1"/>
      <sheetName val="Consolidated_jurnal1"/>
      <sheetName val="Entry__HTM1"/>
      <sheetName val="I_4_1_(2)1"/>
      <sheetName val="X_rates1"/>
      <sheetName val="Data_Sheet1"/>
      <sheetName val="Marshal_-1"/>
      <sheetName val="CAN"/>
      <sheetName val="Structr 2103adjus"/>
      <sheetName val=""/>
      <sheetName val="kepmenaker150"/>
      <sheetName val="6-23CAT"/>
      <sheetName val="PL Allocation"/>
      <sheetName val="Data_Dept"/>
      <sheetName val="Price"/>
      <sheetName val="C101"/>
      <sheetName val="Kendaraan_Bermotor1"/>
      <sheetName val="Struktur_Gas1"/>
      <sheetName val="F8_5-OWN1"/>
      <sheetName val="fiscal_depr(E)1"/>
      <sheetName val="9_58&quot;_single1"/>
      <sheetName val="rekap_impor"/>
      <sheetName val="WIP_III"/>
      <sheetName val="DES_02"/>
      <sheetName val="Exc__Rate"/>
      <sheetName val="DATA_WP"/>
      <sheetName val="ocean_voyage"/>
      <sheetName val="Bgn"/>
      <sheetName val="Wil 1"/>
      <sheetName val="Apr"/>
      <sheetName val="Aug"/>
      <sheetName val="Dec"/>
      <sheetName val="Feb"/>
      <sheetName val="Jan"/>
      <sheetName val="July"/>
      <sheetName val="Jun"/>
      <sheetName val="Mar"/>
      <sheetName val="May"/>
      <sheetName val="Nov"/>
      <sheetName val="Oct"/>
      <sheetName val="Sep"/>
      <sheetName val="영업.일"/>
      <sheetName val="bhn_upah"/>
      <sheetName val="CN JAN JUL04 WM 1"/>
      <sheetName val="DetailInvGL"/>
      <sheetName val="DetailSPT"/>
      <sheetName val="INVurutTGL"/>
      <sheetName val="MEytd"/>
      <sheetName val="Inpu data"/>
      <sheetName val="PAPER"/>
      <sheetName val="Lestari"/>
      <sheetName val="sinar kasih"/>
      <sheetName val="pembelian"/>
      <sheetName val="tira"/>
      <sheetName val="bab"/>
      <sheetName val="pura nusa"/>
      <sheetName val="karya prima"/>
      <sheetName val="maju"/>
      <sheetName val="sukma"/>
      <sheetName val="LampSmg"/>
      <sheetName val="sekar sp"/>
      <sheetName val="signode"/>
      <sheetName val="puji"/>
      <sheetName val="kaltim"/>
      <sheetName val="anugerah jaya"/>
      <sheetName val="Smg"/>
      <sheetName val="mega"/>
      <sheetName val="surya agung"/>
      <sheetName val="pura"/>
      <sheetName val="manunggal sp"/>
      <sheetName val="S makmur"/>
      <sheetName val="cendrawasih"/>
      <sheetName val="trimitra"/>
      <sheetName val="NH-Badan"/>
      <sheetName val="MAP-2A"/>
      <sheetName val="Cover"/>
      <sheetName val="HSD"/>
      <sheetName val="DPSR"/>
      <sheetName val="AUG02"/>
      <sheetName val="Journal"/>
      <sheetName val="BS DEC'11"/>
      <sheetName val="ATTR16.2A"/>
      <sheetName val="GL"/>
      <sheetName val="Isian"/>
      <sheetName val="Worksheet Jan-Jun 2004"/>
      <sheetName val="detail_strs"/>
      <sheetName val="strs_depr"/>
      <sheetName val="Bahan"/>
      <sheetName val="sdm"/>
      <sheetName val="xxdata"/>
      <sheetName val="detail_strs1"/>
      <sheetName val="strs_depr1"/>
      <sheetName val="jadw"/>
      <sheetName val="Anls"/>
      <sheetName val="ANTEK-1"/>
      <sheetName val="AAS"/>
      <sheetName val="ABG-1"/>
      <sheetName val="ABG-2"/>
      <sheetName val="ABI"/>
      <sheetName val="ABR"/>
      <sheetName val="ACG"/>
      <sheetName val="ACK"/>
      <sheetName val="ACP"/>
      <sheetName val="ADK"/>
      <sheetName val="ADR"/>
      <sheetName val="AJJ-1"/>
      <sheetName val="AJJ-2"/>
      <sheetName val="AKJ"/>
      <sheetName val="AKM"/>
      <sheetName val="AKN"/>
      <sheetName val="AKS"/>
      <sheetName val="AMG"/>
      <sheetName val="AMN"/>
      <sheetName val="AMR"/>
      <sheetName val="APA"/>
      <sheetName val="APD"/>
      <sheetName val="APG"/>
      <sheetName val="APH"/>
      <sheetName val="APK"/>
      <sheetName val="APL"/>
      <sheetName val="APN"/>
      <sheetName val="APS"/>
      <sheetName val="APW"/>
      <sheetName val="ASA 1"/>
      <sheetName val="ASA 2"/>
      <sheetName val="ASB"/>
      <sheetName val="ASD"/>
      <sheetName val="ASG-1"/>
      <sheetName val="ASG-2"/>
      <sheetName val="ASI"/>
      <sheetName val="ASL-1"/>
      <sheetName val="ASL-2"/>
      <sheetName val="ASR"/>
      <sheetName val="AST"/>
      <sheetName val="ATC"/>
      <sheetName val="ATL"/>
      <sheetName val="ATN"/>
      <sheetName val="AWM"/>
      <sheetName val="HO"/>
      <sheetName val="RENTAL"/>
      <sheetName val="INDUK"/>
      <sheetName val="TrDes"/>
      <sheetName val="Korfis"/>
      <sheetName val="Inf Tambahan"/>
      <sheetName val="Trans bl Desember"/>
      <sheetName val="Ner"/>
      <sheetName val="Akt Tetap"/>
      <sheetName val="Daf-Gaji"/>
      <sheetName val="Des '99"/>
      <sheetName val="NB_UNIT3"/>
      <sheetName val="1195_B13"/>
      <sheetName val="Calculation_Sheet_2"/>
      <sheetName val="ytd_(dept)3"/>
      <sheetName val="Interbank_detail3"/>
      <sheetName val="Penyusutan_Inventaris3"/>
      <sheetName val="Penyusutan_Kendaraan3"/>
      <sheetName val="General_Info2"/>
      <sheetName val="U-3_1_1_telephone2"/>
      <sheetName val="IPO_BoQ2"/>
      <sheetName val="AP_Trade2"/>
      <sheetName val="A_u_g2"/>
      <sheetName val="J_u_l2"/>
      <sheetName val="O_c_t2"/>
      <sheetName val="A_p_r2"/>
      <sheetName val="M_a_y2"/>
      <sheetName val="S_e_p2"/>
      <sheetName val="00_received_in_012"/>
      <sheetName val="F_e_b2"/>
      <sheetName val="Per_GL_J_a_n2"/>
      <sheetName val="J_u_n2"/>
      <sheetName val="M_a_r2"/>
      <sheetName val="Permanent_info2"/>
      <sheetName val="Comparable_Firms2"/>
      <sheetName val="Cost_Analysis2"/>
      <sheetName val="Content_32"/>
      <sheetName val="Abdul_Syukur2"/>
      <sheetName val="CA_Sheet2"/>
      <sheetName val="Entry__HTM2"/>
      <sheetName val="Check_Sheet2"/>
      <sheetName val="2001_Employee_roster2"/>
      <sheetName val="Template_2"/>
      <sheetName val="I_4_1_(2)2"/>
      <sheetName val="Exc__Rate2"/>
      <sheetName val="DATA_WP2"/>
      <sheetName val="ocean_voyage2"/>
      <sheetName val="Data_Sheet2"/>
      <sheetName val="X_rates2"/>
      <sheetName val="WS_for_Report-BS2"/>
      <sheetName val="WS_for_Report-PL2"/>
      <sheetName val="PRJE_For_Report_Purposes2"/>
      <sheetName val="Consolidated_jurnal2"/>
      <sheetName val="NB_UNIT32"/>
      <sheetName val="9_58&quot;_single2"/>
      <sheetName val="rekap_impor2"/>
      <sheetName val="WIP_III2"/>
      <sheetName val="DES_022"/>
      <sheetName val="Exc__Rate1"/>
      <sheetName val="DATA_WP1"/>
      <sheetName val="ocean_voyage1"/>
      <sheetName val="NB_UNIT31"/>
      <sheetName val="rekap_impor1"/>
      <sheetName val="WIP_III1"/>
      <sheetName val="DES_021"/>
      <sheetName val="ACC.CODE"/>
      <sheetName val="STORE CODE"/>
      <sheetName val="BDO"/>
      <sheetName val="TB"/>
      <sheetName val="98003-33"/>
      <sheetName val="2002"/>
      <sheetName val="SAD"/>
      <sheetName val="BUDGET_1999"/>
      <sheetName val="Equip Costs"/>
      <sheetName val="Informatique"/>
      <sheetName val="Adj"/>
      <sheetName val="Parameters"/>
      <sheetName val="Opex"/>
      <sheetName val="Start-up financing"/>
      <sheetName val="L2"/>
      <sheetName val="วงเครดิต 3"/>
      <sheetName val="MALE"/>
      <sheetName val="SING"/>
      <sheetName val="SRI L"/>
      <sheetName val="VIET"/>
      <sheetName val="P&amp;L"/>
      <sheetName val="MV"/>
      <sheetName val="Comp equip"/>
      <sheetName val="FFE"/>
      <sheetName val="AUDIT"/>
      <sheetName val="IS_Dec_06"/>
      <sheetName val="Hay_Guide_Charts_Notes"/>
      <sheetName val="HRG_BHN"/>
      <sheetName val="Customer_Address"/>
      <sheetName val="CN_JAN_JUL04_WM_1"/>
      <sheetName val="Equip_Costs"/>
      <sheetName val="Sales_-_Ind__Life"/>
      <sheetName val="ah_sanitary"/>
      <sheetName val="ACC_CODE"/>
      <sheetName val="STORE_CODE"/>
      <sheetName val="賦課費比較"/>
      <sheetName val="FS - US$"/>
      <sheetName val="U2.2"/>
      <sheetName val="Markup"/>
      <sheetName val="Variance_Report"/>
      <sheetName val="Consolidated_Forecast"/>
      <sheetName val="Consolidated_Actuals"/>
      <sheetName val="TB0110"/>
      <sheetName val="TB0210"/>
      <sheetName val="TB0310"/>
      <sheetName val="TB0410"/>
      <sheetName val="TB0510"/>
      <sheetName val="TB0610"/>
      <sheetName val="TB0710"/>
      <sheetName val="TB0810"/>
      <sheetName val="TB0910"/>
      <sheetName val="TB1010"/>
      <sheetName val="TB1110"/>
      <sheetName val="TB1210"/>
      <sheetName val="BUDGET CRC TO GS &amp; EDP"/>
      <sheetName val="HRGArev"/>
      <sheetName val="C1"/>
      <sheetName val="Dynamic_Charts"/>
      <sheetName val="T_B"/>
      <sheetName val="wpl-rby"/>
      <sheetName val="fisik 94"/>
      <sheetName val="Cashflow"/>
      <sheetName val="Sat-Tan"/>
      <sheetName val="Infrastruktur"/>
      <sheetName val="LM13_16"/>
      <sheetName val="note"/>
      <sheetName val="REPORT"/>
      <sheetName val="Kode Brand Abbott"/>
      <sheetName val="Mth-Vana"/>
      <sheetName val="WBS"/>
      <sheetName val="INDIRECT DETAIL"/>
      <sheetName val="DIRECT COST"/>
      <sheetName val="statement 1998"/>
      <sheetName val="Ils_os"/>
      <sheetName val="Detail Piutang"/>
      <sheetName val="DHB M L Kutip"/>
      <sheetName val="PREV"/>
      <sheetName val="SDS0308"/>
      <sheetName val="SAP data"/>
      <sheetName val="Library Procedures"/>
      <sheetName val="NT-Servers"/>
      <sheetName val="Attn"/>
      <sheetName val="Cover Sheet"/>
      <sheetName val="PRO"/>
      <sheetName val="Entry Broker"/>
      <sheetName val="SK HTM"/>
      <sheetName val="XL4Test5"/>
      <sheetName val="Monthly"/>
      <sheetName val="Data Alat"/>
      <sheetName val="ANAL-str2"/>
      <sheetName val="RAB-LANSEKAP"/>
      <sheetName val="villa"/>
      <sheetName val="H.Satuan"/>
    </sheetNames>
    <sheetDataSet>
      <sheetData sheetId="0" refreshError="1">
        <row r="2">
          <cell r="B2" t="str">
            <v>ABB T&amp;D Limited</v>
          </cell>
        </row>
        <row r="6">
          <cell r="B6" t="str">
            <v>Actaris Ltda.</v>
          </cell>
        </row>
        <row r="10">
          <cell r="B10" t="str">
            <v>ACTARIS SAS</v>
          </cell>
        </row>
        <row r="14">
          <cell r="B14" t="str">
            <v>ACTARIS SINGAPORE PTE LTD</v>
          </cell>
        </row>
        <row r="17">
          <cell r="B17" t="str">
            <v>AES-TELASI</v>
          </cell>
        </row>
        <row r="40">
          <cell r="B40" t="str">
            <v>BRASS FORGING &amp; MACHINING</v>
          </cell>
        </row>
        <row r="57">
          <cell r="B57" t="str">
            <v>Country Electric Systems Lt</v>
          </cell>
        </row>
        <row r="85">
          <cell r="B85" t="str">
            <v>Electricite Du Cambodge</v>
          </cell>
        </row>
        <row r="88">
          <cell r="B88" t="str">
            <v>ELECTROBIT</v>
          </cell>
        </row>
        <row r="130">
          <cell r="B130" t="str">
            <v>Mr. Saidy M. Hamid</v>
          </cell>
        </row>
        <row r="142">
          <cell r="B142" t="str">
            <v>JOINT VENTURE TRADING CO. L</v>
          </cell>
        </row>
        <row r="154">
          <cell r="B154" t="str">
            <v>Kurihara Kogyo Co. LTD</v>
          </cell>
        </row>
        <row r="160">
          <cell r="B160" t="str">
            <v>LANKA ELECTRICITY CO(PVT)Lt</v>
          </cell>
        </row>
        <row r="166">
          <cell r="B166" t="str">
            <v>MR. AMDRIAMBOLOLONA</v>
          </cell>
        </row>
        <row r="198">
          <cell r="B198" t="str">
            <v>METROPOLITAN WATER WORKS AN</v>
          </cell>
        </row>
        <row r="202">
          <cell r="B202" t="str">
            <v>Nasser Lashko &amp; Son</v>
          </cell>
        </row>
        <row r="205">
          <cell r="B205" t="str">
            <v>SCHLUMBERGER RMS</v>
          </cell>
        </row>
        <row r="251">
          <cell r="B251" t="str">
            <v>Sch Technologies (Asia) Ltd</v>
          </cell>
        </row>
        <row r="255">
          <cell r="B255" t="str">
            <v>SCH TECHNOLOGIES (ASIA) LTD</v>
          </cell>
        </row>
        <row r="259">
          <cell r="B259" t="str">
            <v>SCHLUMBERGER INDUSTRIES SA</v>
          </cell>
        </row>
        <row r="263">
          <cell r="B263" t="str">
            <v>SCHLUMBERGER RMS</v>
          </cell>
        </row>
        <row r="267">
          <cell r="B267" t="str">
            <v>ACTARIS METERFABRIEK BV</v>
          </cell>
        </row>
        <row r="271">
          <cell r="B271" t="str">
            <v>SCHLUMBERGER MEAS&amp;SYST PHIL</v>
          </cell>
        </row>
        <row r="272">
          <cell r="B272" t="str">
            <v>RONALDO SACRO</v>
          </cell>
        </row>
        <row r="275">
          <cell r="B275" t="str">
            <v>Schlumberger Industries,Inc</v>
          </cell>
        </row>
        <row r="278">
          <cell r="B278" t="str">
            <v>Schlumberger RMS-AFM</v>
          </cell>
        </row>
        <row r="286">
          <cell r="B286" t="str">
            <v>SCHLUMBERGER INDUSTRIAS LTD</v>
          </cell>
        </row>
        <row r="290">
          <cell r="B290" t="str">
            <v>Schlumberger Industries</v>
          </cell>
        </row>
        <row r="294">
          <cell r="B294" t="str">
            <v>Schlumberger Measurement &amp;</v>
          </cell>
        </row>
        <row r="298">
          <cell r="B298" t="str">
            <v>SCHLUMBERGER RMS</v>
          </cell>
        </row>
        <row r="302">
          <cell r="B302" t="str">
            <v>SCHLUMBERGER RMS CHINA</v>
          </cell>
        </row>
        <row r="308">
          <cell r="B308" t="str">
            <v>Schlumberger RMS Australia</v>
          </cell>
        </row>
        <row r="311">
          <cell r="B311" t="str">
            <v>SLB M &amp; S Pty.Ltd</v>
          </cell>
        </row>
        <row r="323">
          <cell r="B323" t="str">
            <v>Schlumberger Ind. Columbia</v>
          </cell>
        </row>
        <row r="326">
          <cell r="B326" t="str">
            <v>Schlumberger Columbia</v>
          </cell>
        </row>
        <row r="332">
          <cell r="B332" t="str">
            <v>Schlumberger Industries</v>
          </cell>
        </row>
        <row r="344">
          <cell r="B344" t="str">
            <v>CG SCHLUMBERGER ELEECTRICIT</v>
          </cell>
        </row>
        <row r="369">
          <cell r="B369" t="str">
            <v>Schlumberger Indust. Poland</v>
          </cell>
        </row>
        <row r="372">
          <cell r="B372" t="str">
            <v>Schlumberger Indust. Polska</v>
          </cell>
        </row>
        <row r="378">
          <cell r="B378" t="str">
            <v>Schlumberger Indust. Int.S.</v>
          </cell>
        </row>
        <row r="381">
          <cell r="B381" t="str">
            <v>SMSPL Singapore</v>
          </cell>
        </row>
        <row r="384">
          <cell r="B384" t="str">
            <v>Actaris Contadores , SA</v>
          </cell>
        </row>
        <row r="388">
          <cell r="B388" t="str">
            <v>Schlumberger Industries S.A</v>
          </cell>
        </row>
        <row r="395">
          <cell r="B395" t="str">
            <v>SLB Taiwan Walsin</v>
          </cell>
        </row>
        <row r="398">
          <cell r="B398" t="str">
            <v>Schlumberger Indust.Thailan</v>
          </cell>
        </row>
        <row r="402">
          <cell r="B402" t="str">
            <v>Schlumberger Indust.Thailand</v>
          </cell>
        </row>
        <row r="406">
          <cell r="B406" t="str">
            <v>SCHLUMBERGER INDUSTRIES S.A</v>
          </cell>
        </row>
        <row r="410">
          <cell r="B410" t="str">
            <v>SLB Venezuela</v>
          </cell>
        </row>
        <row r="422">
          <cell r="B422" t="str">
            <v>Wang Foo Transportation LTD</v>
          </cell>
        </row>
        <row r="434">
          <cell r="B434" t="str">
            <v>Zhujhai C. Feng Scie &amp; Tech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 refreshError="1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/>
      <sheetData sheetId="410"/>
      <sheetData sheetId="411"/>
      <sheetData sheetId="412" refreshError="1"/>
      <sheetData sheetId="413" refreshError="1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s_det"/>
      <sheetName val="is_det"/>
      <sheetName val="cash flow"/>
      <sheetName val="CAJE"/>
      <sheetName val="Grouping OPEX"/>
      <sheetName val="CIT"/>
      <sheetName val="Rekap List Assets"/>
      <sheetName val="ListAsset"/>
      <sheetName val="Depreciation Fiskal 2012"/>
      <sheetName val="AP Trial Balance"/>
      <sheetName val="Hutang Usaha Related Party"/>
      <sheetName val="Sales Related Party"/>
      <sheetName val="Beban Related Party"/>
      <sheetName val="AR Aging"/>
      <sheetName val="Segmen usaha"/>
    </sheetNames>
    <sheetDataSet>
      <sheetData sheetId="0">
        <row r="123">
          <cell r="L123">
            <v>-1541919645</v>
          </cell>
        </row>
      </sheetData>
      <sheetData sheetId="1">
        <row r="458">
          <cell r="U458">
            <v>283667630</v>
          </cell>
        </row>
      </sheetData>
      <sheetData sheetId="2"/>
      <sheetData sheetId="3"/>
      <sheetData sheetId="4"/>
      <sheetData sheetId="5"/>
      <sheetData sheetId="6">
        <row r="8">
          <cell r="D8">
            <v>52523052908</v>
          </cell>
        </row>
      </sheetData>
      <sheetData sheetId="7">
        <row r="6603">
          <cell r="M6603">
            <v>60424998</v>
          </cell>
        </row>
      </sheetData>
      <sheetData sheetId="8">
        <row r="5368">
          <cell r="BU5368">
            <v>226795630812.14188</v>
          </cell>
        </row>
        <row r="6171">
          <cell r="I6171">
            <v>1101</v>
          </cell>
        </row>
        <row r="6172">
          <cell r="I6172">
            <v>1102</v>
          </cell>
        </row>
        <row r="6173">
          <cell r="I6173">
            <v>1119</v>
          </cell>
        </row>
        <row r="6174">
          <cell r="I6174">
            <v>1189</v>
          </cell>
        </row>
        <row r="6175">
          <cell r="I6175">
            <v>1190</v>
          </cell>
        </row>
        <row r="6176">
          <cell r="I6176">
            <v>1213</v>
          </cell>
        </row>
        <row r="6177">
          <cell r="I6177">
            <v>1214</v>
          </cell>
        </row>
        <row r="6178">
          <cell r="I6178">
            <v>1246</v>
          </cell>
        </row>
        <row r="6179">
          <cell r="I6179">
            <v>1247</v>
          </cell>
        </row>
        <row r="6180">
          <cell r="I6180">
            <v>1254</v>
          </cell>
        </row>
        <row r="6181">
          <cell r="I6181">
            <v>1272</v>
          </cell>
        </row>
        <row r="6182">
          <cell r="I6182">
            <v>1281</v>
          </cell>
        </row>
        <row r="6183">
          <cell r="I6183">
            <v>1297</v>
          </cell>
        </row>
        <row r="6184">
          <cell r="I6184">
            <v>1310</v>
          </cell>
        </row>
        <row r="6185">
          <cell r="I6185">
            <v>1315</v>
          </cell>
        </row>
        <row r="6186">
          <cell r="I6186">
            <v>1317</v>
          </cell>
        </row>
        <row r="6187">
          <cell r="I6187">
            <v>1373</v>
          </cell>
        </row>
        <row r="6188">
          <cell r="I6188">
            <v>1438</v>
          </cell>
        </row>
        <row r="6189">
          <cell r="I6189">
            <v>1455</v>
          </cell>
        </row>
        <row r="6190">
          <cell r="I6190">
            <v>1477</v>
          </cell>
        </row>
        <row r="6191">
          <cell r="I6191">
            <v>1488</v>
          </cell>
        </row>
        <row r="6192">
          <cell r="I6192">
            <v>1767</v>
          </cell>
        </row>
        <row r="6193">
          <cell r="I6193">
            <v>3992</v>
          </cell>
        </row>
        <row r="6194">
          <cell r="I6194">
            <v>4007</v>
          </cell>
        </row>
        <row r="6195">
          <cell r="I6195">
            <v>4008</v>
          </cell>
        </row>
        <row r="6196">
          <cell r="I6196">
            <v>4012</v>
          </cell>
        </row>
        <row r="6197">
          <cell r="I6197">
            <v>4016</v>
          </cell>
        </row>
        <row r="6198">
          <cell r="I6198">
            <v>4018</v>
          </cell>
        </row>
        <row r="6199">
          <cell r="I6199">
            <v>4020</v>
          </cell>
        </row>
        <row r="6200">
          <cell r="I6200">
            <v>4024</v>
          </cell>
        </row>
        <row r="6201">
          <cell r="I6201">
            <v>10</v>
          </cell>
        </row>
        <row r="6202">
          <cell r="I6202">
            <v>11</v>
          </cell>
        </row>
        <row r="6203">
          <cell r="I6203">
            <v>1883</v>
          </cell>
        </row>
        <row r="6204">
          <cell r="I6204">
            <v>1887</v>
          </cell>
        </row>
        <row r="6205">
          <cell r="I6205">
            <v>1896</v>
          </cell>
        </row>
        <row r="6206">
          <cell r="I6206">
            <v>1905</v>
          </cell>
        </row>
        <row r="6207">
          <cell r="I6207">
            <v>123</v>
          </cell>
        </row>
        <row r="6208">
          <cell r="I6208">
            <v>152</v>
          </cell>
        </row>
        <row r="6209">
          <cell r="I6209">
            <v>159</v>
          </cell>
        </row>
        <row r="6210">
          <cell r="I6210">
            <v>160</v>
          </cell>
        </row>
        <row r="6211">
          <cell r="I6211">
            <v>176</v>
          </cell>
        </row>
        <row r="6212">
          <cell r="I6212">
            <v>252</v>
          </cell>
        </row>
        <row r="6213">
          <cell r="I6213">
            <v>255</v>
          </cell>
        </row>
        <row r="6214">
          <cell r="I6214">
            <v>279</v>
          </cell>
        </row>
        <row r="6215">
          <cell r="I6215">
            <v>365</v>
          </cell>
        </row>
        <row r="6216">
          <cell r="I6216">
            <v>394</v>
          </cell>
        </row>
        <row r="6217">
          <cell r="I6217">
            <v>62</v>
          </cell>
        </row>
        <row r="6218">
          <cell r="I6218">
            <v>1002</v>
          </cell>
        </row>
        <row r="6219">
          <cell r="I6219">
            <v>1918</v>
          </cell>
        </row>
        <row r="6220">
          <cell r="I6220">
            <v>1920</v>
          </cell>
        </row>
        <row r="6221">
          <cell r="I6221">
            <v>1932</v>
          </cell>
        </row>
        <row r="6222">
          <cell r="I6222">
            <v>1952</v>
          </cell>
        </row>
        <row r="6223">
          <cell r="I6223">
            <v>1955</v>
          </cell>
        </row>
        <row r="6224">
          <cell r="I6224">
            <v>1967</v>
          </cell>
        </row>
        <row r="6225">
          <cell r="I6225">
            <v>1976</v>
          </cell>
        </row>
        <row r="6226">
          <cell r="I6226">
            <v>1981</v>
          </cell>
        </row>
        <row r="6227">
          <cell r="I6227">
            <v>1985</v>
          </cell>
        </row>
        <row r="6228">
          <cell r="I6228">
            <v>2016</v>
          </cell>
        </row>
        <row r="6229">
          <cell r="I6229">
            <v>2029</v>
          </cell>
        </row>
        <row r="6230">
          <cell r="I6230">
            <v>2061</v>
          </cell>
        </row>
        <row r="6231">
          <cell r="I6231">
            <v>2062</v>
          </cell>
        </row>
        <row r="6232">
          <cell r="I6232">
            <v>2063</v>
          </cell>
        </row>
        <row r="6233">
          <cell r="I6233">
            <v>2077</v>
          </cell>
        </row>
        <row r="6234">
          <cell r="I6234">
            <v>3384</v>
          </cell>
        </row>
        <row r="6235">
          <cell r="I6235">
            <v>3388</v>
          </cell>
        </row>
        <row r="6236">
          <cell r="I6236">
            <v>3390</v>
          </cell>
        </row>
        <row r="6237">
          <cell r="I6237">
            <v>3394</v>
          </cell>
        </row>
        <row r="6238">
          <cell r="I6238">
            <v>3403</v>
          </cell>
        </row>
        <row r="6239">
          <cell r="I6239">
            <v>3412</v>
          </cell>
        </row>
        <row r="6240">
          <cell r="I6240">
            <v>3414</v>
          </cell>
        </row>
        <row r="6241">
          <cell r="I6241">
            <v>3416</v>
          </cell>
        </row>
        <row r="6242">
          <cell r="I6242">
            <v>3420</v>
          </cell>
        </row>
        <row r="6243">
          <cell r="I6243">
            <v>3474</v>
          </cell>
        </row>
        <row r="6244">
          <cell r="I6244">
            <v>3499</v>
          </cell>
        </row>
        <row r="6245">
          <cell r="I6245">
            <v>3512</v>
          </cell>
        </row>
        <row r="6246">
          <cell r="I6246">
            <v>3541</v>
          </cell>
        </row>
        <row r="6247">
          <cell r="I6247">
            <v>3553</v>
          </cell>
        </row>
        <row r="6248">
          <cell r="I6248">
            <v>3554</v>
          </cell>
        </row>
        <row r="6249">
          <cell r="I6249">
            <v>3555</v>
          </cell>
        </row>
        <row r="6250">
          <cell r="I6250">
            <v>3556</v>
          </cell>
        </row>
        <row r="6251">
          <cell r="I6251">
            <v>3557</v>
          </cell>
        </row>
        <row r="6252">
          <cell r="I6252">
            <v>3565</v>
          </cell>
        </row>
        <row r="6253">
          <cell r="I6253">
            <v>3607</v>
          </cell>
        </row>
        <row r="6254">
          <cell r="I6254">
            <v>3641</v>
          </cell>
        </row>
        <row r="6255">
          <cell r="I6255">
            <v>3643</v>
          </cell>
        </row>
        <row r="6256">
          <cell r="I6256">
            <v>3648</v>
          </cell>
        </row>
        <row r="6257">
          <cell r="I6257">
            <v>3649</v>
          </cell>
        </row>
        <row r="6258">
          <cell r="I6258">
            <v>3700</v>
          </cell>
        </row>
        <row r="6259">
          <cell r="I6259">
            <v>4055</v>
          </cell>
        </row>
        <row r="6260">
          <cell r="I6260">
            <v>4056</v>
          </cell>
        </row>
        <row r="6261">
          <cell r="I6261">
            <v>4072</v>
          </cell>
        </row>
        <row r="6262">
          <cell r="I6262">
            <v>4077</v>
          </cell>
        </row>
        <row r="6263">
          <cell r="I6263">
            <v>4093</v>
          </cell>
        </row>
        <row r="6264">
          <cell r="I6264">
            <v>4094</v>
          </cell>
        </row>
        <row r="6265">
          <cell r="I6265">
            <v>4100</v>
          </cell>
        </row>
        <row r="6266">
          <cell r="I6266">
            <v>4108</v>
          </cell>
        </row>
        <row r="6267">
          <cell r="I6267">
            <v>4110</v>
          </cell>
        </row>
        <row r="6268">
          <cell r="I6268">
            <v>4114</v>
          </cell>
        </row>
        <row r="6269">
          <cell r="I6269">
            <v>4211</v>
          </cell>
        </row>
        <row r="6270">
          <cell r="I6270">
            <v>4220</v>
          </cell>
        </row>
        <row r="6271">
          <cell r="I6271">
            <v>4221</v>
          </cell>
        </row>
        <row r="6272">
          <cell r="I6272">
            <v>4222</v>
          </cell>
        </row>
        <row r="6273">
          <cell r="I6273">
            <v>3716</v>
          </cell>
        </row>
        <row r="6274">
          <cell r="I6274">
            <v>20</v>
          </cell>
        </row>
        <row r="6275">
          <cell r="I6275">
            <v>828</v>
          </cell>
        </row>
        <row r="6276">
          <cell r="I6276">
            <v>829</v>
          </cell>
        </row>
        <row r="6277">
          <cell r="I6277">
            <v>964</v>
          </cell>
        </row>
        <row r="6278">
          <cell r="I6278">
            <v>3923</v>
          </cell>
        </row>
        <row r="6279">
          <cell r="I6279">
            <v>3924</v>
          </cell>
        </row>
        <row r="6280">
          <cell r="I6280">
            <v>3925</v>
          </cell>
        </row>
        <row r="6281">
          <cell r="I6281">
            <v>765</v>
          </cell>
        </row>
        <row r="6282">
          <cell r="I6282">
            <v>6181</v>
          </cell>
        </row>
        <row r="6283">
          <cell r="I6283">
            <v>6180</v>
          </cell>
        </row>
        <row r="6284">
          <cell r="I6284">
            <v>6182</v>
          </cell>
        </row>
        <row r="6285">
          <cell r="I6285">
            <v>9015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Tripanoto"/>
      <sheetName val="OutStandingCA"/>
      <sheetName val="PreviousYearAddAsset"/>
      <sheetName val="OutStandingCIP"/>
      <sheetName val="Disposal"/>
      <sheetName val="ReclassCatagory"/>
      <sheetName val="CIPtoCapitalized"/>
      <sheetName val="CurrentAddAsset"/>
      <sheetName val="ListAsset"/>
      <sheetName val="Format"/>
      <sheetName val="GL"/>
      <sheetName val="COM"/>
    </sheetNames>
    <sheetDataSet>
      <sheetData sheetId="0" refreshError="1"/>
      <sheetData sheetId="1" refreshError="1"/>
      <sheetData sheetId="2" refreshError="1"/>
      <sheetData sheetId="3">
        <row r="96">
          <cell r="I96">
            <v>-5898936451</v>
          </cell>
        </row>
      </sheetData>
      <sheetData sheetId="4" refreshError="1"/>
      <sheetData sheetId="5" refreshError="1"/>
      <sheetData sheetId="6">
        <row r="26">
          <cell r="K26">
            <v>5898936451</v>
          </cell>
        </row>
      </sheetData>
      <sheetData sheetId="7" refreshError="1"/>
      <sheetData sheetId="8">
        <row r="6">
          <cell r="F6" t="str">
            <v>Category 3 Letter</v>
          </cell>
          <cell r="N6" t="str">
            <v xml:space="preserve"> YTD - Depreciation</v>
          </cell>
          <cell r="O6" t="str">
            <v>Accumulated Depr</v>
          </cell>
        </row>
        <row r="7">
          <cell r="F7" t="str">
            <v>FFE</v>
          </cell>
          <cell r="N7">
            <v>0</v>
          </cell>
          <cell r="O7">
            <v>11060322</v>
          </cell>
        </row>
        <row r="8">
          <cell r="F8" t="str">
            <v>TRE</v>
          </cell>
          <cell r="N8">
            <v>0</v>
          </cell>
          <cell r="O8">
            <v>9125000</v>
          </cell>
        </row>
        <row r="9">
          <cell r="F9" t="str">
            <v>TRE</v>
          </cell>
          <cell r="N9">
            <v>0</v>
          </cell>
          <cell r="O9">
            <v>31145834</v>
          </cell>
        </row>
        <row r="10">
          <cell r="F10" t="str">
            <v>TRE</v>
          </cell>
          <cell r="N10">
            <v>0</v>
          </cell>
          <cell r="O10">
            <v>218000000</v>
          </cell>
        </row>
        <row r="11">
          <cell r="F11" t="str">
            <v>TRE</v>
          </cell>
          <cell r="N11">
            <v>0</v>
          </cell>
          <cell r="O11">
            <v>154499945</v>
          </cell>
        </row>
        <row r="12">
          <cell r="F12" t="str">
            <v>TRE</v>
          </cell>
          <cell r="N12">
            <v>0</v>
          </cell>
          <cell r="O12">
            <v>142500000</v>
          </cell>
        </row>
        <row r="13">
          <cell r="F13" t="str">
            <v>TRE</v>
          </cell>
          <cell r="N13">
            <v>0</v>
          </cell>
          <cell r="O13">
            <v>325708333</v>
          </cell>
        </row>
        <row r="14">
          <cell r="F14" t="str">
            <v>TRE</v>
          </cell>
          <cell r="N14">
            <v>0</v>
          </cell>
          <cell r="O14">
            <v>148542237</v>
          </cell>
        </row>
        <row r="15">
          <cell r="F15" t="str">
            <v>FFE</v>
          </cell>
          <cell r="N15">
            <v>0</v>
          </cell>
          <cell r="O15">
            <v>15700000</v>
          </cell>
        </row>
        <row r="16">
          <cell r="F16" t="str">
            <v>FFE</v>
          </cell>
          <cell r="N16">
            <v>0</v>
          </cell>
          <cell r="O16">
            <v>12500000</v>
          </cell>
        </row>
        <row r="17">
          <cell r="F17" t="str">
            <v>FFE</v>
          </cell>
          <cell r="N17">
            <v>0</v>
          </cell>
          <cell r="O17">
            <v>10000000</v>
          </cell>
        </row>
        <row r="18">
          <cell r="F18" t="str">
            <v>FFE</v>
          </cell>
          <cell r="N18">
            <v>0</v>
          </cell>
          <cell r="O18">
            <v>7500000</v>
          </cell>
        </row>
        <row r="19">
          <cell r="F19" t="str">
            <v>FFE</v>
          </cell>
          <cell r="N19">
            <v>0</v>
          </cell>
          <cell r="O19">
            <v>5950000</v>
          </cell>
        </row>
        <row r="20">
          <cell r="F20" t="str">
            <v>FFE</v>
          </cell>
          <cell r="N20">
            <v>0</v>
          </cell>
          <cell r="O20">
            <v>5900000</v>
          </cell>
        </row>
        <row r="21">
          <cell r="F21" t="str">
            <v>FFE</v>
          </cell>
          <cell r="N21">
            <v>0</v>
          </cell>
          <cell r="O21">
            <v>5802500</v>
          </cell>
        </row>
        <row r="22">
          <cell r="F22" t="str">
            <v>FFE</v>
          </cell>
          <cell r="N22">
            <v>0</v>
          </cell>
          <cell r="O22">
            <v>5800000</v>
          </cell>
        </row>
        <row r="23">
          <cell r="F23" t="str">
            <v>FFE</v>
          </cell>
          <cell r="N23">
            <v>0</v>
          </cell>
          <cell r="O23">
            <v>5340000</v>
          </cell>
        </row>
        <row r="24">
          <cell r="F24" t="str">
            <v>FFE</v>
          </cell>
          <cell r="N24">
            <v>0</v>
          </cell>
          <cell r="O24">
            <v>4792000</v>
          </cell>
        </row>
        <row r="25">
          <cell r="F25" t="str">
            <v>FFE</v>
          </cell>
          <cell r="N25">
            <v>0</v>
          </cell>
          <cell r="O25">
            <v>4700000</v>
          </cell>
        </row>
        <row r="26">
          <cell r="F26" t="str">
            <v>FFE</v>
          </cell>
          <cell r="N26">
            <v>0</v>
          </cell>
          <cell r="O26">
            <v>4031000</v>
          </cell>
        </row>
        <row r="27">
          <cell r="F27" t="str">
            <v>FFE</v>
          </cell>
          <cell r="N27">
            <v>0</v>
          </cell>
          <cell r="O27">
            <v>3641500</v>
          </cell>
        </row>
        <row r="28">
          <cell r="F28" t="str">
            <v>FFE</v>
          </cell>
          <cell r="N28">
            <v>0</v>
          </cell>
          <cell r="O28">
            <v>3475000</v>
          </cell>
        </row>
        <row r="29">
          <cell r="F29" t="str">
            <v>FFE</v>
          </cell>
          <cell r="N29">
            <v>0</v>
          </cell>
          <cell r="O29">
            <v>3250000</v>
          </cell>
        </row>
        <row r="30">
          <cell r="F30" t="str">
            <v>FFE</v>
          </cell>
          <cell r="N30">
            <v>0</v>
          </cell>
          <cell r="O30">
            <v>3200000</v>
          </cell>
        </row>
        <row r="31">
          <cell r="F31" t="str">
            <v>FFE</v>
          </cell>
          <cell r="N31">
            <v>0</v>
          </cell>
          <cell r="O31">
            <v>3100000</v>
          </cell>
        </row>
        <row r="32">
          <cell r="F32" t="str">
            <v>FFE</v>
          </cell>
          <cell r="N32">
            <v>0</v>
          </cell>
          <cell r="O32">
            <v>3100000</v>
          </cell>
        </row>
        <row r="33">
          <cell r="F33" t="str">
            <v>FFE</v>
          </cell>
          <cell r="N33">
            <v>0</v>
          </cell>
          <cell r="O33">
            <v>3000000</v>
          </cell>
        </row>
        <row r="34">
          <cell r="F34" t="str">
            <v>FFE</v>
          </cell>
          <cell r="N34">
            <v>0</v>
          </cell>
          <cell r="O34">
            <v>2775000</v>
          </cell>
        </row>
        <row r="35">
          <cell r="F35" t="str">
            <v>FFE</v>
          </cell>
          <cell r="N35">
            <v>0</v>
          </cell>
          <cell r="O35">
            <v>2500000</v>
          </cell>
        </row>
        <row r="36">
          <cell r="F36" t="str">
            <v>FFE</v>
          </cell>
          <cell r="N36">
            <v>0</v>
          </cell>
          <cell r="O36">
            <v>2500000</v>
          </cell>
        </row>
        <row r="37">
          <cell r="F37" t="str">
            <v>FFE</v>
          </cell>
          <cell r="N37">
            <v>0</v>
          </cell>
          <cell r="O37">
            <v>1881000</v>
          </cell>
        </row>
        <row r="38">
          <cell r="F38" t="str">
            <v>FFE</v>
          </cell>
          <cell r="N38">
            <v>0</v>
          </cell>
          <cell r="O38">
            <v>1650000</v>
          </cell>
        </row>
        <row r="39">
          <cell r="F39" t="str">
            <v>FFE</v>
          </cell>
          <cell r="N39">
            <v>0</v>
          </cell>
          <cell r="O39">
            <v>1450000</v>
          </cell>
        </row>
        <row r="40">
          <cell r="F40" t="str">
            <v>FFE</v>
          </cell>
          <cell r="N40">
            <v>0</v>
          </cell>
          <cell r="O40">
            <v>1450000</v>
          </cell>
        </row>
        <row r="41">
          <cell r="F41" t="str">
            <v>FFE</v>
          </cell>
          <cell r="N41">
            <v>0</v>
          </cell>
          <cell r="O41">
            <v>1265549</v>
          </cell>
        </row>
        <row r="42">
          <cell r="F42" t="str">
            <v>FFE</v>
          </cell>
          <cell r="N42">
            <v>0</v>
          </cell>
          <cell r="O42">
            <v>1075000</v>
          </cell>
        </row>
        <row r="43">
          <cell r="F43" t="str">
            <v>FFE</v>
          </cell>
          <cell r="N43">
            <v>0</v>
          </cell>
          <cell r="O43">
            <v>925000</v>
          </cell>
        </row>
        <row r="44">
          <cell r="F44" t="str">
            <v>FFE</v>
          </cell>
          <cell r="N44">
            <v>0</v>
          </cell>
          <cell r="O44">
            <v>800000</v>
          </cell>
        </row>
        <row r="45">
          <cell r="F45" t="str">
            <v>FFE</v>
          </cell>
          <cell r="N45">
            <v>0</v>
          </cell>
          <cell r="O45">
            <v>761900</v>
          </cell>
        </row>
        <row r="46">
          <cell r="F46" t="str">
            <v>FFE</v>
          </cell>
          <cell r="N46">
            <v>0</v>
          </cell>
          <cell r="O46">
            <v>750000</v>
          </cell>
        </row>
        <row r="47">
          <cell r="F47" t="str">
            <v>FFE</v>
          </cell>
          <cell r="N47">
            <v>0</v>
          </cell>
          <cell r="O47">
            <v>660000</v>
          </cell>
        </row>
        <row r="48">
          <cell r="F48" t="str">
            <v>FFE</v>
          </cell>
          <cell r="N48">
            <v>0</v>
          </cell>
          <cell r="O48">
            <v>645500</v>
          </cell>
        </row>
        <row r="49">
          <cell r="F49" t="str">
            <v>FFE</v>
          </cell>
          <cell r="N49">
            <v>0</v>
          </cell>
          <cell r="O49">
            <v>575000</v>
          </cell>
        </row>
        <row r="50">
          <cell r="F50" t="str">
            <v>FFE</v>
          </cell>
          <cell r="N50">
            <v>0</v>
          </cell>
          <cell r="O50">
            <v>470000</v>
          </cell>
        </row>
        <row r="51">
          <cell r="F51" t="str">
            <v>FFE</v>
          </cell>
          <cell r="N51">
            <v>0</v>
          </cell>
          <cell r="O51">
            <v>412500</v>
          </cell>
        </row>
        <row r="52">
          <cell r="F52" t="str">
            <v>FFE</v>
          </cell>
          <cell r="N52">
            <v>0</v>
          </cell>
          <cell r="O52">
            <v>225000</v>
          </cell>
        </row>
        <row r="53">
          <cell r="F53" t="str">
            <v>FFE</v>
          </cell>
          <cell r="N53">
            <v>0</v>
          </cell>
          <cell r="O53">
            <v>160000</v>
          </cell>
        </row>
        <row r="54">
          <cell r="F54" t="str">
            <v>FFE</v>
          </cell>
          <cell r="N54">
            <v>0</v>
          </cell>
          <cell r="O54">
            <v>2756250</v>
          </cell>
        </row>
        <row r="55">
          <cell r="F55" t="str">
            <v>FFE</v>
          </cell>
          <cell r="N55">
            <v>0</v>
          </cell>
          <cell r="O55">
            <v>2600000</v>
          </cell>
        </row>
        <row r="56">
          <cell r="F56" t="str">
            <v>FFE</v>
          </cell>
          <cell r="N56">
            <v>0</v>
          </cell>
          <cell r="O56">
            <v>1500000</v>
          </cell>
        </row>
        <row r="57">
          <cell r="F57" t="str">
            <v>FFE</v>
          </cell>
          <cell r="N57">
            <v>0</v>
          </cell>
          <cell r="O57">
            <v>3325000</v>
          </cell>
        </row>
        <row r="58">
          <cell r="F58" t="str">
            <v>FFE</v>
          </cell>
          <cell r="N58">
            <v>0</v>
          </cell>
          <cell r="O58">
            <v>2860000</v>
          </cell>
        </row>
        <row r="59">
          <cell r="F59" t="str">
            <v>FFE</v>
          </cell>
          <cell r="N59">
            <v>0</v>
          </cell>
          <cell r="O59">
            <v>2000000</v>
          </cell>
        </row>
        <row r="60">
          <cell r="F60" t="str">
            <v>FFE</v>
          </cell>
          <cell r="N60">
            <v>0</v>
          </cell>
          <cell r="O60">
            <v>1644500</v>
          </cell>
        </row>
        <row r="61">
          <cell r="F61" t="str">
            <v>FFE</v>
          </cell>
          <cell r="N61">
            <v>0</v>
          </cell>
          <cell r="O61">
            <v>1320000</v>
          </cell>
        </row>
        <row r="62">
          <cell r="F62" t="str">
            <v>FFE</v>
          </cell>
          <cell r="N62">
            <v>0</v>
          </cell>
          <cell r="O62">
            <v>450000</v>
          </cell>
        </row>
        <row r="63">
          <cell r="F63" t="str">
            <v>FFE</v>
          </cell>
          <cell r="N63">
            <v>0</v>
          </cell>
          <cell r="O63">
            <v>440000</v>
          </cell>
        </row>
        <row r="64">
          <cell r="F64" t="str">
            <v>FFE</v>
          </cell>
          <cell r="N64">
            <v>0</v>
          </cell>
          <cell r="O64">
            <v>12425000</v>
          </cell>
        </row>
        <row r="65">
          <cell r="F65" t="str">
            <v>FFE</v>
          </cell>
          <cell r="N65">
            <v>0</v>
          </cell>
          <cell r="O65">
            <v>2950000</v>
          </cell>
        </row>
        <row r="66">
          <cell r="F66" t="str">
            <v>FFE</v>
          </cell>
          <cell r="N66">
            <v>0</v>
          </cell>
          <cell r="O66">
            <v>11550000</v>
          </cell>
        </row>
        <row r="67">
          <cell r="F67" t="str">
            <v>FFE</v>
          </cell>
          <cell r="N67">
            <v>0</v>
          </cell>
          <cell r="O67">
            <v>6100000</v>
          </cell>
        </row>
        <row r="68">
          <cell r="F68" t="str">
            <v>FFE</v>
          </cell>
          <cell r="N68">
            <v>0</v>
          </cell>
          <cell r="O68">
            <v>2580950</v>
          </cell>
        </row>
        <row r="69">
          <cell r="F69" t="str">
            <v>FFE</v>
          </cell>
          <cell r="N69">
            <v>0</v>
          </cell>
          <cell r="O69">
            <v>13500000</v>
          </cell>
        </row>
        <row r="70">
          <cell r="F70" t="str">
            <v>FFE</v>
          </cell>
          <cell r="N70">
            <v>0</v>
          </cell>
          <cell r="O70">
            <v>1814500</v>
          </cell>
        </row>
        <row r="71">
          <cell r="F71" t="str">
            <v>FFE</v>
          </cell>
          <cell r="N71">
            <v>0</v>
          </cell>
          <cell r="O71">
            <v>22534380</v>
          </cell>
        </row>
        <row r="72">
          <cell r="F72" t="str">
            <v>FFE</v>
          </cell>
          <cell r="N72">
            <v>0</v>
          </cell>
          <cell r="O72">
            <v>14750000</v>
          </cell>
        </row>
        <row r="73">
          <cell r="F73" t="str">
            <v>FFE</v>
          </cell>
          <cell r="N73">
            <v>0</v>
          </cell>
          <cell r="O73">
            <v>6300000</v>
          </cell>
        </row>
        <row r="74">
          <cell r="F74" t="str">
            <v>FFE</v>
          </cell>
          <cell r="N74">
            <v>0</v>
          </cell>
          <cell r="O74">
            <v>4000000</v>
          </cell>
        </row>
        <row r="75">
          <cell r="F75" t="str">
            <v>FFE</v>
          </cell>
          <cell r="N75">
            <v>0</v>
          </cell>
          <cell r="O75">
            <v>3000000</v>
          </cell>
        </row>
        <row r="76">
          <cell r="F76" t="str">
            <v>FFE</v>
          </cell>
          <cell r="N76">
            <v>0</v>
          </cell>
          <cell r="O76">
            <v>6550000</v>
          </cell>
        </row>
        <row r="77">
          <cell r="F77" t="str">
            <v>FFE</v>
          </cell>
          <cell r="N77">
            <v>0</v>
          </cell>
          <cell r="O77">
            <v>850000</v>
          </cell>
        </row>
        <row r="78">
          <cell r="F78" t="str">
            <v>FFE</v>
          </cell>
          <cell r="N78">
            <v>0</v>
          </cell>
          <cell r="O78">
            <v>52150002</v>
          </cell>
        </row>
        <row r="79">
          <cell r="F79" t="str">
            <v>FFE</v>
          </cell>
          <cell r="N79">
            <v>0</v>
          </cell>
          <cell r="O79">
            <v>19975000</v>
          </cell>
        </row>
        <row r="80">
          <cell r="F80" t="str">
            <v>FFE</v>
          </cell>
          <cell r="N80">
            <v>0</v>
          </cell>
          <cell r="O80">
            <v>10500000</v>
          </cell>
        </row>
        <row r="81">
          <cell r="F81" t="str">
            <v>FFE</v>
          </cell>
          <cell r="N81">
            <v>0</v>
          </cell>
          <cell r="O81">
            <v>5950000</v>
          </cell>
        </row>
        <row r="82">
          <cell r="F82" t="str">
            <v>FFE</v>
          </cell>
          <cell r="N82">
            <v>0</v>
          </cell>
          <cell r="O82">
            <v>9750000</v>
          </cell>
        </row>
        <row r="83">
          <cell r="F83" t="str">
            <v>FFE</v>
          </cell>
          <cell r="N83">
            <v>0</v>
          </cell>
          <cell r="O83">
            <v>1900000</v>
          </cell>
        </row>
        <row r="84">
          <cell r="F84" t="str">
            <v>FFE</v>
          </cell>
          <cell r="N84">
            <v>0</v>
          </cell>
          <cell r="O84">
            <v>13900000</v>
          </cell>
        </row>
        <row r="85">
          <cell r="F85" t="str">
            <v>FFE</v>
          </cell>
          <cell r="N85">
            <v>0</v>
          </cell>
          <cell r="O85">
            <v>10000000</v>
          </cell>
        </row>
        <row r="86">
          <cell r="F86" t="str">
            <v>FFE</v>
          </cell>
          <cell r="N86">
            <v>0</v>
          </cell>
          <cell r="O86">
            <v>2500000</v>
          </cell>
        </row>
        <row r="87">
          <cell r="F87" t="str">
            <v>FFE</v>
          </cell>
          <cell r="N87">
            <v>0</v>
          </cell>
          <cell r="O87">
            <v>935000</v>
          </cell>
        </row>
        <row r="88">
          <cell r="F88" t="str">
            <v>FFE</v>
          </cell>
          <cell r="N88">
            <v>0</v>
          </cell>
          <cell r="O88">
            <v>15050000</v>
          </cell>
        </row>
        <row r="89">
          <cell r="F89" t="str">
            <v>FFE</v>
          </cell>
          <cell r="N89">
            <v>0</v>
          </cell>
          <cell r="O89">
            <v>12000000</v>
          </cell>
        </row>
        <row r="90">
          <cell r="F90" t="str">
            <v>FFE</v>
          </cell>
          <cell r="N90">
            <v>0</v>
          </cell>
          <cell r="O90">
            <v>4250000</v>
          </cell>
        </row>
        <row r="91">
          <cell r="F91" t="str">
            <v>FFE</v>
          </cell>
          <cell r="N91">
            <v>0</v>
          </cell>
          <cell r="O91">
            <v>1500000</v>
          </cell>
        </row>
        <row r="92">
          <cell r="F92" t="str">
            <v>FFE</v>
          </cell>
          <cell r="N92">
            <v>0</v>
          </cell>
          <cell r="O92">
            <v>1400000</v>
          </cell>
        </row>
        <row r="93">
          <cell r="F93" t="str">
            <v>FFE</v>
          </cell>
          <cell r="N93">
            <v>0</v>
          </cell>
          <cell r="O93">
            <v>8650000</v>
          </cell>
        </row>
        <row r="94">
          <cell r="F94" t="str">
            <v>FFE</v>
          </cell>
          <cell r="N94">
            <v>0</v>
          </cell>
          <cell r="O94">
            <v>8250000</v>
          </cell>
        </row>
        <row r="95">
          <cell r="F95" t="str">
            <v>FFE</v>
          </cell>
          <cell r="N95">
            <v>0</v>
          </cell>
          <cell r="O95">
            <v>1025000</v>
          </cell>
        </row>
        <row r="96">
          <cell r="F96" t="str">
            <v>FFE</v>
          </cell>
          <cell r="N96">
            <v>0</v>
          </cell>
          <cell r="O96">
            <v>10850000</v>
          </cell>
        </row>
        <row r="97">
          <cell r="F97" t="str">
            <v>FFE</v>
          </cell>
          <cell r="N97">
            <v>0</v>
          </cell>
          <cell r="O97">
            <v>7175000</v>
          </cell>
        </row>
        <row r="98">
          <cell r="F98" t="str">
            <v>FFE</v>
          </cell>
          <cell r="N98">
            <v>0</v>
          </cell>
          <cell r="O98">
            <v>6550000</v>
          </cell>
        </row>
        <row r="99">
          <cell r="F99" t="str">
            <v>FFE</v>
          </cell>
          <cell r="N99">
            <v>0</v>
          </cell>
          <cell r="O99">
            <v>4575000</v>
          </cell>
        </row>
        <row r="100">
          <cell r="F100" t="str">
            <v>FFE</v>
          </cell>
          <cell r="N100">
            <v>0</v>
          </cell>
          <cell r="O100">
            <v>605000</v>
          </cell>
        </row>
        <row r="101">
          <cell r="F101" t="str">
            <v>FFE</v>
          </cell>
          <cell r="N101">
            <v>0</v>
          </cell>
          <cell r="O101">
            <v>41654500</v>
          </cell>
        </row>
        <row r="102">
          <cell r="F102" t="str">
            <v>FFE</v>
          </cell>
          <cell r="N102">
            <v>0</v>
          </cell>
          <cell r="O102">
            <v>7340000</v>
          </cell>
        </row>
        <row r="103">
          <cell r="F103" t="str">
            <v>FFE</v>
          </cell>
          <cell r="N103">
            <v>0</v>
          </cell>
          <cell r="O103">
            <v>6450000</v>
          </cell>
        </row>
        <row r="104">
          <cell r="F104" t="str">
            <v>FFE</v>
          </cell>
          <cell r="N104">
            <v>0</v>
          </cell>
          <cell r="O104">
            <v>5520000</v>
          </cell>
        </row>
        <row r="105">
          <cell r="F105" t="str">
            <v>FFE</v>
          </cell>
          <cell r="N105">
            <v>0</v>
          </cell>
          <cell r="O105">
            <v>4404000</v>
          </cell>
        </row>
        <row r="106">
          <cell r="F106" t="str">
            <v>FFE</v>
          </cell>
          <cell r="N106">
            <v>0</v>
          </cell>
          <cell r="O106">
            <v>1840000</v>
          </cell>
        </row>
        <row r="107">
          <cell r="F107" t="str">
            <v>FFE</v>
          </cell>
          <cell r="N107">
            <v>0</v>
          </cell>
          <cell r="O107">
            <v>1325000</v>
          </cell>
        </row>
        <row r="108">
          <cell r="F108" t="str">
            <v>FFE</v>
          </cell>
          <cell r="N108">
            <v>0</v>
          </cell>
          <cell r="O108">
            <v>700000</v>
          </cell>
        </row>
        <row r="109">
          <cell r="F109" t="str">
            <v>FFE</v>
          </cell>
          <cell r="N109">
            <v>0</v>
          </cell>
          <cell r="O109">
            <v>2950000</v>
          </cell>
        </row>
        <row r="110">
          <cell r="F110" t="str">
            <v>FFE</v>
          </cell>
          <cell r="N110">
            <v>0</v>
          </cell>
          <cell r="O110">
            <v>2200000</v>
          </cell>
        </row>
        <row r="111">
          <cell r="F111" t="str">
            <v>FFE</v>
          </cell>
          <cell r="N111">
            <v>0</v>
          </cell>
          <cell r="O111">
            <v>9700000</v>
          </cell>
        </row>
        <row r="112">
          <cell r="F112" t="str">
            <v>FFE</v>
          </cell>
          <cell r="N112">
            <v>0</v>
          </cell>
          <cell r="O112">
            <v>8200000</v>
          </cell>
        </row>
        <row r="113">
          <cell r="F113" t="str">
            <v>FFE</v>
          </cell>
          <cell r="N113">
            <v>0</v>
          </cell>
          <cell r="O113">
            <v>1000000</v>
          </cell>
        </row>
        <row r="114">
          <cell r="F114" t="str">
            <v>FFE</v>
          </cell>
          <cell r="N114">
            <v>0</v>
          </cell>
          <cell r="O114">
            <v>22645848</v>
          </cell>
        </row>
        <row r="115">
          <cell r="F115" t="str">
            <v>FFE</v>
          </cell>
          <cell r="N115">
            <v>0</v>
          </cell>
          <cell r="O115">
            <v>71761500</v>
          </cell>
        </row>
        <row r="116">
          <cell r="F116" t="str">
            <v>FFE</v>
          </cell>
          <cell r="N116">
            <v>0</v>
          </cell>
          <cell r="O116">
            <v>5175000</v>
          </cell>
        </row>
        <row r="117">
          <cell r="F117" t="str">
            <v>FFE</v>
          </cell>
          <cell r="N117">
            <v>0</v>
          </cell>
          <cell r="O117">
            <v>5500000</v>
          </cell>
        </row>
        <row r="118">
          <cell r="F118" t="str">
            <v>FFE</v>
          </cell>
          <cell r="N118">
            <v>0</v>
          </cell>
          <cell r="O118">
            <v>27792000</v>
          </cell>
        </row>
        <row r="119">
          <cell r="F119" t="str">
            <v>FFE</v>
          </cell>
          <cell r="N119">
            <v>0</v>
          </cell>
          <cell r="O119">
            <v>10300000</v>
          </cell>
        </row>
        <row r="120">
          <cell r="F120" t="str">
            <v>FFE</v>
          </cell>
          <cell r="N120">
            <v>0</v>
          </cell>
          <cell r="O120">
            <v>6850000</v>
          </cell>
        </row>
        <row r="121">
          <cell r="F121" t="str">
            <v>FFE</v>
          </cell>
          <cell r="N121">
            <v>0</v>
          </cell>
          <cell r="O121">
            <v>11100000</v>
          </cell>
        </row>
        <row r="122">
          <cell r="F122" t="str">
            <v>FFE</v>
          </cell>
          <cell r="N122">
            <v>0</v>
          </cell>
          <cell r="O122">
            <v>4800000</v>
          </cell>
        </row>
        <row r="123">
          <cell r="F123" t="str">
            <v>FFE</v>
          </cell>
          <cell r="N123">
            <v>0</v>
          </cell>
          <cell r="O123">
            <v>2436500</v>
          </cell>
        </row>
        <row r="124">
          <cell r="F124" t="str">
            <v>FFE</v>
          </cell>
          <cell r="N124">
            <v>0</v>
          </cell>
          <cell r="O124">
            <v>1600000</v>
          </cell>
        </row>
        <row r="125">
          <cell r="F125" t="str">
            <v>FFE</v>
          </cell>
          <cell r="N125">
            <v>0</v>
          </cell>
          <cell r="O125">
            <v>1300000</v>
          </cell>
        </row>
        <row r="126">
          <cell r="F126" t="str">
            <v>FFE</v>
          </cell>
          <cell r="N126">
            <v>0</v>
          </cell>
          <cell r="O126">
            <v>1169500</v>
          </cell>
        </row>
        <row r="127">
          <cell r="F127" t="str">
            <v>FFE</v>
          </cell>
          <cell r="N127">
            <v>0</v>
          </cell>
          <cell r="O127">
            <v>1050000</v>
          </cell>
        </row>
        <row r="128">
          <cell r="F128" t="str">
            <v>FFE</v>
          </cell>
          <cell r="N128">
            <v>0</v>
          </cell>
          <cell r="O128">
            <v>49304970</v>
          </cell>
        </row>
        <row r="129">
          <cell r="F129" t="str">
            <v>FFE</v>
          </cell>
          <cell r="N129">
            <v>0</v>
          </cell>
          <cell r="O129">
            <v>44337150</v>
          </cell>
        </row>
        <row r="130">
          <cell r="F130" t="str">
            <v>FFE</v>
          </cell>
          <cell r="N130">
            <v>0</v>
          </cell>
          <cell r="O130">
            <v>29661374</v>
          </cell>
        </row>
        <row r="131">
          <cell r="F131" t="str">
            <v>FFE</v>
          </cell>
          <cell r="N131">
            <v>0</v>
          </cell>
          <cell r="O131">
            <v>11718182</v>
          </cell>
        </row>
        <row r="132">
          <cell r="F132" t="str">
            <v>FFE</v>
          </cell>
          <cell r="N132">
            <v>0</v>
          </cell>
          <cell r="O132">
            <v>5850000</v>
          </cell>
        </row>
        <row r="133">
          <cell r="F133" t="str">
            <v>FFE</v>
          </cell>
          <cell r="N133">
            <v>0</v>
          </cell>
          <cell r="O133">
            <v>1625000</v>
          </cell>
        </row>
        <row r="134">
          <cell r="F134" t="str">
            <v>FFE</v>
          </cell>
          <cell r="N134">
            <v>0</v>
          </cell>
          <cell r="O134">
            <v>56274426</v>
          </cell>
        </row>
        <row r="135">
          <cell r="F135" t="str">
            <v>FFE</v>
          </cell>
          <cell r="N135">
            <v>0</v>
          </cell>
          <cell r="O135">
            <v>35150000</v>
          </cell>
        </row>
        <row r="136">
          <cell r="F136" t="str">
            <v>FFE</v>
          </cell>
          <cell r="N136">
            <v>0</v>
          </cell>
          <cell r="O136">
            <v>26250000</v>
          </cell>
        </row>
        <row r="137">
          <cell r="F137" t="str">
            <v>FFE</v>
          </cell>
          <cell r="N137">
            <v>0</v>
          </cell>
          <cell r="O137">
            <v>13500000</v>
          </cell>
        </row>
        <row r="138">
          <cell r="F138" t="str">
            <v>FFE</v>
          </cell>
          <cell r="N138">
            <v>0</v>
          </cell>
          <cell r="O138">
            <v>10950000</v>
          </cell>
        </row>
        <row r="139">
          <cell r="F139" t="str">
            <v>FFE</v>
          </cell>
          <cell r="N139">
            <v>0</v>
          </cell>
          <cell r="O139">
            <v>5100000</v>
          </cell>
        </row>
        <row r="140">
          <cell r="F140" t="str">
            <v>FFE</v>
          </cell>
          <cell r="N140">
            <v>0</v>
          </cell>
          <cell r="O140">
            <v>4650000</v>
          </cell>
        </row>
        <row r="141">
          <cell r="F141" t="str">
            <v>FFE</v>
          </cell>
          <cell r="N141">
            <v>0</v>
          </cell>
          <cell r="O141">
            <v>4000000</v>
          </cell>
        </row>
        <row r="142">
          <cell r="F142" t="str">
            <v>FFE</v>
          </cell>
          <cell r="N142">
            <v>0</v>
          </cell>
          <cell r="O142">
            <v>1475000</v>
          </cell>
        </row>
        <row r="143">
          <cell r="F143" t="str">
            <v>FFE</v>
          </cell>
          <cell r="N143">
            <v>0</v>
          </cell>
          <cell r="O143">
            <v>17150000</v>
          </cell>
        </row>
        <row r="144">
          <cell r="F144" t="str">
            <v>FFE</v>
          </cell>
          <cell r="N144">
            <v>0</v>
          </cell>
          <cell r="O144">
            <v>15920000</v>
          </cell>
        </row>
        <row r="145">
          <cell r="F145" t="str">
            <v>FFE</v>
          </cell>
          <cell r="N145">
            <v>0</v>
          </cell>
          <cell r="O145">
            <v>13000000</v>
          </cell>
        </row>
        <row r="146">
          <cell r="F146" t="str">
            <v>FFE</v>
          </cell>
          <cell r="N146">
            <v>0</v>
          </cell>
          <cell r="O146">
            <v>4760000</v>
          </cell>
        </row>
        <row r="147">
          <cell r="F147" t="str">
            <v>FFE</v>
          </cell>
          <cell r="N147">
            <v>0</v>
          </cell>
          <cell r="O147">
            <v>3300000</v>
          </cell>
        </row>
        <row r="148">
          <cell r="F148" t="str">
            <v>FFE</v>
          </cell>
          <cell r="N148">
            <v>0</v>
          </cell>
          <cell r="O148">
            <v>16000000</v>
          </cell>
        </row>
        <row r="149">
          <cell r="F149" t="str">
            <v>FFE</v>
          </cell>
          <cell r="N149">
            <v>0</v>
          </cell>
          <cell r="O149">
            <v>2610000</v>
          </cell>
        </row>
        <row r="150">
          <cell r="F150" t="str">
            <v>FFE</v>
          </cell>
          <cell r="N150">
            <v>0</v>
          </cell>
          <cell r="O150">
            <v>2160000</v>
          </cell>
        </row>
        <row r="151">
          <cell r="F151" t="str">
            <v>FFE</v>
          </cell>
          <cell r="N151">
            <v>0</v>
          </cell>
          <cell r="O151">
            <v>1250000</v>
          </cell>
        </row>
        <row r="152">
          <cell r="F152" t="str">
            <v>FFE</v>
          </cell>
          <cell r="N152">
            <v>0</v>
          </cell>
          <cell r="O152">
            <v>34950000</v>
          </cell>
        </row>
        <row r="153">
          <cell r="F153" t="str">
            <v>FFE</v>
          </cell>
          <cell r="N153">
            <v>0</v>
          </cell>
          <cell r="O153">
            <v>28886220</v>
          </cell>
        </row>
        <row r="154">
          <cell r="F154" t="str">
            <v>FFE</v>
          </cell>
          <cell r="N154">
            <v>0</v>
          </cell>
          <cell r="O154">
            <v>19636364</v>
          </cell>
        </row>
        <row r="155">
          <cell r="F155" t="str">
            <v>FFE</v>
          </cell>
          <cell r="N155">
            <v>0</v>
          </cell>
          <cell r="O155">
            <v>17830000</v>
          </cell>
        </row>
        <row r="156">
          <cell r="F156" t="str">
            <v>FFE</v>
          </cell>
          <cell r="N156">
            <v>0</v>
          </cell>
          <cell r="O156">
            <v>6767675</v>
          </cell>
        </row>
        <row r="157">
          <cell r="F157" t="str">
            <v>FFE</v>
          </cell>
          <cell r="N157">
            <v>0</v>
          </cell>
          <cell r="O157">
            <v>4225000</v>
          </cell>
        </row>
        <row r="158">
          <cell r="F158" t="str">
            <v>FFE</v>
          </cell>
          <cell r="N158">
            <v>0</v>
          </cell>
          <cell r="O158">
            <v>2250000</v>
          </cell>
        </row>
        <row r="159">
          <cell r="F159" t="str">
            <v>FFE</v>
          </cell>
          <cell r="N159">
            <v>0</v>
          </cell>
          <cell r="O159">
            <v>47086711</v>
          </cell>
        </row>
        <row r="160">
          <cell r="F160" t="str">
            <v>FFE</v>
          </cell>
          <cell r="N160">
            <v>0</v>
          </cell>
          <cell r="O160">
            <v>20600000</v>
          </cell>
        </row>
        <row r="161">
          <cell r="F161" t="str">
            <v>FFE</v>
          </cell>
          <cell r="N161">
            <v>0</v>
          </cell>
          <cell r="O161">
            <v>6900000</v>
          </cell>
        </row>
        <row r="162">
          <cell r="F162" t="str">
            <v>FFE</v>
          </cell>
          <cell r="N162">
            <v>0</v>
          </cell>
          <cell r="O162">
            <v>1625000</v>
          </cell>
        </row>
        <row r="163">
          <cell r="F163" t="str">
            <v>FFE</v>
          </cell>
          <cell r="N163">
            <v>0</v>
          </cell>
          <cell r="O163">
            <v>7350750</v>
          </cell>
        </row>
        <row r="164">
          <cell r="F164" t="str">
            <v>FFE</v>
          </cell>
          <cell r="N164">
            <v>0</v>
          </cell>
          <cell r="O164">
            <v>6100000</v>
          </cell>
        </row>
        <row r="165">
          <cell r="F165" t="str">
            <v>FFE</v>
          </cell>
          <cell r="N165">
            <v>0</v>
          </cell>
          <cell r="O165">
            <v>4529250</v>
          </cell>
        </row>
        <row r="166">
          <cell r="F166" t="str">
            <v>FFE</v>
          </cell>
          <cell r="N166">
            <v>0</v>
          </cell>
          <cell r="O166">
            <v>1200623</v>
          </cell>
        </row>
        <row r="167">
          <cell r="F167" t="str">
            <v>FFE</v>
          </cell>
          <cell r="N167">
            <v>0</v>
          </cell>
          <cell r="O167">
            <v>1600000</v>
          </cell>
        </row>
        <row r="168">
          <cell r="F168" t="str">
            <v>FFE</v>
          </cell>
          <cell r="N168">
            <v>0</v>
          </cell>
          <cell r="O168">
            <v>27608875</v>
          </cell>
        </row>
        <row r="169">
          <cell r="F169" t="str">
            <v>FFE</v>
          </cell>
          <cell r="N169">
            <v>0</v>
          </cell>
          <cell r="O169">
            <v>24311700</v>
          </cell>
        </row>
        <row r="170">
          <cell r="F170" t="str">
            <v>FFE</v>
          </cell>
          <cell r="N170">
            <v>0</v>
          </cell>
          <cell r="O170">
            <v>21024750</v>
          </cell>
        </row>
        <row r="171">
          <cell r="F171" t="str">
            <v>FFE</v>
          </cell>
          <cell r="N171">
            <v>0</v>
          </cell>
          <cell r="O171">
            <v>4325000</v>
          </cell>
        </row>
        <row r="172">
          <cell r="F172" t="str">
            <v>FFE</v>
          </cell>
          <cell r="N172">
            <v>0</v>
          </cell>
          <cell r="O172">
            <v>73767075</v>
          </cell>
        </row>
        <row r="173">
          <cell r="F173" t="str">
            <v>FFE</v>
          </cell>
          <cell r="N173">
            <v>0</v>
          </cell>
          <cell r="O173">
            <v>10500000</v>
          </cell>
        </row>
        <row r="174">
          <cell r="F174" t="str">
            <v>FFE</v>
          </cell>
          <cell r="N174">
            <v>0</v>
          </cell>
          <cell r="O174">
            <v>8036200</v>
          </cell>
        </row>
        <row r="175">
          <cell r="F175" t="str">
            <v>FFE</v>
          </cell>
          <cell r="N175">
            <v>0</v>
          </cell>
          <cell r="O175">
            <v>7760000</v>
          </cell>
        </row>
        <row r="176">
          <cell r="F176" t="str">
            <v>FFE</v>
          </cell>
          <cell r="N176">
            <v>0</v>
          </cell>
          <cell r="O176">
            <v>3500000</v>
          </cell>
        </row>
        <row r="177">
          <cell r="F177" t="str">
            <v>FFE</v>
          </cell>
          <cell r="N177">
            <v>0</v>
          </cell>
          <cell r="O177">
            <v>69053010</v>
          </cell>
        </row>
        <row r="178">
          <cell r="F178" t="str">
            <v>FFE</v>
          </cell>
          <cell r="N178">
            <v>0</v>
          </cell>
          <cell r="O178">
            <v>6347115</v>
          </cell>
        </row>
        <row r="179">
          <cell r="F179" t="str">
            <v>FFE</v>
          </cell>
          <cell r="N179">
            <v>0</v>
          </cell>
          <cell r="O179">
            <v>6300000</v>
          </cell>
        </row>
        <row r="180">
          <cell r="F180" t="str">
            <v>FFE</v>
          </cell>
          <cell r="N180">
            <v>0</v>
          </cell>
          <cell r="O180">
            <v>5266755</v>
          </cell>
        </row>
        <row r="181">
          <cell r="F181" t="str">
            <v>FFE</v>
          </cell>
          <cell r="N181">
            <v>0</v>
          </cell>
          <cell r="O181">
            <v>4700000</v>
          </cell>
        </row>
        <row r="182">
          <cell r="F182" t="str">
            <v>FFE</v>
          </cell>
          <cell r="N182">
            <v>0</v>
          </cell>
          <cell r="O182">
            <v>51315100</v>
          </cell>
        </row>
        <row r="183">
          <cell r="F183" t="str">
            <v>FFE</v>
          </cell>
          <cell r="N183">
            <v>0</v>
          </cell>
          <cell r="O183">
            <v>6400000</v>
          </cell>
        </row>
        <row r="184">
          <cell r="F184" t="str">
            <v>FFE</v>
          </cell>
          <cell r="N184">
            <v>0</v>
          </cell>
          <cell r="O184">
            <v>5225000</v>
          </cell>
        </row>
        <row r="185">
          <cell r="F185" t="str">
            <v>FFE</v>
          </cell>
          <cell r="N185">
            <v>0</v>
          </cell>
          <cell r="O185">
            <v>2806165</v>
          </cell>
        </row>
        <row r="186">
          <cell r="F186" t="str">
            <v>FFE</v>
          </cell>
          <cell r="N186">
            <v>0</v>
          </cell>
          <cell r="O186">
            <v>1760000</v>
          </cell>
        </row>
        <row r="187">
          <cell r="F187" t="str">
            <v>FFE</v>
          </cell>
          <cell r="N187">
            <v>0</v>
          </cell>
          <cell r="O187">
            <v>37970000</v>
          </cell>
        </row>
        <row r="188">
          <cell r="F188" t="str">
            <v>FFE</v>
          </cell>
          <cell r="N188">
            <v>0</v>
          </cell>
          <cell r="O188">
            <v>32310400</v>
          </cell>
        </row>
        <row r="189">
          <cell r="F189" t="str">
            <v>FFE</v>
          </cell>
          <cell r="N189">
            <v>0</v>
          </cell>
          <cell r="O189">
            <v>30554400</v>
          </cell>
        </row>
        <row r="190">
          <cell r="F190" t="str">
            <v>FFE</v>
          </cell>
          <cell r="N190">
            <v>0</v>
          </cell>
          <cell r="O190">
            <v>10852750</v>
          </cell>
        </row>
        <row r="191">
          <cell r="F191" t="str">
            <v>FFE</v>
          </cell>
          <cell r="N191">
            <v>0</v>
          </cell>
          <cell r="O191">
            <v>8297100</v>
          </cell>
        </row>
        <row r="192">
          <cell r="F192" t="str">
            <v>FFE</v>
          </cell>
          <cell r="N192">
            <v>0</v>
          </cell>
          <cell r="O192">
            <v>6750000</v>
          </cell>
        </row>
        <row r="193">
          <cell r="F193" t="str">
            <v>FFE</v>
          </cell>
          <cell r="N193">
            <v>0</v>
          </cell>
          <cell r="O193">
            <v>6300000</v>
          </cell>
        </row>
        <row r="194">
          <cell r="F194" t="str">
            <v>FFE</v>
          </cell>
          <cell r="N194">
            <v>0</v>
          </cell>
          <cell r="O194">
            <v>6200000</v>
          </cell>
        </row>
        <row r="195">
          <cell r="F195" t="str">
            <v>FFE</v>
          </cell>
          <cell r="N195">
            <v>0</v>
          </cell>
          <cell r="O195">
            <v>6018960</v>
          </cell>
        </row>
        <row r="196">
          <cell r="F196" t="str">
            <v>FFE</v>
          </cell>
          <cell r="N196">
            <v>0</v>
          </cell>
          <cell r="O196">
            <v>5600000</v>
          </cell>
        </row>
        <row r="197">
          <cell r="F197" t="str">
            <v>FFE</v>
          </cell>
          <cell r="N197">
            <v>0</v>
          </cell>
          <cell r="O197">
            <v>1750000</v>
          </cell>
        </row>
        <row r="198">
          <cell r="F198" t="str">
            <v>FFE</v>
          </cell>
          <cell r="N198">
            <v>0</v>
          </cell>
          <cell r="O198">
            <v>1300000</v>
          </cell>
        </row>
        <row r="199">
          <cell r="F199" t="str">
            <v>FFE</v>
          </cell>
          <cell r="N199">
            <v>0</v>
          </cell>
          <cell r="O199">
            <v>750000</v>
          </cell>
        </row>
        <row r="200">
          <cell r="F200" t="str">
            <v>FFE</v>
          </cell>
          <cell r="N200">
            <v>0</v>
          </cell>
          <cell r="O200">
            <v>5750000</v>
          </cell>
        </row>
        <row r="201">
          <cell r="F201" t="str">
            <v>FFE</v>
          </cell>
          <cell r="N201">
            <v>0</v>
          </cell>
          <cell r="O201">
            <v>35700000</v>
          </cell>
        </row>
        <row r="202">
          <cell r="F202" t="str">
            <v>FFE</v>
          </cell>
          <cell r="N202">
            <v>0</v>
          </cell>
          <cell r="O202">
            <v>3079995</v>
          </cell>
        </row>
        <row r="203">
          <cell r="F203" t="str">
            <v>FFE</v>
          </cell>
          <cell r="N203">
            <v>0</v>
          </cell>
          <cell r="O203">
            <v>10584000</v>
          </cell>
        </row>
        <row r="204">
          <cell r="F204" t="str">
            <v>FFE</v>
          </cell>
          <cell r="N204">
            <v>0</v>
          </cell>
          <cell r="O204">
            <v>17260425</v>
          </cell>
        </row>
        <row r="205">
          <cell r="F205" t="str">
            <v>FFE</v>
          </cell>
          <cell r="N205">
            <v>0</v>
          </cell>
          <cell r="O205">
            <v>7735000</v>
          </cell>
        </row>
        <row r="206">
          <cell r="F206" t="str">
            <v>FFE</v>
          </cell>
          <cell r="N206">
            <v>0</v>
          </cell>
          <cell r="O206">
            <v>7100000</v>
          </cell>
        </row>
        <row r="207">
          <cell r="F207" t="str">
            <v>FFE</v>
          </cell>
          <cell r="N207">
            <v>0</v>
          </cell>
          <cell r="O207">
            <v>65832000</v>
          </cell>
        </row>
        <row r="208">
          <cell r="F208" t="str">
            <v>FFE</v>
          </cell>
          <cell r="N208">
            <v>0</v>
          </cell>
          <cell r="O208">
            <v>7904000</v>
          </cell>
        </row>
        <row r="209">
          <cell r="F209" t="str">
            <v>FFE</v>
          </cell>
          <cell r="N209">
            <v>0</v>
          </cell>
          <cell r="O209">
            <v>7904000</v>
          </cell>
        </row>
        <row r="210">
          <cell r="F210" t="str">
            <v>FFE</v>
          </cell>
          <cell r="N210">
            <v>0</v>
          </cell>
          <cell r="O210">
            <v>22766250</v>
          </cell>
        </row>
        <row r="211">
          <cell r="F211" t="str">
            <v>FFE</v>
          </cell>
          <cell r="N211">
            <v>0</v>
          </cell>
          <cell r="O211">
            <v>13659750</v>
          </cell>
        </row>
        <row r="212">
          <cell r="F212" t="str">
            <v>FFE</v>
          </cell>
          <cell r="N212">
            <v>0</v>
          </cell>
          <cell r="O212">
            <v>7100000</v>
          </cell>
        </row>
        <row r="213">
          <cell r="F213" t="str">
            <v>FFE</v>
          </cell>
          <cell r="N213">
            <v>0</v>
          </cell>
          <cell r="O213">
            <v>3493000</v>
          </cell>
        </row>
        <row r="214">
          <cell r="F214" t="str">
            <v>FFE</v>
          </cell>
          <cell r="N214">
            <v>0</v>
          </cell>
          <cell r="O214">
            <v>35275020</v>
          </cell>
        </row>
        <row r="215">
          <cell r="F215" t="str">
            <v>FFE</v>
          </cell>
          <cell r="N215">
            <v>0</v>
          </cell>
          <cell r="O215">
            <v>22116000</v>
          </cell>
        </row>
        <row r="216">
          <cell r="F216" t="str">
            <v>FFE</v>
          </cell>
          <cell r="N216">
            <v>0</v>
          </cell>
          <cell r="O216">
            <v>21231360</v>
          </cell>
        </row>
        <row r="217">
          <cell r="F217" t="str">
            <v>FFE</v>
          </cell>
          <cell r="N217">
            <v>0</v>
          </cell>
          <cell r="O217">
            <v>8717500</v>
          </cell>
        </row>
        <row r="218">
          <cell r="F218" t="str">
            <v>FFE</v>
          </cell>
          <cell r="N218">
            <v>0</v>
          </cell>
          <cell r="O218">
            <v>70300000</v>
          </cell>
        </row>
        <row r="219">
          <cell r="F219" t="str">
            <v>FFE</v>
          </cell>
          <cell r="N219">
            <v>0</v>
          </cell>
          <cell r="O219">
            <v>25625600</v>
          </cell>
        </row>
        <row r="220">
          <cell r="F220" t="str">
            <v>FFE</v>
          </cell>
          <cell r="N220">
            <v>0</v>
          </cell>
          <cell r="O220">
            <v>16588000</v>
          </cell>
        </row>
        <row r="221">
          <cell r="F221" t="str">
            <v>FFE</v>
          </cell>
          <cell r="N221">
            <v>0</v>
          </cell>
          <cell r="O221">
            <v>11783200</v>
          </cell>
        </row>
        <row r="222">
          <cell r="F222" t="str">
            <v>FFE</v>
          </cell>
          <cell r="N222">
            <v>0</v>
          </cell>
          <cell r="O222">
            <v>9884475</v>
          </cell>
        </row>
        <row r="223">
          <cell r="F223" t="str">
            <v>FFE</v>
          </cell>
          <cell r="N223">
            <v>0</v>
          </cell>
          <cell r="O223">
            <v>8601075</v>
          </cell>
        </row>
        <row r="224">
          <cell r="F224" t="str">
            <v>FFE</v>
          </cell>
          <cell r="N224">
            <v>0</v>
          </cell>
          <cell r="O224">
            <v>23300000</v>
          </cell>
        </row>
        <row r="225">
          <cell r="F225" t="str">
            <v>FFE</v>
          </cell>
          <cell r="N225">
            <v>0</v>
          </cell>
          <cell r="O225">
            <v>8250000</v>
          </cell>
        </row>
        <row r="226">
          <cell r="F226" t="str">
            <v>FFE</v>
          </cell>
          <cell r="N226">
            <v>0</v>
          </cell>
          <cell r="O226">
            <v>4000000</v>
          </cell>
        </row>
        <row r="227">
          <cell r="F227" t="str">
            <v>FFE</v>
          </cell>
          <cell r="N227">
            <v>0</v>
          </cell>
          <cell r="O227">
            <v>10729056</v>
          </cell>
        </row>
        <row r="228">
          <cell r="F228" t="str">
            <v>FFE</v>
          </cell>
          <cell r="N228">
            <v>0</v>
          </cell>
          <cell r="O228">
            <v>1594840</v>
          </cell>
        </row>
        <row r="229">
          <cell r="F229" t="str">
            <v>FFE</v>
          </cell>
          <cell r="N229">
            <v>0</v>
          </cell>
          <cell r="O229">
            <v>1495624</v>
          </cell>
        </row>
        <row r="230">
          <cell r="F230" t="str">
            <v>FFE</v>
          </cell>
          <cell r="N230">
            <v>0</v>
          </cell>
          <cell r="O230">
            <v>4200000</v>
          </cell>
        </row>
        <row r="231">
          <cell r="F231" t="str">
            <v>FFE</v>
          </cell>
          <cell r="N231">
            <v>0</v>
          </cell>
          <cell r="O231">
            <v>2000000</v>
          </cell>
        </row>
        <row r="232">
          <cell r="F232" t="str">
            <v>FFE</v>
          </cell>
          <cell r="N232">
            <v>0</v>
          </cell>
          <cell r="O232">
            <v>15099060</v>
          </cell>
        </row>
        <row r="233">
          <cell r="F233" t="str">
            <v>FFE</v>
          </cell>
          <cell r="N233">
            <v>0</v>
          </cell>
          <cell r="O233">
            <v>15099060</v>
          </cell>
        </row>
        <row r="234">
          <cell r="F234" t="str">
            <v>FFE</v>
          </cell>
          <cell r="N234">
            <v>0</v>
          </cell>
          <cell r="O234">
            <v>13400000</v>
          </cell>
        </row>
        <row r="235">
          <cell r="F235" t="str">
            <v>FFE</v>
          </cell>
          <cell r="N235">
            <v>0</v>
          </cell>
          <cell r="O235">
            <v>12150000</v>
          </cell>
        </row>
        <row r="236">
          <cell r="F236" t="str">
            <v>FFE</v>
          </cell>
          <cell r="N236">
            <v>0</v>
          </cell>
          <cell r="O236">
            <v>8669000</v>
          </cell>
        </row>
        <row r="237">
          <cell r="F237" t="str">
            <v>FFE</v>
          </cell>
          <cell r="N237">
            <v>0</v>
          </cell>
          <cell r="O237">
            <v>48097875</v>
          </cell>
        </row>
        <row r="238">
          <cell r="F238" t="str">
            <v>FFE</v>
          </cell>
          <cell r="N238">
            <v>0</v>
          </cell>
          <cell r="O238">
            <v>9200003</v>
          </cell>
        </row>
        <row r="239">
          <cell r="F239" t="str">
            <v>FFE</v>
          </cell>
          <cell r="N239">
            <v>0</v>
          </cell>
          <cell r="O239">
            <v>9200003</v>
          </cell>
        </row>
        <row r="240">
          <cell r="F240" t="str">
            <v>FFE</v>
          </cell>
          <cell r="N240">
            <v>0</v>
          </cell>
          <cell r="O240">
            <v>6600000</v>
          </cell>
        </row>
        <row r="241">
          <cell r="F241" t="str">
            <v>FFE</v>
          </cell>
          <cell r="N241">
            <v>0</v>
          </cell>
          <cell r="O241">
            <v>8600000</v>
          </cell>
        </row>
        <row r="242">
          <cell r="F242" t="str">
            <v>FFE</v>
          </cell>
          <cell r="N242">
            <v>0</v>
          </cell>
          <cell r="O242">
            <v>7666667</v>
          </cell>
        </row>
        <row r="243">
          <cell r="F243" t="str">
            <v>FFE</v>
          </cell>
          <cell r="N243">
            <v>0</v>
          </cell>
          <cell r="O243">
            <v>7666667</v>
          </cell>
        </row>
        <row r="244">
          <cell r="F244" t="str">
            <v>FFE</v>
          </cell>
          <cell r="N244">
            <v>0</v>
          </cell>
          <cell r="O244">
            <v>7666667</v>
          </cell>
        </row>
        <row r="245">
          <cell r="F245" t="str">
            <v>FFE</v>
          </cell>
          <cell r="N245">
            <v>0</v>
          </cell>
          <cell r="O245">
            <v>23102527</v>
          </cell>
        </row>
        <row r="246">
          <cell r="F246" t="str">
            <v>FFE</v>
          </cell>
          <cell r="N246">
            <v>0</v>
          </cell>
          <cell r="O246">
            <v>264000</v>
          </cell>
        </row>
        <row r="247">
          <cell r="F247" t="str">
            <v>FFE</v>
          </cell>
          <cell r="N247">
            <v>0</v>
          </cell>
          <cell r="O247">
            <v>15500000</v>
          </cell>
        </row>
        <row r="248">
          <cell r="F248" t="str">
            <v>FFE</v>
          </cell>
          <cell r="N248">
            <v>0</v>
          </cell>
          <cell r="O248">
            <v>40999837</v>
          </cell>
        </row>
        <row r="249">
          <cell r="F249" t="str">
            <v>FFE</v>
          </cell>
          <cell r="N249">
            <v>0</v>
          </cell>
          <cell r="O249">
            <v>25808792</v>
          </cell>
        </row>
        <row r="250">
          <cell r="F250" t="str">
            <v>FFE</v>
          </cell>
          <cell r="N250">
            <v>0</v>
          </cell>
          <cell r="O250">
            <v>21399302</v>
          </cell>
        </row>
        <row r="251">
          <cell r="F251" t="str">
            <v>FFE</v>
          </cell>
          <cell r="N251">
            <v>0</v>
          </cell>
          <cell r="O251">
            <v>20555820</v>
          </cell>
        </row>
        <row r="252">
          <cell r="F252" t="str">
            <v>FFE</v>
          </cell>
          <cell r="N252">
            <v>0</v>
          </cell>
          <cell r="O252">
            <v>19911521</v>
          </cell>
        </row>
        <row r="253">
          <cell r="F253" t="str">
            <v>FFE</v>
          </cell>
          <cell r="N253">
            <v>0</v>
          </cell>
          <cell r="O253">
            <v>19826031</v>
          </cell>
        </row>
        <row r="254">
          <cell r="F254" t="str">
            <v>FFE</v>
          </cell>
          <cell r="N254">
            <v>0</v>
          </cell>
          <cell r="O254">
            <v>17153146</v>
          </cell>
        </row>
        <row r="255">
          <cell r="F255" t="str">
            <v>FFE</v>
          </cell>
          <cell r="N255">
            <v>0</v>
          </cell>
          <cell r="O255">
            <v>17130291</v>
          </cell>
        </row>
        <row r="256">
          <cell r="F256" t="str">
            <v>FFE</v>
          </cell>
          <cell r="N256">
            <v>0</v>
          </cell>
          <cell r="O256">
            <v>16353133</v>
          </cell>
        </row>
        <row r="257">
          <cell r="F257" t="str">
            <v>FFE</v>
          </cell>
          <cell r="N257">
            <v>0</v>
          </cell>
          <cell r="O257">
            <v>14613109</v>
          </cell>
        </row>
        <row r="258">
          <cell r="F258" t="str">
            <v>FFE</v>
          </cell>
          <cell r="N258">
            <v>0</v>
          </cell>
          <cell r="O258">
            <v>14515702</v>
          </cell>
        </row>
        <row r="259">
          <cell r="F259" t="str">
            <v>FFE</v>
          </cell>
          <cell r="N259">
            <v>0</v>
          </cell>
          <cell r="O259">
            <v>14271825</v>
          </cell>
        </row>
        <row r="260">
          <cell r="F260" t="str">
            <v>FFE</v>
          </cell>
          <cell r="N260">
            <v>0</v>
          </cell>
          <cell r="O260">
            <v>13688542</v>
          </cell>
        </row>
        <row r="261">
          <cell r="F261" t="str">
            <v>FFE</v>
          </cell>
          <cell r="N261">
            <v>0</v>
          </cell>
          <cell r="O261">
            <v>13550250</v>
          </cell>
        </row>
        <row r="262">
          <cell r="F262" t="str">
            <v>FFE</v>
          </cell>
          <cell r="N262">
            <v>0</v>
          </cell>
          <cell r="O262">
            <v>13332085</v>
          </cell>
        </row>
        <row r="263">
          <cell r="F263" t="str">
            <v>FFE</v>
          </cell>
          <cell r="N263">
            <v>0</v>
          </cell>
          <cell r="O263">
            <v>13319167</v>
          </cell>
        </row>
        <row r="264">
          <cell r="F264" t="str">
            <v>FFE</v>
          </cell>
          <cell r="N264">
            <v>0</v>
          </cell>
          <cell r="O264">
            <v>12053125</v>
          </cell>
        </row>
        <row r="265">
          <cell r="F265" t="str">
            <v>FFE</v>
          </cell>
          <cell r="N265">
            <v>0</v>
          </cell>
          <cell r="O265">
            <v>9237375</v>
          </cell>
        </row>
        <row r="266">
          <cell r="F266" t="str">
            <v>FFE</v>
          </cell>
          <cell r="N266">
            <v>0</v>
          </cell>
          <cell r="O266">
            <v>9062500</v>
          </cell>
        </row>
        <row r="267">
          <cell r="F267" t="str">
            <v>FFE</v>
          </cell>
          <cell r="N267">
            <v>0</v>
          </cell>
          <cell r="O267">
            <v>7656250</v>
          </cell>
        </row>
        <row r="268">
          <cell r="F268" t="str">
            <v>FFE</v>
          </cell>
          <cell r="N268">
            <v>0</v>
          </cell>
          <cell r="O268">
            <v>6976125</v>
          </cell>
        </row>
        <row r="269">
          <cell r="F269" t="str">
            <v>FFE</v>
          </cell>
          <cell r="N269">
            <v>0</v>
          </cell>
          <cell r="O269">
            <v>6782749</v>
          </cell>
        </row>
        <row r="270">
          <cell r="F270" t="str">
            <v>FFE</v>
          </cell>
          <cell r="N270">
            <v>0</v>
          </cell>
          <cell r="O270">
            <v>6782749</v>
          </cell>
        </row>
        <row r="271">
          <cell r="F271" t="str">
            <v>FFE</v>
          </cell>
          <cell r="N271">
            <v>0</v>
          </cell>
          <cell r="O271">
            <v>6782749</v>
          </cell>
        </row>
        <row r="272">
          <cell r="F272" t="str">
            <v>FFE</v>
          </cell>
          <cell r="N272">
            <v>0</v>
          </cell>
          <cell r="O272">
            <v>6782749</v>
          </cell>
        </row>
        <row r="273">
          <cell r="F273" t="str">
            <v>FFE</v>
          </cell>
          <cell r="N273">
            <v>0</v>
          </cell>
          <cell r="O273">
            <v>6782749</v>
          </cell>
        </row>
        <row r="274">
          <cell r="F274" t="str">
            <v>FFE</v>
          </cell>
          <cell r="N274">
            <v>0</v>
          </cell>
          <cell r="O274">
            <v>6782749</v>
          </cell>
        </row>
        <row r="275">
          <cell r="F275" t="str">
            <v>FFE</v>
          </cell>
          <cell r="N275">
            <v>0</v>
          </cell>
          <cell r="O275">
            <v>5522344</v>
          </cell>
        </row>
        <row r="276">
          <cell r="F276" t="str">
            <v>FFE</v>
          </cell>
          <cell r="N276">
            <v>0</v>
          </cell>
          <cell r="O276">
            <v>5075000</v>
          </cell>
        </row>
        <row r="277">
          <cell r="F277" t="str">
            <v>FFE</v>
          </cell>
          <cell r="N277">
            <v>0</v>
          </cell>
          <cell r="O277">
            <v>5031250</v>
          </cell>
        </row>
        <row r="278">
          <cell r="F278" t="str">
            <v>FFE</v>
          </cell>
          <cell r="N278">
            <v>0</v>
          </cell>
          <cell r="O278">
            <v>4403438</v>
          </cell>
        </row>
        <row r="279">
          <cell r="F279" t="str">
            <v>FFE</v>
          </cell>
          <cell r="N279">
            <v>0</v>
          </cell>
          <cell r="O279">
            <v>4133588</v>
          </cell>
        </row>
        <row r="280">
          <cell r="F280" t="str">
            <v>FFE</v>
          </cell>
          <cell r="N280">
            <v>0</v>
          </cell>
          <cell r="O280">
            <v>3375000</v>
          </cell>
        </row>
        <row r="281">
          <cell r="F281" t="str">
            <v>FFE</v>
          </cell>
          <cell r="N281">
            <v>0</v>
          </cell>
          <cell r="O281">
            <v>3114583</v>
          </cell>
        </row>
        <row r="282">
          <cell r="F282" t="str">
            <v>FFE</v>
          </cell>
          <cell r="N282">
            <v>0</v>
          </cell>
          <cell r="O282">
            <v>3114583</v>
          </cell>
        </row>
        <row r="283">
          <cell r="F283" t="str">
            <v>FFE</v>
          </cell>
          <cell r="N283">
            <v>0</v>
          </cell>
          <cell r="O283">
            <v>3081250</v>
          </cell>
        </row>
        <row r="284">
          <cell r="F284" t="str">
            <v>FFE</v>
          </cell>
          <cell r="N284">
            <v>0</v>
          </cell>
          <cell r="O284">
            <v>2789063</v>
          </cell>
        </row>
        <row r="285">
          <cell r="F285" t="str">
            <v>FFE</v>
          </cell>
          <cell r="N285">
            <v>0</v>
          </cell>
          <cell r="O285">
            <v>2740833</v>
          </cell>
        </row>
        <row r="286">
          <cell r="F286" t="str">
            <v>FFE</v>
          </cell>
          <cell r="N286">
            <v>0</v>
          </cell>
          <cell r="O286">
            <v>2659792</v>
          </cell>
        </row>
        <row r="287">
          <cell r="F287" t="str">
            <v>FFE</v>
          </cell>
          <cell r="N287">
            <v>0</v>
          </cell>
          <cell r="O287">
            <v>2550000</v>
          </cell>
        </row>
        <row r="288">
          <cell r="F288" t="str">
            <v>FFE</v>
          </cell>
          <cell r="N288">
            <v>0</v>
          </cell>
          <cell r="O288">
            <v>2503125</v>
          </cell>
        </row>
        <row r="289">
          <cell r="F289" t="str">
            <v>FFE</v>
          </cell>
          <cell r="N289">
            <v>0</v>
          </cell>
          <cell r="O289">
            <v>2434187</v>
          </cell>
        </row>
        <row r="290">
          <cell r="F290" t="str">
            <v>FFE</v>
          </cell>
          <cell r="N290">
            <v>0</v>
          </cell>
          <cell r="O290">
            <v>2335937</v>
          </cell>
        </row>
        <row r="291">
          <cell r="F291" t="str">
            <v>FFE</v>
          </cell>
          <cell r="N291">
            <v>0</v>
          </cell>
          <cell r="O291">
            <v>2114583</v>
          </cell>
        </row>
        <row r="292">
          <cell r="F292" t="str">
            <v>FFE</v>
          </cell>
          <cell r="N292">
            <v>0</v>
          </cell>
          <cell r="O292">
            <v>1750781</v>
          </cell>
        </row>
        <row r="293">
          <cell r="F293" t="str">
            <v>FFE</v>
          </cell>
          <cell r="N293">
            <v>0</v>
          </cell>
          <cell r="O293">
            <v>1500000</v>
          </cell>
        </row>
        <row r="294">
          <cell r="F294" t="str">
            <v>FFE</v>
          </cell>
          <cell r="N294">
            <v>0</v>
          </cell>
          <cell r="O294">
            <v>1133568</v>
          </cell>
        </row>
        <row r="295">
          <cell r="F295" t="str">
            <v>FFE</v>
          </cell>
          <cell r="N295">
            <v>0</v>
          </cell>
          <cell r="O295">
            <v>645833</v>
          </cell>
        </row>
        <row r="296">
          <cell r="F296" t="str">
            <v>FFE</v>
          </cell>
          <cell r="N296">
            <v>0</v>
          </cell>
          <cell r="O296">
            <v>589062</v>
          </cell>
        </row>
        <row r="297">
          <cell r="F297" t="str">
            <v>FFE</v>
          </cell>
          <cell r="N297">
            <v>0</v>
          </cell>
          <cell r="O297">
            <v>253125</v>
          </cell>
        </row>
        <row r="298">
          <cell r="F298" t="str">
            <v>FFE</v>
          </cell>
          <cell r="N298">
            <v>0</v>
          </cell>
          <cell r="O298">
            <v>7000000</v>
          </cell>
        </row>
        <row r="299">
          <cell r="F299" t="str">
            <v>FFE</v>
          </cell>
          <cell r="N299">
            <v>0</v>
          </cell>
          <cell r="O299">
            <v>14250000</v>
          </cell>
        </row>
        <row r="300">
          <cell r="F300" t="str">
            <v>FFE</v>
          </cell>
          <cell r="N300">
            <v>0</v>
          </cell>
          <cell r="O300">
            <v>14250000</v>
          </cell>
        </row>
        <row r="301">
          <cell r="F301" t="str">
            <v>FFE</v>
          </cell>
          <cell r="N301">
            <v>0</v>
          </cell>
          <cell r="O301">
            <v>14250000</v>
          </cell>
        </row>
        <row r="302">
          <cell r="F302" t="str">
            <v>FFE</v>
          </cell>
          <cell r="N302">
            <v>0</v>
          </cell>
          <cell r="O302">
            <v>2000000</v>
          </cell>
        </row>
        <row r="303">
          <cell r="F303" t="str">
            <v>FFE</v>
          </cell>
          <cell r="N303">
            <v>0</v>
          </cell>
          <cell r="O303">
            <v>14250000</v>
          </cell>
        </row>
        <row r="304">
          <cell r="F304" t="str">
            <v>FFE</v>
          </cell>
          <cell r="N304">
            <v>0</v>
          </cell>
          <cell r="O304">
            <v>7500000</v>
          </cell>
        </row>
        <row r="305">
          <cell r="F305" t="str">
            <v>FFE</v>
          </cell>
          <cell r="N305">
            <v>0</v>
          </cell>
          <cell r="O305">
            <v>17850000</v>
          </cell>
        </row>
        <row r="306">
          <cell r="F306" t="str">
            <v>FFE</v>
          </cell>
          <cell r="N306">
            <v>0</v>
          </cell>
          <cell r="O306">
            <v>10277300</v>
          </cell>
        </row>
        <row r="307">
          <cell r="F307" t="str">
            <v>FFE</v>
          </cell>
          <cell r="N307">
            <v>0</v>
          </cell>
          <cell r="O307">
            <v>309022600</v>
          </cell>
        </row>
        <row r="308">
          <cell r="F308" t="str">
            <v>FFE</v>
          </cell>
          <cell r="N308">
            <v>0</v>
          </cell>
          <cell r="O308">
            <v>5590350</v>
          </cell>
        </row>
        <row r="309">
          <cell r="F309" t="str">
            <v>FFE</v>
          </cell>
          <cell r="N309">
            <v>0</v>
          </cell>
          <cell r="O309">
            <v>16500000</v>
          </cell>
        </row>
        <row r="310">
          <cell r="F310" t="str">
            <v>FFE</v>
          </cell>
          <cell r="N310">
            <v>0</v>
          </cell>
          <cell r="O310">
            <v>3961694</v>
          </cell>
        </row>
        <row r="311">
          <cell r="F311" t="str">
            <v>FFE</v>
          </cell>
          <cell r="N311">
            <v>0</v>
          </cell>
          <cell r="O311">
            <v>18794655</v>
          </cell>
        </row>
        <row r="312">
          <cell r="F312" t="str">
            <v>FFE</v>
          </cell>
          <cell r="N312">
            <v>0</v>
          </cell>
          <cell r="O312">
            <v>4370850</v>
          </cell>
        </row>
        <row r="313">
          <cell r="F313" t="str">
            <v>FFE</v>
          </cell>
          <cell r="N313">
            <v>0</v>
          </cell>
          <cell r="O313">
            <v>37000000</v>
          </cell>
        </row>
        <row r="314">
          <cell r="F314" t="str">
            <v>FFE</v>
          </cell>
          <cell r="N314">
            <v>0</v>
          </cell>
          <cell r="O314">
            <v>1650000</v>
          </cell>
        </row>
        <row r="315">
          <cell r="F315" t="str">
            <v>FFE</v>
          </cell>
          <cell r="N315">
            <v>0</v>
          </cell>
          <cell r="O315">
            <v>1650000</v>
          </cell>
        </row>
        <row r="316">
          <cell r="F316" t="str">
            <v>FFE</v>
          </cell>
          <cell r="N316">
            <v>0</v>
          </cell>
          <cell r="O316">
            <v>22146875</v>
          </cell>
        </row>
        <row r="317">
          <cell r="F317" t="str">
            <v>FFE</v>
          </cell>
          <cell r="N317">
            <v>0</v>
          </cell>
          <cell r="O317">
            <v>72560000</v>
          </cell>
        </row>
        <row r="318">
          <cell r="F318" t="str">
            <v>FFE</v>
          </cell>
          <cell r="N318">
            <v>0</v>
          </cell>
          <cell r="O318">
            <v>3750000</v>
          </cell>
        </row>
        <row r="319">
          <cell r="F319" t="str">
            <v>FFE</v>
          </cell>
          <cell r="N319">
            <v>0</v>
          </cell>
          <cell r="O319">
            <v>3750000</v>
          </cell>
        </row>
        <row r="320">
          <cell r="F320" t="str">
            <v>FFE</v>
          </cell>
          <cell r="N320">
            <v>0</v>
          </cell>
          <cell r="O320">
            <v>3750000</v>
          </cell>
        </row>
        <row r="321">
          <cell r="F321" t="str">
            <v>FFE</v>
          </cell>
          <cell r="N321">
            <v>0</v>
          </cell>
          <cell r="O321">
            <v>2300000</v>
          </cell>
        </row>
        <row r="322">
          <cell r="F322" t="str">
            <v>FFE</v>
          </cell>
          <cell r="N322">
            <v>0</v>
          </cell>
          <cell r="O322">
            <v>2300000</v>
          </cell>
        </row>
        <row r="323">
          <cell r="F323" t="str">
            <v>FFE</v>
          </cell>
          <cell r="N323">
            <v>0</v>
          </cell>
          <cell r="O323">
            <v>7500000</v>
          </cell>
        </row>
        <row r="324">
          <cell r="F324" t="str">
            <v>FFE</v>
          </cell>
          <cell r="N324">
            <v>0</v>
          </cell>
          <cell r="O324">
            <v>7500000</v>
          </cell>
        </row>
        <row r="325">
          <cell r="F325" t="str">
            <v>FFE</v>
          </cell>
          <cell r="N325">
            <v>0</v>
          </cell>
          <cell r="O325">
            <v>1090000</v>
          </cell>
        </row>
        <row r="326">
          <cell r="F326" t="str">
            <v>FFE</v>
          </cell>
          <cell r="N326">
            <v>0</v>
          </cell>
          <cell r="O326">
            <v>5300000</v>
          </cell>
        </row>
        <row r="327">
          <cell r="F327" t="str">
            <v>FFE</v>
          </cell>
          <cell r="N327">
            <v>0</v>
          </cell>
          <cell r="O327">
            <v>3850000</v>
          </cell>
        </row>
        <row r="328">
          <cell r="F328" t="str">
            <v>FFE</v>
          </cell>
          <cell r="N328">
            <v>0</v>
          </cell>
          <cell r="O328">
            <v>2350000</v>
          </cell>
        </row>
        <row r="329">
          <cell r="F329" t="str">
            <v>FFE</v>
          </cell>
          <cell r="N329">
            <v>0</v>
          </cell>
          <cell r="O329">
            <v>5363700</v>
          </cell>
        </row>
        <row r="330">
          <cell r="F330" t="str">
            <v>FFE</v>
          </cell>
          <cell r="N330">
            <v>0</v>
          </cell>
          <cell r="O330">
            <v>10393805</v>
          </cell>
        </row>
        <row r="331">
          <cell r="F331" t="str">
            <v>FFE</v>
          </cell>
          <cell r="N331">
            <v>0</v>
          </cell>
          <cell r="O331">
            <v>7450000</v>
          </cell>
        </row>
        <row r="332">
          <cell r="F332" t="str">
            <v>FFE</v>
          </cell>
          <cell r="N332">
            <v>0</v>
          </cell>
          <cell r="O332">
            <v>7450000</v>
          </cell>
        </row>
        <row r="333">
          <cell r="F333" t="str">
            <v>FFE</v>
          </cell>
          <cell r="N333">
            <v>0</v>
          </cell>
          <cell r="O333">
            <v>7450000</v>
          </cell>
        </row>
        <row r="334">
          <cell r="F334" t="str">
            <v>FFE</v>
          </cell>
          <cell r="N334">
            <v>0</v>
          </cell>
          <cell r="O334">
            <v>1450000</v>
          </cell>
        </row>
        <row r="335">
          <cell r="F335" t="str">
            <v>FFE</v>
          </cell>
          <cell r="N335">
            <v>0</v>
          </cell>
          <cell r="O335">
            <v>12937261</v>
          </cell>
        </row>
        <row r="336">
          <cell r="F336" t="str">
            <v>FFE</v>
          </cell>
          <cell r="N336">
            <v>0</v>
          </cell>
          <cell r="O336">
            <v>15663600</v>
          </cell>
        </row>
        <row r="337">
          <cell r="F337" t="str">
            <v>FFE</v>
          </cell>
          <cell r="N337">
            <v>0</v>
          </cell>
          <cell r="O337">
            <v>11932614</v>
          </cell>
        </row>
        <row r="338">
          <cell r="F338" t="str">
            <v>FFE</v>
          </cell>
          <cell r="N338">
            <v>0</v>
          </cell>
          <cell r="O338">
            <v>11761146</v>
          </cell>
        </row>
        <row r="339">
          <cell r="F339" t="str">
            <v>FFE</v>
          </cell>
          <cell r="N339">
            <v>0</v>
          </cell>
          <cell r="O339">
            <v>9068400</v>
          </cell>
        </row>
        <row r="340">
          <cell r="F340" t="str">
            <v>FFE</v>
          </cell>
          <cell r="N340">
            <v>0</v>
          </cell>
          <cell r="O340">
            <v>9068400</v>
          </cell>
        </row>
        <row r="341">
          <cell r="F341" t="str">
            <v>FFE</v>
          </cell>
          <cell r="N341">
            <v>0</v>
          </cell>
          <cell r="O341">
            <v>8635500</v>
          </cell>
        </row>
        <row r="342">
          <cell r="F342" t="str">
            <v>FFE</v>
          </cell>
          <cell r="N342">
            <v>0</v>
          </cell>
          <cell r="O342">
            <v>8635500</v>
          </cell>
        </row>
        <row r="343">
          <cell r="F343" t="str">
            <v>FFE</v>
          </cell>
          <cell r="N343">
            <v>0</v>
          </cell>
          <cell r="O343">
            <v>8628850</v>
          </cell>
        </row>
        <row r="344">
          <cell r="F344" t="str">
            <v>FFE</v>
          </cell>
          <cell r="N344">
            <v>0</v>
          </cell>
          <cell r="O344">
            <v>8039952</v>
          </cell>
        </row>
        <row r="345">
          <cell r="F345" t="str">
            <v>FFE</v>
          </cell>
          <cell r="N345">
            <v>0</v>
          </cell>
          <cell r="O345">
            <v>8039952</v>
          </cell>
        </row>
        <row r="346">
          <cell r="F346" t="str">
            <v>FFE</v>
          </cell>
          <cell r="N346">
            <v>0</v>
          </cell>
          <cell r="O346">
            <v>8039952</v>
          </cell>
        </row>
        <row r="347">
          <cell r="F347" t="str">
            <v>FFE</v>
          </cell>
          <cell r="N347">
            <v>0</v>
          </cell>
          <cell r="O347">
            <v>5081400</v>
          </cell>
        </row>
        <row r="348">
          <cell r="F348" t="str">
            <v>FFE</v>
          </cell>
          <cell r="N348">
            <v>0</v>
          </cell>
          <cell r="O348">
            <v>5081400</v>
          </cell>
        </row>
        <row r="349">
          <cell r="F349" t="str">
            <v>FFE</v>
          </cell>
          <cell r="N349">
            <v>0</v>
          </cell>
          <cell r="O349">
            <v>5081400</v>
          </cell>
        </row>
        <row r="350">
          <cell r="F350" t="str">
            <v>FFE</v>
          </cell>
          <cell r="N350">
            <v>0</v>
          </cell>
          <cell r="O350">
            <v>5081400</v>
          </cell>
        </row>
        <row r="351">
          <cell r="F351" t="str">
            <v>FFE</v>
          </cell>
          <cell r="N351">
            <v>0</v>
          </cell>
          <cell r="O351">
            <v>5081400</v>
          </cell>
        </row>
        <row r="352">
          <cell r="F352" t="str">
            <v>FFE</v>
          </cell>
          <cell r="N352">
            <v>0</v>
          </cell>
          <cell r="O352">
            <v>5081400</v>
          </cell>
        </row>
        <row r="353">
          <cell r="F353" t="str">
            <v>FFE</v>
          </cell>
          <cell r="N353">
            <v>0</v>
          </cell>
          <cell r="O353">
            <v>4767120</v>
          </cell>
        </row>
        <row r="354">
          <cell r="F354" t="str">
            <v>FFE</v>
          </cell>
          <cell r="N354">
            <v>0</v>
          </cell>
          <cell r="O354">
            <v>11060322</v>
          </cell>
        </row>
        <row r="355">
          <cell r="F355" t="str">
            <v>FFE</v>
          </cell>
          <cell r="N355">
            <v>0</v>
          </cell>
          <cell r="O355">
            <v>1655000</v>
          </cell>
        </row>
        <row r="356">
          <cell r="F356" t="str">
            <v>FFE</v>
          </cell>
          <cell r="N356">
            <v>0</v>
          </cell>
          <cell r="O356">
            <v>220000</v>
          </cell>
        </row>
        <row r="357">
          <cell r="F357" t="str">
            <v>FFE</v>
          </cell>
          <cell r="N357">
            <v>0</v>
          </cell>
          <cell r="O357">
            <v>12000000</v>
          </cell>
        </row>
        <row r="358">
          <cell r="F358" t="str">
            <v>FFE</v>
          </cell>
          <cell r="N358">
            <v>0</v>
          </cell>
          <cell r="O358">
            <v>34130250</v>
          </cell>
        </row>
        <row r="359">
          <cell r="F359" t="str">
            <v>FFE</v>
          </cell>
          <cell r="N359">
            <v>0</v>
          </cell>
          <cell r="O359">
            <v>111064616</v>
          </cell>
        </row>
        <row r="360">
          <cell r="F360" t="str">
            <v>FFE</v>
          </cell>
          <cell r="N360">
            <v>0</v>
          </cell>
          <cell r="O360">
            <v>25312500</v>
          </cell>
        </row>
        <row r="361">
          <cell r="F361" t="str">
            <v>FFE</v>
          </cell>
          <cell r="N361">
            <v>0</v>
          </cell>
          <cell r="O361">
            <v>5062500</v>
          </cell>
        </row>
        <row r="362">
          <cell r="F362" t="str">
            <v>FFE</v>
          </cell>
          <cell r="N362">
            <v>0</v>
          </cell>
          <cell r="O362">
            <v>2109375</v>
          </cell>
        </row>
        <row r="363">
          <cell r="F363" t="str">
            <v>FFE</v>
          </cell>
          <cell r="N363">
            <v>0</v>
          </cell>
          <cell r="O363">
            <v>1687500</v>
          </cell>
        </row>
        <row r="364">
          <cell r="F364" t="str">
            <v>FFE</v>
          </cell>
          <cell r="N364">
            <v>0</v>
          </cell>
          <cell r="O364">
            <v>958333</v>
          </cell>
        </row>
        <row r="365">
          <cell r="F365" t="str">
            <v>FFE</v>
          </cell>
          <cell r="N365">
            <v>0</v>
          </cell>
          <cell r="O365">
            <v>421875</v>
          </cell>
        </row>
        <row r="366">
          <cell r="F366" t="str">
            <v>FFE</v>
          </cell>
          <cell r="N366">
            <v>0</v>
          </cell>
          <cell r="O366">
            <v>168750</v>
          </cell>
        </row>
        <row r="367">
          <cell r="F367" t="str">
            <v>FFE</v>
          </cell>
          <cell r="N367">
            <v>0</v>
          </cell>
          <cell r="O367">
            <v>84375</v>
          </cell>
        </row>
        <row r="368">
          <cell r="F368" t="str">
            <v>FFE</v>
          </cell>
          <cell r="N368">
            <v>0</v>
          </cell>
          <cell r="O368">
            <v>84375</v>
          </cell>
        </row>
        <row r="369">
          <cell r="F369" t="str">
            <v>FFE</v>
          </cell>
          <cell r="N369">
            <v>0</v>
          </cell>
          <cell r="O369">
            <v>34375</v>
          </cell>
        </row>
        <row r="370">
          <cell r="F370" t="str">
            <v>FFE</v>
          </cell>
          <cell r="N370">
            <v>0</v>
          </cell>
          <cell r="O370">
            <v>33750</v>
          </cell>
        </row>
        <row r="371">
          <cell r="F371" t="str">
            <v>FFE</v>
          </cell>
          <cell r="N371">
            <v>0</v>
          </cell>
          <cell r="O371">
            <v>16875</v>
          </cell>
        </row>
        <row r="372">
          <cell r="F372" t="str">
            <v>FFE</v>
          </cell>
          <cell r="N372">
            <v>0</v>
          </cell>
          <cell r="O372">
            <v>16875</v>
          </cell>
        </row>
        <row r="373">
          <cell r="F373" t="str">
            <v>FFE</v>
          </cell>
          <cell r="N373">
            <v>0</v>
          </cell>
          <cell r="O373">
            <v>1915000</v>
          </cell>
        </row>
        <row r="374">
          <cell r="F374" t="str">
            <v>FFE</v>
          </cell>
          <cell r="N374">
            <v>0</v>
          </cell>
          <cell r="O374">
            <v>1915000</v>
          </cell>
        </row>
        <row r="375">
          <cell r="F375" t="str">
            <v>FFE</v>
          </cell>
          <cell r="N375">
            <v>0</v>
          </cell>
          <cell r="O375">
            <v>1496000</v>
          </cell>
        </row>
        <row r="376">
          <cell r="F376" t="str">
            <v>FFE</v>
          </cell>
          <cell r="N376">
            <v>0</v>
          </cell>
          <cell r="O376">
            <v>1496000</v>
          </cell>
        </row>
        <row r="377">
          <cell r="F377" t="str">
            <v>FFE</v>
          </cell>
          <cell r="N377">
            <v>0</v>
          </cell>
          <cell r="O377">
            <v>1496000</v>
          </cell>
        </row>
        <row r="378">
          <cell r="F378" t="str">
            <v>FFE</v>
          </cell>
          <cell r="N378">
            <v>0</v>
          </cell>
          <cell r="O378">
            <v>1496000</v>
          </cell>
        </row>
        <row r="379">
          <cell r="F379" t="str">
            <v>FFE</v>
          </cell>
          <cell r="N379">
            <v>0</v>
          </cell>
          <cell r="O379">
            <v>1496000</v>
          </cell>
        </row>
        <row r="380">
          <cell r="F380" t="str">
            <v>FFE</v>
          </cell>
          <cell r="N380">
            <v>0</v>
          </cell>
          <cell r="O380">
            <v>1496000</v>
          </cell>
        </row>
        <row r="381">
          <cell r="F381" t="str">
            <v>FFE</v>
          </cell>
          <cell r="N381">
            <v>0</v>
          </cell>
          <cell r="O381">
            <v>1496000</v>
          </cell>
        </row>
        <row r="382">
          <cell r="F382" t="str">
            <v>FFE</v>
          </cell>
          <cell r="N382">
            <v>0</v>
          </cell>
          <cell r="O382">
            <v>1496000</v>
          </cell>
        </row>
        <row r="383">
          <cell r="F383" t="str">
            <v>FFE</v>
          </cell>
          <cell r="N383">
            <v>0</v>
          </cell>
          <cell r="O383">
            <v>1496000</v>
          </cell>
        </row>
        <row r="384">
          <cell r="F384" t="str">
            <v>FFE</v>
          </cell>
          <cell r="N384">
            <v>0</v>
          </cell>
          <cell r="O384">
            <v>1496000</v>
          </cell>
        </row>
        <row r="385">
          <cell r="F385" t="str">
            <v>COM</v>
          </cell>
          <cell r="N385">
            <v>0</v>
          </cell>
          <cell r="O385">
            <v>2000000</v>
          </cell>
        </row>
        <row r="386">
          <cell r="F386" t="str">
            <v>COM</v>
          </cell>
          <cell r="N386">
            <v>0</v>
          </cell>
          <cell r="O386">
            <v>1756500</v>
          </cell>
        </row>
        <row r="387">
          <cell r="F387" t="str">
            <v>COM</v>
          </cell>
          <cell r="N387">
            <v>0</v>
          </cell>
          <cell r="O387">
            <v>2600000</v>
          </cell>
        </row>
        <row r="388">
          <cell r="F388" t="str">
            <v>COM</v>
          </cell>
          <cell r="N388">
            <v>0</v>
          </cell>
          <cell r="O388">
            <v>1800000</v>
          </cell>
        </row>
        <row r="389">
          <cell r="F389" t="str">
            <v>COM</v>
          </cell>
          <cell r="N389">
            <v>0</v>
          </cell>
          <cell r="O389">
            <v>128822533</v>
          </cell>
        </row>
        <row r="390">
          <cell r="F390" t="str">
            <v>COM</v>
          </cell>
          <cell r="N390">
            <v>0</v>
          </cell>
          <cell r="O390">
            <v>110353174</v>
          </cell>
        </row>
        <row r="391">
          <cell r="F391" t="str">
            <v>COM</v>
          </cell>
          <cell r="N391">
            <v>0</v>
          </cell>
          <cell r="O391">
            <v>67649278</v>
          </cell>
        </row>
        <row r="392">
          <cell r="F392" t="str">
            <v>COM</v>
          </cell>
          <cell r="N392">
            <v>0</v>
          </cell>
          <cell r="O392">
            <v>62595288</v>
          </cell>
        </row>
        <row r="393">
          <cell r="F393" t="str">
            <v>COM</v>
          </cell>
          <cell r="N393">
            <v>0</v>
          </cell>
          <cell r="O393">
            <v>51930905</v>
          </cell>
        </row>
        <row r="394">
          <cell r="F394" t="str">
            <v>COM</v>
          </cell>
          <cell r="N394">
            <v>0</v>
          </cell>
          <cell r="O394">
            <v>50657625</v>
          </cell>
        </row>
        <row r="395">
          <cell r="F395" t="str">
            <v>COM</v>
          </cell>
          <cell r="N395">
            <v>0</v>
          </cell>
          <cell r="O395">
            <v>32410449</v>
          </cell>
        </row>
        <row r="396">
          <cell r="F396" t="str">
            <v>COM</v>
          </cell>
          <cell r="N396">
            <v>0</v>
          </cell>
          <cell r="O396">
            <v>29674803</v>
          </cell>
        </row>
        <row r="397">
          <cell r="F397" t="str">
            <v>COM</v>
          </cell>
          <cell r="N397">
            <v>0</v>
          </cell>
          <cell r="O397">
            <v>22256102</v>
          </cell>
        </row>
        <row r="398">
          <cell r="F398" t="str">
            <v>COM</v>
          </cell>
          <cell r="N398">
            <v>0</v>
          </cell>
          <cell r="O398">
            <v>20030492</v>
          </cell>
        </row>
        <row r="399">
          <cell r="F399" t="str">
            <v>COM</v>
          </cell>
          <cell r="N399">
            <v>0</v>
          </cell>
          <cell r="O399">
            <v>18454018</v>
          </cell>
        </row>
        <row r="400">
          <cell r="F400" t="str">
            <v>COM</v>
          </cell>
          <cell r="N400">
            <v>0</v>
          </cell>
          <cell r="O400">
            <v>16228408</v>
          </cell>
        </row>
        <row r="401">
          <cell r="F401" t="str">
            <v>COM</v>
          </cell>
          <cell r="N401">
            <v>0</v>
          </cell>
          <cell r="O401">
            <v>15579272</v>
          </cell>
        </row>
        <row r="402">
          <cell r="F402" t="str">
            <v>COM</v>
          </cell>
          <cell r="N402">
            <v>0</v>
          </cell>
          <cell r="O402">
            <v>14605567</v>
          </cell>
        </row>
        <row r="403">
          <cell r="F403" t="str">
            <v>COM</v>
          </cell>
          <cell r="N403">
            <v>0</v>
          </cell>
          <cell r="O403">
            <v>11823554</v>
          </cell>
        </row>
        <row r="404">
          <cell r="F404" t="str">
            <v>COM</v>
          </cell>
          <cell r="N404">
            <v>0</v>
          </cell>
          <cell r="O404">
            <v>11128051</v>
          </cell>
        </row>
        <row r="405">
          <cell r="F405" t="str">
            <v>COM</v>
          </cell>
          <cell r="N405">
            <v>0</v>
          </cell>
          <cell r="O405">
            <v>8346038</v>
          </cell>
        </row>
        <row r="406">
          <cell r="F406" t="str">
            <v>COM</v>
          </cell>
          <cell r="N406">
            <v>0</v>
          </cell>
          <cell r="O406">
            <v>4673781</v>
          </cell>
        </row>
        <row r="407">
          <cell r="F407" t="str">
            <v>COM</v>
          </cell>
          <cell r="N407">
            <v>0</v>
          </cell>
          <cell r="O407">
            <v>3310595</v>
          </cell>
        </row>
        <row r="408">
          <cell r="F408" t="str">
            <v>COM</v>
          </cell>
          <cell r="N408">
            <v>0</v>
          </cell>
          <cell r="O408">
            <v>31752000</v>
          </cell>
        </row>
        <row r="409">
          <cell r="F409" t="str">
            <v>COM</v>
          </cell>
          <cell r="N409">
            <v>0</v>
          </cell>
          <cell r="O409">
            <v>2200000</v>
          </cell>
        </row>
        <row r="410">
          <cell r="F410" t="str">
            <v>COM</v>
          </cell>
          <cell r="N410">
            <v>0</v>
          </cell>
          <cell r="O410">
            <v>1790801</v>
          </cell>
        </row>
        <row r="411">
          <cell r="F411" t="str">
            <v>COM</v>
          </cell>
          <cell r="N411">
            <v>0</v>
          </cell>
          <cell r="O411">
            <v>4639028</v>
          </cell>
        </row>
        <row r="412">
          <cell r="F412" t="str">
            <v>COM</v>
          </cell>
          <cell r="N412">
            <v>0</v>
          </cell>
          <cell r="O412">
            <v>5724225</v>
          </cell>
        </row>
        <row r="413">
          <cell r="F413" t="str">
            <v>COM</v>
          </cell>
          <cell r="N413">
            <v>0</v>
          </cell>
          <cell r="O413">
            <v>16443900</v>
          </cell>
        </row>
        <row r="414">
          <cell r="F414" t="str">
            <v>COM</v>
          </cell>
          <cell r="N414">
            <v>0</v>
          </cell>
          <cell r="O414">
            <v>2900000</v>
          </cell>
        </row>
        <row r="415">
          <cell r="F415" t="str">
            <v>COM</v>
          </cell>
          <cell r="N415">
            <v>0</v>
          </cell>
          <cell r="O415">
            <v>2600000</v>
          </cell>
        </row>
        <row r="416">
          <cell r="F416" t="str">
            <v>COM</v>
          </cell>
          <cell r="N416">
            <v>0</v>
          </cell>
          <cell r="O416">
            <v>2000000</v>
          </cell>
        </row>
        <row r="417">
          <cell r="F417" t="str">
            <v>COM</v>
          </cell>
          <cell r="N417">
            <v>0</v>
          </cell>
          <cell r="O417">
            <v>6304000</v>
          </cell>
        </row>
        <row r="418">
          <cell r="F418" t="str">
            <v>COM</v>
          </cell>
          <cell r="N418">
            <v>0</v>
          </cell>
          <cell r="O418">
            <v>5200000</v>
          </cell>
        </row>
        <row r="419">
          <cell r="F419" t="str">
            <v>COM</v>
          </cell>
          <cell r="N419">
            <v>0</v>
          </cell>
          <cell r="O419">
            <v>2935500</v>
          </cell>
        </row>
        <row r="420">
          <cell r="F420" t="str">
            <v>COM</v>
          </cell>
          <cell r="N420">
            <v>0</v>
          </cell>
          <cell r="O420">
            <v>2703750</v>
          </cell>
        </row>
        <row r="421">
          <cell r="F421" t="str">
            <v>COM</v>
          </cell>
          <cell r="N421">
            <v>0</v>
          </cell>
          <cell r="O421">
            <v>21322500</v>
          </cell>
        </row>
        <row r="422">
          <cell r="F422" t="str">
            <v>COM</v>
          </cell>
          <cell r="N422">
            <v>0</v>
          </cell>
          <cell r="O422">
            <v>188217050</v>
          </cell>
        </row>
        <row r="423">
          <cell r="F423" t="str">
            <v>COM</v>
          </cell>
          <cell r="N423">
            <v>0</v>
          </cell>
          <cell r="O423">
            <v>2100000</v>
          </cell>
        </row>
        <row r="424">
          <cell r="F424" t="str">
            <v>COM</v>
          </cell>
          <cell r="N424">
            <v>0</v>
          </cell>
          <cell r="O424">
            <v>1200000</v>
          </cell>
        </row>
        <row r="425">
          <cell r="F425" t="str">
            <v>COM</v>
          </cell>
          <cell r="N425">
            <v>0</v>
          </cell>
          <cell r="O425">
            <v>1200000</v>
          </cell>
        </row>
        <row r="426">
          <cell r="F426" t="str">
            <v>COM</v>
          </cell>
          <cell r="N426">
            <v>0</v>
          </cell>
          <cell r="O426">
            <v>345861901</v>
          </cell>
        </row>
        <row r="427">
          <cell r="F427" t="str">
            <v>COM</v>
          </cell>
          <cell r="N427">
            <v>0</v>
          </cell>
          <cell r="O427">
            <v>7946744</v>
          </cell>
        </row>
        <row r="428">
          <cell r="F428" t="str">
            <v>COM</v>
          </cell>
          <cell r="N428">
            <v>0</v>
          </cell>
          <cell r="O428">
            <v>32943750</v>
          </cell>
        </row>
        <row r="429">
          <cell r="F429" t="str">
            <v>COM</v>
          </cell>
          <cell r="N429">
            <v>0</v>
          </cell>
          <cell r="O429">
            <v>935000</v>
          </cell>
        </row>
        <row r="430">
          <cell r="F430" t="str">
            <v>COM</v>
          </cell>
          <cell r="N430">
            <v>0</v>
          </cell>
          <cell r="O430">
            <v>1000000</v>
          </cell>
        </row>
        <row r="431">
          <cell r="F431" t="str">
            <v>COM</v>
          </cell>
          <cell r="N431">
            <v>0</v>
          </cell>
          <cell r="O431">
            <v>1949062</v>
          </cell>
        </row>
        <row r="432">
          <cell r="F432" t="str">
            <v>COM</v>
          </cell>
          <cell r="N432">
            <v>0</v>
          </cell>
          <cell r="O432">
            <v>1584114</v>
          </cell>
        </row>
        <row r="433">
          <cell r="F433" t="str">
            <v>COM</v>
          </cell>
          <cell r="N433">
            <v>0</v>
          </cell>
          <cell r="O433">
            <v>2054925762</v>
          </cell>
        </row>
        <row r="434">
          <cell r="F434" t="str">
            <v>COM</v>
          </cell>
          <cell r="N434">
            <v>0</v>
          </cell>
          <cell r="O434">
            <v>779100000</v>
          </cell>
        </row>
        <row r="435">
          <cell r="F435" t="str">
            <v>COM</v>
          </cell>
          <cell r="N435">
            <v>0</v>
          </cell>
          <cell r="O435">
            <v>575000000</v>
          </cell>
        </row>
        <row r="436">
          <cell r="F436" t="str">
            <v>COM</v>
          </cell>
          <cell r="N436">
            <v>0</v>
          </cell>
          <cell r="O436">
            <v>572880000</v>
          </cell>
        </row>
        <row r="437">
          <cell r="F437" t="str">
            <v>COM</v>
          </cell>
          <cell r="N437">
            <v>0</v>
          </cell>
          <cell r="O437">
            <v>1350427464</v>
          </cell>
        </row>
        <row r="438">
          <cell r="F438" t="str">
            <v>COM</v>
          </cell>
          <cell r="N438">
            <v>0</v>
          </cell>
          <cell r="O438">
            <v>252000000</v>
          </cell>
        </row>
        <row r="439">
          <cell r="F439" t="str">
            <v>COM</v>
          </cell>
          <cell r="N439">
            <v>0</v>
          </cell>
          <cell r="O439">
            <v>15762031</v>
          </cell>
        </row>
        <row r="440">
          <cell r="F440" t="str">
            <v>COM</v>
          </cell>
          <cell r="N440">
            <v>0</v>
          </cell>
          <cell r="O440">
            <v>6056419</v>
          </cell>
        </row>
        <row r="441">
          <cell r="F441" t="str">
            <v>COM</v>
          </cell>
          <cell r="N441">
            <v>31741469</v>
          </cell>
          <cell r="O441">
            <v>380897510</v>
          </cell>
        </row>
        <row r="442">
          <cell r="F442" t="str">
            <v>COM</v>
          </cell>
          <cell r="N442">
            <v>96875000</v>
          </cell>
          <cell r="O442">
            <v>930000000</v>
          </cell>
        </row>
        <row r="443">
          <cell r="F443" t="str">
            <v>COM</v>
          </cell>
          <cell r="N443">
            <v>52083338</v>
          </cell>
          <cell r="O443">
            <v>500000000</v>
          </cell>
        </row>
        <row r="444">
          <cell r="F444" t="str">
            <v>COM</v>
          </cell>
          <cell r="N444">
            <v>2600239</v>
          </cell>
          <cell r="O444">
            <v>24962284</v>
          </cell>
        </row>
        <row r="445">
          <cell r="F445" t="str">
            <v>COM</v>
          </cell>
          <cell r="N445">
            <v>2600239</v>
          </cell>
          <cell r="O445">
            <v>24962284</v>
          </cell>
        </row>
        <row r="446">
          <cell r="F446" t="str">
            <v>FFE</v>
          </cell>
          <cell r="N446">
            <v>0</v>
          </cell>
          <cell r="O446">
            <v>186599447</v>
          </cell>
        </row>
        <row r="447">
          <cell r="F447" t="str">
            <v>ITE</v>
          </cell>
          <cell r="N447">
            <v>0</v>
          </cell>
          <cell r="O447">
            <v>6166380</v>
          </cell>
        </row>
        <row r="448">
          <cell r="F448" t="str">
            <v>ITE</v>
          </cell>
          <cell r="N448">
            <v>0</v>
          </cell>
          <cell r="O448">
            <v>5063906</v>
          </cell>
        </row>
        <row r="449">
          <cell r="F449" t="str">
            <v>ITE</v>
          </cell>
          <cell r="N449">
            <v>0</v>
          </cell>
          <cell r="O449">
            <v>98326703</v>
          </cell>
        </row>
        <row r="450">
          <cell r="F450" t="str">
            <v>ITE</v>
          </cell>
          <cell r="N450">
            <v>0</v>
          </cell>
          <cell r="O450">
            <v>63023560</v>
          </cell>
        </row>
        <row r="451">
          <cell r="F451" t="str">
            <v>ITE</v>
          </cell>
          <cell r="N451">
            <v>0</v>
          </cell>
          <cell r="O451">
            <v>57549525</v>
          </cell>
        </row>
        <row r="452">
          <cell r="F452" t="str">
            <v>ITE</v>
          </cell>
          <cell r="N452">
            <v>0</v>
          </cell>
          <cell r="O452">
            <v>24632168</v>
          </cell>
        </row>
        <row r="453">
          <cell r="F453" t="str">
            <v>ITE</v>
          </cell>
          <cell r="N453">
            <v>0</v>
          </cell>
          <cell r="O453">
            <v>21854250</v>
          </cell>
        </row>
        <row r="454">
          <cell r="F454" t="str">
            <v>ITE</v>
          </cell>
          <cell r="N454">
            <v>0</v>
          </cell>
          <cell r="O454">
            <v>26971918</v>
          </cell>
        </row>
        <row r="455">
          <cell r="F455" t="str">
            <v>ITE</v>
          </cell>
          <cell r="N455">
            <v>0</v>
          </cell>
          <cell r="O455">
            <v>24104845</v>
          </cell>
        </row>
        <row r="456">
          <cell r="F456" t="str">
            <v>ITE</v>
          </cell>
          <cell r="N456">
            <v>0</v>
          </cell>
          <cell r="O456">
            <v>5983769</v>
          </cell>
        </row>
        <row r="457">
          <cell r="F457" t="str">
            <v>ITE</v>
          </cell>
          <cell r="N457">
            <v>0</v>
          </cell>
          <cell r="O457">
            <v>80400000</v>
          </cell>
        </row>
        <row r="458">
          <cell r="F458" t="str">
            <v>ITE</v>
          </cell>
          <cell r="N458">
            <v>0</v>
          </cell>
          <cell r="O458">
            <v>241415000</v>
          </cell>
        </row>
        <row r="459">
          <cell r="F459" t="str">
            <v>ITE</v>
          </cell>
          <cell r="N459">
            <v>0</v>
          </cell>
          <cell r="O459">
            <v>20208825</v>
          </cell>
        </row>
        <row r="460">
          <cell r="F460" t="str">
            <v>ITE</v>
          </cell>
          <cell r="N460">
            <v>0</v>
          </cell>
          <cell r="O460">
            <v>15183246</v>
          </cell>
        </row>
        <row r="461">
          <cell r="F461" t="str">
            <v>ITE</v>
          </cell>
          <cell r="N461">
            <v>0</v>
          </cell>
          <cell r="O461">
            <v>18848167</v>
          </cell>
        </row>
        <row r="462">
          <cell r="F462" t="str">
            <v>FFE</v>
          </cell>
          <cell r="N462">
            <v>0</v>
          </cell>
          <cell r="O462">
            <v>5500000</v>
          </cell>
        </row>
        <row r="463">
          <cell r="F463" t="str">
            <v>OPE</v>
          </cell>
          <cell r="N463">
            <v>0</v>
          </cell>
          <cell r="O463">
            <v>21000000</v>
          </cell>
        </row>
        <row r="464">
          <cell r="F464" t="str">
            <v>OPE</v>
          </cell>
          <cell r="N464">
            <v>0</v>
          </cell>
          <cell r="O464">
            <v>8900000</v>
          </cell>
        </row>
        <row r="465">
          <cell r="F465" t="str">
            <v>OPE</v>
          </cell>
          <cell r="N465">
            <v>0</v>
          </cell>
          <cell r="O465">
            <v>7000000</v>
          </cell>
        </row>
        <row r="466">
          <cell r="F466" t="str">
            <v>OPE</v>
          </cell>
          <cell r="N466">
            <v>0</v>
          </cell>
          <cell r="O466">
            <v>8900000</v>
          </cell>
        </row>
        <row r="467">
          <cell r="F467" t="str">
            <v>OPE</v>
          </cell>
          <cell r="N467">
            <v>0</v>
          </cell>
          <cell r="O467">
            <v>19000000</v>
          </cell>
        </row>
        <row r="468">
          <cell r="F468" t="str">
            <v>OPE</v>
          </cell>
          <cell r="N468">
            <v>0</v>
          </cell>
          <cell r="O468">
            <v>19000000</v>
          </cell>
        </row>
        <row r="469">
          <cell r="F469" t="str">
            <v>OPE</v>
          </cell>
          <cell r="N469">
            <v>5729171</v>
          </cell>
          <cell r="O469">
            <v>110000000</v>
          </cell>
        </row>
        <row r="470">
          <cell r="F470" t="str">
            <v>OPE</v>
          </cell>
          <cell r="N470">
            <v>0</v>
          </cell>
          <cell r="O470">
            <v>110000000</v>
          </cell>
        </row>
        <row r="471">
          <cell r="F471" t="str">
            <v>OPE</v>
          </cell>
          <cell r="N471">
            <v>5729171</v>
          </cell>
          <cell r="O471">
            <v>0</v>
          </cell>
        </row>
        <row r="472">
          <cell r="F472" t="str">
            <v>OPE</v>
          </cell>
          <cell r="N472">
            <v>93750</v>
          </cell>
          <cell r="O472">
            <v>1500000</v>
          </cell>
        </row>
        <row r="473">
          <cell r="F473" t="str">
            <v>FFE</v>
          </cell>
          <cell r="N473">
            <v>0</v>
          </cell>
          <cell r="O473">
            <v>17000000</v>
          </cell>
        </row>
        <row r="474">
          <cell r="F474" t="str">
            <v>FFE</v>
          </cell>
          <cell r="N474">
            <v>0</v>
          </cell>
          <cell r="O474">
            <v>1500000</v>
          </cell>
        </row>
        <row r="475">
          <cell r="F475" t="str">
            <v>FFE</v>
          </cell>
          <cell r="N475">
            <v>0</v>
          </cell>
          <cell r="O475">
            <v>5897500</v>
          </cell>
        </row>
        <row r="476">
          <cell r="F476" t="str">
            <v>FFE</v>
          </cell>
          <cell r="N476">
            <v>0</v>
          </cell>
          <cell r="O476">
            <v>9570000</v>
          </cell>
        </row>
        <row r="477">
          <cell r="F477" t="str">
            <v>ITE</v>
          </cell>
          <cell r="N477">
            <v>0</v>
          </cell>
          <cell r="O477">
            <v>4992200</v>
          </cell>
        </row>
        <row r="478">
          <cell r="F478" t="str">
            <v>FFE</v>
          </cell>
          <cell r="N478">
            <v>0</v>
          </cell>
          <cell r="O478">
            <v>4992200</v>
          </cell>
        </row>
        <row r="479">
          <cell r="F479" t="str">
            <v>FFE</v>
          </cell>
          <cell r="N479">
            <v>0</v>
          </cell>
          <cell r="O479">
            <v>4992200</v>
          </cell>
        </row>
        <row r="480">
          <cell r="F480" t="str">
            <v>FFE</v>
          </cell>
          <cell r="N480">
            <v>0</v>
          </cell>
          <cell r="O480">
            <v>4992200</v>
          </cell>
        </row>
        <row r="481">
          <cell r="F481" t="str">
            <v>FFE</v>
          </cell>
          <cell r="N481">
            <v>0</v>
          </cell>
          <cell r="O481">
            <v>4992200</v>
          </cell>
        </row>
        <row r="482">
          <cell r="F482" t="str">
            <v>FFE</v>
          </cell>
          <cell r="N482">
            <v>0</v>
          </cell>
          <cell r="O482">
            <v>4992200</v>
          </cell>
        </row>
        <row r="483">
          <cell r="F483" t="str">
            <v>FFE</v>
          </cell>
          <cell r="N483">
            <v>0</v>
          </cell>
          <cell r="O483">
            <v>4992200</v>
          </cell>
        </row>
        <row r="484">
          <cell r="F484" t="str">
            <v>FFE</v>
          </cell>
          <cell r="N484">
            <v>0</v>
          </cell>
          <cell r="O484">
            <v>4992200</v>
          </cell>
        </row>
        <row r="485">
          <cell r="F485" t="str">
            <v>OPE</v>
          </cell>
          <cell r="N485">
            <v>0</v>
          </cell>
          <cell r="O485">
            <v>2750000</v>
          </cell>
        </row>
        <row r="486">
          <cell r="F486" t="str">
            <v>OPE</v>
          </cell>
          <cell r="N486">
            <v>0</v>
          </cell>
          <cell r="O486">
            <v>8900000</v>
          </cell>
        </row>
        <row r="487">
          <cell r="F487" t="str">
            <v>OPE</v>
          </cell>
          <cell r="N487">
            <v>0</v>
          </cell>
          <cell r="O487">
            <v>12000000</v>
          </cell>
        </row>
        <row r="488">
          <cell r="F488" t="str">
            <v>OPE</v>
          </cell>
          <cell r="N488">
            <v>0</v>
          </cell>
          <cell r="O488">
            <v>4500000</v>
          </cell>
        </row>
        <row r="489">
          <cell r="F489" t="str">
            <v>OPE</v>
          </cell>
          <cell r="N489">
            <v>0</v>
          </cell>
          <cell r="O489">
            <v>2500000</v>
          </cell>
        </row>
        <row r="490">
          <cell r="F490" t="str">
            <v>FFE</v>
          </cell>
          <cell r="N490">
            <v>0</v>
          </cell>
          <cell r="O490">
            <v>2400000</v>
          </cell>
        </row>
        <row r="491">
          <cell r="F491" t="str">
            <v>FFE</v>
          </cell>
          <cell r="N491">
            <v>0</v>
          </cell>
          <cell r="O491">
            <v>4500000</v>
          </cell>
        </row>
        <row r="492">
          <cell r="F492" t="str">
            <v>OPE</v>
          </cell>
          <cell r="N492">
            <v>0</v>
          </cell>
          <cell r="O492">
            <v>3575000</v>
          </cell>
        </row>
        <row r="493">
          <cell r="F493" t="str">
            <v>COM</v>
          </cell>
          <cell r="N493">
            <v>0</v>
          </cell>
          <cell r="O493">
            <v>3050000</v>
          </cell>
        </row>
        <row r="494">
          <cell r="F494" t="str">
            <v>COM</v>
          </cell>
          <cell r="N494">
            <v>0</v>
          </cell>
          <cell r="O494">
            <v>1375000</v>
          </cell>
        </row>
        <row r="495">
          <cell r="F495" t="str">
            <v>COM</v>
          </cell>
          <cell r="N495">
            <v>0</v>
          </cell>
          <cell r="O495">
            <v>13300000</v>
          </cell>
        </row>
        <row r="496">
          <cell r="F496" t="str">
            <v>OPE</v>
          </cell>
          <cell r="N496">
            <v>0</v>
          </cell>
          <cell r="O496">
            <v>27000000</v>
          </cell>
        </row>
        <row r="497">
          <cell r="F497" t="str">
            <v>OPE</v>
          </cell>
          <cell r="N497">
            <v>0</v>
          </cell>
          <cell r="O497">
            <v>2750000</v>
          </cell>
        </row>
        <row r="498">
          <cell r="F498" t="str">
            <v>OPE</v>
          </cell>
          <cell r="N498">
            <v>0</v>
          </cell>
          <cell r="O498">
            <v>27000000</v>
          </cell>
        </row>
        <row r="499">
          <cell r="F499" t="str">
            <v>OPE</v>
          </cell>
          <cell r="N499">
            <v>0</v>
          </cell>
          <cell r="O499">
            <v>7000000</v>
          </cell>
        </row>
        <row r="500">
          <cell r="F500" t="str">
            <v>OPE</v>
          </cell>
          <cell r="N500">
            <v>0</v>
          </cell>
          <cell r="O500">
            <v>12000000</v>
          </cell>
        </row>
        <row r="501">
          <cell r="F501" t="str">
            <v>OPE</v>
          </cell>
          <cell r="N501">
            <v>0</v>
          </cell>
          <cell r="O501">
            <v>27000000</v>
          </cell>
        </row>
        <row r="502">
          <cell r="F502" t="str">
            <v>OPE</v>
          </cell>
          <cell r="N502">
            <v>0</v>
          </cell>
          <cell r="O502">
            <v>4500000</v>
          </cell>
        </row>
        <row r="503">
          <cell r="F503" t="str">
            <v>OPE</v>
          </cell>
          <cell r="N503">
            <v>0</v>
          </cell>
          <cell r="O503">
            <v>19000000</v>
          </cell>
        </row>
        <row r="504">
          <cell r="F504" t="str">
            <v>FFE</v>
          </cell>
          <cell r="N504">
            <v>0</v>
          </cell>
          <cell r="O504">
            <v>4992200</v>
          </cell>
        </row>
        <row r="505">
          <cell r="F505" t="str">
            <v>BLD</v>
          </cell>
          <cell r="N505">
            <v>0</v>
          </cell>
          <cell r="O505">
            <v>925000</v>
          </cell>
        </row>
        <row r="506">
          <cell r="F506" t="str">
            <v>BLD</v>
          </cell>
          <cell r="N506">
            <v>0</v>
          </cell>
          <cell r="O506">
            <v>675000</v>
          </cell>
        </row>
        <row r="507">
          <cell r="F507" t="str">
            <v>BLD</v>
          </cell>
          <cell r="N507">
            <v>0</v>
          </cell>
          <cell r="O507">
            <v>1422000</v>
          </cell>
        </row>
        <row r="508">
          <cell r="F508" t="str">
            <v>BLD</v>
          </cell>
          <cell r="N508">
            <v>0</v>
          </cell>
          <cell r="O508">
            <v>998000</v>
          </cell>
        </row>
        <row r="509">
          <cell r="F509" t="str">
            <v>BLD</v>
          </cell>
          <cell r="N509">
            <v>0</v>
          </cell>
          <cell r="O509">
            <v>118669834</v>
          </cell>
        </row>
        <row r="510">
          <cell r="F510" t="str">
            <v>OPE</v>
          </cell>
          <cell r="N510">
            <v>0</v>
          </cell>
          <cell r="O510">
            <v>0</v>
          </cell>
        </row>
        <row r="511">
          <cell r="F511" t="str">
            <v>OPE</v>
          </cell>
          <cell r="N511">
            <v>0</v>
          </cell>
          <cell r="O511">
            <v>2750000</v>
          </cell>
        </row>
        <row r="512">
          <cell r="F512" t="str">
            <v>OPE</v>
          </cell>
          <cell r="N512">
            <v>0</v>
          </cell>
          <cell r="O512">
            <v>800000</v>
          </cell>
        </row>
        <row r="513">
          <cell r="F513" t="str">
            <v>OPE</v>
          </cell>
          <cell r="N513">
            <v>0</v>
          </cell>
          <cell r="O513">
            <v>0</v>
          </cell>
        </row>
        <row r="514">
          <cell r="F514" t="str">
            <v>OPE</v>
          </cell>
          <cell r="N514">
            <v>0</v>
          </cell>
          <cell r="O514">
            <v>86217910</v>
          </cell>
        </row>
        <row r="515">
          <cell r="F515" t="str">
            <v>OPE</v>
          </cell>
          <cell r="N515">
            <v>0</v>
          </cell>
          <cell r="O515">
            <v>3700000</v>
          </cell>
        </row>
        <row r="516">
          <cell r="F516" t="str">
            <v>OPE</v>
          </cell>
          <cell r="N516">
            <v>0</v>
          </cell>
          <cell r="O516">
            <v>6542500</v>
          </cell>
        </row>
        <row r="517">
          <cell r="F517" t="str">
            <v>OPE</v>
          </cell>
          <cell r="N517">
            <v>0</v>
          </cell>
          <cell r="O517">
            <v>8900000</v>
          </cell>
        </row>
        <row r="518">
          <cell r="F518" t="str">
            <v>FFE</v>
          </cell>
          <cell r="N518">
            <v>0</v>
          </cell>
          <cell r="O518">
            <v>990000</v>
          </cell>
        </row>
        <row r="519">
          <cell r="F519" t="str">
            <v>FFE</v>
          </cell>
          <cell r="N519">
            <v>0</v>
          </cell>
          <cell r="O519">
            <v>675000</v>
          </cell>
        </row>
        <row r="520">
          <cell r="F520" t="str">
            <v>FFE</v>
          </cell>
          <cell r="N520">
            <v>0</v>
          </cell>
          <cell r="O520">
            <v>5650000</v>
          </cell>
        </row>
        <row r="521">
          <cell r="F521" t="str">
            <v>FFE</v>
          </cell>
          <cell r="N521">
            <v>0</v>
          </cell>
          <cell r="O521">
            <v>690000</v>
          </cell>
        </row>
        <row r="522">
          <cell r="F522" t="str">
            <v>FFE</v>
          </cell>
          <cell r="N522">
            <v>0</v>
          </cell>
          <cell r="O522">
            <v>11015000</v>
          </cell>
        </row>
        <row r="523">
          <cell r="F523" t="str">
            <v>FFE</v>
          </cell>
          <cell r="N523">
            <v>0</v>
          </cell>
          <cell r="O523">
            <v>2500000</v>
          </cell>
        </row>
        <row r="524">
          <cell r="F524" t="str">
            <v>OPE</v>
          </cell>
          <cell r="N524">
            <v>0</v>
          </cell>
          <cell r="O524">
            <v>165000000</v>
          </cell>
        </row>
        <row r="525">
          <cell r="F525" t="str">
            <v>OPE</v>
          </cell>
          <cell r="N525">
            <v>0</v>
          </cell>
          <cell r="O525">
            <v>60000000</v>
          </cell>
        </row>
        <row r="526">
          <cell r="F526" t="str">
            <v>FFE</v>
          </cell>
          <cell r="N526">
            <v>0</v>
          </cell>
          <cell r="O526">
            <v>28188311</v>
          </cell>
        </row>
        <row r="527">
          <cell r="F527" t="str">
            <v>FFE</v>
          </cell>
          <cell r="N527">
            <v>0</v>
          </cell>
          <cell r="O527">
            <v>18000000</v>
          </cell>
        </row>
        <row r="528">
          <cell r="F528" t="str">
            <v>FFE</v>
          </cell>
          <cell r="N528">
            <v>0</v>
          </cell>
          <cell r="O528">
            <v>17600020</v>
          </cell>
        </row>
        <row r="529">
          <cell r="F529" t="str">
            <v>FFE</v>
          </cell>
          <cell r="N529">
            <v>0</v>
          </cell>
          <cell r="O529">
            <v>2900041</v>
          </cell>
        </row>
        <row r="530">
          <cell r="F530" t="str">
            <v>FFE</v>
          </cell>
          <cell r="N530">
            <v>0</v>
          </cell>
          <cell r="O530">
            <v>4598000</v>
          </cell>
        </row>
        <row r="531">
          <cell r="F531" t="str">
            <v>FFE</v>
          </cell>
          <cell r="N531">
            <v>0</v>
          </cell>
          <cell r="O531">
            <v>2565000</v>
          </cell>
        </row>
        <row r="532">
          <cell r="F532" t="str">
            <v>FFE</v>
          </cell>
          <cell r="N532">
            <v>0</v>
          </cell>
          <cell r="O532">
            <v>1453500</v>
          </cell>
        </row>
        <row r="533">
          <cell r="F533" t="str">
            <v>FFE</v>
          </cell>
          <cell r="N533">
            <v>0</v>
          </cell>
          <cell r="O533">
            <v>2310000</v>
          </cell>
        </row>
        <row r="534">
          <cell r="F534" t="str">
            <v>FFE</v>
          </cell>
          <cell r="N534">
            <v>0</v>
          </cell>
          <cell r="O534">
            <v>2310000</v>
          </cell>
        </row>
        <row r="535">
          <cell r="F535" t="str">
            <v>FFE</v>
          </cell>
          <cell r="N535">
            <v>0</v>
          </cell>
          <cell r="O535">
            <v>1469950</v>
          </cell>
        </row>
        <row r="536">
          <cell r="F536" t="str">
            <v>FFE</v>
          </cell>
          <cell r="N536">
            <v>0</v>
          </cell>
          <cell r="O536">
            <v>425000</v>
          </cell>
        </row>
        <row r="537">
          <cell r="F537" t="str">
            <v>FFE</v>
          </cell>
          <cell r="N537">
            <v>0</v>
          </cell>
          <cell r="O537">
            <v>300000</v>
          </cell>
        </row>
        <row r="538">
          <cell r="F538" t="str">
            <v>FFE</v>
          </cell>
          <cell r="N538">
            <v>0</v>
          </cell>
          <cell r="O538">
            <v>250000</v>
          </cell>
        </row>
        <row r="539">
          <cell r="F539" t="str">
            <v>FFE</v>
          </cell>
          <cell r="N539">
            <v>0</v>
          </cell>
          <cell r="O539">
            <v>2460000</v>
          </cell>
        </row>
        <row r="540">
          <cell r="F540" t="str">
            <v>FFE</v>
          </cell>
          <cell r="N540">
            <v>0</v>
          </cell>
          <cell r="O540">
            <v>350000</v>
          </cell>
        </row>
        <row r="541">
          <cell r="F541" t="str">
            <v>FFE</v>
          </cell>
          <cell r="N541">
            <v>0</v>
          </cell>
          <cell r="O541">
            <v>4832091</v>
          </cell>
        </row>
        <row r="542">
          <cell r="F542" t="str">
            <v>FFE</v>
          </cell>
          <cell r="N542">
            <v>0</v>
          </cell>
          <cell r="O542">
            <v>2972500</v>
          </cell>
        </row>
        <row r="543">
          <cell r="F543" t="str">
            <v>FFE</v>
          </cell>
          <cell r="N543">
            <v>0</v>
          </cell>
          <cell r="O543">
            <v>325000</v>
          </cell>
        </row>
        <row r="544">
          <cell r="F544" t="str">
            <v>FFE</v>
          </cell>
          <cell r="N544">
            <v>0</v>
          </cell>
          <cell r="O544">
            <v>610000</v>
          </cell>
        </row>
        <row r="545">
          <cell r="F545" t="str">
            <v>COM</v>
          </cell>
          <cell r="N545">
            <v>0</v>
          </cell>
          <cell r="O545">
            <v>2250000</v>
          </cell>
        </row>
        <row r="546">
          <cell r="F546" t="str">
            <v>COM</v>
          </cell>
          <cell r="N546">
            <v>0</v>
          </cell>
          <cell r="O546">
            <v>1350000</v>
          </cell>
        </row>
        <row r="547">
          <cell r="F547" t="str">
            <v>OPE</v>
          </cell>
          <cell r="N547">
            <v>0</v>
          </cell>
          <cell r="O547">
            <v>800000</v>
          </cell>
        </row>
        <row r="548">
          <cell r="F548" t="str">
            <v>COM</v>
          </cell>
          <cell r="N548">
            <v>0</v>
          </cell>
          <cell r="O548">
            <v>114000</v>
          </cell>
        </row>
        <row r="549">
          <cell r="F549" t="str">
            <v>COM</v>
          </cell>
          <cell r="N549">
            <v>0</v>
          </cell>
          <cell r="O549">
            <v>275000</v>
          </cell>
        </row>
        <row r="550">
          <cell r="F550" t="str">
            <v>COM</v>
          </cell>
          <cell r="N550">
            <v>0</v>
          </cell>
          <cell r="O550">
            <v>1700000</v>
          </cell>
        </row>
        <row r="551">
          <cell r="F551" t="str">
            <v>COM</v>
          </cell>
          <cell r="N551">
            <v>0</v>
          </cell>
          <cell r="O551">
            <v>3450000</v>
          </cell>
        </row>
        <row r="552">
          <cell r="F552" t="str">
            <v>COM</v>
          </cell>
          <cell r="N552">
            <v>0</v>
          </cell>
          <cell r="O552">
            <v>90249100</v>
          </cell>
        </row>
        <row r="553">
          <cell r="F553" t="str">
            <v>COM</v>
          </cell>
          <cell r="N553">
            <v>0</v>
          </cell>
          <cell r="O553">
            <v>1050000</v>
          </cell>
        </row>
        <row r="554">
          <cell r="F554" t="str">
            <v>COM</v>
          </cell>
          <cell r="N554">
            <v>0</v>
          </cell>
          <cell r="O554">
            <v>1825000</v>
          </cell>
        </row>
        <row r="555">
          <cell r="F555" t="str">
            <v>BLD</v>
          </cell>
          <cell r="N555">
            <v>0</v>
          </cell>
          <cell r="O555">
            <v>50999300</v>
          </cell>
        </row>
        <row r="556">
          <cell r="F556" t="str">
            <v>OPE</v>
          </cell>
          <cell r="N556">
            <v>0</v>
          </cell>
          <cell r="O556">
            <v>0</v>
          </cell>
        </row>
        <row r="557">
          <cell r="F557" t="str">
            <v>OPE</v>
          </cell>
          <cell r="N557">
            <v>0</v>
          </cell>
          <cell r="O557">
            <v>23415476</v>
          </cell>
        </row>
        <row r="558">
          <cell r="F558" t="str">
            <v>OPE</v>
          </cell>
          <cell r="N558">
            <v>0</v>
          </cell>
          <cell r="O558">
            <v>7309976</v>
          </cell>
        </row>
        <row r="559">
          <cell r="F559" t="str">
            <v>MME</v>
          </cell>
          <cell r="N559">
            <v>0</v>
          </cell>
          <cell r="O559">
            <v>2000150</v>
          </cell>
        </row>
        <row r="560">
          <cell r="F560" t="str">
            <v>MME</v>
          </cell>
          <cell r="N560">
            <v>0</v>
          </cell>
          <cell r="O560">
            <v>1900000</v>
          </cell>
        </row>
        <row r="561">
          <cell r="F561" t="str">
            <v>MME</v>
          </cell>
          <cell r="N561">
            <v>0</v>
          </cell>
          <cell r="O561">
            <v>5247157</v>
          </cell>
        </row>
        <row r="562">
          <cell r="F562" t="str">
            <v>TRE</v>
          </cell>
          <cell r="N562">
            <v>0</v>
          </cell>
          <cell r="O562">
            <v>48950000</v>
          </cell>
        </row>
        <row r="563">
          <cell r="F563" t="str">
            <v>TRE</v>
          </cell>
          <cell r="N563">
            <v>0</v>
          </cell>
          <cell r="O563">
            <v>55003063</v>
          </cell>
        </row>
        <row r="564">
          <cell r="F564" t="str">
            <v>FFE</v>
          </cell>
          <cell r="N564">
            <v>0</v>
          </cell>
          <cell r="O564">
            <v>485000</v>
          </cell>
        </row>
        <row r="565">
          <cell r="F565" t="str">
            <v>FFE</v>
          </cell>
          <cell r="N565">
            <v>0</v>
          </cell>
          <cell r="O565">
            <v>2750000</v>
          </cell>
        </row>
        <row r="566">
          <cell r="F566" t="str">
            <v>FFE</v>
          </cell>
          <cell r="N566">
            <v>0</v>
          </cell>
          <cell r="O566">
            <v>1500000</v>
          </cell>
        </row>
        <row r="567">
          <cell r="F567" t="str">
            <v>FFE</v>
          </cell>
          <cell r="N567">
            <v>0</v>
          </cell>
          <cell r="O567">
            <v>7000000</v>
          </cell>
        </row>
        <row r="568">
          <cell r="F568" t="str">
            <v>FFE</v>
          </cell>
          <cell r="N568">
            <v>0</v>
          </cell>
          <cell r="O568">
            <v>19698941</v>
          </cell>
        </row>
        <row r="569">
          <cell r="F569" t="str">
            <v>FFE</v>
          </cell>
          <cell r="N569">
            <v>0</v>
          </cell>
          <cell r="O569">
            <v>18000000</v>
          </cell>
        </row>
        <row r="570">
          <cell r="F570" t="str">
            <v>FFE</v>
          </cell>
          <cell r="N570">
            <v>0</v>
          </cell>
          <cell r="O570">
            <v>825000</v>
          </cell>
        </row>
        <row r="571">
          <cell r="F571" t="str">
            <v>FFE</v>
          </cell>
          <cell r="N571">
            <v>0</v>
          </cell>
          <cell r="O571">
            <v>526000</v>
          </cell>
        </row>
        <row r="572">
          <cell r="F572" t="str">
            <v>FFE</v>
          </cell>
          <cell r="N572">
            <v>0</v>
          </cell>
          <cell r="O572">
            <v>600000</v>
          </cell>
        </row>
        <row r="573">
          <cell r="F573" t="str">
            <v>FFE</v>
          </cell>
          <cell r="N573">
            <v>0</v>
          </cell>
          <cell r="O573">
            <v>522000</v>
          </cell>
        </row>
        <row r="574">
          <cell r="F574" t="str">
            <v>FFE</v>
          </cell>
          <cell r="N574">
            <v>0</v>
          </cell>
          <cell r="O574">
            <v>182459</v>
          </cell>
        </row>
        <row r="575">
          <cell r="F575" t="str">
            <v>FFE</v>
          </cell>
          <cell r="N575">
            <v>0</v>
          </cell>
          <cell r="O575">
            <v>6742870</v>
          </cell>
        </row>
        <row r="576">
          <cell r="F576" t="str">
            <v>COM</v>
          </cell>
          <cell r="N576">
            <v>0</v>
          </cell>
          <cell r="O576">
            <v>43312694</v>
          </cell>
        </row>
        <row r="577">
          <cell r="F577" t="str">
            <v>COM</v>
          </cell>
          <cell r="N577">
            <v>0</v>
          </cell>
          <cell r="O577">
            <v>800000</v>
          </cell>
        </row>
        <row r="578">
          <cell r="F578" t="str">
            <v>FFE</v>
          </cell>
          <cell r="N578">
            <v>0</v>
          </cell>
          <cell r="O578">
            <v>611500</v>
          </cell>
        </row>
        <row r="579">
          <cell r="F579" t="str">
            <v>COM</v>
          </cell>
          <cell r="N579">
            <v>0</v>
          </cell>
          <cell r="O579">
            <v>4870345</v>
          </cell>
        </row>
        <row r="580">
          <cell r="F580" t="str">
            <v>OPE</v>
          </cell>
          <cell r="N580">
            <v>0</v>
          </cell>
          <cell r="O580">
            <v>1235000</v>
          </cell>
        </row>
        <row r="581">
          <cell r="F581" t="str">
            <v>COM</v>
          </cell>
          <cell r="N581">
            <v>0</v>
          </cell>
          <cell r="O581">
            <v>1050000</v>
          </cell>
        </row>
        <row r="582">
          <cell r="F582" t="str">
            <v>OPE</v>
          </cell>
          <cell r="N582">
            <v>0</v>
          </cell>
          <cell r="O582">
            <v>2400000</v>
          </cell>
        </row>
        <row r="583">
          <cell r="F583" t="str">
            <v>BLD</v>
          </cell>
          <cell r="N583">
            <v>0</v>
          </cell>
          <cell r="O583">
            <v>23394650</v>
          </cell>
        </row>
        <row r="584">
          <cell r="F584" t="str">
            <v>OPE</v>
          </cell>
          <cell r="N584">
            <v>0</v>
          </cell>
          <cell r="O584">
            <v>25250000</v>
          </cell>
        </row>
        <row r="585">
          <cell r="F585" t="str">
            <v>OPE</v>
          </cell>
          <cell r="N585">
            <v>0</v>
          </cell>
          <cell r="O585">
            <v>2750000</v>
          </cell>
        </row>
        <row r="586">
          <cell r="F586" t="str">
            <v>OPE</v>
          </cell>
          <cell r="N586">
            <v>0</v>
          </cell>
          <cell r="O586">
            <v>12000000</v>
          </cell>
        </row>
        <row r="587">
          <cell r="F587" t="str">
            <v>OPE</v>
          </cell>
          <cell r="N587">
            <v>0</v>
          </cell>
          <cell r="O587">
            <v>8900000</v>
          </cell>
        </row>
        <row r="588">
          <cell r="F588" t="str">
            <v>OPE</v>
          </cell>
          <cell r="N588">
            <v>651046</v>
          </cell>
          <cell r="O588">
            <v>12500000</v>
          </cell>
        </row>
        <row r="589">
          <cell r="F589" t="str">
            <v>OPE</v>
          </cell>
          <cell r="N589">
            <v>572921</v>
          </cell>
          <cell r="O589">
            <v>11000000</v>
          </cell>
        </row>
        <row r="590">
          <cell r="F590" t="str">
            <v>MME</v>
          </cell>
          <cell r="N590">
            <v>0</v>
          </cell>
          <cell r="O590">
            <v>1729750</v>
          </cell>
        </row>
        <row r="591">
          <cell r="F591" t="str">
            <v>TRE</v>
          </cell>
          <cell r="N591">
            <v>0</v>
          </cell>
          <cell r="O591">
            <v>158000000</v>
          </cell>
        </row>
        <row r="592">
          <cell r="F592" t="str">
            <v>FFE</v>
          </cell>
          <cell r="N592">
            <v>0</v>
          </cell>
          <cell r="O592">
            <v>800000</v>
          </cell>
        </row>
        <row r="593">
          <cell r="F593" t="str">
            <v>FFE</v>
          </cell>
          <cell r="N593">
            <v>0</v>
          </cell>
          <cell r="O593">
            <v>6750000</v>
          </cell>
        </row>
        <row r="594">
          <cell r="F594" t="str">
            <v>FFE</v>
          </cell>
          <cell r="N594">
            <v>0</v>
          </cell>
          <cell r="O594">
            <v>3493000</v>
          </cell>
        </row>
        <row r="595">
          <cell r="F595" t="str">
            <v>FFE</v>
          </cell>
          <cell r="N595">
            <v>0</v>
          </cell>
          <cell r="O595">
            <v>2500035</v>
          </cell>
        </row>
        <row r="596">
          <cell r="F596" t="str">
            <v>FFE</v>
          </cell>
          <cell r="N596">
            <v>0</v>
          </cell>
          <cell r="O596">
            <v>800000</v>
          </cell>
        </row>
        <row r="597">
          <cell r="F597" t="str">
            <v>FFE</v>
          </cell>
          <cell r="N597">
            <v>0</v>
          </cell>
          <cell r="O597">
            <v>1863000</v>
          </cell>
        </row>
        <row r="598">
          <cell r="F598" t="str">
            <v>FFE</v>
          </cell>
          <cell r="N598">
            <v>0</v>
          </cell>
          <cell r="O598">
            <v>1100000</v>
          </cell>
        </row>
        <row r="599">
          <cell r="F599" t="str">
            <v>FFE</v>
          </cell>
          <cell r="N599">
            <v>0</v>
          </cell>
          <cell r="O599">
            <v>795150</v>
          </cell>
        </row>
        <row r="600">
          <cell r="F600" t="str">
            <v>FFE</v>
          </cell>
          <cell r="N600">
            <v>0</v>
          </cell>
          <cell r="O600">
            <v>723150</v>
          </cell>
        </row>
        <row r="601">
          <cell r="F601" t="str">
            <v>FFE</v>
          </cell>
          <cell r="N601">
            <v>0</v>
          </cell>
          <cell r="O601">
            <v>152000</v>
          </cell>
        </row>
        <row r="602">
          <cell r="F602" t="str">
            <v>FFE</v>
          </cell>
          <cell r="N602">
            <v>0</v>
          </cell>
          <cell r="O602">
            <v>130500</v>
          </cell>
        </row>
        <row r="603">
          <cell r="F603" t="str">
            <v>FFE</v>
          </cell>
          <cell r="N603">
            <v>0</v>
          </cell>
          <cell r="O603">
            <v>2992200</v>
          </cell>
        </row>
        <row r="604">
          <cell r="F604" t="str">
            <v>FFE</v>
          </cell>
          <cell r="N604">
            <v>0</v>
          </cell>
          <cell r="O604">
            <v>2050000</v>
          </cell>
        </row>
        <row r="605">
          <cell r="F605" t="str">
            <v>FFE</v>
          </cell>
          <cell r="N605">
            <v>0</v>
          </cell>
          <cell r="O605">
            <v>180000</v>
          </cell>
        </row>
        <row r="606">
          <cell r="F606" t="str">
            <v>FFE</v>
          </cell>
          <cell r="N606">
            <v>0</v>
          </cell>
          <cell r="O606">
            <v>834400</v>
          </cell>
        </row>
        <row r="607">
          <cell r="F607" t="str">
            <v>COM</v>
          </cell>
          <cell r="N607">
            <v>0</v>
          </cell>
          <cell r="O607">
            <v>3600005</v>
          </cell>
        </row>
        <row r="608">
          <cell r="F608" t="str">
            <v>COM</v>
          </cell>
          <cell r="N608">
            <v>0</v>
          </cell>
          <cell r="O608">
            <v>1600000</v>
          </cell>
        </row>
        <row r="609">
          <cell r="F609" t="str">
            <v>COM</v>
          </cell>
          <cell r="N609">
            <v>0</v>
          </cell>
          <cell r="O609">
            <v>1600000</v>
          </cell>
        </row>
        <row r="610">
          <cell r="F610" t="str">
            <v>OPE</v>
          </cell>
          <cell r="N610">
            <v>3437505</v>
          </cell>
          <cell r="O610">
            <v>110000000</v>
          </cell>
        </row>
        <row r="611">
          <cell r="F611" t="str">
            <v>OPE</v>
          </cell>
          <cell r="N611">
            <v>2291666</v>
          </cell>
          <cell r="O611">
            <v>0</v>
          </cell>
        </row>
        <row r="612">
          <cell r="F612" t="str">
            <v>OPE</v>
          </cell>
          <cell r="N612">
            <v>0</v>
          </cell>
          <cell r="O612">
            <v>8900000</v>
          </cell>
        </row>
        <row r="613">
          <cell r="F613" t="str">
            <v>OPE</v>
          </cell>
          <cell r="N613">
            <v>0</v>
          </cell>
          <cell r="O613">
            <v>19000000</v>
          </cell>
        </row>
        <row r="614">
          <cell r="F614" t="str">
            <v>OPE</v>
          </cell>
          <cell r="N614">
            <v>2291666</v>
          </cell>
          <cell r="O614">
            <v>0</v>
          </cell>
        </row>
        <row r="615">
          <cell r="F615" t="str">
            <v>OPE</v>
          </cell>
          <cell r="N615">
            <v>3437505</v>
          </cell>
          <cell r="O615">
            <v>110000000</v>
          </cell>
        </row>
        <row r="616">
          <cell r="F616" t="str">
            <v>OPE</v>
          </cell>
          <cell r="N616">
            <v>1875000</v>
          </cell>
          <cell r="O616">
            <v>36000000</v>
          </cell>
        </row>
        <row r="617">
          <cell r="F617" t="str">
            <v>OPE</v>
          </cell>
          <cell r="N617">
            <v>1875000</v>
          </cell>
          <cell r="O617">
            <v>36000000</v>
          </cell>
        </row>
        <row r="618">
          <cell r="F618" t="str">
            <v>FFE</v>
          </cell>
          <cell r="N618">
            <v>0</v>
          </cell>
          <cell r="O618">
            <v>4992200</v>
          </cell>
        </row>
        <row r="619">
          <cell r="F619" t="str">
            <v>OPE</v>
          </cell>
          <cell r="N619">
            <v>0</v>
          </cell>
          <cell r="O619">
            <v>19000000</v>
          </cell>
        </row>
        <row r="620">
          <cell r="F620" t="str">
            <v>OPE</v>
          </cell>
          <cell r="N620">
            <v>93750</v>
          </cell>
          <cell r="O620">
            <v>1500000</v>
          </cell>
        </row>
        <row r="621">
          <cell r="F621" t="str">
            <v>OPE</v>
          </cell>
          <cell r="N621">
            <v>760413</v>
          </cell>
          <cell r="O621">
            <v>7300000</v>
          </cell>
        </row>
        <row r="622">
          <cell r="F622" t="str">
            <v>OPE</v>
          </cell>
          <cell r="N622">
            <v>152084</v>
          </cell>
          <cell r="O622">
            <v>0</v>
          </cell>
        </row>
        <row r="623">
          <cell r="F623" t="str">
            <v>OPE</v>
          </cell>
          <cell r="N623">
            <v>608329</v>
          </cell>
          <cell r="O623">
            <v>7300000</v>
          </cell>
        </row>
        <row r="624">
          <cell r="F624" t="str">
            <v>OPE</v>
          </cell>
          <cell r="N624">
            <v>152084</v>
          </cell>
          <cell r="O624">
            <v>0</v>
          </cell>
        </row>
        <row r="625">
          <cell r="F625" t="str">
            <v>OPE</v>
          </cell>
          <cell r="N625">
            <v>608329</v>
          </cell>
          <cell r="O625">
            <v>7300000</v>
          </cell>
        </row>
        <row r="626">
          <cell r="F626" t="str">
            <v>OPE</v>
          </cell>
          <cell r="N626">
            <v>152084</v>
          </cell>
          <cell r="O626">
            <v>0</v>
          </cell>
        </row>
        <row r="627">
          <cell r="F627" t="str">
            <v>OPE</v>
          </cell>
          <cell r="N627">
            <v>608329</v>
          </cell>
          <cell r="O627">
            <v>7300000</v>
          </cell>
        </row>
        <row r="628">
          <cell r="F628" t="str">
            <v>OPE</v>
          </cell>
          <cell r="N628">
            <v>152084</v>
          </cell>
          <cell r="O628">
            <v>0</v>
          </cell>
        </row>
        <row r="629">
          <cell r="F629" t="str">
            <v>OPE</v>
          </cell>
          <cell r="N629">
            <v>608329</v>
          </cell>
          <cell r="O629">
            <v>7300000</v>
          </cell>
        </row>
        <row r="630">
          <cell r="F630" t="str">
            <v>OPE</v>
          </cell>
          <cell r="N630">
            <v>152084</v>
          </cell>
          <cell r="O630">
            <v>0</v>
          </cell>
        </row>
        <row r="631">
          <cell r="F631" t="str">
            <v>OPE</v>
          </cell>
          <cell r="N631">
            <v>608329</v>
          </cell>
          <cell r="O631">
            <v>7300000</v>
          </cell>
        </row>
        <row r="632">
          <cell r="F632" t="str">
            <v>FFE</v>
          </cell>
          <cell r="N632">
            <v>0</v>
          </cell>
          <cell r="O632">
            <v>4992200</v>
          </cell>
        </row>
        <row r="633">
          <cell r="F633" t="str">
            <v>FFE</v>
          </cell>
          <cell r="N633">
            <v>0</v>
          </cell>
          <cell r="O633">
            <v>3025000</v>
          </cell>
        </row>
        <row r="634">
          <cell r="F634" t="str">
            <v>OPE</v>
          </cell>
          <cell r="N634">
            <v>1093750</v>
          </cell>
          <cell r="O634">
            <v>15000000</v>
          </cell>
        </row>
        <row r="635">
          <cell r="F635" t="str">
            <v>OPE</v>
          </cell>
          <cell r="N635">
            <v>729163</v>
          </cell>
          <cell r="O635">
            <v>10000000</v>
          </cell>
        </row>
        <row r="636">
          <cell r="F636" t="str">
            <v>OPE</v>
          </cell>
          <cell r="N636">
            <v>729163</v>
          </cell>
          <cell r="O636">
            <v>10000000</v>
          </cell>
        </row>
        <row r="637">
          <cell r="F637" t="str">
            <v>OPE</v>
          </cell>
          <cell r="N637">
            <v>208338</v>
          </cell>
          <cell r="O637">
            <v>2857143</v>
          </cell>
        </row>
        <row r="638">
          <cell r="F638" t="str">
            <v>OPE</v>
          </cell>
          <cell r="N638">
            <v>208338</v>
          </cell>
          <cell r="O638">
            <v>2857143</v>
          </cell>
        </row>
        <row r="639">
          <cell r="F639" t="str">
            <v>OPE</v>
          </cell>
          <cell r="N639">
            <v>208338</v>
          </cell>
          <cell r="O639">
            <v>2857143</v>
          </cell>
        </row>
        <row r="640">
          <cell r="F640" t="str">
            <v>OPE</v>
          </cell>
          <cell r="N640">
            <v>208338</v>
          </cell>
          <cell r="O640">
            <v>2857143</v>
          </cell>
        </row>
        <row r="641">
          <cell r="F641" t="str">
            <v>OPE</v>
          </cell>
          <cell r="N641">
            <v>208338</v>
          </cell>
          <cell r="O641">
            <v>2857143</v>
          </cell>
        </row>
        <row r="642">
          <cell r="F642" t="str">
            <v>OPE</v>
          </cell>
          <cell r="N642">
            <v>208338</v>
          </cell>
          <cell r="O642">
            <v>2857143</v>
          </cell>
        </row>
        <row r="643">
          <cell r="F643" t="str">
            <v>OPE</v>
          </cell>
          <cell r="N643">
            <v>208338</v>
          </cell>
          <cell r="O643">
            <v>2857143</v>
          </cell>
        </row>
        <row r="644">
          <cell r="F644" t="str">
            <v>OPE</v>
          </cell>
          <cell r="N644">
            <v>130204</v>
          </cell>
          <cell r="O644">
            <v>2500000</v>
          </cell>
        </row>
        <row r="645">
          <cell r="F645" t="str">
            <v>OPE</v>
          </cell>
          <cell r="N645">
            <v>52084</v>
          </cell>
          <cell r="O645">
            <v>0</v>
          </cell>
        </row>
        <row r="646">
          <cell r="F646" t="str">
            <v>OPE</v>
          </cell>
          <cell r="N646">
            <v>130204</v>
          </cell>
          <cell r="O646">
            <v>2500000</v>
          </cell>
        </row>
        <row r="647">
          <cell r="F647" t="str">
            <v>OPE</v>
          </cell>
          <cell r="N647">
            <v>52084</v>
          </cell>
          <cell r="O647">
            <v>0</v>
          </cell>
        </row>
        <row r="648">
          <cell r="F648" t="str">
            <v>OPE</v>
          </cell>
          <cell r="N648">
            <v>776302</v>
          </cell>
          <cell r="O648">
            <v>6775000</v>
          </cell>
        </row>
        <row r="649">
          <cell r="F649" t="str">
            <v>OPE</v>
          </cell>
          <cell r="N649">
            <v>776302</v>
          </cell>
          <cell r="O649">
            <v>6775000</v>
          </cell>
        </row>
        <row r="650">
          <cell r="F650" t="str">
            <v>OPE</v>
          </cell>
          <cell r="N650">
            <v>776302</v>
          </cell>
          <cell r="O650">
            <v>6775000</v>
          </cell>
        </row>
        <row r="651">
          <cell r="F651" t="str">
            <v>OPE</v>
          </cell>
          <cell r="N651">
            <v>776302</v>
          </cell>
          <cell r="O651">
            <v>6775000</v>
          </cell>
        </row>
        <row r="652">
          <cell r="F652" t="str">
            <v>OPE</v>
          </cell>
          <cell r="N652">
            <v>776302</v>
          </cell>
          <cell r="O652">
            <v>6775000</v>
          </cell>
        </row>
        <row r="653">
          <cell r="F653" t="str">
            <v>FFE</v>
          </cell>
          <cell r="N653">
            <v>0</v>
          </cell>
          <cell r="O653">
            <v>2000000</v>
          </cell>
        </row>
        <row r="654">
          <cell r="F654" t="str">
            <v>FFE</v>
          </cell>
          <cell r="N654">
            <v>0</v>
          </cell>
          <cell r="O654">
            <v>4992200</v>
          </cell>
        </row>
        <row r="655">
          <cell r="F655" t="str">
            <v>OPE</v>
          </cell>
          <cell r="N655">
            <v>2291666</v>
          </cell>
          <cell r="O655">
            <v>0</v>
          </cell>
        </row>
        <row r="656">
          <cell r="F656" t="str">
            <v>OPE</v>
          </cell>
          <cell r="N656">
            <v>3437505</v>
          </cell>
          <cell r="O656">
            <v>110000000</v>
          </cell>
        </row>
        <row r="657">
          <cell r="F657" t="str">
            <v>OPE</v>
          </cell>
          <cell r="N657">
            <v>1175786</v>
          </cell>
          <cell r="O657">
            <v>22575000</v>
          </cell>
        </row>
        <row r="658">
          <cell r="F658" t="str">
            <v>BLD</v>
          </cell>
          <cell r="N658">
            <v>28043750</v>
          </cell>
          <cell r="O658">
            <v>479080727</v>
          </cell>
        </row>
        <row r="659">
          <cell r="F659" t="str">
            <v>BLD</v>
          </cell>
          <cell r="N659">
            <v>21517654</v>
          </cell>
          <cell r="O659">
            <v>218762817</v>
          </cell>
        </row>
        <row r="660">
          <cell r="F660" t="str">
            <v>BLD</v>
          </cell>
          <cell r="N660">
            <v>0</v>
          </cell>
          <cell r="O660">
            <v>198654599</v>
          </cell>
        </row>
        <row r="661">
          <cell r="F661" t="str">
            <v>BLD</v>
          </cell>
          <cell r="N661">
            <v>0</v>
          </cell>
          <cell r="O661">
            <v>2500000</v>
          </cell>
        </row>
        <row r="662">
          <cell r="F662" t="str">
            <v>BLD</v>
          </cell>
          <cell r="N662">
            <v>0</v>
          </cell>
          <cell r="O662">
            <v>6279750</v>
          </cell>
        </row>
        <row r="663">
          <cell r="F663" t="str">
            <v>BLD</v>
          </cell>
          <cell r="N663">
            <v>0</v>
          </cell>
          <cell r="O663">
            <v>44200000</v>
          </cell>
        </row>
        <row r="664">
          <cell r="F664" t="str">
            <v>BLD</v>
          </cell>
          <cell r="N664">
            <v>0</v>
          </cell>
          <cell r="O664">
            <v>1800000</v>
          </cell>
        </row>
        <row r="665">
          <cell r="F665" t="str">
            <v>BLD</v>
          </cell>
          <cell r="N665">
            <v>0</v>
          </cell>
          <cell r="O665">
            <v>78000000</v>
          </cell>
        </row>
        <row r="666">
          <cell r="F666" t="str">
            <v>BLD</v>
          </cell>
          <cell r="N666">
            <v>0</v>
          </cell>
          <cell r="O666">
            <v>175000</v>
          </cell>
        </row>
        <row r="667">
          <cell r="F667" t="str">
            <v>BLD</v>
          </cell>
          <cell r="N667">
            <v>0</v>
          </cell>
          <cell r="O667">
            <v>1948000</v>
          </cell>
        </row>
        <row r="668">
          <cell r="F668" t="str">
            <v>BLD</v>
          </cell>
          <cell r="N668">
            <v>0</v>
          </cell>
          <cell r="O668">
            <v>26500000</v>
          </cell>
        </row>
        <row r="669">
          <cell r="F669" t="str">
            <v>BLD</v>
          </cell>
          <cell r="N669">
            <v>0</v>
          </cell>
          <cell r="O669">
            <v>1087500</v>
          </cell>
        </row>
        <row r="670">
          <cell r="F670" t="str">
            <v>BLD</v>
          </cell>
          <cell r="N670">
            <v>0</v>
          </cell>
          <cell r="O670">
            <v>113810000</v>
          </cell>
        </row>
        <row r="671">
          <cell r="F671" t="str">
            <v>BLD</v>
          </cell>
          <cell r="N671">
            <v>0</v>
          </cell>
          <cell r="O671">
            <v>4888000</v>
          </cell>
        </row>
        <row r="672">
          <cell r="F672" t="str">
            <v>BLD</v>
          </cell>
          <cell r="N672">
            <v>0</v>
          </cell>
          <cell r="O672">
            <v>701100</v>
          </cell>
        </row>
        <row r="673">
          <cell r="F673" t="str">
            <v>BLD</v>
          </cell>
          <cell r="N673">
            <v>0</v>
          </cell>
          <cell r="O673">
            <v>4619000</v>
          </cell>
        </row>
        <row r="674">
          <cell r="F674" t="str">
            <v>BLD</v>
          </cell>
          <cell r="N674">
            <v>0</v>
          </cell>
          <cell r="O674">
            <v>9419850</v>
          </cell>
        </row>
        <row r="675">
          <cell r="F675" t="str">
            <v>BLD</v>
          </cell>
          <cell r="N675">
            <v>0</v>
          </cell>
          <cell r="O675">
            <v>2100000</v>
          </cell>
        </row>
        <row r="676">
          <cell r="F676" t="str">
            <v>BLD</v>
          </cell>
          <cell r="N676">
            <v>0</v>
          </cell>
          <cell r="O676">
            <v>4309500</v>
          </cell>
        </row>
        <row r="677">
          <cell r="F677" t="str">
            <v>BLD</v>
          </cell>
          <cell r="N677">
            <v>0</v>
          </cell>
          <cell r="O677">
            <v>21465000</v>
          </cell>
        </row>
        <row r="678">
          <cell r="F678" t="str">
            <v>BLD</v>
          </cell>
          <cell r="N678">
            <v>0</v>
          </cell>
          <cell r="O678">
            <v>2950000</v>
          </cell>
        </row>
        <row r="679">
          <cell r="F679" t="str">
            <v>BLD</v>
          </cell>
          <cell r="N679">
            <v>333400</v>
          </cell>
          <cell r="O679">
            <v>5612229</v>
          </cell>
        </row>
        <row r="680">
          <cell r="F680" t="str">
            <v>BLD</v>
          </cell>
          <cell r="N680">
            <v>511512</v>
          </cell>
          <cell r="O680">
            <v>8610452</v>
          </cell>
        </row>
        <row r="681">
          <cell r="F681" t="str">
            <v>BLD</v>
          </cell>
          <cell r="N681">
            <v>0</v>
          </cell>
          <cell r="O681">
            <v>34848000</v>
          </cell>
        </row>
        <row r="682">
          <cell r="F682" t="str">
            <v>BLD</v>
          </cell>
          <cell r="N682">
            <v>0</v>
          </cell>
          <cell r="O682">
            <v>549700000</v>
          </cell>
        </row>
        <row r="683">
          <cell r="F683" t="str">
            <v>BLD</v>
          </cell>
          <cell r="N683">
            <v>1360000</v>
          </cell>
          <cell r="O683">
            <v>22666662</v>
          </cell>
        </row>
        <row r="684">
          <cell r="F684" t="str">
            <v>BLD</v>
          </cell>
          <cell r="N684">
            <v>0</v>
          </cell>
          <cell r="O684">
            <v>2400000</v>
          </cell>
        </row>
        <row r="685">
          <cell r="F685" t="str">
            <v>BLD</v>
          </cell>
          <cell r="N685">
            <v>0</v>
          </cell>
          <cell r="O685">
            <v>2066090</v>
          </cell>
        </row>
        <row r="686">
          <cell r="F686" t="str">
            <v>BLD</v>
          </cell>
          <cell r="N686">
            <v>0</v>
          </cell>
          <cell r="O686">
            <v>2874800</v>
          </cell>
        </row>
        <row r="687">
          <cell r="F687" t="str">
            <v>BLD</v>
          </cell>
          <cell r="N687">
            <v>0</v>
          </cell>
          <cell r="O687">
            <v>4043040</v>
          </cell>
        </row>
        <row r="688">
          <cell r="F688" t="str">
            <v>BLD</v>
          </cell>
          <cell r="N688">
            <v>0</v>
          </cell>
          <cell r="O688">
            <v>5969965</v>
          </cell>
        </row>
        <row r="689">
          <cell r="F689" t="str">
            <v>BLD</v>
          </cell>
          <cell r="N689">
            <v>0</v>
          </cell>
          <cell r="O689">
            <v>9471000</v>
          </cell>
        </row>
        <row r="690">
          <cell r="F690" t="str">
            <v>BLD</v>
          </cell>
          <cell r="N690">
            <v>0</v>
          </cell>
          <cell r="O690">
            <v>19213750</v>
          </cell>
        </row>
        <row r="691">
          <cell r="F691" t="str">
            <v>BLD</v>
          </cell>
          <cell r="N691">
            <v>0</v>
          </cell>
          <cell r="O691">
            <v>18669950</v>
          </cell>
        </row>
        <row r="692">
          <cell r="F692" t="str">
            <v>BLD</v>
          </cell>
          <cell r="N692">
            <v>0</v>
          </cell>
          <cell r="O692">
            <v>14527950</v>
          </cell>
        </row>
        <row r="693">
          <cell r="F693" t="str">
            <v>BLD</v>
          </cell>
          <cell r="N693">
            <v>0</v>
          </cell>
          <cell r="O693">
            <v>250000000</v>
          </cell>
        </row>
        <row r="694">
          <cell r="F694" t="str">
            <v>BLD</v>
          </cell>
          <cell r="N694">
            <v>0</v>
          </cell>
          <cell r="O694">
            <v>1401700000</v>
          </cell>
        </row>
        <row r="695">
          <cell r="F695" t="str">
            <v>BLD</v>
          </cell>
          <cell r="N695">
            <v>0</v>
          </cell>
          <cell r="O695">
            <v>528898187</v>
          </cell>
        </row>
        <row r="696">
          <cell r="F696" t="str">
            <v>BLD</v>
          </cell>
          <cell r="N696">
            <v>0</v>
          </cell>
          <cell r="O696">
            <v>28894107</v>
          </cell>
        </row>
        <row r="697">
          <cell r="F697" t="str">
            <v>BLD</v>
          </cell>
          <cell r="N697">
            <v>0</v>
          </cell>
          <cell r="O697">
            <v>242000000</v>
          </cell>
        </row>
        <row r="698">
          <cell r="F698" t="str">
            <v>BLD</v>
          </cell>
          <cell r="N698">
            <v>0</v>
          </cell>
          <cell r="O698">
            <v>7731460</v>
          </cell>
        </row>
        <row r="699">
          <cell r="F699" t="str">
            <v>BLD</v>
          </cell>
          <cell r="N699">
            <v>0</v>
          </cell>
          <cell r="O699">
            <v>42149298</v>
          </cell>
        </row>
        <row r="700">
          <cell r="F700" t="str">
            <v>BLD</v>
          </cell>
          <cell r="N700">
            <v>0</v>
          </cell>
          <cell r="O700">
            <v>31620000</v>
          </cell>
        </row>
        <row r="701">
          <cell r="F701" t="str">
            <v>BLD</v>
          </cell>
          <cell r="N701">
            <v>0</v>
          </cell>
          <cell r="O701">
            <v>3963000</v>
          </cell>
        </row>
        <row r="702">
          <cell r="F702" t="str">
            <v>BLD</v>
          </cell>
          <cell r="N702">
            <v>0</v>
          </cell>
          <cell r="O702">
            <v>27409091</v>
          </cell>
        </row>
        <row r="703">
          <cell r="F703" t="str">
            <v>BLD</v>
          </cell>
          <cell r="N703">
            <v>0</v>
          </cell>
          <cell r="O703">
            <v>21061778</v>
          </cell>
        </row>
        <row r="704">
          <cell r="F704" t="str">
            <v>BLD</v>
          </cell>
          <cell r="N704">
            <v>140900</v>
          </cell>
          <cell r="O704">
            <v>1925637</v>
          </cell>
        </row>
        <row r="705">
          <cell r="F705" t="str">
            <v>BLD</v>
          </cell>
          <cell r="N705">
            <v>0</v>
          </cell>
          <cell r="O705">
            <v>22305000</v>
          </cell>
        </row>
        <row r="706">
          <cell r="F706" t="str">
            <v>BLD</v>
          </cell>
          <cell r="N706">
            <v>1409001</v>
          </cell>
          <cell r="O706">
            <v>19256350</v>
          </cell>
        </row>
        <row r="707">
          <cell r="F707" t="str">
            <v>BLD</v>
          </cell>
          <cell r="N707">
            <v>0</v>
          </cell>
          <cell r="O707">
            <v>10909037</v>
          </cell>
        </row>
        <row r="708">
          <cell r="F708" t="str">
            <v>BLD</v>
          </cell>
          <cell r="N708">
            <v>0</v>
          </cell>
          <cell r="O708">
            <v>135590853</v>
          </cell>
        </row>
        <row r="709">
          <cell r="F709" t="str">
            <v>BLD</v>
          </cell>
          <cell r="N709">
            <v>0</v>
          </cell>
          <cell r="O709">
            <v>6738251</v>
          </cell>
        </row>
        <row r="710">
          <cell r="F710" t="str">
            <v>BLD</v>
          </cell>
          <cell r="N710">
            <v>0</v>
          </cell>
          <cell r="O710">
            <v>5681844</v>
          </cell>
        </row>
        <row r="711">
          <cell r="F711" t="str">
            <v>BLD</v>
          </cell>
          <cell r="N711">
            <v>0</v>
          </cell>
          <cell r="O711">
            <v>9841500</v>
          </cell>
        </row>
        <row r="712">
          <cell r="F712" t="str">
            <v>BLD</v>
          </cell>
          <cell r="N712">
            <v>0</v>
          </cell>
          <cell r="O712">
            <v>372189214</v>
          </cell>
        </row>
        <row r="713">
          <cell r="F713" t="str">
            <v>BLD</v>
          </cell>
          <cell r="N713">
            <v>0</v>
          </cell>
          <cell r="O713">
            <v>9278750</v>
          </cell>
        </row>
        <row r="714">
          <cell r="F714" t="str">
            <v>BLD</v>
          </cell>
          <cell r="N714">
            <v>0</v>
          </cell>
          <cell r="O714">
            <v>252954000</v>
          </cell>
        </row>
        <row r="715">
          <cell r="F715" t="str">
            <v>BLD</v>
          </cell>
          <cell r="N715">
            <v>0</v>
          </cell>
          <cell r="O715">
            <v>525000000</v>
          </cell>
        </row>
        <row r="716">
          <cell r="F716" t="str">
            <v>BLD</v>
          </cell>
          <cell r="N716">
            <v>0</v>
          </cell>
          <cell r="O716">
            <v>50622000</v>
          </cell>
        </row>
        <row r="717">
          <cell r="F717" t="str">
            <v>BLD</v>
          </cell>
          <cell r="N717">
            <v>0</v>
          </cell>
          <cell r="O717">
            <v>88501600</v>
          </cell>
        </row>
        <row r="718">
          <cell r="F718" t="str">
            <v>BLD</v>
          </cell>
          <cell r="N718">
            <v>0</v>
          </cell>
          <cell r="O718">
            <v>450000000</v>
          </cell>
        </row>
        <row r="719">
          <cell r="F719" t="str">
            <v>BLD</v>
          </cell>
          <cell r="N719">
            <v>0</v>
          </cell>
          <cell r="O719">
            <v>4972506364</v>
          </cell>
        </row>
        <row r="720">
          <cell r="F720" t="str">
            <v>BLD</v>
          </cell>
          <cell r="N720">
            <v>0</v>
          </cell>
          <cell r="O720">
            <v>46850720</v>
          </cell>
        </row>
        <row r="721">
          <cell r="F721" t="str">
            <v>BLD</v>
          </cell>
          <cell r="N721">
            <v>0</v>
          </cell>
          <cell r="O721">
            <v>140359000</v>
          </cell>
        </row>
        <row r="722">
          <cell r="F722" t="str">
            <v>BLD</v>
          </cell>
          <cell r="N722">
            <v>0</v>
          </cell>
          <cell r="O722">
            <v>220590910</v>
          </cell>
        </row>
        <row r="723">
          <cell r="F723" t="str">
            <v>BLD</v>
          </cell>
          <cell r="N723">
            <v>0</v>
          </cell>
          <cell r="O723">
            <v>206272000</v>
          </cell>
        </row>
        <row r="724">
          <cell r="F724" t="str">
            <v>BLD</v>
          </cell>
          <cell r="N724">
            <v>0</v>
          </cell>
          <cell r="O724">
            <v>2754719285</v>
          </cell>
        </row>
        <row r="725">
          <cell r="F725" t="str">
            <v>OPE</v>
          </cell>
          <cell r="N725">
            <v>0</v>
          </cell>
          <cell r="O725">
            <v>2984234</v>
          </cell>
        </row>
        <row r="726">
          <cell r="F726" t="str">
            <v>OPE</v>
          </cell>
          <cell r="N726">
            <v>0</v>
          </cell>
          <cell r="O726">
            <v>2984234</v>
          </cell>
        </row>
        <row r="727">
          <cell r="F727" t="str">
            <v>OPE</v>
          </cell>
          <cell r="N727">
            <v>0</v>
          </cell>
          <cell r="O727">
            <v>2984234</v>
          </cell>
        </row>
        <row r="728">
          <cell r="F728" t="str">
            <v>OPE</v>
          </cell>
          <cell r="N728">
            <v>0</v>
          </cell>
          <cell r="O728">
            <v>2984234</v>
          </cell>
        </row>
        <row r="729">
          <cell r="F729" t="str">
            <v>OPE</v>
          </cell>
          <cell r="N729">
            <v>0</v>
          </cell>
          <cell r="O729">
            <v>2984234</v>
          </cell>
        </row>
        <row r="730">
          <cell r="F730" t="str">
            <v>OPE</v>
          </cell>
          <cell r="N730">
            <v>0</v>
          </cell>
          <cell r="O730">
            <v>2984234</v>
          </cell>
        </row>
        <row r="731">
          <cell r="F731" t="str">
            <v>OPE</v>
          </cell>
          <cell r="N731">
            <v>0</v>
          </cell>
          <cell r="O731">
            <v>2984234</v>
          </cell>
        </row>
        <row r="732">
          <cell r="F732" t="str">
            <v>OPE</v>
          </cell>
          <cell r="N732">
            <v>0</v>
          </cell>
          <cell r="O732">
            <v>2984234</v>
          </cell>
        </row>
        <row r="733">
          <cell r="F733" t="str">
            <v>OPE</v>
          </cell>
          <cell r="N733">
            <v>0</v>
          </cell>
          <cell r="O733">
            <v>2984234</v>
          </cell>
        </row>
        <row r="734">
          <cell r="F734" t="str">
            <v>OPE</v>
          </cell>
          <cell r="N734">
            <v>0</v>
          </cell>
          <cell r="O734">
            <v>2984234</v>
          </cell>
        </row>
        <row r="735">
          <cell r="F735" t="str">
            <v>OPE</v>
          </cell>
          <cell r="N735">
            <v>0</v>
          </cell>
          <cell r="O735">
            <v>2984234</v>
          </cell>
        </row>
        <row r="736">
          <cell r="F736" t="str">
            <v>OPE</v>
          </cell>
          <cell r="N736">
            <v>0</v>
          </cell>
          <cell r="O736">
            <v>2984234</v>
          </cell>
        </row>
        <row r="737">
          <cell r="F737" t="str">
            <v>OPE</v>
          </cell>
          <cell r="N737">
            <v>0</v>
          </cell>
          <cell r="O737">
            <v>2984234</v>
          </cell>
        </row>
        <row r="738">
          <cell r="F738" t="str">
            <v>OPE</v>
          </cell>
          <cell r="N738">
            <v>0</v>
          </cell>
          <cell r="O738">
            <v>2984234</v>
          </cell>
        </row>
        <row r="739">
          <cell r="F739" t="str">
            <v>OPE</v>
          </cell>
          <cell r="N739">
            <v>0</v>
          </cell>
          <cell r="O739">
            <v>2984234</v>
          </cell>
        </row>
        <row r="740">
          <cell r="F740" t="str">
            <v>OPE</v>
          </cell>
          <cell r="N740">
            <v>0</v>
          </cell>
          <cell r="O740">
            <v>2984234</v>
          </cell>
        </row>
        <row r="741">
          <cell r="F741" t="str">
            <v>OPE</v>
          </cell>
          <cell r="N741">
            <v>0</v>
          </cell>
          <cell r="O741">
            <v>2984234</v>
          </cell>
        </row>
        <row r="742">
          <cell r="F742" t="str">
            <v>OPE</v>
          </cell>
          <cell r="N742">
            <v>0</v>
          </cell>
          <cell r="O742">
            <v>2984234</v>
          </cell>
        </row>
        <row r="743">
          <cell r="F743" t="str">
            <v>OPE</v>
          </cell>
          <cell r="N743">
            <v>0</v>
          </cell>
          <cell r="O743">
            <v>2984234</v>
          </cell>
        </row>
        <row r="744">
          <cell r="F744" t="str">
            <v>OPE</v>
          </cell>
          <cell r="N744">
            <v>0</v>
          </cell>
          <cell r="O744">
            <v>2984234</v>
          </cell>
        </row>
        <row r="745">
          <cell r="F745" t="str">
            <v>OPE</v>
          </cell>
          <cell r="N745">
            <v>0</v>
          </cell>
          <cell r="O745">
            <v>2984234</v>
          </cell>
        </row>
        <row r="746">
          <cell r="F746" t="str">
            <v>OPE</v>
          </cell>
          <cell r="N746">
            <v>0</v>
          </cell>
          <cell r="O746">
            <v>2984234</v>
          </cell>
        </row>
        <row r="747">
          <cell r="F747" t="str">
            <v>OPE</v>
          </cell>
          <cell r="N747">
            <v>0</v>
          </cell>
          <cell r="O747">
            <v>2984234</v>
          </cell>
        </row>
        <row r="748">
          <cell r="F748" t="str">
            <v>OPE</v>
          </cell>
          <cell r="N748">
            <v>0</v>
          </cell>
          <cell r="O748">
            <v>2984234</v>
          </cell>
        </row>
        <row r="749">
          <cell r="F749" t="str">
            <v>OPE</v>
          </cell>
          <cell r="N749">
            <v>0</v>
          </cell>
          <cell r="O749">
            <v>2984234</v>
          </cell>
        </row>
        <row r="750">
          <cell r="F750" t="str">
            <v>OPE</v>
          </cell>
          <cell r="N750">
            <v>0</v>
          </cell>
          <cell r="O750">
            <v>3015072</v>
          </cell>
        </row>
        <row r="751">
          <cell r="F751" t="str">
            <v>OPE</v>
          </cell>
          <cell r="N751">
            <v>0</v>
          </cell>
          <cell r="O751">
            <v>3875246</v>
          </cell>
        </row>
        <row r="752">
          <cell r="F752" t="str">
            <v>OPE</v>
          </cell>
          <cell r="N752">
            <v>0</v>
          </cell>
          <cell r="O752">
            <v>3875246</v>
          </cell>
        </row>
        <row r="753">
          <cell r="F753" t="str">
            <v>OPE</v>
          </cell>
          <cell r="N753">
            <v>0</v>
          </cell>
          <cell r="O753">
            <v>3875246</v>
          </cell>
        </row>
        <row r="754">
          <cell r="F754" t="str">
            <v>OPE</v>
          </cell>
          <cell r="N754">
            <v>0</v>
          </cell>
          <cell r="O754">
            <v>3875246</v>
          </cell>
        </row>
        <row r="755">
          <cell r="F755" t="str">
            <v>OPE</v>
          </cell>
          <cell r="N755">
            <v>0</v>
          </cell>
          <cell r="O755">
            <v>3875246</v>
          </cell>
        </row>
        <row r="756">
          <cell r="F756" t="str">
            <v>OPE</v>
          </cell>
          <cell r="N756">
            <v>0</v>
          </cell>
          <cell r="O756">
            <v>3875246</v>
          </cell>
        </row>
        <row r="757">
          <cell r="F757" t="str">
            <v>OPE</v>
          </cell>
          <cell r="N757">
            <v>0</v>
          </cell>
          <cell r="O757">
            <v>3875246</v>
          </cell>
        </row>
        <row r="758">
          <cell r="F758" t="str">
            <v>OPE</v>
          </cell>
          <cell r="N758">
            <v>0</v>
          </cell>
          <cell r="O758">
            <v>3875246</v>
          </cell>
        </row>
        <row r="759">
          <cell r="F759" t="str">
            <v>OPE</v>
          </cell>
          <cell r="N759">
            <v>0</v>
          </cell>
          <cell r="O759">
            <v>3875246</v>
          </cell>
        </row>
        <row r="760">
          <cell r="F760" t="str">
            <v>OPE</v>
          </cell>
          <cell r="N760">
            <v>0</v>
          </cell>
          <cell r="O760">
            <v>3875246</v>
          </cell>
        </row>
        <row r="761">
          <cell r="F761" t="str">
            <v>OPE</v>
          </cell>
          <cell r="N761">
            <v>0</v>
          </cell>
          <cell r="O761">
            <v>3875246</v>
          </cell>
        </row>
        <row r="762">
          <cell r="F762" t="str">
            <v>OPE</v>
          </cell>
          <cell r="N762">
            <v>0</v>
          </cell>
          <cell r="O762">
            <v>3875246</v>
          </cell>
        </row>
        <row r="763">
          <cell r="F763" t="str">
            <v>OPE</v>
          </cell>
          <cell r="N763">
            <v>0</v>
          </cell>
          <cell r="O763">
            <v>3875246</v>
          </cell>
        </row>
        <row r="764">
          <cell r="F764" t="str">
            <v>OPE</v>
          </cell>
          <cell r="N764">
            <v>0</v>
          </cell>
          <cell r="O764">
            <v>1850002</v>
          </cell>
        </row>
        <row r="765">
          <cell r="F765" t="str">
            <v>OPE</v>
          </cell>
          <cell r="N765">
            <v>0</v>
          </cell>
          <cell r="O765">
            <v>1850002</v>
          </cell>
        </row>
        <row r="766">
          <cell r="F766" t="str">
            <v>OPE</v>
          </cell>
          <cell r="N766">
            <v>0</v>
          </cell>
          <cell r="O766">
            <v>1850002</v>
          </cell>
        </row>
        <row r="767">
          <cell r="F767" t="str">
            <v>OPE</v>
          </cell>
          <cell r="N767">
            <v>0</v>
          </cell>
          <cell r="O767">
            <v>1850002</v>
          </cell>
        </row>
        <row r="768">
          <cell r="F768" t="str">
            <v>OPE</v>
          </cell>
          <cell r="N768">
            <v>0</v>
          </cell>
          <cell r="O768">
            <v>1850002</v>
          </cell>
        </row>
        <row r="769">
          <cell r="F769" t="str">
            <v>OPE</v>
          </cell>
          <cell r="N769">
            <v>0</v>
          </cell>
          <cell r="O769">
            <v>1850002</v>
          </cell>
        </row>
        <row r="770">
          <cell r="F770" t="str">
            <v>OPE</v>
          </cell>
          <cell r="N770">
            <v>0</v>
          </cell>
          <cell r="O770">
            <v>1850002</v>
          </cell>
        </row>
        <row r="771">
          <cell r="F771" t="str">
            <v>OPE</v>
          </cell>
          <cell r="N771">
            <v>0</v>
          </cell>
          <cell r="O771">
            <v>1850002</v>
          </cell>
        </row>
        <row r="772">
          <cell r="F772" t="str">
            <v>OPE</v>
          </cell>
          <cell r="N772">
            <v>0</v>
          </cell>
          <cell r="O772">
            <v>1850002</v>
          </cell>
        </row>
        <row r="773">
          <cell r="F773" t="str">
            <v>OPE</v>
          </cell>
          <cell r="N773">
            <v>0</v>
          </cell>
          <cell r="O773">
            <v>1850002</v>
          </cell>
        </row>
        <row r="774">
          <cell r="F774" t="str">
            <v>OPE</v>
          </cell>
          <cell r="N774">
            <v>0</v>
          </cell>
          <cell r="O774">
            <v>1850002</v>
          </cell>
        </row>
        <row r="775">
          <cell r="F775" t="str">
            <v>OPE</v>
          </cell>
          <cell r="N775">
            <v>0</v>
          </cell>
          <cell r="O775">
            <v>1850002</v>
          </cell>
        </row>
        <row r="776">
          <cell r="F776" t="str">
            <v>OPE</v>
          </cell>
          <cell r="N776">
            <v>0</v>
          </cell>
          <cell r="O776">
            <v>1850002</v>
          </cell>
        </row>
        <row r="777">
          <cell r="F777" t="str">
            <v>OPE</v>
          </cell>
          <cell r="N777">
            <v>0</v>
          </cell>
          <cell r="O777">
            <v>1850002</v>
          </cell>
        </row>
        <row r="778">
          <cell r="F778" t="str">
            <v>OPE</v>
          </cell>
          <cell r="N778">
            <v>0</v>
          </cell>
          <cell r="O778">
            <v>1850002</v>
          </cell>
        </row>
        <row r="779">
          <cell r="F779" t="str">
            <v>OPE</v>
          </cell>
          <cell r="N779">
            <v>0</v>
          </cell>
          <cell r="O779">
            <v>1850002</v>
          </cell>
        </row>
        <row r="780">
          <cell r="F780" t="str">
            <v>OPE</v>
          </cell>
          <cell r="N780">
            <v>0</v>
          </cell>
          <cell r="O780">
            <v>1850002</v>
          </cell>
        </row>
        <row r="781">
          <cell r="F781" t="str">
            <v>OPE</v>
          </cell>
          <cell r="N781">
            <v>0</v>
          </cell>
          <cell r="O781">
            <v>1850002</v>
          </cell>
        </row>
        <row r="782">
          <cell r="F782" t="str">
            <v>OPE</v>
          </cell>
          <cell r="N782">
            <v>0</v>
          </cell>
          <cell r="O782">
            <v>1850002</v>
          </cell>
        </row>
        <row r="783">
          <cell r="F783" t="str">
            <v>OPE</v>
          </cell>
          <cell r="N783">
            <v>0</v>
          </cell>
          <cell r="O783">
            <v>1850002</v>
          </cell>
        </row>
        <row r="784">
          <cell r="F784" t="str">
            <v>OPE</v>
          </cell>
          <cell r="N784">
            <v>0</v>
          </cell>
          <cell r="O784">
            <v>1850002</v>
          </cell>
        </row>
        <row r="785">
          <cell r="F785" t="str">
            <v>OPE</v>
          </cell>
          <cell r="N785">
            <v>0</v>
          </cell>
          <cell r="O785">
            <v>1850002</v>
          </cell>
        </row>
        <row r="786">
          <cell r="F786" t="str">
            <v>OPE</v>
          </cell>
          <cell r="N786">
            <v>0</v>
          </cell>
          <cell r="O786">
            <v>1850002</v>
          </cell>
        </row>
        <row r="787">
          <cell r="F787" t="str">
            <v>OPE</v>
          </cell>
          <cell r="N787">
            <v>0</v>
          </cell>
          <cell r="O787">
            <v>1850002</v>
          </cell>
        </row>
        <row r="788">
          <cell r="F788" t="str">
            <v>OPE</v>
          </cell>
          <cell r="N788">
            <v>0</v>
          </cell>
          <cell r="O788">
            <v>1850002</v>
          </cell>
        </row>
        <row r="789">
          <cell r="F789" t="str">
            <v>OPE</v>
          </cell>
          <cell r="N789">
            <v>0</v>
          </cell>
          <cell r="O789">
            <v>1850002</v>
          </cell>
        </row>
        <row r="790">
          <cell r="F790" t="str">
            <v>OPE</v>
          </cell>
          <cell r="N790">
            <v>0</v>
          </cell>
          <cell r="O790">
            <v>1850002</v>
          </cell>
        </row>
        <row r="791">
          <cell r="F791" t="str">
            <v>OPE</v>
          </cell>
          <cell r="N791">
            <v>0</v>
          </cell>
          <cell r="O791">
            <v>1850002</v>
          </cell>
        </row>
        <row r="792">
          <cell r="F792" t="str">
            <v>OPE</v>
          </cell>
          <cell r="N792">
            <v>0</v>
          </cell>
          <cell r="O792">
            <v>1850002</v>
          </cell>
        </row>
        <row r="793">
          <cell r="F793" t="str">
            <v>OPE</v>
          </cell>
          <cell r="N793">
            <v>0</v>
          </cell>
          <cell r="O793">
            <v>1850002</v>
          </cell>
        </row>
        <row r="794">
          <cell r="F794" t="str">
            <v>OPE</v>
          </cell>
          <cell r="N794">
            <v>0</v>
          </cell>
          <cell r="O794">
            <v>1850002</v>
          </cell>
        </row>
        <row r="795">
          <cell r="F795" t="str">
            <v>OPE</v>
          </cell>
          <cell r="N795">
            <v>0</v>
          </cell>
          <cell r="O795">
            <v>1850002</v>
          </cell>
        </row>
        <row r="796">
          <cell r="F796" t="str">
            <v>OPE</v>
          </cell>
          <cell r="N796">
            <v>0</v>
          </cell>
          <cell r="O796">
            <v>1850002</v>
          </cell>
        </row>
        <row r="797">
          <cell r="F797" t="str">
            <v>OPE</v>
          </cell>
          <cell r="N797">
            <v>0</v>
          </cell>
          <cell r="O797">
            <v>1850002</v>
          </cell>
        </row>
        <row r="798">
          <cell r="F798" t="str">
            <v>OPE</v>
          </cell>
          <cell r="N798">
            <v>0</v>
          </cell>
          <cell r="O798">
            <v>1850002</v>
          </cell>
        </row>
        <row r="799">
          <cell r="F799" t="str">
            <v>OPE</v>
          </cell>
          <cell r="N799">
            <v>0</v>
          </cell>
          <cell r="O799">
            <v>1850002</v>
          </cell>
        </row>
        <row r="800">
          <cell r="F800" t="str">
            <v>OPE</v>
          </cell>
          <cell r="N800">
            <v>0</v>
          </cell>
          <cell r="O800">
            <v>1850002</v>
          </cell>
        </row>
        <row r="801">
          <cell r="F801" t="str">
            <v>OPE</v>
          </cell>
          <cell r="N801">
            <v>0</v>
          </cell>
          <cell r="O801">
            <v>1850002</v>
          </cell>
        </row>
        <row r="802">
          <cell r="F802" t="str">
            <v>OPE</v>
          </cell>
          <cell r="N802">
            <v>0</v>
          </cell>
          <cell r="O802">
            <v>1850002</v>
          </cell>
        </row>
        <row r="803">
          <cell r="F803" t="str">
            <v>OPE</v>
          </cell>
          <cell r="N803">
            <v>0</v>
          </cell>
          <cell r="O803">
            <v>4412746</v>
          </cell>
        </row>
        <row r="804">
          <cell r="F804" t="str">
            <v>OPE</v>
          </cell>
          <cell r="N804">
            <v>0</v>
          </cell>
          <cell r="O804">
            <v>4412746</v>
          </cell>
        </row>
        <row r="805">
          <cell r="F805" t="str">
            <v>OPE</v>
          </cell>
          <cell r="N805">
            <v>0</v>
          </cell>
          <cell r="O805">
            <v>4412746</v>
          </cell>
        </row>
        <row r="806">
          <cell r="F806" t="str">
            <v>OPE</v>
          </cell>
          <cell r="N806">
            <v>0</v>
          </cell>
          <cell r="O806">
            <v>4412746</v>
          </cell>
        </row>
        <row r="807">
          <cell r="F807" t="str">
            <v>OPE</v>
          </cell>
          <cell r="N807">
            <v>0</v>
          </cell>
          <cell r="O807">
            <v>4412746</v>
          </cell>
        </row>
        <row r="808">
          <cell r="F808" t="str">
            <v>OPE</v>
          </cell>
          <cell r="N808">
            <v>0</v>
          </cell>
          <cell r="O808">
            <v>4412746</v>
          </cell>
        </row>
        <row r="809">
          <cell r="F809" t="str">
            <v>OPE</v>
          </cell>
          <cell r="N809">
            <v>0</v>
          </cell>
          <cell r="O809">
            <v>4412746</v>
          </cell>
        </row>
        <row r="810">
          <cell r="F810" t="str">
            <v>OPE</v>
          </cell>
          <cell r="N810">
            <v>0</v>
          </cell>
          <cell r="O810">
            <v>4412746</v>
          </cell>
        </row>
        <row r="811">
          <cell r="F811" t="str">
            <v>OPE</v>
          </cell>
          <cell r="N811">
            <v>0</v>
          </cell>
          <cell r="O811">
            <v>42853605</v>
          </cell>
        </row>
        <row r="812">
          <cell r="F812" t="str">
            <v>OPE</v>
          </cell>
          <cell r="N812">
            <v>0</v>
          </cell>
          <cell r="O812">
            <v>35353605</v>
          </cell>
        </row>
        <row r="813">
          <cell r="F813" t="str">
            <v>OPE</v>
          </cell>
          <cell r="N813">
            <v>0</v>
          </cell>
          <cell r="O813">
            <v>35353605</v>
          </cell>
        </row>
        <row r="814">
          <cell r="F814" t="str">
            <v>OPE</v>
          </cell>
          <cell r="N814">
            <v>0</v>
          </cell>
          <cell r="O814">
            <v>18882311</v>
          </cell>
        </row>
        <row r="815">
          <cell r="F815" t="str">
            <v>OPE</v>
          </cell>
          <cell r="N815">
            <v>0</v>
          </cell>
          <cell r="O815">
            <v>4229638</v>
          </cell>
        </row>
        <row r="816">
          <cell r="F816" t="str">
            <v>OPE</v>
          </cell>
          <cell r="N816">
            <v>0</v>
          </cell>
          <cell r="O816">
            <v>4229638</v>
          </cell>
        </row>
        <row r="817">
          <cell r="F817" t="str">
            <v>OPE</v>
          </cell>
          <cell r="N817">
            <v>0</v>
          </cell>
          <cell r="O817">
            <v>4229638</v>
          </cell>
        </row>
        <row r="818">
          <cell r="F818" t="str">
            <v>OPE</v>
          </cell>
          <cell r="N818">
            <v>0</v>
          </cell>
          <cell r="O818">
            <v>4229638</v>
          </cell>
        </row>
        <row r="819">
          <cell r="F819" t="str">
            <v>OPE</v>
          </cell>
          <cell r="N819">
            <v>0</v>
          </cell>
          <cell r="O819">
            <v>4229638</v>
          </cell>
        </row>
        <row r="820">
          <cell r="F820" t="str">
            <v>OPE</v>
          </cell>
          <cell r="N820">
            <v>0</v>
          </cell>
          <cell r="O820">
            <v>4229638</v>
          </cell>
        </row>
        <row r="821">
          <cell r="F821" t="str">
            <v>OPE</v>
          </cell>
          <cell r="N821">
            <v>0</v>
          </cell>
          <cell r="O821">
            <v>64233908</v>
          </cell>
        </row>
        <row r="822">
          <cell r="F822" t="str">
            <v>OPE</v>
          </cell>
          <cell r="N822">
            <v>0</v>
          </cell>
          <cell r="O822">
            <v>433258</v>
          </cell>
        </row>
        <row r="823">
          <cell r="F823" t="str">
            <v>OPE</v>
          </cell>
          <cell r="N823">
            <v>0</v>
          </cell>
          <cell r="O823">
            <v>433258</v>
          </cell>
        </row>
        <row r="824">
          <cell r="F824" t="str">
            <v>OPE</v>
          </cell>
          <cell r="N824">
            <v>0</v>
          </cell>
          <cell r="O824">
            <v>3813980</v>
          </cell>
        </row>
        <row r="825">
          <cell r="F825" t="str">
            <v>OPE</v>
          </cell>
          <cell r="N825">
            <v>0</v>
          </cell>
          <cell r="O825">
            <v>1795788</v>
          </cell>
        </row>
        <row r="826">
          <cell r="F826" t="str">
            <v>OPE</v>
          </cell>
          <cell r="N826">
            <v>0</v>
          </cell>
          <cell r="O826">
            <v>1795788</v>
          </cell>
        </row>
        <row r="827">
          <cell r="F827" t="str">
            <v>OPE</v>
          </cell>
          <cell r="N827">
            <v>0</v>
          </cell>
          <cell r="O827">
            <v>1795788</v>
          </cell>
        </row>
        <row r="828">
          <cell r="F828" t="str">
            <v>OPE</v>
          </cell>
          <cell r="N828">
            <v>0</v>
          </cell>
          <cell r="O828">
            <v>1795788</v>
          </cell>
        </row>
        <row r="829">
          <cell r="F829" t="str">
            <v>OPE</v>
          </cell>
          <cell r="N829">
            <v>0</v>
          </cell>
          <cell r="O829">
            <v>1795788</v>
          </cell>
        </row>
        <row r="830">
          <cell r="F830" t="str">
            <v>OPE</v>
          </cell>
          <cell r="N830">
            <v>0</v>
          </cell>
          <cell r="O830">
            <v>1795788</v>
          </cell>
        </row>
        <row r="831">
          <cell r="F831" t="str">
            <v>OPE</v>
          </cell>
          <cell r="N831">
            <v>0</v>
          </cell>
          <cell r="O831">
            <v>1795788</v>
          </cell>
        </row>
        <row r="832">
          <cell r="F832" t="str">
            <v>OPE</v>
          </cell>
          <cell r="N832">
            <v>0</v>
          </cell>
          <cell r="O832">
            <v>99123029</v>
          </cell>
        </row>
        <row r="833">
          <cell r="F833" t="str">
            <v>OPE</v>
          </cell>
          <cell r="N833">
            <v>0</v>
          </cell>
          <cell r="O833">
            <v>99123029</v>
          </cell>
        </row>
        <row r="834">
          <cell r="F834" t="str">
            <v>OPE</v>
          </cell>
          <cell r="N834">
            <v>0</v>
          </cell>
          <cell r="O834">
            <v>1027527</v>
          </cell>
        </row>
        <row r="835">
          <cell r="F835" t="str">
            <v>OPE</v>
          </cell>
          <cell r="N835">
            <v>0</v>
          </cell>
          <cell r="O835">
            <v>1027527</v>
          </cell>
        </row>
        <row r="836">
          <cell r="F836" t="str">
            <v>OPE</v>
          </cell>
          <cell r="N836">
            <v>0</v>
          </cell>
          <cell r="O836">
            <v>1027527</v>
          </cell>
        </row>
        <row r="837">
          <cell r="F837" t="str">
            <v>OPE</v>
          </cell>
          <cell r="N837">
            <v>0</v>
          </cell>
          <cell r="O837">
            <v>3813980</v>
          </cell>
        </row>
        <row r="838">
          <cell r="F838" t="str">
            <v>OPE</v>
          </cell>
          <cell r="N838">
            <v>0</v>
          </cell>
          <cell r="O838">
            <v>3813980</v>
          </cell>
        </row>
        <row r="839">
          <cell r="F839" t="str">
            <v>OPE</v>
          </cell>
          <cell r="N839">
            <v>0</v>
          </cell>
          <cell r="O839">
            <v>3813980</v>
          </cell>
        </row>
        <row r="840">
          <cell r="F840" t="str">
            <v>OPE</v>
          </cell>
          <cell r="N840">
            <v>0</v>
          </cell>
          <cell r="O840">
            <v>3813980</v>
          </cell>
        </row>
        <row r="841">
          <cell r="F841" t="str">
            <v>OPE</v>
          </cell>
          <cell r="N841">
            <v>0</v>
          </cell>
          <cell r="O841">
            <v>3813980</v>
          </cell>
        </row>
        <row r="842">
          <cell r="F842" t="str">
            <v>OPE</v>
          </cell>
          <cell r="N842">
            <v>0</v>
          </cell>
          <cell r="O842">
            <v>3813980</v>
          </cell>
        </row>
        <row r="843">
          <cell r="F843" t="str">
            <v>OPE</v>
          </cell>
          <cell r="N843">
            <v>0</v>
          </cell>
          <cell r="O843">
            <v>3813980</v>
          </cell>
        </row>
        <row r="844">
          <cell r="F844" t="str">
            <v>OPE</v>
          </cell>
          <cell r="N844">
            <v>0</v>
          </cell>
          <cell r="O844">
            <v>3813980</v>
          </cell>
        </row>
        <row r="845">
          <cell r="F845" t="str">
            <v>OPE</v>
          </cell>
          <cell r="N845">
            <v>0</v>
          </cell>
          <cell r="O845">
            <v>3813980</v>
          </cell>
        </row>
        <row r="846">
          <cell r="F846" t="str">
            <v>OPE</v>
          </cell>
          <cell r="N846">
            <v>0</v>
          </cell>
          <cell r="O846">
            <v>3813980</v>
          </cell>
        </row>
        <row r="847">
          <cell r="F847" t="str">
            <v>OPE</v>
          </cell>
          <cell r="N847">
            <v>0</v>
          </cell>
          <cell r="O847">
            <v>3813980</v>
          </cell>
        </row>
        <row r="848">
          <cell r="F848" t="str">
            <v>OPE</v>
          </cell>
          <cell r="N848">
            <v>0</v>
          </cell>
          <cell r="O848">
            <v>3813980</v>
          </cell>
        </row>
        <row r="849">
          <cell r="F849" t="str">
            <v>OPE</v>
          </cell>
          <cell r="N849">
            <v>0</v>
          </cell>
          <cell r="O849">
            <v>3813980</v>
          </cell>
        </row>
        <row r="850">
          <cell r="F850" t="str">
            <v>OPE</v>
          </cell>
          <cell r="N850">
            <v>0</v>
          </cell>
          <cell r="O850">
            <v>3813980</v>
          </cell>
        </row>
        <row r="851">
          <cell r="F851" t="str">
            <v>OPE</v>
          </cell>
          <cell r="N851">
            <v>0</v>
          </cell>
          <cell r="O851">
            <v>3813980</v>
          </cell>
        </row>
        <row r="852">
          <cell r="F852" t="str">
            <v>OPE</v>
          </cell>
          <cell r="N852">
            <v>0</v>
          </cell>
          <cell r="O852">
            <v>3813980</v>
          </cell>
        </row>
        <row r="853">
          <cell r="F853" t="str">
            <v>OPE</v>
          </cell>
          <cell r="N853">
            <v>0</v>
          </cell>
          <cell r="O853">
            <v>3813980</v>
          </cell>
        </row>
        <row r="854">
          <cell r="F854" t="str">
            <v>OPE</v>
          </cell>
          <cell r="N854">
            <v>0</v>
          </cell>
          <cell r="O854">
            <v>3813980</v>
          </cell>
        </row>
        <row r="855">
          <cell r="F855" t="str">
            <v>OPE</v>
          </cell>
          <cell r="N855">
            <v>0</v>
          </cell>
          <cell r="O855">
            <v>3813980</v>
          </cell>
        </row>
        <row r="856">
          <cell r="F856" t="str">
            <v>OPE</v>
          </cell>
          <cell r="N856">
            <v>0</v>
          </cell>
          <cell r="O856">
            <v>3813980</v>
          </cell>
        </row>
        <row r="857">
          <cell r="F857" t="str">
            <v>OPE</v>
          </cell>
          <cell r="N857">
            <v>0</v>
          </cell>
          <cell r="O857">
            <v>3813980</v>
          </cell>
        </row>
        <row r="858">
          <cell r="F858" t="str">
            <v>OPE</v>
          </cell>
          <cell r="N858">
            <v>0</v>
          </cell>
          <cell r="O858">
            <v>11567011</v>
          </cell>
        </row>
        <row r="859">
          <cell r="F859" t="str">
            <v>OPE</v>
          </cell>
          <cell r="N859">
            <v>0</v>
          </cell>
          <cell r="O859">
            <v>11567011</v>
          </cell>
        </row>
        <row r="860">
          <cell r="F860" t="str">
            <v>OPE</v>
          </cell>
          <cell r="N860">
            <v>0</v>
          </cell>
          <cell r="O860">
            <v>11567011</v>
          </cell>
        </row>
        <row r="861">
          <cell r="F861" t="str">
            <v>OPE</v>
          </cell>
          <cell r="N861">
            <v>0</v>
          </cell>
          <cell r="O861">
            <v>11567011</v>
          </cell>
        </row>
        <row r="862">
          <cell r="F862" t="str">
            <v>OPE</v>
          </cell>
          <cell r="N862">
            <v>0</v>
          </cell>
          <cell r="O862">
            <v>11567011</v>
          </cell>
        </row>
        <row r="863">
          <cell r="F863" t="str">
            <v>OPE</v>
          </cell>
          <cell r="N863">
            <v>0</v>
          </cell>
          <cell r="O863">
            <v>11567011</v>
          </cell>
        </row>
        <row r="864">
          <cell r="F864" t="str">
            <v>OPE</v>
          </cell>
          <cell r="N864">
            <v>0</v>
          </cell>
          <cell r="O864">
            <v>11567011</v>
          </cell>
        </row>
        <row r="865">
          <cell r="F865" t="str">
            <v>OPE</v>
          </cell>
          <cell r="N865">
            <v>0</v>
          </cell>
          <cell r="O865">
            <v>11567011</v>
          </cell>
        </row>
        <row r="866">
          <cell r="F866" t="str">
            <v>OPE</v>
          </cell>
          <cell r="N866">
            <v>0</v>
          </cell>
          <cell r="O866">
            <v>11567011</v>
          </cell>
        </row>
        <row r="867">
          <cell r="F867" t="str">
            <v>OPE</v>
          </cell>
          <cell r="N867">
            <v>0</v>
          </cell>
          <cell r="O867">
            <v>11567011</v>
          </cell>
        </row>
        <row r="868">
          <cell r="F868" t="str">
            <v>OPE</v>
          </cell>
          <cell r="N868">
            <v>0</v>
          </cell>
          <cell r="O868">
            <v>11567011</v>
          </cell>
        </row>
        <row r="869">
          <cell r="F869" t="str">
            <v>OPE</v>
          </cell>
          <cell r="N869">
            <v>0</v>
          </cell>
          <cell r="O869">
            <v>11567011</v>
          </cell>
        </row>
        <row r="870">
          <cell r="F870" t="str">
            <v>OPE</v>
          </cell>
          <cell r="N870">
            <v>0</v>
          </cell>
          <cell r="O870">
            <v>11567011</v>
          </cell>
        </row>
        <row r="871">
          <cell r="F871" t="str">
            <v>OPE</v>
          </cell>
          <cell r="N871">
            <v>0</v>
          </cell>
          <cell r="O871">
            <v>11567011</v>
          </cell>
        </row>
        <row r="872">
          <cell r="F872" t="str">
            <v>OPE</v>
          </cell>
          <cell r="N872">
            <v>0</v>
          </cell>
          <cell r="O872">
            <v>11567011</v>
          </cell>
        </row>
        <row r="873">
          <cell r="F873" t="str">
            <v>OPE</v>
          </cell>
          <cell r="N873">
            <v>0</v>
          </cell>
          <cell r="O873">
            <v>11567011</v>
          </cell>
        </row>
        <row r="874">
          <cell r="F874" t="str">
            <v>OPE</v>
          </cell>
          <cell r="N874">
            <v>0</v>
          </cell>
          <cell r="O874">
            <v>11567011</v>
          </cell>
        </row>
        <row r="875">
          <cell r="F875" t="str">
            <v>OPE</v>
          </cell>
          <cell r="N875">
            <v>0</v>
          </cell>
          <cell r="O875">
            <v>11567011</v>
          </cell>
        </row>
        <row r="876">
          <cell r="F876" t="str">
            <v>OPE</v>
          </cell>
          <cell r="N876">
            <v>0</v>
          </cell>
          <cell r="O876">
            <v>11567011</v>
          </cell>
        </row>
        <row r="877">
          <cell r="F877" t="str">
            <v>OPE</v>
          </cell>
          <cell r="N877">
            <v>0</v>
          </cell>
          <cell r="O877">
            <v>11567011</v>
          </cell>
        </row>
        <row r="878">
          <cell r="F878" t="str">
            <v>OPE</v>
          </cell>
          <cell r="N878">
            <v>0</v>
          </cell>
          <cell r="O878">
            <v>11567011</v>
          </cell>
        </row>
        <row r="879">
          <cell r="F879" t="str">
            <v>OPE</v>
          </cell>
          <cell r="N879">
            <v>0</v>
          </cell>
          <cell r="O879">
            <v>11567011</v>
          </cell>
        </row>
        <row r="880">
          <cell r="F880" t="str">
            <v>OPE</v>
          </cell>
          <cell r="N880">
            <v>0</v>
          </cell>
          <cell r="O880">
            <v>11567011</v>
          </cell>
        </row>
        <row r="881">
          <cell r="F881" t="str">
            <v>OPE</v>
          </cell>
          <cell r="N881">
            <v>0</v>
          </cell>
          <cell r="O881">
            <v>11567011</v>
          </cell>
        </row>
        <row r="882">
          <cell r="F882" t="str">
            <v>OPE</v>
          </cell>
          <cell r="N882">
            <v>0</v>
          </cell>
          <cell r="O882">
            <v>11567011</v>
          </cell>
        </row>
        <row r="883">
          <cell r="F883" t="str">
            <v>OPE</v>
          </cell>
          <cell r="N883">
            <v>0</v>
          </cell>
          <cell r="O883">
            <v>11567011</v>
          </cell>
        </row>
        <row r="884">
          <cell r="F884" t="str">
            <v>OPE</v>
          </cell>
          <cell r="N884">
            <v>0</v>
          </cell>
          <cell r="O884">
            <v>11567011</v>
          </cell>
        </row>
        <row r="885">
          <cell r="F885" t="str">
            <v>OPE</v>
          </cell>
          <cell r="N885">
            <v>0</v>
          </cell>
          <cell r="O885">
            <v>54070394</v>
          </cell>
        </row>
        <row r="886">
          <cell r="F886" t="str">
            <v>OPE</v>
          </cell>
          <cell r="N886">
            <v>0</v>
          </cell>
          <cell r="O886">
            <v>54070394</v>
          </cell>
        </row>
        <row r="887">
          <cell r="F887" t="str">
            <v>OPE</v>
          </cell>
          <cell r="N887">
            <v>0</v>
          </cell>
          <cell r="O887">
            <v>54070394</v>
          </cell>
        </row>
        <row r="888">
          <cell r="F888" t="str">
            <v>OPE</v>
          </cell>
          <cell r="N888">
            <v>0</v>
          </cell>
          <cell r="O888">
            <v>29363770</v>
          </cell>
        </row>
        <row r="889">
          <cell r="F889" t="str">
            <v>OPE</v>
          </cell>
          <cell r="N889">
            <v>0</v>
          </cell>
          <cell r="O889">
            <v>373754174</v>
          </cell>
        </row>
        <row r="890">
          <cell r="F890" t="str">
            <v>OPE</v>
          </cell>
          <cell r="N890">
            <v>0</v>
          </cell>
          <cell r="O890">
            <v>338754174</v>
          </cell>
        </row>
        <row r="891">
          <cell r="F891" t="str">
            <v>OPE</v>
          </cell>
          <cell r="N891">
            <v>0</v>
          </cell>
          <cell r="O891">
            <v>338754174</v>
          </cell>
        </row>
        <row r="892">
          <cell r="F892" t="str">
            <v>OPE</v>
          </cell>
          <cell r="N892">
            <v>0</v>
          </cell>
          <cell r="O892">
            <v>338754174</v>
          </cell>
        </row>
        <row r="893">
          <cell r="F893" t="str">
            <v>OPE</v>
          </cell>
          <cell r="N893">
            <v>0</v>
          </cell>
          <cell r="O893">
            <v>65442182</v>
          </cell>
        </row>
        <row r="894">
          <cell r="F894" t="str">
            <v>OPE</v>
          </cell>
          <cell r="N894">
            <v>0</v>
          </cell>
          <cell r="O894">
            <v>14872559</v>
          </cell>
        </row>
        <row r="895">
          <cell r="F895" t="str">
            <v>OPE</v>
          </cell>
          <cell r="N895">
            <v>0</v>
          </cell>
          <cell r="O895">
            <v>14872559</v>
          </cell>
        </row>
        <row r="896">
          <cell r="F896" t="str">
            <v>OPE</v>
          </cell>
          <cell r="N896">
            <v>0</v>
          </cell>
          <cell r="O896">
            <v>14872559</v>
          </cell>
        </row>
        <row r="897">
          <cell r="F897" t="str">
            <v>OPE</v>
          </cell>
          <cell r="N897">
            <v>0</v>
          </cell>
          <cell r="O897">
            <v>3886695</v>
          </cell>
        </row>
        <row r="898">
          <cell r="F898" t="str">
            <v>OPE</v>
          </cell>
          <cell r="N898">
            <v>0</v>
          </cell>
          <cell r="O898">
            <v>3886695</v>
          </cell>
        </row>
        <row r="899">
          <cell r="F899" t="str">
            <v>OPE</v>
          </cell>
          <cell r="N899">
            <v>0</v>
          </cell>
          <cell r="O899">
            <v>3886695</v>
          </cell>
        </row>
        <row r="900">
          <cell r="F900" t="str">
            <v>OPE</v>
          </cell>
          <cell r="N900">
            <v>0</v>
          </cell>
          <cell r="O900">
            <v>3886695</v>
          </cell>
        </row>
        <row r="901">
          <cell r="F901" t="str">
            <v>OPE</v>
          </cell>
          <cell r="N901">
            <v>0</v>
          </cell>
          <cell r="O901">
            <v>3886695</v>
          </cell>
        </row>
        <row r="902">
          <cell r="F902" t="str">
            <v>OPE</v>
          </cell>
          <cell r="N902">
            <v>0</v>
          </cell>
          <cell r="O902">
            <v>3886695</v>
          </cell>
        </row>
        <row r="903">
          <cell r="F903" t="str">
            <v>OPE</v>
          </cell>
          <cell r="N903">
            <v>0</v>
          </cell>
          <cell r="O903">
            <v>111088800</v>
          </cell>
        </row>
        <row r="904">
          <cell r="F904" t="str">
            <v>OPE</v>
          </cell>
          <cell r="N904">
            <v>0</v>
          </cell>
          <cell r="O904">
            <v>4002015</v>
          </cell>
        </row>
        <row r="905">
          <cell r="F905" t="str">
            <v>OPE</v>
          </cell>
          <cell r="N905">
            <v>0</v>
          </cell>
          <cell r="O905">
            <v>4002015</v>
          </cell>
        </row>
        <row r="906">
          <cell r="F906" t="str">
            <v>OPE</v>
          </cell>
          <cell r="N906">
            <v>0</v>
          </cell>
          <cell r="O906">
            <v>4002015</v>
          </cell>
        </row>
        <row r="907">
          <cell r="F907" t="str">
            <v>OPE</v>
          </cell>
          <cell r="N907">
            <v>0</v>
          </cell>
          <cell r="O907">
            <v>4002015</v>
          </cell>
        </row>
        <row r="908">
          <cell r="F908" t="str">
            <v>OPE</v>
          </cell>
          <cell r="N908">
            <v>0</v>
          </cell>
          <cell r="O908">
            <v>4002015</v>
          </cell>
        </row>
        <row r="909">
          <cell r="F909" t="str">
            <v>OPE</v>
          </cell>
          <cell r="N909">
            <v>0</v>
          </cell>
          <cell r="O909">
            <v>4002015</v>
          </cell>
        </row>
        <row r="910">
          <cell r="F910" t="str">
            <v>OPE</v>
          </cell>
          <cell r="N910">
            <v>0</v>
          </cell>
          <cell r="O910">
            <v>4002015</v>
          </cell>
        </row>
        <row r="911">
          <cell r="F911" t="str">
            <v>OPE</v>
          </cell>
          <cell r="N911">
            <v>0</v>
          </cell>
          <cell r="O911">
            <v>4002015</v>
          </cell>
        </row>
        <row r="912">
          <cell r="F912" t="str">
            <v>OPE</v>
          </cell>
          <cell r="N912">
            <v>0</v>
          </cell>
          <cell r="O912">
            <v>4002015</v>
          </cell>
        </row>
        <row r="913">
          <cell r="F913" t="str">
            <v>OPE</v>
          </cell>
          <cell r="N913">
            <v>0</v>
          </cell>
          <cell r="O913">
            <v>4002015</v>
          </cell>
        </row>
        <row r="914">
          <cell r="F914" t="str">
            <v>OPE</v>
          </cell>
          <cell r="N914">
            <v>0</v>
          </cell>
          <cell r="O914">
            <v>4002015</v>
          </cell>
        </row>
        <row r="915">
          <cell r="F915" t="str">
            <v>OPE</v>
          </cell>
          <cell r="N915">
            <v>0</v>
          </cell>
          <cell r="O915">
            <v>4002015</v>
          </cell>
        </row>
        <row r="916">
          <cell r="F916" t="str">
            <v>OPE</v>
          </cell>
          <cell r="N916">
            <v>0</v>
          </cell>
          <cell r="O916">
            <v>4002015</v>
          </cell>
        </row>
        <row r="917">
          <cell r="F917" t="str">
            <v>OPE</v>
          </cell>
          <cell r="N917">
            <v>0</v>
          </cell>
          <cell r="O917">
            <v>4002015</v>
          </cell>
        </row>
        <row r="918">
          <cell r="F918" t="str">
            <v>OPE</v>
          </cell>
          <cell r="N918">
            <v>0</v>
          </cell>
          <cell r="O918">
            <v>4002015</v>
          </cell>
        </row>
        <row r="919">
          <cell r="F919" t="str">
            <v>OPE</v>
          </cell>
          <cell r="N919">
            <v>0</v>
          </cell>
          <cell r="O919">
            <v>4002015</v>
          </cell>
        </row>
        <row r="920">
          <cell r="F920" t="str">
            <v>OPE</v>
          </cell>
          <cell r="N920">
            <v>0</v>
          </cell>
          <cell r="O920">
            <v>4002015</v>
          </cell>
        </row>
        <row r="921">
          <cell r="F921" t="str">
            <v>OPE</v>
          </cell>
          <cell r="N921">
            <v>0</v>
          </cell>
          <cell r="O921">
            <v>4002015</v>
          </cell>
        </row>
        <row r="922">
          <cell r="F922" t="str">
            <v>OPE</v>
          </cell>
          <cell r="N922">
            <v>0</v>
          </cell>
          <cell r="O922">
            <v>4002015</v>
          </cell>
        </row>
        <row r="923">
          <cell r="F923" t="str">
            <v>OPE</v>
          </cell>
          <cell r="N923">
            <v>0</v>
          </cell>
          <cell r="O923">
            <v>4002015</v>
          </cell>
        </row>
        <row r="924">
          <cell r="F924" t="str">
            <v>OPE</v>
          </cell>
          <cell r="N924">
            <v>0</v>
          </cell>
          <cell r="O924">
            <v>4002015</v>
          </cell>
        </row>
        <row r="925">
          <cell r="F925" t="str">
            <v>OPE</v>
          </cell>
          <cell r="N925">
            <v>0</v>
          </cell>
          <cell r="O925">
            <v>4002015</v>
          </cell>
        </row>
        <row r="926">
          <cell r="F926" t="str">
            <v>OPE</v>
          </cell>
          <cell r="N926">
            <v>0</v>
          </cell>
          <cell r="O926">
            <v>4002015</v>
          </cell>
        </row>
        <row r="927">
          <cell r="F927" t="str">
            <v>OPE</v>
          </cell>
          <cell r="N927">
            <v>0</v>
          </cell>
          <cell r="O927">
            <v>4002015</v>
          </cell>
        </row>
        <row r="928">
          <cell r="F928" t="str">
            <v>OPE</v>
          </cell>
          <cell r="N928">
            <v>0</v>
          </cell>
          <cell r="O928">
            <v>4002015</v>
          </cell>
        </row>
        <row r="929">
          <cell r="F929" t="str">
            <v>OPE</v>
          </cell>
          <cell r="N929">
            <v>0</v>
          </cell>
          <cell r="O929">
            <v>84660547</v>
          </cell>
        </row>
        <row r="930">
          <cell r="F930" t="str">
            <v>OPE</v>
          </cell>
          <cell r="N930">
            <v>0</v>
          </cell>
          <cell r="O930">
            <v>84660547</v>
          </cell>
        </row>
        <row r="931">
          <cell r="F931" t="str">
            <v>OPE</v>
          </cell>
          <cell r="N931">
            <v>0</v>
          </cell>
          <cell r="O931">
            <v>536989754</v>
          </cell>
        </row>
        <row r="932">
          <cell r="F932" t="str">
            <v>OPE</v>
          </cell>
          <cell r="N932">
            <v>0</v>
          </cell>
          <cell r="O932">
            <v>536989754</v>
          </cell>
        </row>
        <row r="933">
          <cell r="F933" t="str">
            <v>OPE</v>
          </cell>
          <cell r="N933">
            <v>0</v>
          </cell>
          <cell r="O933">
            <v>536989754</v>
          </cell>
        </row>
        <row r="934">
          <cell r="F934" t="str">
            <v>OPE</v>
          </cell>
          <cell r="N934">
            <v>0</v>
          </cell>
          <cell r="O934">
            <v>536989754</v>
          </cell>
        </row>
        <row r="935">
          <cell r="F935" t="str">
            <v>OPE</v>
          </cell>
          <cell r="N935">
            <v>0</v>
          </cell>
          <cell r="O935">
            <v>536989754</v>
          </cell>
        </row>
        <row r="936">
          <cell r="F936" t="str">
            <v>OPE</v>
          </cell>
          <cell r="N936">
            <v>0</v>
          </cell>
          <cell r="O936">
            <v>17553963</v>
          </cell>
        </row>
        <row r="937">
          <cell r="F937" t="str">
            <v>OPE</v>
          </cell>
          <cell r="N937">
            <v>0</v>
          </cell>
          <cell r="O937">
            <v>17553963</v>
          </cell>
        </row>
        <row r="938">
          <cell r="F938" t="str">
            <v>OPE</v>
          </cell>
          <cell r="N938">
            <v>0</v>
          </cell>
          <cell r="O938">
            <v>17553963</v>
          </cell>
        </row>
        <row r="939">
          <cell r="F939" t="str">
            <v>OPE</v>
          </cell>
          <cell r="N939">
            <v>0</v>
          </cell>
          <cell r="O939">
            <v>17553963</v>
          </cell>
        </row>
        <row r="940">
          <cell r="F940" t="str">
            <v>OPE</v>
          </cell>
          <cell r="N940">
            <v>0</v>
          </cell>
          <cell r="O940">
            <v>17553963</v>
          </cell>
        </row>
        <row r="941">
          <cell r="F941" t="str">
            <v>OPE</v>
          </cell>
          <cell r="N941">
            <v>0</v>
          </cell>
          <cell r="O941">
            <v>17553963</v>
          </cell>
        </row>
        <row r="942">
          <cell r="F942" t="str">
            <v>OPE</v>
          </cell>
          <cell r="N942">
            <v>0</v>
          </cell>
          <cell r="O942">
            <v>17553963</v>
          </cell>
        </row>
        <row r="943">
          <cell r="F943" t="str">
            <v>OPE</v>
          </cell>
          <cell r="N943">
            <v>0</v>
          </cell>
          <cell r="O943">
            <v>17553963</v>
          </cell>
        </row>
        <row r="944">
          <cell r="F944" t="str">
            <v>OPE</v>
          </cell>
          <cell r="N944">
            <v>0</v>
          </cell>
          <cell r="O944">
            <v>17553963</v>
          </cell>
        </row>
        <row r="945">
          <cell r="F945" t="str">
            <v>OPE</v>
          </cell>
          <cell r="N945">
            <v>0</v>
          </cell>
          <cell r="O945">
            <v>17553963</v>
          </cell>
        </row>
        <row r="946">
          <cell r="F946" t="str">
            <v>OPE</v>
          </cell>
          <cell r="N946">
            <v>0</v>
          </cell>
          <cell r="O946">
            <v>17553963</v>
          </cell>
        </row>
        <row r="947">
          <cell r="F947" t="str">
            <v>OPE</v>
          </cell>
          <cell r="N947">
            <v>0</v>
          </cell>
          <cell r="O947">
            <v>16583791</v>
          </cell>
        </row>
        <row r="948">
          <cell r="F948" t="str">
            <v>OPE</v>
          </cell>
          <cell r="N948">
            <v>0</v>
          </cell>
          <cell r="O948">
            <v>14821412</v>
          </cell>
        </row>
        <row r="949">
          <cell r="F949" t="str">
            <v>OPE</v>
          </cell>
          <cell r="N949">
            <v>0</v>
          </cell>
          <cell r="O949">
            <v>14821412</v>
          </cell>
        </row>
        <row r="950">
          <cell r="F950" t="str">
            <v>OPE</v>
          </cell>
          <cell r="N950">
            <v>0</v>
          </cell>
          <cell r="O950">
            <v>14821412</v>
          </cell>
        </row>
        <row r="951">
          <cell r="F951" t="str">
            <v>OPE</v>
          </cell>
          <cell r="N951">
            <v>0</v>
          </cell>
          <cell r="O951">
            <v>14821412</v>
          </cell>
        </row>
        <row r="952">
          <cell r="F952" t="str">
            <v>OPE</v>
          </cell>
          <cell r="N952">
            <v>0</v>
          </cell>
          <cell r="O952">
            <v>14821412</v>
          </cell>
        </row>
        <row r="953">
          <cell r="F953" t="str">
            <v>OPE</v>
          </cell>
          <cell r="N953">
            <v>0</v>
          </cell>
          <cell r="O953">
            <v>14821412</v>
          </cell>
        </row>
        <row r="954">
          <cell r="F954" t="str">
            <v>OPE</v>
          </cell>
          <cell r="N954">
            <v>0</v>
          </cell>
          <cell r="O954">
            <v>14821412</v>
          </cell>
        </row>
        <row r="955">
          <cell r="F955" t="str">
            <v>OPE</v>
          </cell>
          <cell r="N955">
            <v>0</v>
          </cell>
          <cell r="O955">
            <v>14821412</v>
          </cell>
        </row>
        <row r="956">
          <cell r="F956" t="str">
            <v>OPE</v>
          </cell>
          <cell r="N956">
            <v>0</v>
          </cell>
          <cell r="O956">
            <v>14821412</v>
          </cell>
        </row>
        <row r="957">
          <cell r="F957" t="str">
            <v>OPE</v>
          </cell>
          <cell r="N957">
            <v>0</v>
          </cell>
          <cell r="O957">
            <v>14821412</v>
          </cell>
        </row>
        <row r="958">
          <cell r="F958" t="str">
            <v>OPE</v>
          </cell>
          <cell r="N958">
            <v>0</v>
          </cell>
          <cell r="O958">
            <v>14821412</v>
          </cell>
        </row>
        <row r="959">
          <cell r="F959" t="str">
            <v>OPE</v>
          </cell>
          <cell r="N959">
            <v>0</v>
          </cell>
          <cell r="O959">
            <v>14821412</v>
          </cell>
        </row>
        <row r="960">
          <cell r="F960" t="str">
            <v>OPE</v>
          </cell>
          <cell r="N960">
            <v>0</v>
          </cell>
          <cell r="O960">
            <v>14821412</v>
          </cell>
        </row>
        <row r="961">
          <cell r="F961" t="str">
            <v>OPE</v>
          </cell>
          <cell r="N961">
            <v>0</v>
          </cell>
          <cell r="O961">
            <v>14821412</v>
          </cell>
        </row>
        <row r="962">
          <cell r="F962" t="str">
            <v>OPE</v>
          </cell>
          <cell r="N962">
            <v>0</v>
          </cell>
          <cell r="O962">
            <v>14821412</v>
          </cell>
        </row>
        <row r="963">
          <cell r="F963" t="str">
            <v>OPE</v>
          </cell>
          <cell r="N963">
            <v>0</v>
          </cell>
          <cell r="O963">
            <v>14821412</v>
          </cell>
        </row>
        <row r="964">
          <cell r="F964" t="str">
            <v>OPE</v>
          </cell>
          <cell r="N964">
            <v>0</v>
          </cell>
          <cell r="O964">
            <v>14821412</v>
          </cell>
        </row>
        <row r="965">
          <cell r="F965" t="str">
            <v>OPE</v>
          </cell>
          <cell r="N965">
            <v>0</v>
          </cell>
          <cell r="O965">
            <v>14821412</v>
          </cell>
        </row>
        <row r="966">
          <cell r="F966" t="str">
            <v>OPE</v>
          </cell>
          <cell r="N966">
            <v>0</v>
          </cell>
          <cell r="O966">
            <v>14821412</v>
          </cell>
        </row>
        <row r="967">
          <cell r="F967" t="str">
            <v>OPE</v>
          </cell>
          <cell r="N967">
            <v>0</v>
          </cell>
          <cell r="O967">
            <v>386473950</v>
          </cell>
        </row>
        <row r="968">
          <cell r="F968" t="str">
            <v>OPE</v>
          </cell>
          <cell r="N968">
            <v>0</v>
          </cell>
          <cell r="O968">
            <v>12187500</v>
          </cell>
        </row>
        <row r="969">
          <cell r="F969" t="str">
            <v>OPE</v>
          </cell>
          <cell r="N969">
            <v>0</v>
          </cell>
          <cell r="O969">
            <v>12187500</v>
          </cell>
        </row>
        <row r="970">
          <cell r="F970" t="str">
            <v>OPE</v>
          </cell>
          <cell r="N970">
            <v>0</v>
          </cell>
          <cell r="O970">
            <v>12187500</v>
          </cell>
        </row>
        <row r="971">
          <cell r="F971" t="str">
            <v>OPE</v>
          </cell>
          <cell r="N971">
            <v>0</v>
          </cell>
          <cell r="O971">
            <v>2178667</v>
          </cell>
        </row>
        <row r="972">
          <cell r="F972" t="str">
            <v>OPE</v>
          </cell>
          <cell r="N972">
            <v>0</v>
          </cell>
          <cell r="O972">
            <v>7762500</v>
          </cell>
        </row>
        <row r="973">
          <cell r="F973" t="str">
            <v>OPE</v>
          </cell>
          <cell r="N973">
            <v>0</v>
          </cell>
          <cell r="O973">
            <v>7762500</v>
          </cell>
        </row>
        <row r="974">
          <cell r="F974" t="str">
            <v>OPE</v>
          </cell>
          <cell r="N974">
            <v>0</v>
          </cell>
          <cell r="O974">
            <v>7762500</v>
          </cell>
        </row>
        <row r="975">
          <cell r="F975" t="str">
            <v>OPE</v>
          </cell>
          <cell r="N975">
            <v>0</v>
          </cell>
          <cell r="O975">
            <v>7762500</v>
          </cell>
        </row>
        <row r="976">
          <cell r="F976" t="str">
            <v>OPE</v>
          </cell>
          <cell r="N976">
            <v>0</v>
          </cell>
          <cell r="O976">
            <v>7762500</v>
          </cell>
        </row>
        <row r="977">
          <cell r="F977" t="str">
            <v>OPE</v>
          </cell>
          <cell r="N977">
            <v>0</v>
          </cell>
          <cell r="O977">
            <v>7762500</v>
          </cell>
        </row>
        <row r="978">
          <cell r="F978" t="str">
            <v>OPE</v>
          </cell>
          <cell r="N978">
            <v>0</v>
          </cell>
          <cell r="O978">
            <v>7762500</v>
          </cell>
        </row>
        <row r="979">
          <cell r="F979" t="str">
            <v>OPE</v>
          </cell>
          <cell r="N979">
            <v>0</v>
          </cell>
          <cell r="O979">
            <v>7762500</v>
          </cell>
        </row>
        <row r="980">
          <cell r="F980" t="str">
            <v>OPE</v>
          </cell>
          <cell r="N980">
            <v>0</v>
          </cell>
          <cell r="O980">
            <v>7762500</v>
          </cell>
        </row>
        <row r="981">
          <cell r="F981" t="str">
            <v>OPE</v>
          </cell>
          <cell r="N981">
            <v>0</v>
          </cell>
          <cell r="O981">
            <v>7762500</v>
          </cell>
        </row>
        <row r="982">
          <cell r="F982" t="str">
            <v>OPE</v>
          </cell>
          <cell r="N982">
            <v>0</v>
          </cell>
          <cell r="O982">
            <v>441486624</v>
          </cell>
        </row>
        <row r="983">
          <cell r="F983" t="str">
            <v>OPE</v>
          </cell>
          <cell r="N983">
            <v>0</v>
          </cell>
          <cell r="O983">
            <v>78630284</v>
          </cell>
        </row>
        <row r="984">
          <cell r="F984" t="str">
            <v>OPE</v>
          </cell>
          <cell r="N984">
            <v>0</v>
          </cell>
          <cell r="O984">
            <v>18940301</v>
          </cell>
        </row>
        <row r="985">
          <cell r="F985" t="str">
            <v>OPE</v>
          </cell>
          <cell r="N985">
            <v>0</v>
          </cell>
          <cell r="O985">
            <v>18940301</v>
          </cell>
        </row>
        <row r="986">
          <cell r="F986" t="str">
            <v>OPE</v>
          </cell>
          <cell r="N986">
            <v>0</v>
          </cell>
          <cell r="O986">
            <v>18940301</v>
          </cell>
        </row>
        <row r="987">
          <cell r="F987" t="str">
            <v>OPE</v>
          </cell>
          <cell r="N987">
            <v>0</v>
          </cell>
          <cell r="O987">
            <v>18940301</v>
          </cell>
        </row>
        <row r="988">
          <cell r="F988" t="str">
            <v>OPE</v>
          </cell>
          <cell r="N988">
            <v>0</v>
          </cell>
          <cell r="O988">
            <v>18940301</v>
          </cell>
        </row>
        <row r="989">
          <cell r="F989" t="str">
            <v>OPE</v>
          </cell>
          <cell r="N989">
            <v>0</v>
          </cell>
          <cell r="O989">
            <v>18940301</v>
          </cell>
        </row>
        <row r="990">
          <cell r="F990" t="str">
            <v>OPE</v>
          </cell>
          <cell r="N990">
            <v>0</v>
          </cell>
          <cell r="O990">
            <v>18940301</v>
          </cell>
        </row>
        <row r="991">
          <cell r="F991" t="str">
            <v>OPE</v>
          </cell>
          <cell r="N991">
            <v>0</v>
          </cell>
          <cell r="O991">
            <v>18940301</v>
          </cell>
        </row>
        <row r="992">
          <cell r="F992" t="str">
            <v>OPE</v>
          </cell>
          <cell r="N992">
            <v>0</v>
          </cell>
          <cell r="O992">
            <v>18940301</v>
          </cell>
        </row>
        <row r="993">
          <cell r="F993" t="str">
            <v>OPE</v>
          </cell>
          <cell r="N993">
            <v>0</v>
          </cell>
          <cell r="O993">
            <v>18940301</v>
          </cell>
        </row>
        <row r="994">
          <cell r="F994" t="str">
            <v>OPE</v>
          </cell>
          <cell r="N994">
            <v>0</v>
          </cell>
          <cell r="O994">
            <v>44365021</v>
          </cell>
        </row>
        <row r="995">
          <cell r="F995" t="str">
            <v>OPE</v>
          </cell>
          <cell r="N995">
            <v>0</v>
          </cell>
          <cell r="O995">
            <v>2310000</v>
          </cell>
        </row>
        <row r="996">
          <cell r="F996" t="str">
            <v>OPE</v>
          </cell>
          <cell r="N996">
            <v>0</v>
          </cell>
          <cell r="O996">
            <v>2310000</v>
          </cell>
        </row>
        <row r="997">
          <cell r="F997" t="str">
            <v>OPE</v>
          </cell>
          <cell r="N997">
            <v>0</v>
          </cell>
          <cell r="O997">
            <v>2310000</v>
          </cell>
        </row>
        <row r="998">
          <cell r="F998" t="str">
            <v>OPE</v>
          </cell>
          <cell r="N998">
            <v>0</v>
          </cell>
          <cell r="O998">
            <v>2310000</v>
          </cell>
        </row>
        <row r="999">
          <cell r="F999" t="str">
            <v>OPE</v>
          </cell>
          <cell r="N999">
            <v>0</v>
          </cell>
          <cell r="O999">
            <v>2310000</v>
          </cell>
        </row>
        <row r="1000">
          <cell r="F1000" t="str">
            <v>OPE</v>
          </cell>
          <cell r="N1000">
            <v>0</v>
          </cell>
          <cell r="O1000">
            <v>2310000</v>
          </cell>
        </row>
        <row r="1001">
          <cell r="F1001" t="str">
            <v>OPE</v>
          </cell>
          <cell r="N1001">
            <v>0</v>
          </cell>
          <cell r="O1001">
            <v>2310000</v>
          </cell>
        </row>
        <row r="1002">
          <cell r="F1002" t="str">
            <v>OPE</v>
          </cell>
          <cell r="N1002">
            <v>0</v>
          </cell>
          <cell r="O1002">
            <v>2310000</v>
          </cell>
        </row>
        <row r="1003">
          <cell r="F1003" t="str">
            <v>OPE</v>
          </cell>
          <cell r="N1003">
            <v>0</v>
          </cell>
          <cell r="O1003">
            <v>2310000</v>
          </cell>
        </row>
        <row r="1004">
          <cell r="F1004" t="str">
            <v>OPE</v>
          </cell>
          <cell r="N1004">
            <v>0</v>
          </cell>
          <cell r="O1004">
            <v>2310000</v>
          </cell>
        </row>
        <row r="1005">
          <cell r="F1005" t="str">
            <v>OPE</v>
          </cell>
          <cell r="N1005">
            <v>0</v>
          </cell>
          <cell r="O1005">
            <v>2310000</v>
          </cell>
        </row>
        <row r="1006">
          <cell r="F1006" t="str">
            <v>OPE</v>
          </cell>
          <cell r="N1006">
            <v>0</v>
          </cell>
          <cell r="O1006">
            <v>2310000</v>
          </cell>
        </row>
        <row r="1007">
          <cell r="F1007" t="str">
            <v>OPE</v>
          </cell>
          <cell r="N1007">
            <v>0</v>
          </cell>
          <cell r="O1007">
            <v>2310000</v>
          </cell>
        </row>
        <row r="1008">
          <cell r="F1008" t="str">
            <v>OPE</v>
          </cell>
          <cell r="N1008">
            <v>0</v>
          </cell>
          <cell r="O1008">
            <v>2310000</v>
          </cell>
        </row>
        <row r="1009">
          <cell r="F1009" t="str">
            <v>OPE</v>
          </cell>
          <cell r="N1009">
            <v>0</v>
          </cell>
          <cell r="O1009">
            <v>2310000</v>
          </cell>
        </row>
        <row r="1010">
          <cell r="F1010" t="str">
            <v>OPE</v>
          </cell>
          <cell r="N1010">
            <v>0</v>
          </cell>
          <cell r="O1010">
            <v>2310000</v>
          </cell>
        </row>
        <row r="1011">
          <cell r="F1011" t="str">
            <v>OPE</v>
          </cell>
          <cell r="N1011">
            <v>0</v>
          </cell>
          <cell r="O1011">
            <v>2310000</v>
          </cell>
        </row>
        <row r="1012">
          <cell r="F1012" t="str">
            <v>OPE</v>
          </cell>
          <cell r="N1012">
            <v>0</v>
          </cell>
          <cell r="O1012">
            <v>2310000</v>
          </cell>
        </row>
        <row r="1013">
          <cell r="F1013" t="str">
            <v>OPE</v>
          </cell>
          <cell r="N1013">
            <v>0</v>
          </cell>
          <cell r="O1013">
            <v>2310000</v>
          </cell>
        </row>
        <row r="1014">
          <cell r="F1014" t="str">
            <v>OPE</v>
          </cell>
          <cell r="N1014">
            <v>0</v>
          </cell>
          <cell r="O1014">
            <v>2310000</v>
          </cell>
        </row>
        <row r="1015">
          <cell r="F1015" t="str">
            <v>OPE</v>
          </cell>
          <cell r="N1015">
            <v>0</v>
          </cell>
          <cell r="O1015">
            <v>2310000</v>
          </cell>
        </row>
        <row r="1016">
          <cell r="F1016" t="str">
            <v>OPE</v>
          </cell>
          <cell r="N1016">
            <v>0</v>
          </cell>
          <cell r="O1016">
            <v>2310000</v>
          </cell>
        </row>
        <row r="1017">
          <cell r="F1017" t="str">
            <v>OPE</v>
          </cell>
          <cell r="N1017">
            <v>0</v>
          </cell>
          <cell r="O1017">
            <v>2310000</v>
          </cell>
        </row>
        <row r="1018">
          <cell r="F1018" t="str">
            <v>OPE</v>
          </cell>
          <cell r="N1018">
            <v>0</v>
          </cell>
          <cell r="O1018">
            <v>2310000</v>
          </cell>
        </row>
        <row r="1019">
          <cell r="F1019" t="str">
            <v>OPE</v>
          </cell>
          <cell r="N1019">
            <v>0</v>
          </cell>
          <cell r="O1019">
            <v>2310000</v>
          </cell>
        </row>
        <row r="1020">
          <cell r="F1020" t="str">
            <v>OPE</v>
          </cell>
          <cell r="N1020">
            <v>0</v>
          </cell>
          <cell r="O1020">
            <v>2310000</v>
          </cell>
        </row>
        <row r="1021">
          <cell r="F1021" t="str">
            <v>OPE</v>
          </cell>
          <cell r="N1021">
            <v>0</v>
          </cell>
          <cell r="O1021">
            <v>2310000</v>
          </cell>
        </row>
        <row r="1022">
          <cell r="F1022" t="str">
            <v>OPE</v>
          </cell>
          <cell r="N1022">
            <v>0</v>
          </cell>
          <cell r="O1022">
            <v>2310000</v>
          </cell>
        </row>
        <row r="1023">
          <cell r="F1023" t="str">
            <v>OPE</v>
          </cell>
          <cell r="N1023">
            <v>0</v>
          </cell>
          <cell r="O1023">
            <v>2310000</v>
          </cell>
        </row>
        <row r="1024">
          <cell r="F1024" t="str">
            <v>OPE</v>
          </cell>
          <cell r="N1024">
            <v>0</v>
          </cell>
          <cell r="O1024">
            <v>2310000</v>
          </cell>
        </row>
        <row r="1025">
          <cell r="F1025" t="str">
            <v>OPE</v>
          </cell>
          <cell r="N1025">
            <v>0</v>
          </cell>
          <cell r="O1025">
            <v>2310000</v>
          </cell>
        </row>
        <row r="1026">
          <cell r="F1026" t="str">
            <v>OPE</v>
          </cell>
          <cell r="N1026">
            <v>0</v>
          </cell>
          <cell r="O1026">
            <v>2310000</v>
          </cell>
        </row>
        <row r="1027">
          <cell r="F1027" t="str">
            <v>OPE</v>
          </cell>
          <cell r="N1027">
            <v>0</v>
          </cell>
          <cell r="O1027">
            <v>2310000</v>
          </cell>
        </row>
        <row r="1028">
          <cell r="F1028" t="str">
            <v>OPE</v>
          </cell>
          <cell r="N1028">
            <v>0</v>
          </cell>
          <cell r="O1028">
            <v>2310000</v>
          </cell>
        </row>
        <row r="1029">
          <cell r="F1029" t="str">
            <v>OPE</v>
          </cell>
          <cell r="N1029">
            <v>0</v>
          </cell>
          <cell r="O1029">
            <v>2310000</v>
          </cell>
        </row>
        <row r="1030">
          <cell r="F1030" t="str">
            <v>OPE</v>
          </cell>
          <cell r="N1030">
            <v>0</v>
          </cell>
          <cell r="O1030">
            <v>2310000</v>
          </cell>
        </row>
        <row r="1031">
          <cell r="F1031" t="str">
            <v>OPE</v>
          </cell>
          <cell r="N1031">
            <v>0</v>
          </cell>
          <cell r="O1031">
            <v>2310000</v>
          </cell>
        </row>
        <row r="1032">
          <cell r="F1032" t="str">
            <v>OPE</v>
          </cell>
          <cell r="N1032">
            <v>0</v>
          </cell>
          <cell r="O1032">
            <v>2310000</v>
          </cell>
        </row>
        <row r="1033">
          <cell r="F1033" t="str">
            <v>OPE</v>
          </cell>
          <cell r="N1033">
            <v>0</v>
          </cell>
          <cell r="O1033">
            <v>2310000</v>
          </cell>
        </row>
        <row r="1034">
          <cell r="F1034" t="str">
            <v>OPE</v>
          </cell>
          <cell r="N1034">
            <v>0</v>
          </cell>
          <cell r="O1034">
            <v>2310000</v>
          </cell>
        </row>
        <row r="1035">
          <cell r="F1035" t="str">
            <v>OPE</v>
          </cell>
          <cell r="N1035">
            <v>0</v>
          </cell>
          <cell r="O1035">
            <v>2310000</v>
          </cell>
        </row>
        <row r="1036">
          <cell r="F1036" t="str">
            <v>OPE</v>
          </cell>
          <cell r="N1036">
            <v>0</v>
          </cell>
          <cell r="O1036">
            <v>2310000</v>
          </cell>
        </row>
        <row r="1037">
          <cell r="F1037" t="str">
            <v>OPE</v>
          </cell>
          <cell r="N1037">
            <v>0</v>
          </cell>
          <cell r="O1037">
            <v>2310000</v>
          </cell>
        </row>
        <row r="1038">
          <cell r="F1038" t="str">
            <v>OPE</v>
          </cell>
          <cell r="N1038">
            <v>0</v>
          </cell>
          <cell r="O1038">
            <v>2310000</v>
          </cell>
        </row>
        <row r="1039">
          <cell r="F1039" t="str">
            <v>OPE</v>
          </cell>
          <cell r="N1039">
            <v>0</v>
          </cell>
          <cell r="O1039">
            <v>2310000</v>
          </cell>
        </row>
        <row r="1040">
          <cell r="F1040" t="str">
            <v>OPE</v>
          </cell>
          <cell r="N1040">
            <v>0</v>
          </cell>
          <cell r="O1040">
            <v>2310000</v>
          </cell>
        </row>
        <row r="1041">
          <cell r="F1041" t="str">
            <v>OPE</v>
          </cell>
          <cell r="N1041">
            <v>0</v>
          </cell>
          <cell r="O1041">
            <v>2310000</v>
          </cell>
        </row>
        <row r="1042">
          <cell r="F1042" t="str">
            <v>OPE</v>
          </cell>
          <cell r="N1042">
            <v>0</v>
          </cell>
          <cell r="O1042">
            <v>2310000</v>
          </cell>
        </row>
        <row r="1043">
          <cell r="F1043" t="str">
            <v>OPE</v>
          </cell>
          <cell r="N1043">
            <v>0</v>
          </cell>
          <cell r="O1043">
            <v>2310000</v>
          </cell>
        </row>
        <row r="1044">
          <cell r="F1044" t="str">
            <v>OPE</v>
          </cell>
          <cell r="N1044">
            <v>0</v>
          </cell>
          <cell r="O1044">
            <v>2310000</v>
          </cell>
        </row>
        <row r="1045">
          <cell r="F1045" t="str">
            <v>OPE</v>
          </cell>
          <cell r="N1045">
            <v>0</v>
          </cell>
          <cell r="O1045">
            <v>2310000</v>
          </cell>
        </row>
        <row r="1046">
          <cell r="F1046" t="str">
            <v>OPE</v>
          </cell>
          <cell r="N1046">
            <v>0</v>
          </cell>
          <cell r="O1046">
            <v>2310000</v>
          </cell>
        </row>
        <row r="1047">
          <cell r="F1047" t="str">
            <v>OPE</v>
          </cell>
          <cell r="N1047">
            <v>0</v>
          </cell>
          <cell r="O1047">
            <v>2310000</v>
          </cell>
        </row>
        <row r="1048">
          <cell r="F1048" t="str">
            <v>OPE</v>
          </cell>
          <cell r="N1048">
            <v>0</v>
          </cell>
          <cell r="O1048">
            <v>2310000</v>
          </cell>
        </row>
        <row r="1049">
          <cell r="F1049" t="str">
            <v>OPE</v>
          </cell>
          <cell r="N1049">
            <v>0</v>
          </cell>
          <cell r="O1049">
            <v>2310000</v>
          </cell>
        </row>
        <row r="1050">
          <cell r="F1050" t="str">
            <v>OPE</v>
          </cell>
          <cell r="N1050">
            <v>0</v>
          </cell>
          <cell r="O1050">
            <v>2310000</v>
          </cell>
        </row>
        <row r="1051">
          <cell r="F1051" t="str">
            <v>OPE</v>
          </cell>
          <cell r="N1051">
            <v>0</v>
          </cell>
          <cell r="O1051">
            <v>2310000</v>
          </cell>
        </row>
        <row r="1052">
          <cell r="F1052" t="str">
            <v>OPE</v>
          </cell>
          <cell r="N1052">
            <v>0</v>
          </cell>
          <cell r="O1052">
            <v>2310000</v>
          </cell>
        </row>
        <row r="1053">
          <cell r="F1053" t="str">
            <v>OPE</v>
          </cell>
          <cell r="N1053">
            <v>0</v>
          </cell>
          <cell r="O1053">
            <v>2310000</v>
          </cell>
        </row>
        <row r="1054">
          <cell r="F1054" t="str">
            <v>OPE</v>
          </cell>
          <cell r="N1054">
            <v>0</v>
          </cell>
          <cell r="O1054">
            <v>2310000</v>
          </cell>
        </row>
        <row r="1055">
          <cell r="F1055" t="str">
            <v>OPE</v>
          </cell>
          <cell r="N1055">
            <v>0</v>
          </cell>
          <cell r="O1055">
            <v>2310000</v>
          </cell>
        </row>
        <row r="1056">
          <cell r="F1056" t="str">
            <v>OPE</v>
          </cell>
          <cell r="N1056">
            <v>0</v>
          </cell>
          <cell r="O1056">
            <v>2310000</v>
          </cell>
        </row>
        <row r="1057">
          <cell r="F1057" t="str">
            <v>OPE</v>
          </cell>
          <cell r="N1057">
            <v>0</v>
          </cell>
          <cell r="O1057">
            <v>2310000</v>
          </cell>
        </row>
        <row r="1058">
          <cell r="F1058" t="str">
            <v>OPE</v>
          </cell>
          <cell r="N1058">
            <v>0</v>
          </cell>
          <cell r="O1058">
            <v>2310000</v>
          </cell>
        </row>
        <row r="1059">
          <cell r="F1059" t="str">
            <v>OPE</v>
          </cell>
          <cell r="N1059">
            <v>0</v>
          </cell>
          <cell r="O1059">
            <v>2310000</v>
          </cell>
        </row>
        <row r="1060">
          <cell r="F1060" t="str">
            <v>OPE</v>
          </cell>
          <cell r="N1060">
            <v>0</v>
          </cell>
          <cell r="O1060">
            <v>2310000</v>
          </cell>
        </row>
        <row r="1061">
          <cell r="F1061" t="str">
            <v>OPE</v>
          </cell>
          <cell r="N1061">
            <v>0</v>
          </cell>
          <cell r="O1061">
            <v>2310000</v>
          </cell>
        </row>
        <row r="1062">
          <cell r="F1062" t="str">
            <v>OPE</v>
          </cell>
          <cell r="N1062">
            <v>0</v>
          </cell>
          <cell r="O1062">
            <v>2310000</v>
          </cell>
        </row>
        <row r="1063">
          <cell r="F1063" t="str">
            <v>OPE</v>
          </cell>
          <cell r="N1063">
            <v>0</v>
          </cell>
          <cell r="O1063">
            <v>2310000</v>
          </cell>
        </row>
        <row r="1064">
          <cell r="F1064" t="str">
            <v>OPE</v>
          </cell>
          <cell r="N1064">
            <v>0</v>
          </cell>
          <cell r="O1064">
            <v>2310000</v>
          </cell>
        </row>
        <row r="1065">
          <cell r="F1065" t="str">
            <v>OPE</v>
          </cell>
          <cell r="N1065">
            <v>0</v>
          </cell>
          <cell r="O1065">
            <v>2310000</v>
          </cell>
        </row>
        <row r="1066">
          <cell r="F1066" t="str">
            <v>OPE</v>
          </cell>
          <cell r="N1066">
            <v>0</v>
          </cell>
          <cell r="O1066">
            <v>2310000</v>
          </cell>
        </row>
        <row r="1067">
          <cell r="F1067" t="str">
            <v>OPE</v>
          </cell>
          <cell r="N1067">
            <v>0</v>
          </cell>
          <cell r="O1067">
            <v>2310000</v>
          </cell>
        </row>
        <row r="1068">
          <cell r="F1068" t="str">
            <v>OPE</v>
          </cell>
          <cell r="N1068">
            <v>0</v>
          </cell>
          <cell r="O1068">
            <v>2310000</v>
          </cell>
        </row>
        <row r="1069">
          <cell r="F1069" t="str">
            <v>OPE</v>
          </cell>
          <cell r="N1069">
            <v>0</v>
          </cell>
          <cell r="O1069">
            <v>2310000</v>
          </cell>
        </row>
        <row r="1070">
          <cell r="F1070" t="str">
            <v>OPE</v>
          </cell>
          <cell r="N1070">
            <v>0</v>
          </cell>
          <cell r="O1070">
            <v>2310000</v>
          </cell>
        </row>
        <row r="1071">
          <cell r="F1071" t="str">
            <v>OPE</v>
          </cell>
          <cell r="N1071">
            <v>0</v>
          </cell>
          <cell r="O1071">
            <v>2310000</v>
          </cell>
        </row>
        <row r="1072">
          <cell r="F1072" t="str">
            <v>OPE</v>
          </cell>
          <cell r="N1072">
            <v>0</v>
          </cell>
          <cell r="O1072">
            <v>2310000</v>
          </cell>
        </row>
        <row r="1073">
          <cell r="F1073" t="str">
            <v>OPE</v>
          </cell>
          <cell r="N1073">
            <v>0</v>
          </cell>
          <cell r="O1073">
            <v>2310000</v>
          </cell>
        </row>
        <row r="1074">
          <cell r="F1074" t="str">
            <v>OPE</v>
          </cell>
          <cell r="N1074">
            <v>0</v>
          </cell>
          <cell r="O1074">
            <v>2310000</v>
          </cell>
        </row>
        <row r="1075">
          <cell r="F1075" t="str">
            <v>OPE</v>
          </cell>
          <cell r="N1075">
            <v>0</v>
          </cell>
          <cell r="O1075">
            <v>2310000</v>
          </cell>
        </row>
        <row r="1076">
          <cell r="F1076" t="str">
            <v>OPE</v>
          </cell>
          <cell r="N1076">
            <v>0</v>
          </cell>
          <cell r="O1076">
            <v>2310000</v>
          </cell>
        </row>
        <row r="1077">
          <cell r="F1077" t="str">
            <v>OPE</v>
          </cell>
          <cell r="N1077">
            <v>0</v>
          </cell>
          <cell r="O1077">
            <v>2310000</v>
          </cell>
        </row>
        <row r="1078">
          <cell r="F1078" t="str">
            <v>OPE</v>
          </cell>
          <cell r="N1078">
            <v>0</v>
          </cell>
          <cell r="O1078">
            <v>2310000</v>
          </cell>
        </row>
        <row r="1079">
          <cell r="F1079" t="str">
            <v>OPE</v>
          </cell>
          <cell r="N1079">
            <v>0</v>
          </cell>
          <cell r="O1079">
            <v>2310000</v>
          </cell>
        </row>
        <row r="1080">
          <cell r="F1080" t="str">
            <v>OPE</v>
          </cell>
          <cell r="N1080">
            <v>0</v>
          </cell>
          <cell r="O1080">
            <v>2310000</v>
          </cell>
        </row>
        <row r="1081">
          <cell r="F1081" t="str">
            <v>OPE</v>
          </cell>
          <cell r="N1081">
            <v>0</v>
          </cell>
          <cell r="O1081">
            <v>2310000</v>
          </cell>
        </row>
        <row r="1082">
          <cell r="F1082" t="str">
            <v>OPE</v>
          </cell>
          <cell r="N1082">
            <v>0</v>
          </cell>
          <cell r="O1082">
            <v>2310000</v>
          </cell>
        </row>
        <row r="1083">
          <cell r="F1083" t="str">
            <v>OPE</v>
          </cell>
          <cell r="N1083">
            <v>0</v>
          </cell>
          <cell r="O1083">
            <v>2310000</v>
          </cell>
        </row>
        <row r="1084">
          <cell r="F1084" t="str">
            <v>OPE</v>
          </cell>
          <cell r="N1084">
            <v>0</v>
          </cell>
          <cell r="O1084">
            <v>2310000</v>
          </cell>
        </row>
        <row r="1085">
          <cell r="F1085" t="str">
            <v>OPE</v>
          </cell>
          <cell r="N1085">
            <v>0</v>
          </cell>
          <cell r="O1085">
            <v>2310000</v>
          </cell>
        </row>
        <row r="1086">
          <cell r="F1086" t="str">
            <v>OPE</v>
          </cell>
          <cell r="N1086">
            <v>0</v>
          </cell>
          <cell r="O1086">
            <v>2310000</v>
          </cell>
        </row>
        <row r="1087">
          <cell r="F1087" t="str">
            <v>OPE</v>
          </cell>
          <cell r="N1087">
            <v>0</v>
          </cell>
          <cell r="O1087">
            <v>2310000</v>
          </cell>
        </row>
        <row r="1088">
          <cell r="F1088" t="str">
            <v>OPE</v>
          </cell>
          <cell r="N1088">
            <v>0</v>
          </cell>
          <cell r="O1088">
            <v>2310000</v>
          </cell>
        </row>
        <row r="1089">
          <cell r="F1089" t="str">
            <v>OPE</v>
          </cell>
          <cell r="N1089">
            <v>0</v>
          </cell>
          <cell r="O1089">
            <v>2310000</v>
          </cell>
        </row>
        <row r="1090">
          <cell r="F1090" t="str">
            <v>OPE</v>
          </cell>
          <cell r="N1090">
            <v>0</v>
          </cell>
          <cell r="O1090">
            <v>2310000</v>
          </cell>
        </row>
        <row r="1091">
          <cell r="F1091" t="str">
            <v>OPE</v>
          </cell>
          <cell r="N1091">
            <v>0</v>
          </cell>
          <cell r="O1091">
            <v>2310000</v>
          </cell>
        </row>
        <row r="1092">
          <cell r="F1092" t="str">
            <v>OPE</v>
          </cell>
          <cell r="N1092">
            <v>0</v>
          </cell>
          <cell r="O1092">
            <v>2310000</v>
          </cell>
        </row>
        <row r="1093">
          <cell r="F1093" t="str">
            <v>OPE</v>
          </cell>
          <cell r="N1093">
            <v>0</v>
          </cell>
          <cell r="O1093">
            <v>2310000</v>
          </cell>
        </row>
        <row r="1094">
          <cell r="F1094" t="str">
            <v>OPE</v>
          </cell>
          <cell r="N1094">
            <v>0</v>
          </cell>
          <cell r="O1094">
            <v>2310000</v>
          </cell>
        </row>
        <row r="1095">
          <cell r="F1095" t="str">
            <v>OPE</v>
          </cell>
          <cell r="N1095">
            <v>0</v>
          </cell>
          <cell r="O1095">
            <v>3437976650</v>
          </cell>
        </row>
        <row r="1096">
          <cell r="F1096" t="str">
            <v>OPE</v>
          </cell>
          <cell r="N1096">
            <v>0</v>
          </cell>
          <cell r="O1096">
            <v>3437976650</v>
          </cell>
        </row>
        <row r="1097">
          <cell r="F1097" t="str">
            <v>OPE</v>
          </cell>
          <cell r="N1097">
            <v>0</v>
          </cell>
          <cell r="O1097">
            <v>717558590</v>
          </cell>
        </row>
        <row r="1098">
          <cell r="F1098" t="str">
            <v>OPE</v>
          </cell>
          <cell r="N1098">
            <v>0</v>
          </cell>
          <cell r="O1098">
            <v>717558590</v>
          </cell>
        </row>
        <row r="1099">
          <cell r="F1099" t="str">
            <v>OPE</v>
          </cell>
          <cell r="N1099">
            <v>0</v>
          </cell>
          <cell r="O1099">
            <v>717558590</v>
          </cell>
        </row>
        <row r="1100">
          <cell r="F1100" t="str">
            <v>OPE</v>
          </cell>
          <cell r="N1100">
            <v>0</v>
          </cell>
          <cell r="O1100">
            <v>105738146</v>
          </cell>
        </row>
        <row r="1101">
          <cell r="F1101" t="str">
            <v>OPE</v>
          </cell>
          <cell r="N1101">
            <v>0</v>
          </cell>
          <cell r="O1101">
            <v>105738146</v>
          </cell>
        </row>
        <row r="1102">
          <cell r="F1102" t="str">
            <v>OPE</v>
          </cell>
          <cell r="N1102">
            <v>0</v>
          </cell>
          <cell r="O1102">
            <v>105738146</v>
          </cell>
        </row>
        <row r="1103">
          <cell r="F1103" t="str">
            <v>OPE</v>
          </cell>
          <cell r="N1103">
            <v>0</v>
          </cell>
          <cell r="O1103">
            <v>105738146</v>
          </cell>
        </row>
        <row r="1104">
          <cell r="F1104" t="str">
            <v>OPE</v>
          </cell>
          <cell r="N1104">
            <v>0</v>
          </cell>
          <cell r="O1104">
            <v>105738146</v>
          </cell>
        </row>
        <row r="1105">
          <cell r="F1105" t="str">
            <v>OPE</v>
          </cell>
          <cell r="N1105">
            <v>0</v>
          </cell>
          <cell r="O1105">
            <v>105738146</v>
          </cell>
        </row>
        <row r="1106">
          <cell r="F1106" t="str">
            <v>OPE</v>
          </cell>
          <cell r="N1106">
            <v>0</v>
          </cell>
          <cell r="O1106">
            <v>625918333</v>
          </cell>
        </row>
        <row r="1107">
          <cell r="F1107" t="str">
            <v>OPE</v>
          </cell>
          <cell r="N1107">
            <v>0</v>
          </cell>
          <cell r="O1107">
            <v>625918333</v>
          </cell>
        </row>
        <row r="1108">
          <cell r="F1108" t="str">
            <v>OPE</v>
          </cell>
          <cell r="N1108">
            <v>0</v>
          </cell>
          <cell r="O1108">
            <v>625918333</v>
          </cell>
        </row>
        <row r="1109">
          <cell r="F1109" t="str">
            <v>OPE</v>
          </cell>
          <cell r="N1109">
            <v>0</v>
          </cell>
          <cell r="O1109">
            <v>55199849</v>
          </cell>
        </row>
        <row r="1110">
          <cell r="F1110" t="str">
            <v>OPE</v>
          </cell>
          <cell r="N1110">
            <v>0</v>
          </cell>
          <cell r="O1110">
            <v>55199849</v>
          </cell>
        </row>
        <row r="1111">
          <cell r="F1111" t="str">
            <v>OPE</v>
          </cell>
          <cell r="N1111">
            <v>0</v>
          </cell>
          <cell r="O1111">
            <v>55199849</v>
          </cell>
        </row>
        <row r="1112">
          <cell r="F1112" t="str">
            <v>OPE</v>
          </cell>
          <cell r="N1112">
            <v>0</v>
          </cell>
          <cell r="O1112">
            <v>55199849</v>
          </cell>
        </row>
        <row r="1113">
          <cell r="F1113" t="str">
            <v>OPE</v>
          </cell>
          <cell r="N1113">
            <v>0</v>
          </cell>
          <cell r="O1113">
            <v>55199849</v>
          </cell>
        </row>
        <row r="1114">
          <cell r="F1114" t="str">
            <v>OPE</v>
          </cell>
          <cell r="N1114">
            <v>0</v>
          </cell>
          <cell r="O1114">
            <v>55199849</v>
          </cell>
        </row>
        <row r="1115">
          <cell r="F1115" t="str">
            <v>OPE</v>
          </cell>
          <cell r="N1115">
            <v>0</v>
          </cell>
          <cell r="O1115">
            <v>55199849</v>
          </cell>
        </row>
        <row r="1116">
          <cell r="F1116" t="str">
            <v>OPE</v>
          </cell>
          <cell r="N1116">
            <v>0</v>
          </cell>
          <cell r="O1116">
            <v>55199849</v>
          </cell>
        </row>
        <row r="1117">
          <cell r="F1117" t="str">
            <v>OPE</v>
          </cell>
          <cell r="N1117">
            <v>0</v>
          </cell>
          <cell r="O1117">
            <v>55199849</v>
          </cell>
        </row>
        <row r="1118">
          <cell r="F1118" t="str">
            <v>OPE</v>
          </cell>
          <cell r="N1118">
            <v>0</v>
          </cell>
          <cell r="O1118">
            <v>2275005384</v>
          </cell>
        </row>
        <row r="1119">
          <cell r="F1119" t="str">
            <v>OPE</v>
          </cell>
          <cell r="N1119">
            <v>0</v>
          </cell>
          <cell r="O1119">
            <v>169063650</v>
          </cell>
        </row>
        <row r="1120">
          <cell r="F1120" t="str">
            <v>OPE</v>
          </cell>
          <cell r="N1120">
            <v>0</v>
          </cell>
          <cell r="O1120">
            <v>27142857</v>
          </cell>
        </row>
        <row r="1121">
          <cell r="F1121" t="str">
            <v>OPE</v>
          </cell>
          <cell r="N1121">
            <v>0</v>
          </cell>
          <cell r="O1121">
            <v>27142857</v>
          </cell>
        </row>
        <row r="1122">
          <cell r="F1122" t="str">
            <v>OPE</v>
          </cell>
          <cell r="N1122">
            <v>0</v>
          </cell>
          <cell r="O1122">
            <v>27142857</v>
          </cell>
        </row>
        <row r="1123">
          <cell r="F1123" t="str">
            <v>OPE</v>
          </cell>
          <cell r="N1123">
            <v>0</v>
          </cell>
          <cell r="O1123">
            <v>27142857</v>
          </cell>
        </row>
        <row r="1124">
          <cell r="F1124" t="str">
            <v>OPE</v>
          </cell>
          <cell r="N1124">
            <v>0</v>
          </cell>
          <cell r="O1124">
            <v>1454210430</v>
          </cell>
        </row>
        <row r="1125">
          <cell r="F1125" t="str">
            <v>OPE</v>
          </cell>
          <cell r="N1125">
            <v>0</v>
          </cell>
          <cell r="O1125">
            <v>797818163</v>
          </cell>
        </row>
        <row r="1126">
          <cell r="F1126" t="str">
            <v>OPE</v>
          </cell>
          <cell r="N1126">
            <v>0</v>
          </cell>
          <cell r="O1126">
            <v>1193250</v>
          </cell>
        </row>
        <row r="1127">
          <cell r="F1127" t="str">
            <v>OPE</v>
          </cell>
          <cell r="N1127">
            <v>0</v>
          </cell>
          <cell r="O1127">
            <v>1193250</v>
          </cell>
        </row>
        <row r="1128">
          <cell r="F1128" t="str">
            <v>OPE</v>
          </cell>
          <cell r="N1128">
            <v>0</v>
          </cell>
          <cell r="O1128">
            <v>1193250</v>
          </cell>
        </row>
        <row r="1129">
          <cell r="F1129" t="str">
            <v>OPE</v>
          </cell>
          <cell r="N1129">
            <v>0</v>
          </cell>
          <cell r="O1129">
            <v>1193250</v>
          </cell>
        </row>
        <row r="1130">
          <cell r="F1130" t="str">
            <v>OPE</v>
          </cell>
          <cell r="N1130">
            <v>0</v>
          </cell>
          <cell r="O1130">
            <v>1193250</v>
          </cell>
        </row>
        <row r="1131">
          <cell r="F1131" t="str">
            <v>OPE</v>
          </cell>
          <cell r="N1131">
            <v>0</v>
          </cell>
          <cell r="O1131">
            <v>1193250</v>
          </cell>
        </row>
        <row r="1132">
          <cell r="F1132" t="str">
            <v>OPE</v>
          </cell>
          <cell r="N1132">
            <v>0</v>
          </cell>
          <cell r="O1132">
            <v>1193250</v>
          </cell>
        </row>
        <row r="1133">
          <cell r="F1133" t="str">
            <v>OPE</v>
          </cell>
          <cell r="N1133">
            <v>0</v>
          </cell>
          <cell r="O1133">
            <v>1193250</v>
          </cell>
        </row>
        <row r="1134">
          <cell r="F1134" t="str">
            <v>OPE</v>
          </cell>
          <cell r="N1134">
            <v>0</v>
          </cell>
          <cell r="O1134">
            <v>1136267150</v>
          </cell>
        </row>
        <row r="1135">
          <cell r="F1135" t="str">
            <v>OPE</v>
          </cell>
          <cell r="N1135">
            <v>0</v>
          </cell>
          <cell r="O1135">
            <v>75263481</v>
          </cell>
        </row>
        <row r="1136">
          <cell r="F1136" t="str">
            <v>OPE</v>
          </cell>
          <cell r="N1136">
            <v>0</v>
          </cell>
          <cell r="O1136">
            <v>75263481</v>
          </cell>
        </row>
        <row r="1137">
          <cell r="F1137" t="str">
            <v>OPE</v>
          </cell>
          <cell r="N1137">
            <v>0</v>
          </cell>
          <cell r="O1137">
            <v>75263481</v>
          </cell>
        </row>
        <row r="1138">
          <cell r="F1138" t="str">
            <v>OPE</v>
          </cell>
          <cell r="N1138">
            <v>0</v>
          </cell>
          <cell r="O1138">
            <v>75263481</v>
          </cell>
        </row>
        <row r="1139">
          <cell r="F1139" t="str">
            <v>OPE</v>
          </cell>
          <cell r="N1139">
            <v>0</v>
          </cell>
          <cell r="O1139">
            <v>75263481</v>
          </cell>
        </row>
        <row r="1140">
          <cell r="F1140" t="str">
            <v>OPE</v>
          </cell>
          <cell r="N1140">
            <v>0</v>
          </cell>
          <cell r="O1140">
            <v>75263481</v>
          </cell>
        </row>
        <row r="1141">
          <cell r="F1141" t="str">
            <v>OPE</v>
          </cell>
          <cell r="N1141">
            <v>0</v>
          </cell>
          <cell r="O1141">
            <v>75263481</v>
          </cell>
        </row>
        <row r="1142">
          <cell r="F1142" t="str">
            <v>OPE</v>
          </cell>
          <cell r="N1142">
            <v>0</v>
          </cell>
          <cell r="O1142">
            <v>75263481</v>
          </cell>
        </row>
        <row r="1143">
          <cell r="F1143" t="str">
            <v>OPE</v>
          </cell>
          <cell r="N1143">
            <v>0</v>
          </cell>
          <cell r="O1143">
            <v>75263481</v>
          </cell>
        </row>
        <row r="1144">
          <cell r="F1144" t="str">
            <v>OPE</v>
          </cell>
          <cell r="N1144">
            <v>0</v>
          </cell>
          <cell r="O1144">
            <v>75263481</v>
          </cell>
        </row>
        <row r="1145">
          <cell r="F1145" t="str">
            <v>OPE</v>
          </cell>
          <cell r="N1145">
            <v>0</v>
          </cell>
          <cell r="O1145">
            <v>75263481</v>
          </cell>
        </row>
        <row r="1146">
          <cell r="F1146" t="str">
            <v>OPE</v>
          </cell>
          <cell r="N1146">
            <v>0</v>
          </cell>
          <cell r="O1146">
            <v>75263481</v>
          </cell>
        </row>
        <row r="1147">
          <cell r="F1147" t="str">
            <v>OPE</v>
          </cell>
          <cell r="N1147">
            <v>0</v>
          </cell>
          <cell r="O1147">
            <v>75263481</v>
          </cell>
        </row>
        <row r="1148">
          <cell r="F1148" t="str">
            <v>OPE</v>
          </cell>
          <cell r="N1148">
            <v>0</v>
          </cell>
          <cell r="O1148">
            <v>75263481</v>
          </cell>
        </row>
        <row r="1149">
          <cell r="F1149" t="str">
            <v>OPE</v>
          </cell>
          <cell r="N1149">
            <v>0</v>
          </cell>
          <cell r="O1149">
            <v>75263481</v>
          </cell>
        </row>
        <row r="1150">
          <cell r="F1150" t="str">
            <v>OPE</v>
          </cell>
          <cell r="N1150">
            <v>0</v>
          </cell>
          <cell r="O1150">
            <v>75263481</v>
          </cell>
        </row>
        <row r="1151">
          <cell r="F1151" t="str">
            <v>OPE</v>
          </cell>
          <cell r="N1151">
            <v>0</v>
          </cell>
          <cell r="O1151">
            <v>539686443</v>
          </cell>
        </row>
        <row r="1152">
          <cell r="F1152" t="str">
            <v>OPE</v>
          </cell>
          <cell r="N1152">
            <v>0</v>
          </cell>
          <cell r="O1152">
            <v>539686443</v>
          </cell>
        </row>
        <row r="1153">
          <cell r="F1153" t="str">
            <v>OPE</v>
          </cell>
          <cell r="N1153">
            <v>0</v>
          </cell>
          <cell r="O1153">
            <v>3029529090</v>
          </cell>
        </row>
        <row r="1154">
          <cell r="F1154" t="str">
            <v>OPE</v>
          </cell>
          <cell r="N1154">
            <v>0</v>
          </cell>
          <cell r="O1154">
            <v>3869733385</v>
          </cell>
        </row>
        <row r="1155">
          <cell r="F1155" t="str">
            <v>OPE</v>
          </cell>
          <cell r="N1155">
            <v>0</v>
          </cell>
          <cell r="O1155">
            <v>3869733385</v>
          </cell>
        </row>
        <row r="1156">
          <cell r="F1156" t="str">
            <v>OPE</v>
          </cell>
          <cell r="N1156">
            <v>0</v>
          </cell>
          <cell r="O1156">
            <v>66209640</v>
          </cell>
        </row>
        <row r="1157">
          <cell r="F1157" t="str">
            <v>OPE</v>
          </cell>
          <cell r="N1157">
            <v>0</v>
          </cell>
          <cell r="O1157">
            <v>1020597</v>
          </cell>
        </row>
        <row r="1158">
          <cell r="F1158" t="str">
            <v>OPE</v>
          </cell>
          <cell r="N1158">
            <v>0</v>
          </cell>
          <cell r="O1158">
            <v>1020597</v>
          </cell>
        </row>
        <row r="1159">
          <cell r="F1159" t="str">
            <v>OPE</v>
          </cell>
          <cell r="N1159">
            <v>0</v>
          </cell>
          <cell r="O1159">
            <v>1020597</v>
          </cell>
        </row>
        <row r="1160">
          <cell r="F1160" t="str">
            <v>OPE</v>
          </cell>
          <cell r="N1160">
            <v>0</v>
          </cell>
          <cell r="O1160">
            <v>1020597</v>
          </cell>
        </row>
        <row r="1161">
          <cell r="F1161" t="str">
            <v>OPE</v>
          </cell>
          <cell r="N1161">
            <v>0</v>
          </cell>
          <cell r="O1161">
            <v>18383120</v>
          </cell>
        </row>
        <row r="1162">
          <cell r="F1162" t="str">
            <v>OPE</v>
          </cell>
          <cell r="N1162">
            <v>0</v>
          </cell>
          <cell r="O1162">
            <v>6428851</v>
          </cell>
        </row>
        <row r="1163">
          <cell r="F1163" t="str">
            <v>OPE</v>
          </cell>
          <cell r="N1163">
            <v>0</v>
          </cell>
          <cell r="O1163">
            <v>6428851</v>
          </cell>
        </row>
        <row r="1164">
          <cell r="F1164" t="str">
            <v>OPE</v>
          </cell>
          <cell r="N1164">
            <v>0</v>
          </cell>
          <cell r="O1164">
            <v>6428851</v>
          </cell>
        </row>
        <row r="1165">
          <cell r="F1165" t="str">
            <v>OPE</v>
          </cell>
          <cell r="N1165">
            <v>0</v>
          </cell>
          <cell r="O1165">
            <v>6428851</v>
          </cell>
        </row>
        <row r="1166">
          <cell r="F1166" t="str">
            <v>OPE</v>
          </cell>
          <cell r="N1166">
            <v>0</v>
          </cell>
          <cell r="O1166">
            <v>6428851</v>
          </cell>
        </row>
        <row r="1167">
          <cell r="F1167" t="str">
            <v>OPE</v>
          </cell>
          <cell r="N1167">
            <v>0</v>
          </cell>
          <cell r="O1167">
            <v>6428851</v>
          </cell>
        </row>
        <row r="1168">
          <cell r="F1168" t="str">
            <v>OPE</v>
          </cell>
          <cell r="N1168">
            <v>0</v>
          </cell>
          <cell r="O1168">
            <v>6428851</v>
          </cell>
        </row>
        <row r="1169">
          <cell r="F1169" t="str">
            <v>OPE</v>
          </cell>
          <cell r="N1169">
            <v>0</v>
          </cell>
          <cell r="O1169">
            <v>60839200</v>
          </cell>
        </row>
        <row r="1170">
          <cell r="F1170" t="str">
            <v>OPE</v>
          </cell>
          <cell r="N1170">
            <v>0</v>
          </cell>
          <cell r="O1170">
            <v>60839200</v>
          </cell>
        </row>
        <row r="1171">
          <cell r="F1171" t="str">
            <v>OPE</v>
          </cell>
          <cell r="N1171">
            <v>0</v>
          </cell>
          <cell r="O1171">
            <v>60839200</v>
          </cell>
        </row>
        <row r="1172">
          <cell r="F1172" t="str">
            <v>OPE</v>
          </cell>
          <cell r="N1172">
            <v>0</v>
          </cell>
          <cell r="O1172">
            <v>60839200</v>
          </cell>
        </row>
        <row r="1173">
          <cell r="F1173" t="str">
            <v>OPE</v>
          </cell>
          <cell r="N1173">
            <v>0</v>
          </cell>
          <cell r="O1173">
            <v>60839200</v>
          </cell>
        </row>
        <row r="1174">
          <cell r="F1174" t="str">
            <v>OPE</v>
          </cell>
          <cell r="N1174">
            <v>0</v>
          </cell>
          <cell r="O1174">
            <v>60839200</v>
          </cell>
        </row>
        <row r="1175">
          <cell r="F1175" t="str">
            <v>OPE</v>
          </cell>
          <cell r="N1175">
            <v>0</v>
          </cell>
          <cell r="O1175">
            <v>60839200</v>
          </cell>
        </row>
        <row r="1176">
          <cell r="F1176" t="str">
            <v>OPE</v>
          </cell>
          <cell r="N1176">
            <v>0</v>
          </cell>
          <cell r="O1176">
            <v>60839200</v>
          </cell>
        </row>
        <row r="1177">
          <cell r="F1177" t="str">
            <v>OPE</v>
          </cell>
          <cell r="N1177">
            <v>0</v>
          </cell>
          <cell r="O1177">
            <v>60839200</v>
          </cell>
        </row>
        <row r="1178">
          <cell r="F1178" t="str">
            <v>OPE</v>
          </cell>
          <cell r="N1178">
            <v>0</v>
          </cell>
          <cell r="O1178">
            <v>60839200</v>
          </cell>
        </row>
        <row r="1179">
          <cell r="F1179" t="str">
            <v>OPE</v>
          </cell>
          <cell r="N1179">
            <v>0</v>
          </cell>
          <cell r="O1179">
            <v>60839200</v>
          </cell>
        </row>
        <row r="1180">
          <cell r="F1180" t="str">
            <v>OPE</v>
          </cell>
          <cell r="N1180">
            <v>0</v>
          </cell>
          <cell r="O1180">
            <v>404110000</v>
          </cell>
        </row>
        <row r="1181">
          <cell r="F1181" t="str">
            <v>OPE</v>
          </cell>
          <cell r="N1181">
            <v>0</v>
          </cell>
          <cell r="O1181">
            <v>309781296</v>
          </cell>
        </row>
        <row r="1182">
          <cell r="F1182" t="str">
            <v>OPE</v>
          </cell>
          <cell r="N1182">
            <v>0</v>
          </cell>
          <cell r="O1182">
            <v>68765400</v>
          </cell>
        </row>
        <row r="1183">
          <cell r="F1183" t="str">
            <v>OPE</v>
          </cell>
          <cell r="N1183">
            <v>0</v>
          </cell>
          <cell r="O1183">
            <v>68765400</v>
          </cell>
        </row>
        <row r="1184">
          <cell r="F1184" t="str">
            <v>OPE</v>
          </cell>
          <cell r="N1184">
            <v>0</v>
          </cell>
          <cell r="O1184">
            <v>73774800</v>
          </cell>
        </row>
        <row r="1185">
          <cell r="F1185" t="str">
            <v>OPE</v>
          </cell>
          <cell r="N1185">
            <v>0</v>
          </cell>
          <cell r="O1185">
            <v>78784200</v>
          </cell>
        </row>
        <row r="1186">
          <cell r="F1186" t="str">
            <v>OPE</v>
          </cell>
          <cell r="N1186">
            <v>0</v>
          </cell>
          <cell r="O1186">
            <v>63460000</v>
          </cell>
        </row>
        <row r="1187">
          <cell r="F1187" t="str">
            <v>OPE</v>
          </cell>
          <cell r="N1187">
            <v>0</v>
          </cell>
          <cell r="O1187">
            <v>3416667</v>
          </cell>
        </row>
        <row r="1188">
          <cell r="F1188" t="str">
            <v>OPE</v>
          </cell>
          <cell r="N1188">
            <v>0</v>
          </cell>
          <cell r="O1188">
            <v>3416667</v>
          </cell>
        </row>
        <row r="1189">
          <cell r="F1189" t="str">
            <v>OPE</v>
          </cell>
          <cell r="N1189">
            <v>0</v>
          </cell>
          <cell r="O1189">
            <v>3416667</v>
          </cell>
        </row>
        <row r="1190">
          <cell r="F1190" t="str">
            <v>OPE</v>
          </cell>
          <cell r="N1190">
            <v>0</v>
          </cell>
          <cell r="O1190">
            <v>3416667</v>
          </cell>
        </row>
        <row r="1191">
          <cell r="F1191" t="str">
            <v>OPE</v>
          </cell>
          <cell r="N1191">
            <v>0</v>
          </cell>
          <cell r="O1191">
            <v>3416667</v>
          </cell>
        </row>
        <row r="1192">
          <cell r="F1192" t="str">
            <v>OPE</v>
          </cell>
          <cell r="N1192">
            <v>0</v>
          </cell>
          <cell r="O1192">
            <v>1116667</v>
          </cell>
        </row>
        <row r="1193">
          <cell r="F1193" t="str">
            <v>OPE</v>
          </cell>
          <cell r="N1193">
            <v>0</v>
          </cell>
          <cell r="O1193">
            <v>1116667</v>
          </cell>
        </row>
        <row r="1194">
          <cell r="F1194" t="str">
            <v>OPE</v>
          </cell>
          <cell r="N1194">
            <v>0</v>
          </cell>
          <cell r="O1194">
            <v>9979200</v>
          </cell>
        </row>
        <row r="1195">
          <cell r="F1195" t="str">
            <v>OPE</v>
          </cell>
          <cell r="N1195">
            <v>0</v>
          </cell>
          <cell r="O1195">
            <v>9315000</v>
          </cell>
        </row>
        <row r="1196">
          <cell r="F1196" t="str">
            <v>OPE</v>
          </cell>
          <cell r="N1196">
            <v>0</v>
          </cell>
          <cell r="O1196">
            <v>9315000</v>
          </cell>
        </row>
        <row r="1197">
          <cell r="F1197" t="str">
            <v>OPE</v>
          </cell>
          <cell r="N1197">
            <v>0</v>
          </cell>
          <cell r="O1197">
            <v>9315000</v>
          </cell>
        </row>
        <row r="1198">
          <cell r="F1198" t="str">
            <v>OPE</v>
          </cell>
          <cell r="N1198">
            <v>0</v>
          </cell>
          <cell r="O1198">
            <v>9315000</v>
          </cell>
        </row>
        <row r="1199">
          <cell r="F1199" t="str">
            <v>OPE</v>
          </cell>
          <cell r="N1199">
            <v>0</v>
          </cell>
          <cell r="O1199">
            <v>9315000</v>
          </cell>
        </row>
        <row r="1200">
          <cell r="F1200" t="str">
            <v>OPE</v>
          </cell>
          <cell r="N1200">
            <v>0</v>
          </cell>
          <cell r="O1200">
            <v>9315000</v>
          </cell>
        </row>
        <row r="1201">
          <cell r="F1201" t="str">
            <v>OPE</v>
          </cell>
          <cell r="N1201">
            <v>0</v>
          </cell>
          <cell r="O1201">
            <v>9315000</v>
          </cell>
        </row>
        <row r="1202">
          <cell r="F1202" t="str">
            <v>OPE</v>
          </cell>
          <cell r="N1202">
            <v>0</v>
          </cell>
          <cell r="O1202">
            <v>9315000</v>
          </cell>
        </row>
        <row r="1203">
          <cell r="F1203" t="str">
            <v>OPE</v>
          </cell>
          <cell r="N1203">
            <v>0</v>
          </cell>
          <cell r="O1203">
            <v>9315000</v>
          </cell>
        </row>
        <row r="1204">
          <cell r="F1204" t="str">
            <v>OPE</v>
          </cell>
          <cell r="N1204">
            <v>0</v>
          </cell>
          <cell r="O1204">
            <v>75622140</v>
          </cell>
        </row>
        <row r="1205">
          <cell r="F1205" t="str">
            <v>OPE</v>
          </cell>
          <cell r="N1205">
            <v>0</v>
          </cell>
          <cell r="O1205">
            <v>361102281</v>
          </cell>
        </row>
        <row r="1206">
          <cell r="F1206" t="str">
            <v>OPE</v>
          </cell>
          <cell r="N1206">
            <v>0</v>
          </cell>
          <cell r="O1206">
            <v>1458000</v>
          </cell>
        </row>
        <row r="1207">
          <cell r="F1207" t="str">
            <v>OPE</v>
          </cell>
          <cell r="N1207">
            <v>0</v>
          </cell>
          <cell r="O1207">
            <v>617473899</v>
          </cell>
        </row>
        <row r="1208">
          <cell r="F1208" t="str">
            <v>OPE</v>
          </cell>
          <cell r="N1208">
            <v>0</v>
          </cell>
          <cell r="O1208">
            <v>521674235</v>
          </cell>
        </row>
        <row r="1209">
          <cell r="F1209" t="str">
            <v>OPE</v>
          </cell>
          <cell r="N1209">
            <v>0</v>
          </cell>
          <cell r="O1209">
            <v>0</v>
          </cell>
        </row>
        <row r="1210">
          <cell r="F1210" t="str">
            <v>OPE</v>
          </cell>
          <cell r="N1210">
            <v>0</v>
          </cell>
          <cell r="O1210">
            <v>0</v>
          </cell>
        </row>
        <row r="1211">
          <cell r="F1211" t="str">
            <v>OPE</v>
          </cell>
          <cell r="N1211">
            <v>0</v>
          </cell>
          <cell r="O1211">
            <v>1819905497</v>
          </cell>
        </row>
        <row r="1212">
          <cell r="F1212" t="str">
            <v>OPE</v>
          </cell>
          <cell r="N1212">
            <v>0</v>
          </cell>
          <cell r="O1212">
            <v>1819905497</v>
          </cell>
        </row>
        <row r="1213">
          <cell r="F1213" t="str">
            <v>OPE</v>
          </cell>
          <cell r="N1213">
            <v>0</v>
          </cell>
          <cell r="O1213">
            <v>1819905497</v>
          </cell>
        </row>
        <row r="1214">
          <cell r="F1214" t="str">
            <v>OPE</v>
          </cell>
          <cell r="N1214">
            <v>633115</v>
          </cell>
          <cell r="O1214">
            <v>60779012</v>
          </cell>
        </row>
        <row r="1215">
          <cell r="F1215" t="str">
            <v>OPE</v>
          </cell>
          <cell r="N1215">
            <v>1280289</v>
          </cell>
          <cell r="O1215">
            <v>40969089</v>
          </cell>
        </row>
        <row r="1216">
          <cell r="F1216" t="str">
            <v>OPE</v>
          </cell>
          <cell r="N1216">
            <v>1280289</v>
          </cell>
          <cell r="O1216">
            <v>40969089</v>
          </cell>
        </row>
        <row r="1217">
          <cell r="F1217" t="str">
            <v>OPE</v>
          </cell>
          <cell r="N1217">
            <v>1280289</v>
          </cell>
          <cell r="O1217">
            <v>40969089</v>
          </cell>
        </row>
        <row r="1218">
          <cell r="F1218" t="str">
            <v>OPE</v>
          </cell>
          <cell r="N1218">
            <v>1280289</v>
          </cell>
          <cell r="O1218">
            <v>40969089</v>
          </cell>
        </row>
        <row r="1219">
          <cell r="F1219" t="str">
            <v>OPE</v>
          </cell>
          <cell r="N1219">
            <v>1280289</v>
          </cell>
          <cell r="O1219">
            <v>40969089</v>
          </cell>
        </row>
        <row r="1220">
          <cell r="F1220" t="str">
            <v>OPE</v>
          </cell>
          <cell r="N1220">
            <v>1280289</v>
          </cell>
          <cell r="O1220">
            <v>40969089</v>
          </cell>
        </row>
        <row r="1221">
          <cell r="F1221" t="str">
            <v>OPE</v>
          </cell>
          <cell r="N1221">
            <v>1280289</v>
          </cell>
          <cell r="O1221">
            <v>40969089</v>
          </cell>
        </row>
        <row r="1222">
          <cell r="F1222" t="str">
            <v>OPE</v>
          </cell>
          <cell r="N1222">
            <v>1280289</v>
          </cell>
          <cell r="O1222">
            <v>40969089</v>
          </cell>
        </row>
        <row r="1223">
          <cell r="F1223" t="str">
            <v>OPE</v>
          </cell>
          <cell r="N1223">
            <v>1280289</v>
          </cell>
          <cell r="O1223">
            <v>40969089</v>
          </cell>
        </row>
        <row r="1224">
          <cell r="F1224" t="str">
            <v>OPE</v>
          </cell>
          <cell r="N1224">
            <v>1280289</v>
          </cell>
          <cell r="O1224">
            <v>40969089</v>
          </cell>
        </row>
        <row r="1225">
          <cell r="F1225" t="str">
            <v>OPE</v>
          </cell>
          <cell r="N1225">
            <v>1280289</v>
          </cell>
          <cell r="O1225">
            <v>40969089</v>
          </cell>
        </row>
        <row r="1226">
          <cell r="F1226" t="str">
            <v>OPE</v>
          </cell>
          <cell r="N1226">
            <v>1280289</v>
          </cell>
          <cell r="O1226">
            <v>40969089</v>
          </cell>
        </row>
        <row r="1227">
          <cell r="F1227" t="str">
            <v>OPE</v>
          </cell>
          <cell r="N1227">
            <v>1280289</v>
          </cell>
          <cell r="O1227">
            <v>40969089</v>
          </cell>
        </row>
        <row r="1228">
          <cell r="F1228" t="str">
            <v>OPE</v>
          </cell>
          <cell r="N1228">
            <v>1280289</v>
          </cell>
          <cell r="O1228">
            <v>40969089</v>
          </cell>
        </row>
        <row r="1229">
          <cell r="F1229" t="str">
            <v>OPE</v>
          </cell>
          <cell r="N1229">
            <v>1280289</v>
          </cell>
          <cell r="O1229">
            <v>40969089</v>
          </cell>
        </row>
        <row r="1230">
          <cell r="F1230" t="str">
            <v>OPE</v>
          </cell>
          <cell r="N1230">
            <v>1280289</v>
          </cell>
          <cell r="O1230">
            <v>40969089</v>
          </cell>
        </row>
        <row r="1231">
          <cell r="F1231" t="str">
            <v>OPE</v>
          </cell>
          <cell r="N1231">
            <v>1280289</v>
          </cell>
          <cell r="O1231">
            <v>40969089</v>
          </cell>
        </row>
        <row r="1232">
          <cell r="F1232" t="str">
            <v>OPE</v>
          </cell>
          <cell r="N1232">
            <v>1280289</v>
          </cell>
          <cell r="O1232">
            <v>40969089</v>
          </cell>
        </row>
        <row r="1233">
          <cell r="F1233" t="str">
            <v>OPE</v>
          </cell>
          <cell r="N1233">
            <v>1280289</v>
          </cell>
          <cell r="O1233">
            <v>40969089</v>
          </cell>
        </row>
        <row r="1234">
          <cell r="F1234" t="str">
            <v>OPE</v>
          </cell>
          <cell r="N1234">
            <v>1280289</v>
          </cell>
          <cell r="O1234">
            <v>40969089</v>
          </cell>
        </row>
        <row r="1235">
          <cell r="F1235" t="str">
            <v>OPE</v>
          </cell>
          <cell r="N1235">
            <v>1280289</v>
          </cell>
          <cell r="O1235">
            <v>40969089</v>
          </cell>
        </row>
        <row r="1236">
          <cell r="F1236" t="str">
            <v>OPE</v>
          </cell>
          <cell r="N1236">
            <v>1280289</v>
          </cell>
          <cell r="O1236">
            <v>40969089</v>
          </cell>
        </row>
        <row r="1237">
          <cell r="F1237" t="str">
            <v>OPE</v>
          </cell>
          <cell r="N1237">
            <v>1280289</v>
          </cell>
          <cell r="O1237">
            <v>40969089</v>
          </cell>
        </row>
        <row r="1238">
          <cell r="F1238" t="str">
            <v>OPE</v>
          </cell>
          <cell r="N1238">
            <v>1280289</v>
          </cell>
          <cell r="O1238">
            <v>40969089</v>
          </cell>
        </row>
        <row r="1239">
          <cell r="F1239" t="str">
            <v>OPE</v>
          </cell>
          <cell r="N1239">
            <v>96926138</v>
          </cell>
          <cell r="O1239">
            <v>1860981853</v>
          </cell>
        </row>
        <row r="1240">
          <cell r="F1240" t="str">
            <v>OPE</v>
          </cell>
          <cell r="N1240">
            <v>96926138</v>
          </cell>
          <cell r="O1240">
            <v>1860981853</v>
          </cell>
        </row>
        <row r="1241">
          <cell r="F1241" t="str">
            <v>OPE</v>
          </cell>
          <cell r="N1241">
            <v>96926138</v>
          </cell>
          <cell r="O1241">
            <v>1860981853</v>
          </cell>
        </row>
        <row r="1242">
          <cell r="F1242" t="str">
            <v>OPE</v>
          </cell>
          <cell r="N1242">
            <v>96926138</v>
          </cell>
          <cell r="O1242">
            <v>1860981853</v>
          </cell>
        </row>
        <row r="1243">
          <cell r="F1243" t="str">
            <v>OPE</v>
          </cell>
          <cell r="N1243">
            <v>25324269</v>
          </cell>
          <cell r="O1243">
            <v>347304260</v>
          </cell>
        </row>
        <row r="1244">
          <cell r="F1244" t="str">
            <v>OPE</v>
          </cell>
          <cell r="N1244">
            <v>679674266</v>
          </cell>
          <cell r="O1244">
            <v>5931702691</v>
          </cell>
        </row>
        <row r="1245">
          <cell r="F1245" t="str">
            <v>OPE</v>
          </cell>
          <cell r="N1245">
            <v>679674266</v>
          </cell>
          <cell r="O1245">
            <v>5931702691</v>
          </cell>
        </row>
        <row r="1246">
          <cell r="F1246" t="str">
            <v>OPE</v>
          </cell>
          <cell r="N1246">
            <v>844252995</v>
          </cell>
          <cell r="O1246">
            <v>7368026115</v>
          </cell>
        </row>
        <row r="1247">
          <cell r="F1247" t="str">
            <v>OPE</v>
          </cell>
          <cell r="N1247">
            <v>10990733</v>
          </cell>
          <cell r="O1247">
            <v>95919132</v>
          </cell>
        </row>
        <row r="1248">
          <cell r="F1248" t="str">
            <v>MME</v>
          </cell>
          <cell r="N1248">
            <v>0</v>
          </cell>
          <cell r="O1248">
            <v>94850077</v>
          </cell>
        </row>
        <row r="1249">
          <cell r="F1249" t="str">
            <v>MME</v>
          </cell>
          <cell r="N1249">
            <v>0</v>
          </cell>
          <cell r="O1249">
            <v>5000000</v>
          </cell>
        </row>
        <row r="1250">
          <cell r="F1250" t="str">
            <v>MME</v>
          </cell>
          <cell r="N1250">
            <v>0</v>
          </cell>
          <cell r="O1250">
            <v>1250000</v>
          </cell>
        </row>
        <row r="1251">
          <cell r="F1251" t="str">
            <v>MME</v>
          </cell>
          <cell r="N1251">
            <v>0</v>
          </cell>
          <cell r="O1251">
            <v>1150000</v>
          </cell>
        </row>
        <row r="1252">
          <cell r="F1252" t="str">
            <v>MME</v>
          </cell>
          <cell r="N1252">
            <v>0</v>
          </cell>
          <cell r="O1252">
            <v>1000000</v>
          </cell>
        </row>
        <row r="1253">
          <cell r="F1253" t="str">
            <v>MME</v>
          </cell>
          <cell r="N1253">
            <v>0</v>
          </cell>
          <cell r="O1253">
            <v>820000</v>
          </cell>
        </row>
        <row r="1254">
          <cell r="F1254" t="str">
            <v>MME</v>
          </cell>
          <cell r="N1254">
            <v>0</v>
          </cell>
          <cell r="O1254">
            <v>800000</v>
          </cell>
        </row>
        <row r="1255">
          <cell r="F1255" t="str">
            <v>MME</v>
          </cell>
          <cell r="N1255">
            <v>0</v>
          </cell>
          <cell r="O1255">
            <v>750000</v>
          </cell>
        </row>
        <row r="1256">
          <cell r="F1256" t="str">
            <v>MME</v>
          </cell>
          <cell r="N1256">
            <v>0</v>
          </cell>
          <cell r="O1256">
            <v>500000</v>
          </cell>
        </row>
        <row r="1257">
          <cell r="F1257" t="str">
            <v>MME</v>
          </cell>
          <cell r="N1257">
            <v>0</v>
          </cell>
          <cell r="O1257">
            <v>1395000</v>
          </cell>
        </row>
        <row r="1258">
          <cell r="F1258" t="str">
            <v>MME</v>
          </cell>
          <cell r="N1258">
            <v>0</v>
          </cell>
          <cell r="O1258">
            <v>2500000</v>
          </cell>
        </row>
        <row r="1259">
          <cell r="F1259" t="str">
            <v>MME</v>
          </cell>
          <cell r="N1259">
            <v>0</v>
          </cell>
          <cell r="O1259">
            <v>1250000</v>
          </cell>
        </row>
        <row r="1260">
          <cell r="F1260" t="str">
            <v>MME</v>
          </cell>
          <cell r="N1260">
            <v>0</v>
          </cell>
          <cell r="O1260">
            <v>825000</v>
          </cell>
        </row>
        <row r="1261">
          <cell r="F1261" t="str">
            <v>MME</v>
          </cell>
          <cell r="N1261">
            <v>0</v>
          </cell>
          <cell r="O1261">
            <v>3250000</v>
          </cell>
        </row>
        <row r="1262">
          <cell r="F1262" t="str">
            <v>MME</v>
          </cell>
          <cell r="N1262">
            <v>0</v>
          </cell>
          <cell r="O1262">
            <v>3200000</v>
          </cell>
        </row>
        <row r="1263">
          <cell r="F1263" t="str">
            <v>MME</v>
          </cell>
          <cell r="N1263">
            <v>0</v>
          </cell>
          <cell r="O1263">
            <v>2250000</v>
          </cell>
        </row>
        <row r="1264">
          <cell r="F1264" t="str">
            <v>MME</v>
          </cell>
          <cell r="N1264">
            <v>0</v>
          </cell>
          <cell r="O1264">
            <v>2000000</v>
          </cell>
        </row>
        <row r="1265">
          <cell r="F1265" t="str">
            <v>MME</v>
          </cell>
          <cell r="N1265">
            <v>0</v>
          </cell>
          <cell r="O1265">
            <v>34000000</v>
          </cell>
        </row>
        <row r="1266">
          <cell r="F1266" t="str">
            <v>MME</v>
          </cell>
          <cell r="N1266">
            <v>0</v>
          </cell>
          <cell r="O1266">
            <v>14712000</v>
          </cell>
        </row>
        <row r="1267">
          <cell r="F1267" t="str">
            <v>MME</v>
          </cell>
          <cell r="N1267">
            <v>0</v>
          </cell>
          <cell r="O1267">
            <v>54250000</v>
          </cell>
        </row>
        <row r="1268">
          <cell r="F1268" t="str">
            <v>MME</v>
          </cell>
          <cell r="N1268">
            <v>0</v>
          </cell>
          <cell r="O1268">
            <v>5400000</v>
          </cell>
        </row>
        <row r="1269">
          <cell r="F1269" t="str">
            <v>MME</v>
          </cell>
          <cell r="N1269">
            <v>0</v>
          </cell>
          <cell r="O1269">
            <v>2371500</v>
          </cell>
        </row>
        <row r="1270">
          <cell r="F1270" t="str">
            <v>MME</v>
          </cell>
          <cell r="N1270">
            <v>0</v>
          </cell>
          <cell r="O1270">
            <v>660000</v>
          </cell>
        </row>
        <row r="1271">
          <cell r="F1271" t="str">
            <v>MME</v>
          </cell>
          <cell r="N1271">
            <v>0</v>
          </cell>
          <cell r="O1271">
            <v>600000</v>
          </cell>
        </row>
        <row r="1272">
          <cell r="F1272" t="str">
            <v>MME</v>
          </cell>
          <cell r="N1272">
            <v>0</v>
          </cell>
          <cell r="O1272">
            <v>270000</v>
          </cell>
        </row>
        <row r="1273">
          <cell r="F1273" t="str">
            <v>MME</v>
          </cell>
          <cell r="N1273">
            <v>0</v>
          </cell>
          <cell r="O1273">
            <v>225000</v>
          </cell>
        </row>
        <row r="1274">
          <cell r="F1274" t="str">
            <v>MME</v>
          </cell>
          <cell r="N1274">
            <v>0</v>
          </cell>
          <cell r="O1274">
            <v>2486385</v>
          </cell>
        </row>
        <row r="1275">
          <cell r="F1275" t="str">
            <v>MME</v>
          </cell>
          <cell r="N1275">
            <v>0</v>
          </cell>
          <cell r="O1275">
            <v>1835000</v>
          </cell>
        </row>
        <row r="1276">
          <cell r="F1276" t="str">
            <v>MME</v>
          </cell>
          <cell r="N1276">
            <v>0</v>
          </cell>
          <cell r="O1276">
            <v>1181819</v>
          </cell>
        </row>
        <row r="1277">
          <cell r="F1277" t="str">
            <v>MME</v>
          </cell>
          <cell r="N1277">
            <v>0</v>
          </cell>
          <cell r="O1277">
            <v>1059400</v>
          </cell>
        </row>
        <row r="1278">
          <cell r="F1278" t="str">
            <v>MME</v>
          </cell>
          <cell r="N1278">
            <v>0</v>
          </cell>
          <cell r="O1278">
            <v>690000</v>
          </cell>
        </row>
        <row r="1279">
          <cell r="F1279" t="str">
            <v>MME</v>
          </cell>
          <cell r="N1279">
            <v>0</v>
          </cell>
          <cell r="O1279">
            <v>600000</v>
          </cell>
        </row>
        <row r="1280">
          <cell r="F1280" t="str">
            <v>MME</v>
          </cell>
          <cell r="N1280">
            <v>0</v>
          </cell>
          <cell r="O1280">
            <v>1516000</v>
          </cell>
        </row>
        <row r="1281">
          <cell r="F1281" t="str">
            <v>MME</v>
          </cell>
          <cell r="N1281">
            <v>0</v>
          </cell>
          <cell r="O1281">
            <v>1666500</v>
          </cell>
        </row>
        <row r="1282">
          <cell r="F1282" t="str">
            <v>MME</v>
          </cell>
          <cell r="N1282">
            <v>0</v>
          </cell>
          <cell r="O1282">
            <v>2090000</v>
          </cell>
        </row>
        <row r="1283">
          <cell r="F1283" t="str">
            <v>MME</v>
          </cell>
          <cell r="N1283">
            <v>0</v>
          </cell>
          <cell r="O1283">
            <v>1116500</v>
          </cell>
        </row>
        <row r="1284">
          <cell r="F1284" t="str">
            <v>MME</v>
          </cell>
          <cell r="N1284">
            <v>0</v>
          </cell>
          <cell r="O1284">
            <v>1036000</v>
          </cell>
        </row>
        <row r="1285">
          <cell r="F1285" t="str">
            <v>MME</v>
          </cell>
          <cell r="N1285">
            <v>0</v>
          </cell>
          <cell r="O1285">
            <v>19992000</v>
          </cell>
        </row>
        <row r="1286">
          <cell r="F1286" t="str">
            <v>MME</v>
          </cell>
          <cell r="N1286">
            <v>0</v>
          </cell>
          <cell r="O1286">
            <v>1966713</v>
          </cell>
        </row>
        <row r="1287">
          <cell r="F1287" t="str">
            <v>MME</v>
          </cell>
          <cell r="N1287">
            <v>0</v>
          </cell>
          <cell r="O1287">
            <v>74784200</v>
          </cell>
        </row>
        <row r="1288">
          <cell r="F1288" t="str">
            <v>MME</v>
          </cell>
          <cell r="N1288">
            <v>0</v>
          </cell>
          <cell r="O1288">
            <v>38735585</v>
          </cell>
        </row>
        <row r="1289">
          <cell r="F1289" t="str">
            <v>MME</v>
          </cell>
          <cell r="N1289">
            <v>0</v>
          </cell>
          <cell r="O1289">
            <v>12320000</v>
          </cell>
        </row>
        <row r="1290">
          <cell r="F1290" t="str">
            <v>MME</v>
          </cell>
          <cell r="N1290">
            <v>0</v>
          </cell>
          <cell r="O1290">
            <v>4174500</v>
          </cell>
        </row>
        <row r="1291">
          <cell r="F1291" t="str">
            <v>MME</v>
          </cell>
          <cell r="N1291">
            <v>0</v>
          </cell>
          <cell r="O1291">
            <v>3850000</v>
          </cell>
        </row>
        <row r="1292">
          <cell r="F1292" t="str">
            <v>MME</v>
          </cell>
          <cell r="N1292">
            <v>0</v>
          </cell>
          <cell r="O1292">
            <v>1760000</v>
          </cell>
        </row>
        <row r="1293">
          <cell r="F1293" t="str">
            <v>MME</v>
          </cell>
          <cell r="N1293">
            <v>0</v>
          </cell>
          <cell r="O1293">
            <v>1265000</v>
          </cell>
        </row>
        <row r="1294">
          <cell r="F1294" t="str">
            <v>MME</v>
          </cell>
          <cell r="N1294">
            <v>0</v>
          </cell>
          <cell r="O1294">
            <v>5975000</v>
          </cell>
        </row>
        <row r="1295">
          <cell r="F1295" t="str">
            <v>MME</v>
          </cell>
          <cell r="N1295">
            <v>0</v>
          </cell>
          <cell r="O1295">
            <v>4262000</v>
          </cell>
        </row>
        <row r="1296">
          <cell r="F1296" t="str">
            <v>MME</v>
          </cell>
          <cell r="N1296">
            <v>0</v>
          </cell>
          <cell r="O1296">
            <v>15800000</v>
          </cell>
        </row>
        <row r="1297">
          <cell r="F1297" t="str">
            <v>MME</v>
          </cell>
          <cell r="N1297">
            <v>0</v>
          </cell>
          <cell r="O1297">
            <v>12500000</v>
          </cell>
        </row>
        <row r="1298">
          <cell r="F1298" t="str">
            <v>MME</v>
          </cell>
          <cell r="N1298">
            <v>0</v>
          </cell>
          <cell r="O1298">
            <v>249687000</v>
          </cell>
        </row>
        <row r="1299">
          <cell r="F1299" t="str">
            <v>MME</v>
          </cell>
          <cell r="N1299">
            <v>0</v>
          </cell>
          <cell r="O1299">
            <v>2117500</v>
          </cell>
        </row>
        <row r="1300">
          <cell r="F1300" t="str">
            <v>MME</v>
          </cell>
          <cell r="N1300">
            <v>0</v>
          </cell>
          <cell r="O1300">
            <v>1965320</v>
          </cell>
        </row>
        <row r="1301">
          <cell r="F1301" t="str">
            <v>MME</v>
          </cell>
          <cell r="N1301">
            <v>0</v>
          </cell>
          <cell r="O1301">
            <v>7250000</v>
          </cell>
        </row>
        <row r="1302">
          <cell r="F1302" t="str">
            <v>FFE</v>
          </cell>
          <cell r="N1302">
            <v>0</v>
          </cell>
          <cell r="O1302">
            <v>66958748</v>
          </cell>
        </row>
        <row r="1303">
          <cell r="F1303" t="str">
            <v>FFE</v>
          </cell>
          <cell r="N1303">
            <v>0</v>
          </cell>
          <cell r="O1303">
            <v>37047100</v>
          </cell>
        </row>
        <row r="1304">
          <cell r="F1304" t="str">
            <v>FFE</v>
          </cell>
          <cell r="N1304">
            <v>0</v>
          </cell>
          <cell r="O1304">
            <v>9620000</v>
          </cell>
        </row>
        <row r="1305">
          <cell r="F1305" t="str">
            <v>FFE</v>
          </cell>
          <cell r="N1305">
            <v>0</v>
          </cell>
          <cell r="O1305">
            <v>4600000</v>
          </cell>
        </row>
        <row r="1306">
          <cell r="F1306" t="str">
            <v>FFE</v>
          </cell>
          <cell r="N1306">
            <v>0</v>
          </cell>
          <cell r="O1306">
            <v>2750000</v>
          </cell>
        </row>
        <row r="1307">
          <cell r="F1307" t="str">
            <v>FFE</v>
          </cell>
          <cell r="N1307">
            <v>0</v>
          </cell>
          <cell r="O1307">
            <v>1498500</v>
          </cell>
        </row>
        <row r="1308">
          <cell r="F1308" t="str">
            <v>FFE</v>
          </cell>
          <cell r="N1308">
            <v>0</v>
          </cell>
          <cell r="O1308">
            <v>1070000</v>
          </cell>
        </row>
        <row r="1309">
          <cell r="F1309" t="str">
            <v>FFE</v>
          </cell>
          <cell r="N1309">
            <v>0</v>
          </cell>
          <cell r="O1309">
            <v>936075</v>
          </cell>
        </row>
        <row r="1310">
          <cell r="F1310" t="str">
            <v>FFE</v>
          </cell>
          <cell r="N1310">
            <v>0</v>
          </cell>
          <cell r="O1310">
            <v>825000</v>
          </cell>
        </row>
        <row r="1311">
          <cell r="F1311" t="str">
            <v>FFE</v>
          </cell>
          <cell r="N1311">
            <v>0</v>
          </cell>
          <cell r="O1311">
            <v>774400</v>
          </cell>
        </row>
        <row r="1312">
          <cell r="F1312" t="str">
            <v>FFE</v>
          </cell>
          <cell r="N1312">
            <v>0</v>
          </cell>
          <cell r="O1312">
            <v>605000</v>
          </cell>
        </row>
        <row r="1313">
          <cell r="F1313" t="str">
            <v>FFE</v>
          </cell>
          <cell r="N1313">
            <v>0</v>
          </cell>
          <cell r="O1313">
            <v>536900</v>
          </cell>
        </row>
        <row r="1314">
          <cell r="F1314" t="str">
            <v>FFE</v>
          </cell>
          <cell r="N1314">
            <v>0</v>
          </cell>
          <cell r="O1314">
            <v>385000</v>
          </cell>
        </row>
        <row r="1315">
          <cell r="F1315" t="str">
            <v>FFE</v>
          </cell>
          <cell r="N1315">
            <v>0</v>
          </cell>
          <cell r="O1315">
            <v>364500</v>
          </cell>
        </row>
        <row r="1316">
          <cell r="F1316" t="str">
            <v>FFE</v>
          </cell>
          <cell r="N1316">
            <v>0</v>
          </cell>
          <cell r="O1316">
            <v>337500</v>
          </cell>
        </row>
        <row r="1317">
          <cell r="F1317" t="str">
            <v>FFE</v>
          </cell>
          <cell r="N1317">
            <v>0</v>
          </cell>
          <cell r="O1317">
            <v>325000</v>
          </cell>
        </row>
        <row r="1318">
          <cell r="F1318" t="str">
            <v>FFE</v>
          </cell>
          <cell r="N1318">
            <v>0</v>
          </cell>
          <cell r="O1318">
            <v>285000</v>
          </cell>
        </row>
        <row r="1319">
          <cell r="F1319" t="str">
            <v>FFE</v>
          </cell>
          <cell r="N1319">
            <v>0</v>
          </cell>
          <cell r="O1319">
            <v>275000</v>
          </cell>
        </row>
        <row r="1320">
          <cell r="F1320" t="str">
            <v>FFE</v>
          </cell>
          <cell r="N1320">
            <v>0</v>
          </cell>
          <cell r="O1320">
            <v>237600</v>
          </cell>
        </row>
        <row r="1321">
          <cell r="F1321" t="str">
            <v>FFE</v>
          </cell>
          <cell r="N1321">
            <v>0</v>
          </cell>
          <cell r="O1321">
            <v>210000</v>
          </cell>
        </row>
        <row r="1322">
          <cell r="F1322" t="str">
            <v>FFE</v>
          </cell>
          <cell r="N1322">
            <v>0</v>
          </cell>
          <cell r="O1322">
            <v>193600</v>
          </cell>
        </row>
        <row r="1323">
          <cell r="F1323" t="str">
            <v>FFE</v>
          </cell>
          <cell r="N1323">
            <v>0</v>
          </cell>
          <cell r="O1323">
            <v>408887917</v>
          </cell>
        </row>
        <row r="1324">
          <cell r="F1324" t="str">
            <v>FFE</v>
          </cell>
          <cell r="N1324">
            <v>0</v>
          </cell>
          <cell r="O1324">
            <v>15250000</v>
          </cell>
        </row>
        <row r="1325">
          <cell r="F1325" t="str">
            <v>FFE</v>
          </cell>
          <cell r="N1325">
            <v>0</v>
          </cell>
          <cell r="O1325">
            <v>11498700</v>
          </cell>
        </row>
        <row r="1326">
          <cell r="F1326" t="str">
            <v>FFE</v>
          </cell>
          <cell r="N1326">
            <v>0</v>
          </cell>
          <cell r="O1326">
            <v>10000000</v>
          </cell>
        </row>
        <row r="1327">
          <cell r="F1327" t="str">
            <v>FFE</v>
          </cell>
          <cell r="N1327">
            <v>0</v>
          </cell>
          <cell r="O1327">
            <v>6550000</v>
          </cell>
        </row>
        <row r="1328">
          <cell r="F1328" t="str">
            <v>FFE</v>
          </cell>
          <cell r="N1328">
            <v>0</v>
          </cell>
          <cell r="O1328">
            <v>6150000</v>
          </cell>
        </row>
        <row r="1329">
          <cell r="F1329" t="str">
            <v>FFE</v>
          </cell>
          <cell r="N1329">
            <v>0</v>
          </cell>
          <cell r="O1329">
            <v>6150000</v>
          </cell>
        </row>
        <row r="1330">
          <cell r="F1330" t="str">
            <v>FFE</v>
          </cell>
          <cell r="N1330">
            <v>0</v>
          </cell>
          <cell r="O1330">
            <v>4121100</v>
          </cell>
        </row>
        <row r="1331">
          <cell r="F1331" t="str">
            <v>FFE</v>
          </cell>
          <cell r="N1331">
            <v>0</v>
          </cell>
          <cell r="O1331">
            <v>4000000</v>
          </cell>
        </row>
        <row r="1332">
          <cell r="F1332" t="str">
            <v>FFE</v>
          </cell>
          <cell r="N1332">
            <v>0</v>
          </cell>
          <cell r="O1332">
            <v>3150000</v>
          </cell>
        </row>
        <row r="1333">
          <cell r="F1333" t="str">
            <v>FFE</v>
          </cell>
          <cell r="N1333">
            <v>0</v>
          </cell>
          <cell r="O1333">
            <v>2820000</v>
          </cell>
        </row>
        <row r="1334">
          <cell r="F1334" t="str">
            <v>FFE</v>
          </cell>
          <cell r="N1334">
            <v>0</v>
          </cell>
          <cell r="O1334">
            <v>2235000</v>
          </cell>
        </row>
        <row r="1335">
          <cell r="F1335" t="str">
            <v>FFE</v>
          </cell>
          <cell r="N1335">
            <v>0</v>
          </cell>
          <cell r="O1335">
            <v>2200000</v>
          </cell>
        </row>
        <row r="1336">
          <cell r="F1336" t="str">
            <v>FFE</v>
          </cell>
          <cell r="N1336">
            <v>0</v>
          </cell>
          <cell r="O1336">
            <v>2197480</v>
          </cell>
        </row>
        <row r="1337">
          <cell r="F1337" t="str">
            <v>FFE</v>
          </cell>
          <cell r="N1337">
            <v>0</v>
          </cell>
          <cell r="O1337">
            <v>1509750</v>
          </cell>
        </row>
        <row r="1338">
          <cell r="F1338" t="str">
            <v>FFE</v>
          </cell>
          <cell r="N1338">
            <v>0</v>
          </cell>
          <cell r="O1338">
            <v>1380000</v>
          </cell>
        </row>
        <row r="1339">
          <cell r="F1339" t="str">
            <v>FFE</v>
          </cell>
          <cell r="N1339">
            <v>0</v>
          </cell>
          <cell r="O1339">
            <v>341000</v>
          </cell>
        </row>
        <row r="1340">
          <cell r="F1340" t="str">
            <v>FFE</v>
          </cell>
          <cell r="N1340">
            <v>0</v>
          </cell>
          <cell r="O1340">
            <v>875000</v>
          </cell>
        </row>
        <row r="1341">
          <cell r="F1341" t="str">
            <v>FFE</v>
          </cell>
          <cell r="N1341">
            <v>0</v>
          </cell>
          <cell r="O1341">
            <v>800000</v>
          </cell>
        </row>
        <row r="1342">
          <cell r="F1342" t="str">
            <v>FFE</v>
          </cell>
          <cell r="N1342">
            <v>0</v>
          </cell>
          <cell r="O1342">
            <v>792000</v>
          </cell>
        </row>
        <row r="1343">
          <cell r="F1343" t="str">
            <v>FFE</v>
          </cell>
          <cell r="N1343">
            <v>0</v>
          </cell>
          <cell r="O1343">
            <v>525000</v>
          </cell>
        </row>
        <row r="1344">
          <cell r="F1344" t="str">
            <v>FFE</v>
          </cell>
          <cell r="N1344">
            <v>0</v>
          </cell>
          <cell r="O1344">
            <v>330000</v>
          </cell>
        </row>
        <row r="1345">
          <cell r="F1345" t="str">
            <v>FFE</v>
          </cell>
          <cell r="N1345">
            <v>0</v>
          </cell>
          <cell r="O1345">
            <v>261400</v>
          </cell>
        </row>
        <row r="1346">
          <cell r="F1346" t="str">
            <v>FFE</v>
          </cell>
          <cell r="N1346">
            <v>0</v>
          </cell>
          <cell r="O1346">
            <v>21000000</v>
          </cell>
        </row>
        <row r="1347">
          <cell r="F1347" t="str">
            <v>FFE</v>
          </cell>
          <cell r="N1347">
            <v>0</v>
          </cell>
          <cell r="O1347">
            <v>9730000</v>
          </cell>
        </row>
        <row r="1348">
          <cell r="F1348" t="str">
            <v>FFE</v>
          </cell>
          <cell r="N1348">
            <v>0</v>
          </cell>
          <cell r="O1348">
            <v>8875000</v>
          </cell>
        </row>
        <row r="1349">
          <cell r="F1349" t="str">
            <v>FFE</v>
          </cell>
          <cell r="N1349">
            <v>0</v>
          </cell>
          <cell r="O1349">
            <v>8278930</v>
          </cell>
        </row>
        <row r="1350">
          <cell r="F1350" t="str">
            <v>FFE</v>
          </cell>
          <cell r="N1350">
            <v>0</v>
          </cell>
          <cell r="O1350">
            <v>6150000</v>
          </cell>
        </row>
        <row r="1351">
          <cell r="F1351" t="str">
            <v>FFE</v>
          </cell>
          <cell r="N1351">
            <v>0</v>
          </cell>
          <cell r="O1351">
            <v>5000000</v>
          </cell>
        </row>
        <row r="1352">
          <cell r="F1352" t="str">
            <v>FFE</v>
          </cell>
          <cell r="N1352">
            <v>0</v>
          </cell>
          <cell r="O1352">
            <v>3946000</v>
          </cell>
        </row>
        <row r="1353">
          <cell r="F1353" t="str">
            <v>FFE</v>
          </cell>
          <cell r="N1353">
            <v>0</v>
          </cell>
          <cell r="O1353">
            <v>3797500</v>
          </cell>
        </row>
        <row r="1354">
          <cell r="F1354" t="str">
            <v>FFE</v>
          </cell>
          <cell r="N1354">
            <v>0</v>
          </cell>
          <cell r="O1354">
            <v>3757600</v>
          </cell>
        </row>
        <row r="1355">
          <cell r="F1355" t="str">
            <v>FFE</v>
          </cell>
          <cell r="N1355">
            <v>0</v>
          </cell>
          <cell r="O1355">
            <v>3284200</v>
          </cell>
        </row>
        <row r="1356">
          <cell r="F1356" t="str">
            <v>FFE</v>
          </cell>
          <cell r="N1356">
            <v>0</v>
          </cell>
          <cell r="O1356">
            <v>2831250</v>
          </cell>
        </row>
        <row r="1357">
          <cell r="F1357" t="str">
            <v>FFE</v>
          </cell>
          <cell r="N1357">
            <v>0</v>
          </cell>
          <cell r="O1357">
            <v>2623500</v>
          </cell>
        </row>
        <row r="1358">
          <cell r="F1358" t="str">
            <v>FFE</v>
          </cell>
          <cell r="N1358">
            <v>0</v>
          </cell>
          <cell r="O1358">
            <v>2492000</v>
          </cell>
        </row>
        <row r="1359">
          <cell r="F1359" t="str">
            <v>FFE</v>
          </cell>
          <cell r="N1359">
            <v>0</v>
          </cell>
          <cell r="O1359">
            <v>2265000</v>
          </cell>
        </row>
        <row r="1360">
          <cell r="F1360" t="str">
            <v>FFE</v>
          </cell>
          <cell r="N1360">
            <v>0</v>
          </cell>
          <cell r="O1360">
            <v>1925250</v>
          </cell>
        </row>
        <row r="1361">
          <cell r="F1361" t="str">
            <v>FFE</v>
          </cell>
          <cell r="N1361">
            <v>0</v>
          </cell>
          <cell r="O1361">
            <v>1810000</v>
          </cell>
        </row>
        <row r="1362">
          <cell r="F1362" t="str">
            <v>FFE</v>
          </cell>
          <cell r="N1362">
            <v>0</v>
          </cell>
          <cell r="O1362">
            <v>1710000</v>
          </cell>
        </row>
        <row r="1363">
          <cell r="F1363" t="str">
            <v>FFE</v>
          </cell>
          <cell r="N1363">
            <v>0</v>
          </cell>
          <cell r="O1363">
            <v>1495000</v>
          </cell>
        </row>
        <row r="1364">
          <cell r="F1364" t="str">
            <v>FFE</v>
          </cell>
          <cell r="N1364">
            <v>0</v>
          </cell>
          <cell r="O1364">
            <v>1121000</v>
          </cell>
        </row>
        <row r="1365">
          <cell r="F1365" t="str">
            <v>FFE</v>
          </cell>
          <cell r="N1365">
            <v>0</v>
          </cell>
          <cell r="O1365">
            <v>948250</v>
          </cell>
        </row>
        <row r="1366">
          <cell r="F1366" t="str">
            <v>FFE</v>
          </cell>
          <cell r="N1366">
            <v>0</v>
          </cell>
          <cell r="O1366">
            <v>910000</v>
          </cell>
        </row>
        <row r="1367">
          <cell r="F1367" t="str">
            <v>FFE</v>
          </cell>
          <cell r="N1367">
            <v>0</v>
          </cell>
          <cell r="O1367">
            <v>632500</v>
          </cell>
        </row>
        <row r="1368">
          <cell r="F1368" t="str">
            <v>FFE</v>
          </cell>
          <cell r="N1368">
            <v>0</v>
          </cell>
          <cell r="O1368">
            <v>475000</v>
          </cell>
        </row>
        <row r="1369">
          <cell r="F1369" t="str">
            <v>FFE</v>
          </cell>
          <cell r="N1369">
            <v>0</v>
          </cell>
          <cell r="O1369">
            <v>376250</v>
          </cell>
        </row>
        <row r="1370">
          <cell r="F1370" t="str">
            <v>FFE</v>
          </cell>
          <cell r="N1370">
            <v>0</v>
          </cell>
          <cell r="O1370">
            <v>242000</v>
          </cell>
        </row>
        <row r="1371">
          <cell r="F1371" t="str">
            <v>FFE</v>
          </cell>
          <cell r="N1371">
            <v>0</v>
          </cell>
          <cell r="O1371">
            <v>15425000</v>
          </cell>
        </row>
        <row r="1372">
          <cell r="F1372" t="str">
            <v>FFE</v>
          </cell>
          <cell r="N1372">
            <v>0</v>
          </cell>
          <cell r="O1372">
            <v>15025000</v>
          </cell>
        </row>
        <row r="1373">
          <cell r="F1373" t="str">
            <v>FFE</v>
          </cell>
          <cell r="N1373">
            <v>0</v>
          </cell>
          <cell r="O1373">
            <v>12610000</v>
          </cell>
        </row>
        <row r="1374">
          <cell r="F1374" t="str">
            <v>FFE</v>
          </cell>
          <cell r="N1374">
            <v>0</v>
          </cell>
          <cell r="O1374">
            <v>11548380</v>
          </cell>
        </row>
        <row r="1375">
          <cell r="F1375" t="str">
            <v>FFE</v>
          </cell>
          <cell r="N1375">
            <v>0</v>
          </cell>
          <cell r="O1375">
            <v>9710000</v>
          </cell>
        </row>
        <row r="1376">
          <cell r="F1376" t="str">
            <v>FFE</v>
          </cell>
          <cell r="N1376">
            <v>0</v>
          </cell>
          <cell r="O1376">
            <v>5475000</v>
          </cell>
        </row>
        <row r="1377">
          <cell r="F1377" t="str">
            <v>FFE</v>
          </cell>
          <cell r="N1377">
            <v>0</v>
          </cell>
          <cell r="O1377">
            <v>4725000</v>
          </cell>
        </row>
        <row r="1378">
          <cell r="F1378" t="str">
            <v>FFE</v>
          </cell>
          <cell r="N1378">
            <v>0</v>
          </cell>
          <cell r="O1378">
            <v>4450000</v>
          </cell>
        </row>
        <row r="1379">
          <cell r="F1379" t="str">
            <v>FFE</v>
          </cell>
          <cell r="N1379">
            <v>0</v>
          </cell>
          <cell r="O1379">
            <v>4356000</v>
          </cell>
        </row>
        <row r="1380">
          <cell r="F1380" t="str">
            <v>FFE</v>
          </cell>
          <cell r="N1380">
            <v>0</v>
          </cell>
          <cell r="O1380">
            <v>3506250</v>
          </cell>
        </row>
        <row r="1381">
          <cell r="F1381" t="str">
            <v>FFE</v>
          </cell>
          <cell r="N1381">
            <v>0</v>
          </cell>
          <cell r="O1381">
            <v>2435000</v>
          </cell>
        </row>
        <row r="1382">
          <cell r="F1382" t="str">
            <v>FFE</v>
          </cell>
          <cell r="N1382">
            <v>0</v>
          </cell>
          <cell r="O1382">
            <v>2415000</v>
          </cell>
        </row>
        <row r="1383">
          <cell r="F1383" t="str">
            <v>FFE</v>
          </cell>
          <cell r="N1383">
            <v>0</v>
          </cell>
          <cell r="O1383">
            <v>1980000</v>
          </cell>
        </row>
        <row r="1384">
          <cell r="F1384" t="str">
            <v>FFE</v>
          </cell>
          <cell r="N1384">
            <v>0</v>
          </cell>
          <cell r="O1384">
            <v>1530760</v>
          </cell>
        </row>
        <row r="1385">
          <cell r="F1385" t="str">
            <v>FFE</v>
          </cell>
          <cell r="N1385">
            <v>0</v>
          </cell>
          <cell r="O1385">
            <v>1500000</v>
          </cell>
        </row>
        <row r="1386">
          <cell r="F1386" t="str">
            <v>FFE</v>
          </cell>
          <cell r="N1386">
            <v>0</v>
          </cell>
          <cell r="O1386">
            <v>1400000</v>
          </cell>
        </row>
        <row r="1387">
          <cell r="F1387" t="str">
            <v>FFE</v>
          </cell>
          <cell r="N1387">
            <v>0</v>
          </cell>
          <cell r="O1387">
            <v>1210000</v>
          </cell>
        </row>
        <row r="1388">
          <cell r="F1388" t="str">
            <v>FFE</v>
          </cell>
          <cell r="N1388">
            <v>0</v>
          </cell>
          <cell r="O1388">
            <v>770000</v>
          </cell>
        </row>
        <row r="1389">
          <cell r="F1389" t="str">
            <v>FFE</v>
          </cell>
          <cell r="N1389">
            <v>0</v>
          </cell>
          <cell r="O1389">
            <v>770000</v>
          </cell>
        </row>
        <row r="1390">
          <cell r="F1390" t="str">
            <v>FFE</v>
          </cell>
          <cell r="N1390">
            <v>0</v>
          </cell>
          <cell r="O1390">
            <v>527940</v>
          </cell>
        </row>
        <row r="1391">
          <cell r="F1391" t="str">
            <v>FFE</v>
          </cell>
          <cell r="N1391">
            <v>0</v>
          </cell>
          <cell r="O1391">
            <v>257600</v>
          </cell>
        </row>
        <row r="1392">
          <cell r="F1392" t="str">
            <v>FFE</v>
          </cell>
          <cell r="N1392">
            <v>0</v>
          </cell>
          <cell r="O1392">
            <v>5811033</v>
          </cell>
        </row>
        <row r="1393">
          <cell r="F1393" t="str">
            <v>FFE</v>
          </cell>
          <cell r="N1393">
            <v>0</v>
          </cell>
          <cell r="O1393">
            <v>5687500</v>
          </cell>
        </row>
        <row r="1394">
          <cell r="F1394" t="str">
            <v>FFE</v>
          </cell>
          <cell r="N1394">
            <v>0</v>
          </cell>
          <cell r="O1394">
            <v>5625000</v>
          </cell>
        </row>
        <row r="1395">
          <cell r="F1395" t="str">
            <v>FFE</v>
          </cell>
          <cell r="N1395">
            <v>0</v>
          </cell>
          <cell r="O1395">
            <v>5625000</v>
          </cell>
        </row>
        <row r="1396">
          <cell r="F1396" t="str">
            <v>FFE</v>
          </cell>
          <cell r="N1396">
            <v>0</v>
          </cell>
          <cell r="O1396">
            <v>3750000</v>
          </cell>
        </row>
        <row r="1397">
          <cell r="F1397" t="str">
            <v>FFE</v>
          </cell>
          <cell r="N1397">
            <v>0</v>
          </cell>
          <cell r="O1397">
            <v>3700000</v>
          </cell>
        </row>
        <row r="1398">
          <cell r="F1398" t="str">
            <v>FFE</v>
          </cell>
          <cell r="N1398">
            <v>0</v>
          </cell>
          <cell r="O1398">
            <v>2550000</v>
          </cell>
        </row>
        <row r="1399">
          <cell r="F1399" t="str">
            <v>FFE</v>
          </cell>
          <cell r="N1399">
            <v>0</v>
          </cell>
          <cell r="O1399">
            <v>1817175</v>
          </cell>
        </row>
        <row r="1400">
          <cell r="F1400" t="str">
            <v>FFE</v>
          </cell>
          <cell r="N1400">
            <v>0</v>
          </cell>
          <cell r="O1400">
            <v>1210000</v>
          </cell>
        </row>
        <row r="1401">
          <cell r="F1401" t="str">
            <v>FFE</v>
          </cell>
          <cell r="N1401">
            <v>0</v>
          </cell>
          <cell r="O1401">
            <v>38400000</v>
          </cell>
        </row>
        <row r="1402">
          <cell r="F1402" t="str">
            <v>FFE</v>
          </cell>
          <cell r="N1402">
            <v>0</v>
          </cell>
          <cell r="O1402">
            <v>12890000</v>
          </cell>
        </row>
        <row r="1403">
          <cell r="F1403" t="str">
            <v>FFE</v>
          </cell>
          <cell r="N1403">
            <v>0</v>
          </cell>
          <cell r="O1403">
            <v>10300000</v>
          </cell>
        </row>
        <row r="1404">
          <cell r="F1404" t="str">
            <v>FFE</v>
          </cell>
          <cell r="N1404">
            <v>0</v>
          </cell>
          <cell r="O1404">
            <v>10300000</v>
          </cell>
        </row>
        <row r="1405">
          <cell r="F1405" t="str">
            <v>FFE</v>
          </cell>
          <cell r="N1405">
            <v>0</v>
          </cell>
          <cell r="O1405">
            <v>10300000</v>
          </cell>
        </row>
        <row r="1406">
          <cell r="F1406" t="str">
            <v>FFE</v>
          </cell>
          <cell r="N1406">
            <v>0</v>
          </cell>
          <cell r="O1406">
            <v>9650000</v>
          </cell>
        </row>
        <row r="1407">
          <cell r="F1407" t="str">
            <v>FFE</v>
          </cell>
          <cell r="N1407">
            <v>0</v>
          </cell>
          <cell r="O1407">
            <v>9500000</v>
          </cell>
        </row>
        <row r="1408">
          <cell r="F1408" t="str">
            <v>FFE</v>
          </cell>
          <cell r="N1408">
            <v>0</v>
          </cell>
          <cell r="O1408">
            <v>6400000</v>
          </cell>
        </row>
        <row r="1409">
          <cell r="F1409" t="str">
            <v>FFE</v>
          </cell>
          <cell r="N1409">
            <v>0</v>
          </cell>
          <cell r="O1409">
            <v>6400000</v>
          </cell>
        </row>
        <row r="1410">
          <cell r="F1410" t="str">
            <v>FFE</v>
          </cell>
          <cell r="N1410">
            <v>0</v>
          </cell>
          <cell r="O1410">
            <v>6400000</v>
          </cell>
        </row>
        <row r="1411">
          <cell r="F1411" t="str">
            <v>FFE</v>
          </cell>
          <cell r="N1411">
            <v>0</v>
          </cell>
          <cell r="O1411">
            <v>6400000</v>
          </cell>
        </row>
        <row r="1412">
          <cell r="F1412" t="str">
            <v>FFE</v>
          </cell>
          <cell r="N1412">
            <v>0</v>
          </cell>
          <cell r="O1412">
            <v>6400000</v>
          </cell>
        </row>
        <row r="1413">
          <cell r="F1413" t="str">
            <v>FFE</v>
          </cell>
          <cell r="N1413">
            <v>0</v>
          </cell>
          <cell r="O1413">
            <v>6400000</v>
          </cell>
        </row>
        <row r="1414">
          <cell r="F1414" t="str">
            <v>FFE</v>
          </cell>
          <cell r="N1414">
            <v>0</v>
          </cell>
          <cell r="O1414">
            <v>6400000</v>
          </cell>
        </row>
        <row r="1415">
          <cell r="F1415" t="str">
            <v>FFE</v>
          </cell>
          <cell r="N1415">
            <v>0</v>
          </cell>
          <cell r="O1415">
            <v>5700000</v>
          </cell>
        </row>
        <row r="1416">
          <cell r="F1416" t="str">
            <v>FFE</v>
          </cell>
          <cell r="N1416">
            <v>0</v>
          </cell>
          <cell r="O1416">
            <v>5700000</v>
          </cell>
        </row>
        <row r="1417">
          <cell r="F1417" t="str">
            <v>FFE</v>
          </cell>
          <cell r="N1417">
            <v>0</v>
          </cell>
          <cell r="O1417">
            <v>5700000</v>
          </cell>
        </row>
        <row r="1418">
          <cell r="F1418" t="str">
            <v>FFE</v>
          </cell>
          <cell r="N1418">
            <v>0</v>
          </cell>
          <cell r="O1418">
            <v>5700000</v>
          </cell>
        </row>
        <row r="1419">
          <cell r="F1419" t="str">
            <v>FFE</v>
          </cell>
          <cell r="N1419">
            <v>0</v>
          </cell>
          <cell r="O1419">
            <v>5700000</v>
          </cell>
        </row>
        <row r="1420">
          <cell r="F1420" t="str">
            <v>FFE</v>
          </cell>
          <cell r="N1420">
            <v>0</v>
          </cell>
          <cell r="O1420">
            <v>5000000</v>
          </cell>
        </row>
        <row r="1421">
          <cell r="F1421" t="str">
            <v>FFE</v>
          </cell>
          <cell r="N1421">
            <v>0</v>
          </cell>
          <cell r="O1421">
            <v>4500000</v>
          </cell>
        </row>
        <row r="1422">
          <cell r="F1422" t="str">
            <v>FFE</v>
          </cell>
          <cell r="N1422">
            <v>0</v>
          </cell>
          <cell r="O1422">
            <v>4409000</v>
          </cell>
        </row>
        <row r="1423">
          <cell r="F1423" t="str">
            <v>FFE</v>
          </cell>
          <cell r="N1423">
            <v>0</v>
          </cell>
          <cell r="O1423">
            <v>4317500</v>
          </cell>
        </row>
        <row r="1424">
          <cell r="F1424" t="str">
            <v>FFE</v>
          </cell>
          <cell r="N1424">
            <v>0</v>
          </cell>
          <cell r="O1424">
            <v>4317500</v>
          </cell>
        </row>
        <row r="1425">
          <cell r="F1425" t="str">
            <v>FFE</v>
          </cell>
          <cell r="N1425">
            <v>0</v>
          </cell>
          <cell r="O1425">
            <v>3612500</v>
          </cell>
        </row>
        <row r="1426">
          <cell r="F1426" t="str">
            <v>FFE</v>
          </cell>
          <cell r="N1426">
            <v>0</v>
          </cell>
          <cell r="O1426">
            <v>1701865</v>
          </cell>
        </row>
        <row r="1427">
          <cell r="F1427" t="str">
            <v>FFE</v>
          </cell>
          <cell r="N1427">
            <v>0</v>
          </cell>
          <cell r="O1427">
            <v>1485000</v>
          </cell>
        </row>
        <row r="1428">
          <cell r="F1428" t="str">
            <v>FFE</v>
          </cell>
          <cell r="N1428">
            <v>0</v>
          </cell>
          <cell r="O1428">
            <v>1359333</v>
          </cell>
        </row>
        <row r="1429">
          <cell r="F1429" t="str">
            <v>FFE</v>
          </cell>
          <cell r="N1429">
            <v>0</v>
          </cell>
          <cell r="O1429">
            <v>1359333</v>
          </cell>
        </row>
        <row r="1430">
          <cell r="F1430" t="str">
            <v>FFE</v>
          </cell>
          <cell r="N1430">
            <v>0</v>
          </cell>
          <cell r="O1430">
            <v>1359333</v>
          </cell>
        </row>
        <row r="1431">
          <cell r="F1431" t="str">
            <v>FFE</v>
          </cell>
          <cell r="N1431">
            <v>0</v>
          </cell>
          <cell r="O1431">
            <v>1130000</v>
          </cell>
        </row>
        <row r="1432">
          <cell r="F1432" t="str">
            <v>FFE</v>
          </cell>
          <cell r="N1432">
            <v>0</v>
          </cell>
          <cell r="O1432">
            <v>1116975</v>
          </cell>
        </row>
        <row r="1433">
          <cell r="F1433" t="str">
            <v>FFE</v>
          </cell>
          <cell r="N1433">
            <v>0</v>
          </cell>
          <cell r="O1433">
            <v>1000000</v>
          </cell>
        </row>
        <row r="1434">
          <cell r="F1434" t="str">
            <v>FFE</v>
          </cell>
          <cell r="N1434">
            <v>0</v>
          </cell>
          <cell r="O1434">
            <v>143986906</v>
          </cell>
        </row>
        <row r="1435">
          <cell r="F1435" t="str">
            <v>FFE</v>
          </cell>
          <cell r="N1435">
            <v>0</v>
          </cell>
          <cell r="O1435">
            <v>29254500</v>
          </cell>
        </row>
        <row r="1436">
          <cell r="F1436" t="str">
            <v>FFE</v>
          </cell>
          <cell r="N1436">
            <v>0</v>
          </cell>
          <cell r="O1436">
            <v>5848700</v>
          </cell>
        </row>
        <row r="1437">
          <cell r="F1437" t="str">
            <v>FFE</v>
          </cell>
          <cell r="N1437">
            <v>0</v>
          </cell>
          <cell r="O1437">
            <v>4474000</v>
          </cell>
        </row>
        <row r="1438">
          <cell r="F1438" t="str">
            <v>FFE</v>
          </cell>
          <cell r="N1438">
            <v>0</v>
          </cell>
          <cell r="O1438">
            <v>1852500</v>
          </cell>
        </row>
        <row r="1439">
          <cell r="F1439" t="str">
            <v>FFE</v>
          </cell>
          <cell r="N1439">
            <v>0</v>
          </cell>
          <cell r="O1439">
            <v>1700000</v>
          </cell>
        </row>
        <row r="1440">
          <cell r="F1440" t="str">
            <v>FFE</v>
          </cell>
          <cell r="N1440">
            <v>0</v>
          </cell>
          <cell r="O1440">
            <v>1400000</v>
          </cell>
        </row>
        <row r="1441">
          <cell r="F1441" t="str">
            <v>FFE</v>
          </cell>
          <cell r="N1441">
            <v>0</v>
          </cell>
          <cell r="O1441">
            <v>270604125</v>
          </cell>
        </row>
        <row r="1442">
          <cell r="F1442" t="str">
            <v>FFE</v>
          </cell>
          <cell r="N1442">
            <v>0</v>
          </cell>
          <cell r="O1442">
            <v>138922641</v>
          </cell>
        </row>
        <row r="1443">
          <cell r="F1443" t="str">
            <v>FFE</v>
          </cell>
          <cell r="N1443">
            <v>0</v>
          </cell>
          <cell r="O1443">
            <v>103780710</v>
          </cell>
        </row>
        <row r="1444">
          <cell r="F1444" t="str">
            <v>FFE</v>
          </cell>
          <cell r="N1444">
            <v>0</v>
          </cell>
          <cell r="O1444">
            <v>84200000</v>
          </cell>
        </row>
        <row r="1445">
          <cell r="F1445" t="str">
            <v>FFE</v>
          </cell>
          <cell r="N1445">
            <v>0</v>
          </cell>
          <cell r="O1445">
            <v>40544213</v>
          </cell>
        </row>
        <row r="1446">
          <cell r="F1446" t="str">
            <v>FFE</v>
          </cell>
          <cell r="N1446">
            <v>0</v>
          </cell>
          <cell r="O1446">
            <v>23350000</v>
          </cell>
        </row>
        <row r="1447">
          <cell r="F1447" t="str">
            <v>FFE</v>
          </cell>
          <cell r="N1447">
            <v>0</v>
          </cell>
          <cell r="O1447">
            <v>22250000</v>
          </cell>
        </row>
        <row r="1448">
          <cell r="F1448" t="str">
            <v>FFE</v>
          </cell>
          <cell r="N1448">
            <v>0</v>
          </cell>
          <cell r="O1448">
            <v>17700000</v>
          </cell>
        </row>
        <row r="1449">
          <cell r="F1449" t="str">
            <v>FFE</v>
          </cell>
          <cell r="N1449">
            <v>0</v>
          </cell>
          <cell r="O1449">
            <v>14400000</v>
          </cell>
        </row>
        <row r="1450">
          <cell r="F1450" t="str">
            <v>FFE</v>
          </cell>
          <cell r="N1450">
            <v>0</v>
          </cell>
          <cell r="O1450">
            <v>11800000</v>
          </cell>
        </row>
        <row r="1451">
          <cell r="F1451" t="str">
            <v>FFE</v>
          </cell>
          <cell r="N1451">
            <v>0</v>
          </cell>
          <cell r="O1451">
            <v>10167000</v>
          </cell>
        </row>
        <row r="1452">
          <cell r="F1452" t="str">
            <v>FFE</v>
          </cell>
          <cell r="N1452">
            <v>0</v>
          </cell>
          <cell r="O1452">
            <v>7500000</v>
          </cell>
        </row>
        <row r="1453">
          <cell r="F1453" t="str">
            <v>FFE</v>
          </cell>
          <cell r="N1453">
            <v>0</v>
          </cell>
          <cell r="O1453">
            <v>7406250</v>
          </cell>
        </row>
        <row r="1454">
          <cell r="F1454" t="str">
            <v>FFE</v>
          </cell>
          <cell r="N1454">
            <v>0</v>
          </cell>
          <cell r="O1454">
            <v>6400000</v>
          </cell>
        </row>
        <row r="1455">
          <cell r="F1455" t="str">
            <v>FFE</v>
          </cell>
          <cell r="N1455">
            <v>0</v>
          </cell>
          <cell r="O1455">
            <v>5063000</v>
          </cell>
        </row>
        <row r="1456">
          <cell r="F1456" t="str">
            <v>FFE</v>
          </cell>
          <cell r="N1456">
            <v>0</v>
          </cell>
          <cell r="O1456">
            <v>4062500</v>
          </cell>
        </row>
        <row r="1457">
          <cell r="F1457" t="str">
            <v>FFE</v>
          </cell>
          <cell r="N1457">
            <v>0</v>
          </cell>
          <cell r="O1457">
            <v>4035937</v>
          </cell>
        </row>
        <row r="1458">
          <cell r="F1458" t="str">
            <v>FFE</v>
          </cell>
          <cell r="N1458">
            <v>0</v>
          </cell>
          <cell r="O1458">
            <v>3450000</v>
          </cell>
        </row>
        <row r="1459">
          <cell r="F1459" t="str">
            <v>FFE</v>
          </cell>
          <cell r="N1459">
            <v>0</v>
          </cell>
          <cell r="O1459">
            <v>3256000</v>
          </cell>
        </row>
        <row r="1460">
          <cell r="F1460" t="str">
            <v>FFE</v>
          </cell>
          <cell r="N1460">
            <v>0</v>
          </cell>
          <cell r="O1460">
            <v>3100000</v>
          </cell>
        </row>
        <row r="1461">
          <cell r="F1461" t="str">
            <v>FFE</v>
          </cell>
          <cell r="N1461">
            <v>0</v>
          </cell>
          <cell r="O1461">
            <v>2945525</v>
          </cell>
        </row>
        <row r="1462">
          <cell r="F1462" t="str">
            <v>FFE</v>
          </cell>
          <cell r="N1462">
            <v>0</v>
          </cell>
          <cell r="O1462">
            <v>2275000</v>
          </cell>
        </row>
        <row r="1463">
          <cell r="F1463" t="str">
            <v>FFE</v>
          </cell>
          <cell r="N1463">
            <v>0</v>
          </cell>
          <cell r="O1463">
            <v>2050950</v>
          </cell>
        </row>
        <row r="1464">
          <cell r="F1464" t="str">
            <v>FFE</v>
          </cell>
          <cell r="N1464">
            <v>0</v>
          </cell>
          <cell r="O1464">
            <v>1804000</v>
          </cell>
        </row>
        <row r="1465">
          <cell r="F1465" t="str">
            <v>FFE</v>
          </cell>
          <cell r="N1465">
            <v>0</v>
          </cell>
          <cell r="O1465">
            <v>1650000</v>
          </cell>
        </row>
        <row r="1466">
          <cell r="F1466" t="str">
            <v>FFE</v>
          </cell>
          <cell r="N1466">
            <v>0</v>
          </cell>
          <cell r="O1466">
            <v>1596750</v>
          </cell>
        </row>
        <row r="1467">
          <cell r="F1467" t="str">
            <v>FFE</v>
          </cell>
          <cell r="N1467">
            <v>0</v>
          </cell>
          <cell r="O1467">
            <v>1515000</v>
          </cell>
        </row>
        <row r="1468">
          <cell r="F1468" t="str">
            <v>FFE</v>
          </cell>
          <cell r="N1468">
            <v>0</v>
          </cell>
          <cell r="O1468">
            <v>1510000</v>
          </cell>
        </row>
        <row r="1469">
          <cell r="F1469" t="str">
            <v>FFE</v>
          </cell>
          <cell r="N1469">
            <v>0</v>
          </cell>
          <cell r="O1469">
            <v>1303800</v>
          </cell>
        </row>
        <row r="1470">
          <cell r="F1470" t="str">
            <v>FFE</v>
          </cell>
          <cell r="N1470">
            <v>0</v>
          </cell>
          <cell r="O1470">
            <v>1050000</v>
          </cell>
        </row>
        <row r="1471">
          <cell r="F1471" t="str">
            <v>FFE</v>
          </cell>
          <cell r="N1471">
            <v>0</v>
          </cell>
          <cell r="O1471">
            <v>10210000</v>
          </cell>
        </row>
        <row r="1472">
          <cell r="F1472" t="str">
            <v>FFE</v>
          </cell>
          <cell r="N1472">
            <v>0</v>
          </cell>
          <cell r="O1472">
            <v>3750000</v>
          </cell>
        </row>
        <row r="1473">
          <cell r="F1473" t="str">
            <v>FFE</v>
          </cell>
          <cell r="N1473">
            <v>0</v>
          </cell>
          <cell r="O1473">
            <v>1364000</v>
          </cell>
        </row>
        <row r="1474">
          <cell r="F1474" t="str">
            <v>FFE</v>
          </cell>
          <cell r="N1474">
            <v>0</v>
          </cell>
          <cell r="O1474">
            <v>3100000</v>
          </cell>
        </row>
        <row r="1475">
          <cell r="F1475" t="str">
            <v>FFE</v>
          </cell>
          <cell r="N1475">
            <v>0</v>
          </cell>
          <cell r="O1475">
            <v>8740000</v>
          </cell>
        </row>
        <row r="1476">
          <cell r="F1476" t="str">
            <v>FFE</v>
          </cell>
          <cell r="N1476">
            <v>0</v>
          </cell>
          <cell r="O1476">
            <v>4600000</v>
          </cell>
        </row>
        <row r="1477">
          <cell r="F1477" t="str">
            <v>FFE</v>
          </cell>
          <cell r="N1477">
            <v>0</v>
          </cell>
          <cell r="O1477">
            <v>8699950</v>
          </cell>
        </row>
        <row r="1478">
          <cell r="F1478" t="str">
            <v>FFE</v>
          </cell>
          <cell r="N1478">
            <v>0</v>
          </cell>
          <cell r="O1478">
            <v>1296800</v>
          </cell>
        </row>
        <row r="1479">
          <cell r="F1479" t="str">
            <v>FFE</v>
          </cell>
          <cell r="N1479">
            <v>0</v>
          </cell>
          <cell r="O1479">
            <v>16600000</v>
          </cell>
        </row>
        <row r="1480">
          <cell r="F1480" t="str">
            <v>FFE</v>
          </cell>
          <cell r="N1480">
            <v>0</v>
          </cell>
          <cell r="O1480">
            <v>14400000</v>
          </cell>
        </row>
        <row r="1481">
          <cell r="F1481" t="str">
            <v>FFE</v>
          </cell>
          <cell r="N1481">
            <v>0</v>
          </cell>
          <cell r="O1481">
            <v>10801500</v>
          </cell>
        </row>
        <row r="1482">
          <cell r="F1482" t="str">
            <v>FFE</v>
          </cell>
          <cell r="N1482">
            <v>0</v>
          </cell>
          <cell r="O1482">
            <v>10070000</v>
          </cell>
        </row>
        <row r="1483">
          <cell r="F1483" t="str">
            <v>FFE</v>
          </cell>
          <cell r="N1483">
            <v>0</v>
          </cell>
          <cell r="O1483">
            <v>8670000</v>
          </cell>
        </row>
        <row r="1484">
          <cell r="F1484" t="str">
            <v>FFE</v>
          </cell>
          <cell r="N1484">
            <v>0</v>
          </cell>
          <cell r="O1484">
            <v>8300000</v>
          </cell>
        </row>
        <row r="1485">
          <cell r="F1485" t="str">
            <v>FFE</v>
          </cell>
          <cell r="N1485">
            <v>0</v>
          </cell>
          <cell r="O1485">
            <v>5300000</v>
          </cell>
        </row>
        <row r="1486">
          <cell r="F1486" t="str">
            <v>FFE</v>
          </cell>
          <cell r="N1486">
            <v>0</v>
          </cell>
          <cell r="O1486">
            <v>8822350</v>
          </cell>
        </row>
        <row r="1487">
          <cell r="F1487" t="str">
            <v>FFE</v>
          </cell>
          <cell r="N1487">
            <v>0</v>
          </cell>
          <cell r="O1487">
            <v>8205000</v>
          </cell>
        </row>
        <row r="1488">
          <cell r="F1488" t="str">
            <v>FFE</v>
          </cell>
          <cell r="N1488">
            <v>0</v>
          </cell>
          <cell r="O1488">
            <v>6005313</v>
          </cell>
        </row>
        <row r="1489">
          <cell r="F1489" t="str">
            <v>FFE</v>
          </cell>
          <cell r="N1489">
            <v>0</v>
          </cell>
          <cell r="O1489">
            <v>1842225</v>
          </cell>
        </row>
        <row r="1490">
          <cell r="F1490" t="str">
            <v>FFE</v>
          </cell>
          <cell r="N1490">
            <v>0</v>
          </cell>
          <cell r="O1490">
            <v>5170000</v>
          </cell>
        </row>
        <row r="1491">
          <cell r="F1491" t="str">
            <v>FFE</v>
          </cell>
          <cell r="N1491">
            <v>0</v>
          </cell>
          <cell r="O1491">
            <v>2700000</v>
          </cell>
        </row>
        <row r="1492">
          <cell r="F1492" t="str">
            <v>FFE</v>
          </cell>
          <cell r="N1492">
            <v>0</v>
          </cell>
          <cell r="O1492">
            <v>2585000</v>
          </cell>
        </row>
        <row r="1493">
          <cell r="F1493" t="str">
            <v>FFE</v>
          </cell>
          <cell r="N1493">
            <v>0</v>
          </cell>
          <cell r="O1493">
            <v>1937320</v>
          </cell>
        </row>
        <row r="1494">
          <cell r="F1494" t="str">
            <v>FFE</v>
          </cell>
          <cell r="N1494">
            <v>0</v>
          </cell>
          <cell r="O1494">
            <v>1600000</v>
          </cell>
        </row>
        <row r="1495">
          <cell r="F1495" t="str">
            <v>FFE</v>
          </cell>
          <cell r="N1495">
            <v>0</v>
          </cell>
          <cell r="O1495">
            <v>1110835</v>
          </cell>
        </row>
        <row r="1496">
          <cell r="F1496" t="str">
            <v>FFE</v>
          </cell>
          <cell r="N1496">
            <v>0</v>
          </cell>
          <cell r="O1496">
            <v>51315100</v>
          </cell>
        </row>
        <row r="1497">
          <cell r="F1497" t="str">
            <v>FFE</v>
          </cell>
          <cell r="N1497">
            <v>0</v>
          </cell>
          <cell r="O1497">
            <v>12867120</v>
          </cell>
        </row>
        <row r="1498">
          <cell r="F1498" t="str">
            <v>FFE</v>
          </cell>
          <cell r="N1498">
            <v>0</v>
          </cell>
          <cell r="O1498">
            <v>9500000</v>
          </cell>
        </row>
        <row r="1499">
          <cell r="F1499" t="str">
            <v>FFE</v>
          </cell>
          <cell r="N1499">
            <v>0</v>
          </cell>
          <cell r="O1499">
            <v>6744500</v>
          </cell>
        </row>
        <row r="1500">
          <cell r="F1500" t="str">
            <v>FFE</v>
          </cell>
          <cell r="N1500">
            <v>0</v>
          </cell>
          <cell r="O1500">
            <v>3791000</v>
          </cell>
        </row>
        <row r="1501">
          <cell r="F1501" t="str">
            <v>FFE</v>
          </cell>
          <cell r="N1501">
            <v>0</v>
          </cell>
          <cell r="O1501">
            <v>2585000</v>
          </cell>
        </row>
        <row r="1502">
          <cell r="F1502" t="str">
            <v>FFE</v>
          </cell>
          <cell r="N1502">
            <v>0</v>
          </cell>
          <cell r="O1502">
            <v>2508000</v>
          </cell>
        </row>
        <row r="1503">
          <cell r="F1503" t="str">
            <v>FFE</v>
          </cell>
          <cell r="N1503">
            <v>0</v>
          </cell>
          <cell r="O1503">
            <v>2500000</v>
          </cell>
        </row>
        <row r="1504">
          <cell r="F1504" t="str">
            <v>FFE</v>
          </cell>
          <cell r="N1504">
            <v>0</v>
          </cell>
          <cell r="O1504">
            <v>1152525</v>
          </cell>
        </row>
        <row r="1505">
          <cell r="F1505" t="str">
            <v>FFE</v>
          </cell>
          <cell r="N1505">
            <v>0</v>
          </cell>
          <cell r="O1505">
            <v>31452525</v>
          </cell>
        </row>
        <row r="1506">
          <cell r="F1506" t="str">
            <v>FFE</v>
          </cell>
          <cell r="N1506">
            <v>0</v>
          </cell>
          <cell r="O1506">
            <v>8300000</v>
          </cell>
        </row>
        <row r="1507">
          <cell r="F1507" t="str">
            <v>FFE</v>
          </cell>
          <cell r="N1507">
            <v>0</v>
          </cell>
          <cell r="O1507">
            <v>6000000</v>
          </cell>
        </row>
        <row r="1508">
          <cell r="F1508" t="str">
            <v>FFE</v>
          </cell>
          <cell r="N1508">
            <v>0</v>
          </cell>
          <cell r="O1508">
            <v>3700000</v>
          </cell>
        </row>
        <row r="1509">
          <cell r="F1509" t="str">
            <v>FFE</v>
          </cell>
          <cell r="N1509">
            <v>0</v>
          </cell>
          <cell r="O1509">
            <v>3052500</v>
          </cell>
        </row>
        <row r="1510">
          <cell r="F1510" t="str">
            <v>FFE</v>
          </cell>
          <cell r="N1510">
            <v>0</v>
          </cell>
          <cell r="O1510">
            <v>1780300</v>
          </cell>
        </row>
        <row r="1511">
          <cell r="F1511" t="str">
            <v>FFE</v>
          </cell>
          <cell r="N1511">
            <v>0</v>
          </cell>
          <cell r="O1511">
            <v>8750000</v>
          </cell>
        </row>
        <row r="1512">
          <cell r="F1512" t="str">
            <v>FFE</v>
          </cell>
          <cell r="N1512">
            <v>0</v>
          </cell>
          <cell r="O1512">
            <v>8472500</v>
          </cell>
        </row>
        <row r="1513">
          <cell r="F1513" t="str">
            <v>FFE</v>
          </cell>
          <cell r="N1513">
            <v>0</v>
          </cell>
          <cell r="O1513">
            <v>8132500</v>
          </cell>
        </row>
        <row r="1514">
          <cell r="F1514" t="str">
            <v>FFE</v>
          </cell>
          <cell r="N1514">
            <v>0</v>
          </cell>
          <cell r="O1514">
            <v>7170000</v>
          </cell>
        </row>
        <row r="1515">
          <cell r="F1515" t="str">
            <v>FFE</v>
          </cell>
          <cell r="N1515">
            <v>0</v>
          </cell>
          <cell r="O1515">
            <v>5170000</v>
          </cell>
        </row>
        <row r="1516">
          <cell r="F1516" t="str">
            <v>FFE</v>
          </cell>
          <cell r="N1516">
            <v>0</v>
          </cell>
          <cell r="O1516">
            <v>8450000</v>
          </cell>
        </row>
        <row r="1517">
          <cell r="F1517" t="str">
            <v>FFE</v>
          </cell>
          <cell r="N1517">
            <v>0</v>
          </cell>
          <cell r="O1517">
            <v>13000000</v>
          </cell>
        </row>
        <row r="1518">
          <cell r="F1518" t="str">
            <v>FFE</v>
          </cell>
          <cell r="N1518">
            <v>0</v>
          </cell>
          <cell r="O1518">
            <v>7425000</v>
          </cell>
        </row>
        <row r="1519">
          <cell r="F1519" t="str">
            <v>FFE</v>
          </cell>
          <cell r="N1519">
            <v>0</v>
          </cell>
          <cell r="O1519">
            <v>7150000</v>
          </cell>
        </row>
        <row r="1520">
          <cell r="F1520" t="str">
            <v>FFE</v>
          </cell>
          <cell r="N1520">
            <v>0</v>
          </cell>
          <cell r="O1520">
            <v>4252500</v>
          </cell>
        </row>
        <row r="1521">
          <cell r="F1521" t="str">
            <v>FFE</v>
          </cell>
          <cell r="N1521">
            <v>0</v>
          </cell>
          <cell r="O1521">
            <v>3800000</v>
          </cell>
        </row>
        <row r="1522">
          <cell r="F1522" t="str">
            <v>FFE</v>
          </cell>
          <cell r="N1522">
            <v>0</v>
          </cell>
          <cell r="O1522">
            <v>3097500</v>
          </cell>
        </row>
        <row r="1523">
          <cell r="F1523" t="str">
            <v>FFE</v>
          </cell>
          <cell r="N1523">
            <v>0</v>
          </cell>
          <cell r="O1523">
            <v>2460150</v>
          </cell>
        </row>
        <row r="1524">
          <cell r="F1524" t="str">
            <v>FFE</v>
          </cell>
          <cell r="N1524">
            <v>0</v>
          </cell>
          <cell r="O1524">
            <v>1573000</v>
          </cell>
        </row>
        <row r="1525">
          <cell r="F1525" t="str">
            <v>FFE</v>
          </cell>
          <cell r="N1525">
            <v>0</v>
          </cell>
          <cell r="O1525">
            <v>1417500</v>
          </cell>
        </row>
        <row r="1526">
          <cell r="F1526" t="str">
            <v>FFE</v>
          </cell>
          <cell r="N1526">
            <v>0</v>
          </cell>
          <cell r="O1526">
            <v>24650000</v>
          </cell>
        </row>
        <row r="1527">
          <cell r="F1527" t="str">
            <v>FFE</v>
          </cell>
          <cell r="N1527">
            <v>0</v>
          </cell>
          <cell r="O1527">
            <v>17760000</v>
          </cell>
        </row>
        <row r="1528">
          <cell r="F1528" t="str">
            <v>FFE</v>
          </cell>
          <cell r="N1528">
            <v>0</v>
          </cell>
          <cell r="O1528">
            <v>8925000</v>
          </cell>
        </row>
        <row r="1529">
          <cell r="F1529" t="str">
            <v>FFE</v>
          </cell>
          <cell r="N1529">
            <v>0</v>
          </cell>
          <cell r="O1529">
            <v>5652500</v>
          </cell>
        </row>
        <row r="1530">
          <cell r="F1530" t="str">
            <v>FFE</v>
          </cell>
          <cell r="N1530">
            <v>0</v>
          </cell>
          <cell r="O1530">
            <v>3326400</v>
          </cell>
        </row>
        <row r="1531">
          <cell r="F1531" t="str">
            <v>FFE</v>
          </cell>
          <cell r="N1531">
            <v>0</v>
          </cell>
          <cell r="O1531">
            <v>2598750</v>
          </cell>
        </row>
        <row r="1532">
          <cell r="F1532" t="str">
            <v>FFE</v>
          </cell>
          <cell r="N1532">
            <v>0</v>
          </cell>
          <cell r="O1532">
            <v>2598750</v>
          </cell>
        </row>
        <row r="1533">
          <cell r="F1533" t="str">
            <v>FFE</v>
          </cell>
          <cell r="N1533">
            <v>0</v>
          </cell>
          <cell r="O1533">
            <v>2375000</v>
          </cell>
        </row>
        <row r="1534">
          <cell r="F1534" t="str">
            <v>FFE</v>
          </cell>
          <cell r="N1534">
            <v>0</v>
          </cell>
          <cell r="O1534">
            <v>2375000</v>
          </cell>
        </row>
        <row r="1535">
          <cell r="F1535" t="str">
            <v>FFE</v>
          </cell>
          <cell r="N1535">
            <v>0</v>
          </cell>
          <cell r="O1535">
            <v>2000000</v>
          </cell>
        </row>
        <row r="1536">
          <cell r="F1536" t="str">
            <v>FFE</v>
          </cell>
          <cell r="N1536">
            <v>0</v>
          </cell>
          <cell r="O1536">
            <v>1602500</v>
          </cell>
        </row>
        <row r="1537">
          <cell r="F1537" t="str">
            <v>FFE</v>
          </cell>
          <cell r="N1537">
            <v>0</v>
          </cell>
          <cell r="O1537">
            <v>1567500</v>
          </cell>
        </row>
        <row r="1538">
          <cell r="F1538" t="str">
            <v>FFE</v>
          </cell>
          <cell r="N1538">
            <v>0</v>
          </cell>
          <cell r="O1538">
            <v>1100000</v>
          </cell>
        </row>
        <row r="1539">
          <cell r="F1539" t="str">
            <v>FFE</v>
          </cell>
          <cell r="N1539">
            <v>0</v>
          </cell>
          <cell r="O1539">
            <v>1100000</v>
          </cell>
        </row>
        <row r="1540">
          <cell r="F1540" t="str">
            <v>FFE</v>
          </cell>
          <cell r="N1540">
            <v>0</v>
          </cell>
          <cell r="O1540">
            <v>1068320</v>
          </cell>
        </row>
        <row r="1541">
          <cell r="F1541" t="str">
            <v>FFE</v>
          </cell>
          <cell r="N1541">
            <v>0</v>
          </cell>
          <cell r="O1541">
            <v>70700000</v>
          </cell>
        </row>
        <row r="1542">
          <cell r="F1542" t="str">
            <v>FFE</v>
          </cell>
          <cell r="N1542">
            <v>0</v>
          </cell>
          <cell r="O1542">
            <v>24206000</v>
          </cell>
        </row>
        <row r="1543">
          <cell r="F1543" t="str">
            <v>FFE</v>
          </cell>
          <cell r="N1543">
            <v>0</v>
          </cell>
          <cell r="O1543">
            <v>7938000</v>
          </cell>
        </row>
        <row r="1544">
          <cell r="F1544" t="str">
            <v>FFE</v>
          </cell>
          <cell r="N1544">
            <v>0</v>
          </cell>
          <cell r="O1544">
            <v>1391500</v>
          </cell>
        </row>
        <row r="1545">
          <cell r="F1545" t="str">
            <v>FFE</v>
          </cell>
          <cell r="N1545">
            <v>0</v>
          </cell>
          <cell r="O1545">
            <v>1784750</v>
          </cell>
        </row>
        <row r="1546">
          <cell r="F1546" t="str">
            <v>FFE</v>
          </cell>
          <cell r="N1546">
            <v>0</v>
          </cell>
          <cell r="O1546">
            <v>20000000</v>
          </cell>
        </row>
        <row r="1547">
          <cell r="F1547" t="str">
            <v>FFE</v>
          </cell>
          <cell r="N1547">
            <v>0</v>
          </cell>
          <cell r="O1547">
            <v>8031000</v>
          </cell>
        </row>
        <row r="1548">
          <cell r="F1548" t="str">
            <v>FFE</v>
          </cell>
          <cell r="N1548">
            <v>0</v>
          </cell>
          <cell r="O1548">
            <v>8031000</v>
          </cell>
        </row>
        <row r="1549">
          <cell r="F1549" t="str">
            <v>FFE</v>
          </cell>
          <cell r="N1549">
            <v>0</v>
          </cell>
          <cell r="O1549">
            <v>7671300</v>
          </cell>
        </row>
        <row r="1550">
          <cell r="F1550" t="str">
            <v>FFE</v>
          </cell>
          <cell r="N1550">
            <v>0</v>
          </cell>
          <cell r="O1550">
            <v>1126400</v>
          </cell>
        </row>
        <row r="1551">
          <cell r="F1551" t="str">
            <v>FFE</v>
          </cell>
          <cell r="N1551">
            <v>0</v>
          </cell>
          <cell r="O1551">
            <v>9880000</v>
          </cell>
        </row>
        <row r="1552">
          <cell r="F1552" t="str">
            <v>FFE</v>
          </cell>
          <cell r="N1552">
            <v>0</v>
          </cell>
          <cell r="O1552">
            <v>7425000</v>
          </cell>
        </row>
        <row r="1553">
          <cell r="F1553" t="str">
            <v>FFE</v>
          </cell>
          <cell r="N1553">
            <v>0</v>
          </cell>
          <cell r="O1553">
            <v>4935000</v>
          </cell>
        </row>
        <row r="1554">
          <cell r="F1554" t="str">
            <v>FFE</v>
          </cell>
          <cell r="N1554">
            <v>0</v>
          </cell>
          <cell r="O1554">
            <v>3905000</v>
          </cell>
        </row>
        <row r="1555">
          <cell r="F1555" t="str">
            <v>FFE</v>
          </cell>
          <cell r="N1555">
            <v>0</v>
          </cell>
          <cell r="O1555">
            <v>23598750</v>
          </cell>
        </row>
        <row r="1556">
          <cell r="F1556" t="str">
            <v>FFE</v>
          </cell>
          <cell r="N1556">
            <v>0</v>
          </cell>
          <cell r="O1556">
            <v>18466860</v>
          </cell>
        </row>
        <row r="1557">
          <cell r="F1557" t="str">
            <v>FFE</v>
          </cell>
          <cell r="N1557">
            <v>0</v>
          </cell>
          <cell r="O1557">
            <v>9700000</v>
          </cell>
        </row>
        <row r="1558">
          <cell r="F1558" t="str">
            <v>FFE</v>
          </cell>
          <cell r="N1558">
            <v>0</v>
          </cell>
          <cell r="O1558">
            <v>2846800</v>
          </cell>
        </row>
        <row r="1559">
          <cell r="F1559" t="str">
            <v>FFE</v>
          </cell>
          <cell r="N1559">
            <v>0</v>
          </cell>
          <cell r="O1559">
            <v>1980000</v>
          </cell>
        </row>
        <row r="1560">
          <cell r="F1560" t="str">
            <v>FFE</v>
          </cell>
          <cell r="N1560">
            <v>0</v>
          </cell>
          <cell r="O1560">
            <v>1946208</v>
          </cell>
        </row>
        <row r="1561">
          <cell r="F1561" t="str">
            <v>FFE</v>
          </cell>
          <cell r="N1561">
            <v>0</v>
          </cell>
          <cell r="O1561">
            <v>1574650</v>
          </cell>
        </row>
        <row r="1562">
          <cell r="F1562" t="str">
            <v>FFE</v>
          </cell>
          <cell r="N1562">
            <v>0</v>
          </cell>
          <cell r="O1562">
            <v>92664000</v>
          </cell>
        </row>
        <row r="1563">
          <cell r="F1563" t="str">
            <v>FFE</v>
          </cell>
          <cell r="N1563">
            <v>0</v>
          </cell>
          <cell r="O1563">
            <v>5548400</v>
          </cell>
        </row>
        <row r="1564">
          <cell r="F1564" t="str">
            <v>FFE</v>
          </cell>
          <cell r="N1564">
            <v>0</v>
          </cell>
          <cell r="O1564">
            <v>5320000</v>
          </cell>
        </row>
        <row r="1565">
          <cell r="F1565" t="str">
            <v>FFE</v>
          </cell>
          <cell r="N1565">
            <v>0</v>
          </cell>
          <cell r="O1565">
            <v>2695000</v>
          </cell>
        </row>
        <row r="1566">
          <cell r="F1566" t="str">
            <v>FFE</v>
          </cell>
          <cell r="N1566">
            <v>0</v>
          </cell>
          <cell r="O1566">
            <v>2200000</v>
          </cell>
        </row>
        <row r="1567">
          <cell r="F1567" t="str">
            <v>FFE</v>
          </cell>
          <cell r="N1567">
            <v>0</v>
          </cell>
          <cell r="O1567">
            <v>1078000</v>
          </cell>
        </row>
        <row r="1568">
          <cell r="F1568" t="str">
            <v>FFE</v>
          </cell>
          <cell r="N1568">
            <v>0</v>
          </cell>
          <cell r="O1568">
            <v>1980000</v>
          </cell>
        </row>
        <row r="1569">
          <cell r="F1569" t="str">
            <v>FFE</v>
          </cell>
          <cell r="N1569">
            <v>0</v>
          </cell>
          <cell r="O1569">
            <v>1760000</v>
          </cell>
        </row>
        <row r="1570">
          <cell r="F1570" t="str">
            <v>FFE</v>
          </cell>
          <cell r="N1570">
            <v>0</v>
          </cell>
          <cell r="O1570">
            <v>1113560</v>
          </cell>
        </row>
        <row r="1571">
          <cell r="F1571" t="str">
            <v>FFE</v>
          </cell>
          <cell r="N1571">
            <v>0</v>
          </cell>
          <cell r="O1571">
            <v>1080000</v>
          </cell>
        </row>
        <row r="1572">
          <cell r="F1572" t="str">
            <v>FFE</v>
          </cell>
          <cell r="N1572">
            <v>0</v>
          </cell>
          <cell r="O1572">
            <v>5265750</v>
          </cell>
        </row>
        <row r="1573">
          <cell r="F1573" t="str">
            <v>FFE</v>
          </cell>
          <cell r="N1573">
            <v>0</v>
          </cell>
          <cell r="O1573">
            <v>1074134</v>
          </cell>
        </row>
        <row r="1574">
          <cell r="F1574" t="str">
            <v>FFE</v>
          </cell>
          <cell r="N1574">
            <v>0</v>
          </cell>
          <cell r="O1574">
            <v>60900000</v>
          </cell>
        </row>
        <row r="1575">
          <cell r="F1575" t="str">
            <v>FFE</v>
          </cell>
          <cell r="N1575">
            <v>0</v>
          </cell>
          <cell r="O1575">
            <v>25101497</v>
          </cell>
        </row>
        <row r="1576">
          <cell r="F1576" t="str">
            <v>FFE</v>
          </cell>
          <cell r="N1576">
            <v>0</v>
          </cell>
          <cell r="O1576">
            <v>3437818</v>
          </cell>
        </row>
        <row r="1577">
          <cell r="F1577" t="str">
            <v>FFE</v>
          </cell>
          <cell r="N1577">
            <v>0</v>
          </cell>
          <cell r="O1577">
            <v>2145000</v>
          </cell>
        </row>
        <row r="1578">
          <cell r="F1578" t="str">
            <v>FFE</v>
          </cell>
          <cell r="N1578">
            <v>0</v>
          </cell>
          <cell r="O1578">
            <v>5920500</v>
          </cell>
        </row>
        <row r="1579">
          <cell r="F1579" t="str">
            <v>FFE</v>
          </cell>
          <cell r="N1579">
            <v>0</v>
          </cell>
          <cell r="O1579">
            <v>3520000</v>
          </cell>
        </row>
        <row r="1580">
          <cell r="F1580" t="str">
            <v>FFE</v>
          </cell>
          <cell r="N1580">
            <v>0</v>
          </cell>
          <cell r="O1580">
            <v>2200000</v>
          </cell>
        </row>
        <row r="1581">
          <cell r="F1581" t="str">
            <v>FFE</v>
          </cell>
          <cell r="N1581">
            <v>0</v>
          </cell>
          <cell r="O1581">
            <v>6765000</v>
          </cell>
        </row>
        <row r="1582">
          <cell r="F1582" t="str">
            <v>FFE</v>
          </cell>
          <cell r="N1582">
            <v>0</v>
          </cell>
          <cell r="O1582">
            <v>6000000</v>
          </cell>
        </row>
        <row r="1583">
          <cell r="F1583" t="str">
            <v>FFE</v>
          </cell>
          <cell r="N1583">
            <v>0</v>
          </cell>
          <cell r="O1583">
            <v>2942500</v>
          </cell>
        </row>
        <row r="1584">
          <cell r="F1584" t="str">
            <v>FFE</v>
          </cell>
          <cell r="N1584">
            <v>0</v>
          </cell>
          <cell r="O1584">
            <v>1498000</v>
          </cell>
        </row>
        <row r="1585">
          <cell r="F1585" t="str">
            <v>FFE</v>
          </cell>
          <cell r="N1585">
            <v>0</v>
          </cell>
          <cell r="O1585">
            <v>1050000</v>
          </cell>
        </row>
        <row r="1586">
          <cell r="F1586" t="str">
            <v>FFE</v>
          </cell>
          <cell r="N1586">
            <v>0</v>
          </cell>
          <cell r="O1586">
            <v>21001200</v>
          </cell>
        </row>
        <row r="1587">
          <cell r="F1587" t="str">
            <v>FFE</v>
          </cell>
          <cell r="N1587">
            <v>0</v>
          </cell>
          <cell r="O1587">
            <v>20258986</v>
          </cell>
        </row>
        <row r="1588">
          <cell r="F1588" t="str">
            <v>FFE</v>
          </cell>
          <cell r="N1588">
            <v>0</v>
          </cell>
          <cell r="O1588">
            <v>18617280</v>
          </cell>
        </row>
        <row r="1589">
          <cell r="F1589" t="str">
            <v>FFE</v>
          </cell>
          <cell r="N1589">
            <v>0</v>
          </cell>
          <cell r="O1589">
            <v>10230000</v>
          </cell>
        </row>
        <row r="1590">
          <cell r="F1590" t="str">
            <v>FFE</v>
          </cell>
          <cell r="N1590">
            <v>0</v>
          </cell>
          <cell r="O1590">
            <v>10230000</v>
          </cell>
        </row>
        <row r="1591">
          <cell r="F1591" t="str">
            <v>FFE</v>
          </cell>
          <cell r="N1591">
            <v>0</v>
          </cell>
          <cell r="O1591">
            <v>2299000</v>
          </cell>
        </row>
        <row r="1592">
          <cell r="F1592" t="str">
            <v>FFE</v>
          </cell>
          <cell r="N1592">
            <v>0</v>
          </cell>
          <cell r="O1592">
            <v>2057000</v>
          </cell>
        </row>
        <row r="1593">
          <cell r="F1593" t="str">
            <v>FFE</v>
          </cell>
          <cell r="N1593">
            <v>0</v>
          </cell>
          <cell r="O1593">
            <v>1215500</v>
          </cell>
        </row>
        <row r="1594">
          <cell r="F1594" t="str">
            <v>FFE</v>
          </cell>
          <cell r="N1594">
            <v>0</v>
          </cell>
          <cell r="O1594">
            <v>1176480</v>
          </cell>
        </row>
        <row r="1595">
          <cell r="F1595" t="str">
            <v>FFE</v>
          </cell>
          <cell r="N1595">
            <v>0</v>
          </cell>
          <cell r="O1595">
            <v>18849650</v>
          </cell>
        </row>
        <row r="1596">
          <cell r="F1596" t="str">
            <v>FFE</v>
          </cell>
          <cell r="N1596">
            <v>0</v>
          </cell>
          <cell r="O1596">
            <v>15283500</v>
          </cell>
        </row>
        <row r="1597">
          <cell r="F1597" t="str">
            <v>FFE</v>
          </cell>
          <cell r="N1597">
            <v>0</v>
          </cell>
          <cell r="O1597">
            <v>3941717</v>
          </cell>
        </row>
        <row r="1598">
          <cell r="F1598" t="str">
            <v>FFE</v>
          </cell>
          <cell r="N1598">
            <v>0</v>
          </cell>
          <cell r="O1598">
            <v>3139944</v>
          </cell>
        </row>
        <row r="1599">
          <cell r="F1599" t="str">
            <v>FFE</v>
          </cell>
          <cell r="N1599">
            <v>0</v>
          </cell>
          <cell r="O1599">
            <v>2325232</v>
          </cell>
        </row>
        <row r="1600">
          <cell r="F1600" t="str">
            <v>FFE</v>
          </cell>
          <cell r="N1600">
            <v>0</v>
          </cell>
          <cell r="O1600">
            <v>2060114</v>
          </cell>
        </row>
        <row r="1601">
          <cell r="F1601" t="str">
            <v>FFE</v>
          </cell>
          <cell r="N1601">
            <v>0</v>
          </cell>
          <cell r="O1601">
            <v>1707065</v>
          </cell>
        </row>
        <row r="1602">
          <cell r="F1602" t="str">
            <v>FFE</v>
          </cell>
          <cell r="N1602">
            <v>0</v>
          </cell>
          <cell r="O1602">
            <v>1187565</v>
          </cell>
        </row>
        <row r="1603">
          <cell r="F1603" t="str">
            <v>FFE</v>
          </cell>
          <cell r="N1603">
            <v>0</v>
          </cell>
          <cell r="O1603">
            <v>29887775</v>
          </cell>
        </row>
        <row r="1604">
          <cell r="F1604" t="str">
            <v>FFE</v>
          </cell>
          <cell r="N1604">
            <v>0</v>
          </cell>
          <cell r="O1604">
            <v>15837200</v>
          </cell>
        </row>
        <row r="1605">
          <cell r="F1605" t="str">
            <v>FFE</v>
          </cell>
          <cell r="N1605">
            <v>0</v>
          </cell>
          <cell r="O1605">
            <v>1575000</v>
          </cell>
        </row>
        <row r="1606">
          <cell r="F1606" t="str">
            <v>FFE</v>
          </cell>
          <cell r="N1606">
            <v>0</v>
          </cell>
          <cell r="O1606">
            <v>16549974</v>
          </cell>
        </row>
        <row r="1607">
          <cell r="F1607" t="str">
            <v>FFE</v>
          </cell>
          <cell r="N1607">
            <v>0</v>
          </cell>
          <cell r="O1607">
            <v>13499997</v>
          </cell>
        </row>
        <row r="1608">
          <cell r="F1608" t="str">
            <v>FFE</v>
          </cell>
          <cell r="N1608">
            <v>0</v>
          </cell>
          <cell r="O1608">
            <v>9400038</v>
          </cell>
        </row>
        <row r="1609">
          <cell r="F1609" t="str">
            <v>FFE</v>
          </cell>
          <cell r="N1609">
            <v>0</v>
          </cell>
          <cell r="O1609">
            <v>330867000</v>
          </cell>
        </row>
        <row r="1610">
          <cell r="F1610" t="str">
            <v>FFE</v>
          </cell>
          <cell r="N1610">
            <v>0</v>
          </cell>
          <cell r="O1610">
            <v>271939500</v>
          </cell>
        </row>
        <row r="1611">
          <cell r="F1611" t="str">
            <v>FFE</v>
          </cell>
          <cell r="N1611">
            <v>0</v>
          </cell>
          <cell r="O1611">
            <v>42777000</v>
          </cell>
        </row>
        <row r="1612">
          <cell r="F1612" t="str">
            <v>FFE</v>
          </cell>
          <cell r="N1612">
            <v>0</v>
          </cell>
          <cell r="O1612">
            <v>10678623</v>
          </cell>
        </row>
        <row r="1613">
          <cell r="F1613" t="str">
            <v>FFE</v>
          </cell>
          <cell r="N1613">
            <v>0</v>
          </cell>
          <cell r="O1613">
            <v>9821250</v>
          </cell>
        </row>
        <row r="1614">
          <cell r="F1614" t="str">
            <v>FFE</v>
          </cell>
          <cell r="N1614">
            <v>0</v>
          </cell>
          <cell r="O1614">
            <v>6329250</v>
          </cell>
        </row>
        <row r="1615">
          <cell r="F1615" t="str">
            <v>FFE</v>
          </cell>
          <cell r="N1615">
            <v>0</v>
          </cell>
          <cell r="O1615">
            <v>5932472</v>
          </cell>
        </row>
        <row r="1616">
          <cell r="F1616" t="str">
            <v>FFE</v>
          </cell>
          <cell r="N1616">
            <v>0</v>
          </cell>
          <cell r="O1616">
            <v>4915000</v>
          </cell>
        </row>
        <row r="1617">
          <cell r="F1617" t="str">
            <v>FFE</v>
          </cell>
          <cell r="N1617">
            <v>0</v>
          </cell>
          <cell r="O1617">
            <v>12881900</v>
          </cell>
        </row>
        <row r="1618">
          <cell r="F1618" t="str">
            <v>FFE</v>
          </cell>
          <cell r="N1618">
            <v>0</v>
          </cell>
          <cell r="O1618">
            <v>11813076</v>
          </cell>
        </row>
        <row r="1619">
          <cell r="F1619" t="str">
            <v>FFE</v>
          </cell>
          <cell r="N1619">
            <v>0</v>
          </cell>
          <cell r="O1619">
            <v>4355990</v>
          </cell>
        </row>
        <row r="1620">
          <cell r="F1620" t="str">
            <v>FFE</v>
          </cell>
          <cell r="N1620">
            <v>0</v>
          </cell>
          <cell r="O1620">
            <v>4300000</v>
          </cell>
        </row>
        <row r="1621">
          <cell r="F1621" t="str">
            <v>FFE</v>
          </cell>
          <cell r="N1621">
            <v>0</v>
          </cell>
          <cell r="O1621">
            <v>1127480</v>
          </cell>
        </row>
        <row r="1622">
          <cell r="F1622" t="str">
            <v>FFE</v>
          </cell>
          <cell r="N1622">
            <v>0</v>
          </cell>
          <cell r="O1622">
            <v>51531014</v>
          </cell>
        </row>
        <row r="1623">
          <cell r="F1623" t="str">
            <v>FFE</v>
          </cell>
          <cell r="N1623">
            <v>0</v>
          </cell>
          <cell r="O1623">
            <v>18554198</v>
          </cell>
        </row>
        <row r="1624">
          <cell r="F1624" t="str">
            <v>FFE</v>
          </cell>
          <cell r="N1624">
            <v>0</v>
          </cell>
          <cell r="O1624">
            <v>12350046</v>
          </cell>
        </row>
        <row r="1625">
          <cell r="F1625" t="str">
            <v>FFE</v>
          </cell>
          <cell r="N1625">
            <v>0</v>
          </cell>
          <cell r="O1625">
            <v>9310350</v>
          </cell>
        </row>
        <row r="1626">
          <cell r="F1626" t="str">
            <v>FFE</v>
          </cell>
          <cell r="N1626">
            <v>0</v>
          </cell>
          <cell r="O1626">
            <v>7999985</v>
          </cell>
        </row>
        <row r="1627">
          <cell r="F1627" t="str">
            <v>FFE</v>
          </cell>
          <cell r="N1627">
            <v>0</v>
          </cell>
          <cell r="O1627">
            <v>3629972</v>
          </cell>
        </row>
        <row r="1628">
          <cell r="F1628" t="str">
            <v>FFE</v>
          </cell>
          <cell r="N1628">
            <v>0</v>
          </cell>
          <cell r="O1628">
            <v>1209991</v>
          </cell>
        </row>
        <row r="1629">
          <cell r="F1629" t="str">
            <v>FFE</v>
          </cell>
          <cell r="N1629">
            <v>0</v>
          </cell>
          <cell r="O1629">
            <v>2400031</v>
          </cell>
        </row>
        <row r="1630">
          <cell r="F1630" t="str">
            <v>FFE</v>
          </cell>
          <cell r="N1630">
            <v>0</v>
          </cell>
          <cell r="O1630">
            <v>1980001</v>
          </cell>
        </row>
        <row r="1631">
          <cell r="F1631" t="str">
            <v>FFE</v>
          </cell>
          <cell r="N1631">
            <v>0</v>
          </cell>
          <cell r="O1631">
            <v>1599961</v>
          </cell>
        </row>
        <row r="1632">
          <cell r="F1632" t="str">
            <v>FFE</v>
          </cell>
          <cell r="N1632">
            <v>0</v>
          </cell>
          <cell r="O1632">
            <v>36015000</v>
          </cell>
        </row>
        <row r="1633">
          <cell r="F1633" t="str">
            <v>FFE</v>
          </cell>
          <cell r="N1633">
            <v>0</v>
          </cell>
          <cell r="O1633">
            <v>6600000</v>
          </cell>
        </row>
        <row r="1634">
          <cell r="F1634" t="str">
            <v>FFE</v>
          </cell>
          <cell r="N1634">
            <v>0</v>
          </cell>
          <cell r="O1634">
            <v>5060000</v>
          </cell>
        </row>
        <row r="1635">
          <cell r="F1635" t="str">
            <v>FFE</v>
          </cell>
          <cell r="N1635">
            <v>0</v>
          </cell>
          <cell r="O1635">
            <v>5050500</v>
          </cell>
        </row>
        <row r="1636">
          <cell r="F1636" t="str">
            <v>FFE</v>
          </cell>
          <cell r="N1636">
            <v>0</v>
          </cell>
          <cell r="O1636">
            <v>4665650</v>
          </cell>
        </row>
        <row r="1637">
          <cell r="F1637" t="str">
            <v>FFE</v>
          </cell>
          <cell r="N1637">
            <v>0</v>
          </cell>
          <cell r="O1637">
            <v>1320000</v>
          </cell>
        </row>
        <row r="1638">
          <cell r="F1638" t="str">
            <v>FFE</v>
          </cell>
          <cell r="N1638">
            <v>0</v>
          </cell>
          <cell r="O1638">
            <v>1817500</v>
          </cell>
        </row>
        <row r="1639">
          <cell r="F1639" t="str">
            <v>FFE</v>
          </cell>
          <cell r="N1639">
            <v>0</v>
          </cell>
          <cell r="O1639">
            <v>1127500</v>
          </cell>
        </row>
        <row r="1640">
          <cell r="F1640" t="str">
            <v>FFE</v>
          </cell>
          <cell r="N1640">
            <v>0</v>
          </cell>
          <cell r="O1640">
            <v>7900000</v>
          </cell>
        </row>
        <row r="1641">
          <cell r="F1641" t="str">
            <v>FFE</v>
          </cell>
          <cell r="N1641">
            <v>0</v>
          </cell>
          <cell r="O1641">
            <v>21340000</v>
          </cell>
        </row>
        <row r="1642">
          <cell r="F1642" t="str">
            <v>FFE</v>
          </cell>
          <cell r="N1642">
            <v>0</v>
          </cell>
          <cell r="O1642">
            <v>14477344</v>
          </cell>
        </row>
        <row r="1643">
          <cell r="F1643" t="str">
            <v>FFE</v>
          </cell>
          <cell r="N1643">
            <v>0</v>
          </cell>
          <cell r="O1643">
            <v>6600000</v>
          </cell>
        </row>
        <row r="1644">
          <cell r="F1644" t="str">
            <v>FFE</v>
          </cell>
          <cell r="N1644">
            <v>0</v>
          </cell>
          <cell r="O1644">
            <v>4900000</v>
          </cell>
        </row>
        <row r="1645">
          <cell r="F1645" t="str">
            <v>FFE</v>
          </cell>
          <cell r="N1645">
            <v>0</v>
          </cell>
          <cell r="O1645">
            <v>4600000</v>
          </cell>
        </row>
        <row r="1646">
          <cell r="F1646" t="str">
            <v>FFE</v>
          </cell>
          <cell r="N1646">
            <v>0</v>
          </cell>
          <cell r="O1646">
            <v>12540000</v>
          </cell>
        </row>
        <row r="1647">
          <cell r="F1647" t="str">
            <v>FFE</v>
          </cell>
          <cell r="N1647">
            <v>0</v>
          </cell>
          <cell r="O1647">
            <v>24610000</v>
          </cell>
        </row>
        <row r="1648">
          <cell r="F1648" t="str">
            <v>FFE</v>
          </cell>
          <cell r="N1648">
            <v>0</v>
          </cell>
          <cell r="O1648">
            <v>12305000</v>
          </cell>
        </row>
        <row r="1649">
          <cell r="F1649" t="str">
            <v>FFE</v>
          </cell>
          <cell r="N1649">
            <v>0</v>
          </cell>
          <cell r="O1649">
            <v>12305000</v>
          </cell>
        </row>
        <row r="1650">
          <cell r="F1650" t="str">
            <v>FFE</v>
          </cell>
          <cell r="N1650">
            <v>0</v>
          </cell>
          <cell r="O1650">
            <v>3025000</v>
          </cell>
        </row>
        <row r="1651">
          <cell r="F1651" t="str">
            <v>FFE</v>
          </cell>
          <cell r="N1651">
            <v>0</v>
          </cell>
          <cell r="O1651">
            <v>1191850</v>
          </cell>
        </row>
        <row r="1652">
          <cell r="F1652" t="str">
            <v>FFE</v>
          </cell>
          <cell r="N1652">
            <v>0</v>
          </cell>
          <cell r="O1652">
            <v>3350000</v>
          </cell>
        </row>
        <row r="1653">
          <cell r="F1653" t="str">
            <v>FFE</v>
          </cell>
          <cell r="N1653">
            <v>0</v>
          </cell>
          <cell r="O1653">
            <v>14350000</v>
          </cell>
        </row>
        <row r="1654">
          <cell r="F1654" t="str">
            <v>FFE</v>
          </cell>
          <cell r="N1654">
            <v>0</v>
          </cell>
          <cell r="O1654">
            <v>9150000</v>
          </cell>
        </row>
        <row r="1655">
          <cell r="F1655" t="str">
            <v>FFE</v>
          </cell>
          <cell r="N1655">
            <v>0</v>
          </cell>
          <cell r="O1655">
            <v>3960000</v>
          </cell>
        </row>
        <row r="1656">
          <cell r="F1656" t="str">
            <v>FFE</v>
          </cell>
          <cell r="N1656">
            <v>0</v>
          </cell>
          <cell r="O1656">
            <v>2750000</v>
          </cell>
        </row>
        <row r="1657">
          <cell r="F1657" t="str">
            <v>FFE</v>
          </cell>
          <cell r="N1657">
            <v>0</v>
          </cell>
          <cell r="O1657">
            <v>2420000</v>
          </cell>
        </row>
        <row r="1658">
          <cell r="F1658" t="str">
            <v>FFE</v>
          </cell>
          <cell r="N1658">
            <v>0</v>
          </cell>
          <cell r="O1658">
            <v>1633500</v>
          </cell>
        </row>
        <row r="1659">
          <cell r="F1659" t="str">
            <v>FFE</v>
          </cell>
          <cell r="N1659">
            <v>0</v>
          </cell>
          <cell r="O1659">
            <v>1595000</v>
          </cell>
        </row>
        <row r="1660">
          <cell r="F1660" t="str">
            <v>FFE</v>
          </cell>
          <cell r="N1660">
            <v>0</v>
          </cell>
          <cell r="O1660">
            <v>4290000</v>
          </cell>
        </row>
        <row r="1661">
          <cell r="F1661" t="str">
            <v>FFE</v>
          </cell>
          <cell r="N1661">
            <v>0</v>
          </cell>
          <cell r="O1661">
            <v>3575000</v>
          </cell>
        </row>
        <row r="1662">
          <cell r="F1662" t="str">
            <v>FFE</v>
          </cell>
          <cell r="N1662">
            <v>0</v>
          </cell>
          <cell r="O1662">
            <v>2199000</v>
          </cell>
        </row>
        <row r="1663">
          <cell r="F1663" t="str">
            <v>FFE</v>
          </cell>
          <cell r="N1663">
            <v>0</v>
          </cell>
          <cell r="O1663">
            <v>1985000</v>
          </cell>
        </row>
        <row r="1664">
          <cell r="F1664" t="str">
            <v>FFE</v>
          </cell>
          <cell r="N1664">
            <v>0</v>
          </cell>
          <cell r="O1664">
            <v>6000000</v>
          </cell>
        </row>
        <row r="1665">
          <cell r="F1665" t="str">
            <v>FFE</v>
          </cell>
          <cell r="N1665">
            <v>0</v>
          </cell>
          <cell r="O1665">
            <v>2500000</v>
          </cell>
        </row>
        <row r="1666">
          <cell r="F1666" t="str">
            <v>FFE</v>
          </cell>
          <cell r="N1666">
            <v>0</v>
          </cell>
          <cell r="O1666">
            <v>2145000</v>
          </cell>
        </row>
        <row r="1667">
          <cell r="F1667" t="str">
            <v>FFE</v>
          </cell>
          <cell r="N1667">
            <v>0</v>
          </cell>
          <cell r="O1667">
            <v>135000000</v>
          </cell>
        </row>
        <row r="1668">
          <cell r="F1668" t="str">
            <v>FFE</v>
          </cell>
          <cell r="N1668">
            <v>0</v>
          </cell>
          <cell r="O1668">
            <v>23043416</v>
          </cell>
        </row>
        <row r="1669">
          <cell r="F1669" t="str">
            <v>COM</v>
          </cell>
          <cell r="N1669">
            <v>0</v>
          </cell>
          <cell r="O1669">
            <v>21665000</v>
          </cell>
        </row>
        <row r="1670">
          <cell r="F1670" t="str">
            <v>FFE</v>
          </cell>
          <cell r="N1670">
            <v>0</v>
          </cell>
          <cell r="O1670">
            <v>16088400</v>
          </cell>
        </row>
        <row r="1671">
          <cell r="F1671" t="str">
            <v>FFE</v>
          </cell>
          <cell r="N1671">
            <v>0</v>
          </cell>
          <cell r="O1671">
            <v>7551000</v>
          </cell>
        </row>
        <row r="1672">
          <cell r="F1672" t="str">
            <v>FFE</v>
          </cell>
          <cell r="N1672">
            <v>0</v>
          </cell>
          <cell r="O1672">
            <v>6555000</v>
          </cell>
        </row>
        <row r="1673">
          <cell r="F1673" t="str">
            <v>FFE</v>
          </cell>
          <cell r="N1673">
            <v>0</v>
          </cell>
          <cell r="O1673">
            <v>6391000</v>
          </cell>
        </row>
        <row r="1674">
          <cell r="F1674" t="str">
            <v>FFE</v>
          </cell>
          <cell r="N1674">
            <v>0</v>
          </cell>
          <cell r="O1674">
            <v>4050000</v>
          </cell>
        </row>
        <row r="1675">
          <cell r="F1675" t="str">
            <v>FFE</v>
          </cell>
          <cell r="N1675">
            <v>0</v>
          </cell>
          <cell r="O1675">
            <v>3802645</v>
          </cell>
        </row>
        <row r="1676">
          <cell r="F1676" t="str">
            <v>FFE</v>
          </cell>
          <cell r="N1676">
            <v>0</v>
          </cell>
          <cell r="O1676">
            <v>3735000</v>
          </cell>
        </row>
        <row r="1677">
          <cell r="F1677" t="str">
            <v>FFE</v>
          </cell>
          <cell r="N1677">
            <v>0</v>
          </cell>
          <cell r="O1677">
            <v>2800000</v>
          </cell>
        </row>
        <row r="1678">
          <cell r="F1678" t="str">
            <v>FFE</v>
          </cell>
          <cell r="N1678">
            <v>0</v>
          </cell>
          <cell r="O1678">
            <v>2539790</v>
          </cell>
        </row>
        <row r="1679">
          <cell r="F1679" t="str">
            <v>FFE</v>
          </cell>
          <cell r="N1679">
            <v>0</v>
          </cell>
          <cell r="O1679">
            <v>2300000</v>
          </cell>
        </row>
        <row r="1680">
          <cell r="F1680" t="str">
            <v>FFE</v>
          </cell>
          <cell r="N1680">
            <v>0</v>
          </cell>
          <cell r="O1680">
            <v>2250000</v>
          </cell>
        </row>
        <row r="1681">
          <cell r="F1681" t="str">
            <v>FFE</v>
          </cell>
          <cell r="N1681">
            <v>0</v>
          </cell>
          <cell r="O1681">
            <v>2000000</v>
          </cell>
        </row>
        <row r="1682">
          <cell r="F1682" t="str">
            <v>FFE</v>
          </cell>
          <cell r="N1682">
            <v>0</v>
          </cell>
          <cell r="O1682">
            <v>1750050</v>
          </cell>
        </row>
        <row r="1683">
          <cell r="F1683" t="str">
            <v>FFE</v>
          </cell>
          <cell r="N1683">
            <v>0</v>
          </cell>
          <cell r="O1683">
            <v>31500000</v>
          </cell>
        </row>
        <row r="1684">
          <cell r="F1684" t="str">
            <v>FFE</v>
          </cell>
          <cell r="N1684">
            <v>0</v>
          </cell>
          <cell r="O1684">
            <v>13500000</v>
          </cell>
        </row>
        <row r="1685">
          <cell r="F1685" t="str">
            <v>FFE</v>
          </cell>
          <cell r="N1685">
            <v>0</v>
          </cell>
          <cell r="O1685">
            <v>8750000</v>
          </cell>
        </row>
        <row r="1686">
          <cell r="F1686" t="str">
            <v>FFE</v>
          </cell>
          <cell r="N1686">
            <v>0</v>
          </cell>
          <cell r="O1686">
            <v>7500000</v>
          </cell>
        </row>
        <row r="1687">
          <cell r="F1687" t="str">
            <v>FFE</v>
          </cell>
          <cell r="N1687">
            <v>0</v>
          </cell>
          <cell r="O1687">
            <v>6150795</v>
          </cell>
        </row>
        <row r="1688">
          <cell r="F1688" t="str">
            <v>FFE</v>
          </cell>
          <cell r="N1688">
            <v>0</v>
          </cell>
          <cell r="O1688">
            <v>8350000</v>
          </cell>
        </row>
        <row r="1689">
          <cell r="F1689" t="str">
            <v>FFE</v>
          </cell>
          <cell r="N1689">
            <v>0</v>
          </cell>
          <cell r="O1689">
            <v>1500000</v>
          </cell>
        </row>
        <row r="1690">
          <cell r="F1690" t="str">
            <v>FFE</v>
          </cell>
          <cell r="N1690">
            <v>0</v>
          </cell>
          <cell r="O1690">
            <v>6150000</v>
          </cell>
        </row>
        <row r="1691">
          <cell r="F1691" t="str">
            <v>FFE</v>
          </cell>
          <cell r="N1691">
            <v>0</v>
          </cell>
          <cell r="O1691">
            <v>9340000</v>
          </cell>
        </row>
        <row r="1692">
          <cell r="F1692" t="str">
            <v>FFE</v>
          </cell>
          <cell r="N1692">
            <v>0</v>
          </cell>
          <cell r="O1692">
            <v>1800000</v>
          </cell>
        </row>
        <row r="1693">
          <cell r="F1693" t="str">
            <v>FFE</v>
          </cell>
          <cell r="N1693">
            <v>0</v>
          </cell>
          <cell r="O1693">
            <v>1870000</v>
          </cell>
        </row>
        <row r="1694">
          <cell r="F1694" t="str">
            <v>FFE</v>
          </cell>
          <cell r="N1694">
            <v>0</v>
          </cell>
          <cell r="O1694">
            <v>1265000</v>
          </cell>
        </row>
        <row r="1695">
          <cell r="F1695" t="str">
            <v>FFE</v>
          </cell>
          <cell r="N1695">
            <v>0</v>
          </cell>
          <cell r="O1695">
            <v>5700000</v>
          </cell>
        </row>
        <row r="1696">
          <cell r="F1696" t="str">
            <v>FFE</v>
          </cell>
          <cell r="N1696">
            <v>0</v>
          </cell>
          <cell r="O1696">
            <v>3025000</v>
          </cell>
        </row>
        <row r="1697">
          <cell r="F1697" t="str">
            <v>FFE</v>
          </cell>
          <cell r="N1697">
            <v>0</v>
          </cell>
          <cell r="O1697">
            <v>1045000</v>
          </cell>
        </row>
        <row r="1698">
          <cell r="F1698" t="str">
            <v>FFE</v>
          </cell>
          <cell r="N1698">
            <v>0</v>
          </cell>
          <cell r="O1698">
            <v>13310000</v>
          </cell>
        </row>
        <row r="1699">
          <cell r="F1699" t="str">
            <v>FFE</v>
          </cell>
          <cell r="N1699">
            <v>0</v>
          </cell>
          <cell r="O1699">
            <v>4994000</v>
          </cell>
        </row>
        <row r="1700">
          <cell r="F1700" t="str">
            <v>FFE</v>
          </cell>
          <cell r="N1700">
            <v>0</v>
          </cell>
          <cell r="O1700">
            <v>2096000</v>
          </cell>
        </row>
        <row r="1701">
          <cell r="F1701" t="str">
            <v>FFE</v>
          </cell>
          <cell r="N1701">
            <v>0</v>
          </cell>
          <cell r="O1701">
            <v>1380000</v>
          </cell>
        </row>
        <row r="1702">
          <cell r="F1702" t="str">
            <v>FFE</v>
          </cell>
          <cell r="N1702">
            <v>0</v>
          </cell>
          <cell r="O1702">
            <v>2695000</v>
          </cell>
        </row>
        <row r="1703">
          <cell r="F1703" t="str">
            <v>FFE</v>
          </cell>
          <cell r="N1703">
            <v>0</v>
          </cell>
          <cell r="O1703">
            <v>5775000</v>
          </cell>
        </row>
        <row r="1704">
          <cell r="F1704" t="str">
            <v>FFE</v>
          </cell>
          <cell r="N1704">
            <v>0</v>
          </cell>
          <cell r="O1704">
            <v>2607000</v>
          </cell>
        </row>
        <row r="1705">
          <cell r="F1705" t="str">
            <v>FFE</v>
          </cell>
          <cell r="N1705">
            <v>0</v>
          </cell>
          <cell r="O1705">
            <v>1999900</v>
          </cell>
        </row>
        <row r="1706">
          <cell r="F1706" t="str">
            <v>FFE</v>
          </cell>
          <cell r="N1706">
            <v>0</v>
          </cell>
          <cell r="O1706">
            <v>2415000</v>
          </cell>
        </row>
        <row r="1707">
          <cell r="F1707" t="str">
            <v>FFE</v>
          </cell>
          <cell r="N1707">
            <v>0</v>
          </cell>
          <cell r="O1707">
            <v>1282600</v>
          </cell>
        </row>
        <row r="1708">
          <cell r="F1708" t="str">
            <v>FFE</v>
          </cell>
          <cell r="N1708">
            <v>0</v>
          </cell>
          <cell r="O1708">
            <v>21450000</v>
          </cell>
        </row>
        <row r="1709">
          <cell r="F1709" t="str">
            <v>FFE</v>
          </cell>
          <cell r="N1709">
            <v>0</v>
          </cell>
          <cell r="O1709">
            <v>1540000</v>
          </cell>
        </row>
        <row r="1710">
          <cell r="F1710" t="str">
            <v>FFE</v>
          </cell>
          <cell r="N1710">
            <v>0</v>
          </cell>
          <cell r="O1710">
            <v>1474000</v>
          </cell>
        </row>
        <row r="1711">
          <cell r="F1711" t="str">
            <v>FFE</v>
          </cell>
          <cell r="N1711">
            <v>0</v>
          </cell>
          <cell r="O1711">
            <v>11000000</v>
          </cell>
        </row>
        <row r="1712">
          <cell r="F1712" t="str">
            <v>FFE</v>
          </cell>
          <cell r="N1712">
            <v>0</v>
          </cell>
          <cell r="O1712">
            <v>3378100</v>
          </cell>
        </row>
        <row r="1713">
          <cell r="F1713" t="str">
            <v>FFE</v>
          </cell>
          <cell r="N1713">
            <v>0</v>
          </cell>
          <cell r="O1713">
            <v>9460000</v>
          </cell>
        </row>
        <row r="1714">
          <cell r="F1714" t="str">
            <v>FFE</v>
          </cell>
          <cell r="N1714">
            <v>0</v>
          </cell>
          <cell r="O1714">
            <v>2833600</v>
          </cell>
        </row>
        <row r="1715">
          <cell r="F1715" t="str">
            <v>FFE</v>
          </cell>
          <cell r="N1715">
            <v>0</v>
          </cell>
          <cell r="O1715">
            <v>23292500</v>
          </cell>
        </row>
        <row r="1716">
          <cell r="F1716" t="str">
            <v>FFE</v>
          </cell>
          <cell r="N1716">
            <v>0</v>
          </cell>
          <cell r="O1716">
            <v>1375000</v>
          </cell>
        </row>
        <row r="1717">
          <cell r="F1717" t="str">
            <v>FFE</v>
          </cell>
          <cell r="N1717">
            <v>0</v>
          </cell>
          <cell r="O1717">
            <v>2420000</v>
          </cell>
        </row>
        <row r="1718">
          <cell r="F1718" t="str">
            <v>FFE</v>
          </cell>
          <cell r="N1718">
            <v>0</v>
          </cell>
          <cell r="O1718">
            <v>1375000</v>
          </cell>
        </row>
        <row r="1719">
          <cell r="F1719" t="str">
            <v>FFE</v>
          </cell>
          <cell r="N1719">
            <v>0</v>
          </cell>
          <cell r="O1719">
            <v>2200000</v>
          </cell>
        </row>
        <row r="1720">
          <cell r="F1720" t="str">
            <v>FFE</v>
          </cell>
          <cell r="N1720">
            <v>0</v>
          </cell>
          <cell r="O1720">
            <v>3388000</v>
          </cell>
        </row>
        <row r="1721">
          <cell r="F1721" t="str">
            <v>FFE</v>
          </cell>
          <cell r="N1721">
            <v>0</v>
          </cell>
          <cell r="O1721">
            <v>1303000</v>
          </cell>
        </row>
        <row r="1722">
          <cell r="F1722" t="str">
            <v>FFE</v>
          </cell>
          <cell r="N1722">
            <v>0</v>
          </cell>
          <cell r="O1722">
            <v>5263500</v>
          </cell>
        </row>
        <row r="1723">
          <cell r="F1723" t="str">
            <v>FFE</v>
          </cell>
          <cell r="N1723">
            <v>0</v>
          </cell>
          <cell r="O1723">
            <v>54644700</v>
          </cell>
        </row>
        <row r="1724">
          <cell r="F1724" t="str">
            <v>FFE</v>
          </cell>
          <cell r="N1724">
            <v>0</v>
          </cell>
          <cell r="O1724">
            <v>23925000</v>
          </cell>
        </row>
        <row r="1725">
          <cell r="F1725" t="str">
            <v>FFE</v>
          </cell>
          <cell r="N1725">
            <v>0</v>
          </cell>
          <cell r="O1725">
            <v>15312000</v>
          </cell>
        </row>
        <row r="1726">
          <cell r="F1726" t="str">
            <v>FFE</v>
          </cell>
          <cell r="N1726">
            <v>0</v>
          </cell>
          <cell r="O1726">
            <v>2500000</v>
          </cell>
        </row>
        <row r="1727">
          <cell r="F1727" t="str">
            <v>FFE</v>
          </cell>
          <cell r="N1727">
            <v>0</v>
          </cell>
          <cell r="O1727">
            <v>2000000</v>
          </cell>
        </row>
        <row r="1728">
          <cell r="F1728" t="str">
            <v>FFE</v>
          </cell>
          <cell r="N1728">
            <v>0</v>
          </cell>
          <cell r="O1728">
            <v>3025000</v>
          </cell>
        </row>
        <row r="1729">
          <cell r="F1729" t="str">
            <v>FFE</v>
          </cell>
          <cell r="N1729">
            <v>0</v>
          </cell>
          <cell r="O1729">
            <v>3630000</v>
          </cell>
        </row>
        <row r="1730">
          <cell r="F1730" t="str">
            <v>FFE</v>
          </cell>
          <cell r="N1730">
            <v>0</v>
          </cell>
          <cell r="O1730">
            <v>3123855</v>
          </cell>
        </row>
        <row r="1731">
          <cell r="F1731" t="str">
            <v>FFE</v>
          </cell>
          <cell r="N1731">
            <v>0</v>
          </cell>
          <cell r="O1731">
            <v>3123855</v>
          </cell>
        </row>
        <row r="1732">
          <cell r="F1732" t="str">
            <v>FFE</v>
          </cell>
          <cell r="N1732">
            <v>0</v>
          </cell>
          <cell r="O1732">
            <v>2695000</v>
          </cell>
        </row>
        <row r="1733">
          <cell r="F1733" t="str">
            <v>FFE</v>
          </cell>
          <cell r="N1733">
            <v>0</v>
          </cell>
          <cell r="O1733">
            <v>1815000</v>
          </cell>
        </row>
        <row r="1734">
          <cell r="F1734" t="str">
            <v>FFE</v>
          </cell>
          <cell r="N1734">
            <v>0</v>
          </cell>
          <cell r="O1734">
            <v>53200000</v>
          </cell>
        </row>
        <row r="1735">
          <cell r="F1735" t="str">
            <v>FFE</v>
          </cell>
          <cell r="N1735">
            <v>0</v>
          </cell>
          <cell r="O1735">
            <v>3438000</v>
          </cell>
        </row>
        <row r="1736">
          <cell r="F1736" t="str">
            <v>FFE</v>
          </cell>
          <cell r="N1736">
            <v>0</v>
          </cell>
          <cell r="O1736">
            <v>8304000</v>
          </cell>
        </row>
        <row r="1737">
          <cell r="F1737" t="str">
            <v>FFE</v>
          </cell>
          <cell r="N1737">
            <v>0</v>
          </cell>
          <cell r="O1737">
            <v>1155550</v>
          </cell>
        </row>
        <row r="1738">
          <cell r="F1738" t="str">
            <v>FFE</v>
          </cell>
          <cell r="N1738">
            <v>0</v>
          </cell>
          <cell r="O1738">
            <v>5600000</v>
          </cell>
        </row>
        <row r="1739">
          <cell r="F1739" t="str">
            <v>FFE</v>
          </cell>
          <cell r="N1739">
            <v>0</v>
          </cell>
          <cell r="O1739">
            <v>2850000</v>
          </cell>
        </row>
        <row r="1740">
          <cell r="F1740" t="str">
            <v>FFE</v>
          </cell>
          <cell r="N1740">
            <v>0</v>
          </cell>
          <cell r="O1740">
            <v>2500000</v>
          </cell>
        </row>
        <row r="1741">
          <cell r="F1741" t="str">
            <v>FFE</v>
          </cell>
          <cell r="N1741">
            <v>0</v>
          </cell>
          <cell r="O1741">
            <v>4800000</v>
          </cell>
        </row>
        <row r="1742">
          <cell r="F1742" t="str">
            <v>FFE</v>
          </cell>
          <cell r="N1742">
            <v>0</v>
          </cell>
          <cell r="O1742">
            <v>8850000</v>
          </cell>
        </row>
        <row r="1743">
          <cell r="F1743" t="str">
            <v>FFE</v>
          </cell>
          <cell r="N1743">
            <v>0</v>
          </cell>
          <cell r="O1743">
            <v>4675000</v>
          </cell>
        </row>
        <row r="1744">
          <cell r="F1744" t="str">
            <v>FFE</v>
          </cell>
          <cell r="N1744">
            <v>0</v>
          </cell>
          <cell r="O1744">
            <v>2392000</v>
          </cell>
        </row>
        <row r="1745">
          <cell r="F1745" t="str">
            <v>FFE</v>
          </cell>
          <cell r="N1745">
            <v>0</v>
          </cell>
          <cell r="O1745">
            <v>1450000</v>
          </cell>
        </row>
        <row r="1746">
          <cell r="F1746" t="str">
            <v>FFE</v>
          </cell>
          <cell r="N1746">
            <v>0</v>
          </cell>
          <cell r="O1746">
            <v>28165852</v>
          </cell>
        </row>
        <row r="1747">
          <cell r="F1747" t="str">
            <v>FFE</v>
          </cell>
          <cell r="N1747">
            <v>0</v>
          </cell>
          <cell r="O1747">
            <v>6330000</v>
          </cell>
        </row>
        <row r="1748">
          <cell r="F1748" t="str">
            <v>FFE</v>
          </cell>
          <cell r="N1748">
            <v>0</v>
          </cell>
          <cell r="O1748">
            <v>2500000</v>
          </cell>
        </row>
        <row r="1749">
          <cell r="F1749" t="str">
            <v>FFE</v>
          </cell>
          <cell r="N1749">
            <v>0</v>
          </cell>
          <cell r="O1749">
            <v>2600000</v>
          </cell>
        </row>
        <row r="1750">
          <cell r="F1750" t="str">
            <v>FFE</v>
          </cell>
          <cell r="N1750">
            <v>0</v>
          </cell>
          <cell r="O1750">
            <v>2600000</v>
          </cell>
        </row>
        <row r="1751">
          <cell r="F1751" t="str">
            <v>FFE</v>
          </cell>
          <cell r="N1751">
            <v>0</v>
          </cell>
          <cell r="O1751">
            <v>4050000</v>
          </cell>
        </row>
        <row r="1752">
          <cell r="F1752" t="str">
            <v>FFE</v>
          </cell>
          <cell r="N1752">
            <v>0</v>
          </cell>
          <cell r="O1752">
            <v>2850000</v>
          </cell>
        </row>
        <row r="1753">
          <cell r="F1753" t="str">
            <v>FFE</v>
          </cell>
          <cell r="N1753">
            <v>0</v>
          </cell>
          <cell r="O1753">
            <v>1300000</v>
          </cell>
        </row>
        <row r="1754">
          <cell r="F1754" t="str">
            <v>FFE</v>
          </cell>
          <cell r="N1754">
            <v>0</v>
          </cell>
          <cell r="O1754">
            <v>14260000</v>
          </cell>
        </row>
        <row r="1755">
          <cell r="F1755" t="str">
            <v>FFE</v>
          </cell>
          <cell r="N1755">
            <v>0</v>
          </cell>
          <cell r="O1755">
            <v>1080000</v>
          </cell>
        </row>
        <row r="1756">
          <cell r="F1756" t="str">
            <v>FFE</v>
          </cell>
          <cell r="N1756">
            <v>0</v>
          </cell>
          <cell r="O1756">
            <v>4081000</v>
          </cell>
        </row>
        <row r="1757">
          <cell r="F1757" t="str">
            <v>FFE</v>
          </cell>
          <cell r="N1757">
            <v>0</v>
          </cell>
          <cell r="O1757">
            <v>6450000</v>
          </cell>
        </row>
        <row r="1758">
          <cell r="F1758" t="str">
            <v>FFE</v>
          </cell>
          <cell r="N1758">
            <v>0</v>
          </cell>
          <cell r="O1758">
            <v>3690000</v>
          </cell>
        </row>
        <row r="1759">
          <cell r="F1759" t="str">
            <v>FFE</v>
          </cell>
          <cell r="N1759">
            <v>0</v>
          </cell>
          <cell r="O1759">
            <v>31707200</v>
          </cell>
        </row>
        <row r="1760">
          <cell r="F1760" t="str">
            <v>COM</v>
          </cell>
          <cell r="N1760">
            <v>0</v>
          </cell>
          <cell r="O1760">
            <v>3500000</v>
          </cell>
        </row>
        <row r="1761">
          <cell r="F1761" t="str">
            <v>FFE</v>
          </cell>
          <cell r="N1761">
            <v>0</v>
          </cell>
          <cell r="O1761">
            <v>2075000</v>
          </cell>
        </row>
        <row r="1762">
          <cell r="F1762" t="str">
            <v>FFE</v>
          </cell>
          <cell r="N1762">
            <v>0</v>
          </cell>
          <cell r="O1762">
            <v>5100000</v>
          </cell>
        </row>
        <row r="1763">
          <cell r="F1763" t="str">
            <v>FFE</v>
          </cell>
          <cell r="N1763">
            <v>0</v>
          </cell>
          <cell r="O1763">
            <v>2180000</v>
          </cell>
        </row>
        <row r="1764">
          <cell r="F1764" t="str">
            <v>FFE</v>
          </cell>
          <cell r="N1764">
            <v>0</v>
          </cell>
          <cell r="O1764">
            <v>6350000</v>
          </cell>
        </row>
        <row r="1765">
          <cell r="F1765" t="str">
            <v>FFE</v>
          </cell>
          <cell r="N1765">
            <v>0</v>
          </cell>
          <cell r="O1765">
            <v>3100000</v>
          </cell>
        </row>
        <row r="1766">
          <cell r="F1766" t="str">
            <v>FFE</v>
          </cell>
          <cell r="N1766">
            <v>0</v>
          </cell>
          <cell r="O1766">
            <v>3100000</v>
          </cell>
        </row>
        <row r="1767">
          <cell r="F1767" t="str">
            <v>FFE</v>
          </cell>
          <cell r="N1767">
            <v>0</v>
          </cell>
          <cell r="O1767">
            <v>4750000</v>
          </cell>
        </row>
        <row r="1768">
          <cell r="F1768" t="str">
            <v>FFE</v>
          </cell>
          <cell r="N1768">
            <v>0</v>
          </cell>
          <cell r="O1768">
            <v>4750000</v>
          </cell>
        </row>
        <row r="1769">
          <cell r="F1769" t="str">
            <v>FFE</v>
          </cell>
          <cell r="N1769">
            <v>0</v>
          </cell>
          <cell r="O1769">
            <v>1465000</v>
          </cell>
        </row>
        <row r="1770">
          <cell r="F1770" t="str">
            <v>FFE</v>
          </cell>
          <cell r="N1770">
            <v>0</v>
          </cell>
          <cell r="O1770">
            <v>1465000</v>
          </cell>
        </row>
        <row r="1771">
          <cell r="F1771" t="str">
            <v>FFE</v>
          </cell>
          <cell r="N1771">
            <v>0</v>
          </cell>
          <cell r="O1771">
            <v>1465000</v>
          </cell>
        </row>
        <row r="1772">
          <cell r="F1772" t="str">
            <v>FFE</v>
          </cell>
          <cell r="N1772">
            <v>0</v>
          </cell>
          <cell r="O1772">
            <v>1300000</v>
          </cell>
        </row>
        <row r="1773">
          <cell r="F1773" t="str">
            <v>FFE</v>
          </cell>
          <cell r="N1773">
            <v>0</v>
          </cell>
          <cell r="O1773">
            <v>2450000</v>
          </cell>
        </row>
        <row r="1774">
          <cell r="F1774" t="str">
            <v>FFE</v>
          </cell>
          <cell r="N1774">
            <v>0</v>
          </cell>
          <cell r="O1774">
            <v>1990000</v>
          </cell>
        </row>
        <row r="1775">
          <cell r="F1775" t="str">
            <v>FFE</v>
          </cell>
          <cell r="N1775">
            <v>0</v>
          </cell>
          <cell r="O1775">
            <v>3190000</v>
          </cell>
        </row>
        <row r="1776">
          <cell r="F1776" t="str">
            <v>FFE</v>
          </cell>
          <cell r="N1776">
            <v>0</v>
          </cell>
          <cell r="O1776">
            <v>5469184</v>
          </cell>
        </row>
        <row r="1777">
          <cell r="F1777" t="str">
            <v>FFE</v>
          </cell>
          <cell r="N1777">
            <v>0</v>
          </cell>
          <cell r="O1777">
            <v>38675000</v>
          </cell>
        </row>
        <row r="1778">
          <cell r="F1778" t="str">
            <v>FFE</v>
          </cell>
          <cell r="N1778">
            <v>0</v>
          </cell>
          <cell r="O1778">
            <v>26458500</v>
          </cell>
        </row>
        <row r="1779">
          <cell r="F1779" t="str">
            <v>FFE</v>
          </cell>
          <cell r="N1779">
            <v>0</v>
          </cell>
          <cell r="O1779">
            <v>22800000</v>
          </cell>
        </row>
        <row r="1780">
          <cell r="F1780" t="str">
            <v>FFE</v>
          </cell>
          <cell r="N1780">
            <v>0</v>
          </cell>
          <cell r="O1780">
            <v>5280000</v>
          </cell>
        </row>
        <row r="1781">
          <cell r="F1781" t="str">
            <v>FFE</v>
          </cell>
          <cell r="N1781">
            <v>0</v>
          </cell>
          <cell r="O1781">
            <v>3520000</v>
          </cell>
        </row>
        <row r="1782">
          <cell r="F1782" t="str">
            <v>FFE</v>
          </cell>
          <cell r="N1782">
            <v>0</v>
          </cell>
          <cell r="O1782">
            <v>2789500</v>
          </cell>
        </row>
        <row r="1783">
          <cell r="F1783" t="str">
            <v>FFE</v>
          </cell>
          <cell r="N1783">
            <v>0</v>
          </cell>
          <cell r="O1783">
            <v>2640000</v>
          </cell>
        </row>
        <row r="1784">
          <cell r="F1784" t="str">
            <v>FFE</v>
          </cell>
          <cell r="N1784">
            <v>0</v>
          </cell>
          <cell r="O1784">
            <v>2200000</v>
          </cell>
        </row>
        <row r="1785">
          <cell r="F1785" t="str">
            <v>FFE</v>
          </cell>
          <cell r="N1785">
            <v>0</v>
          </cell>
          <cell r="O1785">
            <v>1785000</v>
          </cell>
        </row>
        <row r="1786">
          <cell r="F1786" t="str">
            <v>FFE</v>
          </cell>
          <cell r="N1786">
            <v>0</v>
          </cell>
          <cell r="O1786">
            <v>7600000</v>
          </cell>
        </row>
        <row r="1787">
          <cell r="F1787" t="str">
            <v>FFE</v>
          </cell>
          <cell r="N1787">
            <v>0</v>
          </cell>
          <cell r="O1787">
            <v>1850000</v>
          </cell>
        </row>
        <row r="1788">
          <cell r="F1788" t="str">
            <v>FFE</v>
          </cell>
          <cell r="N1788">
            <v>0</v>
          </cell>
          <cell r="O1788">
            <v>1100000</v>
          </cell>
        </row>
        <row r="1789">
          <cell r="F1789" t="str">
            <v>FFE</v>
          </cell>
          <cell r="N1789">
            <v>0</v>
          </cell>
          <cell r="O1789">
            <v>1100000</v>
          </cell>
        </row>
        <row r="1790">
          <cell r="F1790" t="str">
            <v>FFE</v>
          </cell>
          <cell r="N1790">
            <v>0</v>
          </cell>
          <cell r="O1790">
            <v>4065000</v>
          </cell>
        </row>
        <row r="1791">
          <cell r="F1791" t="str">
            <v>FFE</v>
          </cell>
          <cell r="N1791">
            <v>0</v>
          </cell>
          <cell r="O1791">
            <v>4950000</v>
          </cell>
        </row>
        <row r="1792">
          <cell r="F1792" t="str">
            <v>COM</v>
          </cell>
          <cell r="N1792">
            <v>0</v>
          </cell>
          <cell r="O1792">
            <v>327795393</v>
          </cell>
        </row>
        <row r="1793">
          <cell r="F1793" t="str">
            <v>COM</v>
          </cell>
          <cell r="N1793">
            <v>0</v>
          </cell>
          <cell r="O1793">
            <v>800000</v>
          </cell>
        </row>
        <row r="1794">
          <cell r="F1794" t="str">
            <v>COM</v>
          </cell>
          <cell r="N1794">
            <v>0</v>
          </cell>
          <cell r="O1794">
            <v>800000</v>
          </cell>
        </row>
        <row r="1795">
          <cell r="F1795" t="str">
            <v>COM</v>
          </cell>
          <cell r="N1795">
            <v>0</v>
          </cell>
          <cell r="O1795">
            <v>800000</v>
          </cell>
        </row>
        <row r="1796">
          <cell r="F1796" t="str">
            <v>COM</v>
          </cell>
          <cell r="N1796">
            <v>0</v>
          </cell>
          <cell r="O1796">
            <v>800000</v>
          </cell>
        </row>
        <row r="1797">
          <cell r="F1797" t="str">
            <v>COM</v>
          </cell>
          <cell r="N1797">
            <v>0</v>
          </cell>
          <cell r="O1797">
            <v>800000</v>
          </cell>
        </row>
        <row r="1798">
          <cell r="F1798" t="str">
            <v>COM</v>
          </cell>
          <cell r="N1798">
            <v>0</v>
          </cell>
          <cell r="O1798">
            <v>125000</v>
          </cell>
        </row>
        <row r="1799">
          <cell r="F1799" t="str">
            <v>COM</v>
          </cell>
          <cell r="N1799">
            <v>0</v>
          </cell>
          <cell r="O1799">
            <v>125000</v>
          </cell>
        </row>
        <row r="1800">
          <cell r="F1800" t="str">
            <v>COM</v>
          </cell>
          <cell r="N1800">
            <v>0</v>
          </cell>
          <cell r="O1800">
            <v>125000</v>
          </cell>
        </row>
        <row r="1801">
          <cell r="F1801" t="str">
            <v>COM</v>
          </cell>
          <cell r="N1801">
            <v>0</v>
          </cell>
          <cell r="O1801">
            <v>125000</v>
          </cell>
        </row>
        <row r="1802">
          <cell r="F1802" t="str">
            <v>COM</v>
          </cell>
          <cell r="N1802">
            <v>0</v>
          </cell>
          <cell r="O1802">
            <v>2000000</v>
          </cell>
        </row>
        <row r="1803">
          <cell r="F1803" t="str">
            <v>COM</v>
          </cell>
          <cell r="N1803">
            <v>0</v>
          </cell>
          <cell r="O1803">
            <v>700000</v>
          </cell>
        </row>
        <row r="1804">
          <cell r="F1804" t="str">
            <v>COM</v>
          </cell>
          <cell r="N1804">
            <v>0</v>
          </cell>
          <cell r="O1804">
            <v>825000</v>
          </cell>
        </row>
        <row r="1805">
          <cell r="F1805" t="str">
            <v>COM</v>
          </cell>
          <cell r="N1805">
            <v>0</v>
          </cell>
          <cell r="O1805">
            <v>825000</v>
          </cell>
        </row>
        <row r="1806">
          <cell r="F1806" t="str">
            <v>COM</v>
          </cell>
          <cell r="N1806">
            <v>0</v>
          </cell>
          <cell r="O1806">
            <v>825000</v>
          </cell>
        </row>
        <row r="1807">
          <cell r="F1807" t="str">
            <v>COM</v>
          </cell>
          <cell r="N1807">
            <v>0</v>
          </cell>
          <cell r="O1807">
            <v>825000</v>
          </cell>
        </row>
        <row r="1808">
          <cell r="F1808" t="str">
            <v>COM</v>
          </cell>
          <cell r="N1808">
            <v>0</v>
          </cell>
          <cell r="O1808">
            <v>825000</v>
          </cell>
        </row>
        <row r="1809">
          <cell r="F1809" t="str">
            <v>COM</v>
          </cell>
          <cell r="N1809">
            <v>0</v>
          </cell>
          <cell r="O1809">
            <v>825000</v>
          </cell>
        </row>
        <row r="1810">
          <cell r="F1810" t="str">
            <v>COM</v>
          </cell>
          <cell r="N1810">
            <v>0</v>
          </cell>
          <cell r="O1810">
            <v>825000</v>
          </cell>
        </row>
        <row r="1811">
          <cell r="F1811" t="str">
            <v>COM</v>
          </cell>
          <cell r="N1811">
            <v>0</v>
          </cell>
          <cell r="O1811">
            <v>825000</v>
          </cell>
        </row>
        <row r="1812">
          <cell r="F1812" t="str">
            <v>COM</v>
          </cell>
          <cell r="N1812">
            <v>0</v>
          </cell>
          <cell r="O1812">
            <v>825000</v>
          </cell>
        </row>
        <row r="1813">
          <cell r="F1813" t="str">
            <v>COM</v>
          </cell>
          <cell r="N1813">
            <v>0</v>
          </cell>
          <cell r="O1813">
            <v>825000</v>
          </cell>
        </row>
        <row r="1814">
          <cell r="F1814" t="str">
            <v>COM</v>
          </cell>
          <cell r="N1814">
            <v>0</v>
          </cell>
          <cell r="O1814">
            <v>825000</v>
          </cell>
        </row>
        <row r="1815">
          <cell r="F1815" t="str">
            <v>COM</v>
          </cell>
          <cell r="N1815">
            <v>0</v>
          </cell>
          <cell r="O1815">
            <v>825000</v>
          </cell>
        </row>
        <row r="1816">
          <cell r="F1816" t="str">
            <v>COM</v>
          </cell>
          <cell r="N1816">
            <v>0</v>
          </cell>
          <cell r="O1816">
            <v>825000</v>
          </cell>
        </row>
        <row r="1817">
          <cell r="F1817" t="str">
            <v>COM</v>
          </cell>
          <cell r="N1817">
            <v>0</v>
          </cell>
          <cell r="O1817">
            <v>825000</v>
          </cell>
        </row>
        <row r="1818">
          <cell r="F1818" t="str">
            <v>COM</v>
          </cell>
          <cell r="N1818">
            <v>0</v>
          </cell>
          <cell r="O1818">
            <v>825000</v>
          </cell>
        </row>
        <row r="1819">
          <cell r="F1819" t="str">
            <v>COM</v>
          </cell>
          <cell r="N1819">
            <v>0</v>
          </cell>
          <cell r="O1819">
            <v>825000</v>
          </cell>
        </row>
        <row r="1820">
          <cell r="F1820" t="str">
            <v>COM</v>
          </cell>
          <cell r="N1820">
            <v>0</v>
          </cell>
          <cell r="O1820">
            <v>825000</v>
          </cell>
        </row>
        <row r="1821">
          <cell r="F1821" t="str">
            <v>COM</v>
          </cell>
          <cell r="N1821">
            <v>0</v>
          </cell>
          <cell r="O1821">
            <v>800000</v>
          </cell>
        </row>
        <row r="1822">
          <cell r="F1822" t="str">
            <v>COM</v>
          </cell>
          <cell r="N1822">
            <v>0</v>
          </cell>
          <cell r="O1822">
            <v>800000</v>
          </cell>
        </row>
        <row r="1823">
          <cell r="F1823" t="str">
            <v>COM</v>
          </cell>
          <cell r="N1823">
            <v>0</v>
          </cell>
          <cell r="O1823">
            <v>715000</v>
          </cell>
        </row>
        <row r="1824">
          <cell r="F1824" t="str">
            <v>COM</v>
          </cell>
          <cell r="N1824">
            <v>0</v>
          </cell>
          <cell r="O1824">
            <v>500000</v>
          </cell>
        </row>
        <row r="1825">
          <cell r="F1825" t="str">
            <v>COM</v>
          </cell>
          <cell r="N1825">
            <v>0</v>
          </cell>
          <cell r="O1825">
            <v>80000</v>
          </cell>
        </row>
        <row r="1826">
          <cell r="F1826" t="str">
            <v>COM</v>
          </cell>
          <cell r="N1826">
            <v>0</v>
          </cell>
          <cell r="O1826">
            <v>80000</v>
          </cell>
        </row>
        <row r="1827">
          <cell r="F1827" t="str">
            <v>COM</v>
          </cell>
          <cell r="N1827">
            <v>0</v>
          </cell>
          <cell r="O1827">
            <v>80000</v>
          </cell>
        </row>
        <row r="1828">
          <cell r="F1828" t="str">
            <v>COM</v>
          </cell>
          <cell r="N1828">
            <v>0</v>
          </cell>
          <cell r="O1828">
            <v>80000</v>
          </cell>
        </row>
        <row r="1829">
          <cell r="F1829" t="str">
            <v>COM</v>
          </cell>
          <cell r="N1829">
            <v>0</v>
          </cell>
          <cell r="O1829">
            <v>80000</v>
          </cell>
        </row>
        <row r="1830">
          <cell r="F1830" t="str">
            <v>COM</v>
          </cell>
          <cell r="N1830">
            <v>0</v>
          </cell>
          <cell r="O1830">
            <v>80000</v>
          </cell>
        </row>
        <row r="1831">
          <cell r="F1831" t="str">
            <v>COM</v>
          </cell>
          <cell r="N1831">
            <v>0</v>
          </cell>
          <cell r="O1831">
            <v>80000</v>
          </cell>
        </row>
        <row r="1832">
          <cell r="F1832" t="str">
            <v>COM</v>
          </cell>
          <cell r="N1832">
            <v>0</v>
          </cell>
          <cell r="O1832">
            <v>80000</v>
          </cell>
        </row>
        <row r="1833">
          <cell r="F1833" t="str">
            <v>COM</v>
          </cell>
          <cell r="N1833">
            <v>0</v>
          </cell>
          <cell r="O1833">
            <v>80000</v>
          </cell>
        </row>
        <row r="1834">
          <cell r="F1834" t="str">
            <v>COM</v>
          </cell>
          <cell r="N1834">
            <v>0</v>
          </cell>
          <cell r="O1834">
            <v>80000</v>
          </cell>
        </row>
        <row r="1835">
          <cell r="F1835" t="str">
            <v>COM</v>
          </cell>
          <cell r="N1835">
            <v>0</v>
          </cell>
          <cell r="O1835">
            <v>80000</v>
          </cell>
        </row>
        <row r="1836">
          <cell r="F1836" t="str">
            <v>COM</v>
          </cell>
          <cell r="N1836">
            <v>0</v>
          </cell>
          <cell r="O1836">
            <v>80000</v>
          </cell>
        </row>
        <row r="1837">
          <cell r="F1837" t="str">
            <v>COM</v>
          </cell>
          <cell r="N1837">
            <v>0</v>
          </cell>
          <cell r="O1837">
            <v>80000</v>
          </cell>
        </row>
        <row r="1838">
          <cell r="F1838" t="str">
            <v>COM</v>
          </cell>
          <cell r="N1838">
            <v>0</v>
          </cell>
          <cell r="O1838">
            <v>80000</v>
          </cell>
        </row>
        <row r="1839">
          <cell r="F1839" t="str">
            <v>COM</v>
          </cell>
          <cell r="N1839">
            <v>0</v>
          </cell>
          <cell r="O1839">
            <v>80000</v>
          </cell>
        </row>
        <row r="1840">
          <cell r="F1840" t="str">
            <v>COM</v>
          </cell>
          <cell r="N1840">
            <v>0</v>
          </cell>
          <cell r="O1840">
            <v>80000</v>
          </cell>
        </row>
        <row r="1841">
          <cell r="F1841" t="str">
            <v>COM</v>
          </cell>
          <cell r="N1841">
            <v>0</v>
          </cell>
          <cell r="O1841">
            <v>80000</v>
          </cell>
        </row>
        <row r="1842">
          <cell r="F1842" t="str">
            <v>COM</v>
          </cell>
          <cell r="N1842">
            <v>0</v>
          </cell>
          <cell r="O1842">
            <v>80000</v>
          </cell>
        </row>
        <row r="1843">
          <cell r="F1843" t="str">
            <v>COM</v>
          </cell>
          <cell r="N1843">
            <v>0</v>
          </cell>
          <cell r="O1843">
            <v>80000</v>
          </cell>
        </row>
        <row r="1844">
          <cell r="F1844" t="str">
            <v>COM</v>
          </cell>
          <cell r="N1844">
            <v>0</v>
          </cell>
          <cell r="O1844">
            <v>80000</v>
          </cell>
        </row>
        <row r="1845">
          <cell r="F1845" t="str">
            <v>COM</v>
          </cell>
          <cell r="N1845">
            <v>0</v>
          </cell>
          <cell r="O1845">
            <v>80000</v>
          </cell>
        </row>
        <row r="1846">
          <cell r="F1846" t="str">
            <v>COM</v>
          </cell>
          <cell r="N1846">
            <v>0</v>
          </cell>
          <cell r="O1846">
            <v>80000</v>
          </cell>
        </row>
        <row r="1847">
          <cell r="F1847" t="str">
            <v>COM</v>
          </cell>
          <cell r="N1847">
            <v>0</v>
          </cell>
          <cell r="O1847">
            <v>34773988</v>
          </cell>
        </row>
        <row r="1848">
          <cell r="F1848" t="str">
            <v>COM</v>
          </cell>
          <cell r="N1848">
            <v>0</v>
          </cell>
          <cell r="O1848">
            <v>35000</v>
          </cell>
        </row>
        <row r="1849">
          <cell r="F1849" t="str">
            <v>COM</v>
          </cell>
          <cell r="N1849">
            <v>0</v>
          </cell>
          <cell r="O1849">
            <v>35000</v>
          </cell>
        </row>
        <row r="1850">
          <cell r="F1850" t="str">
            <v>COM</v>
          </cell>
          <cell r="N1850">
            <v>0</v>
          </cell>
          <cell r="O1850">
            <v>35000</v>
          </cell>
        </row>
        <row r="1851">
          <cell r="F1851" t="str">
            <v>COM</v>
          </cell>
          <cell r="N1851">
            <v>0</v>
          </cell>
          <cell r="O1851">
            <v>35000</v>
          </cell>
        </row>
        <row r="1852">
          <cell r="F1852" t="str">
            <v>COM</v>
          </cell>
          <cell r="N1852">
            <v>0</v>
          </cell>
          <cell r="O1852">
            <v>35000</v>
          </cell>
        </row>
        <row r="1853">
          <cell r="F1853" t="str">
            <v>COM</v>
          </cell>
          <cell r="N1853">
            <v>0</v>
          </cell>
          <cell r="O1853">
            <v>1250000</v>
          </cell>
        </row>
        <row r="1854">
          <cell r="F1854" t="str">
            <v>COM</v>
          </cell>
          <cell r="N1854">
            <v>0</v>
          </cell>
          <cell r="O1854">
            <v>175000</v>
          </cell>
        </row>
        <row r="1855">
          <cell r="F1855" t="str">
            <v>COM</v>
          </cell>
          <cell r="N1855">
            <v>0</v>
          </cell>
          <cell r="O1855">
            <v>35000</v>
          </cell>
        </row>
        <row r="1856">
          <cell r="F1856" t="str">
            <v>COM</v>
          </cell>
          <cell r="N1856">
            <v>0</v>
          </cell>
          <cell r="O1856">
            <v>4150000</v>
          </cell>
        </row>
        <row r="1857">
          <cell r="F1857" t="str">
            <v>COM</v>
          </cell>
          <cell r="N1857">
            <v>0</v>
          </cell>
          <cell r="O1857">
            <v>3020718</v>
          </cell>
        </row>
        <row r="1858">
          <cell r="F1858" t="str">
            <v>COM</v>
          </cell>
          <cell r="N1858">
            <v>0</v>
          </cell>
          <cell r="O1858">
            <v>2600000</v>
          </cell>
        </row>
        <row r="1859">
          <cell r="F1859" t="str">
            <v>COM</v>
          </cell>
          <cell r="N1859">
            <v>0</v>
          </cell>
          <cell r="O1859">
            <v>825000</v>
          </cell>
        </row>
        <row r="1860">
          <cell r="F1860" t="str">
            <v>COM</v>
          </cell>
          <cell r="N1860">
            <v>0</v>
          </cell>
          <cell r="O1860">
            <v>825000</v>
          </cell>
        </row>
        <row r="1861">
          <cell r="F1861" t="str">
            <v>COM</v>
          </cell>
          <cell r="N1861">
            <v>0</v>
          </cell>
          <cell r="O1861">
            <v>825000</v>
          </cell>
        </row>
        <row r="1862">
          <cell r="F1862" t="str">
            <v>COM</v>
          </cell>
          <cell r="N1862">
            <v>0</v>
          </cell>
          <cell r="O1862">
            <v>825000</v>
          </cell>
        </row>
        <row r="1863">
          <cell r="F1863" t="str">
            <v>COM</v>
          </cell>
          <cell r="N1863">
            <v>0</v>
          </cell>
          <cell r="O1863">
            <v>825000</v>
          </cell>
        </row>
        <row r="1864">
          <cell r="F1864" t="str">
            <v>COM</v>
          </cell>
          <cell r="N1864">
            <v>0</v>
          </cell>
          <cell r="O1864">
            <v>825000</v>
          </cell>
        </row>
        <row r="1865">
          <cell r="F1865" t="str">
            <v>COM</v>
          </cell>
          <cell r="N1865">
            <v>0</v>
          </cell>
          <cell r="O1865">
            <v>825000</v>
          </cell>
        </row>
        <row r="1866">
          <cell r="F1866" t="str">
            <v>COM</v>
          </cell>
          <cell r="N1866">
            <v>0</v>
          </cell>
          <cell r="O1866">
            <v>825000</v>
          </cell>
        </row>
        <row r="1867">
          <cell r="F1867" t="str">
            <v>COM</v>
          </cell>
          <cell r="N1867">
            <v>0</v>
          </cell>
          <cell r="O1867">
            <v>825000</v>
          </cell>
        </row>
        <row r="1868">
          <cell r="F1868" t="str">
            <v>COM</v>
          </cell>
          <cell r="N1868">
            <v>0</v>
          </cell>
          <cell r="O1868">
            <v>825000</v>
          </cell>
        </row>
        <row r="1869">
          <cell r="F1869" t="str">
            <v>COM</v>
          </cell>
          <cell r="N1869">
            <v>0</v>
          </cell>
          <cell r="O1869">
            <v>825000</v>
          </cell>
        </row>
        <row r="1870">
          <cell r="F1870" t="str">
            <v>COM</v>
          </cell>
          <cell r="N1870">
            <v>0</v>
          </cell>
          <cell r="O1870">
            <v>825000</v>
          </cell>
        </row>
        <row r="1871">
          <cell r="F1871" t="str">
            <v>COM</v>
          </cell>
          <cell r="N1871">
            <v>0</v>
          </cell>
          <cell r="O1871">
            <v>825000</v>
          </cell>
        </row>
        <row r="1872">
          <cell r="F1872" t="str">
            <v>COM</v>
          </cell>
          <cell r="N1872">
            <v>0</v>
          </cell>
          <cell r="O1872">
            <v>825000</v>
          </cell>
        </row>
        <row r="1873">
          <cell r="F1873" t="str">
            <v>COM</v>
          </cell>
          <cell r="N1873">
            <v>0</v>
          </cell>
          <cell r="O1873">
            <v>825000</v>
          </cell>
        </row>
        <row r="1874">
          <cell r="F1874" t="str">
            <v>COM</v>
          </cell>
          <cell r="N1874">
            <v>0</v>
          </cell>
          <cell r="O1874">
            <v>825000</v>
          </cell>
        </row>
        <row r="1875">
          <cell r="F1875" t="str">
            <v>COM</v>
          </cell>
          <cell r="N1875">
            <v>0</v>
          </cell>
          <cell r="O1875">
            <v>825000</v>
          </cell>
        </row>
        <row r="1876">
          <cell r="F1876" t="str">
            <v>COM</v>
          </cell>
          <cell r="N1876">
            <v>0</v>
          </cell>
          <cell r="O1876">
            <v>825000</v>
          </cell>
        </row>
        <row r="1877">
          <cell r="F1877" t="str">
            <v>COM</v>
          </cell>
          <cell r="N1877">
            <v>0</v>
          </cell>
          <cell r="O1877">
            <v>825000</v>
          </cell>
        </row>
        <row r="1878">
          <cell r="F1878" t="str">
            <v>COM</v>
          </cell>
          <cell r="N1878">
            <v>0</v>
          </cell>
          <cell r="O1878">
            <v>825000</v>
          </cell>
        </row>
        <row r="1879">
          <cell r="F1879" t="str">
            <v>COM</v>
          </cell>
          <cell r="N1879">
            <v>0</v>
          </cell>
          <cell r="O1879">
            <v>825000</v>
          </cell>
        </row>
        <row r="1880">
          <cell r="F1880" t="str">
            <v>COM</v>
          </cell>
          <cell r="N1880">
            <v>0</v>
          </cell>
          <cell r="O1880">
            <v>825000</v>
          </cell>
        </row>
        <row r="1881">
          <cell r="F1881" t="str">
            <v>COM</v>
          </cell>
          <cell r="N1881">
            <v>0</v>
          </cell>
          <cell r="O1881">
            <v>825000</v>
          </cell>
        </row>
        <row r="1882">
          <cell r="F1882" t="str">
            <v>COM</v>
          </cell>
          <cell r="N1882">
            <v>0</v>
          </cell>
          <cell r="O1882">
            <v>825000</v>
          </cell>
        </row>
        <row r="1883">
          <cell r="F1883" t="str">
            <v>COM</v>
          </cell>
          <cell r="N1883">
            <v>0</v>
          </cell>
          <cell r="O1883">
            <v>825000</v>
          </cell>
        </row>
        <row r="1884">
          <cell r="F1884" t="str">
            <v>COM</v>
          </cell>
          <cell r="N1884">
            <v>0</v>
          </cell>
          <cell r="O1884">
            <v>825000</v>
          </cell>
        </row>
        <row r="1885">
          <cell r="F1885" t="str">
            <v>COM</v>
          </cell>
          <cell r="N1885">
            <v>0</v>
          </cell>
          <cell r="O1885">
            <v>825000</v>
          </cell>
        </row>
        <row r="1886">
          <cell r="F1886" t="str">
            <v>COM</v>
          </cell>
          <cell r="N1886">
            <v>0</v>
          </cell>
          <cell r="O1886">
            <v>825000</v>
          </cell>
        </row>
        <row r="1887">
          <cell r="F1887" t="str">
            <v>COM</v>
          </cell>
          <cell r="N1887">
            <v>0</v>
          </cell>
          <cell r="O1887">
            <v>825000</v>
          </cell>
        </row>
        <row r="1888">
          <cell r="F1888" t="str">
            <v>COM</v>
          </cell>
          <cell r="N1888">
            <v>0</v>
          </cell>
          <cell r="O1888">
            <v>825000</v>
          </cell>
        </row>
        <row r="1889">
          <cell r="F1889" t="str">
            <v>COM</v>
          </cell>
          <cell r="N1889">
            <v>0</v>
          </cell>
          <cell r="O1889">
            <v>825000</v>
          </cell>
        </row>
        <row r="1890">
          <cell r="F1890" t="str">
            <v>COM</v>
          </cell>
          <cell r="N1890">
            <v>0</v>
          </cell>
          <cell r="O1890">
            <v>825000</v>
          </cell>
        </row>
        <row r="1891">
          <cell r="F1891" t="str">
            <v>COM</v>
          </cell>
          <cell r="N1891">
            <v>0</v>
          </cell>
          <cell r="O1891">
            <v>825000</v>
          </cell>
        </row>
        <row r="1892">
          <cell r="F1892" t="str">
            <v>COM</v>
          </cell>
          <cell r="N1892">
            <v>0</v>
          </cell>
          <cell r="O1892">
            <v>825000</v>
          </cell>
        </row>
        <row r="1893">
          <cell r="F1893" t="str">
            <v>COM</v>
          </cell>
          <cell r="N1893">
            <v>0</v>
          </cell>
          <cell r="O1893">
            <v>80000</v>
          </cell>
        </row>
        <row r="1894">
          <cell r="F1894" t="str">
            <v>COM</v>
          </cell>
          <cell r="N1894">
            <v>0</v>
          </cell>
          <cell r="O1894">
            <v>80000</v>
          </cell>
        </row>
        <row r="1895">
          <cell r="F1895" t="str">
            <v>COM</v>
          </cell>
          <cell r="N1895">
            <v>0</v>
          </cell>
          <cell r="O1895">
            <v>80000</v>
          </cell>
        </row>
        <row r="1896">
          <cell r="F1896" t="str">
            <v>COM</v>
          </cell>
          <cell r="N1896">
            <v>0</v>
          </cell>
          <cell r="O1896">
            <v>80000</v>
          </cell>
        </row>
        <row r="1897">
          <cell r="F1897" t="str">
            <v>COM</v>
          </cell>
          <cell r="N1897">
            <v>0</v>
          </cell>
          <cell r="O1897">
            <v>80000</v>
          </cell>
        </row>
        <row r="1898">
          <cell r="F1898" t="str">
            <v>COM</v>
          </cell>
          <cell r="N1898">
            <v>0</v>
          </cell>
          <cell r="O1898">
            <v>80000</v>
          </cell>
        </row>
        <row r="1899">
          <cell r="F1899" t="str">
            <v>COM</v>
          </cell>
          <cell r="N1899">
            <v>0</v>
          </cell>
          <cell r="O1899">
            <v>80000</v>
          </cell>
        </row>
        <row r="1900">
          <cell r="F1900" t="str">
            <v>COM</v>
          </cell>
          <cell r="N1900">
            <v>0</v>
          </cell>
          <cell r="O1900">
            <v>80000</v>
          </cell>
        </row>
        <row r="1901">
          <cell r="F1901" t="str">
            <v>COM</v>
          </cell>
          <cell r="N1901">
            <v>0</v>
          </cell>
          <cell r="O1901">
            <v>80000</v>
          </cell>
        </row>
        <row r="1902">
          <cell r="F1902" t="str">
            <v>COM</v>
          </cell>
          <cell r="N1902">
            <v>0</v>
          </cell>
          <cell r="O1902">
            <v>80000</v>
          </cell>
        </row>
        <row r="1903">
          <cell r="F1903" t="str">
            <v>COM</v>
          </cell>
          <cell r="N1903">
            <v>0</v>
          </cell>
          <cell r="O1903">
            <v>80000</v>
          </cell>
        </row>
        <row r="1904">
          <cell r="F1904" t="str">
            <v>COM</v>
          </cell>
          <cell r="N1904">
            <v>0</v>
          </cell>
          <cell r="O1904">
            <v>80000</v>
          </cell>
        </row>
        <row r="1905">
          <cell r="F1905" t="str">
            <v>COM</v>
          </cell>
          <cell r="N1905">
            <v>0</v>
          </cell>
          <cell r="O1905">
            <v>80000</v>
          </cell>
        </row>
        <row r="1906">
          <cell r="F1906" t="str">
            <v>COM</v>
          </cell>
          <cell r="N1906">
            <v>0</v>
          </cell>
          <cell r="O1906">
            <v>80000</v>
          </cell>
        </row>
        <row r="1907">
          <cell r="F1907" t="str">
            <v>COM</v>
          </cell>
          <cell r="N1907">
            <v>0</v>
          </cell>
          <cell r="O1907">
            <v>80000</v>
          </cell>
        </row>
        <row r="1908">
          <cell r="F1908" t="str">
            <v>COM</v>
          </cell>
          <cell r="N1908">
            <v>0</v>
          </cell>
          <cell r="O1908">
            <v>80000</v>
          </cell>
        </row>
        <row r="1909">
          <cell r="F1909" t="str">
            <v>COM</v>
          </cell>
          <cell r="N1909">
            <v>0</v>
          </cell>
          <cell r="O1909">
            <v>80000</v>
          </cell>
        </row>
        <row r="1910">
          <cell r="F1910" t="str">
            <v>COM</v>
          </cell>
          <cell r="N1910">
            <v>0</v>
          </cell>
          <cell r="O1910">
            <v>80000</v>
          </cell>
        </row>
        <row r="1911">
          <cell r="F1911" t="str">
            <v>COM</v>
          </cell>
          <cell r="N1911">
            <v>0</v>
          </cell>
          <cell r="O1911">
            <v>80000</v>
          </cell>
        </row>
        <row r="1912">
          <cell r="F1912" t="str">
            <v>COM</v>
          </cell>
          <cell r="N1912">
            <v>0</v>
          </cell>
          <cell r="O1912">
            <v>80000</v>
          </cell>
        </row>
        <row r="1913">
          <cell r="F1913" t="str">
            <v>COM</v>
          </cell>
          <cell r="N1913">
            <v>0</v>
          </cell>
          <cell r="O1913">
            <v>80000</v>
          </cell>
        </row>
        <row r="1914">
          <cell r="F1914" t="str">
            <v>COM</v>
          </cell>
          <cell r="N1914">
            <v>0</v>
          </cell>
          <cell r="O1914">
            <v>80000</v>
          </cell>
        </row>
        <row r="1915">
          <cell r="F1915" t="str">
            <v>COM</v>
          </cell>
          <cell r="N1915">
            <v>0</v>
          </cell>
          <cell r="O1915">
            <v>80000</v>
          </cell>
        </row>
        <row r="1916">
          <cell r="F1916" t="str">
            <v>COM</v>
          </cell>
          <cell r="N1916">
            <v>0</v>
          </cell>
          <cell r="O1916">
            <v>80000</v>
          </cell>
        </row>
        <row r="1917">
          <cell r="F1917" t="str">
            <v>COM</v>
          </cell>
          <cell r="N1917">
            <v>0</v>
          </cell>
          <cell r="O1917">
            <v>80000</v>
          </cell>
        </row>
        <row r="1918">
          <cell r="F1918" t="str">
            <v>COM</v>
          </cell>
          <cell r="N1918">
            <v>0</v>
          </cell>
          <cell r="O1918">
            <v>80000</v>
          </cell>
        </row>
        <row r="1919">
          <cell r="F1919" t="str">
            <v>COM</v>
          </cell>
          <cell r="N1919">
            <v>0</v>
          </cell>
          <cell r="O1919">
            <v>80000</v>
          </cell>
        </row>
        <row r="1920">
          <cell r="F1920" t="str">
            <v>COM</v>
          </cell>
          <cell r="N1920">
            <v>0</v>
          </cell>
          <cell r="O1920">
            <v>80000</v>
          </cell>
        </row>
        <row r="1921">
          <cell r="F1921" t="str">
            <v>COM</v>
          </cell>
          <cell r="N1921">
            <v>0</v>
          </cell>
          <cell r="O1921">
            <v>80000</v>
          </cell>
        </row>
        <row r="1922">
          <cell r="F1922" t="str">
            <v>COM</v>
          </cell>
          <cell r="N1922">
            <v>0</v>
          </cell>
          <cell r="O1922">
            <v>80000</v>
          </cell>
        </row>
        <row r="1923">
          <cell r="F1923" t="str">
            <v>COM</v>
          </cell>
          <cell r="N1923">
            <v>0</v>
          </cell>
          <cell r="O1923">
            <v>125000</v>
          </cell>
        </row>
        <row r="1924">
          <cell r="F1924" t="str">
            <v>COM</v>
          </cell>
          <cell r="N1924">
            <v>0</v>
          </cell>
          <cell r="O1924">
            <v>125000</v>
          </cell>
        </row>
        <row r="1925">
          <cell r="F1925" t="str">
            <v>COM</v>
          </cell>
          <cell r="N1925">
            <v>0</v>
          </cell>
          <cell r="O1925">
            <v>825000</v>
          </cell>
        </row>
        <row r="1926">
          <cell r="F1926" t="str">
            <v>COM</v>
          </cell>
          <cell r="N1926">
            <v>0</v>
          </cell>
          <cell r="O1926">
            <v>825000</v>
          </cell>
        </row>
        <row r="1927">
          <cell r="F1927" t="str">
            <v>COM</v>
          </cell>
          <cell r="N1927">
            <v>0</v>
          </cell>
          <cell r="O1927">
            <v>825000</v>
          </cell>
        </row>
        <row r="1928">
          <cell r="F1928" t="str">
            <v>COM</v>
          </cell>
          <cell r="N1928">
            <v>0</v>
          </cell>
          <cell r="O1928">
            <v>825000</v>
          </cell>
        </row>
        <row r="1929">
          <cell r="F1929" t="str">
            <v>COM</v>
          </cell>
          <cell r="N1929">
            <v>0</v>
          </cell>
          <cell r="O1929">
            <v>825000</v>
          </cell>
        </row>
        <row r="1930">
          <cell r="F1930" t="str">
            <v>COM</v>
          </cell>
          <cell r="N1930">
            <v>0</v>
          </cell>
          <cell r="O1930">
            <v>825000</v>
          </cell>
        </row>
        <row r="1931">
          <cell r="F1931" t="str">
            <v>COM</v>
          </cell>
          <cell r="N1931">
            <v>0</v>
          </cell>
          <cell r="O1931">
            <v>825000</v>
          </cell>
        </row>
        <row r="1932">
          <cell r="F1932" t="str">
            <v>COM</v>
          </cell>
          <cell r="N1932">
            <v>0</v>
          </cell>
          <cell r="O1932">
            <v>80000</v>
          </cell>
        </row>
        <row r="1933">
          <cell r="F1933" t="str">
            <v>COM</v>
          </cell>
          <cell r="N1933">
            <v>0</v>
          </cell>
          <cell r="O1933">
            <v>80000</v>
          </cell>
        </row>
        <row r="1934">
          <cell r="F1934" t="str">
            <v>COM</v>
          </cell>
          <cell r="N1934">
            <v>0</v>
          </cell>
          <cell r="O1934">
            <v>80000</v>
          </cell>
        </row>
        <row r="1935">
          <cell r="F1935" t="str">
            <v>COM</v>
          </cell>
          <cell r="N1935">
            <v>0</v>
          </cell>
          <cell r="O1935">
            <v>80000</v>
          </cell>
        </row>
        <row r="1936">
          <cell r="F1936" t="str">
            <v>COM</v>
          </cell>
          <cell r="N1936">
            <v>0</v>
          </cell>
          <cell r="O1936">
            <v>80000</v>
          </cell>
        </row>
        <row r="1937">
          <cell r="F1937" t="str">
            <v>COM</v>
          </cell>
          <cell r="N1937">
            <v>0</v>
          </cell>
          <cell r="O1937">
            <v>3960000</v>
          </cell>
        </row>
        <row r="1938">
          <cell r="F1938" t="str">
            <v>COM</v>
          </cell>
          <cell r="N1938">
            <v>0</v>
          </cell>
          <cell r="O1938">
            <v>3355000</v>
          </cell>
        </row>
        <row r="1939">
          <cell r="F1939" t="str">
            <v>COM</v>
          </cell>
          <cell r="N1939">
            <v>0</v>
          </cell>
          <cell r="O1939">
            <v>3100000</v>
          </cell>
        </row>
        <row r="1940">
          <cell r="F1940" t="str">
            <v>COM</v>
          </cell>
          <cell r="N1940">
            <v>0</v>
          </cell>
          <cell r="O1940">
            <v>35773349</v>
          </cell>
        </row>
        <row r="1941">
          <cell r="F1941" t="str">
            <v>COM</v>
          </cell>
          <cell r="N1941">
            <v>0</v>
          </cell>
          <cell r="O1941">
            <v>5990000</v>
          </cell>
        </row>
        <row r="1942">
          <cell r="F1942" t="str">
            <v>COM</v>
          </cell>
          <cell r="N1942">
            <v>0</v>
          </cell>
          <cell r="O1942">
            <v>11287500</v>
          </cell>
        </row>
        <row r="1943">
          <cell r="F1943" t="str">
            <v>COM</v>
          </cell>
          <cell r="N1943">
            <v>0</v>
          </cell>
          <cell r="O1943">
            <v>98891415</v>
          </cell>
        </row>
        <row r="1944">
          <cell r="F1944" t="str">
            <v>COM</v>
          </cell>
          <cell r="N1944">
            <v>0</v>
          </cell>
          <cell r="O1944">
            <v>4250000</v>
          </cell>
        </row>
        <row r="1945">
          <cell r="F1945" t="str">
            <v>COM</v>
          </cell>
          <cell r="N1945">
            <v>0</v>
          </cell>
          <cell r="O1945">
            <v>7680000</v>
          </cell>
        </row>
        <row r="1946">
          <cell r="F1946" t="str">
            <v>COM</v>
          </cell>
          <cell r="N1946">
            <v>0</v>
          </cell>
          <cell r="O1946">
            <v>2541000</v>
          </cell>
        </row>
        <row r="1947">
          <cell r="F1947" t="str">
            <v>COM</v>
          </cell>
          <cell r="N1947">
            <v>0</v>
          </cell>
          <cell r="O1947">
            <v>1760000</v>
          </cell>
        </row>
        <row r="1948">
          <cell r="F1948" t="str">
            <v>COM</v>
          </cell>
          <cell r="N1948">
            <v>0</v>
          </cell>
          <cell r="O1948">
            <v>9000000</v>
          </cell>
        </row>
        <row r="1949">
          <cell r="F1949" t="str">
            <v>COM</v>
          </cell>
          <cell r="N1949">
            <v>0</v>
          </cell>
          <cell r="O1949">
            <v>2200000</v>
          </cell>
        </row>
        <row r="1950">
          <cell r="F1950" t="str">
            <v>COM</v>
          </cell>
          <cell r="N1950">
            <v>0</v>
          </cell>
          <cell r="O1950">
            <v>3176250</v>
          </cell>
        </row>
        <row r="1951">
          <cell r="F1951" t="str">
            <v>COM</v>
          </cell>
          <cell r="N1951">
            <v>0</v>
          </cell>
          <cell r="O1951">
            <v>5000000</v>
          </cell>
        </row>
        <row r="1952">
          <cell r="F1952" t="str">
            <v>COM</v>
          </cell>
          <cell r="N1952">
            <v>0</v>
          </cell>
          <cell r="O1952">
            <v>1089000</v>
          </cell>
        </row>
        <row r="1953">
          <cell r="F1953" t="str">
            <v>COM</v>
          </cell>
          <cell r="N1953">
            <v>0</v>
          </cell>
          <cell r="O1953">
            <v>1980000</v>
          </cell>
        </row>
        <row r="1954">
          <cell r="F1954" t="str">
            <v>OPE</v>
          </cell>
          <cell r="N1954">
            <v>0</v>
          </cell>
          <cell r="O1954">
            <v>4283553</v>
          </cell>
        </row>
        <row r="1955">
          <cell r="F1955" t="str">
            <v>OPE</v>
          </cell>
          <cell r="N1955">
            <v>0</v>
          </cell>
          <cell r="O1955">
            <v>4283553</v>
          </cell>
        </row>
        <row r="1956">
          <cell r="F1956" t="str">
            <v>OPE</v>
          </cell>
          <cell r="N1956">
            <v>0</v>
          </cell>
          <cell r="O1956">
            <v>4283553</v>
          </cell>
        </row>
        <row r="1957">
          <cell r="F1957" t="str">
            <v>COM</v>
          </cell>
          <cell r="N1957">
            <v>0</v>
          </cell>
          <cell r="O1957">
            <v>2860000</v>
          </cell>
        </row>
        <row r="1958">
          <cell r="F1958" t="str">
            <v>OPE</v>
          </cell>
          <cell r="N1958">
            <v>0</v>
          </cell>
          <cell r="O1958">
            <v>10324734</v>
          </cell>
        </row>
        <row r="1959">
          <cell r="F1959" t="str">
            <v>OPE</v>
          </cell>
          <cell r="N1959">
            <v>0</v>
          </cell>
          <cell r="O1959">
            <v>6491533</v>
          </cell>
        </row>
        <row r="1960">
          <cell r="F1960" t="str">
            <v>COM</v>
          </cell>
          <cell r="N1960">
            <v>0</v>
          </cell>
          <cell r="O1960">
            <v>34000000</v>
          </cell>
        </row>
        <row r="1961">
          <cell r="F1961" t="str">
            <v>COM</v>
          </cell>
          <cell r="N1961">
            <v>0</v>
          </cell>
          <cell r="O1961">
            <v>1001000</v>
          </cell>
        </row>
        <row r="1962">
          <cell r="F1962" t="str">
            <v>COM</v>
          </cell>
          <cell r="N1962">
            <v>0</v>
          </cell>
          <cell r="O1962">
            <v>5005000</v>
          </cell>
        </row>
        <row r="1963">
          <cell r="F1963" t="str">
            <v>COM</v>
          </cell>
          <cell r="N1963">
            <v>0</v>
          </cell>
          <cell r="O1963">
            <v>10752500</v>
          </cell>
        </row>
        <row r="1964">
          <cell r="F1964" t="str">
            <v>COM</v>
          </cell>
          <cell r="N1964">
            <v>0</v>
          </cell>
          <cell r="O1964">
            <v>1788000</v>
          </cell>
        </row>
        <row r="1965">
          <cell r="F1965" t="str">
            <v>COM</v>
          </cell>
          <cell r="N1965">
            <v>0</v>
          </cell>
          <cell r="O1965">
            <v>3792250</v>
          </cell>
        </row>
        <row r="1966">
          <cell r="F1966" t="str">
            <v>COM</v>
          </cell>
          <cell r="N1966">
            <v>14980421</v>
          </cell>
          <cell r="O1966">
            <v>719060000</v>
          </cell>
        </row>
        <row r="1967">
          <cell r="F1967" t="str">
            <v>COM</v>
          </cell>
          <cell r="N1967">
            <v>1680654</v>
          </cell>
          <cell r="O1967">
            <v>26890380</v>
          </cell>
        </row>
        <row r="1968">
          <cell r="F1968" t="str">
            <v>COM</v>
          </cell>
          <cell r="N1968">
            <v>2192576</v>
          </cell>
          <cell r="O1968">
            <v>26310830</v>
          </cell>
        </row>
        <row r="1969">
          <cell r="F1969" t="str">
            <v>COM</v>
          </cell>
          <cell r="N1969">
            <v>1568330</v>
          </cell>
          <cell r="O1969">
            <v>18820000</v>
          </cell>
        </row>
        <row r="1970">
          <cell r="F1970" t="str">
            <v>COM</v>
          </cell>
          <cell r="N1970">
            <v>2000999</v>
          </cell>
          <cell r="O1970">
            <v>21344032</v>
          </cell>
        </row>
        <row r="1971">
          <cell r="F1971" t="str">
            <v>COM</v>
          </cell>
          <cell r="N1971">
            <v>3109437</v>
          </cell>
          <cell r="O1971">
            <v>27136890</v>
          </cell>
        </row>
        <row r="1972">
          <cell r="F1972" t="str">
            <v>COM</v>
          </cell>
          <cell r="N1972">
            <v>1130707</v>
          </cell>
          <cell r="O1972">
            <v>9867960</v>
          </cell>
        </row>
        <row r="1973">
          <cell r="F1973" t="str">
            <v>BLD</v>
          </cell>
          <cell r="N1973">
            <v>42653960</v>
          </cell>
          <cell r="O1973">
            <v>693126854</v>
          </cell>
        </row>
        <row r="1974">
          <cell r="F1974" t="str">
            <v>BLD</v>
          </cell>
          <cell r="N1974">
            <v>0</v>
          </cell>
          <cell r="O1974">
            <v>487624973</v>
          </cell>
        </row>
        <row r="1975">
          <cell r="F1975" t="str">
            <v>BLD</v>
          </cell>
          <cell r="N1975">
            <v>0</v>
          </cell>
          <cell r="O1975">
            <v>5406000</v>
          </cell>
        </row>
        <row r="1976">
          <cell r="F1976" t="str">
            <v>BLD</v>
          </cell>
          <cell r="N1976">
            <v>0</v>
          </cell>
          <cell r="O1976">
            <v>7075000</v>
          </cell>
        </row>
        <row r="1977">
          <cell r="F1977" t="str">
            <v>BLD</v>
          </cell>
          <cell r="N1977">
            <v>0</v>
          </cell>
          <cell r="O1977">
            <v>106643000</v>
          </cell>
        </row>
        <row r="1978">
          <cell r="F1978" t="str">
            <v>BLD</v>
          </cell>
          <cell r="N1978">
            <v>0</v>
          </cell>
          <cell r="O1978">
            <v>96922647</v>
          </cell>
        </row>
        <row r="1979">
          <cell r="F1979" t="str">
            <v>BLD</v>
          </cell>
          <cell r="N1979">
            <v>0</v>
          </cell>
          <cell r="O1979">
            <v>17360910</v>
          </cell>
        </row>
        <row r="1980">
          <cell r="F1980" t="str">
            <v>BLD</v>
          </cell>
          <cell r="N1980">
            <v>0</v>
          </cell>
          <cell r="O1980">
            <v>154132425</v>
          </cell>
        </row>
        <row r="1981">
          <cell r="F1981" t="str">
            <v>BLD</v>
          </cell>
          <cell r="N1981">
            <v>0</v>
          </cell>
          <cell r="O1981">
            <v>158631200</v>
          </cell>
        </row>
        <row r="1982">
          <cell r="F1982" t="str">
            <v>BLD</v>
          </cell>
          <cell r="N1982">
            <v>0</v>
          </cell>
          <cell r="O1982">
            <v>2429625</v>
          </cell>
        </row>
        <row r="1983">
          <cell r="F1983" t="str">
            <v>BLD</v>
          </cell>
          <cell r="N1983">
            <v>0</v>
          </cell>
          <cell r="O1983">
            <v>36545455</v>
          </cell>
        </row>
        <row r="1984">
          <cell r="F1984" t="str">
            <v>BLD</v>
          </cell>
          <cell r="N1984">
            <v>0</v>
          </cell>
          <cell r="O1984">
            <v>5383000</v>
          </cell>
        </row>
        <row r="1985">
          <cell r="F1985" t="str">
            <v>BLD</v>
          </cell>
          <cell r="N1985">
            <v>0</v>
          </cell>
          <cell r="O1985">
            <v>96351069</v>
          </cell>
        </row>
        <row r="1986">
          <cell r="F1986" t="str">
            <v>BLD</v>
          </cell>
          <cell r="N1986">
            <v>0</v>
          </cell>
          <cell r="O1986">
            <v>58541307</v>
          </cell>
        </row>
        <row r="1987">
          <cell r="F1987" t="str">
            <v>BLD</v>
          </cell>
          <cell r="N1987">
            <v>0</v>
          </cell>
          <cell r="O1987">
            <v>39727365</v>
          </cell>
        </row>
        <row r="1988">
          <cell r="F1988" t="str">
            <v>BLD</v>
          </cell>
          <cell r="N1988">
            <v>0</v>
          </cell>
          <cell r="O1988">
            <v>27884051</v>
          </cell>
        </row>
        <row r="1989">
          <cell r="F1989" t="str">
            <v>BLD</v>
          </cell>
          <cell r="N1989">
            <v>0</v>
          </cell>
          <cell r="O1989">
            <v>1158891810</v>
          </cell>
        </row>
        <row r="1990">
          <cell r="F1990" t="str">
            <v>BLD</v>
          </cell>
          <cell r="N1990">
            <v>0</v>
          </cell>
          <cell r="O1990">
            <v>120779180</v>
          </cell>
        </row>
        <row r="1991">
          <cell r="F1991" t="str">
            <v>BLD</v>
          </cell>
          <cell r="N1991">
            <v>0</v>
          </cell>
          <cell r="O1991">
            <v>106820926</v>
          </cell>
        </row>
        <row r="1992">
          <cell r="F1992" t="str">
            <v>BLD</v>
          </cell>
          <cell r="N1992">
            <v>0</v>
          </cell>
          <cell r="O1992">
            <v>79360005</v>
          </cell>
        </row>
        <row r="1993">
          <cell r="F1993" t="str">
            <v>BLD</v>
          </cell>
          <cell r="N1993">
            <v>0</v>
          </cell>
          <cell r="O1993">
            <v>91363550</v>
          </cell>
        </row>
        <row r="1994">
          <cell r="F1994" t="str">
            <v>BLD</v>
          </cell>
          <cell r="N1994">
            <v>0</v>
          </cell>
          <cell r="O1994">
            <v>12942480</v>
          </cell>
        </row>
        <row r="1995">
          <cell r="F1995" t="str">
            <v>BLD</v>
          </cell>
          <cell r="N1995">
            <v>0</v>
          </cell>
          <cell r="O1995">
            <v>182424229</v>
          </cell>
        </row>
        <row r="1996">
          <cell r="F1996" t="str">
            <v>BLD</v>
          </cell>
          <cell r="N1996">
            <v>0</v>
          </cell>
          <cell r="O1996">
            <v>45430000</v>
          </cell>
        </row>
        <row r="1997">
          <cell r="F1997" t="str">
            <v>BLD</v>
          </cell>
          <cell r="N1997">
            <v>0</v>
          </cell>
          <cell r="O1997">
            <v>39502100</v>
          </cell>
        </row>
        <row r="1998">
          <cell r="F1998" t="str">
            <v>BLD</v>
          </cell>
          <cell r="N1998">
            <v>0</v>
          </cell>
          <cell r="O1998">
            <v>43899790</v>
          </cell>
        </row>
        <row r="1999">
          <cell r="F1999" t="str">
            <v>BLD</v>
          </cell>
          <cell r="N1999">
            <v>0</v>
          </cell>
          <cell r="O1999">
            <v>8650000</v>
          </cell>
        </row>
        <row r="2000">
          <cell r="F2000" t="str">
            <v>BLD</v>
          </cell>
          <cell r="N2000">
            <v>0</v>
          </cell>
          <cell r="O2000">
            <v>5949045</v>
          </cell>
        </row>
        <row r="2001">
          <cell r="F2001" t="str">
            <v>BLD</v>
          </cell>
          <cell r="N2001">
            <v>0</v>
          </cell>
          <cell r="O2001">
            <v>9916510</v>
          </cell>
        </row>
        <row r="2002">
          <cell r="F2002" t="str">
            <v>BLD</v>
          </cell>
          <cell r="N2002">
            <v>0</v>
          </cell>
          <cell r="O2002">
            <v>4883634</v>
          </cell>
        </row>
        <row r="2003">
          <cell r="F2003" t="str">
            <v>BLD</v>
          </cell>
          <cell r="N2003">
            <v>0</v>
          </cell>
          <cell r="O2003">
            <v>117125550</v>
          </cell>
        </row>
        <row r="2004">
          <cell r="F2004" t="str">
            <v>BLD</v>
          </cell>
          <cell r="N2004">
            <v>0</v>
          </cell>
          <cell r="O2004">
            <v>4883663</v>
          </cell>
        </row>
        <row r="2005">
          <cell r="F2005" t="str">
            <v>BLD</v>
          </cell>
          <cell r="N2005">
            <v>0</v>
          </cell>
          <cell r="O2005">
            <v>24220909</v>
          </cell>
        </row>
        <row r="2006">
          <cell r="F2006" t="str">
            <v>BLD</v>
          </cell>
          <cell r="N2006">
            <v>0</v>
          </cell>
          <cell r="O2006">
            <v>130139500</v>
          </cell>
        </row>
        <row r="2007">
          <cell r="F2007" t="str">
            <v>BLD</v>
          </cell>
          <cell r="N2007">
            <v>0</v>
          </cell>
          <cell r="O2007">
            <v>13013950</v>
          </cell>
        </row>
        <row r="2008">
          <cell r="F2008" t="str">
            <v>BLD</v>
          </cell>
          <cell r="N2008">
            <v>0</v>
          </cell>
          <cell r="O2008">
            <v>69012500</v>
          </cell>
        </row>
        <row r="2009">
          <cell r="F2009" t="str">
            <v>BLD</v>
          </cell>
          <cell r="N2009">
            <v>0</v>
          </cell>
          <cell r="O2009">
            <v>142088556</v>
          </cell>
        </row>
        <row r="2010">
          <cell r="F2010" t="str">
            <v>BLD</v>
          </cell>
          <cell r="N2010">
            <v>0</v>
          </cell>
          <cell r="O2010">
            <v>50850600</v>
          </cell>
        </row>
        <row r="2011">
          <cell r="F2011" t="str">
            <v>BLD</v>
          </cell>
          <cell r="N2011">
            <v>0</v>
          </cell>
          <cell r="O2011">
            <v>16210850</v>
          </cell>
        </row>
        <row r="2012">
          <cell r="F2012" t="str">
            <v>BLD</v>
          </cell>
          <cell r="N2012">
            <v>0</v>
          </cell>
          <cell r="O2012">
            <v>21539260</v>
          </cell>
        </row>
        <row r="2013">
          <cell r="F2013" t="str">
            <v>BLD</v>
          </cell>
          <cell r="N2013">
            <v>0</v>
          </cell>
          <cell r="O2013">
            <v>2004000</v>
          </cell>
        </row>
        <row r="2014">
          <cell r="F2014" t="str">
            <v>BLD</v>
          </cell>
          <cell r="N2014">
            <v>0</v>
          </cell>
          <cell r="O2014">
            <v>99663680</v>
          </cell>
        </row>
        <row r="2015">
          <cell r="F2015" t="str">
            <v>BLD</v>
          </cell>
          <cell r="N2015">
            <v>0</v>
          </cell>
          <cell r="O2015">
            <v>1314000</v>
          </cell>
        </row>
        <row r="2016">
          <cell r="F2016" t="str">
            <v>BLD</v>
          </cell>
          <cell r="N2016">
            <v>0</v>
          </cell>
          <cell r="O2016">
            <v>4325100</v>
          </cell>
        </row>
        <row r="2017">
          <cell r="F2017" t="str">
            <v>BLD</v>
          </cell>
          <cell r="N2017">
            <v>0</v>
          </cell>
          <cell r="O2017">
            <v>2700000</v>
          </cell>
        </row>
        <row r="2018">
          <cell r="F2018" t="str">
            <v>BLD</v>
          </cell>
          <cell r="N2018">
            <v>0</v>
          </cell>
          <cell r="O2018">
            <v>74747760</v>
          </cell>
        </row>
        <row r="2019">
          <cell r="F2019" t="str">
            <v>BLD</v>
          </cell>
          <cell r="N2019">
            <v>0</v>
          </cell>
          <cell r="O2019">
            <v>62289800</v>
          </cell>
        </row>
        <row r="2020">
          <cell r="F2020" t="str">
            <v>BLD</v>
          </cell>
          <cell r="N2020">
            <v>0</v>
          </cell>
          <cell r="O2020">
            <v>12457960</v>
          </cell>
        </row>
        <row r="2021">
          <cell r="F2021" t="str">
            <v>OPE</v>
          </cell>
          <cell r="N2021">
            <v>0</v>
          </cell>
          <cell r="O2021">
            <v>0</v>
          </cell>
        </row>
        <row r="2022">
          <cell r="F2022" t="str">
            <v>OPE</v>
          </cell>
          <cell r="N2022">
            <v>0</v>
          </cell>
          <cell r="O2022">
            <v>1309000000</v>
          </cell>
        </row>
        <row r="2023">
          <cell r="F2023" t="str">
            <v>MME</v>
          </cell>
          <cell r="N2023">
            <v>0</v>
          </cell>
          <cell r="O2023">
            <v>1512500</v>
          </cell>
        </row>
        <row r="2024">
          <cell r="F2024" t="str">
            <v>OPE</v>
          </cell>
          <cell r="N2024">
            <v>0</v>
          </cell>
          <cell r="O2024">
            <v>446000000</v>
          </cell>
        </row>
        <row r="2025">
          <cell r="F2025" t="str">
            <v>OPE</v>
          </cell>
          <cell r="N2025">
            <v>0</v>
          </cell>
          <cell r="O2025">
            <v>105000000</v>
          </cell>
        </row>
        <row r="2026">
          <cell r="F2026" t="str">
            <v>OPE</v>
          </cell>
          <cell r="N2026">
            <v>0</v>
          </cell>
          <cell r="O2026">
            <v>0</v>
          </cell>
        </row>
        <row r="2027">
          <cell r="F2027" t="str">
            <v>OPE</v>
          </cell>
          <cell r="N2027">
            <v>0</v>
          </cell>
          <cell r="O2027">
            <v>30335910</v>
          </cell>
        </row>
        <row r="2028">
          <cell r="F2028" t="str">
            <v>OPE</v>
          </cell>
          <cell r="N2028">
            <v>0</v>
          </cell>
          <cell r="O2028">
            <v>30335910</v>
          </cell>
        </row>
        <row r="2029">
          <cell r="F2029" t="str">
            <v>OPE</v>
          </cell>
          <cell r="N2029">
            <v>0</v>
          </cell>
          <cell r="O2029">
            <v>30335910</v>
          </cell>
        </row>
        <row r="2030">
          <cell r="F2030" t="str">
            <v>OPE</v>
          </cell>
          <cell r="N2030">
            <v>0</v>
          </cell>
          <cell r="O2030">
            <v>30335910</v>
          </cell>
        </row>
        <row r="2031">
          <cell r="F2031" t="str">
            <v>OPE</v>
          </cell>
          <cell r="N2031">
            <v>0</v>
          </cell>
          <cell r="O2031">
            <v>30335910</v>
          </cell>
        </row>
        <row r="2032">
          <cell r="F2032" t="str">
            <v>OPE</v>
          </cell>
          <cell r="N2032">
            <v>0</v>
          </cell>
          <cell r="O2032">
            <v>24753600</v>
          </cell>
        </row>
        <row r="2033">
          <cell r="F2033" t="str">
            <v>OPE</v>
          </cell>
          <cell r="N2033">
            <v>0</v>
          </cell>
          <cell r="O2033">
            <v>287123200</v>
          </cell>
        </row>
        <row r="2034">
          <cell r="F2034" t="str">
            <v>OPE</v>
          </cell>
          <cell r="N2034">
            <v>0</v>
          </cell>
          <cell r="O2034">
            <v>20500000</v>
          </cell>
        </row>
        <row r="2035">
          <cell r="F2035" t="str">
            <v>OPE</v>
          </cell>
          <cell r="N2035">
            <v>0</v>
          </cell>
          <cell r="O2035">
            <v>763000000</v>
          </cell>
        </row>
        <row r="2036">
          <cell r="F2036" t="str">
            <v>FFE</v>
          </cell>
          <cell r="N2036">
            <v>0</v>
          </cell>
          <cell r="O2036">
            <v>4129632</v>
          </cell>
        </row>
        <row r="2037">
          <cell r="F2037" t="str">
            <v>OPE</v>
          </cell>
          <cell r="N2037">
            <v>0</v>
          </cell>
          <cell r="O2037">
            <v>18000000</v>
          </cell>
        </row>
        <row r="2038">
          <cell r="F2038" t="str">
            <v>OPE</v>
          </cell>
          <cell r="N2038">
            <v>0</v>
          </cell>
          <cell r="O2038">
            <v>398461936</v>
          </cell>
        </row>
        <row r="2039">
          <cell r="F2039" t="str">
            <v>OPE</v>
          </cell>
          <cell r="N2039">
            <v>0</v>
          </cell>
          <cell r="O2039">
            <v>158435760</v>
          </cell>
        </row>
        <row r="2040">
          <cell r="F2040" t="str">
            <v>OPE</v>
          </cell>
          <cell r="N2040">
            <v>0</v>
          </cell>
          <cell r="O2040">
            <v>34827000</v>
          </cell>
        </row>
        <row r="2041">
          <cell r="F2041" t="str">
            <v>OPE</v>
          </cell>
          <cell r="N2041">
            <v>0</v>
          </cell>
          <cell r="O2041">
            <v>3300000</v>
          </cell>
        </row>
        <row r="2042">
          <cell r="F2042" t="str">
            <v>OPE</v>
          </cell>
          <cell r="N2042">
            <v>519218</v>
          </cell>
          <cell r="O2042">
            <v>16615000</v>
          </cell>
        </row>
        <row r="2043">
          <cell r="F2043" t="str">
            <v>OPE</v>
          </cell>
          <cell r="N2043">
            <v>3375000</v>
          </cell>
          <cell r="O2043">
            <v>64800000</v>
          </cell>
        </row>
        <row r="2044">
          <cell r="F2044" t="str">
            <v>OPE</v>
          </cell>
          <cell r="N2044">
            <v>3609375</v>
          </cell>
          <cell r="O2044">
            <v>49500000</v>
          </cell>
        </row>
        <row r="2045">
          <cell r="F2045" t="str">
            <v>OPE</v>
          </cell>
          <cell r="N2045">
            <v>6615000</v>
          </cell>
          <cell r="O2045">
            <v>90720000</v>
          </cell>
        </row>
        <row r="2046">
          <cell r="F2046" t="str">
            <v>OPE</v>
          </cell>
          <cell r="N2046">
            <v>10398443</v>
          </cell>
          <cell r="O2046">
            <v>90750000</v>
          </cell>
        </row>
        <row r="2047">
          <cell r="F2047" t="str">
            <v>OPE</v>
          </cell>
          <cell r="N2047">
            <v>3570183</v>
          </cell>
          <cell r="O2047">
            <v>31157940</v>
          </cell>
        </row>
        <row r="2048">
          <cell r="F2048" t="str">
            <v>OPE</v>
          </cell>
          <cell r="N2048">
            <v>1033532</v>
          </cell>
          <cell r="O2048">
            <v>8009876</v>
          </cell>
        </row>
        <row r="2049">
          <cell r="F2049" t="str">
            <v>MME</v>
          </cell>
          <cell r="N2049">
            <v>0</v>
          </cell>
          <cell r="O2049">
            <v>22849000</v>
          </cell>
        </row>
        <row r="2050">
          <cell r="F2050" t="str">
            <v>MME</v>
          </cell>
          <cell r="N2050">
            <v>0</v>
          </cell>
          <cell r="O2050">
            <v>1430000</v>
          </cell>
        </row>
        <row r="2051">
          <cell r="F2051" t="str">
            <v>MME</v>
          </cell>
          <cell r="N2051">
            <v>0</v>
          </cell>
          <cell r="O2051">
            <v>9950000</v>
          </cell>
        </row>
        <row r="2052">
          <cell r="F2052" t="str">
            <v>FFE</v>
          </cell>
          <cell r="N2052">
            <v>0</v>
          </cell>
          <cell r="O2052">
            <v>2618846999</v>
          </cell>
        </row>
        <row r="2053">
          <cell r="F2053" t="str">
            <v>FFE</v>
          </cell>
          <cell r="N2053">
            <v>0</v>
          </cell>
          <cell r="O2053">
            <v>8690000</v>
          </cell>
        </row>
        <row r="2054">
          <cell r="F2054" t="str">
            <v>FFE</v>
          </cell>
          <cell r="N2054">
            <v>0</v>
          </cell>
          <cell r="O2054">
            <v>3638000</v>
          </cell>
        </row>
        <row r="2055">
          <cell r="F2055" t="str">
            <v>FFE</v>
          </cell>
          <cell r="N2055">
            <v>0</v>
          </cell>
          <cell r="O2055">
            <v>55500000</v>
          </cell>
        </row>
        <row r="2056">
          <cell r="F2056" t="str">
            <v>FFE</v>
          </cell>
          <cell r="N2056">
            <v>0</v>
          </cell>
          <cell r="O2056">
            <v>4984250</v>
          </cell>
        </row>
        <row r="2057">
          <cell r="F2057" t="str">
            <v>FFE</v>
          </cell>
          <cell r="N2057">
            <v>0</v>
          </cell>
          <cell r="O2057">
            <v>8205000</v>
          </cell>
        </row>
        <row r="2058">
          <cell r="F2058" t="str">
            <v>FFE</v>
          </cell>
          <cell r="N2058">
            <v>0</v>
          </cell>
          <cell r="O2058">
            <v>4900000</v>
          </cell>
        </row>
        <row r="2059">
          <cell r="F2059" t="str">
            <v>FFE</v>
          </cell>
          <cell r="N2059">
            <v>0</v>
          </cell>
          <cell r="O2059">
            <v>4000000</v>
          </cell>
        </row>
        <row r="2060">
          <cell r="F2060" t="str">
            <v>FFE</v>
          </cell>
          <cell r="N2060">
            <v>0</v>
          </cell>
          <cell r="O2060">
            <v>3850000</v>
          </cell>
        </row>
        <row r="2061">
          <cell r="F2061" t="str">
            <v>FFE</v>
          </cell>
          <cell r="N2061">
            <v>0</v>
          </cell>
          <cell r="O2061">
            <v>1937320</v>
          </cell>
        </row>
        <row r="2062">
          <cell r="F2062" t="str">
            <v>FFE</v>
          </cell>
          <cell r="N2062">
            <v>0</v>
          </cell>
          <cell r="O2062">
            <v>1225000</v>
          </cell>
        </row>
        <row r="2063">
          <cell r="F2063" t="str">
            <v>FFE</v>
          </cell>
          <cell r="N2063">
            <v>0</v>
          </cell>
          <cell r="O2063">
            <v>1705000</v>
          </cell>
        </row>
        <row r="2064">
          <cell r="F2064" t="str">
            <v>FFE</v>
          </cell>
          <cell r="N2064">
            <v>0</v>
          </cell>
          <cell r="O2064">
            <v>1265000</v>
          </cell>
        </row>
        <row r="2065">
          <cell r="F2065" t="str">
            <v>FFE</v>
          </cell>
          <cell r="N2065">
            <v>0</v>
          </cell>
          <cell r="O2065">
            <v>29250000</v>
          </cell>
        </row>
        <row r="2066">
          <cell r="F2066" t="str">
            <v>FFE</v>
          </cell>
          <cell r="N2066">
            <v>0</v>
          </cell>
          <cell r="O2066">
            <v>1100000</v>
          </cell>
        </row>
        <row r="2067">
          <cell r="F2067" t="str">
            <v>FFE</v>
          </cell>
          <cell r="N2067">
            <v>0</v>
          </cell>
          <cell r="O2067">
            <v>5178965</v>
          </cell>
        </row>
        <row r="2068">
          <cell r="F2068" t="str">
            <v>FFE</v>
          </cell>
          <cell r="N2068">
            <v>0</v>
          </cell>
          <cell r="O2068">
            <v>4950000</v>
          </cell>
        </row>
        <row r="2069">
          <cell r="F2069" t="str">
            <v>FFE</v>
          </cell>
          <cell r="N2069">
            <v>0</v>
          </cell>
          <cell r="O2069">
            <v>2079000</v>
          </cell>
        </row>
        <row r="2070">
          <cell r="F2070" t="str">
            <v>FFE</v>
          </cell>
          <cell r="N2070">
            <v>0</v>
          </cell>
          <cell r="O2070">
            <v>20384000</v>
          </cell>
        </row>
        <row r="2071">
          <cell r="F2071" t="str">
            <v>FFE</v>
          </cell>
          <cell r="N2071">
            <v>0</v>
          </cell>
          <cell r="O2071">
            <v>8904000</v>
          </cell>
        </row>
        <row r="2072">
          <cell r="F2072" t="str">
            <v>FFE</v>
          </cell>
          <cell r="N2072">
            <v>0</v>
          </cell>
          <cell r="O2072">
            <v>5545625</v>
          </cell>
        </row>
        <row r="2073">
          <cell r="F2073" t="str">
            <v>FFE</v>
          </cell>
          <cell r="N2073">
            <v>0</v>
          </cell>
          <cell r="O2073">
            <v>4515000</v>
          </cell>
        </row>
        <row r="2074">
          <cell r="F2074" t="str">
            <v>FFE</v>
          </cell>
          <cell r="N2074">
            <v>0</v>
          </cell>
          <cell r="O2074">
            <v>17692800</v>
          </cell>
        </row>
        <row r="2075">
          <cell r="F2075" t="str">
            <v>FFE</v>
          </cell>
          <cell r="N2075">
            <v>0</v>
          </cell>
          <cell r="O2075">
            <v>3696000</v>
          </cell>
        </row>
        <row r="2076">
          <cell r="F2076" t="str">
            <v>FFE</v>
          </cell>
          <cell r="N2076">
            <v>0</v>
          </cell>
          <cell r="O2076">
            <v>92664000</v>
          </cell>
        </row>
        <row r="2077">
          <cell r="F2077" t="str">
            <v>FFE</v>
          </cell>
          <cell r="N2077">
            <v>0</v>
          </cell>
          <cell r="O2077">
            <v>6961500</v>
          </cell>
        </row>
        <row r="2078">
          <cell r="F2078" t="str">
            <v>FFE</v>
          </cell>
          <cell r="N2078">
            <v>0</v>
          </cell>
          <cell r="O2078">
            <v>2541000</v>
          </cell>
        </row>
        <row r="2079">
          <cell r="F2079" t="str">
            <v>FFE</v>
          </cell>
          <cell r="N2079">
            <v>0</v>
          </cell>
          <cell r="O2079">
            <v>2310000</v>
          </cell>
        </row>
        <row r="2080">
          <cell r="F2080" t="str">
            <v>FFE</v>
          </cell>
          <cell r="N2080">
            <v>0</v>
          </cell>
          <cell r="O2080">
            <v>35004375</v>
          </cell>
        </row>
        <row r="2081">
          <cell r="F2081" t="str">
            <v>FFE</v>
          </cell>
          <cell r="N2081">
            <v>0</v>
          </cell>
          <cell r="O2081">
            <v>8353425</v>
          </cell>
        </row>
        <row r="2082">
          <cell r="F2082" t="str">
            <v>FFE</v>
          </cell>
          <cell r="N2082">
            <v>0</v>
          </cell>
          <cell r="O2082">
            <v>1749742</v>
          </cell>
        </row>
        <row r="2083">
          <cell r="F2083" t="str">
            <v>FFE</v>
          </cell>
          <cell r="N2083">
            <v>0</v>
          </cell>
          <cell r="O2083">
            <v>34800000</v>
          </cell>
        </row>
        <row r="2084">
          <cell r="F2084" t="str">
            <v>FFE</v>
          </cell>
          <cell r="N2084">
            <v>0</v>
          </cell>
          <cell r="O2084">
            <v>3900000</v>
          </cell>
        </row>
        <row r="2085">
          <cell r="F2085" t="str">
            <v>FFE</v>
          </cell>
          <cell r="N2085">
            <v>0</v>
          </cell>
          <cell r="O2085">
            <v>1155000</v>
          </cell>
        </row>
        <row r="2086">
          <cell r="F2086" t="str">
            <v>FFE</v>
          </cell>
          <cell r="N2086">
            <v>0</v>
          </cell>
          <cell r="O2086">
            <v>72488000</v>
          </cell>
        </row>
        <row r="2087">
          <cell r="F2087" t="str">
            <v>FFE</v>
          </cell>
          <cell r="N2087">
            <v>0</v>
          </cell>
          <cell r="O2087">
            <v>2050000</v>
          </cell>
        </row>
        <row r="2088">
          <cell r="F2088" t="str">
            <v>FFE</v>
          </cell>
          <cell r="N2088">
            <v>0</v>
          </cell>
          <cell r="O2088">
            <v>21001200</v>
          </cell>
        </row>
        <row r="2089">
          <cell r="F2089" t="str">
            <v>FFE</v>
          </cell>
          <cell r="N2089">
            <v>0</v>
          </cell>
          <cell r="O2089">
            <v>4969080</v>
          </cell>
        </row>
        <row r="2090">
          <cell r="F2090" t="str">
            <v>FFE</v>
          </cell>
          <cell r="N2090">
            <v>0</v>
          </cell>
          <cell r="O2090">
            <v>4860720</v>
          </cell>
        </row>
        <row r="2091">
          <cell r="F2091" t="str">
            <v>FFE</v>
          </cell>
          <cell r="N2091">
            <v>0</v>
          </cell>
          <cell r="O2091">
            <v>2299000</v>
          </cell>
        </row>
        <row r="2092">
          <cell r="F2092" t="str">
            <v>FFE</v>
          </cell>
          <cell r="N2092">
            <v>0</v>
          </cell>
          <cell r="O2092">
            <v>6324025</v>
          </cell>
        </row>
        <row r="2093">
          <cell r="F2093" t="str">
            <v>FFE</v>
          </cell>
          <cell r="N2093">
            <v>0</v>
          </cell>
          <cell r="O2093">
            <v>4673020</v>
          </cell>
        </row>
        <row r="2094">
          <cell r="F2094" t="str">
            <v>FFE</v>
          </cell>
          <cell r="N2094">
            <v>0</v>
          </cell>
          <cell r="O2094">
            <v>17500000</v>
          </cell>
        </row>
        <row r="2095">
          <cell r="F2095" t="str">
            <v>FFE</v>
          </cell>
          <cell r="N2095">
            <v>0</v>
          </cell>
          <cell r="O2095">
            <v>6325000</v>
          </cell>
        </row>
        <row r="2096">
          <cell r="F2096" t="str">
            <v>FFE</v>
          </cell>
          <cell r="N2096">
            <v>0</v>
          </cell>
          <cell r="O2096">
            <v>5932000</v>
          </cell>
        </row>
        <row r="2097">
          <cell r="F2097" t="str">
            <v>FFE</v>
          </cell>
          <cell r="N2097">
            <v>0</v>
          </cell>
          <cell r="O2097">
            <v>5560000</v>
          </cell>
        </row>
        <row r="2098">
          <cell r="F2098" t="str">
            <v>FFE</v>
          </cell>
          <cell r="N2098">
            <v>0</v>
          </cell>
          <cell r="O2098">
            <v>5114950</v>
          </cell>
        </row>
        <row r="2099">
          <cell r="F2099" t="str">
            <v>FFE</v>
          </cell>
          <cell r="N2099">
            <v>0</v>
          </cell>
          <cell r="O2099">
            <v>1083500</v>
          </cell>
        </row>
        <row r="2100">
          <cell r="F2100" t="str">
            <v>FFE</v>
          </cell>
          <cell r="N2100">
            <v>0</v>
          </cell>
          <cell r="O2100">
            <v>5200000</v>
          </cell>
        </row>
        <row r="2101">
          <cell r="F2101" t="str">
            <v>FFE</v>
          </cell>
          <cell r="N2101">
            <v>0</v>
          </cell>
          <cell r="O2101">
            <v>2349955</v>
          </cell>
        </row>
        <row r="2102">
          <cell r="F2102" t="str">
            <v>FFE</v>
          </cell>
          <cell r="N2102">
            <v>0</v>
          </cell>
          <cell r="O2102">
            <v>1980000</v>
          </cell>
        </row>
        <row r="2103">
          <cell r="F2103" t="str">
            <v>FFE</v>
          </cell>
          <cell r="N2103">
            <v>0</v>
          </cell>
          <cell r="O2103">
            <v>60435000</v>
          </cell>
        </row>
        <row r="2104">
          <cell r="F2104" t="str">
            <v>FFE</v>
          </cell>
          <cell r="N2104">
            <v>0</v>
          </cell>
          <cell r="O2104">
            <v>5258000</v>
          </cell>
        </row>
        <row r="2105">
          <cell r="F2105" t="str">
            <v>FFE</v>
          </cell>
          <cell r="N2105">
            <v>0</v>
          </cell>
          <cell r="O2105">
            <v>77647500</v>
          </cell>
        </row>
        <row r="2106">
          <cell r="F2106" t="str">
            <v>FFE</v>
          </cell>
          <cell r="N2106">
            <v>0</v>
          </cell>
          <cell r="O2106">
            <v>5060000</v>
          </cell>
        </row>
        <row r="2107">
          <cell r="F2107" t="str">
            <v>FFE</v>
          </cell>
          <cell r="N2107">
            <v>0</v>
          </cell>
          <cell r="O2107">
            <v>25882500</v>
          </cell>
        </row>
        <row r="2108">
          <cell r="F2108" t="str">
            <v>FFE</v>
          </cell>
          <cell r="N2108">
            <v>0</v>
          </cell>
          <cell r="O2108">
            <v>5060000</v>
          </cell>
        </row>
        <row r="2109">
          <cell r="F2109" t="str">
            <v>FFE</v>
          </cell>
          <cell r="N2109">
            <v>0</v>
          </cell>
          <cell r="O2109">
            <v>1512500</v>
          </cell>
        </row>
        <row r="2110">
          <cell r="F2110" t="str">
            <v>FFE</v>
          </cell>
          <cell r="N2110">
            <v>0</v>
          </cell>
          <cell r="O2110">
            <v>1782000</v>
          </cell>
        </row>
        <row r="2111">
          <cell r="F2111" t="str">
            <v>FFE</v>
          </cell>
          <cell r="N2111">
            <v>0</v>
          </cell>
          <cell r="O2111">
            <v>1200000</v>
          </cell>
        </row>
        <row r="2112">
          <cell r="F2112" t="str">
            <v>FFE</v>
          </cell>
          <cell r="N2112">
            <v>0</v>
          </cell>
          <cell r="O2112">
            <v>5730000</v>
          </cell>
        </row>
        <row r="2113">
          <cell r="F2113" t="str">
            <v>FFE</v>
          </cell>
          <cell r="N2113">
            <v>0</v>
          </cell>
          <cell r="O2113">
            <v>14697780</v>
          </cell>
        </row>
        <row r="2114">
          <cell r="F2114" t="str">
            <v>FFE</v>
          </cell>
          <cell r="N2114">
            <v>0</v>
          </cell>
          <cell r="O2114">
            <v>3445000</v>
          </cell>
        </row>
        <row r="2115">
          <cell r="F2115" t="str">
            <v>FFE</v>
          </cell>
          <cell r="N2115">
            <v>0</v>
          </cell>
          <cell r="O2115">
            <v>5611462</v>
          </cell>
        </row>
        <row r="2116">
          <cell r="F2116" t="str">
            <v>FFE</v>
          </cell>
          <cell r="N2116">
            <v>0</v>
          </cell>
          <cell r="O2116">
            <v>51735425</v>
          </cell>
        </row>
        <row r="2117">
          <cell r="F2117" t="str">
            <v>FFE</v>
          </cell>
          <cell r="N2117">
            <v>0</v>
          </cell>
          <cell r="O2117">
            <v>45333225</v>
          </cell>
        </row>
        <row r="2118">
          <cell r="F2118" t="str">
            <v>FFE</v>
          </cell>
          <cell r="N2118">
            <v>0</v>
          </cell>
          <cell r="O2118">
            <v>10600000</v>
          </cell>
        </row>
        <row r="2119">
          <cell r="F2119" t="str">
            <v>FFE</v>
          </cell>
          <cell r="N2119">
            <v>0</v>
          </cell>
          <cell r="O2119">
            <v>11500000</v>
          </cell>
        </row>
        <row r="2120">
          <cell r="F2120" t="str">
            <v>FFE</v>
          </cell>
          <cell r="N2120">
            <v>0</v>
          </cell>
          <cell r="O2120">
            <v>1485000</v>
          </cell>
        </row>
        <row r="2121">
          <cell r="F2121" t="str">
            <v>FFE</v>
          </cell>
          <cell r="N2121">
            <v>0</v>
          </cell>
          <cell r="O2121">
            <v>1210000</v>
          </cell>
        </row>
        <row r="2122">
          <cell r="F2122" t="str">
            <v>FFE</v>
          </cell>
          <cell r="N2122">
            <v>0</v>
          </cell>
          <cell r="O2122">
            <v>1488300</v>
          </cell>
        </row>
        <row r="2123">
          <cell r="F2123" t="str">
            <v>FFE</v>
          </cell>
          <cell r="N2123">
            <v>0</v>
          </cell>
          <cell r="O2123">
            <v>3800000</v>
          </cell>
        </row>
        <row r="2124">
          <cell r="F2124" t="str">
            <v>FFE</v>
          </cell>
          <cell r="N2124">
            <v>0</v>
          </cell>
          <cell r="O2124">
            <v>5969920</v>
          </cell>
        </row>
        <row r="2125">
          <cell r="F2125" t="str">
            <v>FFE</v>
          </cell>
          <cell r="N2125">
            <v>0</v>
          </cell>
          <cell r="O2125">
            <v>3800000</v>
          </cell>
        </row>
        <row r="2126">
          <cell r="F2126" t="str">
            <v>FFE</v>
          </cell>
          <cell r="N2126">
            <v>0</v>
          </cell>
          <cell r="O2126">
            <v>2650000</v>
          </cell>
        </row>
        <row r="2127">
          <cell r="F2127" t="str">
            <v>FFE</v>
          </cell>
          <cell r="N2127">
            <v>0</v>
          </cell>
          <cell r="O2127">
            <v>1866700</v>
          </cell>
        </row>
        <row r="2128">
          <cell r="F2128" t="str">
            <v>FFE</v>
          </cell>
          <cell r="N2128">
            <v>0</v>
          </cell>
          <cell r="O2128">
            <v>1335000</v>
          </cell>
        </row>
        <row r="2129">
          <cell r="F2129" t="str">
            <v>FFE</v>
          </cell>
          <cell r="N2129">
            <v>0</v>
          </cell>
          <cell r="O2129">
            <v>3970000</v>
          </cell>
        </row>
        <row r="2130">
          <cell r="F2130" t="str">
            <v>FFE</v>
          </cell>
          <cell r="N2130">
            <v>0</v>
          </cell>
          <cell r="O2130">
            <v>11696775</v>
          </cell>
        </row>
        <row r="2131">
          <cell r="F2131" t="str">
            <v>FFE</v>
          </cell>
          <cell r="N2131">
            <v>0</v>
          </cell>
          <cell r="O2131">
            <v>10522400</v>
          </cell>
        </row>
        <row r="2132">
          <cell r="F2132" t="str">
            <v>FFE</v>
          </cell>
          <cell r="N2132">
            <v>0</v>
          </cell>
          <cell r="O2132">
            <v>4932375</v>
          </cell>
        </row>
        <row r="2133">
          <cell r="F2133" t="str">
            <v>FFE</v>
          </cell>
          <cell r="N2133">
            <v>0</v>
          </cell>
          <cell r="O2133">
            <v>3800000</v>
          </cell>
        </row>
        <row r="2134">
          <cell r="F2134" t="str">
            <v>FFE</v>
          </cell>
          <cell r="N2134">
            <v>0</v>
          </cell>
          <cell r="O2134">
            <v>1620000</v>
          </cell>
        </row>
        <row r="2135">
          <cell r="F2135" t="str">
            <v>FFE</v>
          </cell>
          <cell r="N2135">
            <v>0</v>
          </cell>
          <cell r="O2135">
            <v>3780000</v>
          </cell>
        </row>
        <row r="2136">
          <cell r="F2136" t="str">
            <v>FFE</v>
          </cell>
          <cell r="N2136">
            <v>0</v>
          </cell>
          <cell r="O2136">
            <v>5166666</v>
          </cell>
        </row>
        <row r="2137">
          <cell r="F2137" t="str">
            <v>FFE</v>
          </cell>
          <cell r="N2137">
            <v>0</v>
          </cell>
          <cell r="O2137">
            <v>4150000</v>
          </cell>
        </row>
        <row r="2138">
          <cell r="F2138" t="str">
            <v>FFE</v>
          </cell>
          <cell r="N2138">
            <v>0</v>
          </cell>
          <cell r="O2138">
            <v>700000</v>
          </cell>
        </row>
        <row r="2139">
          <cell r="F2139" t="str">
            <v>FFE</v>
          </cell>
          <cell r="N2139">
            <v>0</v>
          </cell>
          <cell r="O2139">
            <v>6100000</v>
          </cell>
        </row>
        <row r="2140">
          <cell r="F2140" t="str">
            <v>FFE</v>
          </cell>
          <cell r="N2140">
            <v>0</v>
          </cell>
          <cell r="O2140">
            <v>5747200</v>
          </cell>
        </row>
        <row r="2141">
          <cell r="F2141" t="str">
            <v>FFE</v>
          </cell>
          <cell r="N2141">
            <v>0</v>
          </cell>
          <cell r="O2141">
            <v>1500000</v>
          </cell>
        </row>
        <row r="2142">
          <cell r="F2142" t="str">
            <v>FFE</v>
          </cell>
          <cell r="N2142">
            <v>0</v>
          </cell>
          <cell r="O2142">
            <v>7590000</v>
          </cell>
        </row>
        <row r="2143">
          <cell r="F2143" t="str">
            <v>FFE</v>
          </cell>
          <cell r="N2143">
            <v>0</v>
          </cell>
          <cell r="O2143">
            <v>1474000</v>
          </cell>
        </row>
        <row r="2144">
          <cell r="F2144" t="str">
            <v>FFE</v>
          </cell>
          <cell r="N2144">
            <v>0</v>
          </cell>
          <cell r="O2144">
            <v>6050000</v>
          </cell>
        </row>
        <row r="2145">
          <cell r="F2145" t="str">
            <v>FFE</v>
          </cell>
          <cell r="N2145">
            <v>0</v>
          </cell>
          <cell r="O2145">
            <v>30870000</v>
          </cell>
        </row>
        <row r="2146">
          <cell r="F2146" t="str">
            <v>FFE</v>
          </cell>
          <cell r="N2146">
            <v>0</v>
          </cell>
          <cell r="O2146">
            <v>5800000</v>
          </cell>
        </row>
        <row r="2147">
          <cell r="F2147" t="str">
            <v>FFE</v>
          </cell>
          <cell r="N2147">
            <v>0</v>
          </cell>
          <cell r="O2147">
            <v>6150000</v>
          </cell>
        </row>
        <row r="2148">
          <cell r="F2148" t="str">
            <v>FFE</v>
          </cell>
          <cell r="N2148">
            <v>0</v>
          </cell>
          <cell r="O2148">
            <v>4900000</v>
          </cell>
        </row>
        <row r="2149">
          <cell r="F2149" t="str">
            <v>FFE</v>
          </cell>
          <cell r="N2149">
            <v>0</v>
          </cell>
          <cell r="O2149">
            <v>3980000</v>
          </cell>
        </row>
        <row r="2150">
          <cell r="F2150" t="str">
            <v>FFE</v>
          </cell>
          <cell r="N2150">
            <v>0</v>
          </cell>
          <cell r="O2150">
            <v>4900000</v>
          </cell>
        </row>
        <row r="2151">
          <cell r="F2151" t="str">
            <v>FFE</v>
          </cell>
          <cell r="N2151">
            <v>0</v>
          </cell>
          <cell r="O2151">
            <v>1844400</v>
          </cell>
        </row>
        <row r="2152">
          <cell r="F2152" t="str">
            <v>FFE</v>
          </cell>
          <cell r="N2152">
            <v>0</v>
          </cell>
          <cell r="O2152">
            <v>7700000</v>
          </cell>
        </row>
        <row r="2153">
          <cell r="F2153" t="str">
            <v>FFE</v>
          </cell>
          <cell r="N2153">
            <v>0</v>
          </cell>
          <cell r="O2153">
            <v>3500000</v>
          </cell>
        </row>
        <row r="2154">
          <cell r="F2154" t="str">
            <v>FFE</v>
          </cell>
          <cell r="N2154">
            <v>0</v>
          </cell>
          <cell r="O2154">
            <v>7700000</v>
          </cell>
        </row>
        <row r="2155">
          <cell r="F2155" t="str">
            <v>FFE</v>
          </cell>
          <cell r="N2155">
            <v>0</v>
          </cell>
          <cell r="O2155">
            <v>3500000</v>
          </cell>
        </row>
        <row r="2156">
          <cell r="F2156" t="str">
            <v>FFE</v>
          </cell>
          <cell r="N2156">
            <v>0</v>
          </cell>
          <cell r="O2156">
            <v>12700000</v>
          </cell>
        </row>
        <row r="2157">
          <cell r="F2157" t="str">
            <v>FFE</v>
          </cell>
          <cell r="N2157">
            <v>0</v>
          </cell>
          <cell r="O2157">
            <v>4900000</v>
          </cell>
        </row>
        <row r="2158">
          <cell r="F2158" t="str">
            <v>FFE</v>
          </cell>
          <cell r="N2158">
            <v>0</v>
          </cell>
          <cell r="O2158">
            <v>1420000</v>
          </cell>
        </row>
        <row r="2159">
          <cell r="F2159" t="str">
            <v>FFE</v>
          </cell>
          <cell r="N2159">
            <v>0</v>
          </cell>
          <cell r="O2159">
            <v>1680000</v>
          </cell>
        </row>
        <row r="2160">
          <cell r="F2160" t="str">
            <v>FFE</v>
          </cell>
          <cell r="N2160">
            <v>0</v>
          </cell>
          <cell r="O2160">
            <v>4900000</v>
          </cell>
        </row>
        <row r="2161">
          <cell r="F2161" t="str">
            <v>FFE</v>
          </cell>
          <cell r="N2161">
            <v>0</v>
          </cell>
          <cell r="O2161">
            <v>6350000</v>
          </cell>
        </row>
        <row r="2162">
          <cell r="F2162" t="str">
            <v>FFE</v>
          </cell>
          <cell r="N2162">
            <v>0</v>
          </cell>
          <cell r="O2162">
            <v>4200000</v>
          </cell>
        </row>
        <row r="2163">
          <cell r="F2163" t="str">
            <v>FFE</v>
          </cell>
          <cell r="N2163">
            <v>0</v>
          </cell>
          <cell r="O2163">
            <v>3350000</v>
          </cell>
        </row>
        <row r="2164">
          <cell r="F2164" t="str">
            <v>FFE</v>
          </cell>
          <cell r="N2164">
            <v>0</v>
          </cell>
          <cell r="O2164">
            <v>38927360</v>
          </cell>
        </row>
        <row r="2165">
          <cell r="F2165" t="str">
            <v>FFE</v>
          </cell>
          <cell r="N2165">
            <v>0</v>
          </cell>
          <cell r="O2165">
            <v>20156640</v>
          </cell>
        </row>
        <row r="2166">
          <cell r="F2166" t="str">
            <v>FFE</v>
          </cell>
          <cell r="N2166">
            <v>0</v>
          </cell>
          <cell r="O2166">
            <v>16617600</v>
          </cell>
        </row>
        <row r="2167">
          <cell r="F2167" t="str">
            <v>FFE</v>
          </cell>
          <cell r="N2167">
            <v>0</v>
          </cell>
          <cell r="O2167">
            <v>7922400</v>
          </cell>
        </row>
        <row r="2168">
          <cell r="F2168" t="str">
            <v>ITE</v>
          </cell>
          <cell r="N2168">
            <v>0</v>
          </cell>
          <cell r="O2168">
            <v>4992200</v>
          </cell>
        </row>
        <row r="2169">
          <cell r="F2169" t="str">
            <v>FFE</v>
          </cell>
          <cell r="N2169">
            <v>0</v>
          </cell>
          <cell r="O2169">
            <v>6242500</v>
          </cell>
        </row>
        <row r="2170">
          <cell r="F2170" t="str">
            <v>FFE</v>
          </cell>
          <cell r="N2170">
            <v>0</v>
          </cell>
          <cell r="O2170">
            <v>2640000</v>
          </cell>
        </row>
        <row r="2171">
          <cell r="F2171" t="str">
            <v>FFE</v>
          </cell>
          <cell r="N2171">
            <v>0</v>
          </cell>
          <cell r="O2171">
            <v>1870000</v>
          </cell>
        </row>
        <row r="2172">
          <cell r="F2172" t="str">
            <v>FFE</v>
          </cell>
          <cell r="N2172">
            <v>0</v>
          </cell>
          <cell r="O2172">
            <v>5450000</v>
          </cell>
        </row>
        <row r="2173">
          <cell r="F2173" t="str">
            <v>FFE</v>
          </cell>
          <cell r="N2173">
            <v>0</v>
          </cell>
          <cell r="O2173">
            <v>5450000</v>
          </cell>
        </row>
        <row r="2174">
          <cell r="F2174" t="str">
            <v>FFE</v>
          </cell>
          <cell r="N2174">
            <v>0</v>
          </cell>
          <cell r="O2174">
            <v>6350000</v>
          </cell>
        </row>
        <row r="2175">
          <cell r="F2175" t="str">
            <v>FFE</v>
          </cell>
          <cell r="N2175">
            <v>0</v>
          </cell>
          <cell r="O2175">
            <v>39634000</v>
          </cell>
        </row>
        <row r="2176">
          <cell r="F2176" t="str">
            <v>FFE</v>
          </cell>
          <cell r="N2176">
            <v>0</v>
          </cell>
          <cell r="O2176">
            <v>25580000</v>
          </cell>
        </row>
        <row r="2177">
          <cell r="F2177" t="str">
            <v>FFE</v>
          </cell>
          <cell r="N2177">
            <v>0</v>
          </cell>
          <cell r="O2177">
            <v>22278000</v>
          </cell>
        </row>
        <row r="2178">
          <cell r="F2178" t="str">
            <v>FFE</v>
          </cell>
          <cell r="N2178">
            <v>0</v>
          </cell>
          <cell r="O2178">
            <v>14400000</v>
          </cell>
        </row>
        <row r="2179">
          <cell r="F2179" t="str">
            <v>FFE</v>
          </cell>
          <cell r="N2179">
            <v>0</v>
          </cell>
          <cell r="O2179">
            <v>9025200</v>
          </cell>
        </row>
        <row r="2180">
          <cell r="F2180" t="str">
            <v>FFE</v>
          </cell>
          <cell r="N2180">
            <v>0</v>
          </cell>
          <cell r="O2180">
            <v>8911200</v>
          </cell>
        </row>
        <row r="2181">
          <cell r="F2181" t="str">
            <v>FFE</v>
          </cell>
          <cell r="N2181">
            <v>0</v>
          </cell>
          <cell r="O2181">
            <v>4455600</v>
          </cell>
        </row>
        <row r="2182">
          <cell r="F2182" t="str">
            <v>FFE</v>
          </cell>
          <cell r="N2182">
            <v>0</v>
          </cell>
          <cell r="O2182">
            <v>4455600</v>
          </cell>
        </row>
        <row r="2183">
          <cell r="F2183" t="str">
            <v>FFE</v>
          </cell>
          <cell r="N2183">
            <v>0</v>
          </cell>
          <cell r="O2183">
            <v>3301000</v>
          </cell>
        </row>
        <row r="2184">
          <cell r="F2184" t="str">
            <v>FFE</v>
          </cell>
          <cell r="N2184">
            <v>0</v>
          </cell>
          <cell r="O2184">
            <v>3350000</v>
          </cell>
        </row>
        <row r="2185">
          <cell r="F2185" t="str">
            <v>FFE</v>
          </cell>
          <cell r="N2185">
            <v>0</v>
          </cell>
          <cell r="O2185">
            <v>187068232</v>
          </cell>
        </row>
        <row r="2186">
          <cell r="F2186" t="str">
            <v>FFE</v>
          </cell>
          <cell r="N2186">
            <v>0</v>
          </cell>
          <cell r="O2186">
            <v>166044255</v>
          </cell>
        </row>
        <row r="2187">
          <cell r="F2187" t="str">
            <v>FFE</v>
          </cell>
          <cell r="N2187">
            <v>0</v>
          </cell>
          <cell r="O2187">
            <v>36130640</v>
          </cell>
        </row>
        <row r="2188">
          <cell r="F2188" t="str">
            <v>FFE</v>
          </cell>
          <cell r="N2188">
            <v>0</v>
          </cell>
          <cell r="O2188">
            <v>3905000</v>
          </cell>
        </row>
        <row r="2189">
          <cell r="F2189" t="str">
            <v>FFE</v>
          </cell>
          <cell r="N2189">
            <v>0</v>
          </cell>
          <cell r="O2189">
            <v>6350000</v>
          </cell>
        </row>
        <row r="2190">
          <cell r="F2190" t="str">
            <v>FFE</v>
          </cell>
          <cell r="N2190">
            <v>0</v>
          </cell>
          <cell r="O2190">
            <v>140099969</v>
          </cell>
        </row>
        <row r="2191">
          <cell r="F2191" t="str">
            <v>FFE</v>
          </cell>
          <cell r="N2191">
            <v>0</v>
          </cell>
          <cell r="O2191">
            <v>38199500</v>
          </cell>
        </row>
        <row r="2192">
          <cell r="F2192" t="str">
            <v>FFE</v>
          </cell>
          <cell r="N2192">
            <v>0</v>
          </cell>
          <cell r="O2192">
            <v>11550000</v>
          </cell>
        </row>
        <row r="2193">
          <cell r="F2193" t="str">
            <v>FFE</v>
          </cell>
          <cell r="N2193">
            <v>0</v>
          </cell>
          <cell r="O2193">
            <v>6364050</v>
          </cell>
        </row>
        <row r="2194">
          <cell r="F2194" t="str">
            <v>FFE</v>
          </cell>
          <cell r="N2194">
            <v>0</v>
          </cell>
          <cell r="O2194">
            <v>2464000</v>
          </cell>
        </row>
        <row r="2195">
          <cell r="F2195" t="str">
            <v>FFE</v>
          </cell>
          <cell r="N2195">
            <v>0</v>
          </cell>
          <cell r="O2195">
            <v>2337142</v>
          </cell>
        </row>
        <row r="2196">
          <cell r="F2196" t="str">
            <v>FFE</v>
          </cell>
          <cell r="N2196">
            <v>0</v>
          </cell>
          <cell r="O2196">
            <v>7136250</v>
          </cell>
        </row>
        <row r="2197">
          <cell r="F2197" t="str">
            <v>FFE</v>
          </cell>
          <cell r="N2197">
            <v>0</v>
          </cell>
          <cell r="O2197">
            <v>25350000</v>
          </cell>
        </row>
        <row r="2198">
          <cell r="F2198" t="str">
            <v>FFE</v>
          </cell>
          <cell r="N2198">
            <v>0</v>
          </cell>
          <cell r="O2198">
            <v>3969000</v>
          </cell>
        </row>
        <row r="2199">
          <cell r="F2199" t="str">
            <v>FFE</v>
          </cell>
          <cell r="N2199">
            <v>0</v>
          </cell>
          <cell r="O2199">
            <v>27450000</v>
          </cell>
        </row>
        <row r="2200">
          <cell r="F2200" t="str">
            <v>FFE</v>
          </cell>
          <cell r="N2200">
            <v>0</v>
          </cell>
          <cell r="O2200">
            <v>3909091</v>
          </cell>
        </row>
        <row r="2201">
          <cell r="F2201" t="str">
            <v>FFE</v>
          </cell>
          <cell r="N2201">
            <v>0</v>
          </cell>
          <cell r="O2201">
            <v>18500000</v>
          </cell>
        </row>
        <row r="2202">
          <cell r="F2202" t="str">
            <v>FFE</v>
          </cell>
          <cell r="N2202">
            <v>0</v>
          </cell>
          <cell r="O2202">
            <v>6600000</v>
          </cell>
        </row>
        <row r="2203">
          <cell r="F2203" t="str">
            <v>FFE</v>
          </cell>
          <cell r="N2203">
            <v>0</v>
          </cell>
          <cell r="O2203">
            <v>8832000</v>
          </cell>
        </row>
        <row r="2204">
          <cell r="F2204" t="str">
            <v>FFE</v>
          </cell>
          <cell r="N2204">
            <v>0</v>
          </cell>
          <cell r="O2204">
            <v>4600000</v>
          </cell>
        </row>
        <row r="2205">
          <cell r="F2205" t="str">
            <v>FFE</v>
          </cell>
          <cell r="N2205">
            <v>0</v>
          </cell>
          <cell r="O2205">
            <v>1150000</v>
          </cell>
        </row>
        <row r="2206">
          <cell r="F2206" t="str">
            <v>FFE</v>
          </cell>
          <cell r="N2206">
            <v>0</v>
          </cell>
          <cell r="O2206">
            <v>11997851</v>
          </cell>
        </row>
        <row r="2207">
          <cell r="F2207" t="str">
            <v>FFE</v>
          </cell>
          <cell r="N2207">
            <v>0</v>
          </cell>
          <cell r="O2207">
            <v>13536000</v>
          </cell>
        </row>
        <row r="2208">
          <cell r="F2208" t="str">
            <v>FFE</v>
          </cell>
          <cell r="N2208">
            <v>0</v>
          </cell>
          <cell r="O2208">
            <v>29000000</v>
          </cell>
        </row>
        <row r="2209">
          <cell r="F2209" t="str">
            <v>FFE</v>
          </cell>
          <cell r="N2209">
            <v>0</v>
          </cell>
          <cell r="O2209">
            <v>1636875</v>
          </cell>
        </row>
        <row r="2210">
          <cell r="F2210" t="str">
            <v>FFE</v>
          </cell>
          <cell r="N2210">
            <v>0</v>
          </cell>
          <cell r="O2210">
            <v>2530000</v>
          </cell>
        </row>
        <row r="2211">
          <cell r="F2211" t="str">
            <v>FFE</v>
          </cell>
          <cell r="N2211">
            <v>0</v>
          </cell>
          <cell r="O2211">
            <v>3474240</v>
          </cell>
        </row>
        <row r="2212">
          <cell r="F2212" t="str">
            <v>COM</v>
          </cell>
          <cell r="N2212">
            <v>0</v>
          </cell>
          <cell r="O2212">
            <v>317260589</v>
          </cell>
        </row>
        <row r="2213">
          <cell r="F2213" t="str">
            <v>COM</v>
          </cell>
          <cell r="N2213">
            <v>0</v>
          </cell>
          <cell r="O2213">
            <v>127707016</v>
          </cell>
        </row>
        <row r="2214">
          <cell r="F2214" t="str">
            <v>COM</v>
          </cell>
          <cell r="N2214">
            <v>0</v>
          </cell>
          <cell r="O2214">
            <v>2115850</v>
          </cell>
        </row>
        <row r="2215">
          <cell r="F2215" t="str">
            <v>COM</v>
          </cell>
          <cell r="N2215">
            <v>0</v>
          </cell>
          <cell r="O2215">
            <v>1210000</v>
          </cell>
        </row>
        <row r="2216">
          <cell r="F2216" t="str">
            <v>COM</v>
          </cell>
          <cell r="N2216">
            <v>0</v>
          </cell>
          <cell r="O2216">
            <v>1237500</v>
          </cell>
        </row>
        <row r="2217">
          <cell r="F2217" t="str">
            <v>COM</v>
          </cell>
          <cell r="N2217">
            <v>0</v>
          </cell>
          <cell r="O2217">
            <v>2400000</v>
          </cell>
        </row>
        <row r="2218">
          <cell r="F2218" t="str">
            <v>COM</v>
          </cell>
          <cell r="N2218">
            <v>0</v>
          </cell>
          <cell r="O2218">
            <v>1471219</v>
          </cell>
        </row>
        <row r="2219">
          <cell r="F2219" t="str">
            <v>COM</v>
          </cell>
          <cell r="N2219">
            <v>0</v>
          </cell>
          <cell r="O2219">
            <v>1540000</v>
          </cell>
        </row>
        <row r="2220">
          <cell r="F2220" t="str">
            <v>COM</v>
          </cell>
          <cell r="N2220">
            <v>0</v>
          </cell>
          <cell r="O2220">
            <v>1000000</v>
          </cell>
        </row>
        <row r="2221">
          <cell r="F2221" t="str">
            <v>COM</v>
          </cell>
          <cell r="N2221">
            <v>0</v>
          </cell>
          <cell r="O2221">
            <v>14163450</v>
          </cell>
        </row>
        <row r="2222">
          <cell r="F2222" t="str">
            <v>COM</v>
          </cell>
          <cell r="N2222">
            <v>0</v>
          </cell>
          <cell r="O2222">
            <v>13566000</v>
          </cell>
        </row>
        <row r="2223">
          <cell r="F2223" t="str">
            <v>COM</v>
          </cell>
          <cell r="N2223">
            <v>0</v>
          </cell>
          <cell r="O2223">
            <v>3684800</v>
          </cell>
        </row>
        <row r="2224">
          <cell r="F2224" t="str">
            <v>COM</v>
          </cell>
          <cell r="N2224">
            <v>0</v>
          </cell>
          <cell r="O2224">
            <v>2911650</v>
          </cell>
        </row>
        <row r="2225">
          <cell r="F2225" t="str">
            <v>COM</v>
          </cell>
          <cell r="N2225">
            <v>0</v>
          </cell>
          <cell r="O2225">
            <v>1710240</v>
          </cell>
        </row>
        <row r="2226">
          <cell r="F2226" t="str">
            <v>COM</v>
          </cell>
          <cell r="N2226">
            <v>0</v>
          </cell>
          <cell r="O2226">
            <v>129135350</v>
          </cell>
        </row>
        <row r="2227">
          <cell r="F2227" t="str">
            <v>COM</v>
          </cell>
          <cell r="N2227">
            <v>0</v>
          </cell>
          <cell r="O2227">
            <v>3705000</v>
          </cell>
        </row>
        <row r="2228">
          <cell r="F2228" t="str">
            <v>COM</v>
          </cell>
          <cell r="N2228">
            <v>0</v>
          </cell>
          <cell r="O2228">
            <v>2000000</v>
          </cell>
        </row>
        <row r="2229">
          <cell r="F2229" t="str">
            <v>COM</v>
          </cell>
          <cell r="N2229">
            <v>0</v>
          </cell>
          <cell r="O2229">
            <v>98278000</v>
          </cell>
        </row>
        <row r="2230">
          <cell r="F2230" t="str">
            <v>COM</v>
          </cell>
          <cell r="N2230">
            <v>0</v>
          </cell>
          <cell r="O2230">
            <v>106254608</v>
          </cell>
        </row>
        <row r="2231">
          <cell r="F2231" t="str">
            <v>COM</v>
          </cell>
          <cell r="N2231">
            <v>911252</v>
          </cell>
          <cell r="O2231">
            <v>43740008</v>
          </cell>
        </row>
        <row r="2232">
          <cell r="F2232" t="str">
            <v>COM</v>
          </cell>
          <cell r="N2232">
            <v>414061</v>
          </cell>
          <cell r="O2232">
            <v>13250000</v>
          </cell>
        </row>
        <row r="2233">
          <cell r="F2233" t="str">
            <v>COM</v>
          </cell>
          <cell r="N2233">
            <v>820307</v>
          </cell>
          <cell r="O2233">
            <v>11250000</v>
          </cell>
        </row>
        <row r="2234">
          <cell r="F2234" t="str">
            <v>ITE</v>
          </cell>
          <cell r="N2234">
            <v>0</v>
          </cell>
          <cell r="O2234">
            <v>8000000</v>
          </cell>
        </row>
        <row r="2235">
          <cell r="F2235" t="str">
            <v>BLD</v>
          </cell>
          <cell r="N2235">
            <v>0</v>
          </cell>
          <cell r="O2235">
            <v>119192759</v>
          </cell>
        </row>
        <row r="2236">
          <cell r="F2236" t="str">
            <v>BLD</v>
          </cell>
          <cell r="N2236">
            <v>0</v>
          </cell>
          <cell r="O2236">
            <v>39008035</v>
          </cell>
        </row>
        <row r="2237">
          <cell r="F2237" t="str">
            <v>BLD</v>
          </cell>
          <cell r="N2237">
            <v>9333338</v>
          </cell>
          <cell r="O2237">
            <v>320000000</v>
          </cell>
        </row>
        <row r="2238">
          <cell r="F2238" t="str">
            <v>BLD</v>
          </cell>
          <cell r="N2238">
            <v>1181250</v>
          </cell>
          <cell r="O2238">
            <v>31500000</v>
          </cell>
        </row>
        <row r="2239">
          <cell r="F2239" t="str">
            <v>BLD</v>
          </cell>
          <cell r="N2239">
            <v>75004</v>
          </cell>
          <cell r="O2239">
            <v>2000000</v>
          </cell>
        </row>
        <row r="2240">
          <cell r="F2240" t="str">
            <v>BLD</v>
          </cell>
          <cell r="N2240">
            <v>375000</v>
          </cell>
          <cell r="O2240">
            <v>6875000</v>
          </cell>
        </row>
        <row r="2241">
          <cell r="F2241" t="str">
            <v>BLD</v>
          </cell>
          <cell r="N2241">
            <v>198000</v>
          </cell>
          <cell r="O2241">
            <v>3564000</v>
          </cell>
        </row>
        <row r="2242">
          <cell r="F2242" t="str">
            <v>BLD</v>
          </cell>
          <cell r="N2242">
            <v>0</v>
          </cell>
          <cell r="O2242">
            <v>90500000</v>
          </cell>
        </row>
        <row r="2243">
          <cell r="F2243" t="str">
            <v>BLD</v>
          </cell>
          <cell r="N2243">
            <v>0</v>
          </cell>
          <cell r="O2243">
            <v>17500000</v>
          </cell>
        </row>
        <row r="2244">
          <cell r="F2244" t="str">
            <v>BLD</v>
          </cell>
          <cell r="N2244">
            <v>0</v>
          </cell>
          <cell r="O2244">
            <v>1691317980</v>
          </cell>
        </row>
        <row r="2245">
          <cell r="F2245" t="str">
            <v>BLD</v>
          </cell>
          <cell r="N2245">
            <v>0</v>
          </cell>
          <cell r="O2245">
            <v>3500000</v>
          </cell>
        </row>
        <row r="2246">
          <cell r="F2246" t="str">
            <v>BLD</v>
          </cell>
          <cell r="N2246">
            <v>0</v>
          </cell>
          <cell r="O2246">
            <v>5870750</v>
          </cell>
        </row>
        <row r="2247">
          <cell r="F2247" t="str">
            <v>BLD</v>
          </cell>
          <cell r="N2247">
            <v>0</v>
          </cell>
          <cell r="O2247">
            <v>6294000</v>
          </cell>
        </row>
        <row r="2248">
          <cell r="F2248" t="str">
            <v>BLD</v>
          </cell>
          <cell r="N2248">
            <v>66535588.373493977</v>
          </cell>
          <cell r="O2248">
            <v>848520429</v>
          </cell>
        </row>
        <row r="2249">
          <cell r="F2249" t="str">
            <v>BLD</v>
          </cell>
          <cell r="N2249">
            <v>48609798.096385546</v>
          </cell>
          <cell r="O2249">
            <v>619914965</v>
          </cell>
        </row>
        <row r="2250">
          <cell r="F2250" t="str">
            <v>BLD</v>
          </cell>
          <cell r="N2250">
            <v>15278345.337349398</v>
          </cell>
          <cell r="O2250">
            <v>194842905</v>
          </cell>
        </row>
        <row r="2251">
          <cell r="F2251" t="str">
            <v>BLD</v>
          </cell>
          <cell r="N2251">
            <v>5431397.3614457827</v>
          </cell>
          <cell r="O2251">
            <v>69265951</v>
          </cell>
        </row>
        <row r="2252">
          <cell r="F2252" t="str">
            <v>BLD</v>
          </cell>
          <cell r="N2252">
            <v>4084798.6024096385</v>
          </cell>
          <cell r="O2252">
            <v>52092936</v>
          </cell>
        </row>
        <row r="2253">
          <cell r="F2253" t="str">
            <v>BLD</v>
          </cell>
          <cell r="N2253">
            <v>0</v>
          </cell>
          <cell r="O2253">
            <v>32949693</v>
          </cell>
        </row>
        <row r="2254">
          <cell r="F2254" t="str">
            <v>BLD</v>
          </cell>
          <cell r="N2254">
            <v>0</v>
          </cell>
          <cell r="O2254">
            <v>13570000</v>
          </cell>
        </row>
        <row r="2255">
          <cell r="F2255" t="str">
            <v>BLD</v>
          </cell>
          <cell r="N2255">
            <v>0</v>
          </cell>
          <cell r="O2255">
            <v>9750005</v>
          </cell>
        </row>
        <row r="2256">
          <cell r="F2256" t="str">
            <v>BLD</v>
          </cell>
          <cell r="N2256">
            <v>0</v>
          </cell>
          <cell r="O2256">
            <v>14935045</v>
          </cell>
        </row>
        <row r="2257">
          <cell r="F2257" t="str">
            <v>BLD</v>
          </cell>
          <cell r="N2257">
            <v>0</v>
          </cell>
          <cell r="O2257">
            <v>70418577</v>
          </cell>
        </row>
        <row r="2258">
          <cell r="F2258" t="str">
            <v>BLD</v>
          </cell>
          <cell r="N2258">
            <v>0</v>
          </cell>
          <cell r="O2258">
            <v>48989606</v>
          </cell>
        </row>
        <row r="2259">
          <cell r="F2259" t="str">
            <v>BLD</v>
          </cell>
          <cell r="N2259">
            <v>0</v>
          </cell>
          <cell r="O2259">
            <v>3557925</v>
          </cell>
        </row>
        <row r="2260">
          <cell r="F2260" t="str">
            <v>BLD</v>
          </cell>
          <cell r="N2260">
            <v>0</v>
          </cell>
          <cell r="O2260">
            <v>122990</v>
          </cell>
        </row>
        <row r="2261">
          <cell r="F2261" t="str">
            <v>BLD</v>
          </cell>
          <cell r="N2261">
            <v>0</v>
          </cell>
          <cell r="O2261">
            <v>48790000</v>
          </cell>
        </row>
        <row r="2262">
          <cell r="F2262" t="str">
            <v>OPE</v>
          </cell>
          <cell r="N2262">
            <v>0</v>
          </cell>
          <cell r="O2262">
            <v>0</v>
          </cell>
        </row>
        <row r="2263">
          <cell r="F2263" t="str">
            <v>OPE</v>
          </cell>
          <cell r="N2263">
            <v>0</v>
          </cell>
          <cell r="O2263">
            <v>49355381</v>
          </cell>
        </row>
        <row r="2264">
          <cell r="F2264" t="str">
            <v>OPE</v>
          </cell>
          <cell r="N2264">
            <v>0</v>
          </cell>
          <cell r="O2264">
            <v>536989752</v>
          </cell>
        </row>
        <row r="2265">
          <cell r="F2265" t="str">
            <v>OPE</v>
          </cell>
          <cell r="N2265">
            <v>0</v>
          </cell>
          <cell r="O2265">
            <v>17553983</v>
          </cell>
        </row>
        <row r="2266">
          <cell r="F2266" t="str">
            <v>OPE</v>
          </cell>
          <cell r="N2266">
            <v>0</v>
          </cell>
          <cell r="O2266">
            <v>7150000</v>
          </cell>
        </row>
        <row r="2267">
          <cell r="F2267" t="str">
            <v>OPE</v>
          </cell>
          <cell r="N2267">
            <v>0</v>
          </cell>
          <cell r="O2267">
            <v>3200000</v>
          </cell>
        </row>
        <row r="2268">
          <cell r="F2268" t="str">
            <v>OPE</v>
          </cell>
          <cell r="N2268">
            <v>0</v>
          </cell>
          <cell r="O2268">
            <v>640695561</v>
          </cell>
        </row>
        <row r="2269">
          <cell r="F2269" t="str">
            <v>OPE</v>
          </cell>
          <cell r="N2269">
            <v>0</v>
          </cell>
          <cell r="O2269">
            <v>596865075</v>
          </cell>
        </row>
        <row r="2270">
          <cell r="F2270" t="str">
            <v>OPE</v>
          </cell>
          <cell r="N2270">
            <v>0</v>
          </cell>
          <cell r="O2270">
            <v>282812487</v>
          </cell>
        </row>
        <row r="2271">
          <cell r="F2271" t="str">
            <v>OPE</v>
          </cell>
          <cell r="N2271">
            <v>0</v>
          </cell>
          <cell r="O2271">
            <v>17200000</v>
          </cell>
        </row>
        <row r="2272">
          <cell r="F2272" t="str">
            <v>OPE</v>
          </cell>
          <cell r="N2272">
            <v>0</v>
          </cell>
          <cell r="O2272">
            <v>3000000</v>
          </cell>
        </row>
        <row r="2273">
          <cell r="F2273" t="str">
            <v>OPE</v>
          </cell>
          <cell r="N2273">
            <v>0</v>
          </cell>
          <cell r="O2273">
            <v>752481027</v>
          </cell>
        </row>
        <row r="2274">
          <cell r="F2274" t="str">
            <v>OPE</v>
          </cell>
          <cell r="N2274">
            <v>0</v>
          </cell>
          <cell r="O2274">
            <v>29449036</v>
          </cell>
        </row>
        <row r="2275">
          <cell r="F2275" t="str">
            <v>OPE</v>
          </cell>
          <cell r="N2275">
            <v>0</v>
          </cell>
          <cell r="O2275">
            <v>376884650</v>
          </cell>
        </row>
        <row r="2276">
          <cell r="F2276" t="str">
            <v>OPE</v>
          </cell>
          <cell r="N2276">
            <v>0</v>
          </cell>
          <cell r="O2276">
            <v>1684062463</v>
          </cell>
        </row>
        <row r="2277">
          <cell r="F2277" t="str">
            <v>OPE</v>
          </cell>
          <cell r="N2277">
            <v>0</v>
          </cell>
          <cell r="O2277">
            <v>55524759</v>
          </cell>
        </row>
        <row r="2278">
          <cell r="F2278" t="str">
            <v>OPE</v>
          </cell>
          <cell r="N2278">
            <v>0</v>
          </cell>
          <cell r="O2278">
            <v>55524759</v>
          </cell>
        </row>
        <row r="2279">
          <cell r="F2279" t="str">
            <v>OPE</v>
          </cell>
          <cell r="N2279">
            <v>0</v>
          </cell>
          <cell r="O2279">
            <v>55524759</v>
          </cell>
        </row>
        <row r="2280">
          <cell r="F2280" t="str">
            <v>OPE</v>
          </cell>
          <cell r="N2280">
            <v>0</v>
          </cell>
          <cell r="O2280">
            <v>55524759</v>
          </cell>
        </row>
        <row r="2281">
          <cell r="F2281" t="str">
            <v>OPE</v>
          </cell>
          <cell r="N2281">
            <v>0</v>
          </cell>
          <cell r="O2281">
            <v>55524759</v>
          </cell>
        </row>
        <row r="2282">
          <cell r="F2282" t="str">
            <v>OPE</v>
          </cell>
          <cell r="N2282">
            <v>0</v>
          </cell>
          <cell r="O2282">
            <v>55524759</v>
          </cell>
        </row>
        <row r="2283">
          <cell r="F2283" t="str">
            <v>OPE</v>
          </cell>
          <cell r="N2283">
            <v>0</v>
          </cell>
          <cell r="O2283">
            <v>236232150</v>
          </cell>
        </row>
        <row r="2284">
          <cell r="F2284" t="str">
            <v>OPE</v>
          </cell>
          <cell r="N2284">
            <v>0</v>
          </cell>
          <cell r="O2284">
            <v>14200000</v>
          </cell>
        </row>
        <row r="2285">
          <cell r="F2285" t="str">
            <v>OPE</v>
          </cell>
          <cell r="N2285">
            <v>0</v>
          </cell>
          <cell r="O2285">
            <v>75445097</v>
          </cell>
        </row>
        <row r="2286">
          <cell r="F2286" t="str">
            <v>OPE</v>
          </cell>
          <cell r="N2286">
            <v>0</v>
          </cell>
          <cell r="O2286">
            <v>2079000</v>
          </cell>
        </row>
        <row r="2287">
          <cell r="F2287" t="str">
            <v>OPE</v>
          </cell>
          <cell r="N2287">
            <v>0</v>
          </cell>
          <cell r="O2287">
            <v>2079000</v>
          </cell>
        </row>
        <row r="2288">
          <cell r="F2288" t="str">
            <v>OPE</v>
          </cell>
          <cell r="N2288">
            <v>0</v>
          </cell>
          <cell r="O2288">
            <v>163105188</v>
          </cell>
        </row>
        <row r="2289">
          <cell r="F2289" t="str">
            <v>OPE</v>
          </cell>
          <cell r="N2289">
            <v>0</v>
          </cell>
          <cell r="O2289">
            <v>3960000</v>
          </cell>
        </row>
        <row r="2290">
          <cell r="F2290" t="str">
            <v>OPE</v>
          </cell>
          <cell r="N2290">
            <v>0</v>
          </cell>
          <cell r="O2290">
            <v>2783000</v>
          </cell>
        </row>
        <row r="2291">
          <cell r="F2291" t="str">
            <v>OPE</v>
          </cell>
          <cell r="N2291">
            <v>0</v>
          </cell>
          <cell r="O2291">
            <v>916584313</v>
          </cell>
        </row>
        <row r="2292">
          <cell r="F2292" t="str">
            <v>OPE</v>
          </cell>
          <cell r="N2292">
            <v>0</v>
          </cell>
          <cell r="O2292">
            <v>916584313</v>
          </cell>
        </row>
        <row r="2293">
          <cell r="F2293" t="str">
            <v>OPE</v>
          </cell>
          <cell r="N2293">
            <v>0</v>
          </cell>
          <cell r="O2293">
            <v>81551612</v>
          </cell>
        </row>
        <row r="2294">
          <cell r="F2294" t="str">
            <v>OPE</v>
          </cell>
          <cell r="N2294">
            <v>0</v>
          </cell>
          <cell r="O2294">
            <v>81551612</v>
          </cell>
        </row>
        <row r="2295">
          <cell r="F2295" t="str">
            <v>OPE</v>
          </cell>
          <cell r="N2295">
            <v>0</v>
          </cell>
          <cell r="O2295">
            <v>81551612</v>
          </cell>
        </row>
        <row r="2296">
          <cell r="F2296" t="str">
            <v>OPE</v>
          </cell>
          <cell r="N2296">
            <v>0</v>
          </cell>
          <cell r="O2296">
            <v>81551612</v>
          </cell>
        </row>
        <row r="2297">
          <cell r="F2297" t="str">
            <v>OPE</v>
          </cell>
          <cell r="N2297">
            <v>0</v>
          </cell>
          <cell r="O2297">
            <v>81551612</v>
          </cell>
        </row>
        <row r="2298">
          <cell r="F2298" t="str">
            <v>OPE</v>
          </cell>
          <cell r="N2298">
            <v>0</v>
          </cell>
          <cell r="O2298">
            <v>38118533</v>
          </cell>
        </row>
        <row r="2299">
          <cell r="F2299" t="str">
            <v>OPE</v>
          </cell>
          <cell r="N2299">
            <v>0</v>
          </cell>
          <cell r="O2299">
            <v>38118533</v>
          </cell>
        </row>
        <row r="2300">
          <cell r="F2300" t="str">
            <v>OPE</v>
          </cell>
          <cell r="N2300">
            <v>0</v>
          </cell>
          <cell r="O2300">
            <v>38118533</v>
          </cell>
        </row>
        <row r="2301">
          <cell r="F2301" t="str">
            <v>OPE</v>
          </cell>
          <cell r="N2301">
            <v>0</v>
          </cell>
          <cell r="O2301">
            <v>38118533</v>
          </cell>
        </row>
        <row r="2302">
          <cell r="F2302" t="str">
            <v>OPE</v>
          </cell>
          <cell r="N2302">
            <v>0</v>
          </cell>
          <cell r="O2302">
            <v>38118533</v>
          </cell>
        </row>
        <row r="2303">
          <cell r="F2303" t="str">
            <v>OPE</v>
          </cell>
          <cell r="N2303">
            <v>0</v>
          </cell>
          <cell r="O2303">
            <v>38118533</v>
          </cell>
        </row>
        <row r="2304">
          <cell r="F2304" t="str">
            <v>OPE</v>
          </cell>
          <cell r="N2304">
            <v>0</v>
          </cell>
          <cell r="O2304">
            <v>38118533</v>
          </cell>
        </row>
        <row r="2305">
          <cell r="F2305" t="str">
            <v>OPE</v>
          </cell>
          <cell r="N2305">
            <v>0</v>
          </cell>
          <cell r="O2305">
            <v>38118533</v>
          </cell>
        </row>
        <row r="2306">
          <cell r="F2306" t="str">
            <v>OPE</v>
          </cell>
          <cell r="N2306">
            <v>0</v>
          </cell>
          <cell r="O2306">
            <v>38118533</v>
          </cell>
        </row>
        <row r="2307">
          <cell r="F2307" t="str">
            <v>OPE</v>
          </cell>
          <cell r="N2307">
            <v>0</v>
          </cell>
          <cell r="O2307">
            <v>38118533</v>
          </cell>
        </row>
        <row r="2308">
          <cell r="F2308" t="str">
            <v>OPE</v>
          </cell>
          <cell r="N2308">
            <v>0</v>
          </cell>
          <cell r="O2308">
            <v>538133336</v>
          </cell>
        </row>
        <row r="2309">
          <cell r="F2309" t="str">
            <v>OPE</v>
          </cell>
          <cell r="N2309">
            <v>0</v>
          </cell>
          <cell r="O2309">
            <v>1800000</v>
          </cell>
        </row>
        <row r="2310">
          <cell r="F2310" t="str">
            <v>OPE</v>
          </cell>
          <cell r="N2310">
            <v>0</v>
          </cell>
          <cell r="O2310">
            <v>1800000</v>
          </cell>
        </row>
        <row r="2311">
          <cell r="F2311" t="str">
            <v>OPE</v>
          </cell>
          <cell r="N2311">
            <v>0</v>
          </cell>
          <cell r="O2311">
            <v>2695000</v>
          </cell>
        </row>
        <row r="2312">
          <cell r="F2312" t="str">
            <v>OPE</v>
          </cell>
          <cell r="N2312">
            <v>0</v>
          </cell>
          <cell r="O2312">
            <v>2475000</v>
          </cell>
        </row>
        <row r="2313">
          <cell r="F2313" t="str">
            <v>OPE</v>
          </cell>
          <cell r="N2313">
            <v>0</v>
          </cell>
          <cell r="O2313">
            <v>279487138</v>
          </cell>
        </row>
        <row r="2314">
          <cell r="F2314" t="str">
            <v>OPE</v>
          </cell>
          <cell r="N2314">
            <v>0</v>
          </cell>
          <cell r="O2314">
            <v>6881657</v>
          </cell>
        </row>
        <row r="2315">
          <cell r="F2315" t="str">
            <v>OPE</v>
          </cell>
          <cell r="N2315">
            <v>0</v>
          </cell>
          <cell r="O2315">
            <v>6832495</v>
          </cell>
        </row>
        <row r="2316">
          <cell r="F2316" t="str">
            <v>OPE</v>
          </cell>
          <cell r="N2316">
            <v>0</v>
          </cell>
          <cell r="O2316">
            <v>3388000</v>
          </cell>
        </row>
        <row r="2317">
          <cell r="F2317" t="str">
            <v>OPE</v>
          </cell>
          <cell r="N2317">
            <v>0</v>
          </cell>
          <cell r="O2317">
            <v>4000000</v>
          </cell>
        </row>
        <row r="2318">
          <cell r="F2318" t="str">
            <v>OPE</v>
          </cell>
          <cell r="N2318">
            <v>0</v>
          </cell>
          <cell r="O2318">
            <v>6340000</v>
          </cell>
        </row>
        <row r="2319">
          <cell r="F2319" t="str">
            <v>OPE</v>
          </cell>
          <cell r="N2319">
            <v>197921</v>
          </cell>
          <cell r="O2319">
            <v>3800000</v>
          </cell>
        </row>
        <row r="2320">
          <cell r="F2320" t="str">
            <v>MME</v>
          </cell>
          <cell r="N2320">
            <v>0</v>
          </cell>
          <cell r="O2320">
            <v>40440151</v>
          </cell>
        </row>
        <row r="2321">
          <cell r="F2321" t="str">
            <v>MME</v>
          </cell>
          <cell r="N2321">
            <v>0</v>
          </cell>
          <cell r="O2321">
            <v>1210000</v>
          </cell>
        </row>
        <row r="2322">
          <cell r="F2322" t="str">
            <v>MME</v>
          </cell>
          <cell r="N2322">
            <v>0</v>
          </cell>
          <cell r="O2322">
            <v>21225000</v>
          </cell>
        </row>
        <row r="2323">
          <cell r="F2323" t="str">
            <v>MME</v>
          </cell>
          <cell r="N2323">
            <v>0</v>
          </cell>
          <cell r="O2323">
            <v>2039743</v>
          </cell>
        </row>
        <row r="2324">
          <cell r="F2324" t="str">
            <v>MME</v>
          </cell>
          <cell r="N2324">
            <v>0</v>
          </cell>
          <cell r="O2324">
            <v>1280000</v>
          </cell>
        </row>
        <row r="2325">
          <cell r="F2325" t="str">
            <v>MME</v>
          </cell>
          <cell r="N2325">
            <v>0</v>
          </cell>
          <cell r="O2325">
            <v>14400000</v>
          </cell>
        </row>
        <row r="2326">
          <cell r="F2326" t="str">
            <v>MME</v>
          </cell>
          <cell r="N2326">
            <v>0</v>
          </cell>
          <cell r="O2326">
            <v>14488250</v>
          </cell>
        </row>
        <row r="2327">
          <cell r="F2327" t="str">
            <v>TRE</v>
          </cell>
          <cell r="N2327">
            <v>0</v>
          </cell>
          <cell r="O2327">
            <v>31000000</v>
          </cell>
        </row>
        <row r="2328">
          <cell r="F2328" t="str">
            <v>TRE</v>
          </cell>
          <cell r="N2328">
            <v>0</v>
          </cell>
          <cell r="O2328">
            <v>4400000</v>
          </cell>
        </row>
        <row r="2329">
          <cell r="F2329" t="str">
            <v>TRE</v>
          </cell>
          <cell r="N2329">
            <v>0</v>
          </cell>
          <cell r="O2329">
            <v>143681175</v>
          </cell>
        </row>
        <row r="2330">
          <cell r="F2330" t="str">
            <v>OPE</v>
          </cell>
          <cell r="N2330">
            <v>0</v>
          </cell>
          <cell r="O2330">
            <v>392550000</v>
          </cell>
        </row>
        <row r="2331">
          <cell r="F2331" t="str">
            <v>OPE</v>
          </cell>
          <cell r="N2331">
            <v>0</v>
          </cell>
          <cell r="O2331">
            <v>392550000</v>
          </cell>
        </row>
        <row r="2332">
          <cell r="F2332" t="str">
            <v>TRE</v>
          </cell>
          <cell r="N2332">
            <v>0</v>
          </cell>
          <cell r="O2332">
            <v>11000000</v>
          </cell>
        </row>
        <row r="2333">
          <cell r="F2333" t="str">
            <v>TRE</v>
          </cell>
          <cell r="N2333">
            <v>0</v>
          </cell>
          <cell r="O2333">
            <v>8951045</v>
          </cell>
        </row>
        <row r="2334">
          <cell r="F2334" t="str">
            <v>TRE</v>
          </cell>
          <cell r="N2334">
            <v>0</v>
          </cell>
          <cell r="O2334">
            <v>133104764</v>
          </cell>
        </row>
        <row r="2335">
          <cell r="F2335" t="str">
            <v>FFE</v>
          </cell>
          <cell r="N2335">
            <v>0</v>
          </cell>
          <cell r="O2335">
            <v>2100000</v>
          </cell>
        </row>
        <row r="2336">
          <cell r="F2336" t="str">
            <v>FFE</v>
          </cell>
          <cell r="N2336">
            <v>0</v>
          </cell>
          <cell r="O2336">
            <v>1625000</v>
          </cell>
        </row>
        <row r="2337">
          <cell r="F2337" t="str">
            <v>FFE</v>
          </cell>
          <cell r="N2337">
            <v>0</v>
          </cell>
          <cell r="O2337">
            <v>1625000</v>
          </cell>
        </row>
        <row r="2338">
          <cell r="F2338" t="str">
            <v>FFE</v>
          </cell>
          <cell r="N2338">
            <v>0</v>
          </cell>
          <cell r="O2338">
            <v>1625000</v>
          </cell>
        </row>
        <row r="2339">
          <cell r="F2339" t="str">
            <v>FFE</v>
          </cell>
          <cell r="N2339">
            <v>0</v>
          </cell>
          <cell r="O2339">
            <v>1625000</v>
          </cell>
        </row>
        <row r="2340">
          <cell r="F2340" t="str">
            <v>FFE</v>
          </cell>
          <cell r="N2340">
            <v>0</v>
          </cell>
          <cell r="O2340">
            <v>1625000</v>
          </cell>
        </row>
        <row r="2341">
          <cell r="F2341" t="str">
            <v>FFE</v>
          </cell>
          <cell r="N2341">
            <v>0</v>
          </cell>
          <cell r="O2341">
            <v>3370300</v>
          </cell>
        </row>
        <row r="2342">
          <cell r="F2342" t="str">
            <v>FFE</v>
          </cell>
          <cell r="N2342">
            <v>0</v>
          </cell>
          <cell r="O2342">
            <v>3370300</v>
          </cell>
        </row>
        <row r="2343">
          <cell r="F2343" t="str">
            <v>FFE</v>
          </cell>
          <cell r="N2343">
            <v>0</v>
          </cell>
          <cell r="O2343">
            <v>3370300</v>
          </cell>
        </row>
        <row r="2344">
          <cell r="F2344" t="str">
            <v>FFE</v>
          </cell>
          <cell r="N2344">
            <v>0</v>
          </cell>
          <cell r="O2344">
            <v>3370300</v>
          </cell>
        </row>
        <row r="2345">
          <cell r="F2345" t="str">
            <v>FFE</v>
          </cell>
          <cell r="N2345">
            <v>0</v>
          </cell>
          <cell r="O2345">
            <v>3370300</v>
          </cell>
        </row>
        <row r="2346">
          <cell r="F2346" t="str">
            <v>FFE</v>
          </cell>
          <cell r="N2346">
            <v>0</v>
          </cell>
          <cell r="O2346">
            <v>3370300</v>
          </cell>
        </row>
        <row r="2347">
          <cell r="F2347" t="str">
            <v>FFE</v>
          </cell>
          <cell r="N2347">
            <v>0</v>
          </cell>
          <cell r="O2347">
            <v>3370300</v>
          </cell>
        </row>
        <row r="2348">
          <cell r="F2348" t="str">
            <v>FFE</v>
          </cell>
          <cell r="N2348">
            <v>0</v>
          </cell>
          <cell r="O2348">
            <v>3370300</v>
          </cell>
        </row>
        <row r="2349">
          <cell r="F2349" t="str">
            <v>FFE</v>
          </cell>
          <cell r="N2349">
            <v>0</v>
          </cell>
          <cell r="O2349">
            <v>1175000</v>
          </cell>
        </row>
        <row r="2350">
          <cell r="F2350" t="str">
            <v>FFE</v>
          </cell>
          <cell r="N2350">
            <v>0</v>
          </cell>
          <cell r="O2350">
            <v>1100000</v>
          </cell>
        </row>
        <row r="2351">
          <cell r="F2351" t="str">
            <v>FFE</v>
          </cell>
          <cell r="N2351">
            <v>0</v>
          </cell>
          <cell r="O2351">
            <v>1660000</v>
          </cell>
        </row>
        <row r="2352">
          <cell r="F2352" t="str">
            <v>FFE</v>
          </cell>
          <cell r="N2352">
            <v>0</v>
          </cell>
          <cell r="O2352">
            <v>20000000</v>
          </cell>
        </row>
        <row r="2353">
          <cell r="F2353" t="str">
            <v>FFE</v>
          </cell>
          <cell r="N2353">
            <v>0</v>
          </cell>
          <cell r="O2353">
            <v>3150000</v>
          </cell>
        </row>
        <row r="2354">
          <cell r="F2354" t="str">
            <v>FFE</v>
          </cell>
          <cell r="N2354">
            <v>0</v>
          </cell>
          <cell r="O2354">
            <v>12500000</v>
          </cell>
        </row>
        <row r="2355">
          <cell r="F2355" t="str">
            <v>FFE</v>
          </cell>
          <cell r="N2355">
            <v>0</v>
          </cell>
          <cell r="O2355">
            <v>6250000</v>
          </cell>
        </row>
        <row r="2356">
          <cell r="F2356" t="str">
            <v>FFE</v>
          </cell>
          <cell r="N2356">
            <v>0</v>
          </cell>
          <cell r="O2356">
            <v>4500000</v>
          </cell>
        </row>
        <row r="2357">
          <cell r="F2357" t="str">
            <v>FFE</v>
          </cell>
          <cell r="N2357">
            <v>0</v>
          </cell>
          <cell r="O2357">
            <v>1724500</v>
          </cell>
        </row>
        <row r="2358">
          <cell r="F2358" t="str">
            <v>FFE</v>
          </cell>
          <cell r="N2358">
            <v>0</v>
          </cell>
          <cell r="O2358">
            <v>3850000</v>
          </cell>
        </row>
        <row r="2359">
          <cell r="F2359" t="str">
            <v>FFE</v>
          </cell>
          <cell r="N2359">
            <v>0</v>
          </cell>
          <cell r="O2359">
            <v>2600000</v>
          </cell>
        </row>
        <row r="2360">
          <cell r="F2360" t="str">
            <v>FFE</v>
          </cell>
          <cell r="N2360">
            <v>0</v>
          </cell>
          <cell r="O2360">
            <v>2392500</v>
          </cell>
        </row>
        <row r="2361">
          <cell r="F2361" t="str">
            <v>FFE</v>
          </cell>
          <cell r="N2361">
            <v>0</v>
          </cell>
          <cell r="O2361">
            <v>87647572</v>
          </cell>
        </row>
        <row r="2362">
          <cell r="F2362" t="str">
            <v>FFE</v>
          </cell>
          <cell r="N2362">
            <v>0</v>
          </cell>
          <cell r="O2362">
            <v>54348200</v>
          </cell>
        </row>
        <row r="2363">
          <cell r="F2363" t="str">
            <v>FFE</v>
          </cell>
          <cell r="N2363">
            <v>0</v>
          </cell>
          <cell r="O2363">
            <v>23365000</v>
          </cell>
        </row>
        <row r="2364">
          <cell r="F2364" t="str">
            <v>FFE</v>
          </cell>
          <cell r="N2364">
            <v>0</v>
          </cell>
          <cell r="O2364">
            <v>2392500</v>
          </cell>
        </row>
        <row r="2365">
          <cell r="F2365" t="str">
            <v>FFE</v>
          </cell>
          <cell r="N2365">
            <v>0</v>
          </cell>
          <cell r="O2365">
            <v>2035000</v>
          </cell>
        </row>
        <row r="2366">
          <cell r="F2366" t="str">
            <v>FFE</v>
          </cell>
          <cell r="N2366">
            <v>0</v>
          </cell>
          <cell r="O2366">
            <v>30387549</v>
          </cell>
        </row>
        <row r="2367">
          <cell r="F2367" t="str">
            <v>FFE</v>
          </cell>
          <cell r="N2367">
            <v>0</v>
          </cell>
          <cell r="O2367">
            <v>17600000</v>
          </cell>
        </row>
        <row r="2368">
          <cell r="F2368" t="str">
            <v>FFE</v>
          </cell>
          <cell r="N2368">
            <v>0</v>
          </cell>
          <cell r="O2368">
            <v>21329685</v>
          </cell>
        </row>
        <row r="2369">
          <cell r="F2369" t="str">
            <v>FFE</v>
          </cell>
          <cell r="N2369">
            <v>0</v>
          </cell>
          <cell r="O2369">
            <v>17155860</v>
          </cell>
        </row>
        <row r="2370">
          <cell r="F2370" t="str">
            <v>FFE</v>
          </cell>
          <cell r="N2370">
            <v>0</v>
          </cell>
          <cell r="O2370">
            <v>16044000</v>
          </cell>
        </row>
        <row r="2371">
          <cell r="F2371" t="str">
            <v>FFE</v>
          </cell>
          <cell r="N2371">
            <v>0</v>
          </cell>
          <cell r="O2371">
            <v>5995000</v>
          </cell>
        </row>
        <row r="2372">
          <cell r="F2372" t="str">
            <v>FFE</v>
          </cell>
          <cell r="N2372">
            <v>0</v>
          </cell>
          <cell r="O2372">
            <v>2570400</v>
          </cell>
        </row>
        <row r="2373">
          <cell r="F2373" t="str">
            <v>FFE</v>
          </cell>
          <cell r="N2373">
            <v>0</v>
          </cell>
          <cell r="O2373">
            <v>2570400</v>
          </cell>
        </row>
        <row r="2374">
          <cell r="F2374" t="str">
            <v>FFE</v>
          </cell>
          <cell r="N2374">
            <v>0</v>
          </cell>
          <cell r="O2374">
            <v>2570400</v>
          </cell>
        </row>
        <row r="2375">
          <cell r="F2375" t="str">
            <v>FFE</v>
          </cell>
          <cell r="N2375">
            <v>0</v>
          </cell>
          <cell r="O2375">
            <v>19360000</v>
          </cell>
        </row>
        <row r="2376">
          <cell r="F2376" t="str">
            <v>FFE</v>
          </cell>
          <cell r="N2376">
            <v>0</v>
          </cell>
          <cell r="O2376">
            <v>3025000</v>
          </cell>
        </row>
        <row r="2377">
          <cell r="F2377" t="str">
            <v>FFE</v>
          </cell>
          <cell r="N2377">
            <v>0</v>
          </cell>
          <cell r="O2377">
            <v>3025000</v>
          </cell>
        </row>
        <row r="2378">
          <cell r="F2378" t="str">
            <v>FFE</v>
          </cell>
          <cell r="N2378">
            <v>0</v>
          </cell>
          <cell r="O2378">
            <v>8225600</v>
          </cell>
        </row>
        <row r="2379">
          <cell r="F2379" t="str">
            <v>FFE</v>
          </cell>
          <cell r="N2379">
            <v>0</v>
          </cell>
          <cell r="O2379">
            <v>2200000</v>
          </cell>
        </row>
        <row r="2380">
          <cell r="F2380" t="str">
            <v>FFE</v>
          </cell>
          <cell r="N2380">
            <v>0</v>
          </cell>
          <cell r="O2380">
            <v>4290000</v>
          </cell>
        </row>
        <row r="2381">
          <cell r="F2381" t="str">
            <v>FFE</v>
          </cell>
          <cell r="N2381">
            <v>0</v>
          </cell>
          <cell r="O2381">
            <v>4700000</v>
          </cell>
        </row>
        <row r="2382">
          <cell r="F2382" t="str">
            <v>FFE</v>
          </cell>
          <cell r="N2382">
            <v>0</v>
          </cell>
          <cell r="O2382">
            <v>3900000</v>
          </cell>
        </row>
        <row r="2383">
          <cell r="F2383" t="str">
            <v>FFE</v>
          </cell>
          <cell r="N2383">
            <v>0</v>
          </cell>
          <cell r="O2383">
            <v>3900000</v>
          </cell>
        </row>
        <row r="2384">
          <cell r="F2384" t="str">
            <v>FFE</v>
          </cell>
          <cell r="N2384">
            <v>0</v>
          </cell>
          <cell r="O2384">
            <v>3900000</v>
          </cell>
        </row>
        <row r="2385">
          <cell r="F2385" t="str">
            <v>FFE</v>
          </cell>
          <cell r="N2385">
            <v>0</v>
          </cell>
          <cell r="O2385">
            <v>5500000</v>
          </cell>
        </row>
        <row r="2386">
          <cell r="F2386" t="str">
            <v>FFE</v>
          </cell>
          <cell r="N2386">
            <v>0</v>
          </cell>
          <cell r="O2386">
            <v>356796000</v>
          </cell>
        </row>
        <row r="2387">
          <cell r="F2387" t="str">
            <v>FFE</v>
          </cell>
          <cell r="N2387">
            <v>0</v>
          </cell>
          <cell r="O2387">
            <v>356796000</v>
          </cell>
        </row>
        <row r="2388">
          <cell r="F2388" t="str">
            <v>FFE</v>
          </cell>
          <cell r="N2388">
            <v>0</v>
          </cell>
          <cell r="O2388">
            <v>6930000</v>
          </cell>
        </row>
        <row r="2389">
          <cell r="F2389" t="str">
            <v>FFE</v>
          </cell>
          <cell r="N2389">
            <v>0</v>
          </cell>
          <cell r="O2389">
            <v>3500000</v>
          </cell>
        </row>
        <row r="2390">
          <cell r="F2390" t="str">
            <v>FFE</v>
          </cell>
          <cell r="N2390">
            <v>0</v>
          </cell>
          <cell r="O2390">
            <v>2648000</v>
          </cell>
        </row>
        <row r="2391">
          <cell r="F2391" t="str">
            <v>FFE</v>
          </cell>
          <cell r="N2391">
            <v>0</v>
          </cell>
          <cell r="O2391">
            <v>4690000</v>
          </cell>
        </row>
        <row r="2392">
          <cell r="F2392" t="str">
            <v>FFE</v>
          </cell>
          <cell r="N2392">
            <v>0</v>
          </cell>
          <cell r="O2392">
            <v>2650000</v>
          </cell>
        </row>
        <row r="2393">
          <cell r="F2393" t="str">
            <v>FFE</v>
          </cell>
          <cell r="N2393">
            <v>0</v>
          </cell>
          <cell r="O2393">
            <v>5500000</v>
          </cell>
        </row>
        <row r="2394">
          <cell r="F2394" t="str">
            <v>FFE</v>
          </cell>
          <cell r="N2394">
            <v>0</v>
          </cell>
          <cell r="O2394">
            <v>4779500</v>
          </cell>
        </row>
        <row r="2395">
          <cell r="F2395" t="str">
            <v>FFE</v>
          </cell>
          <cell r="N2395">
            <v>0</v>
          </cell>
          <cell r="O2395">
            <v>3100000</v>
          </cell>
        </row>
        <row r="2396">
          <cell r="F2396" t="str">
            <v>FFE</v>
          </cell>
          <cell r="N2396">
            <v>0</v>
          </cell>
          <cell r="O2396">
            <v>8290000</v>
          </cell>
        </row>
        <row r="2397">
          <cell r="F2397" t="str">
            <v>FFE</v>
          </cell>
          <cell r="N2397">
            <v>0</v>
          </cell>
          <cell r="O2397">
            <v>3049200</v>
          </cell>
        </row>
        <row r="2398">
          <cell r="F2398" t="str">
            <v>FFE</v>
          </cell>
          <cell r="N2398">
            <v>0</v>
          </cell>
          <cell r="O2398">
            <v>1550000</v>
          </cell>
        </row>
        <row r="2399">
          <cell r="F2399" t="str">
            <v>FFE</v>
          </cell>
          <cell r="N2399">
            <v>0</v>
          </cell>
          <cell r="O2399">
            <v>1610000</v>
          </cell>
        </row>
        <row r="2400">
          <cell r="F2400" t="str">
            <v>FFE</v>
          </cell>
          <cell r="N2400">
            <v>0</v>
          </cell>
          <cell r="O2400">
            <v>2850000</v>
          </cell>
        </row>
        <row r="2401">
          <cell r="F2401" t="str">
            <v>FFE</v>
          </cell>
          <cell r="N2401">
            <v>0</v>
          </cell>
          <cell r="O2401">
            <v>4050000</v>
          </cell>
        </row>
        <row r="2402">
          <cell r="F2402" t="str">
            <v>FFE</v>
          </cell>
          <cell r="N2402">
            <v>0</v>
          </cell>
          <cell r="O2402">
            <v>2415000</v>
          </cell>
        </row>
        <row r="2403">
          <cell r="F2403" t="str">
            <v>FFE</v>
          </cell>
          <cell r="N2403">
            <v>0</v>
          </cell>
          <cell r="O2403">
            <v>2500000</v>
          </cell>
        </row>
        <row r="2404">
          <cell r="F2404" t="str">
            <v>FFE</v>
          </cell>
          <cell r="N2404">
            <v>0</v>
          </cell>
          <cell r="O2404">
            <v>2310000</v>
          </cell>
        </row>
        <row r="2405">
          <cell r="F2405" t="str">
            <v>FFE</v>
          </cell>
          <cell r="N2405">
            <v>0</v>
          </cell>
          <cell r="O2405">
            <v>26277153</v>
          </cell>
        </row>
        <row r="2406">
          <cell r="F2406" t="str">
            <v>FFE</v>
          </cell>
          <cell r="N2406">
            <v>0</v>
          </cell>
          <cell r="O2406">
            <v>7998000</v>
          </cell>
        </row>
        <row r="2407">
          <cell r="F2407" t="str">
            <v>FFE</v>
          </cell>
          <cell r="N2407">
            <v>0</v>
          </cell>
          <cell r="O2407">
            <v>4565000</v>
          </cell>
        </row>
        <row r="2408">
          <cell r="F2408" t="str">
            <v>FFE</v>
          </cell>
          <cell r="N2408">
            <v>0</v>
          </cell>
          <cell r="O2408">
            <v>1650000</v>
          </cell>
        </row>
        <row r="2409">
          <cell r="F2409" t="str">
            <v>FFE</v>
          </cell>
          <cell r="N2409">
            <v>0</v>
          </cell>
          <cell r="O2409">
            <v>1650000</v>
          </cell>
        </row>
        <row r="2410">
          <cell r="F2410" t="str">
            <v>FFE</v>
          </cell>
          <cell r="N2410">
            <v>0</v>
          </cell>
          <cell r="O2410">
            <v>12106990</v>
          </cell>
        </row>
        <row r="2411">
          <cell r="F2411" t="str">
            <v>FFE</v>
          </cell>
          <cell r="N2411">
            <v>0</v>
          </cell>
          <cell r="O2411">
            <v>1200000</v>
          </cell>
        </row>
        <row r="2412">
          <cell r="F2412" t="str">
            <v>FFE</v>
          </cell>
          <cell r="N2412">
            <v>0</v>
          </cell>
          <cell r="O2412">
            <v>3000000</v>
          </cell>
        </row>
        <row r="2413">
          <cell r="F2413" t="str">
            <v>FFE</v>
          </cell>
          <cell r="N2413">
            <v>0</v>
          </cell>
          <cell r="O2413">
            <v>3630000</v>
          </cell>
        </row>
        <row r="2414">
          <cell r="F2414" t="str">
            <v>FFE</v>
          </cell>
          <cell r="N2414">
            <v>0</v>
          </cell>
          <cell r="O2414">
            <v>55613907</v>
          </cell>
        </row>
        <row r="2415">
          <cell r="F2415" t="str">
            <v>FFE</v>
          </cell>
          <cell r="N2415">
            <v>0</v>
          </cell>
          <cell r="O2415">
            <v>1680000</v>
          </cell>
        </row>
        <row r="2416">
          <cell r="F2416" t="str">
            <v>FFE</v>
          </cell>
          <cell r="N2416">
            <v>0</v>
          </cell>
          <cell r="O2416">
            <v>1500000</v>
          </cell>
        </row>
        <row r="2417">
          <cell r="F2417" t="str">
            <v>FFE</v>
          </cell>
          <cell r="N2417">
            <v>0</v>
          </cell>
          <cell r="O2417">
            <v>3400000</v>
          </cell>
        </row>
        <row r="2418">
          <cell r="F2418" t="str">
            <v>FFE</v>
          </cell>
          <cell r="N2418">
            <v>0</v>
          </cell>
          <cell r="O2418">
            <v>1905250</v>
          </cell>
        </row>
        <row r="2419">
          <cell r="F2419" t="str">
            <v>FFE</v>
          </cell>
          <cell r="N2419">
            <v>0</v>
          </cell>
          <cell r="O2419">
            <v>2800000</v>
          </cell>
        </row>
        <row r="2420">
          <cell r="F2420" t="str">
            <v>FFE</v>
          </cell>
          <cell r="N2420">
            <v>0</v>
          </cell>
          <cell r="O2420">
            <v>2550000</v>
          </cell>
        </row>
        <row r="2421">
          <cell r="F2421" t="str">
            <v>FFE</v>
          </cell>
          <cell r="N2421">
            <v>0</v>
          </cell>
          <cell r="O2421">
            <v>739708500</v>
          </cell>
        </row>
        <row r="2422">
          <cell r="F2422" t="str">
            <v>FFE</v>
          </cell>
          <cell r="N2422">
            <v>0</v>
          </cell>
          <cell r="O2422">
            <v>450000000</v>
          </cell>
        </row>
        <row r="2423">
          <cell r="F2423" t="str">
            <v>FFE</v>
          </cell>
          <cell r="N2423">
            <v>0</v>
          </cell>
          <cell r="O2423">
            <v>33112345</v>
          </cell>
        </row>
        <row r="2424">
          <cell r="F2424" t="str">
            <v>FFE</v>
          </cell>
          <cell r="N2424">
            <v>0</v>
          </cell>
          <cell r="O2424">
            <v>13522950</v>
          </cell>
        </row>
        <row r="2425">
          <cell r="F2425" t="str">
            <v>FFE</v>
          </cell>
          <cell r="N2425">
            <v>0</v>
          </cell>
          <cell r="O2425">
            <v>8117550</v>
          </cell>
        </row>
        <row r="2426">
          <cell r="F2426" t="str">
            <v>FFE</v>
          </cell>
          <cell r="N2426">
            <v>0</v>
          </cell>
          <cell r="O2426">
            <v>3582000</v>
          </cell>
        </row>
        <row r="2427">
          <cell r="F2427" t="str">
            <v>FFE</v>
          </cell>
          <cell r="N2427">
            <v>0</v>
          </cell>
          <cell r="O2427">
            <v>15627500</v>
          </cell>
        </row>
        <row r="2428">
          <cell r="F2428" t="str">
            <v>FFE</v>
          </cell>
          <cell r="N2428">
            <v>0</v>
          </cell>
          <cell r="O2428">
            <v>10927200</v>
          </cell>
        </row>
        <row r="2429">
          <cell r="F2429" t="str">
            <v>FFE</v>
          </cell>
          <cell r="N2429">
            <v>0</v>
          </cell>
          <cell r="O2429">
            <v>8550000</v>
          </cell>
        </row>
        <row r="2430">
          <cell r="F2430" t="str">
            <v>FFE</v>
          </cell>
          <cell r="N2430">
            <v>0</v>
          </cell>
          <cell r="O2430">
            <v>6000000</v>
          </cell>
        </row>
        <row r="2431">
          <cell r="F2431" t="str">
            <v>FFE</v>
          </cell>
          <cell r="N2431">
            <v>0</v>
          </cell>
          <cell r="O2431">
            <v>8340000</v>
          </cell>
        </row>
        <row r="2432">
          <cell r="F2432" t="str">
            <v>FFE</v>
          </cell>
          <cell r="N2432">
            <v>0</v>
          </cell>
          <cell r="O2432">
            <v>3150000</v>
          </cell>
        </row>
        <row r="2433">
          <cell r="F2433" t="str">
            <v>FFE</v>
          </cell>
          <cell r="N2433">
            <v>0</v>
          </cell>
          <cell r="O2433">
            <v>27525000</v>
          </cell>
        </row>
        <row r="2434">
          <cell r="F2434" t="str">
            <v>FFE</v>
          </cell>
          <cell r="N2434">
            <v>0</v>
          </cell>
          <cell r="O2434">
            <v>2208000</v>
          </cell>
        </row>
        <row r="2435">
          <cell r="F2435" t="str">
            <v>FFE</v>
          </cell>
          <cell r="N2435">
            <v>0</v>
          </cell>
          <cell r="O2435">
            <v>3850000</v>
          </cell>
        </row>
        <row r="2436">
          <cell r="F2436" t="str">
            <v>FFE</v>
          </cell>
          <cell r="N2436">
            <v>0</v>
          </cell>
          <cell r="O2436">
            <v>3300000</v>
          </cell>
        </row>
        <row r="2437">
          <cell r="F2437" t="str">
            <v>FFE</v>
          </cell>
          <cell r="N2437">
            <v>0</v>
          </cell>
          <cell r="O2437">
            <v>3000000</v>
          </cell>
        </row>
        <row r="2438">
          <cell r="F2438" t="str">
            <v>FFE</v>
          </cell>
          <cell r="N2438">
            <v>0</v>
          </cell>
          <cell r="O2438">
            <v>3000000</v>
          </cell>
        </row>
        <row r="2439">
          <cell r="F2439" t="str">
            <v>FFE</v>
          </cell>
          <cell r="N2439">
            <v>0</v>
          </cell>
          <cell r="O2439">
            <v>131697273</v>
          </cell>
        </row>
        <row r="2440">
          <cell r="F2440" t="str">
            <v>COM</v>
          </cell>
          <cell r="N2440">
            <v>0</v>
          </cell>
          <cell r="O2440">
            <v>1030000</v>
          </cell>
        </row>
        <row r="2441">
          <cell r="F2441" t="str">
            <v>COM</v>
          </cell>
          <cell r="N2441">
            <v>0</v>
          </cell>
          <cell r="O2441">
            <v>43312694</v>
          </cell>
        </row>
        <row r="2442">
          <cell r="F2442" t="str">
            <v>COM</v>
          </cell>
          <cell r="N2442">
            <v>0</v>
          </cell>
          <cell r="O2442">
            <v>5633000</v>
          </cell>
        </row>
        <row r="2443">
          <cell r="F2443" t="str">
            <v>COM</v>
          </cell>
          <cell r="N2443">
            <v>0</v>
          </cell>
          <cell r="O2443">
            <v>20870000</v>
          </cell>
        </row>
        <row r="2444">
          <cell r="F2444" t="str">
            <v>COM</v>
          </cell>
          <cell r="N2444">
            <v>0</v>
          </cell>
          <cell r="O2444">
            <v>2000000</v>
          </cell>
        </row>
        <row r="2445">
          <cell r="F2445" t="str">
            <v>COM</v>
          </cell>
          <cell r="N2445">
            <v>0</v>
          </cell>
          <cell r="O2445">
            <v>169420200</v>
          </cell>
        </row>
        <row r="2446">
          <cell r="F2446" t="str">
            <v>COM</v>
          </cell>
          <cell r="N2446">
            <v>0</v>
          </cell>
          <cell r="O2446">
            <v>706057443</v>
          </cell>
        </row>
        <row r="2447">
          <cell r="F2447" t="str">
            <v>COM</v>
          </cell>
          <cell r="N2447">
            <v>0</v>
          </cell>
          <cell r="O2447">
            <v>185981250</v>
          </cell>
        </row>
        <row r="2448">
          <cell r="F2448" t="str">
            <v>COM</v>
          </cell>
          <cell r="N2448">
            <v>0</v>
          </cell>
          <cell r="O2448">
            <v>158000000</v>
          </cell>
        </row>
        <row r="2449">
          <cell r="F2449" t="str">
            <v>COM</v>
          </cell>
          <cell r="N2449">
            <v>0</v>
          </cell>
          <cell r="O2449">
            <v>16600000</v>
          </cell>
        </row>
        <row r="2450">
          <cell r="F2450" t="str">
            <v>COM</v>
          </cell>
          <cell r="N2450">
            <v>0</v>
          </cell>
          <cell r="O2450">
            <v>12617000</v>
          </cell>
        </row>
        <row r="2451">
          <cell r="F2451" t="str">
            <v>COM</v>
          </cell>
          <cell r="N2451">
            <v>0</v>
          </cell>
          <cell r="O2451">
            <v>3625000</v>
          </cell>
        </row>
        <row r="2452">
          <cell r="F2452" t="str">
            <v>COM</v>
          </cell>
          <cell r="N2452">
            <v>0</v>
          </cell>
          <cell r="O2452">
            <v>2588542</v>
          </cell>
        </row>
        <row r="2453">
          <cell r="F2453" t="str">
            <v>COM</v>
          </cell>
          <cell r="N2453">
            <v>0</v>
          </cell>
          <cell r="O2453">
            <v>4200000</v>
          </cell>
        </row>
        <row r="2454">
          <cell r="F2454" t="str">
            <v>COM</v>
          </cell>
          <cell r="N2454">
            <v>0</v>
          </cell>
          <cell r="O2454">
            <v>23950000</v>
          </cell>
        </row>
        <row r="2455">
          <cell r="F2455" t="str">
            <v>COM</v>
          </cell>
          <cell r="N2455">
            <v>0</v>
          </cell>
          <cell r="O2455">
            <v>4060000</v>
          </cell>
        </row>
        <row r="2456">
          <cell r="F2456" t="str">
            <v>COM</v>
          </cell>
          <cell r="N2456">
            <v>0</v>
          </cell>
          <cell r="O2456">
            <v>33000000</v>
          </cell>
        </row>
        <row r="2457">
          <cell r="F2457" t="str">
            <v>COM</v>
          </cell>
          <cell r="N2457">
            <v>0</v>
          </cell>
          <cell r="O2457">
            <v>28325000</v>
          </cell>
        </row>
        <row r="2458">
          <cell r="F2458" t="str">
            <v>COM</v>
          </cell>
          <cell r="N2458">
            <v>0</v>
          </cell>
          <cell r="O2458">
            <v>12000000</v>
          </cell>
        </row>
        <row r="2459">
          <cell r="F2459" t="str">
            <v>COM</v>
          </cell>
          <cell r="N2459">
            <v>0</v>
          </cell>
          <cell r="O2459">
            <v>4975000</v>
          </cell>
        </row>
        <row r="2460">
          <cell r="F2460" t="str">
            <v>COM</v>
          </cell>
          <cell r="N2460">
            <v>0</v>
          </cell>
          <cell r="O2460">
            <v>1900000</v>
          </cell>
        </row>
        <row r="2461">
          <cell r="F2461" t="str">
            <v>COM</v>
          </cell>
          <cell r="N2461">
            <v>0</v>
          </cell>
          <cell r="O2461">
            <v>1900000</v>
          </cell>
        </row>
        <row r="2462">
          <cell r="F2462" t="str">
            <v>COM</v>
          </cell>
          <cell r="N2462">
            <v>0</v>
          </cell>
          <cell r="O2462">
            <v>1900000</v>
          </cell>
        </row>
        <row r="2463">
          <cell r="F2463" t="str">
            <v>COM</v>
          </cell>
          <cell r="N2463">
            <v>0</v>
          </cell>
          <cell r="O2463">
            <v>1900000</v>
          </cell>
        </row>
        <row r="2464">
          <cell r="F2464" t="str">
            <v>COM</v>
          </cell>
          <cell r="N2464">
            <v>0</v>
          </cell>
          <cell r="O2464">
            <v>1900000</v>
          </cell>
        </row>
        <row r="2465">
          <cell r="F2465" t="str">
            <v>COM</v>
          </cell>
          <cell r="N2465">
            <v>0</v>
          </cell>
          <cell r="O2465">
            <v>1900000</v>
          </cell>
        </row>
        <row r="2466">
          <cell r="F2466" t="str">
            <v>COM</v>
          </cell>
          <cell r="N2466">
            <v>0</v>
          </cell>
          <cell r="O2466">
            <v>1900000</v>
          </cell>
        </row>
        <row r="2467">
          <cell r="F2467" t="str">
            <v>COM</v>
          </cell>
          <cell r="N2467">
            <v>0</v>
          </cell>
          <cell r="O2467">
            <v>1900000</v>
          </cell>
        </row>
        <row r="2468">
          <cell r="F2468" t="str">
            <v>COM</v>
          </cell>
          <cell r="N2468">
            <v>0</v>
          </cell>
          <cell r="O2468">
            <v>1900000</v>
          </cell>
        </row>
        <row r="2469">
          <cell r="F2469" t="str">
            <v>COM</v>
          </cell>
          <cell r="N2469">
            <v>0</v>
          </cell>
          <cell r="O2469">
            <v>1900000</v>
          </cell>
        </row>
        <row r="2470">
          <cell r="F2470" t="str">
            <v>COM</v>
          </cell>
          <cell r="N2470">
            <v>0</v>
          </cell>
          <cell r="O2470">
            <v>1900000</v>
          </cell>
        </row>
        <row r="2471">
          <cell r="F2471" t="str">
            <v>COM</v>
          </cell>
          <cell r="N2471">
            <v>0</v>
          </cell>
          <cell r="O2471">
            <v>1900000</v>
          </cell>
        </row>
        <row r="2472">
          <cell r="F2472" t="str">
            <v>COM</v>
          </cell>
          <cell r="N2472">
            <v>0</v>
          </cell>
          <cell r="O2472">
            <v>1900000</v>
          </cell>
        </row>
        <row r="2473">
          <cell r="F2473" t="str">
            <v>COM</v>
          </cell>
          <cell r="N2473">
            <v>0</v>
          </cell>
          <cell r="O2473">
            <v>1900000</v>
          </cell>
        </row>
        <row r="2474">
          <cell r="F2474" t="str">
            <v>COM</v>
          </cell>
          <cell r="N2474">
            <v>0</v>
          </cell>
          <cell r="O2474">
            <v>1900000</v>
          </cell>
        </row>
        <row r="2475">
          <cell r="F2475" t="str">
            <v>COM</v>
          </cell>
          <cell r="N2475">
            <v>0</v>
          </cell>
          <cell r="O2475">
            <v>1900000</v>
          </cell>
        </row>
        <row r="2476">
          <cell r="F2476" t="str">
            <v>COM</v>
          </cell>
          <cell r="N2476">
            <v>0</v>
          </cell>
          <cell r="O2476">
            <v>1900000</v>
          </cell>
        </row>
        <row r="2477">
          <cell r="F2477" t="str">
            <v>COM</v>
          </cell>
          <cell r="N2477">
            <v>0</v>
          </cell>
          <cell r="O2477">
            <v>1900000</v>
          </cell>
        </row>
        <row r="2478">
          <cell r="F2478" t="str">
            <v>COM</v>
          </cell>
          <cell r="N2478">
            <v>0</v>
          </cell>
          <cell r="O2478">
            <v>1900000</v>
          </cell>
        </row>
        <row r="2479">
          <cell r="F2479" t="str">
            <v>COM</v>
          </cell>
          <cell r="N2479">
            <v>0</v>
          </cell>
          <cell r="O2479">
            <v>1900000</v>
          </cell>
        </row>
        <row r="2480">
          <cell r="F2480" t="str">
            <v>COM</v>
          </cell>
          <cell r="N2480">
            <v>0</v>
          </cell>
          <cell r="O2480">
            <v>1900000</v>
          </cell>
        </row>
        <row r="2481">
          <cell r="F2481" t="str">
            <v>COM</v>
          </cell>
          <cell r="N2481">
            <v>0</v>
          </cell>
          <cell r="O2481">
            <v>1900000</v>
          </cell>
        </row>
        <row r="2482">
          <cell r="F2482" t="str">
            <v>COM</v>
          </cell>
          <cell r="N2482">
            <v>0</v>
          </cell>
          <cell r="O2482">
            <v>1900000</v>
          </cell>
        </row>
        <row r="2483">
          <cell r="F2483" t="str">
            <v>COM</v>
          </cell>
          <cell r="N2483">
            <v>0</v>
          </cell>
          <cell r="O2483">
            <v>1900000</v>
          </cell>
        </row>
        <row r="2484">
          <cell r="F2484" t="str">
            <v>COM</v>
          </cell>
          <cell r="N2484">
            <v>0</v>
          </cell>
          <cell r="O2484">
            <v>1900000</v>
          </cell>
        </row>
        <row r="2485">
          <cell r="F2485" t="str">
            <v>COM</v>
          </cell>
          <cell r="N2485">
            <v>0</v>
          </cell>
          <cell r="O2485">
            <v>1900000</v>
          </cell>
        </row>
        <row r="2486">
          <cell r="F2486" t="str">
            <v>COM</v>
          </cell>
          <cell r="N2486">
            <v>0</v>
          </cell>
          <cell r="O2486">
            <v>1900000</v>
          </cell>
        </row>
        <row r="2487">
          <cell r="F2487" t="str">
            <v>COM</v>
          </cell>
          <cell r="N2487">
            <v>0</v>
          </cell>
          <cell r="O2487">
            <v>1900000</v>
          </cell>
        </row>
        <row r="2488">
          <cell r="F2488" t="str">
            <v>COM</v>
          </cell>
          <cell r="N2488">
            <v>0</v>
          </cell>
          <cell r="O2488">
            <v>1900000</v>
          </cell>
        </row>
        <row r="2489">
          <cell r="F2489" t="str">
            <v>COM</v>
          </cell>
          <cell r="N2489">
            <v>0</v>
          </cell>
          <cell r="O2489">
            <v>1900000</v>
          </cell>
        </row>
        <row r="2490">
          <cell r="F2490" t="str">
            <v>COM</v>
          </cell>
          <cell r="N2490">
            <v>0</v>
          </cell>
          <cell r="O2490">
            <v>1900000</v>
          </cell>
        </row>
        <row r="2491">
          <cell r="F2491" t="str">
            <v>COM</v>
          </cell>
          <cell r="N2491">
            <v>320838</v>
          </cell>
          <cell r="O2491">
            <v>4400000</v>
          </cell>
        </row>
        <row r="2492">
          <cell r="F2492" t="str">
            <v>OPE</v>
          </cell>
          <cell r="N2492">
            <v>0</v>
          </cell>
          <cell r="O2492">
            <v>32531500</v>
          </cell>
        </row>
        <row r="2493">
          <cell r="F2493" t="str">
            <v>OPE</v>
          </cell>
          <cell r="N2493">
            <v>0</v>
          </cell>
          <cell r="O2493">
            <v>32531500</v>
          </cell>
        </row>
        <row r="2494">
          <cell r="F2494" t="str">
            <v>OPE</v>
          </cell>
          <cell r="N2494">
            <v>0</v>
          </cell>
          <cell r="O2494">
            <v>32531500</v>
          </cell>
        </row>
        <row r="2495">
          <cell r="F2495" t="str">
            <v>OPE</v>
          </cell>
          <cell r="N2495">
            <v>0</v>
          </cell>
          <cell r="O2495">
            <v>32531500</v>
          </cell>
        </row>
        <row r="2496">
          <cell r="F2496" t="str">
            <v>OPE</v>
          </cell>
          <cell r="N2496">
            <v>0</v>
          </cell>
          <cell r="O2496">
            <v>32531500</v>
          </cell>
        </row>
        <row r="2497">
          <cell r="F2497" t="str">
            <v>OPE</v>
          </cell>
          <cell r="N2497">
            <v>0</v>
          </cell>
          <cell r="O2497">
            <v>20300000</v>
          </cell>
        </row>
        <row r="2498">
          <cell r="F2498" t="str">
            <v>OPE</v>
          </cell>
          <cell r="N2498">
            <v>0</v>
          </cell>
          <cell r="O2498">
            <v>30335910</v>
          </cell>
        </row>
        <row r="2499">
          <cell r="F2499" t="str">
            <v>OPE</v>
          </cell>
          <cell r="N2499">
            <v>0</v>
          </cell>
          <cell r="O2499">
            <v>28068200</v>
          </cell>
        </row>
        <row r="2500">
          <cell r="F2500" t="str">
            <v>OPE</v>
          </cell>
          <cell r="N2500">
            <v>0</v>
          </cell>
          <cell r="O2500">
            <v>1800000</v>
          </cell>
        </row>
        <row r="2501">
          <cell r="F2501" t="str">
            <v>OPE</v>
          </cell>
          <cell r="N2501">
            <v>0</v>
          </cell>
          <cell r="O2501">
            <v>1800000</v>
          </cell>
        </row>
        <row r="2502">
          <cell r="F2502" t="str">
            <v>OPE</v>
          </cell>
          <cell r="N2502">
            <v>0</v>
          </cell>
          <cell r="O2502">
            <v>35909090</v>
          </cell>
        </row>
        <row r="2503">
          <cell r="F2503" t="str">
            <v>FFE</v>
          </cell>
          <cell r="N2503">
            <v>0</v>
          </cell>
          <cell r="O2503">
            <v>3327500</v>
          </cell>
        </row>
        <row r="2504">
          <cell r="F2504" t="str">
            <v>FFE</v>
          </cell>
          <cell r="N2504">
            <v>0</v>
          </cell>
          <cell r="O2504">
            <v>4910600</v>
          </cell>
        </row>
        <row r="2505">
          <cell r="F2505" t="str">
            <v>FFE</v>
          </cell>
          <cell r="N2505">
            <v>0</v>
          </cell>
          <cell r="O2505">
            <v>5490000</v>
          </cell>
        </row>
        <row r="2506">
          <cell r="F2506" t="str">
            <v>FFE</v>
          </cell>
          <cell r="N2506">
            <v>0</v>
          </cell>
          <cell r="O2506">
            <v>6474600</v>
          </cell>
        </row>
        <row r="2507">
          <cell r="F2507" t="str">
            <v>FFE</v>
          </cell>
          <cell r="N2507">
            <v>0</v>
          </cell>
          <cell r="O2507">
            <v>14000000</v>
          </cell>
        </row>
        <row r="2508">
          <cell r="F2508" t="str">
            <v>FFE</v>
          </cell>
          <cell r="N2508">
            <v>0</v>
          </cell>
          <cell r="O2508">
            <v>2415000</v>
          </cell>
        </row>
        <row r="2509">
          <cell r="F2509" t="str">
            <v>FFE</v>
          </cell>
          <cell r="N2509">
            <v>0</v>
          </cell>
          <cell r="O2509">
            <v>8250000</v>
          </cell>
        </row>
        <row r="2510">
          <cell r="F2510" t="str">
            <v>FFE</v>
          </cell>
          <cell r="N2510">
            <v>0</v>
          </cell>
          <cell r="O2510">
            <v>2300000</v>
          </cell>
        </row>
        <row r="2511">
          <cell r="F2511" t="str">
            <v>FFE</v>
          </cell>
          <cell r="N2511">
            <v>0</v>
          </cell>
          <cell r="O2511">
            <v>1425000</v>
          </cell>
        </row>
        <row r="2512">
          <cell r="F2512" t="str">
            <v>FFE</v>
          </cell>
          <cell r="N2512">
            <v>0</v>
          </cell>
          <cell r="O2512">
            <v>5885000</v>
          </cell>
        </row>
        <row r="2513">
          <cell r="F2513" t="str">
            <v>FFE</v>
          </cell>
          <cell r="N2513">
            <v>0</v>
          </cell>
          <cell r="O2513">
            <v>3154360</v>
          </cell>
        </row>
        <row r="2514">
          <cell r="F2514" t="str">
            <v>FFE</v>
          </cell>
          <cell r="N2514">
            <v>0</v>
          </cell>
          <cell r="O2514">
            <v>2500000</v>
          </cell>
        </row>
        <row r="2515">
          <cell r="F2515" t="str">
            <v>FFE</v>
          </cell>
          <cell r="N2515">
            <v>0</v>
          </cell>
          <cell r="O2515">
            <v>2500000</v>
          </cell>
        </row>
        <row r="2516">
          <cell r="F2516" t="str">
            <v>FFE</v>
          </cell>
          <cell r="N2516">
            <v>0</v>
          </cell>
          <cell r="O2516">
            <v>5208000</v>
          </cell>
        </row>
        <row r="2517">
          <cell r="F2517" t="str">
            <v>FFE</v>
          </cell>
          <cell r="N2517">
            <v>0</v>
          </cell>
          <cell r="O2517">
            <v>6220500</v>
          </cell>
        </row>
        <row r="2518">
          <cell r="F2518" t="str">
            <v>COM</v>
          </cell>
          <cell r="N2518">
            <v>0</v>
          </cell>
          <cell r="O2518">
            <v>4975000</v>
          </cell>
        </row>
        <row r="2519">
          <cell r="F2519" t="str">
            <v>COM</v>
          </cell>
          <cell r="N2519">
            <v>0</v>
          </cell>
          <cell r="O2519">
            <v>1900000</v>
          </cell>
        </row>
        <row r="2520">
          <cell r="F2520" t="str">
            <v>COM</v>
          </cell>
          <cell r="N2520">
            <v>0</v>
          </cell>
          <cell r="O2520">
            <v>1900000</v>
          </cell>
        </row>
        <row r="2521">
          <cell r="F2521" t="str">
            <v>COM</v>
          </cell>
          <cell r="N2521">
            <v>0</v>
          </cell>
          <cell r="O2521">
            <v>1900000</v>
          </cell>
        </row>
        <row r="2522">
          <cell r="F2522" t="str">
            <v>COM</v>
          </cell>
          <cell r="N2522">
            <v>0</v>
          </cell>
          <cell r="O2522">
            <v>1900000</v>
          </cell>
        </row>
        <row r="2523">
          <cell r="F2523" t="str">
            <v>COM</v>
          </cell>
          <cell r="N2523">
            <v>0</v>
          </cell>
          <cell r="O2523">
            <v>1900000</v>
          </cell>
        </row>
        <row r="2524">
          <cell r="F2524" t="str">
            <v>COM</v>
          </cell>
          <cell r="N2524">
            <v>0</v>
          </cell>
          <cell r="O2524">
            <v>1900000</v>
          </cell>
        </row>
        <row r="2525">
          <cell r="F2525" t="str">
            <v>BLD</v>
          </cell>
          <cell r="N2525">
            <v>11598750</v>
          </cell>
          <cell r="O2525">
            <v>209744057</v>
          </cell>
        </row>
        <row r="2526">
          <cell r="F2526" t="str">
            <v>BLD</v>
          </cell>
          <cell r="N2526">
            <v>15437500</v>
          </cell>
          <cell r="O2526">
            <v>237994787</v>
          </cell>
        </row>
        <row r="2527">
          <cell r="F2527" t="str">
            <v>BLD</v>
          </cell>
          <cell r="N2527">
            <v>0</v>
          </cell>
          <cell r="O2527">
            <v>29461839</v>
          </cell>
        </row>
        <row r="2528">
          <cell r="F2528" t="str">
            <v>BLD</v>
          </cell>
          <cell r="N2528">
            <v>0</v>
          </cell>
          <cell r="O2528">
            <v>23146900</v>
          </cell>
        </row>
        <row r="2529">
          <cell r="F2529" t="str">
            <v>BLD</v>
          </cell>
          <cell r="N2529">
            <v>0</v>
          </cell>
          <cell r="O2529">
            <v>7706000</v>
          </cell>
        </row>
        <row r="2530">
          <cell r="F2530" t="str">
            <v>BLD</v>
          </cell>
          <cell r="N2530">
            <v>0</v>
          </cell>
          <cell r="O2530">
            <v>1945000</v>
          </cell>
        </row>
        <row r="2531">
          <cell r="F2531" t="str">
            <v>BLD</v>
          </cell>
          <cell r="N2531">
            <v>0</v>
          </cell>
          <cell r="O2531">
            <v>42383000</v>
          </cell>
        </row>
        <row r="2532">
          <cell r="F2532" t="str">
            <v>BLD</v>
          </cell>
          <cell r="N2532">
            <v>0</v>
          </cell>
          <cell r="O2532">
            <v>23000000</v>
          </cell>
        </row>
        <row r="2533">
          <cell r="F2533" t="str">
            <v>BLD</v>
          </cell>
          <cell r="N2533">
            <v>0</v>
          </cell>
          <cell r="O2533">
            <v>11516650</v>
          </cell>
        </row>
        <row r="2534">
          <cell r="F2534" t="str">
            <v>BLD</v>
          </cell>
          <cell r="N2534">
            <v>0</v>
          </cell>
          <cell r="O2534">
            <v>7628852</v>
          </cell>
        </row>
        <row r="2535">
          <cell r="F2535" t="str">
            <v>BLD</v>
          </cell>
          <cell r="N2535">
            <v>0</v>
          </cell>
          <cell r="O2535">
            <v>2399000</v>
          </cell>
        </row>
        <row r="2536">
          <cell r="F2536" t="str">
            <v>BLD</v>
          </cell>
          <cell r="N2536">
            <v>1185994</v>
          </cell>
          <cell r="O2536">
            <v>22533888</v>
          </cell>
        </row>
        <row r="2537">
          <cell r="F2537" t="str">
            <v>BLD</v>
          </cell>
          <cell r="N2537">
            <v>4744350</v>
          </cell>
          <cell r="O2537">
            <v>85793657</v>
          </cell>
        </row>
        <row r="2538">
          <cell r="F2538" t="str">
            <v>BLD</v>
          </cell>
          <cell r="N2538">
            <v>1364910</v>
          </cell>
          <cell r="O2538">
            <v>23317218</v>
          </cell>
        </row>
        <row r="2539">
          <cell r="F2539" t="str">
            <v>BLD</v>
          </cell>
          <cell r="N2539">
            <v>101250</v>
          </cell>
          <cell r="O2539">
            <v>1721245</v>
          </cell>
        </row>
        <row r="2540">
          <cell r="F2540" t="str">
            <v>BLD</v>
          </cell>
          <cell r="N2540">
            <v>25000</v>
          </cell>
          <cell r="O2540">
            <v>420829</v>
          </cell>
        </row>
        <row r="2541">
          <cell r="F2541" t="str">
            <v>BLD</v>
          </cell>
          <cell r="N2541">
            <v>9712</v>
          </cell>
          <cell r="O2541">
            <v>162672</v>
          </cell>
        </row>
        <row r="2542">
          <cell r="F2542" t="str">
            <v>BLD</v>
          </cell>
          <cell r="N2542">
            <v>13000</v>
          </cell>
          <cell r="O2542">
            <v>215579</v>
          </cell>
        </row>
        <row r="2543">
          <cell r="F2543" t="str">
            <v>BLD</v>
          </cell>
          <cell r="N2543">
            <v>10700</v>
          </cell>
          <cell r="O2543">
            <v>177445</v>
          </cell>
        </row>
        <row r="2544">
          <cell r="F2544" t="str">
            <v>BLD</v>
          </cell>
          <cell r="N2544">
            <v>144700</v>
          </cell>
          <cell r="O2544">
            <v>2387546</v>
          </cell>
        </row>
        <row r="2545">
          <cell r="F2545" t="str">
            <v>BLD</v>
          </cell>
          <cell r="N2545">
            <v>0</v>
          </cell>
          <cell r="O2545">
            <v>3200000</v>
          </cell>
        </row>
        <row r="2546">
          <cell r="F2546" t="str">
            <v>BLD</v>
          </cell>
          <cell r="N2546">
            <v>219249</v>
          </cell>
          <cell r="O2546">
            <v>3489716</v>
          </cell>
        </row>
        <row r="2547">
          <cell r="F2547" t="str">
            <v>BLD</v>
          </cell>
          <cell r="N2547">
            <v>0</v>
          </cell>
          <cell r="O2547">
            <v>20454005</v>
          </cell>
        </row>
        <row r="2548">
          <cell r="F2548" t="str">
            <v>BLD</v>
          </cell>
          <cell r="N2548">
            <v>1687500</v>
          </cell>
          <cell r="O2548">
            <v>25874999</v>
          </cell>
        </row>
        <row r="2549">
          <cell r="F2549" t="str">
            <v>BLD</v>
          </cell>
          <cell r="N2549">
            <v>0</v>
          </cell>
          <cell r="O2549">
            <v>8190080</v>
          </cell>
        </row>
        <row r="2550">
          <cell r="F2550" t="str">
            <v>BLD</v>
          </cell>
          <cell r="N2550">
            <v>0</v>
          </cell>
          <cell r="O2550">
            <v>21016782</v>
          </cell>
        </row>
        <row r="2551">
          <cell r="F2551" t="str">
            <v>BLD</v>
          </cell>
          <cell r="N2551">
            <v>0</v>
          </cell>
          <cell r="O2551">
            <v>11435896</v>
          </cell>
        </row>
        <row r="2552">
          <cell r="F2552" t="str">
            <v>BLD</v>
          </cell>
          <cell r="N2552">
            <v>0</v>
          </cell>
          <cell r="O2552">
            <v>40321284</v>
          </cell>
        </row>
        <row r="2553">
          <cell r="F2553" t="str">
            <v>BLD</v>
          </cell>
          <cell r="N2553">
            <v>0</v>
          </cell>
          <cell r="O2553">
            <v>32013029</v>
          </cell>
        </row>
        <row r="2554">
          <cell r="F2554" t="str">
            <v>BLD</v>
          </cell>
          <cell r="N2554">
            <v>0</v>
          </cell>
          <cell r="O2554">
            <v>18002357</v>
          </cell>
        </row>
        <row r="2555">
          <cell r="F2555" t="str">
            <v>BLD</v>
          </cell>
          <cell r="N2555">
            <v>0</v>
          </cell>
          <cell r="O2555">
            <v>5692900</v>
          </cell>
        </row>
        <row r="2556">
          <cell r="F2556" t="str">
            <v>BLD</v>
          </cell>
          <cell r="N2556">
            <v>0</v>
          </cell>
          <cell r="O2556">
            <v>45393909</v>
          </cell>
        </row>
        <row r="2557">
          <cell r="F2557" t="str">
            <v>BLD</v>
          </cell>
          <cell r="N2557">
            <v>0</v>
          </cell>
          <cell r="O2557">
            <v>48326998</v>
          </cell>
        </row>
        <row r="2558">
          <cell r="F2558" t="str">
            <v>BLD</v>
          </cell>
          <cell r="N2558">
            <v>0</v>
          </cell>
          <cell r="O2558">
            <v>31841316</v>
          </cell>
        </row>
        <row r="2559">
          <cell r="F2559" t="str">
            <v>BLD</v>
          </cell>
          <cell r="N2559">
            <v>0</v>
          </cell>
          <cell r="O2559">
            <v>14585810</v>
          </cell>
        </row>
        <row r="2560">
          <cell r="F2560" t="str">
            <v>BLD</v>
          </cell>
          <cell r="N2560">
            <v>0</v>
          </cell>
          <cell r="O2560">
            <v>8639186</v>
          </cell>
        </row>
        <row r="2561">
          <cell r="F2561" t="str">
            <v>BLD</v>
          </cell>
          <cell r="N2561">
            <v>0</v>
          </cell>
          <cell r="O2561">
            <v>14150000</v>
          </cell>
        </row>
        <row r="2562">
          <cell r="F2562" t="str">
            <v>BLD</v>
          </cell>
          <cell r="N2562">
            <v>0</v>
          </cell>
          <cell r="O2562">
            <v>5250000</v>
          </cell>
        </row>
        <row r="2563">
          <cell r="F2563" t="str">
            <v>OPE</v>
          </cell>
          <cell r="N2563">
            <v>0</v>
          </cell>
          <cell r="O2563">
            <v>0</v>
          </cell>
        </row>
        <row r="2564">
          <cell r="F2564" t="str">
            <v>OPE</v>
          </cell>
          <cell r="N2564">
            <v>0</v>
          </cell>
          <cell r="O2564">
            <v>1750000</v>
          </cell>
        </row>
        <row r="2565">
          <cell r="F2565" t="str">
            <v>OPE</v>
          </cell>
          <cell r="N2565">
            <v>0</v>
          </cell>
          <cell r="O2565">
            <v>800000</v>
          </cell>
        </row>
        <row r="2566">
          <cell r="F2566" t="str">
            <v>OPE</v>
          </cell>
          <cell r="N2566">
            <v>0</v>
          </cell>
          <cell r="O2566">
            <v>536989755</v>
          </cell>
        </row>
        <row r="2567">
          <cell r="F2567" t="str">
            <v>OPE</v>
          </cell>
          <cell r="N2567">
            <v>0</v>
          </cell>
          <cell r="O2567">
            <v>14000000</v>
          </cell>
        </row>
        <row r="2568">
          <cell r="F2568" t="str">
            <v>OPE</v>
          </cell>
          <cell r="N2568">
            <v>0</v>
          </cell>
          <cell r="O2568">
            <v>194990000</v>
          </cell>
        </row>
        <row r="2569">
          <cell r="F2569" t="str">
            <v>OPE</v>
          </cell>
          <cell r="N2569">
            <v>0</v>
          </cell>
          <cell r="O2569">
            <v>315803257</v>
          </cell>
        </row>
        <row r="2570">
          <cell r="F2570" t="str">
            <v>OPE</v>
          </cell>
          <cell r="N2570">
            <v>0</v>
          </cell>
          <cell r="O2570">
            <v>20126814</v>
          </cell>
        </row>
        <row r="2571">
          <cell r="F2571" t="str">
            <v>OPE</v>
          </cell>
          <cell r="N2571">
            <v>0</v>
          </cell>
          <cell r="O2571">
            <v>15976020</v>
          </cell>
        </row>
        <row r="2572">
          <cell r="F2572" t="str">
            <v>OPE</v>
          </cell>
          <cell r="N2572">
            <v>0</v>
          </cell>
          <cell r="O2572">
            <v>988877783</v>
          </cell>
        </row>
        <row r="2573">
          <cell r="F2573" t="str">
            <v>OPE</v>
          </cell>
          <cell r="N2573">
            <v>0</v>
          </cell>
          <cell r="O2573">
            <v>94270829</v>
          </cell>
        </row>
        <row r="2574">
          <cell r="F2574" t="str">
            <v>OPE</v>
          </cell>
          <cell r="N2574">
            <v>0</v>
          </cell>
          <cell r="O2574">
            <v>2495000</v>
          </cell>
        </row>
        <row r="2575">
          <cell r="F2575" t="str">
            <v>OPE</v>
          </cell>
          <cell r="N2575">
            <v>0</v>
          </cell>
          <cell r="O2575">
            <v>0</v>
          </cell>
        </row>
        <row r="2576">
          <cell r="F2576" t="str">
            <v>OPE</v>
          </cell>
          <cell r="N2576">
            <v>0</v>
          </cell>
          <cell r="O2576">
            <v>22057736</v>
          </cell>
        </row>
        <row r="2577">
          <cell r="F2577" t="str">
            <v>OPE</v>
          </cell>
          <cell r="N2577">
            <v>0</v>
          </cell>
          <cell r="O2577">
            <v>57282661</v>
          </cell>
        </row>
        <row r="2578">
          <cell r="F2578" t="str">
            <v>OPE</v>
          </cell>
          <cell r="N2578">
            <v>0</v>
          </cell>
          <cell r="O2578">
            <v>1700561071</v>
          </cell>
        </row>
        <row r="2579">
          <cell r="F2579" t="str">
            <v>OPE</v>
          </cell>
          <cell r="N2579">
            <v>0</v>
          </cell>
          <cell r="O2579">
            <v>1350169962</v>
          </cell>
        </row>
        <row r="2580">
          <cell r="F2580" t="str">
            <v>OPE</v>
          </cell>
          <cell r="N2580">
            <v>0</v>
          </cell>
          <cell r="O2580">
            <v>108642000</v>
          </cell>
        </row>
        <row r="2581">
          <cell r="F2581" t="str">
            <v>OPE</v>
          </cell>
          <cell r="N2581">
            <v>0</v>
          </cell>
          <cell r="O2581">
            <v>86225439</v>
          </cell>
        </row>
        <row r="2582">
          <cell r="F2582" t="str">
            <v>OPE</v>
          </cell>
          <cell r="N2582">
            <v>0</v>
          </cell>
          <cell r="O2582">
            <v>58990700</v>
          </cell>
        </row>
        <row r="2583">
          <cell r="F2583" t="str">
            <v>OPE</v>
          </cell>
          <cell r="N2583">
            <v>0</v>
          </cell>
          <cell r="O2583">
            <v>4180000</v>
          </cell>
        </row>
        <row r="2584">
          <cell r="F2584" t="str">
            <v>OPE</v>
          </cell>
          <cell r="N2584">
            <v>0</v>
          </cell>
          <cell r="O2584">
            <v>33159287</v>
          </cell>
        </row>
        <row r="2585">
          <cell r="F2585" t="str">
            <v>OPE</v>
          </cell>
          <cell r="N2585">
            <v>0</v>
          </cell>
          <cell r="O2585">
            <v>73721225</v>
          </cell>
        </row>
        <row r="2586">
          <cell r="F2586" t="str">
            <v>OPE</v>
          </cell>
          <cell r="N2586">
            <v>0</v>
          </cell>
          <cell r="O2586">
            <v>1204671706</v>
          </cell>
        </row>
        <row r="2587">
          <cell r="F2587" t="str">
            <v>OPE</v>
          </cell>
          <cell r="N2587">
            <v>0</v>
          </cell>
          <cell r="O2587">
            <v>539944362</v>
          </cell>
        </row>
        <row r="2588">
          <cell r="F2588" t="str">
            <v>OPE</v>
          </cell>
          <cell r="N2588">
            <v>0</v>
          </cell>
          <cell r="O2588">
            <v>81552365</v>
          </cell>
        </row>
        <row r="2589">
          <cell r="F2589" t="str">
            <v>OPE</v>
          </cell>
          <cell r="N2589">
            <v>0</v>
          </cell>
          <cell r="O2589">
            <v>87045000</v>
          </cell>
        </row>
        <row r="2590">
          <cell r="F2590" t="str">
            <v>OPE</v>
          </cell>
          <cell r="N2590">
            <v>0</v>
          </cell>
          <cell r="O2590">
            <v>16450000</v>
          </cell>
        </row>
        <row r="2591">
          <cell r="F2591" t="str">
            <v>OPE</v>
          </cell>
          <cell r="N2591">
            <v>0</v>
          </cell>
          <cell r="O2591">
            <v>6535000</v>
          </cell>
        </row>
        <row r="2592">
          <cell r="F2592" t="str">
            <v>OPE</v>
          </cell>
          <cell r="N2592">
            <v>0</v>
          </cell>
          <cell r="O2592">
            <v>678500000</v>
          </cell>
        </row>
        <row r="2593">
          <cell r="F2593" t="str">
            <v>OPE</v>
          </cell>
          <cell r="N2593">
            <v>0</v>
          </cell>
          <cell r="O2593">
            <v>17999989</v>
          </cell>
        </row>
        <row r="2594">
          <cell r="F2594" t="str">
            <v>OPE</v>
          </cell>
          <cell r="N2594">
            <v>0</v>
          </cell>
          <cell r="O2594">
            <v>39000000</v>
          </cell>
        </row>
        <row r="2595">
          <cell r="F2595" t="str">
            <v>OPE</v>
          </cell>
          <cell r="N2595">
            <v>0</v>
          </cell>
          <cell r="O2595">
            <v>5605600</v>
          </cell>
        </row>
        <row r="2596">
          <cell r="F2596" t="str">
            <v>OPE</v>
          </cell>
          <cell r="N2596">
            <v>0</v>
          </cell>
          <cell r="O2596">
            <v>5550006</v>
          </cell>
        </row>
        <row r="2597">
          <cell r="F2597" t="str">
            <v>OPE</v>
          </cell>
          <cell r="N2597">
            <v>0</v>
          </cell>
          <cell r="O2597">
            <v>2980000</v>
          </cell>
        </row>
        <row r="2598">
          <cell r="F2598" t="str">
            <v>OPE</v>
          </cell>
          <cell r="N2598">
            <v>0</v>
          </cell>
          <cell r="O2598">
            <v>14750000</v>
          </cell>
        </row>
        <row r="2599">
          <cell r="F2599" t="str">
            <v>OPE</v>
          </cell>
          <cell r="N2599">
            <v>0</v>
          </cell>
          <cell r="O2599">
            <v>20000000</v>
          </cell>
        </row>
        <row r="2600">
          <cell r="F2600" t="str">
            <v>OPE</v>
          </cell>
          <cell r="N2600">
            <v>0</v>
          </cell>
          <cell r="O2600">
            <v>4900000</v>
          </cell>
        </row>
        <row r="2601">
          <cell r="F2601" t="str">
            <v>MME</v>
          </cell>
          <cell r="N2601">
            <v>0</v>
          </cell>
          <cell r="O2601">
            <v>32500000</v>
          </cell>
        </row>
        <row r="2602">
          <cell r="F2602" t="str">
            <v>MME</v>
          </cell>
          <cell r="N2602">
            <v>0</v>
          </cell>
          <cell r="O2602">
            <v>310200</v>
          </cell>
        </row>
        <row r="2603">
          <cell r="F2603" t="str">
            <v>MME</v>
          </cell>
          <cell r="N2603">
            <v>0</v>
          </cell>
          <cell r="O2603">
            <v>1554480</v>
          </cell>
        </row>
        <row r="2604">
          <cell r="F2604" t="str">
            <v>MME</v>
          </cell>
          <cell r="N2604">
            <v>0</v>
          </cell>
          <cell r="O2604">
            <v>5450000</v>
          </cell>
        </row>
        <row r="2605">
          <cell r="F2605" t="str">
            <v>MME</v>
          </cell>
          <cell r="N2605">
            <v>0</v>
          </cell>
          <cell r="O2605">
            <v>3000000</v>
          </cell>
        </row>
        <row r="2606">
          <cell r="F2606" t="str">
            <v>MME</v>
          </cell>
          <cell r="N2606">
            <v>0</v>
          </cell>
          <cell r="O2606">
            <v>1515800</v>
          </cell>
        </row>
        <row r="2607">
          <cell r="F2607" t="str">
            <v>MME</v>
          </cell>
          <cell r="N2607">
            <v>0</v>
          </cell>
          <cell r="O2607">
            <v>1225000</v>
          </cell>
        </row>
        <row r="2608">
          <cell r="F2608" t="str">
            <v>MME</v>
          </cell>
          <cell r="N2608">
            <v>0</v>
          </cell>
          <cell r="O2608">
            <v>1750000</v>
          </cell>
        </row>
        <row r="2609">
          <cell r="F2609" t="str">
            <v>MME</v>
          </cell>
          <cell r="N2609">
            <v>0</v>
          </cell>
          <cell r="O2609">
            <v>3600000</v>
          </cell>
        </row>
        <row r="2610">
          <cell r="F2610" t="str">
            <v>MME</v>
          </cell>
          <cell r="N2610">
            <v>0</v>
          </cell>
          <cell r="O2610">
            <v>6552000</v>
          </cell>
        </row>
        <row r="2611">
          <cell r="F2611" t="str">
            <v>MME</v>
          </cell>
          <cell r="N2611">
            <v>0</v>
          </cell>
          <cell r="O2611">
            <v>10468940</v>
          </cell>
        </row>
        <row r="2612">
          <cell r="F2612" t="str">
            <v>MME</v>
          </cell>
          <cell r="N2612">
            <v>0</v>
          </cell>
          <cell r="O2612">
            <v>165000</v>
          </cell>
        </row>
        <row r="2613">
          <cell r="F2613" t="str">
            <v>MME</v>
          </cell>
          <cell r="N2613">
            <v>0</v>
          </cell>
          <cell r="O2613">
            <v>100000</v>
          </cell>
        </row>
        <row r="2614">
          <cell r="F2614" t="str">
            <v>MME</v>
          </cell>
          <cell r="N2614">
            <v>0</v>
          </cell>
          <cell r="O2614">
            <v>12584625</v>
          </cell>
        </row>
        <row r="2615">
          <cell r="F2615" t="str">
            <v>MME</v>
          </cell>
          <cell r="N2615">
            <v>0</v>
          </cell>
          <cell r="O2615">
            <v>3500000</v>
          </cell>
        </row>
        <row r="2616">
          <cell r="F2616" t="str">
            <v>TRE</v>
          </cell>
          <cell r="N2616">
            <v>0</v>
          </cell>
          <cell r="O2616">
            <v>139747727</v>
          </cell>
        </row>
        <row r="2617">
          <cell r="F2617" t="str">
            <v>TRE</v>
          </cell>
          <cell r="N2617">
            <v>0</v>
          </cell>
          <cell r="O2617">
            <v>119647727</v>
          </cell>
        </row>
        <row r="2618">
          <cell r="F2618" t="str">
            <v>TRE</v>
          </cell>
          <cell r="N2618">
            <v>0</v>
          </cell>
          <cell r="O2618">
            <v>80118182</v>
          </cell>
        </row>
        <row r="2619">
          <cell r="F2619" t="str">
            <v>FFE</v>
          </cell>
          <cell r="N2619">
            <v>0</v>
          </cell>
          <cell r="O2619">
            <v>17401795</v>
          </cell>
        </row>
        <row r="2620">
          <cell r="F2620" t="str">
            <v>FFE</v>
          </cell>
          <cell r="N2620">
            <v>0</v>
          </cell>
          <cell r="O2620">
            <v>15900000</v>
          </cell>
        </row>
        <row r="2621">
          <cell r="F2621" t="str">
            <v>FFE</v>
          </cell>
          <cell r="N2621">
            <v>0</v>
          </cell>
          <cell r="O2621">
            <v>3700000</v>
          </cell>
        </row>
        <row r="2622">
          <cell r="F2622" t="str">
            <v>FFE</v>
          </cell>
          <cell r="N2622">
            <v>0</v>
          </cell>
          <cell r="O2622">
            <v>3675000</v>
          </cell>
        </row>
        <row r="2623">
          <cell r="F2623" t="str">
            <v>FFE</v>
          </cell>
          <cell r="N2623">
            <v>0</v>
          </cell>
          <cell r="O2623">
            <v>2500000</v>
          </cell>
        </row>
        <row r="2624">
          <cell r="F2624" t="str">
            <v>FFE</v>
          </cell>
          <cell r="N2624">
            <v>0</v>
          </cell>
          <cell r="O2624">
            <v>396000</v>
          </cell>
        </row>
        <row r="2625">
          <cell r="F2625" t="str">
            <v>FFE</v>
          </cell>
          <cell r="N2625">
            <v>0</v>
          </cell>
          <cell r="O2625">
            <v>374000</v>
          </cell>
        </row>
        <row r="2626">
          <cell r="F2626" t="str">
            <v>FFE</v>
          </cell>
          <cell r="N2626">
            <v>0</v>
          </cell>
          <cell r="O2626">
            <v>1100000</v>
          </cell>
        </row>
        <row r="2627">
          <cell r="F2627" t="str">
            <v>FFE</v>
          </cell>
          <cell r="N2627">
            <v>0</v>
          </cell>
          <cell r="O2627">
            <v>1175000</v>
          </cell>
        </row>
        <row r="2628">
          <cell r="F2628" t="str">
            <v>FFE</v>
          </cell>
          <cell r="N2628">
            <v>0</v>
          </cell>
          <cell r="O2628">
            <v>2875000</v>
          </cell>
        </row>
        <row r="2629">
          <cell r="F2629" t="str">
            <v>FFE</v>
          </cell>
          <cell r="N2629">
            <v>0</v>
          </cell>
          <cell r="O2629">
            <v>900000</v>
          </cell>
        </row>
        <row r="2630">
          <cell r="F2630" t="str">
            <v>FFE</v>
          </cell>
          <cell r="N2630">
            <v>0</v>
          </cell>
          <cell r="O2630">
            <v>585000</v>
          </cell>
        </row>
        <row r="2631">
          <cell r="F2631" t="str">
            <v>FFE</v>
          </cell>
          <cell r="N2631">
            <v>0</v>
          </cell>
          <cell r="O2631">
            <v>1025000</v>
          </cell>
        </row>
        <row r="2632">
          <cell r="F2632" t="str">
            <v>FFE</v>
          </cell>
          <cell r="N2632">
            <v>0</v>
          </cell>
          <cell r="O2632">
            <v>2100000</v>
          </cell>
        </row>
        <row r="2633">
          <cell r="F2633" t="str">
            <v>FFE</v>
          </cell>
          <cell r="N2633">
            <v>0</v>
          </cell>
          <cell r="O2633">
            <v>9825000</v>
          </cell>
        </row>
        <row r="2634">
          <cell r="F2634" t="str">
            <v>FFE</v>
          </cell>
          <cell r="N2634">
            <v>0</v>
          </cell>
          <cell r="O2634">
            <v>5100000</v>
          </cell>
        </row>
        <row r="2635">
          <cell r="F2635" t="str">
            <v>FFE</v>
          </cell>
          <cell r="N2635">
            <v>0</v>
          </cell>
          <cell r="O2635">
            <v>1775000</v>
          </cell>
        </row>
        <row r="2636">
          <cell r="F2636" t="str">
            <v>FFE</v>
          </cell>
          <cell r="N2636">
            <v>0</v>
          </cell>
          <cell r="O2636">
            <v>1150000</v>
          </cell>
        </row>
        <row r="2637">
          <cell r="F2637" t="str">
            <v>FFE</v>
          </cell>
          <cell r="N2637">
            <v>0</v>
          </cell>
          <cell r="O2637">
            <v>1150000</v>
          </cell>
        </row>
        <row r="2638">
          <cell r="F2638" t="str">
            <v>FFE</v>
          </cell>
          <cell r="N2638">
            <v>0</v>
          </cell>
          <cell r="O2638">
            <v>22883850</v>
          </cell>
        </row>
        <row r="2639">
          <cell r="F2639" t="str">
            <v>FFE</v>
          </cell>
          <cell r="N2639">
            <v>0</v>
          </cell>
          <cell r="O2639">
            <v>8520670</v>
          </cell>
        </row>
        <row r="2640">
          <cell r="F2640" t="str">
            <v>FFE</v>
          </cell>
          <cell r="N2640">
            <v>0</v>
          </cell>
          <cell r="O2640">
            <v>8071000</v>
          </cell>
        </row>
        <row r="2641">
          <cell r="F2641" t="str">
            <v>FFE</v>
          </cell>
          <cell r="N2641">
            <v>0</v>
          </cell>
          <cell r="O2641">
            <v>7379200</v>
          </cell>
        </row>
        <row r="2642">
          <cell r="F2642" t="str">
            <v>FFE</v>
          </cell>
          <cell r="N2642">
            <v>0</v>
          </cell>
          <cell r="O2642">
            <v>5073200</v>
          </cell>
        </row>
        <row r="2643">
          <cell r="F2643" t="str">
            <v>FFE</v>
          </cell>
          <cell r="N2643">
            <v>0</v>
          </cell>
          <cell r="O2643">
            <v>3400000</v>
          </cell>
        </row>
        <row r="2644">
          <cell r="F2644" t="str">
            <v>FFE</v>
          </cell>
          <cell r="N2644">
            <v>0</v>
          </cell>
          <cell r="O2644">
            <v>3250000</v>
          </cell>
        </row>
        <row r="2645">
          <cell r="F2645" t="str">
            <v>FFE</v>
          </cell>
          <cell r="N2645">
            <v>0</v>
          </cell>
          <cell r="O2645">
            <v>2650000</v>
          </cell>
        </row>
        <row r="2646">
          <cell r="F2646" t="str">
            <v>FFE</v>
          </cell>
          <cell r="N2646">
            <v>0</v>
          </cell>
          <cell r="O2646">
            <v>1926250</v>
          </cell>
        </row>
        <row r="2647">
          <cell r="F2647" t="str">
            <v>FFE</v>
          </cell>
          <cell r="N2647">
            <v>0</v>
          </cell>
          <cell r="O2647">
            <v>750000</v>
          </cell>
        </row>
        <row r="2648">
          <cell r="F2648" t="str">
            <v>FFE</v>
          </cell>
          <cell r="N2648">
            <v>0</v>
          </cell>
          <cell r="O2648">
            <v>1300000</v>
          </cell>
        </row>
        <row r="2649">
          <cell r="F2649" t="str">
            <v>FFE</v>
          </cell>
          <cell r="N2649">
            <v>0</v>
          </cell>
          <cell r="O2649">
            <v>3700000</v>
          </cell>
        </row>
        <row r="2650">
          <cell r="F2650" t="str">
            <v>FFE</v>
          </cell>
          <cell r="N2650">
            <v>0</v>
          </cell>
          <cell r="O2650">
            <v>3700000</v>
          </cell>
        </row>
        <row r="2651">
          <cell r="F2651" t="str">
            <v>FFE</v>
          </cell>
          <cell r="N2651">
            <v>0</v>
          </cell>
          <cell r="O2651">
            <v>2681818</v>
          </cell>
        </row>
        <row r="2652">
          <cell r="F2652" t="str">
            <v>FFE</v>
          </cell>
          <cell r="N2652">
            <v>0</v>
          </cell>
          <cell r="O2652">
            <v>1000000</v>
          </cell>
        </row>
        <row r="2653">
          <cell r="F2653" t="str">
            <v>FFE</v>
          </cell>
          <cell r="N2653">
            <v>0</v>
          </cell>
          <cell r="O2653">
            <v>30250000</v>
          </cell>
        </row>
        <row r="2654">
          <cell r="F2654" t="str">
            <v>FFE</v>
          </cell>
          <cell r="N2654">
            <v>0</v>
          </cell>
          <cell r="O2654">
            <v>5032500</v>
          </cell>
        </row>
        <row r="2655">
          <cell r="F2655" t="str">
            <v>FFE</v>
          </cell>
          <cell r="N2655">
            <v>0</v>
          </cell>
          <cell r="O2655">
            <v>2419000</v>
          </cell>
        </row>
        <row r="2656">
          <cell r="F2656" t="str">
            <v>FFE</v>
          </cell>
          <cell r="N2656">
            <v>0</v>
          </cell>
          <cell r="O2656">
            <v>1112000</v>
          </cell>
        </row>
        <row r="2657">
          <cell r="F2657" t="str">
            <v>FFE</v>
          </cell>
          <cell r="N2657">
            <v>0</v>
          </cell>
          <cell r="O2657">
            <v>3045000</v>
          </cell>
        </row>
        <row r="2658">
          <cell r="F2658" t="str">
            <v>FFE</v>
          </cell>
          <cell r="N2658">
            <v>0</v>
          </cell>
          <cell r="O2658">
            <v>9000000</v>
          </cell>
        </row>
        <row r="2659">
          <cell r="F2659" t="str">
            <v>FFE</v>
          </cell>
          <cell r="N2659">
            <v>0</v>
          </cell>
          <cell r="O2659">
            <v>22300000</v>
          </cell>
        </row>
        <row r="2660">
          <cell r="F2660" t="str">
            <v>FFE</v>
          </cell>
          <cell r="N2660">
            <v>0</v>
          </cell>
          <cell r="O2660">
            <v>15300000</v>
          </cell>
        </row>
        <row r="2661">
          <cell r="F2661" t="str">
            <v>FFE</v>
          </cell>
          <cell r="N2661">
            <v>0</v>
          </cell>
          <cell r="O2661">
            <v>9900000</v>
          </cell>
        </row>
        <row r="2662">
          <cell r="F2662" t="str">
            <v>FFE</v>
          </cell>
          <cell r="N2662">
            <v>0</v>
          </cell>
          <cell r="O2662">
            <v>3729000</v>
          </cell>
        </row>
        <row r="2663">
          <cell r="F2663" t="str">
            <v>FFE</v>
          </cell>
          <cell r="N2663">
            <v>0</v>
          </cell>
          <cell r="O2663">
            <v>3700000</v>
          </cell>
        </row>
        <row r="2664">
          <cell r="F2664" t="str">
            <v>FFE</v>
          </cell>
          <cell r="N2664">
            <v>0</v>
          </cell>
          <cell r="O2664">
            <v>3400000</v>
          </cell>
        </row>
        <row r="2665">
          <cell r="F2665" t="str">
            <v>FFE</v>
          </cell>
          <cell r="N2665">
            <v>0</v>
          </cell>
          <cell r="O2665">
            <v>2458000</v>
          </cell>
        </row>
        <row r="2666">
          <cell r="F2666" t="str">
            <v>FFE</v>
          </cell>
          <cell r="N2666">
            <v>0</v>
          </cell>
          <cell r="O2666">
            <v>2075000</v>
          </cell>
        </row>
        <row r="2667">
          <cell r="F2667" t="str">
            <v>FFE</v>
          </cell>
          <cell r="N2667">
            <v>0</v>
          </cell>
          <cell r="O2667">
            <v>3140000</v>
          </cell>
        </row>
        <row r="2668">
          <cell r="F2668" t="str">
            <v>FFE</v>
          </cell>
          <cell r="N2668">
            <v>0</v>
          </cell>
          <cell r="O2668">
            <v>5250000</v>
          </cell>
        </row>
        <row r="2669">
          <cell r="F2669" t="str">
            <v>FFE</v>
          </cell>
          <cell r="N2669">
            <v>0</v>
          </cell>
          <cell r="O2669">
            <v>4887500</v>
          </cell>
        </row>
        <row r="2670">
          <cell r="F2670" t="str">
            <v>FFE</v>
          </cell>
          <cell r="N2670">
            <v>0</v>
          </cell>
          <cell r="O2670">
            <v>1350000</v>
          </cell>
        </row>
        <row r="2671">
          <cell r="F2671" t="str">
            <v>FFE</v>
          </cell>
          <cell r="N2671">
            <v>0</v>
          </cell>
          <cell r="O2671">
            <v>22500</v>
          </cell>
        </row>
        <row r="2672">
          <cell r="F2672" t="str">
            <v>FFE</v>
          </cell>
          <cell r="N2672">
            <v>0</v>
          </cell>
          <cell r="O2672">
            <v>6700000</v>
          </cell>
        </row>
        <row r="2673">
          <cell r="F2673" t="str">
            <v>FFE</v>
          </cell>
          <cell r="N2673">
            <v>0</v>
          </cell>
          <cell r="O2673">
            <v>1150000</v>
          </cell>
        </row>
        <row r="2674">
          <cell r="F2674" t="str">
            <v>FFE</v>
          </cell>
          <cell r="N2674">
            <v>0</v>
          </cell>
          <cell r="O2674">
            <v>6625000</v>
          </cell>
        </row>
        <row r="2675">
          <cell r="F2675" t="str">
            <v>FFE</v>
          </cell>
          <cell r="N2675">
            <v>0</v>
          </cell>
          <cell r="O2675">
            <v>5550000</v>
          </cell>
        </row>
        <row r="2676">
          <cell r="F2676" t="str">
            <v>FFE</v>
          </cell>
          <cell r="N2676">
            <v>0</v>
          </cell>
          <cell r="O2676">
            <v>562700</v>
          </cell>
        </row>
        <row r="2677">
          <cell r="F2677" t="str">
            <v>FFE</v>
          </cell>
          <cell r="N2677">
            <v>0</v>
          </cell>
          <cell r="O2677">
            <v>350000</v>
          </cell>
        </row>
        <row r="2678">
          <cell r="F2678" t="str">
            <v>FFE</v>
          </cell>
          <cell r="N2678">
            <v>0</v>
          </cell>
          <cell r="O2678">
            <v>2185000</v>
          </cell>
        </row>
        <row r="2679">
          <cell r="F2679" t="str">
            <v>FFE</v>
          </cell>
          <cell r="N2679">
            <v>0</v>
          </cell>
          <cell r="O2679">
            <v>2750000</v>
          </cell>
        </row>
        <row r="2680">
          <cell r="F2680" t="str">
            <v>FFE</v>
          </cell>
          <cell r="N2680">
            <v>0</v>
          </cell>
          <cell r="O2680">
            <v>1125400</v>
          </cell>
        </row>
        <row r="2681">
          <cell r="F2681" t="str">
            <v>FFE</v>
          </cell>
          <cell r="N2681">
            <v>0</v>
          </cell>
          <cell r="O2681">
            <v>3315000</v>
          </cell>
        </row>
        <row r="2682">
          <cell r="F2682" t="str">
            <v>FFE</v>
          </cell>
          <cell r="N2682">
            <v>0</v>
          </cell>
          <cell r="O2682">
            <v>1657500</v>
          </cell>
        </row>
        <row r="2683">
          <cell r="F2683" t="str">
            <v>FFE</v>
          </cell>
          <cell r="N2683">
            <v>0</v>
          </cell>
          <cell r="O2683">
            <v>9950000</v>
          </cell>
        </row>
        <row r="2684">
          <cell r="F2684" t="str">
            <v>FFE</v>
          </cell>
          <cell r="N2684">
            <v>0</v>
          </cell>
          <cell r="O2684">
            <v>5250000</v>
          </cell>
        </row>
        <row r="2685">
          <cell r="F2685" t="str">
            <v>FFE</v>
          </cell>
          <cell r="N2685">
            <v>0</v>
          </cell>
          <cell r="O2685">
            <v>5095825</v>
          </cell>
        </row>
        <row r="2686">
          <cell r="F2686" t="str">
            <v>FFE</v>
          </cell>
          <cell r="N2686">
            <v>0</v>
          </cell>
          <cell r="O2686">
            <v>6500000</v>
          </cell>
        </row>
        <row r="2687">
          <cell r="F2687" t="str">
            <v>FFE</v>
          </cell>
          <cell r="N2687">
            <v>0</v>
          </cell>
          <cell r="O2687">
            <v>31436000</v>
          </cell>
        </row>
        <row r="2688">
          <cell r="F2688" t="str">
            <v>FFE</v>
          </cell>
          <cell r="N2688">
            <v>0</v>
          </cell>
          <cell r="O2688">
            <v>26325000</v>
          </cell>
        </row>
        <row r="2689">
          <cell r="F2689" t="str">
            <v>FFE</v>
          </cell>
          <cell r="N2689">
            <v>0</v>
          </cell>
          <cell r="O2689">
            <v>2400000</v>
          </cell>
        </row>
        <row r="2690">
          <cell r="F2690" t="str">
            <v>FFE</v>
          </cell>
          <cell r="N2690">
            <v>0</v>
          </cell>
          <cell r="O2690">
            <v>1850000</v>
          </cell>
        </row>
        <row r="2691">
          <cell r="F2691" t="str">
            <v>FFE</v>
          </cell>
          <cell r="N2691">
            <v>0</v>
          </cell>
          <cell r="O2691">
            <v>1450000</v>
          </cell>
        </row>
        <row r="2692">
          <cell r="F2692" t="str">
            <v>FFE</v>
          </cell>
          <cell r="N2692">
            <v>0</v>
          </cell>
          <cell r="O2692">
            <v>29001150</v>
          </cell>
        </row>
        <row r="2693">
          <cell r="F2693" t="str">
            <v>FFE</v>
          </cell>
          <cell r="N2693">
            <v>0</v>
          </cell>
          <cell r="O2693">
            <v>1717500</v>
          </cell>
        </row>
        <row r="2694">
          <cell r="F2694" t="str">
            <v>FFE</v>
          </cell>
          <cell r="N2694">
            <v>0</v>
          </cell>
          <cell r="O2694">
            <v>9595000</v>
          </cell>
        </row>
        <row r="2695">
          <cell r="F2695" t="str">
            <v>FFE</v>
          </cell>
          <cell r="N2695">
            <v>0</v>
          </cell>
          <cell r="O2695">
            <v>2350000</v>
          </cell>
        </row>
        <row r="2696">
          <cell r="F2696" t="str">
            <v>FFE</v>
          </cell>
          <cell r="N2696">
            <v>0</v>
          </cell>
          <cell r="O2696">
            <v>1515000</v>
          </cell>
        </row>
        <row r="2697">
          <cell r="F2697" t="str">
            <v>FFE</v>
          </cell>
          <cell r="N2697">
            <v>0</v>
          </cell>
          <cell r="O2697">
            <v>1950000</v>
          </cell>
        </row>
        <row r="2698">
          <cell r="F2698" t="str">
            <v>FFE</v>
          </cell>
          <cell r="N2698">
            <v>0</v>
          </cell>
          <cell r="O2698">
            <v>14342250</v>
          </cell>
        </row>
        <row r="2699">
          <cell r="F2699" t="str">
            <v>FFE</v>
          </cell>
          <cell r="N2699">
            <v>0</v>
          </cell>
          <cell r="O2699">
            <v>1800810</v>
          </cell>
        </row>
        <row r="2700">
          <cell r="F2700" t="str">
            <v>FFE</v>
          </cell>
          <cell r="N2700">
            <v>0</v>
          </cell>
          <cell r="O2700">
            <v>1660000</v>
          </cell>
        </row>
        <row r="2701">
          <cell r="F2701" t="str">
            <v>FFE</v>
          </cell>
          <cell r="N2701">
            <v>0</v>
          </cell>
          <cell r="O2701">
            <v>7750039</v>
          </cell>
        </row>
        <row r="2702">
          <cell r="F2702" t="str">
            <v>FFE</v>
          </cell>
          <cell r="N2702">
            <v>0</v>
          </cell>
          <cell r="O2702">
            <v>4080018</v>
          </cell>
        </row>
        <row r="2703">
          <cell r="F2703" t="str">
            <v>FFE</v>
          </cell>
          <cell r="N2703">
            <v>0</v>
          </cell>
          <cell r="O2703">
            <v>15475500</v>
          </cell>
        </row>
        <row r="2704">
          <cell r="F2704" t="str">
            <v>FFE</v>
          </cell>
          <cell r="N2704">
            <v>0</v>
          </cell>
          <cell r="O2704">
            <v>7737750</v>
          </cell>
        </row>
        <row r="2705">
          <cell r="F2705" t="str">
            <v>FFE</v>
          </cell>
          <cell r="N2705">
            <v>0</v>
          </cell>
          <cell r="O2705">
            <v>7737750</v>
          </cell>
        </row>
        <row r="2706">
          <cell r="F2706" t="str">
            <v>FFE</v>
          </cell>
          <cell r="N2706">
            <v>0</v>
          </cell>
          <cell r="O2706">
            <v>5249000</v>
          </cell>
        </row>
        <row r="2707">
          <cell r="F2707" t="str">
            <v>FFE</v>
          </cell>
          <cell r="N2707">
            <v>0</v>
          </cell>
          <cell r="O2707">
            <v>2624500</v>
          </cell>
        </row>
        <row r="2708">
          <cell r="F2708" t="str">
            <v>FFE</v>
          </cell>
          <cell r="N2708">
            <v>0</v>
          </cell>
          <cell r="O2708">
            <v>2624500</v>
          </cell>
        </row>
        <row r="2709">
          <cell r="F2709" t="str">
            <v>FFE</v>
          </cell>
          <cell r="N2709">
            <v>0</v>
          </cell>
          <cell r="O2709">
            <v>1448000</v>
          </cell>
        </row>
        <row r="2710">
          <cell r="F2710" t="str">
            <v>FFE</v>
          </cell>
          <cell r="N2710">
            <v>0</v>
          </cell>
          <cell r="O2710">
            <v>1448000</v>
          </cell>
        </row>
        <row r="2711">
          <cell r="F2711" t="str">
            <v>FFE</v>
          </cell>
          <cell r="N2711">
            <v>0</v>
          </cell>
          <cell r="O2711">
            <v>1199971</v>
          </cell>
        </row>
        <row r="2712">
          <cell r="F2712" t="str">
            <v>FFE</v>
          </cell>
          <cell r="N2712">
            <v>0</v>
          </cell>
          <cell r="O2712">
            <v>1110769</v>
          </cell>
        </row>
        <row r="2713">
          <cell r="F2713" t="str">
            <v>FFE</v>
          </cell>
          <cell r="N2713">
            <v>0</v>
          </cell>
          <cell r="O2713">
            <v>6815000</v>
          </cell>
        </row>
        <row r="2714">
          <cell r="F2714" t="str">
            <v>FFE</v>
          </cell>
          <cell r="N2714">
            <v>0</v>
          </cell>
          <cell r="O2714">
            <v>1750000</v>
          </cell>
        </row>
        <row r="2715">
          <cell r="F2715" t="str">
            <v>FFE</v>
          </cell>
          <cell r="N2715">
            <v>0</v>
          </cell>
          <cell r="O2715">
            <v>14400000</v>
          </cell>
        </row>
        <row r="2716">
          <cell r="F2716" t="str">
            <v>FFE</v>
          </cell>
          <cell r="N2716">
            <v>0</v>
          </cell>
          <cell r="O2716">
            <v>7100000</v>
          </cell>
        </row>
        <row r="2717">
          <cell r="F2717" t="str">
            <v>FFE</v>
          </cell>
          <cell r="N2717">
            <v>0</v>
          </cell>
          <cell r="O2717">
            <v>1400000</v>
          </cell>
        </row>
        <row r="2718">
          <cell r="F2718" t="str">
            <v>FFE</v>
          </cell>
          <cell r="N2718">
            <v>0</v>
          </cell>
          <cell r="O2718">
            <v>356796000</v>
          </cell>
        </row>
        <row r="2719">
          <cell r="F2719" t="str">
            <v>FFE</v>
          </cell>
          <cell r="N2719">
            <v>0</v>
          </cell>
          <cell r="O2719">
            <v>356796000</v>
          </cell>
        </row>
        <row r="2720">
          <cell r="F2720" t="str">
            <v>FFE</v>
          </cell>
          <cell r="N2720">
            <v>0</v>
          </cell>
          <cell r="O2720">
            <v>5449958</v>
          </cell>
        </row>
        <row r="2721">
          <cell r="F2721" t="str">
            <v>FFE</v>
          </cell>
          <cell r="N2721">
            <v>0</v>
          </cell>
          <cell r="O2721">
            <v>5439995</v>
          </cell>
        </row>
        <row r="2722">
          <cell r="F2722" t="str">
            <v>FFE</v>
          </cell>
          <cell r="N2722">
            <v>0</v>
          </cell>
          <cell r="O2722">
            <v>3600004</v>
          </cell>
        </row>
        <row r="2723">
          <cell r="F2723" t="str">
            <v>FFE</v>
          </cell>
          <cell r="N2723">
            <v>0</v>
          </cell>
          <cell r="O2723">
            <v>3850000</v>
          </cell>
        </row>
        <row r="2724">
          <cell r="F2724" t="str">
            <v>FFE</v>
          </cell>
          <cell r="N2724">
            <v>0</v>
          </cell>
          <cell r="O2724">
            <v>1700000</v>
          </cell>
        </row>
        <row r="2725">
          <cell r="F2725" t="str">
            <v>FFE</v>
          </cell>
          <cell r="N2725">
            <v>0</v>
          </cell>
          <cell r="O2725">
            <v>1100000</v>
          </cell>
        </row>
        <row r="2726">
          <cell r="F2726" t="str">
            <v>FFE</v>
          </cell>
          <cell r="N2726">
            <v>0</v>
          </cell>
          <cell r="O2726">
            <v>4840000</v>
          </cell>
        </row>
        <row r="2727">
          <cell r="F2727" t="str">
            <v>FFE</v>
          </cell>
          <cell r="N2727">
            <v>0</v>
          </cell>
          <cell r="O2727">
            <v>3400260</v>
          </cell>
        </row>
        <row r="2728">
          <cell r="F2728" t="str">
            <v>FFE</v>
          </cell>
          <cell r="N2728">
            <v>0</v>
          </cell>
          <cell r="O2728">
            <v>2325000</v>
          </cell>
        </row>
        <row r="2729">
          <cell r="F2729" t="str">
            <v>FFE</v>
          </cell>
          <cell r="N2729">
            <v>0</v>
          </cell>
          <cell r="O2729">
            <v>6000000</v>
          </cell>
        </row>
        <row r="2730">
          <cell r="F2730" t="str">
            <v>FFE</v>
          </cell>
          <cell r="N2730">
            <v>0</v>
          </cell>
          <cell r="O2730">
            <v>1050000</v>
          </cell>
        </row>
        <row r="2731">
          <cell r="F2731" t="str">
            <v>FFE</v>
          </cell>
          <cell r="N2731">
            <v>0</v>
          </cell>
          <cell r="O2731">
            <v>1196875</v>
          </cell>
        </row>
        <row r="2732">
          <cell r="F2732" t="str">
            <v>FFE</v>
          </cell>
          <cell r="N2732">
            <v>0</v>
          </cell>
          <cell r="O2732">
            <v>4418550</v>
          </cell>
        </row>
        <row r="2733">
          <cell r="F2733" t="str">
            <v>FFE</v>
          </cell>
          <cell r="N2733">
            <v>0</v>
          </cell>
          <cell r="O2733">
            <v>1700000</v>
          </cell>
        </row>
        <row r="2734">
          <cell r="F2734" t="str">
            <v>FFE</v>
          </cell>
          <cell r="N2734">
            <v>0</v>
          </cell>
          <cell r="O2734">
            <v>4200000</v>
          </cell>
        </row>
        <row r="2735">
          <cell r="F2735" t="str">
            <v>FFE</v>
          </cell>
          <cell r="N2735">
            <v>0</v>
          </cell>
          <cell r="O2735">
            <v>1237500</v>
          </cell>
        </row>
        <row r="2736">
          <cell r="F2736" t="str">
            <v>FFE</v>
          </cell>
          <cell r="N2736">
            <v>0</v>
          </cell>
          <cell r="O2736">
            <v>1237500</v>
          </cell>
        </row>
        <row r="2737">
          <cell r="F2737" t="str">
            <v>FFE</v>
          </cell>
          <cell r="N2737">
            <v>0</v>
          </cell>
          <cell r="O2737">
            <v>5900000</v>
          </cell>
        </row>
        <row r="2738">
          <cell r="F2738" t="str">
            <v>FFE</v>
          </cell>
          <cell r="N2738">
            <v>0</v>
          </cell>
          <cell r="O2738">
            <v>6937000</v>
          </cell>
        </row>
        <row r="2739">
          <cell r="F2739" t="str">
            <v>FFE</v>
          </cell>
          <cell r="N2739">
            <v>0</v>
          </cell>
          <cell r="O2739">
            <v>5363636</v>
          </cell>
        </row>
        <row r="2740">
          <cell r="F2740" t="str">
            <v>FFE</v>
          </cell>
          <cell r="N2740">
            <v>0</v>
          </cell>
          <cell r="O2740">
            <v>5363636</v>
          </cell>
        </row>
        <row r="2741">
          <cell r="F2741" t="str">
            <v>FFE</v>
          </cell>
          <cell r="N2741">
            <v>0</v>
          </cell>
          <cell r="O2741">
            <v>3200000</v>
          </cell>
        </row>
        <row r="2742">
          <cell r="F2742" t="str">
            <v>FFE</v>
          </cell>
          <cell r="N2742">
            <v>0</v>
          </cell>
          <cell r="O2742">
            <v>22629634</v>
          </cell>
        </row>
        <row r="2743">
          <cell r="F2743" t="str">
            <v>FFE</v>
          </cell>
          <cell r="N2743">
            <v>0</v>
          </cell>
          <cell r="O2743">
            <v>12015931</v>
          </cell>
        </row>
        <row r="2744">
          <cell r="F2744" t="str">
            <v>FFE</v>
          </cell>
          <cell r="N2744">
            <v>0</v>
          </cell>
          <cell r="O2744">
            <v>5505000</v>
          </cell>
        </row>
        <row r="2745">
          <cell r="F2745" t="str">
            <v>FFE</v>
          </cell>
          <cell r="N2745">
            <v>0</v>
          </cell>
          <cell r="O2745">
            <v>2700000</v>
          </cell>
        </row>
        <row r="2746">
          <cell r="F2746" t="str">
            <v>FFE</v>
          </cell>
          <cell r="N2746">
            <v>0</v>
          </cell>
          <cell r="O2746">
            <v>1900000</v>
          </cell>
        </row>
        <row r="2747">
          <cell r="F2747" t="str">
            <v>FFE</v>
          </cell>
          <cell r="N2747">
            <v>0</v>
          </cell>
          <cell r="O2747">
            <v>600000</v>
          </cell>
        </row>
        <row r="2748">
          <cell r="F2748" t="str">
            <v>FFE</v>
          </cell>
          <cell r="N2748">
            <v>0</v>
          </cell>
          <cell r="O2748">
            <v>337500</v>
          </cell>
        </row>
        <row r="2749">
          <cell r="F2749" t="str">
            <v>FFE</v>
          </cell>
          <cell r="N2749">
            <v>0</v>
          </cell>
          <cell r="O2749">
            <v>317500</v>
          </cell>
        </row>
        <row r="2750">
          <cell r="F2750" t="str">
            <v>FFE</v>
          </cell>
          <cell r="N2750">
            <v>0</v>
          </cell>
          <cell r="O2750">
            <v>270000</v>
          </cell>
        </row>
        <row r="2751">
          <cell r="F2751" t="str">
            <v>FFE</v>
          </cell>
          <cell r="N2751">
            <v>0</v>
          </cell>
          <cell r="O2751">
            <v>151200</v>
          </cell>
        </row>
        <row r="2752">
          <cell r="F2752" t="str">
            <v>FFE</v>
          </cell>
          <cell r="N2752">
            <v>0</v>
          </cell>
          <cell r="O2752">
            <v>132800</v>
          </cell>
        </row>
        <row r="2753">
          <cell r="F2753" t="str">
            <v>FFE</v>
          </cell>
          <cell r="N2753">
            <v>0</v>
          </cell>
          <cell r="O2753">
            <v>7045000</v>
          </cell>
        </row>
        <row r="2754">
          <cell r="F2754" t="str">
            <v>FFE</v>
          </cell>
          <cell r="N2754">
            <v>0</v>
          </cell>
          <cell r="O2754">
            <v>3200000</v>
          </cell>
        </row>
        <row r="2755">
          <cell r="F2755" t="str">
            <v>FFE</v>
          </cell>
          <cell r="N2755">
            <v>0</v>
          </cell>
          <cell r="O2755">
            <v>2005600</v>
          </cell>
        </row>
        <row r="2756">
          <cell r="F2756" t="str">
            <v>FFE</v>
          </cell>
          <cell r="N2756">
            <v>0</v>
          </cell>
          <cell r="O2756">
            <v>1050000</v>
          </cell>
        </row>
        <row r="2757">
          <cell r="F2757" t="str">
            <v>FFE</v>
          </cell>
          <cell r="N2757">
            <v>0</v>
          </cell>
          <cell r="O2757">
            <v>850500</v>
          </cell>
        </row>
        <row r="2758">
          <cell r="F2758" t="str">
            <v>FFE</v>
          </cell>
          <cell r="N2758">
            <v>0</v>
          </cell>
          <cell r="O2758">
            <v>810000</v>
          </cell>
        </row>
        <row r="2759">
          <cell r="F2759" t="str">
            <v>FFE</v>
          </cell>
          <cell r="N2759">
            <v>0</v>
          </cell>
          <cell r="O2759">
            <v>511500</v>
          </cell>
        </row>
        <row r="2760">
          <cell r="F2760" t="str">
            <v>FFE</v>
          </cell>
          <cell r="N2760">
            <v>0</v>
          </cell>
          <cell r="O2760">
            <v>850500</v>
          </cell>
        </row>
        <row r="2761">
          <cell r="F2761" t="str">
            <v>FFE</v>
          </cell>
          <cell r="N2761">
            <v>0</v>
          </cell>
          <cell r="O2761">
            <v>145000</v>
          </cell>
        </row>
        <row r="2762">
          <cell r="F2762" t="str">
            <v>FFE</v>
          </cell>
          <cell r="N2762">
            <v>0</v>
          </cell>
          <cell r="O2762">
            <v>1715895</v>
          </cell>
        </row>
        <row r="2763">
          <cell r="F2763" t="str">
            <v>FFE</v>
          </cell>
          <cell r="N2763">
            <v>0</v>
          </cell>
          <cell r="O2763">
            <v>429000</v>
          </cell>
        </row>
        <row r="2764">
          <cell r="F2764" t="str">
            <v>FFE</v>
          </cell>
          <cell r="N2764">
            <v>0</v>
          </cell>
          <cell r="O2764">
            <v>1023000</v>
          </cell>
        </row>
        <row r="2765">
          <cell r="F2765" t="str">
            <v>FFE</v>
          </cell>
          <cell r="N2765">
            <v>0</v>
          </cell>
          <cell r="O2765">
            <v>511500</v>
          </cell>
        </row>
        <row r="2766">
          <cell r="F2766" t="str">
            <v>FFE</v>
          </cell>
          <cell r="N2766">
            <v>0</v>
          </cell>
          <cell r="O2766">
            <v>5847273</v>
          </cell>
        </row>
        <row r="2767">
          <cell r="F2767" t="str">
            <v>FFE</v>
          </cell>
          <cell r="N2767">
            <v>0</v>
          </cell>
          <cell r="O2767">
            <v>1350000</v>
          </cell>
        </row>
        <row r="2768">
          <cell r="F2768" t="str">
            <v>FFE</v>
          </cell>
          <cell r="N2768">
            <v>0</v>
          </cell>
          <cell r="O2768">
            <v>9263078</v>
          </cell>
        </row>
        <row r="2769">
          <cell r="F2769" t="str">
            <v>FFE</v>
          </cell>
          <cell r="N2769">
            <v>0</v>
          </cell>
          <cell r="O2769">
            <v>5711000</v>
          </cell>
        </row>
        <row r="2770">
          <cell r="F2770" t="str">
            <v>FFE</v>
          </cell>
          <cell r="N2770">
            <v>0</v>
          </cell>
          <cell r="O2770">
            <v>1150000</v>
          </cell>
        </row>
        <row r="2771">
          <cell r="F2771" t="str">
            <v>FFE</v>
          </cell>
          <cell r="N2771">
            <v>0</v>
          </cell>
          <cell r="O2771">
            <v>1365000</v>
          </cell>
        </row>
        <row r="2772">
          <cell r="F2772" t="str">
            <v>FFE</v>
          </cell>
          <cell r="N2772">
            <v>0</v>
          </cell>
          <cell r="O2772">
            <v>2780000</v>
          </cell>
        </row>
        <row r="2773">
          <cell r="F2773" t="str">
            <v>FFE</v>
          </cell>
          <cell r="N2773">
            <v>0</v>
          </cell>
          <cell r="O2773">
            <v>1260000</v>
          </cell>
        </row>
        <row r="2774">
          <cell r="F2774" t="str">
            <v>FFE</v>
          </cell>
          <cell r="N2774">
            <v>0</v>
          </cell>
          <cell r="O2774">
            <v>1100000</v>
          </cell>
        </row>
        <row r="2775">
          <cell r="F2775" t="str">
            <v>FFE</v>
          </cell>
          <cell r="N2775">
            <v>0</v>
          </cell>
          <cell r="O2775">
            <v>7774000</v>
          </cell>
        </row>
        <row r="2776">
          <cell r="F2776" t="str">
            <v>FFE</v>
          </cell>
          <cell r="N2776">
            <v>0</v>
          </cell>
          <cell r="O2776">
            <v>5074000</v>
          </cell>
        </row>
        <row r="2777">
          <cell r="F2777" t="str">
            <v>FFE</v>
          </cell>
          <cell r="N2777">
            <v>0</v>
          </cell>
          <cell r="O2777">
            <v>4492000</v>
          </cell>
        </row>
        <row r="2778">
          <cell r="F2778" t="str">
            <v>FFE</v>
          </cell>
          <cell r="N2778">
            <v>0</v>
          </cell>
          <cell r="O2778">
            <v>1125000</v>
          </cell>
        </row>
        <row r="2779">
          <cell r="F2779" t="str">
            <v>FFE</v>
          </cell>
          <cell r="N2779">
            <v>0</v>
          </cell>
          <cell r="O2779">
            <v>443000</v>
          </cell>
        </row>
        <row r="2780">
          <cell r="F2780" t="str">
            <v>FFE</v>
          </cell>
          <cell r="N2780">
            <v>0</v>
          </cell>
          <cell r="O2780">
            <v>300000</v>
          </cell>
        </row>
        <row r="2781">
          <cell r="F2781" t="str">
            <v>FFE</v>
          </cell>
          <cell r="N2781">
            <v>0</v>
          </cell>
          <cell r="O2781">
            <v>2400000</v>
          </cell>
        </row>
        <row r="2782">
          <cell r="F2782" t="str">
            <v>FFE</v>
          </cell>
          <cell r="N2782">
            <v>0</v>
          </cell>
          <cell r="O2782">
            <v>1020000</v>
          </cell>
        </row>
        <row r="2783">
          <cell r="F2783" t="str">
            <v>FFE</v>
          </cell>
          <cell r="N2783">
            <v>0</v>
          </cell>
          <cell r="O2783">
            <v>18850000</v>
          </cell>
        </row>
        <row r="2784">
          <cell r="F2784" t="str">
            <v>FFE</v>
          </cell>
          <cell r="N2784">
            <v>0</v>
          </cell>
          <cell r="O2784">
            <v>1691500</v>
          </cell>
        </row>
        <row r="2785">
          <cell r="F2785" t="str">
            <v>FFE</v>
          </cell>
          <cell r="N2785">
            <v>0</v>
          </cell>
          <cell r="O2785">
            <v>3750000</v>
          </cell>
        </row>
        <row r="2786">
          <cell r="F2786" t="str">
            <v>FFE</v>
          </cell>
          <cell r="N2786">
            <v>0</v>
          </cell>
          <cell r="O2786">
            <v>1800000</v>
          </cell>
        </row>
        <row r="2787">
          <cell r="F2787" t="str">
            <v>FFE</v>
          </cell>
          <cell r="N2787">
            <v>0</v>
          </cell>
          <cell r="O2787">
            <v>6503350</v>
          </cell>
        </row>
        <row r="2788">
          <cell r="F2788" t="str">
            <v>FFE</v>
          </cell>
          <cell r="N2788">
            <v>0</v>
          </cell>
          <cell r="O2788">
            <v>3204500</v>
          </cell>
        </row>
        <row r="2789">
          <cell r="F2789" t="str">
            <v>FFE</v>
          </cell>
          <cell r="N2789">
            <v>0</v>
          </cell>
          <cell r="O2789">
            <v>2128400</v>
          </cell>
        </row>
        <row r="2790">
          <cell r="F2790" t="str">
            <v>FFE</v>
          </cell>
          <cell r="N2790">
            <v>0</v>
          </cell>
          <cell r="O2790">
            <v>1605650</v>
          </cell>
        </row>
        <row r="2791">
          <cell r="F2791" t="str">
            <v>FFE</v>
          </cell>
          <cell r="N2791">
            <v>0</v>
          </cell>
          <cell r="O2791">
            <v>1017450</v>
          </cell>
        </row>
        <row r="2792">
          <cell r="F2792" t="str">
            <v>FFE</v>
          </cell>
          <cell r="N2792">
            <v>0</v>
          </cell>
          <cell r="O2792">
            <v>823650</v>
          </cell>
        </row>
        <row r="2793">
          <cell r="F2793" t="str">
            <v>FFE</v>
          </cell>
          <cell r="N2793">
            <v>0</v>
          </cell>
          <cell r="O2793">
            <v>823650</v>
          </cell>
        </row>
        <row r="2794">
          <cell r="F2794" t="str">
            <v>FFE</v>
          </cell>
          <cell r="N2794">
            <v>0</v>
          </cell>
          <cell r="O2794">
            <v>1950000</v>
          </cell>
        </row>
        <row r="2795">
          <cell r="F2795" t="str">
            <v>FFE</v>
          </cell>
          <cell r="N2795">
            <v>0</v>
          </cell>
          <cell r="O2795">
            <v>1875610</v>
          </cell>
        </row>
        <row r="2796">
          <cell r="F2796" t="str">
            <v>FFE</v>
          </cell>
          <cell r="N2796">
            <v>0</v>
          </cell>
          <cell r="O2796">
            <v>2968625</v>
          </cell>
        </row>
        <row r="2797">
          <cell r="F2797" t="str">
            <v>FFE</v>
          </cell>
          <cell r="N2797">
            <v>0</v>
          </cell>
          <cell r="O2797">
            <v>13860000</v>
          </cell>
        </row>
        <row r="2798">
          <cell r="F2798" t="str">
            <v>FFE</v>
          </cell>
          <cell r="N2798">
            <v>0</v>
          </cell>
          <cell r="O2798">
            <v>32654277</v>
          </cell>
        </row>
        <row r="2799">
          <cell r="F2799" t="str">
            <v>FFE</v>
          </cell>
          <cell r="N2799">
            <v>0</v>
          </cell>
          <cell r="O2799">
            <v>19557000</v>
          </cell>
        </row>
        <row r="2800">
          <cell r="F2800" t="str">
            <v>FFE</v>
          </cell>
          <cell r="N2800">
            <v>0</v>
          </cell>
          <cell r="O2800">
            <v>12416040</v>
          </cell>
        </row>
        <row r="2801">
          <cell r="F2801" t="str">
            <v>FFE</v>
          </cell>
          <cell r="N2801">
            <v>0</v>
          </cell>
          <cell r="O2801">
            <v>3465000</v>
          </cell>
        </row>
        <row r="2802">
          <cell r="F2802" t="str">
            <v>FFE</v>
          </cell>
          <cell r="N2802">
            <v>0</v>
          </cell>
          <cell r="O2802">
            <v>3465000</v>
          </cell>
        </row>
        <row r="2803">
          <cell r="F2803" t="str">
            <v>FFE</v>
          </cell>
          <cell r="N2803">
            <v>0</v>
          </cell>
          <cell r="O2803">
            <v>3162000</v>
          </cell>
        </row>
        <row r="2804">
          <cell r="F2804" t="str">
            <v>FFE</v>
          </cell>
          <cell r="N2804">
            <v>0</v>
          </cell>
          <cell r="O2804">
            <v>2088200</v>
          </cell>
        </row>
        <row r="2805">
          <cell r="F2805" t="str">
            <v>FFE</v>
          </cell>
          <cell r="N2805">
            <v>0</v>
          </cell>
          <cell r="O2805">
            <v>11340000</v>
          </cell>
        </row>
        <row r="2806">
          <cell r="F2806" t="str">
            <v>FFE</v>
          </cell>
          <cell r="N2806">
            <v>0</v>
          </cell>
          <cell r="O2806">
            <v>5833021</v>
          </cell>
        </row>
        <row r="2807">
          <cell r="F2807" t="str">
            <v>FFE</v>
          </cell>
          <cell r="N2807">
            <v>0</v>
          </cell>
          <cell r="O2807">
            <v>1007000</v>
          </cell>
        </row>
        <row r="2808">
          <cell r="F2808" t="str">
            <v>FFE</v>
          </cell>
          <cell r="N2808">
            <v>0</v>
          </cell>
          <cell r="O2808">
            <v>22680000</v>
          </cell>
        </row>
        <row r="2809">
          <cell r="F2809" t="str">
            <v>FFE</v>
          </cell>
          <cell r="N2809">
            <v>0</v>
          </cell>
          <cell r="O2809">
            <v>7494200</v>
          </cell>
        </row>
        <row r="2810">
          <cell r="F2810" t="str">
            <v>FFE</v>
          </cell>
          <cell r="N2810">
            <v>0</v>
          </cell>
          <cell r="O2810">
            <v>7468125</v>
          </cell>
        </row>
        <row r="2811">
          <cell r="F2811" t="str">
            <v>FFE</v>
          </cell>
          <cell r="N2811">
            <v>0</v>
          </cell>
          <cell r="O2811">
            <v>6244900</v>
          </cell>
        </row>
        <row r="2812">
          <cell r="F2812" t="str">
            <v>FFE</v>
          </cell>
          <cell r="N2812">
            <v>0</v>
          </cell>
          <cell r="O2812">
            <v>4823000</v>
          </cell>
        </row>
        <row r="2813">
          <cell r="F2813" t="str">
            <v>FFE</v>
          </cell>
          <cell r="N2813">
            <v>0</v>
          </cell>
          <cell r="O2813">
            <v>2782500</v>
          </cell>
        </row>
        <row r="2814">
          <cell r="F2814" t="str">
            <v>FFE</v>
          </cell>
          <cell r="N2814">
            <v>0</v>
          </cell>
          <cell r="O2814">
            <v>2340321</v>
          </cell>
        </row>
        <row r="2815">
          <cell r="F2815" t="str">
            <v>FFE</v>
          </cell>
          <cell r="N2815">
            <v>0</v>
          </cell>
          <cell r="O2815">
            <v>2021950</v>
          </cell>
        </row>
        <row r="2816">
          <cell r="F2816" t="str">
            <v>FFE</v>
          </cell>
          <cell r="N2816">
            <v>0</v>
          </cell>
          <cell r="O2816">
            <v>1791400</v>
          </cell>
        </row>
        <row r="2817">
          <cell r="F2817" t="str">
            <v>FFE</v>
          </cell>
          <cell r="N2817">
            <v>0</v>
          </cell>
          <cell r="O2817">
            <v>43561750</v>
          </cell>
        </row>
        <row r="2818">
          <cell r="F2818" t="str">
            <v>FFE</v>
          </cell>
          <cell r="N2818">
            <v>0</v>
          </cell>
          <cell r="O2818">
            <v>15668720</v>
          </cell>
        </row>
        <row r="2819">
          <cell r="F2819" t="str">
            <v>FFE</v>
          </cell>
          <cell r="N2819">
            <v>0</v>
          </cell>
          <cell r="O2819">
            <v>15352000</v>
          </cell>
        </row>
        <row r="2820">
          <cell r="F2820" t="str">
            <v>FFE</v>
          </cell>
          <cell r="N2820">
            <v>0</v>
          </cell>
          <cell r="O2820">
            <v>11925000</v>
          </cell>
        </row>
        <row r="2821">
          <cell r="F2821" t="str">
            <v>FFE</v>
          </cell>
          <cell r="N2821">
            <v>0</v>
          </cell>
          <cell r="O2821">
            <v>11120320</v>
          </cell>
        </row>
        <row r="2822">
          <cell r="F2822" t="str">
            <v>FFE</v>
          </cell>
          <cell r="N2822">
            <v>0</v>
          </cell>
          <cell r="O2822">
            <v>9773200</v>
          </cell>
        </row>
        <row r="2823">
          <cell r="F2823" t="str">
            <v>FFE</v>
          </cell>
          <cell r="N2823">
            <v>0</v>
          </cell>
          <cell r="O2823">
            <v>5724931</v>
          </cell>
        </row>
        <row r="2824">
          <cell r="F2824" t="str">
            <v>FFE</v>
          </cell>
          <cell r="N2824">
            <v>0</v>
          </cell>
          <cell r="O2824">
            <v>5300000</v>
          </cell>
        </row>
        <row r="2825">
          <cell r="F2825" t="str">
            <v>FFE</v>
          </cell>
          <cell r="N2825">
            <v>0</v>
          </cell>
          <cell r="O2825">
            <v>4770000</v>
          </cell>
        </row>
        <row r="2826">
          <cell r="F2826" t="str">
            <v>FFE</v>
          </cell>
          <cell r="N2826">
            <v>0</v>
          </cell>
          <cell r="O2826">
            <v>4591965</v>
          </cell>
        </row>
        <row r="2827">
          <cell r="F2827" t="str">
            <v>FFE</v>
          </cell>
          <cell r="N2827">
            <v>0</v>
          </cell>
          <cell r="O2827">
            <v>4048000</v>
          </cell>
        </row>
        <row r="2828">
          <cell r="F2828" t="str">
            <v>FFE</v>
          </cell>
          <cell r="N2828">
            <v>0</v>
          </cell>
          <cell r="O2828">
            <v>3077180</v>
          </cell>
        </row>
        <row r="2829">
          <cell r="F2829" t="str">
            <v>FFE</v>
          </cell>
          <cell r="N2829">
            <v>0</v>
          </cell>
          <cell r="O2829">
            <v>2972970</v>
          </cell>
        </row>
        <row r="2830">
          <cell r="F2830" t="str">
            <v>FFE</v>
          </cell>
          <cell r="N2830">
            <v>0</v>
          </cell>
          <cell r="O2830">
            <v>1449260</v>
          </cell>
        </row>
        <row r="2831">
          <cell r="F2831" t="str">
            <v>FFE</v>
          </cell>
          <cell r="N2831">
            <v>0</v>
          </cell>
          <cell r="O2831">
            <v>1378000</v>
          </cell>
        </row>
        <row r="2832">
          <cell r="F2832" t="str">
            <v>FFE</v>
          </cell>
          <cell r="N2832">
            <v>0</v>
          </cell>
          <cell r="O2832">
            <v>5415228</v>
          </cell>
        </row>
        <row r="2833">
          <cell r="F2833" t="str">
            <v>FFE</v>
          </cell>
          <cell r="N2833">
            <v>0</v>
          </cell>
          <cell r="O2833">
            <v>2969625</v>
          </cell>
        </row>
        <row r="2834">
          <cell r="F2834" t="str">
            <v>FFE</v>
          </cell>
          <cell r="N2834">
            <v>0</v>
          </cell>
          <cell r="O2834">
            <v>1648800</v>
          </cell>
        </row>
        <row r="2835">
          <cell r="F2835" t="str">
            <v>COM</v>
          </cell>
          <cell r="N2835">
            <v>0</v>
          </cell>
          <cell r="O2835">
            <v>38178645</v>
          </cell>
        </row>
        <row r="2836">
          <cell r="F2836" t="str">
            <v>COM</v>
          </cell>
          <cell r="N2836">
            <v>0</v>
          </cell>
          <cell r="O2836">
            <v>990000</v>
          </cell>
        </row>
        <row r="2837">
          <cell r="F2837" t="str">
            <v>COM</v>
          </cell>
          <cell r="N2837">
            <v>0</v>
          </cell>
          <cell r="O2837">
            <v>4175000</v>
          </cell>
        </row>
        <row r="2838">
          <cell r="F2838" t="str">
            <v>COM</v>
          </cell>
          <cell r="N2838">
            <v>0</v>
          </cell>
          <cell r="O2838">
            <v>2100000</v>
          </cell>
        </row>
        <row r="2839">
          <cell r="F2839" t="str">
            <v>COM</v>
          </cell>
          <cell r="N2839">
            <v>0</v>
          </cell>
          <cell r="O2839">
            <v>1683000</v>
          </cell>
        </row>
        <row r="2840">
          <cell r="F2840" t="str">
            <v>COM</v>
          </cell>
          <cell r="N2840">
            <v>0</v>
          </cell>
          <cell r="O2840">
            <v>839738</v>
          </cell>
        </row>
        <row r="2841">
          <cell r="F2841" t="str">
            <v>COM</v>
          </cell>
          <cell r="N2841">
            <v>0</v>
          </cell>
          <cell r="O2841">
            <v>288750</v>
          </cell>
        </row>
        <row r="2842">
          <cell r="F2842" t="str">
            <v>COM</v>
          </cell>
          <cell r="N2842">
            <v>0</v>
          </cell>
          <cell r="O2842">
            <v>7425000</v>
          </cell>
        </row>
        <row r="2843">
          <cell r="F2843" t="str">
            <v>COM</v>
          </cell>
          <cell r="N2843">
            <v>0</v>
          </cell>
          <cell r="O2843">
            <v>5060000</v>
          </cell>
        </row>
        <row r="2844">
          <cell r="F2844" t="str">
            <v>COM</v>
          </cell>
          <cell r="N2844">
            <v>0</v>
          </cell>
          <cell r="O2844">
            <v>1760000</v>
          </cell>
        </row>
        <row r="2845">
          <cell r="F2845" t="str">
            <v>COM</v>
          </cell>
          <cell r="N2845">
            <v>0</v>
          </cell>
          <cell r="O2845">
            <v>2250000</v>
          </cell>
        </row>
        <row r="2846">
          <cell r="F2846" t="str">
            <v>COM</v>
          </cell>
          <cell r="N2846">
            <v>0</v>
          </cell>
          <cell r="O2846">
            <v>2700000</v>
          </cell>
        </row>
        <row r="2847">
          <cell r="F2847" t="str">
            <v>COM</v>
          </cell>
          <cell r="N2847">
            <v>0</v>
          </cell>
          <cell r="O2847">
            <v>2200000</v>
          </cell>
        </row>
        <row r="2848">
          <cell r="F2848" t="str">
            <v>COM</v>
          </cell>
          <cell r="N2848">
            <v>0</v>
          </cell>
          <cell r="O2848">
            <v>1500000</v>
          </cell>
        </row>
        <row r="2849">
          <cell r="F2849" t="str">
            <v>OPE</v>
          </cell>
          <cell r="N2849">
            <v>0</v>
          </cell>
          <cell r="O2849">
            <v>2153404</v>
          </cell>
        </row>
        <row r="2850">
          <cell r="F2850" t="str">
            <v>OPE</v>
          </cell>
          <cell r="N2850">
            <v>0</v>
          </cell>
          <cell r="O2850">
            <v>2139469</v>
          </cell>
        </row>
        <row r="2851">
          <cell r="F2851" t="str">
            <v>COM</v>
          </cell>
          <cell r="N2851">
            <v>0</v>
          </cell>
          <cell r="O2851">
            <v>5970000</v>
          </cell>
        </row>
        <row r="2852">
          <cell r="F2852" t="str">
            <v>COM</v>
          </cell>
          <cell r="N2852">
            <v>0</v>
          </cell>
          <cell r="O2852">
            <v>5750000</v>
          </cell>
        </row>
        <row r="2853">
          <cell r="F2853" t="str">
            <v>COM</v>
          </cell>
          <cell r="N2853">
            <v>0</v>
          </cell>
          <cell r="O2853">
            <v>4070000</v>
          </cell>
        </row>
        <row r="2854">
          <cell r="F2854" t="str">
            <v>ITE</v>
          </cell>
          <cell r="N2854">
            <v>0</v>
          </cell>
          <cell r="O2854">
            <v>2185000</v>
          </cell>
        </row>
        <row r="2855">
          <cell r="F2855" t="str">
            <v>ITE</v>
          </cell>
          <cell r="N2855">
            <v>0</v>
          </cell>
          <cell r="O2855">
            <v>1250000</v>
          </cell>
        </row>
        <row r="2856">
          <cell r="F2856" t="str">
            <v>ITE</v>
          </cell>
          <cell r="N2856">
            <v>0</v>
          </cell>
          <cell r="O2856">
            <v>1149961</v>
          </cell>
        </row>
        <row r="2857">
          <cell r="F2857" t="str">
            <v>BLD</v>
          </cell>
          <cell r="N2857">
            <v>0</v>
          </cell>
          <cell r="O2857">
            <v>7360002</v>
          </cell>
        </row>
        <row r="2858">
          <cell r="F2858" t="str">
            <v>BLD</v>
          </cell>
          <cell r="N2858">
            <v>0</v>
          </cell>
          <cell r="O2858">
            <v>27816800</v>
          </cell>
        </row>
        <row r="2859">
          <cell r="F2859" t="str">
            <v>BLD</v>
          </cell>
          <cell r="N2859">
            <v>0</v>
          </cell>
          <cell r="O2859">
            <v>4000000</v>
          </cell>
        </row>
        <row r="2860">
          <cell r="F2860" t="str">
            <v>BLD</v>
          </cell>
          <cell r="N2860">
            <v>0</v>
          </cell>
          <cell r="O2860">
            <v>23271600</v>
          </cell>
        </row>
        <row r="2861">
          <cell r="F2861" t="str">
            <v>BLD</v>
          </cell>
          <cell r="N2861">
            <v>0</v>
          </cell>
          <cell r="O2861">
            <v>30892000</v>
          </cell>
        </row>
        <row r="2862">
          <cell r="F2862" t="str">
            <v>OPE</v>
          </cell>
          <cell r="N2862">
            <v>0</v>
          </cell>
          <cell r="O2862">
            <v>0</v>
          </cell>
        </row>
        <row r="2863">
          <cell r="F2863" t="str">
            <v>OPE</v>
          </cell>
          <cell r="N2863">
            <v>0</v>
          </cell>
          <cell r="O2863">
            <v>56136345</v>
          </cell>
        </row>
        <row r="2864">
          <cell r="F2864" t="str">
            <v>OPE</v>
          </cell>
          <cell r="N2864">
            <v>0</v>
          </cell>
          <cell r="O2864">
            <v>143330000</v>
          </cell>
        </row>
        <row r="2865">
          <cell r="F2865" t="str">
            <v>OPE</v>
          </cell>
          <cell r="N2865">
            <v>0</v>
          </cell>
          <cell r="O2865">
            <v>29750000</v>
          </cell>
        </row>
        <row r="2866">
          <cell r="F2866" t="str">
            <v>OPE</v>
          </cell>
          <cell r="N2866">
            <v>0</v>
          </cell>
          <cell r="O2866">
            <v>3000000</v>
          </cell>
        </row>
        <row r="2867">
          <cell r="F2867" t="str">
            <v>OPE</v>
          </cell>
          <cell r="N2867">
            <v>0</v>
          </cell>
          <cell r="O2867">
            <v>11363636</v>
          </cell>
        </row>
        <row r="2868">
          <cell r="F2868" t="str">
            <v>OPE</v>
          </cell>
          <cell r="N2868">
            <v>281250</v>
          </cell>
          <cell r="O2868">
            <v>4500000</v>
          </cell>
        </row>
        <row r="2869">
          <cell r="F2869" t="str">
            <v>OPE</v>
          </cell>
          <cell r="N2869">
            <v>281250</v>
          </cell>
          <cell r="O2869">
            <v>4500000</v>
          </cell>
        </row>
        <row r="2870">
          <cell r="F2870" t="str">
            <v>OPE</v>
          </cell>
          <cell r="N2870">
            <v>281250</v>
          </cell>
          <cell r="O2870">
            <v>4500000</v>
          </cell>
        </row>
        <row r="2871">
          <cell r="F2871" t="str">
            <v>OPE</v>
          </cell>
          <cell r="N2871">
            <v>281250</v>
          </cell>
          <cell r="O2871">
            <v>4500000</v>
          </cell>
        </row>
        <row r="2872">
          <cell r="F2872" t="str">
            <v>MME</v>
          </cell>
          <cell r="N2872">
            <v>0</v>
          </cell>
          <cell r="O2872">
            <v>1225000</v>
          </cell>
        </row>
        <row r="2873">
          <cell r="F2873" t="str">
            <v>FFE</v>
          </cell>
          <cell r="N2873">
            <v>0</v>
          </cell>
          <cell r="O2873">
            <v>313064986</v>
          </cell>
        </row>
        <row r="2874">
          <cell r="F2874" t="str">
            <v>FFE</v>
          </cell>
          <cell r="N2874">
            <v>0</v>
          </cell>
          <cell r="O2874">
            <v>10350000</v>
          </cell>
        </row>
        <row r="2875">
          <cell r="F2875" t="str">
            <v>FFE</v>
          </cell>
          <cell r="N2875">
            <v>0</v>
          </cell>
          <cell r="O2875">
            <v>9595000</v>
          </cell>
        </row>
        <row r="2876">
          <cell r="F2876" t="str">
            <v>FFE</v>
          </cell>
          <cell r="N2876">
            <v>0</v>
          </cell>
          <cell r="O2876">
            <v>5250000</v>
          </cell>
        </row>
        <row r="2877">
          <cell r="F2877" t="str">
            <v>FFE</v>
          </cell>
          <cell r="N2877">
            <v>0</v>
          </cell>
          <cell r="O2877">
            <v>4501600</v>
          </cell>
        </row>
        <row r="2878">
          <cell r="F2878" t="str">
            <v>FFE</v>
          </cell>
          <cell r="N2878">
            <v>0</v>
          </cell>
          <cell r="O2878">
            <v>4313750</v>
          </cell>
        </row>
        <row r="2879">
          <cell r="F2879" t="str">
            <v>FFE</v>
          </cell>
          <cell r="N2879">
            <v>0</v>
          </cell>
          <cell r="O2879">
            <v>2900000</v>
          </cell>
        </row>
        <row r="2880">
          <cell r="F2880" t="str">
            <v>FFE</v>
          </cell>
          <cell r="N2880">
            <v>0</v>
          </cell>
          <cell r="O2880">
            <v>2900000</v>
          </cell>
        </row>
        <row r="2881">
          <cell r="F2881" t="str">
            <v>FFE</v>
          </cell>
          <cell r="N2881">
            <v>0</v>
          </cell>
          <cell r="O2881">
            <v>2900000</v>
          </cell>
        </row>
        <row r="2882">
          <cell r="F2882" t="str">
            <v>FFE</v>
          </cell>
          <cell r="N2882">
            <v>0</v>
          </cell>
          <cell r="O2882">
            <v>2750000</v>
          </cell>
        </row>
        <row r="2883">
          <cell r="F2883" t="str">
            <v>FFE</v>
          </cell>
          <cell r="N2883">
            <v>0</v>
          </cell>
          <cell r="O2883">
            <v>1825000</v>
          </cell>
        </row>
        <row r="2884">
          <cell r="F2884" t="str">
            <v>FFE</v>
          </cell>
          <cell r="N2884">
            <v>0</v>
          </cell>
          <cell r="O2884">
            <v>1775000</v>
          </cell>
        </row>
        <row r="2885">
          <cell r="F2885" t="str">
            <v>FFE</v>
          </cell>
          <cell r="N2885">
            <v>0</v>
          </cell>
          <cell r="O2885">
            <v>1770000</v>
          </cell>
        </row>
        <row r="2886">
          <cell r="F2886" t="str">
            <v>FFE</v>
          </cell>
          <cell r="N2886">
            <v>0</v>
          </cell>
          <cell r="O2886">
            <v>1660900</v>
          </cell>
        </row>
        <row r="2887">
          <cell r="F2887" t="str">
            <v>OPE</v>
          </cell>
          <cell r="N2887">
            <v>0</v>
          </cell>
          <cell r="O2887">
            <v>1400000</v>
          </cell>
        </row>
        <row r="2888">
          <cell r="F2888" t="str">
            <v>FFE</v>
          </cell>
          <cell r="N2888">
            <v>0</v>
          </cell>
          <cell r="O2888">
            <v>1200000</v>
          </cell>
        </row>
        <row r="2889">
          <cell r="F2889" t="str">
            <v>FFE</v>
          </cell>
          <cell r="N2889">
            <v>0</v>
          </cell>
          <cell r="O2889">
            <v>1050000</v>
          </cell>
        </row>
        <row r="2890">
          <cell r="F2890" t="str">
            <v>FFE</v>
          </cell>
          <cell r="N2890">
            <v>0</v>
          </cell>
          <cell r="O2890">
            <v>1185580</v>
          </cell>
        </row>
        <row r="2891">
          <cell r="F2891" t="str">
            <v>FFE</v>
          </cell>
          <cell r="N2891">
            <v>0</v>
          </cell>
          <cell r="O2891">
            <v>1135000</v>
          </cell>
        </row>
        <row r="2892">
          <cell r="F2892" t="str">
            <v>FFE</v>
          </cell>
          <cell r="N2892">
            <v>0</v>
          </cell>
          <cell r="O2892">
            <v>26400000</v>
          </cell>
        </row>
        <row r="2893">
          <cell r="F2893" t="str">
            <v>FFE</v>
          </cell>
          <cell r="N2893">
            <v>0</v>
          </cell>
          <cell r="O2893">
            <v>9505250</v>
          </cell>
        </row>
        <row r="2894">
          <cell r="F2894" t="str">
            <v>FFE</v>
          </cell>
          <cell r="N2894">
            <v>0</v>
          </cell>
          <cell r="O2894">
            <v>5660000</v>
          </cell>
        </row>
        <row r="2895">
          <cell r="F2895" t="str">
            <v>FFE</v>
          </cell>
          <cell r="N2895">
            <v>0</v>
          </cell>
          <cell r="O2895">
            <v>1516900</v>
          </cell>
        </row>
        <row r="2896">
          <cell r="F2896" t="str">
            <v>FFE</v>
          </cell>
          <cell r="N2896">
            <v>0</v>
          </cell>
          <cell r="O2896">
            <v>965300</v>
          </cell>
        </row>
        <row r="2897">
          <cell r="F2897" t="str">
            <v>FFE</v>
          </cell>
          <cell r="N2897">
            <v>0</v>
          </cell>
          <cell r="O2897">
            <v>1300000</v>
          </cell>
        </row>
        <row r="2898">
          <cell r="F2898" t="str">
            <v>FFE</v>
          </cell>
          <cell r="N2898">
            <v>0</v>
          </cell>
          <cell r="O2898">
            <v>7246250</v>
          </cell>
        </row>
        <row r="2899">
          <cell r="F2899" t="str">
            <v>FFE</v>
          </cell>
          <cell r="N2899">
            <v>0</v>
          </cell>
          <cell r="O2899">
            <v>7246250</v>
          </cell>
        </row>
        <row r="2900">
          <cell r="F2900" t="str">
            <v>FFE</v>
          </cell>
          <cell r="N2900">
            <v>0</v>
          </cell>
          <cell r="O2900">
            <v>3877500</v>
          </cell>
        </row>
        <row r="2901">
          <cell r="F2901" t="str">
            <v>FFE</v>
          </cell>
          <cell r="N2901">
            <v>0</v>
          </cell>
          <cell r="O2901">
            <v>7745000</v>
          </cell>
        </row>
        <row r="2902">
          <cell r="F2902" t="str">
            <v>FFE</v>
          </cell>
          <cell r="N2902">
            <v>0</v>
          </cell>
          <cell r="O2902">
            <v>7745000</v>
          </cell>
        </row>
        <row r="2903">
          <cell r="F2903" t="str">
            <v>FFE</v>
          </cell>
          <cell r="N2903">
            <v>0</v>
          </cell>
          <cell r="O2903">
            <v>2625000</v>
          </cell>
        </row>
        <row r="2904">
          <cell r="F2904" t="str">
            <v>FFE</v>
          </cell>
          <cell r="N2904">
            <v>0</v>
          </cell>
          <cell r="O2904">
            <v>1890000</v>
          </cell>
        </row>
        <row r="2905">
          <cell r="F2905" t="str">
            <v>FFE</v>
          </cell>
          <cell r="N2905">
            <v>0</v>
          </cell>
          <cell r="O2905">
            <v>2598000</v>
          </cell>
        </row>
        <row r="2906">
          <cell r="F2906" t="str">
            <v>FFE</v>
          </cell>
          <cell r="N2906">
            <v>0</v>
          </cell>
          <cell r="O2906">
            <v>6700000</v>
          </cell>
        </row>
        <row r="2907">
          <cell r="F2907" t="str">
            <v>FFE</v>
          </cell>
          <cell r="N2907">
            <v>0</v>
          </cell>
          <cell r="O2907">
            <v>5750500</v>
          </cell>
        </row>
        <row r="2908">
          <cell r="F2908" t="str">
            <v>FFE</v>
          </cell>
          <cell r="N2908">
            <v>0</v>
          </cell>
          <cell r="O2908">
            <v>4150000</v>
          </cell>
        </row>
        <row r="2909">
          <cell r="F2909" t="str">
            <v>FFE</v>
          </cell>
          <cell r="N2909">
            <v>0</v>
          </cell>
          <cell r="O2909">
            <v>3060750</v>
          </cell>
        </row>
        <row r="2910">
          <cell r="F2910" t="str">
            <v>FFE</v>
          </cell>
          <cell r="N2910">
            <v>0</v>
          </cell>
          <cell r="O2910">
            <v>2316000</v>
          </cell>
        </row>
        <row r="2911">
          <cell r="F2911" t="str">
            <v>FFE</v>
          </cell>
          <cell r="N2911">
            <v>0</v>
          </cell>
          <cell r="O2911">
            <v>1947750</v>
          </cell>
        </row>
        <row r="2912">
          <cell r="F2912" t="str">
            <v>FFE</v>
          </cell>
          <cell r="N2912">
            <v>0</v>
          </cell>
          <cell r="O2912">
            <v>855000</v>
          </cell>
        </row>
        <row r="2913">
          <cell r="F2913" t="str">
            <v>FFE</v>
          </cell>
          <cell r="N2913">
            <v>0</v>
          </cell>
          <cell r="O2913">
            <v>4642520</v>
          </cell>
        </row>
        <row r="2914">
          <cell r="F2914" t="str">
            <v>FFE</v>
          </cell>
          <cell r="N2914">
            <v>0</v>
          </cell>
          <cell r="O2914">
            <v>1400000</v>
          </cell>
        </row>
        <row r="2915">
          <cell r="F2915" t="str">
            <v>FFE</v>
          </cell>
          <cell r="N2915">
            <v>0</v>
          </cell>
          <cell r="O2915">
            <v>3096450</v>
          </cell>
        </row>
        <row r="2916">
          <cell r="F2916" t="str">
            <v>FFE</v>
          </cell>
          <cell r="N2916">
            <v>0</v>
          </cell>
          <cell r="O2916">
            <v>3200000</v>
          </cell>
        </row>
        <row r="2917">
          <cell r="F2917" t="str">
            <v>FFE</v>
          </cell>
          <cell r="N2917">
            <v>0</v>
          </cell>
          <cell r="O2917">
            <v>1513500</v>
          </cell>
        </row>
        <row r="2918">
          <cell r="F2918" t="str">
            <v>FFE</v>
          </cell>
          <cell r="N2918">
            <v>0</v>
          </cell>
          <cell r="O2918">
            <v>1513500</v>
          </cell>
        </row>
        <row r="2919">
          <cell r="F2919" t="str">
            <v>FFE</v>
          </cell>
          <cell r="N2919">
            <v>0</v>
          </cell>
          <cell r="O2919">
            <v>1402000</v>
          </cell>
        </row>
        <row r="2920">
          <cell r="F2920" t="str">
            <v>FFE</v>
          </cell>
          <cell r="N2920">
            <v>0</v>
          </cell>
          <cell r="O2920">
            <v>1080000</v>
          </cell>
        </row>
        <row r="2921">
          <cell r="F2921" t="str">
            <v>FFE</v>
          </cell>
          <cell r="N2921">
            <v>0</v>
          </cell>
          <cell r="O2921">
            <v>20605000</v>
          </cell>
        </row>
        <row r="2922">
          <cell r="F2922" t="str">
            <v>FFE</v>
          </cell>
          <cell r="N2922">
            <v>0</v>
          </cell>
          <cell r="O2922">
            <v>1000000</v>
          </cell>
        </row>
        <row r="2923">
          <cell r="F2923" t="str">
            <v>FFE</v>
          </cell>
          <cell r="N2923">
            <v>0</v>
          </cell>
          <cell r="O2923">
            <v>5363636</v>
          </cell>
        </row>
        <row r="2924">
          <cell r="F2924" t="str">
            <v>FFE</v>
          </cell>
          <cell r="N2924">
            <v>0</v>
          </cell>
          <cell r="O2924">
            <v>5361364</v>
          </cell>
        </row>
        <row r="2925">
          <cell r="F2925" t="str">
            <v>FFE</v>
          </cell>
          <cell r="N2925">
            <v>0</v>
          </cell>
          <cell r="O2925">
            <v>5361364</v>
          </cell>
        </row>
        <row r="2926">
          <cell r="F2926" t="str">
            <v>FFE</v>
          </cell>
          <cell r="N2926">
            <v>0</v>
          </cell>
          <cell r="O2926">
            <v>5363636</v>
          </cell>
        </row>
        <row r="2927">
          <cell r="F2927" t="str">
            <v>FFE</v>
          </cell>
          <cell r="N2927">
            <v>0</v>
          </cell>
          <cell r="O2927">
            <v>5363636</v>
          </cell>
        </row>
        <row r="2928">
          <cell r="F2928" t="str">
            <v>FFE</v>
          </cell>
          <cell r="N2928">
            <v>0</v>
          </cell>
          <cell r="O2928">
            <v>19603100</v>
          </cell>
        </row>
        <row r="2929">
          <cell r="F2929" t="str">
            <v>FFE</v>
          </cell>
          <cell r="N2929">
            <v>0</v>
          </cell>
          <cell r="O2929">
            <v>855950</v>
          </cell>
        </row>
        <row r="2930">
          <cell r="F2930" t="str">
            <v>FFE</v>
          </cell>
          <cell r="N2930">
            <v>0</v>
          </cell>
          <cell r="O2930">
            <v>4675000</v>
          </cell>
        </row>
        <row r="2931">
          <cell r="F2931" t="str">
            <v>FFE</v>
          </cell>
          <cell r="N2931">
            <v>0</v>
          </cell>
          <cell r="O2931">
            <v>3204500</v>
          </cell>
        </row>
        <row r="2932">
          <cell r="F2932" t="str">
            <v>FFE</v>
          </cell>
          <cell r="N2932">
            <v>0</v>
          </cell>
          <cell r="O2932">
            <v>1125400</v>
          </cell>
        </row>
        <row r="2933">
          <cell r="F2933" t="str">
            <v>FFE</v>
          </cell>
          <cell r="N2933">
            <v>0</v>
          </cell>
          <cell r="O2933">
            <v>1017450</v>
          </cell>
        </row>
        <row r="2934">
          <cell r="F2934" t="str">
            <v>FFE</v>
          </cell>
          <cell r="N2934">
            <v>0</v>
          </cell>
          <cell r="O2934">
            <v>10075000</v>
          </cell>
        </row>
        <row r="2935">
          <cell r="F2935" t="str">
            <v>FFE</v>
          </cell>
          <cell r="N2935">
            <v>0</v>
          </cell>
          <cell r="O2935">
            <v>1509200</v>
          </cell>
        </row>
        <row r="2936">
          <cell r="F2936" t="str">
            <v>FFE</v>
          </cell>
          <cell r="N2936">
            <v>0</v>
          </cell>
          <cell r="O2936">
            <v>1527750</v>
          </cell>
        </row>
        <row r="2937">
          <cell r="F2937" t="str">
            <v>FFE</v>
          </cell>
          <cell r="N2937">
            <v>0</v>
          </cell>
          <cell r="O2937">
            <v>4800000</v>
          </cell>
        </row>
        <row r="2938">
          <cell r="F2938" t="str">
            <v>FFE</v>
          </cell>
          <cell r="N2938">
            <v>0</v>
          </cell>
          <cell r="O2938">
            <v>2880000</v>
          </cell>
        </row>
        <row r="2939">
          <cell r="F2939" t="str">
            <v>FFE</v>
          </cell>
          <cell r="N2939">
            <v>0</v>
          </cell>
          <cell r="O2939">
            <v>1120000</v>
          </cell>
        </row>
        <row r="2940">
          <cell r="F2940" t="str">
            <v>FFE</v>
          </cell>
          <cell r="N2940">
            <v>0</v>
          </cell>
          <cell r="O2940">
            <v>5415227</v>
          </cell>
        </row>
        <row r="2941">
          <cell r="F2941" t="str">
            <v>FFE</v>
          </cell>
          <cell r="N2941">
            <v>0</v>
          </cell>
          <cell r="O2941">
            <v>2969625</v>
          </cell>
        </row>
        <row r="2942">
          <cell r="F2942" t="str">
            <v>COM</v>
          </cell>
          <cell r="N2942">
            <v>0</v>
          </cell>
          <cell r="O2942">
            <v>5399976</v>
          </cell>
        </row>
        <row r="2943">
          <cell r="F2943" t="str">
            <v>ITE</v>
          </cell>
          <cell r="N2943">
            <v>0</v>
          </cell>
          <cell r="O2943">
            <v>6496500</v>
          </cell>
        </row>
        <row r="2944">
          <cell r="F2944" t="str">
            <v>ITE</v>
          </cell>
          <cell r="N2944">
            <v>0</v>
          </cell>
          <cell r="O2944">
            <v>1900000</v>
          </cell>
        </row>
        <row r="2945">
          <cell r="F2945" t="str">
            <v>ITE</v>
          </cell>
          <cell r="N2945">
            <v>0</v>
          </cell>
          <cell r="O2945">
            <v>248500000</v>
          </cell>
        </row>
        <row r="2946">
          <cell r="F2946" t="str">
            <v>COM</v>
          </cell>
          <cell r="N2946">
            <v>35921875</v>
          </cell>
          <cell r="O2946">
            <v>260433595</v>
          </cell>
        </row>
        <row r="2947">
          <cell r="F2947" t="str">
            <v>BLD</v>
          </cell>
          <cell r="N2947">
            <v>0</v>
          </cell>
          <cell r="O2947">
            <v>74267080</v>
          </cell>
        </row>
        <row r="2948">
          <cell r="F2948" t="str">
            <v>OPE</v>
          </cell>
          <cell r="N2948">
            <v>1093752</v>
          </cell>
          <cell r="O2948">
            <v>0</v>
          </cell>
        </row>
        <row r="2949">
          <cell r="F2949" t="str">
            <v>BLD</v>
          </cell>
          <cell r="N2949">
            <v>0</v>
          </cell>
          <cell r="O2949">
            <v>73440000</v>
          </cell>
        </row>
        <row r="2950">
          <cell r="F2950" t="str">
            <v>BLD</v>
          </cell>
          <cell r="N2950">
            <v>0</v>
          </cell>
          <cell r="O2950">
            <v>73440000</v>
          </cell>
        </row>
        <row r="2951">
          <cell r="F2951" t="str">
            <v>TRE</v>
          </cell>
          <cell r="N2951">
            <v>0</v>
          </cell>
          <cell r="O2951">
            <v>4500000</v>
          </cell>
        </row>
        <row r="2952">
          <cell r="F2952" t="str">
            <v>FFE</v>
          </cell>
          <cell r="N2952">
            <v>0</v>
          </cell>
          <cell r="O2952">
            <v>6350000</v>
          </cell>
        </row>
        <row r="2953">
          <cell r="F2953" t="str">
            <v>TRE</v>
          </cell>
          <cell r="N2953">
            <v>0</v>
          </cell>
          <cell r="O2953">
            <v>4500000</v>
          </cell>
        </row>
        <row r="2954">
          <cell r="F2954" t="str">
            <v>OPE</v>
          </cell>
          <cell r="N2954">
            <v>0</v>
          </cell>
          <cell r="O2954">
            <v>63459990</v>
          </cell>
        </row>
        <row r="2955">
          <cell r="F2955" t="str">
            <v>OPE</v>
          </cell>
          <cell r="N2955">
            <v>3541666</v>
          </cell>
          <cell r="O2955">
            <v>29041666</v>
          </cell>
        </row>
        <row r="2956">
          <cell r="F2956" t="str">
            <v>OPE</v>
          </cell>
          <cell r="N2956">
            <v>708334</v>
          </cell>
          <cell r="O2956">
            <v>0</v>
          </cell>
        </row>
        <row r="2957">
          <cell r="F2957" t="str">
            <v>OPE</v>
          </cell>
          <cell r="N2957">
            <v>239587</v>
          </cell>
          <cell r="O2957">
            <v>21562498</v>
          </cell>
        </row>
        <row r="2958">
          <cell r="F2958" t="str">
            <v>OPE</v>
          </cell>
          <cell r="N2958">
            <v>2635413</v>
          </cell>
          <cell r="O2958">
            <v>0</v>
          </cell>
        </row>
        <row r="2959">
          <cell r="F2959" t="str">
            <v>FFE</v>
          </cell>
          <cell r="N2959">
            <v>0</v>
          </cell>
          <cell r="O2959">
            <v>18000000</v>
          </cell>
        </row>
        <row r="2960">
          <cell r="F2960" t="str">
            <v>OPE</v>
          </cell>
          <cell r="N2960">
            <v>2875000</v>
          </cell>
          <cell r="O2960">
            <v>21562498</v>
          </cell>
        </row>
        <row r="2961">
          <cell r="F2961" t="str">
            <v>OPE</v>
          </cell>
          <cell r="N2961">
            <v>1175000</v>
          </cell>
          <cell r="O2961">
            <v>8714589</v>
          </cell>
        </row>
        <row r="2962">
          <cell r="F2962" t="str">
            <v>FFE</v>
          </cell>
          <cell r="N2962">
            <v>0</v>
          </cell>
          <cell r="O2962">
            <v>9130000</v>
          </cell>
        </row>
        <row r="2963">
          <cell r="F2963" t="str">
            <v>FFE</v>
          </cell>
          <cell r="N2963">
            <v>0</v>
          </cell>
          <cell r="O2963">
            <v>9130000</v>
          </cell>
        </row>
        <row r="2964">
          <cell r="F2964" t="str">
            <v>OPE</v>
          </cell>
          <cell r="N2964">
            <v>4812500</v>
          </cell>
          <cell r="O2964">
            <v>36093752</v>
          </cell>
        </row>
        <row r="2965">
          <cell r="F2965" t="str">
            <v>OPE</v>
          </cell>
          <cell r="N2965">
            <v>150739698</v>
          </cell>
          <cell r="O2965">
            <v>1130547728</v>
          </cell>
        </row>
        <row r="2966">
          <cell r="F2966" t="str">
            <v>OPE</v>
          </cell>
          <cell r="N2966">
            <v>135177769</v>
          </cell>
          <cell r="O2966">
            <v>1013833266</v>
          </cell>
        </row>
        <row r="2967">
          <cell r="F2967" t="str">
            <v>BLD</v>
          </cell>
          <cell r="N2967">
            <v>0</v>
          </cell>
          <cell r="O2967">
            <v>25613650</v>
          </cell>
        </row>
        <row r="2968">
          <cell r="F2968" t="str">
            <v>ITE</v>
          </cell>
          <cell r="N2968">
            <v>0</v>
          </cell>
          <cell r="O2968">
            <v>23062500</v>
          </cell>
        </row>
        <row r="2969">
          <cell r="F2969" t="str">
            <v>FFE</v>
          </cell>
          <cell r="N2969">
            <v>0</v>
          </cell>
          <cell r="O2969">
            <v>9700000</v>
          </cell>
        </row>
        <row r="2970">
          <cell r="F2970" t="str">
            <v>FFE</v>
          </cell>
          <cell r="N2970">
            <v>0</v>
          </cell>
          <cell r="O2970">
            <v>4850000</v>
          </cell>
        </row>
        <row r="2971">
          <cell r="F2971" t="str">
            <v>FFE</v>
          </cell>
          <cell r="N2971">
            <v>0</v>
          </cell>
          <cell r="O2971">
            <v>518814200</v>
          </cell>
        </row>
        <row r="2972">
          <cell r="F2972" t="str">
            <v>OPE</v>
          </cell>
          <cell r="N2972">
            <v>2500000</v>
          </cell>
          <cell r="O2972">
            <v>22250000</v>
          </cell>
        </row>
        <row r="2973">
          <cell r="F2973" t="str">
            <v>OPE</v>
          </cell>
          <cell r="N2973">
            <v>500000</v>
          </cell>
          <cell r="O2973">
            <v>0</v>
          </cell>
        </row>
        <row r="2974">
          <cell r="F2974" t="str">
            <v>OPE</v>
          </cell>
          <cell r="N2974">
            <v>5859125</v>
          </cell>
          <cell r="O2974">
            <v>42966915</v>
          </cell>
        </row>
        <row r="2975">
          <cell r="F2975" t="str">
            <v>OPE</v>
          </cell>
          <cell r="N2975">
            <v>208334</v>
          </cell>
          <cell r="O2975">
            <v>0</v>
          </cell>
        </row>
        <row r="2976">
          <cell r="F2976" t="str">
            <v>OPE</v>
          </cell>
          <cell r="N2976">
            <v>1041666</v>
          </cell>
          <cell r="O2976">
            <v>9166672</v>
          </cell>
        </row>
        <row r="2977">
          <cell r="F2977" t="str">
            <v>FFE</v>
          </cell>
          <cell r="N2977">
            <v>0</v>
          </cell>
          <cell r="O2977">
            <v>4900000</v>
          </cell>
        </row>
        <row r="2978">
          <cell r="F2978" t="str">
            <v>FFE</v>
          </cell>
          <cell r="N2978">
            <v>0</v>
          </cell>
          <cell r="O2978">
            <v>10068300</v>
          </cell>
        </row>
        <row r="2979">
          <cell r="F2979" t="str">
            <v>FFE</v>
          </cell>
          <cell r="N2979">
            <v>0</v>
          </cell>
          <cell r="O2979">
            <v>14400000</v>
          </cell>
        </row>
        <row r="2980">
          <cell r="F2980" t="str">
            <v>FFE</v>
          </cell>
          <cell r="N2980">
            <v>0</v>
          </cell>
          <cell r="O2980">
            <v>26400000</v>
          </cell>
        </row>
        <row r="2981">
          <cell r="F2981" t="str">
            <v>FFE</v>
          </cell>
          <cell r="N2981">
            <v>0</v>
          </cell>
          <cell r="O2981">
            <v>51160000</v>
          </cell>
        </row>
        <row r="2982">
          <cell r="F2982" t="str">
            <v>FFE</v>
          </cell>
          <cell r="N2982">
            <v>0</v>
          </cell>
          <cell r="O2982">
            <v>13204000</v>
          </cell>
        </row>
        <row r="2983">
          <cell r="F2983" t="str">
            <v>FFE</v>
          </cell>
          <cell r="N2983">
            <v>0</v>
          </cell>
          <cell r="O2983">
            <v>66834000</v>
          </cell>
        </row>
        <row r="2984">
          <cell r="F2984" t="str">
            <v>FFE</v>
          </cell>
          <cell r="N2984">
            <v>0</v>
          </cell>
          <cell r="O2984">
            <v>4900000</v>
          </cell>
        </row>
        <row r="2985">
          <cell r="F2985" t="str">
            <v>FFE</v>
          </cell>
          <cell r="N2985">
            <v>0</v>
          </cell>
          <cell r="O2985">
            <v>10068300</v>
          </cell>
        </row>
        <row r="2986">
          <cell r="F2986" t="str">
            <v>FFE</v>
          </cell>
          <cell r="N2986">
            <v>0</v>
          </cell>
          <cell r="O2986">
            <v>54600000</v>
          </cell>
        </row>
        <row r="2987">
          <cell r="F2987" t="str">
            <v>FFE</v>
          </cell>
          <cell r="N2987">
            <v>0</v>
          </cell>
          <cell r="O2987">
            <v>79268000</v>
          </cell>
        </row>
        <row r="2988">
          <cell r="F2988" t="str">
            <v>FFE</v>
          </cell>
          <cell r="N2988">
            <v>0</v>
          </cell>
          <cell r="O2988">
            <v>10600000</v>
          </cell>
        </row>
        <row r="2989">
          <cell r="F2989" t="str">
            <v>FFE</v>
          </cell>
          <cell r="N2989">
            <v>0</v>
          </cell>
          <cell r="O2989">
            <v>190200000</v>
          </cell>
        </row>
        <row r="2990">
          <cell r="F2990" t="str">
            <v>FFE</v>
          </cell>
          <cell r="N2990">
            <v>0</v>
          </cell>
          <cell r="O2990">
            <v>6600000</v>
          </cell>
        </row>
        <row r="2991">
          <cell r="F2991" t="str">
            <v>OPE</v>
          </cell>
          <cell r="N2991">
            <v>310475192</v>
          </cell>
          <cell r="O2991">
            <v>2121580478</v>
          </cell>
        </row>
        <row r="2992">
          <cell r="F2992" t="str">
            <v>OPE</v>
          </cell>
          <cell r="N2992">
            <v>10937502</v>
          </cell>
          <cell r="O2992">
            <v>0</v>
          </cell>
        </row>
        <row r="2993">
          <cell r="F2993" t="str">
            <v>OPE</v>
          </cell>
          <cell r="N2993">
            <v>500000</v>
          </cell>
          <cell r="O2993">
            <v>0</v>
          </cell>
        </row>
        <row r="2994">
          <cell r="F2994" t="str">
            <v>OPE</v>
          </cell>
          <cell r="N2994">
            <v>2500000</v>
          </cell>
          <cell r="O2994">
            <v>21750000</v>
          </cell>
        </row>
        <row r="2995">
          <cell r="F2995" t="str">
            <v>OPE</v>
          </cell>
          <cell r="N2995">
            <v>2500000</v>
          </cell>
          <cell r="O2995">
            <v>21750000</v>
          </cell>
        </row>
        <row r="2996">
          <cell r="F2996" t="str">
            <v>OPE</v>
          </cell>
          <cell r="N2996">
            <v>500000</v>
          </cell>
          <cell r="O2996">
            <v>0</v>
          </cell>
        </row>
        <row r="2997">
          <cell r="F2997" t="str">
            <v>OPE</v>
          </cell>
          <cell r="N2997">
            <v>562500</v>
          </cell>
          <cell r="O2997">
            <v>4078125</v>
          </cell>
        </row>
        <row r="2998">
          <cell r="F2998" t="str">
            <v>OPE</v>
          </cell>
          <cell r="N2998">
            <v>562500</v>
          </cell>
          <cell r="O2998">
            <v>4078125</v>
          </cell>
        </row>
        <row r="2999">
          <cell r="F2999" t="str">
            <v>OPE</v>
          </cell>
          <cell r="N2999">
            <v>562500</v>
          </cell>
          <cell r="O2999">
            <v>4078125</v>
          </cell>
        </row>
        <row r="3000">
          <cell r="F3000" t="str">
            <v>OPE</v>
          </cell>
          <cell r="N3000">
            <v>562500</v>
          </cell>
          <cell r="O3000">
            <v>4078125</v>
          </cell>
        </row>
        <row r="3001">
          <cell r="F3001" t="str">
            <v>OPE</v>
          </cell>
          <cell r="N3001">
            <v>562500</v>
          </cell>
          <cell r="O3001">
            <v>4078125</v>
          </cell>
        </row>
        <row r="3002">
          <cell r="F3002" t="str">
            <v>OPE</v>
          </cell>
          <cell r="N3002">
            <v>562500</v>
          </cell>
          <cell r="O3002">
            <v>4078125</v>
          </cell>
        </row>
        <row r="3003">
          <cell r="F3003" t="str">
            <v>OPE</v>
          </cell>
          <cell r="N3003">
            <v>5000000</v>
          </cell>
          <cell r="O3003">
            <v>35833338</v>
          </cell>
        </row>
        <row r="3004">
          <cell r="F3004" t="str">
            <v>OPE</v>
          </cell>
          <cell r="N3004">
            <v>21875000</v>
          </cell>
          <cell r="O3004">
            <v>158593751</v>
          </cell>
        </row>
        <row r="3005">
          <cell r="F3005" t="str">
            <v>OPE</v>
          </cell>
          <cell r="N3005">
            <v>500000</v>
          </cell>
          <cell r="O3005">
            <v>0</v>
          </cell>
        </row>
        <row r="3006">
          <cell r="F3006" t="str">
            <v>OPE</v>
          </cell>
          <cell r="N3006">
            <v>2500000</v>
          </cell>
          <cell r="O3006">
            <v>21750000</v>
          </cell>
        </row>
        <row r="3007">
          <cell r="F3007" t="str">
            <v>OPE</v>
          </cell>
          <cell r="N3007">
            <v>562500</v>
          </cell>
          <cell r="O3007">
            <v>4078125</v>
          </cell>
        </row>
        <row r="3008">
          <cell r="F3008" t="str">
            <v>OPE</v>
          </cell>
          <cell r="N3008">
            <v>562500</v>
          </cell>
          <cell r="O3008">
            <v>4078125</v>
          </cell>
        </row>
        <row r="3009">
          <cell r="F3009" t="str">
            <v>OPE</v>
          </cell>
          <cell r="N3009">
            <v>562500</v>
          </cell>
          <cell r="O3009">
            <v>4078125</v>
          </cell>
        </row>
        <row r="3010">
          <cell r="F3010" t="str">
            <v>OPE</v>
          </cell>
          <cell r="N3010">
            <v>562500</v>
          </cell>
          <cell r="O3010">
            <v>4078125</v>
          </cell>
        </row>
        <row r="3011">
          <cell r="F3011" t="str">
            <v>OPE</v>
          </cell>
          <cell r="N3011">
            <v>562500</v>
          </cell>
          <cell r="O3011">
            <v>4078125</v>
          </cell>
        </row>
        <row r="3012">
          <cell r="F3012" t="str">
            <v>OPE</v>
          </cell>
          <cell r="N3012">
            <v>562500</v>
          </cell>
          <cell r="O3012">
            <v>4078125</v>
          </cell>
        </row>
        <row r="3013">
          <cell r="F3013" t="str">
            <v>BLD</v>
          </cell>
          <cell r="N3013">
            <v>0</v>
          </cell>
          <cell r="O3013">
            <v>147312250</v>
          </cell>
        </row>
        <row r="3014">
          <cell r="F3014" t="str">
            <v>FFE</v>
          </cell>
          <cell r="N3014">
            <v>0</v>
          </cell>
          <cell r="O3014">
            <v>4700000</v>
          </cell>
        </row>
        <row r="3015">
          <cell r="F3015" t="str">
            <v>FFE</v>
          </cell>
          <cell r="N3015">
            <v>0</v>
          </cell>
          <cell r="O3015">
            <v>5700000</v>
          </cell>
        </row>
        <row r="3016">
          <cell r="F3016" t="str">
            <v>FFE</v>
          </cell>
          <cell r="N3016">
            <v>0</v>
          </cell>
          <cell r="O3016">
            <v>33300000</v>
          </cell>
        </row>
        <row r="3017">
          <cell r="F3017" t="str">
            <v>FFE</v>
          </cell>
          <cell r="N3017">
            <v>0</v>
          </cell>
          <cell r="O3017">
            <v>5550000</v>
          </cell>
        </row>
        <row r="3018">
          <cell r="F3018" t="str">
            <v>BLD</v>
          </cell>
          <cell r="N3018">
            <v>3419774.9350649351</v>
          </cell>
          <cell r="O3018">
            <v>26332267</v>
          </cell>
        </row>
        <row r="3019">
          <cell r="F3019" t="str">
            <v>OPE</v>
          </cell>
          <cell r="N3019">
            <v>437500</v>
          </cell>
          <cell r="O3019">
            <v>3135412</v>
          </cell>
        </row>
        <row r="3020">
          <cell r="F3020" t="str">
            <v>OPE</v>
          </cell>
          <cell r="N3020">
            <v>1537500</v>
          </cell>
          <cell r="O3020">
            <v>10506250</v>
          </cell>
        </row>
        <row r="3021">
          <cell r="F3021" t="str">
            <v>OPE</v>
          </cell>
          <cell r="N3021">
            <v>1343750</v>
          </cell>
          <cell r="O3021">
            <v>9182288</v>
          </cell>
        </row>
        <row r="3022">
          <cell r="F3022" t="str">
            <v>BLD</v>
          </cell>
          <cell r="N3022">
            <v>0</v>
          </cell>
          <cell r="O3022">
            <v>49545455</v>
          </cell>
        </row>
        <row r="3023">
          <cell r="F3023" t="str">
            <v>FFE</v>
          </cell>
          <cell r="N3023">
            <v>0</v>
          </cell>
          <cell r="O3023">
            <v>7465900</v>
          </cell>
        </row>
        <row r="3024">
          <cell r="F3024" t="str">
            <v>OPE</v>
          </cell>
          <cell r="N3024">
            <v>18229166</v>
          </cell>
          <cell r="O3024">
            <v>156770834</v>
          </cell>
        </row>
        <row r="3025">
          <cell r="F3025" t="str">
            <v>OPE</v>
          </cell>
          <cell r="N3025">
            <v>3645834</v>
          </cell>
          <cell r="O3025">
            <v>0</v>
          </cell>
        </row>
        <row r="3026">
          <cell r="F3026" t="str">
            <v>OPE</v>
          </cell>
          <cell r="N3026">
            <v>12331895</v>
          </cell>
          <cell r="O3026">
            <v>88378581</v>
          </cell>
        </row>
        <row r="3027">
          <cell r="F3027" t="str">
            <v>OPE</v>
          </cell>
          <cell r="N3027">
            <v>1000000</v>
          </cell>
          <cell r="O3027">
            <v>7166666</v>
          </cell>
        </row>
        <row r="3028">
          <cell r="F3028" t="str">
            <v>OPE</v>
          </cell>
          <cell r="N3028">
            <v>21875000</v>
          </cell>
          <cell r="O3028">
            <v>156770834</v>
          </cell>
        </row>
        <row r="3029">
          <cell r="F3029" t="str">
            <v>OPE</v>
          </cell>
          <cell r="N3029">
            <v>2398905</v>
          </cell>
          <cell r="O3029">
            <v>68768735</v>
          </cell>
        </row>
        <row r="3030">
          <cell r="F3030" t="str">
            <v>OPE</v>
          </cell>
          <cell r="N3030">
            <v>7196733</v>
          </cell>
          <cell r="O3030">
            <v>0</v>
          </cell>
        </row>
        <row r="3031">
          <cell r="F3031" t="str">
            <v>OPE</v>
          </cell>
          <cell r="N3031">
            <v>1405000</v>
          </cell>
          <cell r="O3031">
            <v>10186249</v>
          </cell>
        </row>
        <row r="3032">
          <cell r="F3032" t="str">
            <v>FFE</v>
          </cell>
          <cell r="N3032">
            <v>0</v>
          </cell>
          <cell r="O3032">
            <v>6090909</v>
          </cell>
        </row>
        <row r="3033">
          <cell r="F3033" t="str">
            <v>FFE</v>
          </cell>
          <cell r="N3033">
            <v>0</v>
          </cell>
          <cell r="O3033">
            <v>6210000</v>
          </cell>
        </row>
        <row r="3034">
          <cell r="F3034" t="str">
            <v>FFE</v>
          </cell>
          <cell r="N3034">
            <v>0</v>
          </cell>
          <cell r="O3034">
            <v>18801450</v>
          </cell>
        </row>
        <row r="3035">
          <cell r="F3035" t="str">
            <v>FFE</v>
          </cell>
          <cell r="N3035">
            <v>0</v>
          </cell>
          <cell r="O3035">
            <v>5200000</v>
          </cell>
        </row>
        <row r="3036">
          <cell r="F3036" t="str">
            <v>FFE</v>
          </cell>
          <cell r="N3036">
            <v>0</v>
          </cell>
          <cell r="O3036">
            <v>31500000</v>
          </cell>
        </row>
        <row r="3037">
          <cell r="F3037" t="str">
            <v>FFE</v>
          </cell>
          <cell r="N3037">
            <v>0</v>
          </cell>
          <cell r="O3037">
            <v>8600000</v>
          </cell>
        </row>
        <row r="3038">
          <cell r="F3038" t="str">
            <v>FFE</v>
          </cell>
          <cell r="N3038">
            <v>0</v>
          </cell>
          <cell r="O3038">
            <v>4620000</v>
          </cell>
        </row>
        <row r="3039">
          <cell r="F3039" t="str">
            <v>FFE</v>
          </cell>
          <cell r="N3039">
            <v>0</v>
          </cell>
          <cell r="O3039">
            <v>8190000</v>
          </cell>
        </row>
        <row r="3040">
          <cell r="F3040" t="str">
            <v>OPE</v>
          </cell>
          <cell r="N3040">
            <v>16864922</v>
          </cell>
          <cell r="O3040">
            <v>123676094</v>
          </cell>
        </row>
        <row r="3041">
          <cell r="F3041" t="str">
            <v>OPE</v>
          </cell>
          <cell r="N3041">
            <v>16864922</v>
          </cell>
          <cell r="O3041">
            <v>123676094</v>
          </cell>
        </row>
        <row r="3042">
          <cell r="F3042" t="str">
            <v>OPE</v>
          </cell>
          <cell r="N3042">
            <v>16864922</v>
          </cell>
          <cell r="O3042">
            <v>123676094</v>
          </cell>
        </row>
        <row r="3043">
          <cell r="F3043" t="str">
            <v>OPE</v>
          </cell>
          <cell r="N3043">
            <v>16864922</v>
          </cell>
          <cell r="O3043">
            <v>123676094</v>
          </cell>
        </row>
        <row r="3044">
          <cell r="F3044" t="str">
            <v>FFE</v>
          </cell>
          <cell r="N3044">
            <v>0</v>
          </cell>
          <cell r="O3044">
            <v>8141170</v>
          </cell>
        </row>
        <row r="3045">
          <cell r="F3045" t="str">
            <v>FFE</v>
          </cell>
          <cell r="N3045">
            <v>0</v>
          </cell>
          <cell r="O3045">
            <v>12250000</v>
          </cell>
        </row>
        <row r="3046">
          <cell r="F3046" t="str">
            <v>FFE</v>
          </cell>
          <cell r="N3046">
            <v>0</v>
          </cell>
          <cell r="O3046">
            <v>9113250</v>
          </cell>
        </row>
        <row r="3047">
          <cell r="F3047" t="str">
            <v>FFE</v>
          </cell>
          <cell r="N3047">
            <v>0</v>
          </cell>
          <cell r="O3047">
            <v>7023278</v>
          </cell>
        </row>
        <row r="3048">
          <cell r="F3048" t="str">
            <v>FFE</v>
          </cell>
          <cell r="N3048">
            <v>0</v>
          </cell>
          <cell r="O3048">
            <v>18000000</v>
          </cell>
        </row>
        <row r="3049">
          <cell r="F3049" t="str">
            <v>OPE</v>
          </cell>
          <cell r="N3049">
            <v>3333334</v>
          </cell>
          <cell r="O3049">
            <v>0</v>
          </cell>
        </row>
        <row r="3050">
          <cell r="F3050" t="str">
            <v>OPE</v>
          </cell>
          <cell r="N3050">
            <v>3333334</v>
          </cell>
          <cell r="O3050">
            <v>0</v>
          </cell>
        </row>
        <row r="3051">
          <cell r="F3051" t="str">
            <v>OPE</v>
          </cell>
          <cell r="N3051">
            <v>13333332</v>
          </cell>
          <cell r="O3051">
            <v>136666666</v>
          </cell>
        </row>
        <row r="3052">
          <cell r="F3052" t="str">
            <v>OPE</v>
          </cell>
          <cell r="N3052">
            <v>8643750</v>
          </cell>
          <cell r="O3052">
            <v>59065625</v>
          </cell>
        </row>
        <row r="3053">
          <cell r="F3053" t="str">
            <v>OPE</v>
          </cell>
          <cell r="N3053">
            <v>729166</v>
          </cell>
          <cell r="O3053">
            <v>5979166</v>
          </cell>
        </row>
        <row r="3054">
          <cell r="F3054" t="str">
            <v>OPE</v>
          </cell>
          <cell r="N3054">
            <v>145834</v>
          </cell>
          <cell r="O3054">
            <v>0</v>
          </cell>
        </row>
        <row r="3055">
          <cell r="F3055" t="str">
            <v>OPE</v>
          </cell>
          <cell r="N3055">
            <v>4375000</v>
          </cell>
          <cell r="O3055">
            <v>30989579</v>
          </cell>
        </row>
        <row r="3056">
          <cell r="F3056" t="str">
            <v>FFE</v>
          </cell>
          <cell r="N3056">
            <v>0</v>
          </cell>
          <cell r="O3056">
            <v>7900000</v>
          </cell>
        </row>
        <row r="3057">
          <cell r="F3057" t="str">
            <v>FFE</v>
          </cell>
          <cell r="N3057">
            <v>0</v>
          </cell>
          <cell r="O3057">
            <v>12369375</v>
          </cell>
        </row>
        <row r="3058">
          <cell r="F3058" t="str">
            <v>OPE</v>
          </cell>
          <cell r="N3058">
            <v>16666666</v>
          </cell>
          <cell r="O3058">
            <v>136666666</v>
          </cell>
        </row>
        <row r="3059">
          <cell r="F3059" t="str">
            <v>OPE</v>
          </cell>
          <cell r="N3059">
            <v>3333334</v>
          </cell>
          <cell r="O3059">
            <v>0</v>
          </cell>
        </row>
        <row r="3060">
          <cell r="F3060" t="str">
            <v>OPE</v>
          </cell>
          <cell r="N3060">
            <v>3062500</v>
          </cell>
          <cell r="O3060">
            <v>20927076</v>
          </cell>
        </row>
        <row r="3061">
          <cell r="F3061" t="str">
            <v>OPE</v>
          </cell>
          <cell r="N3061">
            <v>13750000</v>
          </cell>
          <cell r="O3061">
            <v>97395829</v>
          </cell>
        </row>
        <row r="3062">
          <cell r="F3062" t="str">
            <v>FFE</v>
          </cell>
          <cell r="N3062">
            <v>0</v>
          </cell>
          <cell r="O3062">
            <v>30146631</v>
          </cell>
        </row>
        <row r="3063">
          <cell r="F3063" t="str">
            <v>ITE</v>
          </cell>
          <cell r="N3063">
            <v>0</v>
          </cell>
          <cell r="O3063">
            <v>5467950</v>
          </cell>
        </row>
        <row r="3064">
          <cell r="F3064" t="str">
            <v>FFE</v>
          </cell>
          <cell r="N3064">
            <v>0</v>
          </cell>
          <cell r="O3064">
            <v>60000000</v>
          </cell>
        </row>
        <row r="3065">
          <cell r="F3065" t="str">
            <v>ITE</v>
          </cell>
          <cell r="N3065">
            <v>0</v>
          </cell>
          <cell r="O3065">
            <v>6974500</v>
          </cell>
        </row>
        <row r="3066">
          <cell r="F3066" t="str">
            <v>ITE</v>
          </cell>
          <cell r="N3066">
            <v>0</v>
          </cell>
          <cell r="O3066">
            <v>6974500</v>
          </cell>
        </row>
        <row r="3067">
          <cell r="F3067" t="str">
            <v>OPE</v>
          </cell>
          <cell r="N3067">
            <v>0</v>
          </cell>
          <cell r="O3067">
            <v>133627892</v>
          </cell>
        </row>
        <row r="3068">
          <cell r="F3068" t="str">
            <v>OPE</v>
          </cell>
          <cell r="N3068">
            <v>6480647</v>
          </cell>
          <cell r="O3068">
            <v>45364530</v>
          </cell>
        </row>
        <row r="3069">
          <cell r="F3069" t="str">
            <v>ITE</v>
          </cell>
          <cell r="N3069">
            <v>0</v>
          </cell>
          <cell r="O3069">
            <v>66350000</v>
          </cell>
        </row>
        <row r="3070">
          <cell r="F3070" t="str">
            <v>ITE</v>
          </cell>
          <cell r="N3070">
            <v>0</v>
          </cell>
          <cell r="O3070">
            <v>117180648</v>
          </cell>
        </row>
        <row r="3071">
          <cell r="F3071" t="str">
            <v>OPE</v>
          </cell>
          <cell r="N3071">
            <v>4307534</v>
          </cell>
          <cell r="O3071">
            <v>30152736</v>
          </cell>
        </row>
        <row r="3072">
          <cell r="F3072" t="str">
            <v>OPE</v>
          </cell>
          <cell r="N3072">
            <v>57260843</v>
          </cell>
          <cell r="O3072">
            <v>391282429</v>
          </cell>
        </row>
        <row r="3073">
          <cell r="F3073" t="str">
            <v>ITE</v>
          </cell>
          <cell r="N3073">
            <v>0</v>
          </cell>
          <cell r="O3073">
            <v>78884129</v>
          </cell>
        </row>
        <row r="3074">
          <cell r="F3074" t="str">
            <v>ITE</v>
          </cell>
          <cell r="N3074">
            <v>0</v>
          </cell>
          <cell r="O3074">
            <v>272657190</v>
          </cell>
        </row>
        <row r="3075">
          <cell r="F3075" t="str">
            <v>ITE</v>
          </cell>
          <cell r="N3075">
            <v>0</v>
          </cell>
          <cell r="O3075">
            <v>7829250</v>
          </cell>
        </row>
        <row r="3076">
          <cell r="F3076" t="str">
            <v>OPE</v>
          </cell>
          <cell r="N3076">
            <v>562500</v>
          </cell>
          <cell r="O3076">
            <v>3937500</v>
          </cell>
        </row>
        <row r="3077">
          <cell r="F3077" t="str">
            <v>OPE</v>
          </cell>
          <cell r="N3077">
            <v>4625000</v>
          </cell>
          <cell r="O3077">
            <v>31218750</v>
          </cell>
        </row>
        <row r="3078">
          <cell r="F3078" t="str">
            <v>BLD</v>
          </cell>
          <cell r="N3078">
            <v>75502535.973684222</v>
          </cell>
          <cell r="O3078">
            <v>1440550477</v>
          </cell>
        </row>
        <row r="3079">
          <cell r="F3079" t="str">
            <v>ITE</v>
          </cell>
          <cell r="N3079">
            <v>0</v>
          </cell>
          <cell r="O3079">
            <v>16875702</v>
          </cell>
        </row>
        <row r="3080">
          <cell r="F3080" t="str">
            <v>ITE</v>
          </cell>
          <cell r="N3080">
            <v>0</v>
          </cell>
          <cell r="O3080">
            <v>3750000</v>
          </cell>
        </row>
        <row r="3081">
          <cell r="F3081" t="str">
            <v>OPE</v>
          </cell>
          <cell r="N3081">
            <v>702500</v>
          </cell>
          <cell r="O3081">
            <v>4858958</v>
          </cell>
        </row>
        <row r="3082">
          <cell r="F3082" t="str">
            <v>FFE</v>
          </cell>
          <cell r="N3082">
            <v>0</v>
          </cell>
          <cell r="O3082">
            <v>6650000</v>
          </cell>
        </row>
        <row r="3083">
          <cell r="F3083" t="str">
            <v>OPE</v>
          </cell>
          <cell r="N3083">
            <v>702500</v>
          </cell>
          <cell r="O3083">
            <v>4858958</v>
          </cell>
        </row>
        <row r="3084">
          <cell r="F3084" t="str">
            <v>ITE</v>
          </cell>
          <cell r="N3084">
            <v>0</v>
          </cell>
          <cell r="O3084">
            <v>22142250</v>
          </cell>
        </row>
        <row r="3085">
          <cell r="F3085" t="str">
            <v>OPE</v>
          </cell>
          <cell r="N3085">
            <v>36000000</v>
          </cell>
          <cell r="O3085">
            <v>249000000</v>
          </cell>
        </row>
        <row r="3086">
          <cell r="F3086" t="str">
            <v>ITE</v>
          </cell>
          <cell r="N3086">
            <v>0</v>
          </cell>
          <cell r="O3086">
            <v>25213437</v>
          </cell>
        </row>
        <row r="3087">
          <cell r="F3087" t="str">
            <v>ITE</v>
          </cell>
          <cell r="N3087">
            <v>0</v>
          </cell>
          <cell r="O3087">
            <v>22142250</v>
          </cell>
        </row>
        <row r="3088">
          <cell r="F3088" t="str">
            <v>OPE</v>
          </cell>
          <cell r="N3088">
            <v>14850000</v>
          </cell>
          <cell r="O3088">
            <v>102712500</v>
          </cell>
        </row>
        <row r="3089">
          <cell r="F3089" t="str">
            <v>ITE</v>
          </cell>
          <cell r="N3089">
            <v>0</v>
          </cell>
          <cell r="O3089">
            <v>468342000</v>
          </cell>
        </row>
        <row r="3090">
          <cell r="F3090" t="str">
            <v>OPE</v>
          </cell>
          <cell r="N3090">
            <v>56207250</v>
          </cell>
          <cell r="O3090">
            <v>388766824</v>
          </cell>
        </row>
        <row r="3091">
          <cell r="F3091" t="str">
            <v>OPE</v>
          </cell>
          <cell r="N3091">
            <v>55710468</v>
          </cell>
          <cell r="O3091">
            <v>385330737</v>
          </cell>
        </row>
        <row r="3092">
          <cell r="F3092" t="str">
            <v>ITE</v>
          </cell>
          <cell r="N3092">
            <v>0</v>
          </cell>
          <cell r="O3092">
            <v>25213323</v>
          </cell>
        </row>
        <row r="3093">
          <cell r="F3093" t="str">
            <v>ITE</v>
          </cell>
          <cell r="N3093">
            <v>0</v>
          </cell>
          <cell r="O3093">
            <v>22142250</v>
          </cell>
        </row>
        <row r="3094">
          <cell r="F3094" t="str">
            <v>ITE</v>
          </cell>
          <cell r="N3094">
            <v>0</v>
          </cell>
          <cell r="O3094">
            <v>11638875</v>
          </cell>
        </row>
        <row r="3095">
          <cell r="F3095" t="str">
            <v>OPE</v>
          </cell>
          <cell r="N3095">
            <v>56207250</v>
          </cell>
          <cell r="O3095">
            <v>388766824</v>
          </cell>
        </row>
        <row r="3096">
          <cell r="F3096" t="str">
            <v>OPE</v>
          </cell>
          <cell r="N3096">
            <v>55710468</v>
          </cell>
          <cell r="O3096">
            <v>385330737</v>
          </cell>
        </row>
        <row r="3097">
          <cell r="F3097" t="str">
            <v>ITE</v>
          </cell>
          <cell r="N3097">
            <v>0</v>
          </cell>
          <cell r="O3097">
            <v>10105950</v>
          </cell>
        </row>
        <row r="3098">
          <cell r="F3098" t="str">
            <v>ITE</v>
          </cell>
          <cell r="N3098">
            <v>0</v>
          </cell>
          <cell r="O3098">
            <v>10105950</v>
          </cell>
        </row>
        <row r="3099">
          <cell r="F3099" t="str">
            <v>OPE</v>
          </cell>
          <cell r="N3099">
            <v>21875000</v>
          </cell>
          <cell r="O3099">
            <v>149479166</v>
          </cell>
        </row>
        <row r="3100">
          <cell r="F3100" t="str">
            <v>OPE</v>
          </cell>
          <cell r="N3100">
            <v>21875000</v>
          </cell>
          <cell r="O3100">
            <v>149479166</v>
          </cell>
        </row>
        <row r="3101">
          <cell r="F3101" t="str">
            <v>OPE</v>
          </cell>
          <cell r="N3101">
            <v>18229166</v>
          </cell>
          <cell r="O3101">
            <v>149479166</v>
          </cell>
        </row>
        <row r="3102">
          <cell r="F3102" t="str">
            <v>OPE</v>
          </cell>
          <cell r="N3102">
            <v>3645834</v>
          </cell>
          <cell r="O3102">
            <v>0</v>
          </cell>
        </row>
        <row r="3103">
          <cell r="F3103" t="str">
            <v>OPE</v>
          </cell>
          <cell r="N3103">
            <v>1561198</v>
          </cell>
          <cell r="O3103">
            <v>11638020</v>
          </cell>
        </row>
        <row r="3104">
          <cell r="F3104" t="str">
            <v>OPE</v>
          </cell>
          <cell r="N3104">
            <v>141927</v>
          </cell>
          <cell r="O3104">
            <v>0</v>
          </cell>
        </row>
        <row r="3105">
          <cell r="F3105" t="str">
            <v>OPE</v>
          </cell>
          <cell r="N3105">
            <v>18229166</v>
          </cell>
          <cell r="O3105">
            <v>149479166</v>
          </cell>
        </row>
        <row r="3106">
          <cell r="F3106" t="str">
            <v>OPE</v>
          </cell>
          <cell r="N3106">
            <v>3645834</v>
          </cell>
          <cell r="O3106">
            <v>0</v>
          </cell>
        </row>
        <row r="3107">
          <cell r="F3107" t="str">
            <v>OPE</v>
          </cell>
          <cell r="N3107">
            <v>1750000</v>
          </cell>
          <cell r="O3107">
            <v>11958333</v>
          </cell>
        </row>
        <row r="3108">
          <cell r="F3108" t="str">
            <v>TRE</v>
          </cell>
          <cell r="N3108">
            <v>0</v>
          </cell>
          <cell r="O3108">
            <v>4500000</v>
          </cell>
        </row>
        <row r="3109">
          <cell r="F3109" t="str">
            <v>ITE</v>
          </cell>
          <cell r="N3109">
            <v>0</v>
          </cell>
          <cell r="O3109">
            <v>7525000</v>
          </cell>
        </row>
        <row r="3110">
          <cell r="F3110" t="str">
            <v>ITE</v>
          </cell>
          <cell r="N3110">
            <v>0</v>
          </cell>
          <cell r="O3110">
            <v>4942525</v>
          </cell>
        </row>
        <row r="3111">
          <cell r="F3111" t="str">
            <v>OPE</v>
          </cell>
          <cell r="N3111">
            <v>292173987</v>
          </cell>
          <cell r="O3111">
            <v>1972174412</v>
          </cell>
        </row>
        <row r="3112">
          <cell r="F3112" t="str">
            <v>ITE</v>
          </cell>
          <cell r="N3112">
            <v>0</v>
          </cell>
          <cell r="O3112">
            <v>27432750</v>
          </cell>
        </row>
        <row r="3113">
          <cell r="F3113" t="str">
            <v>ITE</v>
          </cell>
          <cell r="N3113">
            <v>0</v>
          </cell>
          <cell r="O3113">
            <v>11112000</v>
          </cell>
        </row>
        <row r="3114">
          <cell r="F3114" t="str">
            <v>OPE</v>
          </cell>
          <cell r="N3114">
            <v>292173987</v>
          </cell>
          <cell r="O3114">
            <v>1972174410</v>
          </cell>
        </row>
        <row r="3115">
          <cell r="F3115" t="str">
            <v>ITE</v>
          </cell>
          <cell r="N3115">
            <v>0</v>
          </cell>
          <cell r="O3115">
            <v>40801875</v>
          </cell>
        </row>
        <row r="3116">
          <cell r="F3116" t="str">
            <v>ITE</v>
          </cell>
          <cell r="N3116">
            <v>0</v>
          </cell>
          <cell r="O3116">
            <v>135392775</v>
          </cell>
        </row>
        <row r="3117">
          <cell r="F3117" t="str">
            <v>ITE</v>
          </cell>
          <cell r="N3117">
            <v>0</v>
          </cell>
          <cell r="O3117">
            <v>14758125</v>
          </cell>
        </row>
        <row r="3118">
          <cell r="F3118" t="str">
            <v>FFE</v>
          </cell>
          <cell r="N3118">
            <v>0</v>
          </cell>
          <cell r="O3118">
            <v>4250000</v>
          </cell>
        </row>
        <row r="3119">
          <cell r="F3119" t="str">
            <v>ITE</v>
          </cell>
          <cell r="N3119">
            <v>0</v>
          </cell>
          <cell r="O3119">
            <v>27201250</v>
          </cell>
        </row>
        <row r="3120">
          <cell r="F3120" t="str">
            <v>ITE</v>
          </cell>
          <cell r="N3120">
            <v>0</v>
          </cell>
          <cell r="O3120">
            <v>18288500</v>
          </cell>
        </row>
        <row r="3121">
          <cell r="F3121" t="str">
            <v>ITE</v>
          </cell>
          <cell r="N3121">
            <v>0</v>
          </cell>
          <cell r="O3121">
            <v>203089163</v>
          </cell>
        </row>
        <row r="3122">
          <cell r="F3122" t="str">
            <v>ITE</v>
          </cell>
          <cell r="N3122">
            <v>0</v>
          </cell>
          <cell r="O3122">
            <v>27201250</v>
          </cell>
        </row>
        <row r="3123">
          <cell r="F3123" t="str">
            <v>ITE</v>
          </cell>
          <cell r="N3123">
            <v>0</v>
          </cell>
          <cell r="O3123">
            <v>18288500</v>
          </cell>
        </row>
        <row r="3124">
          <cell r="F3124" t="str">
            <v>ITE</v>
          </cell>
          <cell r="N3124">
            <v>0</v>
          </cell>
          <cell r="O3124">
            <v>67696388</v>
          </cell>
        </row>
        <row r="3125">
          <cell r="F3125" t="str">
            <v>ITE</v>
          </cell>
          <cell r="N3125">
            <v>0</v>
          </cell>
          <cell r="O3125">
            <v>22142250</v>
          </cell>
        </row>
        <row r="3126">
          <cell r="F3126" t="str">
            <v>ITE</v>
          </cell>
          <cell r="N3126">
            <v>0</v>
          </cell>
          <cell r="O3126">
            <v>40594125</v>
          </cell>
        </row>
        <row r="3127">
          <cell r="F3127" t="str">
            <v>TRE</v>
          </cell>
          <cell r="N3127">
            <v>0</v>
          </cell>
          <cell r="O3127">
            <v>4500000</v>
          </cell>
        </row>
        <row r="3128">
          <cell r="F3128" t="str">
            <v>OPE</v>
          </cell>
          <cell r="N3128">
            <v>892500</v>
          </cell>
          <cell r="O3128">
            <v>5950000</v>
          </cell>
        </row>
        <row r="3129">
          <cell r="F3129" t="str">
            <v>OPE</v>
          </cell>
          <cell r="N3129">
            <v>892500</v>
          </cell>
          <cell r="O3129">
            <v>5950000</v>
          </cell>
        </row>
        <row r="3130">
          <cell r="F3130" t="str">
            <v>OPE</v>
          </cell>
          <cell r="N3130">
            <v>892500</v>
          </cell>
          <cell r="O3130">
            <v>5950000</v>
          </cell>
        </row>
        <row r="3131">
          <cell r="F3131" t="str">
            <v>OPE</v>
          </cell>
          <cell r="N3131">
            <v>892500</v>
          </cell>
          <cell r="O3131">
            <v>5950000</v>
          </cell>
        </row>
        <row r="3132">
          <cell r="F3132" t="str">
            <v>OPE</v>
          </cell>
          <cell r="N3132">
            <v>892500</v>
          </cell>
          <cell r="O3132">
            <v>5950000</v>
          </cell>
        </row>
        <row r="3133">
          <cell r="F3133" t="str">
            <v>OPE</v>
          </cell>
          <cell r="N3133">
            <v>3315000</v>
          </cell>
          <cell r="O3133">
            <v>22100000</v>
          </cell>
        </row>
        <row r="3134">
          <cell r="F3134" t="str">
            <v>ITE</v>
          </cell>
          <cell r="N3134">
            <v>0</v>
          </cell>
          <cell r="O3134">
            <v>10105950</v>
          </cell>
        </row>
        <row r="3135">
          <cell r="F3135" t="str">
            <v>TRE</v>
          </cell>
          <cell r="N3135">
            <v>0</v>
          </cell>
          <cell r="O3135">
            <v>4500000</v>
          </cell>
        </row>
        <row r="3136">
          <cell r="F3136" t="str">
            <v>OPE</v>
          </cell>
          <cell r="N3136">
            <v>892500</v>
          </cell>
          <cell r="O3136">
            <v>5950000</v>
          </cell>
        </row>
        <row r="3137">
          <cell r="F3137" t="str">
            <v>OPE</v>
          </cell>
          <cell r="N3137">
            <v>892500</v>
          </cell>
          <cell r="O3137">
            <v>5950000</v>
          </cell>
        </row>
        <row r="3138">
          <cell r="F3138" t="str">
            <v>OPE</v>
          </cell>
          <cell r="N3138">
            <v>892500</v>
          </cell>
          <cell r="O3138">
            <v>5950000</v>
          </cell>
        </row>
        <row r="3139">
          <cell r="F3139" t="str">
            <v>OPE</v>
          </cell>
          <cell r="N3139">
            <v>892500</v>
          </cell>
          <cell r="O3139">
            <v>5950000</v>
          </cell>
        </row>
        <row r="3140">
          <cell r="F3140" t="str">
            <v>OPE</v>
          </cell>
          <cell r="N3140">
            <v>2762500</v>
          </cell>
          <cell r="O3140">
            <v>22100000</v>
          </cell>
        </row>
        <row r="3141">
          <cell r="F3141" t="str">
            <v>OPE</v>
          </cell>
          <cell r="N3141">
            <v>552500</v>
          </cell>
          <cell r="O3141">
            <v>0</v>
          </cell>
        </row>
        <row r="3142">
          <cell r="F3142" t="str">
            <v>ITE</v>
          </cell>
          <cell r="N3142">
            <v>0</v>
          </cell>
          <cell r="O3142">
            <v>19604790</v>
          </cell>
        </row>
        <row r="3143">
          <cell r="F3143" t="str">
            <v>ITE</v>
          </cell>
          <cell r="N3143">
            <v>0</v>
          </cell>
          <cell r="O3143">
            <v>6534930</v>
          </cell>
        </row>
        <row r="3144">
          <cell r="F3144" t="str">
            <v>ITE</v>
          </cell>
          <cell r="N3144">
            <v>0</v>
          </cell>
          <cell r="O3144">
            <v>6534930</v>
          </cell>
        </row>
        <row r="3145">
          <cell r="F3145" t="str">
            <v>ITE</v>
          </cell>
          <cell r="N3145">
            <v>0</v>
          </cell>
          <cell r="O3145">
            <v>6534930</v>
          </cell>
        </row>
        <row r="3146">
          <cell r="F3146" t="str">
            <v>ITE</v>
          </cell>
          <cell r="N3146">
            <v>0</v>
          </cell>
          <cell r="O3146">
            <v>6963450</v>
          </cell>
        </row>
        <row r="3147">
          <cell r="F3147" t="str">
            <v>ITE</v>
          </cell>
          <cell r="N3147">
            <v>0</v>
          </cell>
          <cell r="O3147">
            <v>6534930</v>
          </cell>
        </row>
        <row r="3148">
          <cell r="F3148" t="str">
            <v>ITE</v>
          </cell>
          <cell r="N3148">
            <v>0</v>
          </cell>
          <cell r="O3148">
            <v>11248650</v>
          </cell>
        </row>
        <row r="3149">
          <cell r="F3149" t="str">
            <v>ITE</v>
          </cell>
          <cell r="N3149">
            <v>0</v>
          </cell>
          <cell r="O3149">
            <v>6534930</v>
          </cell>
        </row>
        <row r="3150">
          <cell r="F3150" t="str">
            <v>ITE</v>
          </cell>
          <cell r="N3150">
            <v>0</v>
          </cell>
          <cell r="O3150">
            <v>10284480</v>
          </cell>
        </row>
        <row r="3151">
          <cell r="F3151" t="str">
            <v>ITE</v>
          </cell>
          <cell r="N3151">
            <v>0</v>
          </cell>
          <cell r="O3151">
            <v>10284480</v>
          </cell>
        </row>
        <row r="3152">
          <cell r="F3152" t="str">
            <v>ITE</v>
          </cell>
          <cell r="N3152">
            <v>0</v>
          </cell>
          <cell r="O3152">
            <v>10284480</v>
          </cell>
        </row>
        <row r="3153">
          <cell r="F3153" t="str">
            <v>ITE</v>
          </cell>
          <cell r="N3153">
            <v>0</v>
          </cell>
          <cell r="O3153">
            <v>6963450</v>
          </cell>
        </row>
        <row r="3154">
          <cell r="F3154" t="str">
            <v>ITE</v>
          </cell>
          <cell r="N3154">
            <v>0</v>
          </cell>
          <cell r="O3154">
            <v>6534930</v>
          </cell>
        </row>
        <row r="3155">
          <cell r="F3155" t="str">
            <v>ITE</v>
          </cell>
          <cell r="N3155">
            <v>0</v>
          </cell>
          <cell r="O3155">
            <v>22142250</v>
          </cell>
        </row>
        <row r="3156">
          <cell r="F3156" t="str">
            <v>ITE</v>
          </cell>
          <cell r="N3156">
            <v>0</v>
          </cell>
          <cell r="O3156">
            <v>6963450</v>
          </cell>
        </row>
        <row r="3157">
          <cell r="F3157" t="str">
            <v>ITE</v>
          </cell>
          <cell r="N3157">
            <v>0</v>
          </cell>
          <cell r="O3157">
            <v>6534930</v>
          </cell>
        </row>
        <row r="3158">
          <cell r="F3158" t="str">
            <v>OPE</v>
          </cell>
          <cell r="N3158">
            <v>687500</v>
          </cell>
          <cell r="O3158">
            <v>4526041</v>
          </cell>
        </row>
        <row r="3159">
          <cell r="F3159" t="str">
            <v>OPE</v>
          </cell>
          <cell r="N3159">
            <v>951563</v>
          </cell>
          <cell r="O3159">
            <v>3150000</v>
          </cell>
        </row>
        <row r="3160">
          <cell r="F3160" t="str">
            <v>OPE</v>
          </cell>
          <cell r="N3160">
            <v>951563</v>
          </cell>
          <cell r="O3160">
            <v>3150000</v>
          </cell>
        </row>
        <row r="3161">
          <cell r="F3161" t="str">
            <v>OPE</v>
          </cell>
          <cell r="N3161">
            <v>951563</v>
          </cell>
          <cell r="O3161">
            <v>3150000</v>
          </cell>
        </row>
        <row r="3162">
          <cell r="F3162" t="str">
            <v>OPE</v>
          </cell>
          <cell r="N3162">
            <v>951563</v>
          </cell>
          <cell r="O3162">
            <v>3150000</v>
          </cell>
        </row>
        <row r="3163">
          <cell r="F3163" t="str">
            <v>ITE</v>
          </cell>
          <cell r="N3163">
            <v>0</v>
          </cell>
          <cell r="O3163">
            <v>6250000</v>
          </cell>
        </row>
        <row r="3164">
          <cell r="F3164" t="str">
            <v>ITE</v>
          </cell>
          <cell r="N3164">
            <v>0</v>
          </cell>
          <cell r="O3164">
            <v>6250000</v>
          </cell>
        </row>
        <row r="3165">
          <cell r="F3165" t="str">
            <v>ITE</v>
          </cell>
          <cell r="N3165">
            <v>0</v>
          </cell>
          <cell r="O3165">
            <v>6250000</v>
          </cell>
        </row>
        <row r="3166">
          <cell r="F3166" t="str">
            <v>ITE</v>
          </cell>
          <cell r="N3166">
            <v>0</v>
          </cell>
          <cell r="O3166">
            <v>6250000</v>
          </cell>
        </row>
        <row r="3167">
          <cell r="F3167" t="str">
            <v>ITE</v>
          </cell>
          <cell r="N3167">
            <v>0</v>
          </cell>
          <cell r="O3167">
            <v>6250000</v>
          </cell>
        </row>
        <row r="3168">
          <cell r="F3168" t="str">
            <v>ITE</v>
          </cell>
          <cell r="N3168">
            <v>0</v>
          </cell>
          <cell r="O3168">
            <v>4553025</v>
          </cell>
        </row>
        <row r="3169">
          <cell r="F3169" t="str">
            <v>ITE</v>
          </cell>
          <cell r="N3169">
            <v>0</v>
          </cell>
          <cell r="O3169">
            <v>4553025</v>
          </cell>
        </row>
        <row r="3170">
          <cell r="F3170" t="str">
            <v>ITE</v>
          </cell>
          <cell r="N3170">
            <v>0</v>
          </cell>
          <cell r="O3170">
            <v>4553025</v>
          </cell>
        </row>
        <row r="3171">
          <cell r="F3171" t="str">
            <v>BLD</v>
          </cell>
          <cell r="N3171">
            <v>0</v>
          </cell>
          <cell r="O3171">
            <v>71817350</v>
          </cell>
        </row>
        <row r="3172">
          <cell r="F3172" t="str">
            <v>ITE</v>
          </cell>
          <cell r="N3172">
            <v>0</v>
          </cell>
          <cell r="O3172">
            <v>5500000</v>
          </cell>
        </row>
        <row r="3173">
          <cell r="F3173" t="str">
            <v>ITE</v>
          </cell>
          <cell r="N3173">
            <v>0</v>
          </cell>
          <cell r="O3173">
            <v>6186125</v>
          </cell>
        </row>
        <row r="3174">
          <cell r="F3174" t="str">
            <v>ITE</v>
          </cell>
          <cell r="N3174">
            <v>0</v>
          </cell>
          <cell r="O3174">
            <v>6186125</v>
          </cell>
        </row>
        <row r="3175">
          <cell r="F3175" t="str">
            <v>ITE</v>
          </cell>
          <cell r="N3175">
            <v>0</v>
          </cell>
          <cell r="O3175">
            <v>6186125</v>
          </cell>
        </row>
        <row r="3176">
          <cell r="F3176" t="str">
            <v>ITE</v>
          </cell>
          <cell r="N3176">
            <v>0</v>
          </cell>
          <cell r="O3176">
            <v>6186125</v>
          </cell>
        </row>
        <row r="3177">
          <cell r="F3177" t="str">
            <v>ITE</v>
          </cell>
          <cell r="N3177">
            <v>0</v>
          </cell>
          <cell r="O3177">
            <v>6186125</v>
          </cell>
        </row>
        <row r="3178">
          <cell r="F3178" t="str">
            <v>ITE</v>
          </cell>
          <cell r="N3178">
            <v>0</v>
          </cell>
          <cell r="O3178">
            <v>6186125</v>
          </cell>
        </row>
        <row r="3179">
          <cell r="F3179" t="str">
            <v>ITE</v>
          </cell>
          <cell r="N3179">
            <v>0</v>
          </cell>
          <cell r="O3179">
            <v>6186125</v>
          </cell>
        </row>
        <row r="3180">
          <cell r="F3180" t="str">
            <v>ITE</v>
          </cell>
          <cell r="N3180">
            <v>0</v>
          </cell>
          <cell r="O3180">
            <v>6186125</v>
          </cell>
        </row>
        <row r="3181">
          <cell r="F3181" t="str">
            <v>ITE</v>
          </cell>
          <cell r="N3181">
            <v>0</v>
          </cell>
          <cell r="O3181">
            <v>6186125</v>
          </cell>
        </row>
        <row r="3182">
          <cell r="F3182" t="str">
            <v>ITE</v>
          </cell>
          <cell r="N3182">
            <v>0</v>
          </cell>
          <cell r="O3182">
            <v>6186125</v>
          </cell>
        </row>
        <row r="3183">
          <cell r="F3183" t="str">
            <v>ITE</v>
          </cell>
          <cell r="N3183">
            <v>0</v>
          </cell>
          <cell r="O3183">
            <v>6186125</v>
          </cell>
        </row>
        <row r="3184">
          <cell r="F3184" t="str">
            <v>ITE</v>
          </cell>
          <cell r="N3184">
            <v>0</v>
          </cell>
          <cell r="O3184">
            <v>6186125</v>
          </cell>
        </row>
        <row r="3185">
          <cell r="F3185" t="str">
            <v>ITE</v>
          </cell>
          <cell r="N3185">
            <v>0</v>
          </cell>
          <cell r="O3185">
            <v>6186125</v>
          </cell>
        </row>
        <row r="3186">
          <cell r="F3186" t="str">
            <v>ITE</v>
          </cell>
          <cell r="N3186">
            <v>0</v>
          </cell>
          <cell r="O3186">
            <v>6186125</v>
          </cell>
        </row>
        <row r="3187">
          <cell r="F3187" t="str">
            <v>ITE</v>
          </cell>
          <cell r="N3187">
            <v>0</v>
          </cell>
          <cell r="O3187">
            <v>6186125</v>
          </cell>
        </row>
        <row r="3188">
          <cell r="F3188" t="str">
            <v>ITE</v>
          </cell>
          <cell r="N3188">
            <v>0</v>
          </cell>
          <cell r="O3188">
            <v>6186125</v>
          </cell>
        </row>
        <row r="3189">
          <cell r="F3189" t="str">
            <v>ITE</v>
          </cell>
          <cell r="N3189">
            <v>0</v>
          </cell>
          <cell r="O3189">
            <v>6186125</v>
          </cell>
        </row>
        <row r="3190">
          <cell r="F3190" t="str">
            <v>ITE</v>
          </cell>
          <cell r="N3190">
            <v>0</v>
          </cell>
          <cell r="O3190">
            <v>6186125</v>
          </cell>
        </row>
        <row r="3191">
          <cell r="F3191" t="str">
            <v>ITE</v>
          </cell>
          <cell r="N3191">
            <v>0</v>
          </cell>
          <cell r="O3191">
            <v>6100000</v>
          </cell>
        </row>
        <row r="3192">
          <cell r="F3192" t="str">
            <v>ITE</v>
          </cell>
          <cell r="N3192">
            <v>0</v>
          </cell>
          <cell r="O3192">
            <v>6186125</v>
          </cell>
        </row>
        <row r="3193">
          <cell r="F3193" t="str">
            <v>ITE</v>
          </cell>
          <cell r="N3193">
            <v>0</v>
          </cell>
          <cell r="O3193">
            <v>6186125</v>
          </cell>
        </row>
        <row r="3194">
          <cell r="F3194" t="str">
            <v>ITE</v>
          </cell>
          <cell r="N3194">
            <v>0</v>
          </cell>
          <cell r="O3194">
            <v>6186125</v>
          </cell>
        </row>
        <row r="3195">
          <cell r="F3195" t="str">
            <v>ITE</v>
          </cell>
          <cell r="N3195">
            <v>0</v>
          </cell>
          <cell r="O3195">
            <v>6186125</v>
          </cell>
        </row>
        <row r="3196">
          <cell r="F3196" t="str">
            <v>ITE</v>
          </cell>
          <cell r="N3196">
            <v>0</v>
          </cell>
          <cell r="O3196">
            <v>6186125</v>
          </cell>
        </row>
        <row r="3197">
          <cell r="F3197" t="str">
            <v>ITE</v>
          </cell>
          <cell r="N3197">
            <v>0</v>
          </cell>
          <cell r="O3197">
            <v>6186125</v>
          </cell>
        </row>
        <row r="3198">
          <cell r="F3198" t="str">
            <v>ITE</v>
          </cell>
          <cell r="N3198">
            <v>0</v>
          </cell>
          <cell r="O3198">
            <v>6186125</v>
          </cell>
        </row>
        <row r="3199">
          <cell r="F3199" t="str">
            <v>ITE</v>
          </cell>
          <cell r="N3199">
            <v>0</v>
          </cell>
          <cell r="O3199">
            <v>6186125</v>
          </cell>
        </row>
        <row r="3200">
          <cell r="F3200" t="str">
            <v>ITE</v>
          </cell>
          <cell r="N3200">
            <v>0</v>
          </cell>
          <cell r="O3200">
            <v>6186125</v>
          </cell>
        </row>
        <row r="3201">
          <cell r="F3201" t="str">
            <v>ITE</v>
          </cell>
          <cell r="N3201">
            <v>0</v>
          </cell>
          <cell r="O3201">
            <v>6186125</v>
          </cell>
        </row>
        <row r="3202">
          <cell r="F3202" t="str">
            <v>ITE</v>
          </cell>
          <cell r="N3202">
            <v>0</v>
          </cell>
          <cell r="O3202">
            <v>6186125</v>
          </cell>
        </row>
        <row r="3203">
          <cell r="F3203" t="str">
            <v>ITE</v>
          </cell>
          <cell r="N3203">
            <v>0</v>
          </cell>
          <cell r="O3203">
            <v>6186125</v>
          </cell>
        </row>
        <row r="3204">
          <cell r="F3204" t="str">
            <v>ITE</v>
          </cell>
          <cell r="N3204">
            <v>0</v>
          </cell>
          <cell r="O3204">
            <v>6186125</v>
          </cell>
        </row>
        <row r="3205">
          <cell r="F3205" t="str">
            <v>ITE</v>
          </cell>
          <cell r="N3205">
            <v>0</v>
          </cell>
          <cell r="O3205">
            <v>6186125</v>
          </cell>
        </row>
        <row r="3206">
          <cell r="F3206" t="str">
            <v>ITE</v>
          </cell>
          <cell r="N3206">
            <v>0</v>
          </cell>
          <cell r="O3206">
            <v>6186125</v>
          </cell>
        </row>
        <row r="3207">
          <cell r="F3207" t="str">
            <v>ITE</v>
          </cell>
          <cell r="N3207">
            <v>0</v>
          </cell>
          <cell r="O3207">
            <v>6186125</v>
          </cell>
        </row>
        <row r="3208">
          <cell r="F3208" t="str">
            <v>ITE</v>
          </cell>
          <cell r="N3208">
            <v>0</v>
          </cell>
          <cell r="O3208">
            <v>6186125</v>
          </cell>
        </row>
        <row r="3209">
          <cell r="F3209" t="str">
            <v>ITE</v>
          </cell>
          <cell r="N3209">
            <v>0</v>
          </cell>
          <cell r="O3209">
            <v>6186125</v>
          </cell>
        </row>
        <row r="3210">
          <cell r="F3210" t="str">
            <v>ITE</v>
          </cell>
          <cell r="N3210">
            <v>0</v>
          </cell>
          <cell r="O3210">
            <v>6186125</v>
          </cell>
        </row>
        <row r="3211">
          <cell r="F3211" t="str">
            <v>OPE</v>
          </cell>
          <cell r="N3211">
            <v>1525000</v>
          </cell>
          <cell r="O3211">
            <v>9912494</v>
          </cell>
        </row>
        <row r="3212">
          <cell r="F3212" t="str">
            <v>ITE</v>
          </cell>
          <cell r="N3212">
            <v>0</v>
          </cell>
          <cell r="O3212">
            <v>476350746</v>
          </cell>
        </row>
        <row r="3213">
          <cell r="F3213" t="str">
            <v>ITE</v>
          </cell>
          <cell r="N3213">
            <v>0</v>
          </cell>
          <cell r="O3213">
            <v>4825000</v>
          </cell>
        </row>
        <row r="3214">
          <cell r="F3214" t="str">
            <v>ITE</v>
          </cell>
          <cell r="N3214">
            <v>0</v>
          </cell>
          <cell r="O3214">
            <v>34560500</v>
          </cell>
        </row>
        <row r="3215">
          <cell r="F3215" t="str">
            <v>ITE</v>
          </cell>
          <cell r="N3215">
            <v>0</v>
          </cell>
          <cell r="O3215">
            <v>6186125</v>
          </cell>
        </row>
        <row r="3216">
          <cell r="F3216" t="str">
            <v>ITE</v>
          </cell>
          <cell r="N3216">
            <v>0</v>
          </cell>
          <cell r="O3216">
            <v>6186125</v>
          </cell>
        </row>
        <row r="3217">
          <cell r="F3217" t="str">
            <v>ITE</v>
          </cell>
          <cell r="N3217">
            <v>0</v>
          </cell>
          <cell r="O3217">
            <v>6186125</v>
          </cell>
        </row>
        <row r="3218">
          <cell r="F3218" t="str">
            <v>ITE</v>
          </cell>
          <cell r="N3218">
            <v>0</v>
          </cell>
          <cell r="O3218">
            <v>6186125</v>
          </cell>
        </row>
        <row r="3219">
          <cell r="F3219" t="str">
            <v>ITE</v>
          </cell>
          <cell r="N3219">
            <v>0</v>
          </cell>
          <cell r="O3219">
            <v>6186125</v>
          </cell>
        </row>
        <row r="3220">
          <cell r="F3220" t="str">
            <v>ITE</v>
          </cell>
          <cell r="N3220">
            <v>0</v>
          </cell>
          <cell r="O3220">
            <v>6186125</v>
          </cell>
        </row>
        <row r="3221">
          <cell r="F3221" t="str">
            <v>ITE</v>
          </cell>
          <cell r="N3221">
            <v>0</v>
          </cell>
          <cell r="O3221">
            <v>6186125</v>
          </cell>
        </row>
        <row r="3222">
          <cell r="F3222" t="str">
            <v>ITE</v>
          </cell>
          <cell r="N3222">
            <v>0</v>
          </cell>
          <cell r="O3222">
            <v>6186125</v>
          </cell>
        </row>
        <row r="3223">
          <cell r="F3223" t="str">
            <v>ITE</v>
          </cell>
          <cell r="N3223">
            <v>0</v>
          </cell>
          <cell r="O3223">
            <v>6186125</v>
          </cell>
        </row>
        <row r="3224">
          <cell r="F3224" t="str">
            <v>ITE</v>
          </cell>
          <cell r="N3224">
            <v>0</v>
          </cell>
          <cell r="O3224">
            <v>6186125</v>
          </cell>
        </row>
        <row r="3225">
          <cell r="F3225" t="str">
            <v>ITE</v>
          </cell>
          <cell r="N3225">
            <v>0</v>
          </cell>
          <cell r="O3225">
            <v>6186125</v>
          </cell>
        </row>
        <row r="3226">
          <cell r="F3226" t="str">
            <v>ITE</v>
          </cell>
          <cell r="N3226">
            <v>0</v>
          </cell>
          <cell r="O3226">
            <v>667567669</v>
          </cell>
        </row>
        <row r="3227">
          <cell r="F3227" t="str">
            <v>ITE</v>
          </cell>
          <cell r="N3227">
            <v>0</v>
          </cell>
          <cell r="O3227">
            <v>6186125</v>
          </cell>
        </row>
        <row r="3228">
          <cell r="F3228" t="str">
            <v>ITE</v>
          </cell>
          <cell r="N3228">
            <v>0</v>
          </cell>
          <cell r="O3228">
            <v>6186125</v>
          </cell>
        </row>
        <row r="3229">
          <cell r="F3229" t="str">
            <v>ITE</v>
          </cell>
          <cell r="N3229">
            <v>0</v>
          </cell>
          <cell r="O3229">
            <v>6186125</v>
          </cell>
        </row>
        <row r="3230">
          <cell r="F3230" t="str">
            <v>ITE</v>
          </cell>
          <cell r="N3230">
            <v>0</v>
          </cell>
          <cell r="O3230">
            <v>6186125</v>
          </cell>
        </row>
        <row r="3231">
          <cell r="F3231" t="str">
            <v>ITE</v>
          </cell>
          <cell r="N3231">
            <v>0</v>
          </cell>
          <cell r="O3231">
            <v>6186125</v>
          </cell>
        </row>
        <row r="3232">
          <cell r="F3232" t="str">
            <v>ITE</v>
          </cell>
          <cell r="N3232">
            <v>0</v>
          </cell>
          <cell r="O3232">
            <v>6186125</v>
          </cell>
        </row>
        <row r="3233">
          <cell r="F3233" t="str">
            <v>ITE</v>
          </cell>
          <cell r="N3233">
            <v>0</v>
          </cell>
          <cell r="O3233">
            <v>6186125</v>
          </cell>
        </row>
        <row r="3234">
          <cell r="F3234" t="str">
            <v>ITE</v>
          </cell>
          <cell r="N3234">
            <v>0</v>
          </cell>
          <cell r="O3234">
            <v>6186125</v>
          </cell>
        </row>
        <row r="3235">
          <cell r="F3235" t="str">
            <v>ITE</v>
          </cell>
          <cell r="N3235">
            <v>0</v>
          </cell>
          <cell r="O3235">
            <v>6186125</v>
          </cell>
        </row>
        <row r="3236">
          <cell r="F3236" t="str">
            <v>ITE</v>
          </cell>
          <cell r="N3236">
            <v>0</v>
          </cell>
          <cell r="O3236">
            <v>6186125</v>
          </cell>
        </row>
        <row r="3237">
          <cell r="F3237" t="str">
            <v>ITE</v>
          </cell>
          <cell r="N3237">
            <v>0</v>
          </cell>
          <cell r="O3237">
            <v>6186125</v>
          </cell>
        </row>
        <row r="3238">
          <cell r="F3238" t="str">
            <v>ITE</v>
          </cell>
          <cell r="N3238">
            <v>0</v>
          </cell>
          <cell r="O3238">
            <v>6186125</v>
          </cell>
        </row>
        <row r="3239">
          <cell r="F3239" t="str">
            <v>ITE</v>
          </cell>
          <cell r="N3239">
            <v>0</v>
          </cell>
          <cell r="O3239">
            <v>6186125</v>
          </cell>
        </row>
        <row r="3240">
          <cell r="F3240" t="str">
            <v>ITE</v>
          </cell>
          <cell r="N3240">
            <v>0</v>
          </cell>
          <cell r="O3240">
            <v>6186125</v>
          </cell>
        </row>
        <row r="3241">
          <cell r="F3241" t="str">
            <v>ITE</v>
          </cell>
          <cell r="N3241">
            <v>0</v>
          </cell>
          <cell r="O3241">
            <v>6186125</v>
          </cell>
        </row>
        <row r="3242">
          <cell r="F3242" t="str">
            <v>ITE</v>
          </cell>
          <cell r="N3242">
            <v>0</v>
          </cell>
          <cell r="O3242">
            <v>6186125</v>
          </cell>
        </row>
        <row r="3243">
          <cell r="F3243" t="str">
            <v>ITE</v>
          </cell>
          <cell r="N3243">
            <v>0</v>
          </cell>
          <cell r="O3243">
            <v>6186125</v>
          </cell>
        </row>
        <row r="3244">
          <cell r="F3244" t="str">
            <v>ITE</v>
          </cell>
          <cell r="N3244">
            <v>0</v>
          </cell>
          <cell r="O3244">
            <v>6186125</v>
          </cell>
        </row>
        <row r="3245">
          <cell r="F3245" t="str">
            <v>ITE</v>
          </cell>
          <cell r="N3245">
            <v>0</v>
          </cell>
          <cell r="O3245">
            <v>6186125</v>
          </cell>
        </row>
        <row r="3246">
          <cell r="F3246" t="str">
            <v>ITE</v>
          </cell>
          <cell r="N3246">
            <v>0</v>
          </cell>
          <cell r="O3246">
            <v>6186125</v>
          </cell>
        </row>
        <row r="3247">
          <cell r="F3247" t="str">
            <v>ITE</v>
          </cell>
          <cell r="N3247">
            <v>0</v>
          </cell>
          <cell r="O3247">
            <v>6186125</v>
          </cell>
        </row>
        <row r="3248">
          <cell r="F3248" t="str">
            <v>ITE</v>
          </cell>
          <cell r="N3248">
            <v>0</v>
          </cell>
          <cell r="O3248">
            <v>6186125</v>
          </cell>
        </row>
        <row r="3249">
          <cell r="F3249" t="str">
            <v>ITE</v>
          </cell>
          <cell r="N3249">
            <v>0</v>
          </cell>
          <cell r="O3249">
            <v>6186125</v>
          </cell>
        </row>
        <row r="3250">
          <cell r="F3250" t="str">
            <v>ITE</v>
          </cell>
          <cell r="N3250">
            <v>0</v>
          </cell>
          <cell r="O3250">
            <v>6186125</v>
          </cell>
        </row>
        <row r="3251">
          <cell r="F3251" t="str">
            <v>ITE</v>
          </cell>
          <cell r="N3251">
            <v>0</v>
          </cell>
          <cell r="O3251">
            <v>6186125</v>
          </cell>
        </row>
        <row r="3252">
          <cell r="F3252" t="str">
            <v>ITE</v>
          </cell>
          <cell r="N3252">
            <v>0</v>
          </cell>
          <cell r="O3252">
            <v>6186125</v>
          </cell>
        </row>
        <row r="3253">
          <cell r="F3253" t="str">
            <v>ITE</v>
          </cell>
          <cell r="N3253">
            <v>0</v>
          </cell>
          <cell r="O3253">
            <v>6186125</v>
          </cell>
        </row>
        <row r="3254">
          <cell r="F3254" t="str">
            <v>ITE</v>
          </cell>
          <cell r="N3254">
            <v>0</v>
          </cell>
          <cell r="O3254">
            <v>6186125</v>
          </cell>
        </row>
        <row r="3255">
          <cell r="F3255" t="str">
            <v>ITE</v>
          </cell>
          <cell r="N3255">
            <v>0</v>
          </cell>
          <cell r="O3255">
            <v>6186125</v>
          </cell>
        </row>
        <row r="3256">
          <cell r="F3256" t="str">
            <v>ITE</v>
          </cell>
          <cell r="N3256">
            <v>0</v>
          </cell>
          <cell r="O3256">
            <v>6186125</v>
          </cell>
        </row>
        <row r="3257">
          <cell r="F3257" t="str">
            <v>ITE</v>
          </cell>
          <cell r="N3257">
            <v>0</v>
          </cell>
          <cell r="O3257">
            <v>6186125</v>
          </cell>
        </row>
        <row r="3258">
          <cell r="F3258" t="str">
            <v>ITE</v>
          </cell>
          <cell r="N3258">
            <v>0</v>
          </cell>
          <cell r="O3258">
            <v>6186125</v>
          </cell>
        </row>
        <row r="3259">
          <cell r="F3259" t="str">
            <v>ITE</v>
          </cell>
          <cell r="N3259">
            <v>0</v>
          </cell>
          <cell r="O3259">
            <v>6186125</v>
          </cell>
        </row>
        <row r="3260">
          <cell r="F3260" t="str">
            <v>ITE</v>
          </cell>
          <cell r="N3260">
            <v>0</v>
          </cell>
          <cell r="O3260">
            <v>6186125</v>
          </cell>
        </row>
        <row r="3261">
          <cell r="F3261" t="str">
            <v>BLD</v>
          </cell>
          <cell r="N3261">
            <v>0</v>
          </cell>
          <cell r="O3261">
            <v>21729140</v>
          </cell>
        </row>
        <row r="3262">
          <cell r="F3262" t="str">
            <v>OPE</v>
          </cell>
          <cell r="N3262">
            <v>4562500</v>
          </cell>
          <cell r="O3262">
            <v>29276041</v>
          </cell>
        </row>
        <row r="3263">
          <cell r="F3263" t="str">
            <v>OPE</v>
          </cell>
          <cell r="N3263">
            <v>1375000</v>
          </cell>
          <cell r="O3263">
            <v>8822916</v>
          </cell>
        </row>
        <row r="3264">
          <cell r="F3264" t="str">
            <v>OPE</v>
          </cell>
          <cell r="N3264">
            <v>1375000</v>
          </cell>
          <cell r="O3264">
            <v>8822916</v>
          </cell>
        </row>
        <row r="3265">
          <cell r="F3265" t="str">
            <v>OPE</v>
          </cell>
          <cell r="N3265">
            <v>1375000</v>
          </cell>
          <cell r="O3265">
            <v>8822916</v>
          </cell>
        </row>
        <row r="3266">
          <cell r="F3266" t="str">
            <v>OPE</v>
          </cell>
          <cell r="N3266">
            <v>1375000</v>
          </cell>
          <cell r="O3266">
            <v>8822916</v>
          </cell>
        </row>
        <row r="3267">
          <cell r="F3267" t="str">
            <v>OPE</v>
          </cell>
          <cell r="N3267">
            <v>1375000</v>
          </cell>
          <cell r="O3267">
            <v>8822916</v>
          </cell>
        </row>
        <row r="3268">
          <cell r="F3268" t="str">
            <v>OPE</v>
          </cell>
          <cell r="N3268">
            <v>1375000</v>
          </cell>
          <cell r="O3268">
            <v>8822916</v>
          </cell>
        </row>
        <row r="3269">
          <cell r="F3269" t="str">
            <v>OPE</v>
          </cell>
          <cell r="N3269">
            <v>1375000</v>
          </cell>
          <cell r="O3269">
            <v>8822916</v>
          </cell>
        </row>
        <row r="3270">
          <cell r="F3270" t="str">
            <v>OPE</v>
          </cell>
          <cell r="N3270">
            <v>1375000</v>
          </cell>
          <cell r="O3270">
            <v>8822916</v>
          </cell>
        </row>
        <row r="3271">
          <cell r="F3271" t="str">
            <v>OPE</v>
          </cell>
          <cell r="N3271">
            <v>2317500</v>
          </cell>
          <cell r="O3271">
            <v>14291250</v>
          </cell>
        </row>
        <row r="3272">
          <cell r="F3272" t="str">
            <v>OPE</v>
          </cell>
          <cell r="N3272">
            <v>2317500</v>
          </cell>
          <cell r="O3272">
            <v>14291250</v>
          </cell>
        </row>
        <row r="3273">
          <cell r="F3273" t="str">
            <v>OPE</v>
          </cell>
          <cell r="N3273">
            <v>2317500</v>
          </cell>
          <cell r="O3273">
            <v>14291250</v>
          </cell>
        </row>
        <row r="3274">
          <cell r="F3274" t="str">
            <v>OPE</v>
          </cell>
          <cell r="N3274">
            <v>2317500</v>
          </cell>
          <cell r="O3274">
            <v>14291250</v>
          </cell>
        </row>
        <row r="3275">
          <cell r="F3275" t="str">
            <v>OPE</v>
          </cell>
          <cell r="N3275">
            <v>2317500</v>
          </cell>
          <cell r="O3275">
            <v>14291250</v>
          </cell>
        </row>
        <row r="3276">
          <cell r="F3276" t="str">
            <v>OPE</v>
          </cell>
          <cell r="N3276">
            <v>2317500</v>
          </cell>
          <cell r="O3276">
            <v>14291250</v>
          </cell>
        </row>
        <row r="3277">
          <cell r="F3277" t="str">
            <v>OPE</v>
          </cell>
          <cell r="N3277">
            <v>2317500</v>
          </cell>
          <cell r="O3277">
            <v>14291250</v>
          </cell>
        </row>
        <row r="3278">
          <cell r="F3278" t="str">
            <v>OPE</v>
          </cell>
          <cell r="N3278">
            <v>2317500</v>
          </cell>
          <cell r="O3278">
            <v>14291250</v>
          </cell>
        </row>
        <row r="3279">
          <cell r="F3279" t="str">
            <v>OPE</v>
          </cell>
          <cell r="N3279">
            <v>2317500</v>
          </cell>
          <cell r="O3279">
            <v>14291250</v>
          </cell>
        </row>
        <row r="3280">
          <cell r="F3280" t="str">
            <v>OPE</v>
          </cell>
          <cell r="N3280">
            <v>2317500</v>
          </cell>
          <cell r="O3280">
            <v>14291250</v>
          </cell>
        </row>
        <row r="3281">
          <cell r="F3281" t="str">
            <v>OPE</v>
          </cell>
          <cell r="N3281">
            <v>2317500</v>
          </cell>
          <cell r="O3281">
            <v>14291250</v>
          </cell>
        </row>
        <row r="3282">
          <cell r="F3282" t="str">
            <v>OPE</v>
          </cell>
          <cell r="N3282">
            <v>2317500</v>
          </cell>
          <cell r="O3282">
            <v>14291250</v>
          </cell>
        </row>
        <row r="3283">
          <cell r="F3283" t="str">
            <v>OPE</v>
          </cell>
          <cell r="N3283">
            <v>2317500</v>
          </cell>
          <cell r="O3283">
            <v>14291250</v>
          </cell>
        </row>
        <row r="3284">
          <cell r="F3284" t="str">
            <v>OPE</v>
          </cell>
          <cell r="N3284">
            <v>2317500</v>
          </cell>
          <cell r="O3284">
            <v>14291250</v>
          </cell>
        </row>
        <row r="3285">
          <cell r="F3285" t="str">
            <v>OPE</v>
          </cell>
          <cell r="N3285">
            <v>2317500</v>
          </cell>
          <cell r="O3285">
            <v>14291250</v>
          </cell>
        </row>
        <row r="3286">
          <cell r="F3286" t="str">
            <v>OPE</v>
          </cell>
          <cell r="N3286">
            <v>2317500</v>
          </cell>
          <cell r="O3286">
            <v>14291250</v>
          </cell>
        </row>
        <row r="3287">
          <cell r="F3287" t="str">
            <v>OPE</v>
          </cell>
          <cell r="N3287">
            <v>2317500</v>
          </cell>
          <cell r="O3287">
            <v>14291250</v>
          </cell>
        </row>
        <row r="3288">
          <cell r="F3288" t="str">
            <v>OPE</v>
          </cell>
          <cell r="N3288">
            <v>2317500</v>
          </cell>
          <cell r="O3288">
            <v>14291250</v>
          </cell>
        </row>
        <row r="3289">
          <cell r="F3289" t="str">
            <v>OPE</v>
          </cell>
          <cell r="N3289">
            <v>2317500</v>
          </cell>
          <cell r="O3289">
            <v>14291250</v>
          </cell>
        </row>
        <row r="3290">
          <cell r="F3290" t="str">
            <v>OPE</v>
          </cell>
          <cell r="N3290">
            <v>2317500</v>
          </cell>
          <cell r="O3290">
            <v>14291250</v>
          </cell>
        </row>
        <row r="3291">
          <cell r="F3291" t="str">
            <v>OPE</v>
          </cell>
          <cell r="N3291">
            <v>2317500</v>
          </cell>
          <cell r="O3291">
            <v>14291250</v>
          </cell>
        </row>
        <row r="3292">
          <cell r="F3292" t="str">
            <v>OPE</v>
          </cell>
          <cell r="N3292">
            <v>2317500</v>
          </cell>
          <cell r="O3292">
            <v>14291250</v>
          </cell>
        </row>
        <row r="3293">
          <cell r="F3293" t="str">
            <v>OPE</v>
          </cell>
          <cell r="N3293">
            <v>2317500</v>
          </cell>
          <cell r="O3293">
            <v>14291250</v>
          </cell>
        </row>
        <row r="3294">
          <cell r="F3294" t="str">
            <v>OPE</v>
          </cell>
          <cell r="N3294">
            <v>2317500</v>
          </cell>
          <cell r="O3294">
            <v>14291250</v>
          </cell>
        </row>
        <row r="3295">
          <cell r="F3295" t="str">
            <v>OPE</v>
          </cell>
          <cell r="N3295">
            <v>2317500</v>
          </cell>
          <cell r="O3295">
            <v>14291250</v>
          </cell>
        </row>
        <row r="3296">
          <cell r="F3296" t="str">
            <v>OPE</v>
          </cell>
          <cell r="N3296">
            <v>2317500</v>
          </cell>
          <cell r="O3296">
            <v>14291250</v>
          </cell>
        </row>
        <row r="3297">
          <cell r="F3297" t="str">
            <v>OPE</v>
          </cell>
          <cell r="N3297">
            <v>2317500</v>
          </cell>
          <cell r="O3297">
            <v>14291250</v>
          </cell>
        </row>
        <row r="3298">
          <cell r="F3298" t="str">
            <v>OPE</v>
          </cell>
          <cell r="N3298">
            <v>2317500</v>
          </cell>
          <cell r="O3298">
            <v>14291250</v>
          </cell>
        </row>
        <row r="3299">
          <cell r="F3299" t="str">
            <v>OPE</v>
          </cell>
          <cell r="N3299">
            <v>2317500</v>
          </cell>
          <cell r="O3299">
            <v>14291250</v>
          </cell>
        </row>
        <row r="3300">
          <cell r="F3300" t="str">
            <v>OPE</v>
          </cell>
          <cell r="N3300">
            <v>2317500</v>
          </cell>
          <cell r="O3300">
            <v>14291250</v>
          </cell>
        </row>
        <row r="3301">
          <cell r="F3301" t="str">
            <v>OPE</v>
          </cell>
          <cell r="N3301">
            <v>2317500</v>
          </cell>
          <cell r="O3301">
            <v>14291250</v>
          </cell>
        </row>
        <row r="3302">
          <cell r="F3302" t="str">
            <v>OPE</v>
          </cell>
          <cell r="N3302">
            <v>2317500</v>
          </cell>
          <cell r="O3302">
            <v>14291250</v>
          </cell>
        </row>
        <row r="3303">
          <cell r="F3303" t="str">
            <v>BLD</v>
          </cell>
          <cell r="N3303">
            <v>0</v>
          </cell>
          <cell r="O3303">
            <v>1596320000</v>
          </cell>
        </row>
        <row r="3304">
          <cell r="F3304" t="str">
            <v>OPE</v>
          </cell>
          <cell r="N3304">
            <v>5262500</v>
          </cell>
          <cell r="O3304">
            <v>32452083</v>
          </cell>
        </row>
        <row r="3305">
          <cell r="F3305" t="str">
            <v>OPE</v>
          </cell>
          <cell r="N3305">
            <v>5262500</v>
          </cell>
          <cell r="O3305">
            <v>32452083</v>
          </cell>
        </row>
        <row r="3306">
          <cell r="F3306" t="str">
            <v>OPE</v>
          </cell>
          <cell r="N3306">
            <v>4562500</v>
          </cell>
          <cell r="O3306">
            <v>29276041</v>
          </cell>
        </row>
        <row r="3307">
          <cell r="F3307" t="str">
            <v>OPE</v>
          </cell>
          <cell r="N3307">
            <v>463125</v>
          </cell>
          <cell r="O3307">
            <v>3010312</v>
          </cell>
        </row>
        <row r="3308">
          <cell r="F3308" t="str">
            <v>ITE</v>
          </cell>
          <cell r="N3308">
            <v>0</v>
          </cell>
          <cell r="O3308">
            <v>393600000</v>
          </cell>
        </row>
        <row r="3309">
          <cell r="F3309" t="str">
            <v>OPE</v>
          </cell>
          <cell r="N3309">
            <v>8750000</v>
          </cell>
          <cell r="O3309">
            <v>55416666</v>
          </cell>
        </row>
        <row r="3310">
          <cell r="F3310" t="str">
            <v>OPE</v>
          </cell>
          <cell r="N3310">
            <v>5000000</v>
          </cell>
          <cell r="O3310">
            <v>32083333</v>
          </cell>
        </row>
        <row r="3311">
          <cell r="F3311" t="str">
            <v>OPE</v>
          </cell>
          <cell r="N3311">
            <v>2645503</v>
          </cell>
          <cell r="O3311">
            <v>7936500</v>
          </cell>
        </row>
        <row r="3312">
          <cell r="F3312" t="str">
            <v>OPE</v>
          </cell>
          <cell r="N3312">
            <v>2645503</v>
          </cell>
          <cell r="O3312">
            <v>7936500</v>
          </cell>
        </row>
        <row r="3313">
          <cell r="F3313" t="str">
            <v>OPE</v>
          </cell>
          <cell r="N3313">
            <v>2645503</v>
          </cell>
          <cell r="O3313">
            <v>7936500</v>
          </cell>
        </row>
        <row r="3314">
          <cell r="F3314" t="str">
            <v>OPE</v>
          </cell>
          <cell r="N3314">
            <v>2600000</v>
          </cell>
          <cell r="O3314">
            <v>7800000</v>
          </cell>
        </row>
        <row r="3315">
          <cell r="F3315" t="str">
            <v>OPE</v>
          </cell>
          <cell r="N3315">
            <v>2645503</v>
          </cell>
          <cell r="O3315">
            <v>7936500</v>
          </cell>
        </row>
        <row r="3316">
          <cell r="F3316" t="str">
            <v>OPE</v>
          </cell>
          <cell r="N3316">
            <v>2645503</v>
          </cell>
          <cell r="O3316">
            <v>7936500</v>
          </cell>
        </row>
        <row r="3317">
          <cell r="F3317" t="str">
            <v>OPE</v>
          </cell>
          <cell r="N3317">
            <v>2645503</v>
          </cell>
          <cell r="O3317">
            <v>7936500</v>
          </cell>
        </row>
        <row r="3318">
          <cell r="F3318" t="str">
            <v>OPE</v>
          </cell>
          <cell r="N3318">
            <v>2645503</v>
          </cell>
          <cell r="O3318">
            <v>7936500</v>
          </cell>
        </row>
        <row r="3319">
          <cell r="F3319" t="str">
            <v>OPE</v>
          </cell>
          <cell r="N3319">
            <v>2645503</v>
          </cell>
          <cell r="O3319">
            <v>7936500</v>
          </cell>
        </row>
        <row r="3320">
          <cell r="F3320" t="str">
            <v>OPE</v>
          </cell>
          <cell r="N3320">
            <v>2645503</v>
          </cell>
          <cell r="O3320">
            <v>7936500</v>
          </cell>
        </row>
        <row r="3321">
          <cell r="F3321" t="str">
            <v>OPE</v>
          </cell>
          <cell r="N3321">
            <v>2645503</v>
          </cell>
          <cell r="O3321">
            <v>7936500</v>
          </cell>
        </row>
        <row r="3322">
          <cell r="F3322" t="str">
            <v>OPE</v>
          </cell>
          <cell r="N3322">
            <v>2600000</v>
          </cell>
          <cell r="O3322">
            <v>7800000</v>
          </cell>
        </row>
        <row r="3323">
          <cell r="F3323" t="str">
            <v>OPE</v>
          </cell>
          <cell r="N3323">
            <v>2600000</v>
          </cell>
          <cell r="O3323">
            <v>7800000</v>
          </cell>
        </row>
        <row r="3324">
          <cell r="F3324" t="str">
            <v>OPE</v>
          </cell>
          <cell r="N3324">
            <v>2645503</v>
          </cell>
          <cell r="O3324">
            <v>7936500</v>
          </cell>
        </row>
        <row r="3325">
          <cell r="F3325" t="str">
            <v>FFE</v>
          </cell>
          <cell r="N3325">
            <v>0</v>
          </cell>
          <cell r="O3325">
            <v>3500000</v>
          </cell>
        </row>
        <row r="3326">
          <cell r="F3326" t="str">
            <v>ITE</v>
          </cell>
          <cell r="N3326">
            <v>0</v>
          </cell>
          <cell r="O3326">
            <v>8860679</v>
          </cell>
        </row>
        <row r="3327">
          <cell r="F3327" t="str">
            <v>ITE</v>
          </cell>
          <cell r="N3327">
            <v>0</v>
          </cell>
          <cell r="O3327">
            <v>8860679</v>
          </cell>
        </row>
        <row r="3328">
          <cell r="F3328" t="str">
            <v>OPE</v>
          </cell>
          <cell r="N3328">
            <v>13750000</v>
          </cell>
          <cell r="O3328">
            <v>97395829</v>
          </cell>
        </row>
        <row r="3329">
          <cell r="F3329" t="str">
            <v>OPE</v>
          </cell>
          <cell r="N3329">
            <v>0</v>
          </cell>
          <cell r="O3329">
            <v>21000000</v>
          </cell>
        </row>
        <row r="3330">
          <cell r="F3330" t="str">
            <v>OPE</v>
          </cell>
          <cell r="N3330">
            <v>0</v>
          </cell>
          <cell r="O3330">
            <v>21000000</v>
          </cell>
        </row>
        <row r="3331">
          <cell r="F3331" t="str">
            <v>OPE</v>
          </cell>
          <cell r="N3331">
            <v>0</v>
          </cell>
          <cell r="O3331">
            <v>21000000</v>
          </cell>
        </row>
        <row r="3332">
          <cell r="F3332" t="str">
            <v>OPE</v>
          </cell>
          <cell r="N3332">
            <v>4375000</v>
          </cell>
          <cell r="O3332">
            <v>30989579</v>
          </cell>
        </row>
        <row r="3333">
          <cell r="F3333" t="str">
            <v>OPE</v>
          </cell>
          <cell r="N3333">
            <v>6480647</v>
          </cell>
          <cell r="O3333">
            <v>45364529</v>
          </cell>
        </row>
        <row r="3334">
          <cell r="F3334" t="str">
            <v>OPE</v>
          </cell>
          <cell r="N3334">
            <v>6480647</v>
          </cell>
          <cell r="O3334">
            <v>45364529</v>
          </cell>
        </row>
        <row r="3335">
          <cell r="F3335" t="str">
            <v>OPE</v>
          </cell>
          <cell r="N3335">
            <v>6480647</v>
          </cell>
          <cell r="O3335">
            <v>45364530</v>
          </cell>
        </row>
        <row r="3336">
          <cell r="F3336" t="str">
            <v>OPE</v>
          </cell>
          <cell r="N3336">
            <v>6480647</v>
          </cell>
          <cell r="O3336">
            <v>45364530</v>
          </cell>
        </row>
        <row r="3337">
          <cell r="F3337" t="str">
            <v>OPE</v>
          </cell>
          <cell r="N3337">
            <v>6480647</v>
          </cell>
          <cell r="O3337">
            <v>45364529</v>
          </cell>
        </row>
        <row r="3338">
          <cell r="F3338" t="str">
            <v>OPE</v>
          </cell>
          <cell r="N3338">
            <v>6480647</v>
          </cell>
          <cell r="O3338">
            <v>45364529</v>
          </cell>
        </row>
        <row r="3339">
          <cell r="F3339" t="str">
            <v>OPE</v>
          </cell>
          <cell r="N3339">
            <v>6480647</v>
          </cell>
          <cell r="O3339">
            <v>45364529</v>
          </cell>
        </row>
        <row r="3340">
          <cell r="F3340" t="str">
            <v>OPE</v>
          </cell>
          <cell r="N3340">
            <v>6480647</v>
          </cell>
          <cell r="O3340">
            <v>45364529</v>
          </cell>
        </row>
        <row r="3341">
          <cell r="F3341" t="str">
            <v>OPE</v>
          </cell>
          <cell r="N3341">
            <v>6480647</v>
          </cell>
          <cell r="O3341">
            <v>45364529</v>
          </cell>
        </row>
        <row r="3342">
          <cell r="F3342" t="str">
            <v>OPE</v>
          </cell>
          <cell r="N3342">
            <v>6480647</v>
          </cell>
          <cell r="O3342">
            <v>45364529</v>
          </cell>
        </row>
        <row r="3343">
          <cell r="F3343" t="str">
            <v>OPE</v>
          </cell>
          <cell r="N3343">
            <v>6480647</v>
          </cell>
          <cell r="O3343">
            <v>45364529</v>
          </cell>
        </row>
        <row r="3344">
          <cell r="F3344" t="str">
            <v>OPE</v>
          </cell>
          <cell r="N3344">
            <v>1080108</v>
          </cell>
          <cell r="O3344">
            <v>0</v>
          </cell>
        </row>
        <row r="3345">
          <cell r="F3345" t="str">
            <v>OPE</v>
          </cell>
          <cell r="N3345">
            <v>5400539</v>
          </cell>
          <cell r="O3345">
            <v>45364529</v>
          </cell>
        </row>
        <row r="3346">
          <cell r="F3346" t="str">
            <v>OPE</v>
          </cell>
          <cell r="N3346">
            <v>6480647</v>
          </cell>
          <cell r="O3346">
            <v>45364529</v>
          </cell>
        </row>
        <row r="3347">
          <cell r="F3347" t="str">
            <v>OPE</v>
          </cell>
          <cell r="N3347">
            <v>6480647</v>
          </cell>
          <cell r="O3347">
            <v>45364529</v>
          </cell>
        </row>
        <row r="3348">
          <cell r="F3348" t="str">
            <v>OPE</v>
          </cell>
          <cell r="N3348">
            <v>0</v>
          </cell>
          <cell r="O3348">
            <v>2599293</v>
          </cell>
        </row>
        <row r="3349">
          <cell r="F3349" t="str">
            <v>OPE</v>
          </cell>
          <cell r="N3349">
            <v>0</v>
          </cell>
          <cell r="O3349">
            <v>2599293</v>
          </cell>
        </row>
        <row r="3350">
          <cell r="F3350" t="str">
            <v>OPE</v>
          </cell>
          <cell r="N3350">
            <v>0</v>
          </cell>
          <cell r="O3350">
            <v>2599293</v>
          </cell>
        </row>
        <row r="3351">
          <cell r="F3351" t="str">
            <v>OPE</v>
          </cell>
          <cell r="N3351">
            <v>0</v>
          </cell>
          <cell r="O3351">
            <v>2599293</v>
          </cell>
        </row>
        <row r="3352">
          <cell r="F3352" t="str">
            <v>OPE</v>
          </cell>
          <cell r="N3352">
            <v>0</v>
          </cell>
          <cell r="O3352">
            <v>2599293</v>
          </cell>
        </row>
        <row r="3353">
          <cell r="F3353" t="str">
            <v>OPE</v>
          </cell>
          <cell r="N3353">
            <v>0</v>
          </cell>
          <cell r="O3353">
            <v>2599293</v>
          </cell>
        </row>
        <row r="3354">
          <cell r="F3354" t="str">
            <v>OPE</v>
          </cell>
          <cell r="N3354">
            <v>0</v>
          </cell>
          <cell r="O3354">
            <v>2599293</v>
          </cell>
        </row>
        <row r="3355">
          <cell r="F3355" t="str">
            <v>OPE</v>
          </cell>
          <cell r="N3355">
            <v>0</v>
          </cell>
          <cell r="O3355">
            <v>2599293</v>
          </cell>
        </row>
        <row r="3356">
          <cell r="F3356" t="str">
            <v>OPE</v>
          </cell>
          <cell r="N3356">
            <v>0</v>
          </cell>
          <cell r="O3356">
            <v>2599293</v>
          </cell>
        </row>
        <row r="3357">
          <cell r="F3357" t="str">
            <v>OPE</v>
          </cell>
          <cell r="N3357">
            <v>0</v>
          </cell>
          <cell r="O3357">
            <v>2599293</v>
          </cell>
        </row>
        <row r="3358">
          <cell r="F3358" t="str">
            <v>OPE</v>
          </cell>
          <cell r="N3358">
            <v>0</v>
          </cell>
          <cell r="O3358">
            <v>2599293</v>
          </cell>
        </row>
        <row r="3359">
          <cell r="F3359" t="str">
            <v>OPE</v>
          </cell>
          <cell r="N3359">
            <v>0</v>
          </cell>
          <cell r="O3359">
            <v>2599293</v>
          </cell>
        </row>
        <row r="3360">
          <cell r="F3360" t="str">
            <v>OPE</v>
          </cell>
          <cell r="N3360">
            <v>0</v>
          </cell>
          <cell r="O3360">
            <v>2599293</v>
          </cell>
        </row>
        <row r="3361">
          <cell r="F3361" t="str">
            <v>OPE</v>
          </cell>
          <cell r="N3361">
            <v>0</v>
          </cell>
          <cell r="O3361">
            <v>2599293</v>
          </cell>
        </row>
        <row r="3362">
          <cell r="F3362" t="str">
            <v>OPE</v>
          </cell>
          <cell r="N3362">
            <v>0</v>
          </cell>
          <cell r="O3362">
            <v>2599293</v>
          </cell>
        </row>
        <row r="3363">
          <cell r="F3363" t="str">
            <v>OPE</v>
          </cell>
          <cell r="N3363">
            <v>0</v>
          </cell>
          <cell r="O3363">
            <v>2599293</v>
          </cell>
        </row>
        <row r="3364">
          <cell r="F3364" t="str">
            <v>OPE</v>
          </cell>
          <cell r="N3364">
            <v>0</v>
          </cell>
          <cell r="O3364">
            <v>2599293</v>
          </cell>
        </row>
        <row r="3365">
          <cell r="F3365" t="str">
            <v>OPE</v>
          </cell>
          <cell r="N3365">
            <v>0</v>
          </cell>
          <cell r="O3365">
            <v>2599293</v>
          </cell>
        </row>
        <row r="3366">
          <cell r="F3366" t="str">
            <v>OPE</v>
          </cell>
          <cell r="N3366">
            <v>0</v>
          </cell>
          <cell r="O3366">
            <v>2599293</v>
          </cell>
        </row>
        <row r="3367">
          <cell r="F3367" t="str">
            <v>OPE</v>
          </cell>
          <cell r="N3367">
            <v>0</v>
          </cell>
          <cell r="O3367">
            <v>2599293</v>
          </cell>
        </row>
        <row r="3368">
          <cell r="F3368" t="str">
            <v>OPE</v>
          </cell>
          <cell r="N3368">
            <v>0</v>
          </cell>
          <cell r="O3368">
            <v>2599293</v>
          </cell>
        </row>
        <row r="3369">
          <cell r="F3369" t="str">
            <v>OPE</v>
          </cell>
          <cell r="N3369">
            <v>0</v>
          </cell>
          <cell r="O3369">
            <v>2599293</v>
          </cell>
        </row>
        <row r="3370">
          <cell r="F3370" t="str">
            <v>OPE</v>
          </cell>
          <cell r="N3370">
            <v>0</v>
          </cell>
          <cell r="O3370">
            <v>2599293</v>
          </cell>
        </row>
        <row r="3371">
          <cell r="F3371" t="str">
            <v>OPE</v>
          </cell>
          <cell r="N3371">
            <v>0</v>
          </cell>
          <cell r="O3371">
            <v>2599293</v>
          </cell>
        </row>
        <row r="3372">
          <cell r="F3372" t="str">
            <v>OPE</v>
          </cell>
          <cell r="N3372">
            <v>0</v>
          </cell>
          <cell r="O3372">
            <v>2599293</v>
          </cell>
        </row>
        <row r="3373">
          <cell r="F3373" t="str">
            <v>OPE</v>
          </cell>
          <cell r="N3373">
            <v>0</v>
          </cell>
          <cell r="O3373">
            <v>2599293</v>
          </cell>
        </row>
        <row r="3374">
          <cell r="F3374" t="str">
            <v>OPE</v>
          </cell>
          <cell r="N3374">
            <v>0</v>
          </cell>
          <cell r="O3374">
            <v>2599293</v>
          </cell>
        </row>
        <row r="3375">
          <cell r="F3375" t="str">
            <v>OPE</v>
          </cell>
          <cell r="N3375">
            <v>0</v>
          </cell>
          <cell r="O3375">
            <v>2599293</v>
          </cell>
        </row>
        <row r="3376">
          <cell r="F3376" t="str">
            <v>OPE</v>
          </cell>
          <cell r="N3376">
            <v>0</v>
          </cell>
          <cell r="O3376">
            <v>2599293</v>
          </cell>
        </row>
        <row r="3377">
          <cell r="F3377" t="str">
            <v>OPE</v>
          </cell>
          <cell r="N3377">
            <v>0</v>
          </cell>
          <cell r="O3377">
            <v>2599293</v>
          </cell>
        </row>
        <row r="3378">
          <cell r="F3378" t="str">
            <v>OPE</v>
          </cell>
          <cell r="N3378">
            <v>0</v>
          </cell>
          <cell r="O3378">
            <v>2599293</v>
          </cell>
        </row>
        <row r="3379">
          <cell r="F3379" t="str">
            <v>OPE</v>
          </cell>
          <cell r="N3379">
            <v>0</v>
          </cell>
          <cell r="O3379">
            <v>2599293</v>
          </cell>
        </row>
        <row r="3380">
          <cell r="F3380" t="str">
            <v>OPE</v>
          </cell>
          <cell r="N3380">
            <v>1703125</v>
          </cell>
          <cell r="O3380">
            <v>11638020</v>
          </cell>
        </row>
        <row r="3381">
          <cell r="F3381" t="str">
            <v>OPE</v>
          </cell>
          <cell r="N3381">
            <v>1703125</v>
          </cell>
          <cell r="O3381">
            <v>11638020</v>
          </cell>
        </row>
        <row r="3382">
          <cell r="F3382" t="str">
            <v>OPE</v>
          </cell>
          <cell r="N3382">
            <v>1703125</v>
          </cell>
          <cell r="O3382">
            <v>11638020</v>
          </cell>
        </row>
        <row r="3383">
          <cell r="F3383" t="str">
            <v>OPE</v>
          </cell>
          <cell r="N3383">
            <v>4307534</v>
          </cell>
          <cell r="O3383">
            <v>30152738</v>
          </cell>
        </row>
        <row r="3384">
          <cell r="F3384" t="str">
            <v>OPE</v>
          </cell>
          <cell r="N3384">
            <v>4307534</v>
          </cell>
          <cell r="O3384">
            <v>30152738</v>
          </cell>
        </row>
        <row r="3385">
          <cell r="F3385" t="str">
            <v>OPE</v>
          </cell>
          <cell r="N3385">
            <v>4307534</v>
          </cell>
          <cell r="O3385">
            <v>30152738</v>
          </cell>
        </row>
        <row r="3386">
          <cell r="F3386" t="str">
            <v>OPE</v>
          </cell>
          <cell r="N3386">
            <v>4307534</v>
          </cell>
          <cell r="O3386">
            <v>30152738</v>
          </cell>
        </row>
        <row r="3387">
          <cell r="F3387" t="str">
            <v>OPE</v>
          </cell>
          <cell r="N3387">
            <v>4307534</v>
          </cell>
          <cell r="O3387">
            <v>30152738</v>
          </cell>
        </row>
        <row r="3388">
          <cell r="F3388" t="str">
            <v>OPE</v>
          </cell>
          <cell r="N3388">
            <v>4307534</v>
          </cell>
          <cell r="O3388">
            <v>30152738</v>
          </cell>
        </row>
        <row r="3389">
          <cell r="F3389" t="str">
            <v>OPE</v>
          </cell>
          <cell r="N3389">
            <v>4307534</v>
          </cell>
          <cell r="O3389">
            <v>30152738</v>
          </cell>
        </row>
        <row r="3390">
          <cell r="F3390" t="str">
            <v>OPE</v>
          </cell>
          <cell r="N3390">
            <v>4307534</v>
          </cell>
          <cell r="O3390">
            <v>30152738</v>
          </cell>
        </row>
        <row r="3391">
          <cell r="F3391" t="str">
            <v>OPE</v>
          </cell>
          <cell r="N3391">
            <v>4307534</v>
          </cell>
          <cell r="O3391">
            <v>30152738</v>
          </cell>
        </row>
        <row r="3392">
          <cell r="F3392" t="str">
            <v>OPE</v>
          </cell>
          <cell r="N3392">
            <v>4307534</v>
          </cell>
          <cell r="O3392">
            <v>30152738</v>
          </cell>
        </row>
        <row r="3393">
          <cell r="F3393" t="str">
            <v>OPE</v>
          </cell>
          <cell r="N3393">
            <v>4307534</v>
          </cell>
          <cell r="O3393">
            <v>30152738</v>
          </cell>
        </row>
        <row r="3394">
          <cell r="F3394" t="str">
            <v>OPE</v>
          </cell>
          <cell r="N3394">
            <v>1435844</v>
          </cell>
          <cell r="O3394">
            <v>0</v>
          </cell>
        </row>
        <row r="3395">
          <cell r="F3395" t="str">
            <v>OPE</v>
          </cell>
          <cell r="N3395">
            <v>2871690</v>
          </cell>
          <cell r="O3395">
            <v>30152738</v>
          </cell>
        </row>
        <row r="3396">
          <cell r="F3396" t="str">
            <v>OPE</v>
          </cell>
          <cell r="N3396">
            <v>1435844</v>
          </cell>
          <cell r="O3396">
            <v>0</v>
          </cell>
        </row>
        <row r="3397">
          <cell r="F3397" t="str">
            <v>OPE</v>
          </cell>
          <cell r="N3397">
            <v>2871690</v>
          </cell>
          <cell r="O3397">
            <v>30152738</v>
          </cell>
        </row>
        <row r="3398">
          <cell r="F3398" t="str">
            <v>OPE</v>
          </cell>
          <cell r="N3398">
            <v>1435844</v>
          </cell>
          <cell r="O3398">
            <v>0</v>
          </cell>
        </row>
        <row r="3399">
          <cell r="F3399" t="str">
            <v>OPE</v>
          </cell>
          <cell r="N3399">
            <v>2871690</v>
          </cell>
          <cell r="O3399">
            <v>30152738</v>
          </cell>
        </row>
        <row r="3400">
          <cell r="F3400" t="str">
            <v>OPE</v>
          </cell>
          <cell r="N3400">
            <v>1435844</v>
          </cell>
          <cell r="O3400">
            <v>0</v>
          </cell>
        </row>
        <row r="3401">
          <cell r="F3401" t="str">
            <v>OPE</v>
          </cell>
          <cell r="N3401">
            <v>2871690</v>
          </cell>
          <cell r="O3401">
            <v>30152738</v>
          </cell>
        </row>
        <row r="3402">
          <cell r="F3402" t="str">
            <v>OPE</v>
          </cell>
          <cell r="N3402">
            <v>1435844</v>
          </cell>
          <cell r="O3402">
            <v>0</v>
          </cell>
        </row>
        <row r="3403">
          <cell r="F3403" t="str">
            <v>OPE</v>
          </cell>
          <cell r="N3403">
            <v>2871690</v>
          </cell>
          <cell r="O3403">
            <v>30152738</v>
          </cell>
        </row>
        <row r="3404">
          <cell r="F3404" t="str">
            <v>OPE</v>
          </cell>
          <cell r="N3404">
            <v>1435844</v>
          </cell>
          <cell r="O3404">
            <v>0</v>
          </cell>
        </row>
        <row r="3405">
          <cell r="F3405" t="str">
            <v>OPE</v>
          </cell>
          <cell r="N3405">
            <v>2871690</v>
          </cell>
          <cell r="O3405">
            <v>30152738</v>
          </cell>
        </row>
        <row r="3406">
          <cell r="F3406" t="str">
            <v>OPE</v>
          </cell>
          <cell r="N3406">
            <v>1435844</v>
          </cell>
          <cell r="O3406">
            <v>0</v>
          </cell>
        </row>
        <row r="3407">
          <cell r="F3407" t="str">
            <v>OPE</v>
          </cell>
          <cell r="N3407">
            <v>2871690</v>
          </cell>
          <cell r="O3407">
            <v>30152738</v>
          </cell>
        </row>
        <row r="3408">
          <cell r="F3408" t="str">
            <v>OPE</v>
          </cell>
          <cell r="N3408">
            <v>1435844</v>
          </cell>
          <cell r="O3408">
            <v>0</v>
          </cell>
        </row>
        <row r="3409">
          <cell r="F3409" t="str">
            <v>OPE</v>
          </cell>
          <cell r="N3409">
            <v>2871690</v>
          </cell>
          <cell r="O3409">
            <v>30152738</v>
          </cell>
        </row>
        <row r="3410">
          <cell r="F3410" t="str">
            <v>OPE</v>
          </cell>
          <cell r="N3410">
            <v>1435844</v>
          </cell>
          <cell r="O3410">
            <v>0</v>
          </cell>
        </row>
        <row r="3411">
          <cell r="F3411" t="str">
            <v>OPE</v>
          </cell>
          <cell r="N3411">
            <v>2871690</v>
          </cell>
          <cell r="O3411">
            <v>30152738</v>
          </cell>
        </row>
        <row r="3412">
          <cell r="F3412" t="str">
            <v>OPE</v>
          </cell>
          <cell r="N3412">
            <v>1435844</v>
          </cell>
          <cell r="O3412">
            <v>0</v>
          </cell>
        </row>
        <row r="3413">
          <cell r="F3413" t="str">
            <v>OPE</v>
          </cell>
          <cell r="N3413">
            <v>2871690</v>
          </cell>
          <cell r="O3413">
            <v>30152738</v>
          </cell>
        </row>
        <row r="3414">
          <cell r="F3414" t="str">
            <v>OPE</v>
          </cell>
          <cell r="N3414">
            <v>1435844</v>
          </cell>
          <cell r="O3414">
            <v>0</v>
          </cell>
        </row>
        <row r="3415">
          <cell r="F3415" t="str">
            <v>OPE</v>
          </cell>
          <cell r="N3415">
            <v>2871690</v>
          </cell>
          <cell r="O3415">
            <v>30152738</v>
          </cell>
        </row>
        <row r="3416">
          <cell r="F3416" t="str">
            <v>OPE</v>
          </cell>
          <cell r="N3416">
            <v>1435844</v>
          </cell>
          <cell r="O3416">
            <v>0</v>
          </cell>
        </row>
        <row r="3417">
          <cell r="F3417" t="str">
            <v>OPE</v>
          </cell>
          <cell r="N3417">
            <v>2871690</v>
          </cell>
          <cell r="O3417">
            <v>30152738</v>
          </cell>
        </row>
        <row r="3418">
          <cell r="F3418" t="str">
            <v>OPE</v>
          </cell>
          <cell r="N3418">
            <v>1435844</v>
          </cell>
          <cell r="O3418">
            <v>0</v>
          </cell>
        </row>
        <row r="3419">
          <cell r="F3419" t="str">
            <v>OPE</v>
          </cell>
          <cell r="N3419">
            <v>2871690</v>
          </cell>
          <cell r="O3419">
            <v>30152738</v>
          </cell>
        </row>
        <row r="3420">
          <cell r="F3420" t="str">
            <v>OPE</v>
          </cell>
          <cell r="N3420">
            <v>1435844</v>
          </cell>
          <cell r="O3420">
            <v>0</v>
          </cell>
        </row>
        <row r="3421">
          <cell r="F3421" t="str">
            <v>OPE</v>
          </cell>
          <cell r="N3421">
            <v>2871690</v>
          </cell>
          <cell r="O3421">
            <v>30152738</v>
          </cell>
        </row>
        <row r="3422">
          <cell r="F3422" t="str">
            <v>OPE</v>
          </cell>
          <cell r="N3422">
            <v>1435844</v>
          </cell>
          <cell r="O3422">
            <v>0</v>
          </cell>
        </row>
        <row r="3423">
          <cell r="F3423" t="str">
            <v>OPE</v>
          </cell>
          <cell r="N3423">
            <v>2871690</v>
          </cell>
          <cell r="O3423">
            <v>30152738</v>
          </cell>
        </row>
        <row r="3424">
          <cell r="F3424" t="str">
            <v>OPE</v>
          </cell>
          <cell r="N3424">
            <v>1435844</v>
          </cell>
          <cell r="O3424">
            <v>0</v>
          </cell>
        </row>
        <row r="3425">
          <cell r="F3425" t="str">
            <v>OPE</v>
          </cell>
          <cell r="N3425">
            <v>2871690</v>
          </cell>
          <cell r="O3425">
            <v>30152738</v>
          </cell>
        </row>
        <row r="3426">
          <cell r="F3426" t="str">
            <v>OPE</v>
          </cell>
          <cell r="N3426">
            <v>4307534</v>
          </cell>
          <cell r="O3426">
            <v>30152738</v>
          </cell>
        </row>
        <row r="3427">
          <cell r="F3427" t="str">
            <v>OPE</v>
          </cell>
          <cell r="N3427">
            <v>8036920</v>
          </cell>
          <cell r="O3427">
            <v>50230750</v>
          </cell>
        </row>
        <row r="3428">
          <cell r="F3428" t="str">
            <v>OPE</v>
          </cell>
          <cell r="N3428">
            <v>8036920</v>
          </cell>
          <cell r="O3428">
            <v>50230750</v>
          </cell>
        </row>
        <row r="3429">
          <cell r="F3429" t="str">
            <v>OPE</v>
          </cell>
          <cell r="N3429">
            <v>8036920</v>
          </cell>
          <cell r="O3429">
            <v>50230750</v>
          </cell>
        </row>
        <row r="3430">
          <cell r="F3430" t="str">
            <v>FFE</v>
          </cell>
          <cell r="N3430">
            <v>0</v>
          </cell>
          <cell r="O3430">
            <v>5900000</v>
          </cell>
        </row>
        <row r="3431">
          <cell r="F3431" t="str">
            <v>ITE</v>
          </cell>
          <cell r="N3431">
            <v>0</v>
          </cell>
          <cell r="O3431">
            <v>9155850</v>
          </cell>
        </row>
        <row r="3432">
          <cell r="F3432" t="str">
            <v>ITE</v>
          </cell>
          <cell r="N3432">
            <v>0</v>
          </cell>
          <cell r="O3432">
            <v>9155850</v>
          </cell>
        </row>
        <row r="3433">
          <cell r="F3433" t="str">
            <v>ITE</v>
          </cell>
          <cell r="N3433">
            <v>0</v>
          </cell>
          <cell r="O3433">
            <v>9155850</v>
          </cell>
        </row>
        <row r="3434">
          <cell r="F3434" t="str">
            <v>ITE</v>
          </cell>
          <cell r="N3434">
            <v>0</v>
          </cell>
          <cell r="O3434">
            <v>9155850</v>
          </cell>
        </row>
        <row r="3435">
          <cell r="F3435" t="str">
            <v>ITE</v>
          </cell>
          <cell r="N3435">
            <v>0</v>
          </cell>
          <cell r="O3435">
            <v>7350568</v>
          </cell>
        </row>
        <row r="3436">
          <cell r="F3436" t="str">
            <v>ITE</v>
          </cell>
          <cell r="N3436">
            <v>0</v>
          </cell>
          <cell r="O3436">
            <v>10929134</v>
          </cell>
        </row>
        <row r="3437">
          <cell r="F3437" t="str">
            <v>ITE</v>
          </cell>
          <cell r="N3437">
            <v>0</v>
          </cell>
          <cell r="O3437">
            <v>7350568</v>
          </cell>
        </row>
        <row r="3438">
          <cell r="F3438" t="str">
            <v>ITE</v>
          </cell>
          <cell r="N3438">
            <v>0</v>
          </cell>
          <cell r="O3438">
            <v>7350568</v>
          </cell>
        </row>
        <row r="3439">
          <cell r="F3439" t="str">
            <v>ITE</v>
          </cell>
          <cell r="N3439">
            <v>0</v>
          </cell>
          <cell r="O3439">
            <v>9387664</v>
          </cell>
        </row>
        <row r="3440">
          <cell r="F3440" t="str">
            <v>ITE</v>
          </cell>
          <cell r="N3440">
            <v>0</v>
          </cell>
          <cell r="O3440">
            <v>9387664</v>
          </cell>
        </row>
        <row r="3441">
          <cell r="F3441" t="str">
            <v>FFE</v>
          </cell>
          <cell r="N3441">
            <v>0</v>
          </cell>
          <cell r="O3441">
            <v>20400000</v>
          </cell>
        </row>
        <row r="3442">
          <cell r="F3442" t="str">
            <v>FFE</v>
          </cell>
          <cell r="N3442">
            <v>0</v>
          </cell>
          <cell r="O3442">
            <v>5500000</v>
          </cell>
        </row>
        <row r="3443">
          <cell r="F3443" t="str">
            <v>FFE</v>
          </cell>
          <cell r="N3443">
            <v>0</v>
          </cell>
          <cell r="O3443">
            <v>5500000</v>
          </cell>
        </row>
        <row r="3444">
          <cell r="F3444" t="str">
            <v>FFE</v>
          </cell>
          <cell r="N3444">
            <v>0</v>
          </cell>
          <cell r="O3444">
            <v>7850000</v>
          </cell>
        </row>
        <row r="3445">
          <cell r="F3445" t="str">
            <v>FFE</v>
          </cell>
          <cell r="N3445">
            <v>0</v>
          </cell>
          <cell r="O3445">
            <v>8750000</v>
          </cell>
        </row>
        <row r="3446">
          <cell r="F3446" t="str">
            <v>FFE</v>
          </cell>
          <cell r="N3446">
            <v>0</v>
          </cell>
          <cell r="O3446">
            <v>12250000</v>
          </cell>
        </row>
        <row r="3447">
          <cell r="F3447" t="str">
            <v>FFE</v>
          </cell>
          <cell r="N3447">
            <v>0</v>
          </cell>
          <cell r="O3447">
            <v>9275000</v>
          </cell>
        </row>
        <row r="3448">
          <cell r="F3448" t="str">
            <v>FFE</v>
          </cell>
          <cell r="N3448">
            <v>0</v>
          </cell>
          <cell r="O3448">
            <v>3500000</v>
          </cell>
        </row>
        <row r="3449">
          <cell r="F3449" t="str">
            <v>FFE</v>
          </cell>
          <cell r="N3449">
            <v>0</v>
          </cell>
          <cell r="O3449">
            <v>3500000</v>
          </cell>
        </row>
        <row r="3450">
          <cell r="F3450" t="str">
            <v>FFE</v>
          </cell>
          <cell r="N3450">
            <v>0</v>
          </cell>
          <cell r="O3450">
            <v>35575943</v>
          </cell>
        </row>
        <row r="3451">
          <cell r="F3451" t="str">
            <v>FFE</v>
          </cell>
          <cell r="N3451">
            <v>0</v>
          </cell>
          <cell r="O3451">
            <v>12621190</v>
          </cell>
        </row>
        <row r="3452">
          <cell r="F3452" t="str">
            <v>FFE</v>
          </cell>
          <cell r="N3452">
            <v>0</v>
          </cell>
          <cell r="O3452">
            <v>2944945</v>
          </cell>
        </row>
        <row r="3453">
          <cell r="F3453" t="str">
            <v>FFE</v>
          </cell>
          <cell r="N3453">
            <v>0</v>
          </cell>
          <cell r="O3453">
            <v>2944945</v>
          </cell>
        </row>
        <row r="3454">
          <cell r="F3454" t="str">
            <v>FFE</v>
          </cell>
          <cell r="N3454">
            <v>0</v>
          </cell>
          <cell r="O3454">
            <v>11779777</v>
          </cell>
        </row>
        <row r="3455">
          <cell r="F3455" t="str">
            <v>FFE</v>
          </cell>
          <cell r="N3455">
            <v>0</v>
          </cell>
          <cell r="O3455">
            <v>2839768</v>
          </cell>
        </row>
        <row r="3456">
          <cell r="F3456" t="str">
            <v>FFE</v>
          </cell>
          <cell r="N3456">
            <v>0</v>
          </cell>
          <cell r="O3456">
            <v>2839768</v>
          </cell>
        </row>
        <row r="3457">
          <cell r="F3457" t="str">
            <v>FFE</v>
          </cell>
          <cell r="N3457">
            <v>0</v>
          </cell>
          <cell r="O3457">
            <v>2839768</v>
          </cell>
        </row>
        <row r="3458">
          <cell r="F3458" t="str">
            <v>FFE</v>
          </cell>
          <cell r="N3458">
            <v>0</v>
          </cell>
          <cell r="O3458">
            <v>2839768</v>
          </cell>
        </row>
        <row r="3459">
          <cell r="F3459" t="str">
            <v>FFE</v>
          </cell>
          <cell r="N3459">
            <v>0</v>
          </cell>
          <cell r="O3459">
            <v>4838123</v>
          </cell>
        </row>
        <row r="3460">
          <cell r="F3460" t="str">
            <v>FFE</v>
          </cell>
          <cell r="N3460">
            <v>0</v>
          </cell>
          <cell r="O3460">
            <v>4838123</v>
          </cell>
        </row>
        <row r="3461">
          <cell r="F3461" t="str">
            <v>FFE</v>
          </cell>
          <cell r="N3461">
            <v>0</v>
          </cell>
          <cell r="O3461">
            <v>4838123</v>
          </cell>
        </row>
        <row r="3462">
          <cell r="F3462" t="str">
            <v>FFE</v>
          </cell>
          <cell r="N3462">
            <v>0</v>
          </cell>
          <cell r="O3462">
            <v>4838123</v>
          </cell>
        </row>
        <row r="3463">
          <cell r="F3463" t="str">
            <v>FFE</v>
          </cell>
          <cell r="N3463">
            <v>0</v>
          </cell>
          <cell r="O3463">
            <v>4838123</v>
          </cell>
        </row>
        <row r="3464">
          <cell r="F3464" t="str">
            <v>FFE</v>
          </cell>
          <cell r="N3464">
            <v>0</v>
          </cell>
          <cell r="O3464">
            <v>4880193</v>
          </cell>
        </row>
        <row r="3465">
          <cell r="F3465" t="str">
            <v>FFE</v>
          </cell>
          <cell r="N3465">
            <v>0</v>
          </cell>
          <cell r="O3465">
            <v>4880193</v>
          </cell>
        </row>
        <row r="3466">
          <cell r="F3466" t="str">
            <v>FFE</v>
          </cell>
          <cell r="N3466">
            <v>0</v>
          </cell>
          <cell r="O3466">
            <v>4880193</v>
          </cell>
        </row>
        <row r="3467">
          <cell r="F3467" t="str">
            <v>FFE</v>
          </cell>
          <cell r="N3467">
            <v>0</v>
          </cell>
          <cell r="O3467">
            <v>4880193</v>
          </cell>
        </row>
        <row r="3468">
          <cell r="F3468" t="str">
            <v>FFE</v>
          </cell>
          <cell r="N3468">
            <v>0</v>
          </cell>
          <cell r="O3468">
            <v>4880193</v>
          </cell>
        </row>
        <row r="3469">
          <cell r="F3469" t="str">
            <v>FFE</v>
          </cell>
          <cell r="N3469">
            <v>0</v>
          </cell>
          <cell r="O3469">
            <v>4880193</v>
          </cell>
        </row>
        <row r="3470">
          <cell r="F3470" t="str">
            <v>FFE</v>
          </cell>
          <cell r="N3470">
            <v>0</v>
          </cell>
          <cell r="O3470">
            <v>4880193</v>
          </cell>
        </row>
        <row r="3471">
          <cell r="F3471" t="str">
            <v>FFE</v>
          </cell>
          <cell r="N3471">
            <v>0</v>
          </cell>
          <cell r="O3471">
            <v>4880193</v>
          </cell>
        </row>
        <row r="3472">
          <cell r="F3472" t="str">
            <v>FFE</v>
          </cell>
          <cell r="N3472">
            <v>0</v>
          </cell>
          <cell r="O3472">
            <v>4880193</v>
          </cell>
        </row>
        <row r="3473">
          <cell r="F3473" t="str">
            <v>FFE</v>
          </cell>
          <cell r="N3473">
            <v>0</v>
          </cell>
          <cell r="O3473">
            <v>4880193</v>
          </cell>
        </row>
        <row r="3474">
          <cell r="F3474" t="str">
            <v>FFE</v>
          </cell>
          <cell r="N3474">
            <v>0</v>
          </cell>
          <cell r="O3474">
            <v>4880193</v>
          </cell>
        </row>
        <row r="3475">
          <cell r="F3475" t="str">
            <v>FFE</v>
          </cell>
          <cell r="N3475">
            <v>0</v>
          </cell>
          <cell r="O3475">
            <v>4880193</v>
          </cell>
        </row>
        <row r="3476">
          <cell r="F3476" t="str">
            <v>FFE</v>
          </cell>
          <cell r="N3476">
            <v>0</v>
          </cell>
          <cell r="O3476">
            <v>4880193</v>
          </cell>
        </row>
        <row r="3477">
          <cell r="F3477" t="str">
            <v>FFE</v>
          </cell>
          <cell r="N3477">
            <v>0</v>
          </cell>
          <cell r="O3477">
            <v>4880193</v>
          </cell>
        </row>
        <row r="3478">
          <cell r="F3478" t="str">
            <v>FFE</v>
          </cell>
          <cell r="N3478">
            <v>0</v>
          </cell>
          <cell r="O3478">
            <v>4880193</v>
          </cell>
        </row>
        <row r="3479">
          <cell r="F3479" t="str">
            <v>FFE</v>
          </cell>
          <cell r="N3479">
            <v>0</v>
          </cell>
          <cell r="O3479">
            <v>4880193</v>
          </cell>
        </row>
        <row r="3480">
          <cell r="F3480" t="str">
            <v>FFE</v>
          </cell>
          <cell r="N3480">
            <v>0</v>
          </cell>
          <cell r="O3480">
            <v>4880193</v>
          </cell>
        </row>
        <row r="3481">
          <cell r="F3481" t="str">
            <v>FFE</v>
          </cell>
          <cell r="N3481">
            <v>0</v>
          </cell>
          <cell r="O3481">
            <v>4880193</v>
          </cell>
        </row>
        <row r="3482">
          <cell r="F3482" t="str">
            <v>FFE</v>
          </cell>
          <cell r="N3482">
            <v>0</v>
          </cell>
          <cell r="O3482">
            <v>4880193</v>
          </cell>
        </row>
        <row r="3483">
          <cell r="F3483" t="str">
            <v>FFE</v>
          </cell>
          <cell r="N3483">
            <v>0</v>
          </cell>
          <cell r="O3483">
            <v>4880193</v>
          </cell>
        </row>
        <row r="3484">
          <cell r="F3484" t="str">
            <v>FFE</v>
          </cell>
          <cell r="N3484">
            <v>0</v>
          </cell>
          <cell r="O3484">
            <v>4880193</v>
          </cell>
        </row>
        <row r="3485">
          <cell r="F3485" t="str">
            <v>FFE</v>
          </cell>
          <cell r="N3485">
            <v>0</v>
          </cell>
          <cell r="O3485">
            <v>4880193</v>
          </cell>
        </row>
        <row r="3486">
          <cell r="F3486" t="str">
            <v>FFE</v>
          </cell>
          <cell r="N3486">
            <v>0</v>
          </cell>
          <cell r="O3486">
            <v>4880193</v>
          </cell>
        </row>
        <row r="3487">
          <cell r="F3487" t="str">
            <v>FFE</v>
          </cell>
          <cell r="N3487">
            <v>0</v>
          </cell>
          <cell r="O3487">
            <v>4880193</v>
          </cell>
        </row>
        <row r="3488">
          <cell r="F3488" t="str">
            <v>FFE</v>
          </cell>
          <cell r="N3488">
            <v>0</v>
          </cell>
          <cell r="O3488">
            <v>3996710</v>
          </cell>
        </row>
        <row r="3489">
          <cell r="F3489" t="str">
            <v>FFE</v>
          </cell>
          <cell r="N3489">
            <v>0</v>
          </cell>
          <cell r="O3489">
            <v>3996710</v>
          </cell>
        </row>
        <row r="3490">
          <cell r="F3490" t="str">
            <v>FFE</v>
          </cell>
          <cell r="N3490">
            <v>0</v>
          </cell>
          <cell r="O3490">
            <v>3996710</v>
          </cell>
        </row>
        <row r="3491">
          <cell r="F3491" t="str">
            <v>FFE</v>
          </cell>
          <cell r="N3491">
            <v>0</v>
          </cell>
          <cell r="O3491">
            <v>3996710</v>
          </cell>
        </row>
        <row r="3492">
          <cell r="F3492" t="str">
            <v>FFE</v>
          </cell>
          <cell r="N3492">
            <v>0</v>
          </cell>
          <cell r="O3492">
            <v>3996710</v>
          </cell>
        </row>
        <row r="3493">
          <cell r="F3493" t="str">
            <v>FFE</v>
          </cell>
          <cell r="N3493">
            <v>0</v>
          </cell>
          <cell r="O3493">
            <v>3996710</v>
          </cell>
        </row>
        <row r="3494">
          <cell r="F3494" t="str">
            <v>FFE</v>
          </cell>
          <cell r="N3494">
            <v>0</v>
          </cell>
          <cell r="O3494">
            <v>3996710</v>
          </cell>
        </row>
        <row r="3495">
          <cell r="F3495" t="str">
            <v>FFE</v>
          </cell>
          <cell r="N3495">
            <v>0</v>
          </cell>
          <cell r="O3495">
            <v>3996710</v>
          </cell>
        </row>
        <row r="3496">
          <cell r="F3496" t="str">
            <v>FFE</v>
          </cell>
          <cell r="N3496">
            <v>0</v>
          </cell>
          <cell r="O3496">
            <v>3996710</v>
          </cell>
        </row>
        <row r="3497">
          <cell r="F3497" t="str">
            <v>FFE</v>
          </cell>
          <cell r="N3497">
            <v>0</v>
          </cell>
          <cell r="O3497">
            <v>3996710</v>
          </cell>
        </row>
        <row r="3498">
          <cell r="F3498" t="str">
            <v>FFE</v>
          </cell>
          <cell r="N3498">
            <v>0</v>
          </cell>
          <cell r="O3498">
            <v>3996710</v>
          </cell>
        </row>
        <row r="3499">
          <cell r="F3499" t="str">
            <v>FFE</v>
          </cell>
          <cell r="N3499">
            <v>0</v>
          </cell>
          <cell r="O3499">
            <v>3996710</v>
          </cell>
        </row>
        <row r="3500">
          <cell r="F3500" t="str">
            <v>FFE</v>
          </cell>
          <cell r="N3500">
            <v>0</v>
          </cell>
          <cell r="O3500">
            <v>3996710</v>
          </cell>
        </row>
        <row r="3501">
          <cell r="F3501" t="str">
            <v>FFE</v>
          </cell>
          <cell r="N3501">
            <v>0</v>
          </cell>
          <cell r="O3501">
            <v>3996710</v>
          </cell>
        </row>
        <row r="3502">
          <cell r="F3502" t="str">
            <v>FFE</v>
          </cell>
          <cell r="N3502">
            <v>0</v>
          </cell>
          <cell r="O3502">
            <v>4627770</v>
          </cell>
        </row>
        <row r="3503">
          <cell r="F3503" t="str">
            <v>FFE</v>
          </cell>
          <cell r="N3503">
            <v>0</v>
          </cell>
          <cell r="O3503">
            <v>4627770</v>
          </cell>
        </row>
        <row r="3504">
          <cell r="F3504" t="str">
            <v>FFE</v>
          </cell>
          <cell r="N3504">
            <v>0</v>
          </cell>
          <cell r="O3504">
            <v>4627770</v>
          </cell>
        </row>
        <row r="3505">
          <cell r="F3505" t="str">
            <v>FFE</v>
          </cell>
          <cell r="N3505">
            <v>0</v>
          </cell>
          <cell r="O3505">
            <v>4627770</v>
          </cell>
        </row>
        <row r="3506">
          <cell r="F3506" t="str">
            <v>FFE</v>
          </cell>
          <cell r="N3506">
            <v>0</v>
          </cell>
          <cell r="O3506">
            <v>4627770</v>
          </cell>
        </row>
        <row r="3507">
          <cell r="F3507" t="str">
            <v>FFE</v>
          </cell>
          <cell r="N3507">
            <v>0</v>
          </cell>
          <cell r="O3507">
            <v>4627770</v>
          </cell>
        </row>
        <row r="3508">
          <cell r="F3508" t="str">
            <v>FFE</v>
          </cell>
          <cell r="N3508">
            <v>0</v>
          </cell>
          <cell r="O3508">
            <v>4627770</v>
          </cell>
        </row>
        <row r="3509">
          <cell r="F3509" t="str">
            <v>FFE</v>
          </cell>
          <cell r="N3509">
            <v>0</v>
          </cell>
          <cell r="O3509">
            <v>4627770</v>
          </cell>
        </row>
        <row r="3510">
          <cell r="F3510" t="str">
            <v>FFE</v>
          </cell>
          <cell r="N3510">
            <v>0</v>
          </cell>
          <cell r="O3510">
            <v>4627770</v>
          </cell>
        </row>
        <row r="3511">
          <cell r="F3511" t="str">
            <v>FFE</v>
          </cell>
          <cell r="N3511">
            <v>0</v>
          </cell>
          <cell r="O3511">
            <v>4627770</v>
          </cell>
        </row>
        <row r="3512">
          <cell r="F3512" t="str">
            <v>FFE</v>
          </cell>
          <cell r="N3512">
            <v>0</v>
          </cell>
          <cell r="O3512">
            <v>4627770</v>
          </cell>
        </row>
        <row r="3513">
          <cell r="F3513" t="str">
            <v>FFE</v>
          </cell>
          <cell r="N3513">
            <v>0</v>
          </cell>
          <cell r="O3513">
            <v>4627770</v>
          </cell>
        </row>
        <row r="3514">
          <cell r="F3514" t="str">
            <v>FFE</v>
          </cell>
          <cell r="N3514">
            <v>0</v>
          </cell>
          <cell r="O3514">
            <v>4627770</v>
          </cell>
        </row>
        <row r="3515">
          <cell r="F3515" t="str">
            <v>FFE</v>
          </cell>
          <cell r="N3515">
            <v>0</v>
          </cell>
          <cell r="O3515">
            <v>4627770</v>
          </cell>
        </row>
        <row r="3516">
          <cell r="F3516" t="str">
            <v>FFE</v>
          </cell>
          <cell r="N3516">
            <v>0</v>
          </cell>
          <cell r="O3516">
            <v>4627770</v>
          </cell>
        </row>
        <row r="3517">
          <cell r="F3517" t="str">
            <v>FFE</v>
          </cell>
          <cell r="N3517">
            <v>0</v>
          </cell>
          <cell r="O3517">
            <v>4627770</v>
          </cell>
        </row>
        <row r="3518">
          <cell r="F3518" t="str">
            <v>FFE</v>
          </cell>
          <cell r="N3518">
            <v>0</v>
          </cell>
          <cell r="O3518">
            <v>4627770</v>
          </cell>
        </row>
        <row r="3519">
          <cell r="F3519" t="str">
            <v>FFE</v>
          </cell>
          <cell r="N3519">
            <v>0</v>
          </cell>
          <cell r="O3519">
            <v>4627770</v>
          </cell>
        </row>
        <row r="3520">
          <cell r="F3520" t="str">
            <v>FFE</v>
          </cell>
          <cell r="N3520">
            <v>0</v>
          </cell>
          <cell r="O3520">
            <v>4627770</v>
          </cell>
        </row>
        <row r="3521">
          <cell r="F3521" t="str">
            <v>FFE</v>
          </cell>
          <cell r="N3521">
            <v>0</v>
          </cell>
          <cell r="O3521">
            <v>4627770</v>
          </cell>
        </row>
        <row r="3522">
          <cell r="F3522" t="str">
            <v>FFE</v>
          </cell>
          <cell r="N3522">
            <v>0</v>
          </cell>
          <cell r="O3522">
            <v>4627770</v>
          </cell>
        </row>
        <row r="3523">
          <cell r="F3523" t="str">
            <v>FFE</v>
          </cell>
          <cell r="N3523">
            <v>0</v>
          </cell>
          <cell r="O3523">
            <v>4627770</v>
          </cell>
        </row>
        <row r="3524">
          <cell r="F3524" t="str">
            <v>FFE</v>
          </cell>
          <cell r="N3524">
            <v>0</v>
          </cell>
          <cell r="O3524">
            <v>4627770</v>
          </cell>
        </row>
        <row r="3525">
          <cell r="F3525" t="str">
            <v>FFE</v>
          </cell>
          <cell r="N3525">
            <v>0</v>
          </cell>
          <cell r="O3525">
            <v>4627770</v>
          </cell>
        </row>
        <row r="3526">
          <cell r="F3526" t="str">
            <v>FFE</v>
          </cell>
          <cell r="N3526">
            <v>0</v>
          </cell>
          <cell r="O3526">
            <v>4627770</v>
          </cell>
        </row>
        <row r="3527">
          <cell r="F3527" t="str">
            <v>FFE</v>
          </cell>
          <cell r="N3527">
            <v>0</v>
          </cell>
          <cell r="O3527">
            <v>4627770</v>
          </cell>
        </row>
        <row r="3528">
          <cell r="F3528" t="str">
            <v>FFE</v>
          </cell>
          <cell r="N3528">
            <v>0</v>
          </cell>
          <cell r="O3528">
            <v>4627770</v>
          </cell>
        </row>
        <row r="3529">
          <cell r="F3529" t="str">
            <v>FFE</v>
          </cell>
          <cell r="N3529">
            <v>0</v>
          </cell>
          <cell r="O3529">
            <v>4627770</v>
          </cell>
        </row>
        <row r="3530">
          <cell r="F3530" t="str">
            <v>FFE</v>
          </cell>
          <cell r="N3530">
            <v>0</v>
          </cell>
          <cell r="O3530">
            <v>3996710</v>
          </cell>
        </row>
        <row r="3531">
          <cell r="F3531" t="str">
            <v>FFE</v>
          </cell>
          <cell r="N3531">
            <v>0</v>
          </cell>
          <cell r="O3531">
            <v>3996710</v>
          </cell>
        </row>
        <row r="3532">
          <cell r="F3532" t="str">
            <v>FFE</v>
          </cell>
          <cell r="N3532">
            <v>0</v>
          </cell>
          <cell r="O3532">
            <v>3996710</v>
          </cell>
        </row>
        <row r="3533">
          <cell r="F3533" t="str">
            <v>FFE</v>
          </cell>
          <cell r="N3533">
            <v>0</v>
          </cell>
          <cell r="O3533">
            <v>3996710</v>
          </cell>
        </row>
        <row r="3534">
          <cell r="F3534" t="str">
            <v>FFE</v>
          </cell>
          <cell r="N3534">
            <v>0</v>
          </cell>
          <cell r="O3534">
            <v>3996710</v>
          </cell>
        </row>
        <row r="3535">
          <cell r="F3535" t="str">
            <v>FFE</v>
          </cell>
          <cell r="N3535">
            <v>0</v>
          </cell>
          <cell r="O3535">
            <v>3996710</v>
          </cell>
        </row>
        <row r="3536">
          <cell r="F3536" t="str">
            <v>FFE</v>
          </cell>
          <cell r="N3536">
            <v>0</v>
          </cell>
          <cell r="O3536">
            <v>3996710</v>
          </cell>
        </row>
        <row r="3537">
          <cell r="F3537" t="str">
            <v>FFE</v>
          </cell>
          <cell r="N3537">
            <v>0</v>
          </cell>
          <cell r="O3537">
            <v>4627770</v>
          </cell>
        </row>
        <row r="3538">
          <cell r="F3538" t="str">
            <v>FFE</v>
          </cell>
          <cell r="N3538">
            <v>0</v>
          </cell>
          <cell r="O3538">
            <v>4627770</v>
          </cell>
        </row>
        <row r="3539">
          <cell r="F3539" t="str">
            <v>FFE</v>
          </cell>
          <cell r="N3539">
            <v>0</v>
          </cell>
          <cell r="O3539">
            <v>4627770</v>
          </cell>
        </row>
        <row r="3540">
          <cell r="F3540" t="str">
            <v>FFE</v>
          </cell>
          <cell r="N3540">
            <v>0</v>
          </cell>
          <cell r="O3540">
            <v>4627770</v>
          </cell>
        </row>
        <row r="3541">
          <cell r="F3541" t="str">
            <v>FFE</v>
          </cell>
          <cell r="N3541">
            <v>0</v>
          </cell>
          <cell r="O3541">
            <v>4627770</v>
          </cell>
        </row>
        <row r="3542">
          <cell r="F3542" t="str">
            <v>FFE</v>
          </cell>
          <cell r="N3542">
            <v>0</v>
          </cell>
          <cell r="O3542">
            <v>4627770</v>
          </cell>
        </row>
        <row r="3543">
          <cell r="F3543" t="str">
            <v>FFE</v>
          </cell>
          <cell r="N3543">
            <v>0</v>
          </cell>
          <cell r="O3543">
            <v>4627770</v>
          </cell>
        </row>
        <row r="3544">
          <cell r="F3544" t="str">
            <v>FFE</v>
          </cell>
          <cell r="N3544">
            <v>0</v>
          </cell>
          <cell r="O3544">
            <v>4627770</v>
          </cell>
        </row>
        <row r="3545">
          <cell r="F3545" t="str">
            <v>FFE</v>
          </cell>
          <cell r="N3545">
            <v>0</v>
          </cell>
          <cell r="O3545">
            <v>4627770</v>
          </cell>
        </row>
        <row r="3546">
          <cell r="F3546" t="str">
            <v>FFE</v>
          </cell>
          <cell r="N3546">
            <v>0</v>
          </cell>
          <cell r="O3546">
            <v>4627770</v>
          </cell>
        </row>
        <row r="3547">
          <cell r="F3547" t="str">
            <v>FFE</v>
          </cell>
          <cell r="N3547">
            <v>0</v>
          </cell>
          <cell r="O3547">
            <v>4627770</v>
          </cell>
        </row>
        <row r="3548">
          <cell r="F3548" t="str">
            <v>FFE</v>
          </cell>
          <cell r="N3548">
            <v>0</v>
          </cell>
          <cell r="O3548">
            <v>4627770</v>
          </cell>
        </row>
        <row r="3549">
          <cell r="F3549" t="str">
            <v>FFE</v>
          </cell>
          <cell r="N3549">
            <v>0</v>
          </cell>
          <cell r="O3549">
            <v>4627770</v>
          </cell>
        </row>
        <row r="3550">
          <cell r="F3550" t="str">
            <v>FFE</v>
          </cell>
          <cell r="N3550">
            <v>0</v>
          </cell>
          <cell r="O3550">
            <v>4627770</v>
          </cell>
        </row>
        <row r="3551">
          <cell r="F3551" t="str">
            <v>FFE</v>
          </cell>
          <cell r="N3551">
            <v>0</v>
          </cell>
          <cell r="O3551">
            <v>3996710</v>
          </cell>
        </row>
        <row r="3552">
          <cell r="F3552" t="str">
            <v>FFE</v>
          </cell>
          <cell r="N3552">
            <v>0</v>
          </cell>
          <cell r="O3552">
            <v>3996710</v>
          </cell>
        </row>
        <row r="3553">
          <cell r="F3553" t="str">
            <v>FFE</v>
          </cell>
          <cell r="N3553">
            <v>0</v>
          </cell>
          <cell r="O3553">
            <v>3996710</v>
          </cell>
        </row>
        <row r="3554">
          <cell r="F3554" t="str">
            <v>FFE</v>
          </cell>
          <cell r="N3554">
            <v>0</v>
          </cell>
          <cell r="O3554">
            <v>3996710</v>
          </cell>
        </row>
        <row r="3555">
          <cell r="F3555" t="str">
            <v>FFE</v>
          </cell>
          <cell r="N3555">
            <v>0</v>
          </cell>
          <cell r="O3555">
            <v>3996710</v>
          </cell>
        </row>
        <row r="3556">
          <cell r="F3556" t="str">
            <v>FFE</v>
          </cell>
          <cell r="N3556">
            <v>0</v>
          </cell>
          <cell r="O3556">
            <v>3996710</v>
          </cell>
        </row>
        <row r="3557">
          <cell r="F3557" t="str">
            <v>FFE</v>
          </cell>
          <cell r="N3557">
            <v>0</v>
          </cell>
          <cell r="O3557">
            <v>3996710</v>
          </cell>
        </row>
        <row r="3558">
          <cell r="F3558" t="str">
            <v>FFE</v>
          </cell>
          <cell r="N3558">
            <v>0</v>
          </cell>
          <cell r="O3558">
            <v>3996710</v>
          </cell>
        </row>
        <row r="3559">
          <cell r="F3559" t="str">
            <v>FFE</v>
          </cell>
          <cell r="N3559">
            <v>0</v>
          </cell>
          <cell r="O3559">
            <v>4838123</v>
          </cell>
        </row>
        <row r="3560">
          <cell r="F3560" t="str">
            <v>FFE</v>
          </cell>
          <cell r="N3560">
            <v>0</v>
          </cell>
          <cell r="O3560">
            <v>4838123</v>
          </cell>
        </row>
        <row r="3561">
          <cell r="F3561" t="str">
            <v>FFE</v>
          </cell>
          <cell r="N3561">
            <v>0</v>
          </cell>
          <cell r="O3561">
            <v>4838123</v>
          </cell>
        </row>
        <row r="3562">
          <cell r="F3562" t="str">
            <v>FFE</v>
          </cell>
          <cell r="N3562">
            <v>0</v>
          </cell>
          <cell r="O3562">
            <v>4838123</v>
          </cell>
        </row>
        <row r="3563">
          <cell r="F3563" t="str">
            <v>FFE</v>
          </cell>
          <cell r="N3563">
            <v>0</v>
          </cell>
          <cell r="O3563">
            <v>4838123</v>
          </cell>
        </row>
        <row r="3564">
          <cell r="F3564" t="str">
            <v>FFE</v>
          </cell>
          <cell r="N3564">
            <v>0</v>
          </cell>
          <cell r="O3564">
            <v>4838123</v>
          </cell>
        </row>
        <row r="3565">
          <cell r="F3565" t="str">
            <v>FFE</v>
          </cell>
          <cell r="N3565">
            <v>0</v>
          </cell>
          <cell r="O3565">
            <v>4838123</v>
          </cell>
        </row>
        <row r="3566">
          <cell r="F3566" t="str">
            <v>FFE</v>
          </cell>
          <cell r="N3566">
            <v>0</v>
          </cell>
          <cell r="O3566">
            <v>4838123</v>
          </cell>
        </row>
        <row r="3567">
          <cell r="F3567" t="str">
            <v>FFE</v>
          </cell>
          <cell r="N3567">
            <v>0</v>
          </cell>
          <cell r="O3567">
            <v>4838123</v>
          </cell>
        </row>
        <row r="3568">
          <cell r="F3568" t="str">
            <v>FFE</v>
          </cell>
          <cell r="N3568">
            <v>0</v>
          </cell>
          <cell r="O3568">
            <v>4838123</v>
          </cell>
        </row>
        <row r="3569">
          <cell r="F3569" t="str">
            <v>FFE</v>
          </cell>
          <cell r="N3569">
            <v>0</v>
          </cell>
          <cell r="O3569">
            <v>4838123</v>
          </cell>
        </row>
        <row r="3570">
          <cell r="F3570" t="str">
            <v>FFE</v>
          </cell>
          <cell r="N3570">
            <v>0</v>
          </cell>
          <cell r="O3570">
            <v>4838123</v>
          </cell>
        </row>
        <row r="3571">
          <cell r="F3571" t="str">
            <v>FFE</v>
          </cell>
          <cell r="N3571">
            <v>0</v>
          </cell>
          <cell r="O3571">
            <v>4838123</v>
          </cell>
        </row>
        <row r="3572">
          <cell r="F3572" t="str">
            <v>FFE</v>
          </cell>
          <cell r="N3572">
            <v>0</v>
          </cell>
          <cell r="O3572">
            <v>4838123</v>
          </cell>
        </row>
        <row r="3573">
          <cell r="F3573" t="str">
            <v>FFE</v>
          </cell>
          <cell r="N3573">
            <v>0</v>
          </cell>
          <cell r="O3573">
            <v>4838123</v>
          </cell>
        </row>
        <row r="3574">
          <cell r="F3574" t="str">
            <v>FFE</v>
          </cell>
          <cell r="N3574">
            <v>0</v>
          </cell>
          <cell r="O3574">
            <v>4838123</v>
          </cell>
        </row>
        <row r="3575">
          <cell r="F3575" t="str">
            <v>FFE</v>
          </cell>
          <cell r="N3575">
            <v>0</v>
          </cell>
          <cell r="O3575">
            <v>4838123</v>
          </cell>
        </row>
        <row r="3576">
          <cell r="F3576" t="str">
            <v>FFE</v>
          </cell>
          <cell r="N3576">
            <v>0</v>
          </cell>
          <cell r="O3576">
            <v>4838123</v>
          </cell>
        </row>
        <row r="3577">
          <cell r="F3577" t="str">
            <v>FFE</v>
          </cell>
          <cell r="N3577">
            <v>0</v>
          </cell>
          <cell r="O3577">
            <v>4838123</v>
          </cell>
        </row>
        <row r="3578">
          <cell r="F3578" t="str">
            <v>FFE</v>
          </cell>
          <cell r="N3578">
            <v>0</v>
          </cell>
          <cell r="O3578">
            <v>4838123</v>
          </cell>
        </row>
        <row r="3579">
          <cell r="F3579" t="str">
            <v>FFE</v>
          </cell>
          <cell r="N3579">
            <v>0</v>
          </cell>
          <cell r="O3579">
            <v>4207064</v>
          </cell>
        </row>
        <row r="3580">
          <cell r="F3580" t="str">
            <v>FFE</v>
          </cell>
          <cell r="N3580">
            <v>0</v>
          </cell>
          <cell r="O3580">
            <v>4207064</v>
          </cell>
        </row>
        <row r="3581">
          <cell r="F3581" t="str">
            <v>FFE</v>
          </cell>
          <cell r="N3581">
            <v>0</v>
          </cell>
          <cell r="O3581">
            <v>10517658</v>
          </cell>
        </row>
        <row r="3582">
          <cell r="F3582" t="str">
            <v>FFE</v>
          </cell>
          <cell r="N3582">
            <v>0</v>
          </cell>
          <cell r="O3582">
            <v>10517658</v>
          </cell>
        </row>
        <row r="3583">
          <cell r="F3583" t="str">
            <v>FFE</v>
          </cell>
          <cell r="N3583">
            <v>0</v>
          </cell>
          <cell r="O3583">
            <v>10517658</v>
          </cell>
        </row>
        <row r="3584">
          <cell r="F3584" t="str">
            <v>FFE</v>
          </cell>
          <cell r="N3584">
            <v>0</v>
          </cell>
          <cell r="O3584">
            <v>2944944</v>
          </cell>
        </row>
        <row r="3585">
          <cell r="F3585" t="str">
            <v>FFE</v>
          </cell>
          <cell r="N3585">
            <v>0</v>
          </cell>
          <cell r="O3585">
            <v>2944944</v>
          </cell>
        </row>
        <row r="3586">
          <cell r="F3586" t="str">
            <v>FFE</v>
          </cell>
          <cell r="N3586">
            <v>0</v>
          </cell>
          <cell r="O3586">
            <v>2944944</v>
          </cell>
        </row>
        <row r="3587">
          <cell r="F3587" t="str">
            <v>FFE</v>
          </cell>
          <cell r="N3587">
            <v>0</v>
          </cell>
          <cell r="O3587">
            <v>2944944</v>
          </cell>
        </row>
        <row r="3588">
          <cell r="F3588" t="str">
            <v>FFE</v>
          </cell>
          <cell r="N3588">
            <v>0</v>
          </cell>
          <cell r="O3588">
            <v>2944944</v>
          </cell>
        </row>
        <row r="3589">
          <cell r="F3589" t="str">
            <v>FFE</v>
          </cell>
          <cell r="N3589">
            <v>0</v>
          </cell>
          <cell r="O3589">
            <v>2944944</v>
          </cell>
        </row>
        <row r="3590">
          <cell r="F3590" t="str">
            <v>FFE</v>
          </cell>
          <cell r="N3590">
            <v>0</v>
          </cell>
          <cell r="O3590">
            <v>2944944</v>
          </cell>
        </row>
        <row r="3591">
          <cell r="F3591" t="str">
            <v>FFE</v>
          </cell>
          <cell r="N3591">
            <v>0</v>
          </cell>
          <cell r="O3591">
            <v>2944944</v>
          </cell>
        </row>
        <row r="3592">
          <cell r="F3592" t="str">
            <v>FFE</v>
          </cell>
          <cell r="N3592">
            <v>0</v>
          </cell>
          <cell r="O3592">
            <v>2944944</v>
          </cell>
        </row>
        <row r="3593">
          <cell r="F3593" t="str">
            <v>FFE</v>
          </cell>
          <cell r="N3593">
            <v>0</v>
          </cell>
          <cell r="O3593">
            <v>105176582</v>
          </cell>
        </row>
        <row r="3594">
          <cell r="F3594" t="str">
            <v>FFE</v>
          </cell>
          <cell r="N3594">
            <v>0</v>
          </cell>
          <cell r="O3594">
            <v>45436283</v>
          </cell>
        </row>
        <row r="3595">
          <cell r="F3595" t="str">
            <v>FFE</v>
          </cell>
          <cell r="N3595">
            <v>0</v>
          </cell>
          <cell r="O3595">
            <v>63105949</v>
          </cell>
        </row>
        <row r="3596">
          <cell r="F3596" t="str">
            <v>FFE</v>
          </cell>
          <cell r="N3596">
            <v>0</v>
          </cell>
          <cell r="O3596">
            <v>4417416</v>
          </cell>
        </row>
        <row r="3597">
          <cell r="F3597" t="str">
            <v>FFE</v>
          </cell>
          <cell r="N3597">
            <v>0</v>
          </cell>
          <cell r="O3597">
            <v>4417416</v>
          </cell>
        </row>
        <row r="3598">
          <cell r="F3598" t="str">
            <v>FFE</v>
          </cell>
          <cell r="N3598">
            <v>0</v>
          </cell>
          <cell r="O3598">
            <v>4417416</v>
          </cell>
        </row>
        <row r="3599">
          <cell r="F3599" t="str">
            <v>FFE</v>
          </cell>
          <cell r="N3599">
            <v>0</v>
          </cell>
          <cell r="O3599">
            <v>4417416</v>
          </cell>
        </row>
        <row r="3600">
          <cell r="F3600" t="str">
            <v>FFE</v>
          </cell>
          <cell r="N3600">
            <v>0</v>
          </cell>
          <cell r="O3600">
            <v>4417416</v>
          </cell>
        </row>
        <row r="3601">
          <cell r="F3601" t="str">
            <v>FFE</v>
          </cell>
          <cell r="N3601">
            <v>0</v>
          </cell>
          <cell r="O3601">
            <v>4417416</v>
          </cell>
        </row>
        <row r="3602">
          <cell r="F3602" t="str">
            <v>FFE</v>
          </cell>
          <cell r="N3602">
            <v>0</v>
          </cell>
          <cell r="O3602">
            <v>4417416</v>
          </cell>
        </row>
        <row r="3603">
          <cell r="F3603" t="str">
            <v>FFE</v>
          </cell>
          <cell r="N3603">
            <v>0</v>
          </cell>
          <cell r="O3603">
            <v>4417416</v>
          </cell>
        </row>
        <row r="3604">
          <cell r="F3604" t="str">
            <v>FFE</v>
          </cell>
          <cell r="N3604">
            <v>0</v>
          </cell>
          <cell r="O3604">
            <v>4417416</v>
          </cell>
        </row>
        <row r="3605">
          <cell r="F3605" t="str">
            <v>FFE</v>
          </cell>
          <cell r="N3605">
            <v>0</v>
          </cell>
          <cell r="O3605">
            <v>4417416</v>
          </cell>
        </row>
        <row r="3606">
          <cell r="F3606" t="str">
            <v>FFE</v>
          </cell>
          <cell r="N3606">
            <v>0</v>
          </cell>
          <cell r="O3606">
            <v>3786357</v>
          </cell>
        </row>
        <row r="3607">
          <cell r="F3607" t="str">
            <v>FFE</v>
          </cell>
          <cell r="N3607">
            <v>0</v>
          </cell>
          <cell r="O3607">
            <v>3786357</v>
          </cell>
        </row>
        <row r="3608">
          <cell r="F3608" t="str">
            <v>FFE</v>
          </cell>
          <cell r="N3608">
            <v>0</v>
          </cell>
          <cell r="O3608">
            <v>3786357</v>
          </cell>
        </row>
        <row r="3609">
          <cell r="F3609" t="str">
            <v>FFE</v>
          </cell>
          <cell r="N3609">
            <v>0</v>
          </cell>
          <cell r="O3609">
            <v>3786357</v>
          </cell>
        </row>
        <row r="3610">
          <cell r="F3610" t="str">
            <v>FFE</v>
          </cell>
          <cell r="N3610">
            <v>0</v>
          </cell>
          <cell r="O3610">
            <v>3786357</v>
          </cell>
        </row>
        <row r="3611">
          <cell r="F3611" t="str">
            <v>FFE</v>
          </cell>
          <cell r="N3611">
            <v>0</v>
          </cell>
          <cell r="O3611">
            <v>16828253</v>
          </cell>
        </row>
        <row r="3612">
          <cell r="F3612" t="str">
            <v>FFE</v>
          </cell>
          <cell r="N3612">
            <v>0</v>
          </cell>
          <cell r="O3612">
            <v>4417416</v>
          </cell>
        </row>
        <row r="3613">
          <cell r="F3613" t="str">
            <v>FFE</v>
          </cell>
          <cell r="N3613">
            <v>0</v>
          </cell>
          <cell r="O3613">
            <v>4417416</v>
          </cell>
        </row>
        <row r="3614">
          <cell r="F3614" t="str">
            <v>FFE</v>
          </cell>
          <cell r="N3614">
            <v>0</v>
          </cell>
          <cell r="O3614">
            <v>4417416</v>
          </cell>
        </row>
        <row r="3615">
          <cell r="F3615" t="str">
            <v>FFE</v>
          </cell>
          <cell r="N3615">
            <v>0</v>
          </cell>
          <cell r="O3615">
            <v>4417416</v>
          </cell>
        </row>
        <row r="3616">
          <cell r="F3616" t="str">
            <v>FFE</v>
          </cell>
          <cell r="N3616">
            <v>0</v>
          </cell>
          <cell r="O3616">
            <v>4417416</v>
          </cell>
        </row>
        <row r="3617">
          <cell r="F3617" t="str">
            <v>FFE</v>
          </cell>
          <cell r="N3617">
            <v>0</v>
          </cell>
          <cell r="O3617">
            <v>4417416</v>
          </cell>
        </row>
        <row r="3618">
          <cell r="F3618" t="str">
            <v>FFE</v>
          </cell>
          <cell r="N3618">
            <v>0</v>
          </cell>
          <cell r="O3618">
            <v>4417416</v>
          </cell>
        </row>
        <row r="3619">
          <cell r="F3619" t="str">
            <v>FFE</v>
          </cell>
          <cell r="N3619">
            <v>0</v>
          </cell>
          <cell r="O3619">
            <v>4417416</v>
          </cell>
        </row>
        <row r="3620">
          <cell r="F3620" t="str">
            <v>FFE</v>
          </cell>
          <cell r="N3620">
            <v>0</v>
          </cell>
          <cell r="O3620">
            <v>4417416</v>
          </cell>
        </row>
        <row r="3621">
          <cell r="F3621" t="str">
            <v>FFE</v>
          </cell>
          <cell r="N3621">
            <v>0</v>
          </cell>
          <cell r="O3621">
            <v>4417416</v>
          </cell>
        </row>
        <row r="3622">
          <cell r="F3622" t="str">
            <v>FFE</v>
          </cell>
          <cell r="N3622">
            <v>0</v>
          </cell>
          <cell r="O3622">
            <v>4417416</v>
          </cell>
        </row>
        <row r="3623">
          <cell r="F3623" t="str">
            <v>FFE</v>
          </cell>
          <cell r="N3623">
            <v>0</v>
          </cell>
          <cell r="O3623">
            <v>4417416</v>
          </cell>
        </row>
        <row r="3624">
          <cell r="F3624" t="str">
            <v>FFE</v>
          </cell>
          <cell r="N3624">
            <v>0</v>
          </cell>
          <cell r="O3624">
            <v>5679535</v>
          </cell>
        </row>
        <row r="3625">
          <cell r="F3625" t="str">
            <v>FFE</v>
          </cell>
          <cell r="N3625">
            <v>0</v>
          </cell>
          <cell r="O3625">
            <v>3996710</v>
          </cell>
        </row>
        <row r="3626">
          <cell r="F3626" t="str">
            <v>FFE</v>
          </cell>
          <cell r="N3626">
            <v>0</v>
          </cell>
          <cell r="O3626">
            <v>3996710</v>
          </cell>
        </row>
        <row r="3627">
          <cell r="F3627" t="str">
            <v>FFE</v>
          </cell>
          <cell r="N3627">
            <v>0</v>
          </cell>
          <cell r="O3627">
            <v>3996710</v>
          </cell>
        </row>
        <row r="3628">
          <cell r="F3628" t="str">
            <v>FFE</v>
          </cell>
          <cell r="N3628">
            <v>0</v>
          </cell>
          <cell r="O3628">
            <v>3996710</v>
          </cell>
        </row>
        <row r="3629">
          <cell r="F3629" t="str">
            <v>FFE</v>
          </cell>
          <cell r="N3629">
            <v>0</v>
          </cell>
          <cell r="O3629">
            <v>3996710</v>
          </cell>
        </row>
        <row r="3630">
          <cell r="F3630" t="str">
            <v>FFE</v>
          </cell>
          <cell r="N3630">
            <v>0</v>
          </cell>
          <cell r="O3630">
            <v>3996710</v>
          </cell>
        </row>
        <row r="3631">
          <cell r="F3631" t="str">
            <v>FFE</v>
          </cell>
          <cell r="N3631">
            <v>0</v>
          </cell>
          <cell r="O3631">
            <v>3996710</v>
          </cell>
        </row>
        <row r="3632">
          <cell r="F3632" t="str">
            <v>FFE</v>
          </cell>
          <cell r="N3632">
            <v>0</v>
          </cell>
          <cell r="O3632">
            <v>4627770</v>
          </cell>
        </row>
        <row r="3633">
          <cell r="F3633" t="str">
            <v>FFE</v>
          </cell>
          <cell r="N3633">
            <v>0</v>
          </cell>
          <cell r="O3633">
            <v>4627770</v>
          </cell>
        </row>
        <row r="3634">
          <cell r="F3634" t="str">
            <v>FFE</v>
          </cell>
          <cell r="N3634">
            <v>0</v>
          </cell>
          <cell r="O3634">
            <v>4627770</v>
          </cell>
        </row>
        <row r="3635">
          <cell r="F3635" t="str">
            <v>FFE</v>
          </cell>
          <cell r="N3635">
            <v>0</v>
          </cell>
          <cell r="O3635">
            <v>4627770</v>
          </cell>
        </row>
        <row r="3636">
          <cell r="F3636" t="str">
            <v>FFE</v>
          </cell>
          <cell r="N3636">
            <v>0</v>
          </cell>
          <cell r="O3636">
            <v>4627770</v>
          </cell>
        </row>
        <row r="3637">
          <cell r="F3637" t="str">
            <v>FFE</v>
          </cell>
          <cell r="N3637">
            <v>0</v>
          </cell>
          <cell r="O3637">
            <v>4627770</v>
          </cell>
        </row>
        <row r="3638">
          <cell r="F3638" t="str">
            <v>FFE</v>
          </cell>
          <cell r="N3638">
            <v>0</v>
          </cell>
          <cell r="O3638">
            <v>4627770</v>
          </cell>
        </row>
        <row r="3639">
          <cell r="F3639" t="str">
            <v>FFE</v>
          </cell>
          <cell r="N3639">
            <v>0</v>
          </cell>
          <cell r="O3639">
            <v>4627770</v>
          </cell>
        </row>
        <row r="3640">
          <cell r="F3640" t="str">
            <v>FFE</v>
          </cell>
          <cell r="N3640">
            <v>0</v>
          </cell>
          <cell r="O3640">
            <v>4627770</v>
          </cell>
        </row>
        <row r="3641">
          <cell r="F3641" t="str">
            <v>FFE</v>
          </cell>
          <cell r="N3641">
            <v>0</v>
          </cell>
          <cell r="O3641">
            <v>4627770</v>
          </cell>
        </row>
        <row r="3642">
          <cell r="F3642" t="str">
            <v>FFE</v>
          </cell>
          <cell r="N3642">
            <v>0</v>
          </cell>
          <cell r="O3642">
            <v>4627770</v>
          </cell>
        </row>
        <row r="3643">
          <cell r="F3643" t="str">
            <v>FFE</v>
          </cell>
          <cell r="N3643">
            <v>0</v>
          </cell>
          <cell r="O3643">
            <v>4627770</v>
          </cell>
        </row>
        <row r="3644">
          <cell r="F3644" t="str">
            <v>FFE</v>
          </cell>
          <cell r="N3644">
            <v>0</v>
          </cell>
          <cell r="O3644">
            <v>4627770</v>
          </cell>
        </row>
        <row r="3645">
          <cell r="F3645" t="str">
            <v>FFE</v>
          </cell>
          <cell r="N3645">
            <v>0</v>
          </cell>
          <cell r="O3645">
            <v>4627770</v>
          </cell>
        </row>
        <row r="3646">
          <cell r="F3646" t="str">
            <v>FFE</v>
          </cell>
          <cell r="N3646">
            <v>0</v>
          </cell>
          <cell r="O3646">
            <v>4627770</v>
          </cell>
        </row>
        <row r="3647">
          <cell r="F3647" t="str">
            <v>FFE</v>
          </cell>
          <cell r="N3647">
            <v>0</v>
          </cell>
          <cell r="O3647">
            <v>4627770</v>
          </cell>
        </row>
        <row r="3648">
          <cell r="F3648" t="str">
            <v>FFE</v>
          </cell>
          <cell r="N3648">
            <v>0</v>
          </cell>
          <cell r="O3648">
            <v>4627770</v>
          </cell>
        </row>
        <row r="3649">
          <cell r="F3649" t="str">
            <v>FFE</v>
          </cell>
          <cell r="N3649">
            <v>0</v>
          </cell>
          <cell r="O3649">
            <v>4627770</v>
          </cell>
        </row>
        <row r="3650">
          <cell r="F3650" t="str">
            <v>FFE</v>
          </cell>
          <cell r="N3650">
            <v>0</v>
          </cell>
          <cell r="O3650">
            <v>4627770</v>
          </cell>
        </row>
        <row r="3651">
          <cell r="F3651" t="str">
            <v>FFE</v>
          </cell>
          <cell r="N3651">
            <v>0</v>
          </cell>
          <cell r="O3651">
            <v>4627770</v>
          </cell>
        </row>
        <row r="3652">
          <cell r="F3652" t="str">
            <v>FFE</v>
          </cell>
          <cell r="N3652">
            <v>0</v>
          </cell>
          <cell r="O3652">
            <v>4627770</v>
          </cell>
        </row>
        <row r="3653">
          <cell r="F3653" t="str">
            <v>FFE</v>
          </cell>
          <cell r="N3653">
            <v>0</v>
          </cell>
          <cell r="O3653">
            <v>4627770</v>
          </cell>
        </row>
        <row r="3654">
          <cell r="F3654" t="str">
            <v>FFE</v>
          </cell>
          <cell r="N3654">
            <v>0</v>
          </cell>
          <cell r="O3654">
            <v>4627770</v>
          </cell>
        </row>
        <row r="3655">
          <cell r="F3655" t="str">
            <v>FFE</v>
          </cell>
          <cell r="N3655">
            <v>0</v>
          </cell>
          <cell r="O3655">
            <v>4627770</v>
          </cell>
        </row>
        <row r="3656">
          <cell r="F3656" t="str">
            <v>FFE</v>
          </cell>
          <cell r="N3656">
            <v>0</v>
          </cell>
          <cell r="O3656">
            <v>4627770</v>
          </cell>
        </row>
        <row r="3657">
          <cell r="F3657" t="str">
            <v>FFE</v>
          </cell>
          <cell r="N3657">
            <v>0</v>
          </cell>
          <cell r="O3657">
            <v>4627770</v>
          </cell>
        </row>
        <row r="3658">
          <cell r="F3658" t="str">
            <v>FFE</v>
          </cell>
          <cell r="N3658">
            <v>0</v>
          </cell>
          <cell r="O3658">
            <v>4627770</v>
          </cell>
        </row>
        <row r="3659">
          <cell r="F3659" t="str">
            <v>FFE</v>
          </cell>
          <cell r="N3659">
            <v>0</v>
          </cell>
          <cell r="O3659">
            <v>4627770</v>
          </cell>
        </row>
        <row r="3660">
          <cell r="F3660" t="str">
            <v>FFE</v>
          </cell>
          <cell r="N3660">
            <v>0</v>
          </cell>
          <cell r="O3660">
            <v>4627770</v>
          </cell>
        </row>
        <row r="3661">
          <cell r="F3661" t="str">
            <v>FFE</v>
          </cell>
          <cell r="N3661">
            <v>0</v>
          </cell>
          <cell r="O3661">
            <v>4627770</v>
          </cell>
        </row>
        <row r="3662">
          <cell r="F3662" t="str">
            <v>FFE</v>
          </cell>
          <cell r="N3662">
            <v>0</v>
          </cell>
          <cell r="O3662">
            <v>4627770</v>
          </cell>
        </row>
        <row r="3663">
          <cell r="F3663" t="str">
            <v>FFE</v>
          </cell>
          <cell r="N3663">
            <v>0</v>
          </cell>
          <cell r="O3663">
            <v>4627770</v>
          </cell>
        </row>
        <row r="3664">
          <cell r="F3664" t="str">
            <v>FFE</v>
          </cell>
          <cell r="N3664">
            <v>0</v>
          </cell>
          <cell r="O3664">
            <v>4627770</v>
          </cell>
        </row>
        <row r="3665">
          <cell r="F3665" t="str">
            <v>FFE</v>
          </cell>
          <cell r="N3665">
            <v>0</v>
          </cell>
          <cell r="O3665">
            <v>4627770</v>
          </cell>
        </row>
        <row r="3666">
          <cell r="F3666" t="str">
            <v>FFE</v>
          </cell>
          <cell r="N3666">
            <v>0</v>
          </cell>
          <cell r="O3666">
            <v>4627770</v>
          </cell>
        </row>
        <row r="3667">
          <cell r="F3667" t="str">
            <v>FFE</v>
          </cell>
          <cell r="N3667">
            <v>0</v>
          </cell>
          <cell r="O3667">
            <v>4627770</v>
          </cell>
        </row>
        <row r="3668">
          <cell r="F3668" t="str">
            <v>FFE</v>
          </cell>
          <cell r="N3668">
            <v>0</v>
          </cell>
          <cell r="O3668">
            <v>4627770</v>
          </cell>
        </row>
        <row r="3669">
          <cell r="F3669" t="str">
            <v>FFE</v>
          </cell>
          <cell r="N3669">
            <v>0</v>
          </cell>
          <cell r="O3669">
            <v>4627770</v>
          </cell>
        </row>
        <row r="3670">
          <cell r="F3670" t="str">
            <v>FFE</v>
          </cell>
          <cell r="N3670">
            <v>0</v>
          </cell>
          <cell r="O3670">
            <v>4627770</v>
          </cell>
        </row>
        <row r="3671">
          <cell r="F3671" t="str">
            <v>FFE</v>
          </cell>
          <cell r="N3671">
            <v>0</v>
          </cell>
          <cell r="O3671">
            <v>4627770</v>
          </cell>
        </row>
        <row r="3672">
          <cell r="F3672" t="str">
            <v>FFE</v>
          </cell>
          <cell r="N3672">
            <v>0</v>
          </cell>
          <cell r="O3672">
            <v>3155297</v>
          </cell>
        </row>
        <row r="3673">
          <cell r="F3673" t="str">
            <v>FFE</v>
          </cell>
          <cell r="N3673">
            <v>0</v>
          </cell>
          <cell r="O3673">
            <v>3155297</v>
          </cell>
        </row>
        <row r="3674">
          <cell r="F3674" t="str">
            <v>FFE</v>
          </cell>
          <cell r="N3674">
            <v>0</v>
          </cell>
          <cell r="O3674">
            <v>3155297</v>
          </cell>
        </row>
        <row r="3675">
          <cell r="F3675" t="str">
            <v>FFE</v>
          </cell>
          <cell r="N3675">
            <v>0</v>
          </cell>
          <cell r="O3675">
            <v>3155297</v>
          </cell>
        </row>
        <row r="3676">
          <cell r="F3676" t="str">
            <v>FFE</v>
          </cell>
          <cell r="N3676">
            <v>0</v>
          </cell>
          <cell r="O3676">
            <v>3155297</v>
          </cell>
        </row>
        <row r="3677">
          <cell r="F3677" t="str">
            <v>FFE</v>
          </cell>
          <cell r="N3677">
            <v>0</v>
          </cell>
          <cell r="O3677">
            <v>3155297</v>
          </cell>
        </row>
        <row r="3678">
          <cell r="F3678" t="str">
            <v>FFE</v>
          </cell>
          <cell r="N3678">
            <v>0</v>
          </cell>
          <cell r="O3678">
            <v>3155297</v>
          </cell>
        </row>
        <row r="3679">
          <cell r="F3679" t="str">
            <v>FFE</v>
          </cell>
          <cell r="N3679">
            <v>0</v>
          </cell>
          <cell r="O3679">
            <v>3155297</v>
          </cell>
        </row>
        <row r="3680">
          <cell r="F3680" t="str">
            <v>FFE</v>
          </cell>
          <cell r="N3680">
            <v>0</v>
          </cell>
          <cell r="O3680">
            <v>3155297</v>
          </cell>
        </row>
        <row r="3681">
          <cell r="F3681" t="str">
            <v>FFE</v>
          </cell>
          <cell r="N3681">
            <v>0</v>
          </cell>
          <cell r="O3681">
            <v>3155297</v>
          </cell>
        </row>
        <row r="3682">
          <cell r="F3682" t="str">
            <v>FFE</v>
          </cell>
          <cell r="N3682">
            <v>0</v>
          </cell>
          <cell r="O3682">
            <v>3155297</v>
          </cell>
        </row>
        <row r="3683">
          <cell r="F3683" t="str">
            <v>FFE</v>
          </cell>
          <cell r="N3683">
            <v>0</v>
          </cell>
          <cell r="O3683">
            <v>3155297</v>
          </cell>
        </row>
        <row r="3684">
          <cell r="F3684" t="str">
            <v>FFE</v>
          </cell>
          <cell r="N3684">
            <v>0</v>
          </cell>
          <cell r="O3684">
            <v>3155297</v>
          </cell>
        </row>
        <row r="3685">
          <cell r="F3685" t="str">
            <v>FFE</v>
          </cell>
          <cell r="N3685">
            <v>0</v>
          </cell>
          <cell r="O3685">
            <v>3155297</v>
          </cell>
        </row>
        <row r="3686">
          <cell r="F3686" t="str">
            <v>FFE</v>
          </cell>
          <cell r="N3686">
            <v>0</v>
          </cell>
          <cell r="O3686">
            <v>3155297</v>
          </cell>
        </row>
        <row r="3687">
          <cell r="F3687" t="str">
            <v>FFE</v>
          </cell>
          <cell r="N3687">
            <v>0</v>
          </cell>
          <cell r="O3687">
            <v>3155297</v>
          </cell>
        </row>
        <row r="3688">
          <cell r="F3688" t="str">
            <v>FFE</v>
          </cell>
          <cell r="N3688">
            <v>0</v>
          </cell>
          <cell r="O3688">
            <v>3155297</v>
          </cell>
        </row>
        <row r="3689">
          <cell r="F3689" t="str">
            <v>FFE</v>
          </cell>
          <cell r="N3689">
            <v>0</v>
          </cell>
          <cell r="O3689">
            <v>3155297</v>
          </cell>
        </row>
        <row r="3690">
          <cell r="F3690" t="str">
            <v>FFE</v>
          </cell>
          <cell r="N3690">
            <v>0</v>
          </cell>
          <cell r="O3690">
            <v>3155297</v>
          </cell>
        </row>
        <row r="3691">
          <cell r="F3691" t="str">
            <v>FFE</v>
          </cell>
          <cell r="N3691">
            <v>0</v>
          </cell>
          <cell r="O3691">
            <v>3155297</v>
          </cell>
        </row>
        <row r="3692">
          <cell r="F3692" t="str">
            <v>FFE</v>
          </cell>
          <cell r="N3692">
            <v>0</v>
          </cell>
          <cell r="O3692">
            <v>3996710</v>
          </cell>
        </row>
        <row r="3693">
          <cell r="F3693" t="str">
            <v>FFE</v>
          </cell>
          <cell r="N3693">
            <v>0</v>
          </cell>
          <cell r="O3693">
            <v>3996710</v>
          </cell>
        </row>
        <row r="3694">
          <cell r="F3694" t="str">
            <v>FFE</v>
          </cell>
          <cell r="N3694">
            <v>0</v>
          </cell>
          <cell r="O3694">
            <v>4880193</v>
          </cell>
        </row>
        <row r="3695">
          <cell r="F3695" t="str">
            <v>FFE</v>
          </cell>
          <cell r="N3695">
            <v>0</v>
          </cell>
          <cell r="O3695">
            <v>4880193</v>
          </cell>
        </row>
        <row r="3696">
          <cell r="F3696" t="str">
            <v>FFE</v>
          </cell>
          <cell r="N3696">
            <v>0</v>
          </cell>
          <cell r="O3696">
            <v>4880193</v>
          </cell>
        </row>
        <row r="3697">
          <cell r="F3697" t="str">
            <v>FFE</v>
          </cell>
          <cell r="N3697">
            <v>0</v>
          </cell>
          <cell r="O3697">
            <v>4880193</v>
          </cell>
        </row>
        <row r="3698">
          <cell r="F3698" t="str">
            <v>FFE</v>
          </cell>
          <cell r="N3698">
            <v>0</v>
          </cell>
          <cell r="O3698">
            <v>4880193</v>
          </cell>
        </row>
        <row r="3699">
          <cell r="F3699" t="str">
            <v>FFE</v>
          </cell>
          <cell r="N3699">
            <v>0</v>
          </cell>
          <cell r="O3699">
            <v>4880193</v>
          </cell>
        </row>
        <row r="3700">
          <cell r="F3700" t="str">
            <v>FFE</v>
          </cell>
          <cell r="N3700">
            <v>0</v>
          </cell>
          <cell r="O3700">
            <v>4880193</v>
          </cell>
        </row>
        <row r="3701">
          <cell r="F3701" t="str">
            <v>FFE</v>
          </cell>
          <cell r="N3701">
            <v>0</v>
          </cell>
          <cell r="O3701">
            <v>4880193</v>
          </cell>
        </row>
        <row r="3702">
          <cell r="F3702" t="str">
            <v>FFE</v>
          </cell>
          <cell r="N3702">
            <v>0</v>
          </cell>
          <cell r="O3702">
            <v>4880193</v>
          </cell>
        </row>
        <row r="3703">
          <cell r="F3703" t="str">
            <v>FFE</v>
          </cell>
          <cell r="N3703">
            <v>0</v>
          </cell>
          <cell r="O3703">
            <v>4880193</v>
          </cell>
        </row>
        <row r="3704">
          <cell r="F3704" t="str">
            <v>FFE</v>
          </cell>
          <cell r="N3704">
            <v>0</v>
          </cell>
          <cell r="O3704">
            <v>4880193</v>
          </cell>
        </row>
        <row r="3705">
          <cell r="F3705" t="str">
            <v>FFE</v>
          </cell>
          <cell r="N3705">
            <v>0</v>
          </cell>
          <cell r="O3705">
            <v>4880193</v>
          </cell>
        </row>
        <row r="3706">
          <cell r="F3706" t="str">
            <v>FFE</v>
          </cell>
          <cell r="N3706">
            <v>0</v>
          </cell>
          <cell r="O3706">
            <v>4880193</v>
          </cell>
        </row>
        <row r="3707">
          <cell r="F3707" t="str">
            <v>FFE</v>
          </cell>
          <cell r="N3707">
            <v>0</v>
          </cell>
          <cell r="O3707">
            <v>4880193</v>
          </cell>
        </row>
        <row r="3708">
          <cell r="F3708" t="str">
            <v>FFE</v>
          </cell>
          <cell r="N3708">
            <v>0</v>
          </cell>
          <cell r="O3708">
            <v>4880193</v>
          </cell>
        </row>
        <row r="3709">
          <cell r="F3709" t="str">
            <v>FFE</v>
          </cell>
          <cell r="N3709">
            <v>0</v>
          </cell>
          <cell r="O3709">
            <v>4880193</v>
          </cell>
        </row>
        <row r="3710">
          <cell r="F3710" t="str">
            <v>FFE</v>
          </cell>
          <cell r="N3710">
            <v>0</v>
          </cell>
          <cell r="O3710">
            <v>4880193</v>
          </cell>
        </row>
        <row r="3711">
          <cell r="F3711" t="str">
            <v>FFE</v>
          </cell>
          <cell r="N3711">
            <v>0</v>
          </cell>
          <cell r="O3711">
            <v>4880193</v>
          </cell>
        </row>
        <row r="3712">
          <cell r="F3712" t="str">
            <v>FFE</v>
          </cell>
          <cell r="N3712">
            <v>0</v>
          </cell>
          <cell r="O3712">
            <v>4880193</v>
          </cell>
        </row>
        <row r="3713">
          <cell r="F3713" t="str">
            <v>FFE</v>
          </cell>
          <cell r="N3713">
            <v>0</v>
          </cell>
          <cell r="O3713">
            <v>4880193</v>
          </cell>
        </row>
        <row r="3714">
          <cell r="F3714" t="str">
            <v>FFE</v>
          </cell>
          <cell r="N3714">
            <v>0</v>
          </cell>
          <cell r="O3714">
            <v>16197194</v>
          </cell>
        </row>
        <row r="3715">
          <cell r="F3715" t="str">
            <v>FFE</v>
          </cell>
          <cell r="N3715">
            <v>0</v>
          </cell>
          <cell r="O3715">
            <v>16197194</v>
          </cell>
        </row>
        <row r="3716">
          <cell r="F3716" t="str">
            <v>FFE</v>
          </cell>
          <cell r="N3716">
            <v>0</v>
          </cell>
          <cell r="O3716">
            <v>2944944</v>
          </cell>
        </row>
        <row r="3717">
          <cell r="F3717" t="str">
            <v>FFE</v>
          </cell>
          <cell r="N3717">
            <v>0</v>
          </cell>
          <cell r="O3717">
            <v>2944944</v>
          </cell>
        </row>
        <row r="3718">
          <cell r="F3718" t="str">
            <v>FFE</v>
          </cell>
          <cell r="N3718">
            <v>0</v>
          </cell>
          <cell r="O3718">
            <v>2944944</v>
          </cell>
        </row>
        <row r="3719">
          <cell r="F3719" t="str">
            <v>FFE</v>
          </cell>
          <cell r="N3719">
            <v>0</v>
          </cell>
          <cell r="O3719">
            <v>2944944</v>
          </cell>
        </row>
        <row r="3720">
          <cell r="F3720" t="str">
            <v>FFE</v>
          </cell>
          <cell r="N3720">
            <v>0</v>
          </cell>
          <cell r="O3720">
            <v>2944944</v>
          </cell>
        </row>
        <row r="3721">
          <cell r="F3721" t="str">
            <v>FFE</v>
          </cell>
          <cell r="N3721">
            <v>0</v>
          </cell>
          <cell r="O3721">
            <v>2944944</v>
          </cell>
        </row>
        <row r="3722">
          <cell r="F3722" t="str">
            <v>FFE</v>
          </cell>
          <cell r="N3722">
            <v>0</v>
          </cell>
          <cell r="O3722">
            <v>2944944</v>
          </cell>
        </row>
        <row r="3723">
          <cell r="F3723" t="str">
            <v>FFE</v>
          </cell>
          <cell r="N3723">
            <v>0</v>
          </cell>
          <cell r="O3723">
            <v>2944944</v>
          </cell>
        </row>
        <row r="3724">
          <cell r="F3724" t="str">
            <v>FFE</v>
          </cell>
          <cell r="N3724">
            <v>0</v>
          </cell>
          <cell r="O3724">
            <v>5469183</v>
          </cell>
        </row>
        <row r="3725">
          <cell r="F3725" t="str">
            <v>FFE</v>
          </cell>
          <cell r="N3725">
            <v>0</v>
          </cell>
          <cell r="O3725">
            <v>3746925</v>
          </cell>
        </row>
        <row r="3726">
          <cell r="F3726" t="str">
            <v>FFE</v>
          </cell>
          <cell r="N3726">
            <v>0</v>
          </cell>
          <cell r="O3726">
            <v>3746925</v>
          </cell>
        </row>
        <row r="3727">
          <cell r="F3727" t="str">
            <v>FFE</v>
          </cell>
          <cell r="N3727">
            <v>0</v>
          </cell>
          <cell r="O3727">
            <v>3746925</v>
          </cell>
        </row>
        <row r="3728">
          <cell r="F3728" t="str">
            <v>FFE</v>
          </cell>
          <cell r="N3728">
            <v>0</v>
          </cell>
          <cell r="O3728">
            <v>3746925</v>
          </cell>
        </row>
        <row r="3729">
          <cell r="F3729" t="str">
            <v>FFE</v>
          </cell>
          <cell r="N3729">
            <v>0</v>
          </cell>
          <cell r="O3729">
            <v>3746925</v>
          </cell>
        </row>
        <row r="3730">
          <cell r="F3730" t="str">
            <v>FFE</v>
          </cell>
          <cell r="N3730">
            <v>0</v>
          </cell>
          <cell r="O3730">
            <v>3746925</v>
          </cell>
        </row>
        <row r="3731">
          <cell r="F3731" t="str">
            <v>FFE</v>
          </cell>
          <cell r="N3731">
            <v>0</v>
          </cell>
          <cell r="O3731">
            <v>3746925</v>
          </cell>
        </row>
        <row r="3732">
          <cell r="F3732" t="str">
            <v>FFE</v>
          </cell>
          <cell r="N3732">
            <v>0</v>
          </cell>
          <cell r="O3732">
            <v>3746925</v>
          </cell>
        </row>
        <row r="3733">
          <cell r="F3733" t="str">
            <v>FFE</v>
          </cell>
          <cell r="N3733">
            <v>0</v>
          </cell>
          <cell r="O3733">
            <v>3693008</v>
          </cell>
        </row>
        <row r="3734">
          <cell r="F3734" t="str">
            <v>FFE</v>
          </cell>
          <cell r="N3734">
            <v>0</v>
          </cell>
          <cell r="O3734">
            <v>3693008</v>
          </cell>
        </row>
        <row r="3735">
          <cell r="F3735" t="str">
            <v>FFE</v>
          </cell>
          <cell r="N3735">
            <v>0</v>
          </cell>
          <cell r="O3735">
            <v>3693008</v>
          </cell>
        </row>
        <row r="3736">
          <cell r="F3736" t="str">
            <v>FFE</v>
          </cell>
          <cell r="N3736">
            <v>0</v>
          </cell>
          <cell r="O3736">
            <v>3693008</v>
          </cell>
        </row>
        <row r="3737">
          <cell r="F3737" t="str">
            <v>FFE</v>
          </cell>
          <cell r="N3737">
            <v>0</v>
          </cell>
          <cell r="O3737">
            <v>3931200</v>
          </cell>
        </row>
        <row r="3738">
          <cell r="F3738" t="str">
            <v>FFE</v>
          </cell>
          <cell r="N3738">
            <v>0</v>
          </cell>
          <cell r="O3738">
            <v>3931200</v>
          </cell>
        </row>
        <row r="3739">
          <cell r="F3739" t="str">
            <v>FFE</v>
          </cell>
          <cell r="N3739">
            <v>0</v>
          </cell>
          <cell r="O3739">
            <v>3931200</v>
          </cell>
        </row>
        <row r="3740">
          <cell r="F3740" t="str">
            <v>FFE</v>
          </cell>
          <cell r="N3740">
            <v>0</v>
          </cell>
          <cell r="O3740">
            <v>3931200</v>
          </cell>
        </row>
        <row r="3741">
          <cell r="F3741" t="str">
            <v>FFE</v>
          </cell>
          <cell r="N3741">
            <v>0</v>
          </cell>
          <cell r="O3741">
            <v>3931200</v>
          </cell>
        </row>
        <row r="3742">
          <cell r="F3742" t="str">
            <v>FFE</v>
          </cell>
          <cell r="N3742">
            <v>0</v>
          </cell>
          <cell r="O3742">
            <v>3931200</v>
          </cell>
        </row>
        <row r="3743">
          <cell r="F3743" t="str">
            <v>FFE</v>
          </cell>
          <cell r="N3743">
            <v>0</v>
          </cell>
          <cell r="O3743">
            <v>3931200</v>
          </cell>
        </row>
        <row r="3744">
          <cell r="F3744" t="str">
            <v>FFE</v>
          </cell>
          <cell r="N3744">
            <v>0</v>
          </cell>
          <cell r="O3744">
            <v>3931200</v>
          </cell>
        </row>
        <row r="3745">
          <cell r="F3745" t="str">
            <v>FFE</v>
          </cell>
          <cell r="N3745">
            <v>0</v>
          </cell>
          <cell r="O3745">
            <v>1950000</v>
          </cell>
        </row>
        <row r="3746">
          <cell r="F3746" t="str">
            <v>FFE</v>
          </cell>
          <cell r="N3746">
            <v>0</v>
          </cell>
          <cell r="O3746">
            <v>1950000</v>
          </cell>
        </row>
        <row r="3747">
          <cell r="F3747" t="str">
            <v>FFE</v>
          </cell>
          <cell r="N3747">
            <v>0</v>
          </cell>
          <cell r="O3747">
            <v>1950000</v>
          </cell>
        </row>
        <row r="3748">
          <cell r="F3748" t="str">
            <v>FFE</v>
          </cell>
          <cell r="N3748">
            <v>0</v>
          </cell>
          <cell r="O3748">
            <v>1950000</v>
          </cell>
        </row>
        <row r="3749">
          <cell r="F3749" t="str">
            <v>FFE</v>
          </cell>
          <cell r="N3749">
            <v>0</v>
          </cell>
          <cell r="O3749">
            <v>1950000</v>
          </cell>
        </row>
        <row r="3750">
          <cell r="F3750" t="str">
            <v>FFE</v>
          </cell>
          <cell r="N3750">
            <v>0</v>
          </cell>
          <cell r="O3750">
            <v>4797000</v>
          </cell>
        </row>
        <row r="3751">
          <cell r="F3751" t="str">
            <v>FFE</v>
          </cell>
          <cell r="N3751">
            <v>0</v>
          </cell>
          <cell r="O3751">
            <v>2620800</v>
          </cell>
        </row>
        <row r="3752">
          <cell r="F3752" t="str">
            <v>FFE</v>
          </cell>
          <cell r="N3752">
            <v>0</v>
          </cell>
          <cell r="O3752">
            <v>12480000</v>
          </cell>
        </row>
        <row r="3753">
          <cell r="F3753" t="str">
            <v>FFE</v>
          </cell>
          <cell r="N3753">
            <v>0</v>
          </cell>
          <cell r="O3753">
            <v>36476960</v>
          </cell>
        </row>
        <row r="3754">
          <cell r="F3754" t="str">
            <v>FFE</v>
          </cell>
          <cell r="N3754">
            <v>0</v>
          </cell>
          <cell r="O3754">
            <v>1218100</v>
          </cell>
        </row>
        <row r="3755">
          <cell r="F3755" t="str">
            <v>FFE</v>
          </cell>
          <cell r="N3755">
            <v>0</v>
          </cell>
          <cell r="O3755">
            <v>1218100</v>
          </cell>
        </row>
        <row r="3756">
          <cell r="F3756" t="str">
            <v>FFE</v>
          </cell>
          <cell r="N3756">
            <v>0</v>
          </cell>
          <cell r="O3756">
            <v>1218100</v>
          </cell>
        </row>
        <row r="3757">
          <cell r="F3757" t="str">
            <v>FFE</v>
          </cell>
          <cell r="N3757">
            <v>0</v>
          </cell>
          <cell r="O3757">
            <v>1218100</v>
          </cell>
        </row>
        <row r="3758">
          <cell r="F3758" t="str">
            <v>FFE</v>
          </cell>
          <cell r="N3758">
            <v>0</v>
          </cell>
          <cell r="O3758">
            <v>1218100</v>
          </cell>
        </row>
        <row r="3759">
          <cell r="F3759" t="str">
            <v>FFE</v>
          </cell>
          <cell r="N3759">
            <v>0</v>
          </cell>
          <cell r="O3759">
            <v>1218100</v>
          </cell>
        </row>
        <row r="3760">
          <cell r="F3760" t="str">
            <v>FFE</v>
          </cell>
          <cell r="N3760">
            <v>0</v>
          </cell>
          <cell r="O3760">
            <v>1218100</v>
          </cell>
        </row>
        <row r="3761">
          <cell r="F3761" t="str">
            <v>FFE</v>
          </cell>
          <cell r="N3761">
            <v>0</v>
          </cell>
          <cell r="O3761">
            <v>1218100</v>
          </cell>
        </row>
        <row r="3762">
          <cell r="F3762" t="str">
            <v>FFE</v>
          </cell>
          <cell r="N3762">
            <v>0</v>
          </cell>
          <cell r="O3762">
            <v>3746925</v>
          </cell>
        </row>
        <row r="3763">
          <cell r="F3763" t="str">
            <v>FFE</v>
          </cell>
          <cell r="N3763">
            <v>0</v>
          </cell>
          <cell r="O3763">
            <v>3746925</v>
          </cell>
        </row>
        <row r="3764">
          <cell r="F3764" t="str">
            <v>FFE</v>
          </cell>
          <cell r="N3764">
            <v>0</v>
          </cell>
          <cell r="O3764">
            <v>3746925</v>
          </cell>
        </row>
        <row r="3765">
          <cell r="F3765" t="str">
            <v>FFE</v>
          </cell>
          <cell r="N3765">
            <v>0</v>
          </cell>
          <cell r="O3765">
            <v>3746925</v>
          </cell>
        </row>
        <row r="3766">
          <cell r="F3766" t="str">
            <v>FFE</v>
          </cell>
          <cell r="N3766">
            <v>0</v>
          </cell>
          <cell r="O3766">
            <v>3931200</v>
          </cell>
        </row>
        <row r="3767">
          <cell r="F3767" t="str">
            <v>FFE</v>
          </cell>
          <cell r="N3767">
            <v>0</v>
          </cell>
          <cell r="O3767">
            <v>3931200</v>
          </cell>
        </row>
        <row r="3768">
          <cell r="F3768" t="str">
            <v>FFE</v>
          </cell>
          <cell r="N3768">
            <v>0</v>
          </cell>
          <cell r="O3768">
            <v>3931200</v>
          </cell>
        </row>
        <row r="3769">
          <cell r="F3769" t="str">
            <v>FFE</v>
          </cell>
          <cell r="N3769">
            <v>0</v>
          </cell>
          <cell r="O3769">
            <v>3931200</v>
          </cell>
        </row>
        <row r="3770">
          <cell r="F3770" t="str">
            <v>FFE</v>
          </cell>
          <cell r="N3770">
            <v>0</v>
          </cell>
          <cell r="O3770">
            <v>1950000</v>
          </cell>
        </row>
        <row r="3771">
          <cell r="F3771" t="str">
            <v>FFE</v>
          </cell>
          <cell r="N3771">
            <v>0</v>
          </cell>
          <cell r="O3771">
            <v>1950000</v>
          </cell>
        </row>
        <row r="3772">
          <cell r="F3772" t="str">
            <v>FFE</v>
          </cell>
          <cell r="N3772">
            <v>0</v>
          </cell>
          <cell r="O3772">
            <v>1326000</v>
          </cell>
        </row>
        <row r="3773">
          <cell r="F3773" t="str">
            <v>FFE</v>
          </cell>
          <cell r="N3773">
            <v>0</v>
          </cell>
          <cell r="O3773">
            <v>1326000</v>
          </cell>
        </row>
        <row r="3774">
          <cell r="F3774" t="str">
            <v>FFE</v>
          </cell>
          <cell r="N3774">
            <v>0</v>
          </cell>
          <cell r="O3774">
            <v>3693008</v>
          </cell>
        </row>
        <row r="3775">
          <cell r="F3775" t="str">
            <v>FFE</v>
          </cell>
          <cell r="N3775">
            <v>0</v>
          </cell>
          <cell r="O3775">
            <v>3693008</v>
          </cell>
        </row>
        <row r="3776">
          <cell r="F3776" t="str">
            <v>FFE</v>
          </cell>
          <cell r="N3776">
            <v>0</v>
          </cell>
          <cell r="O3776">
            <v>3693008</v>
          </cell>
        </row>
        <row r="3777">
          <cell r="F3777" t="str">
            <v>FFE</v>
          </cell>
          <cell r="N3777">
            <v>0</v>
          </cell>
          <cell r="O3777">
            <v>3693008</v>
          </cell>
        </row>
        <row r="3778">
          <cell r="F3778" t="str">
            <v>FFE</v>
          </cell>
          <cell r="N3778">
            <v>0</v>
          </cell>
          <cell r="O3778">
            <v>6500000</v>
          </cell>
        </row>
        <row r="3779">
          <cell r="F3779" t="str">
            <v>FFE</v>
          </cell>
          <cell r="N3779">
            <v>0</v>
          </cell>
          <cell r="O3779">
            <v>58000000</v>
          </cell>
        </row>
        <row r="3780">
          <cell r="F3780" t="str">
            <v>FFE</v>
          </cell>
          <cell r="N3780">
            <v>0</v>
          </cell>
          <cell r="O3780">
            <v>3931200</v>
          </cell>
        </row>
        <row r="3781">
          <cell r="F3781" t="str">
            <v>FFE</v>
          </cell>
          <cell r="N3781">
            <v>0</v>
          </cell>
          <cell r="O3781">
            <v>3931200</v>
          </cell>
        </row>
        <row r="3782">
          <cell r="F3782" t="str">
            <v>FFE</v>
          </cell>
          <cell r="N3782">
            <v>0</v>
          </cell>
          <cell r="O3782">
            <v>3931200</v>
          </cell>
        </row>
        <row r="3783">
          <cell r="F3783" t="str">
            <v>FFE</v>
          </cell>
          <cell r="N3783">
            <v>0</v>
          </cell>
          <cell r="O3783">
            <v>3931200</v>
          </cell>
        </row>
        <row r="3784">
          <cell r="F3784" t="str">
            <v>FFE</v>
          </cell>
          <cell r="N3784">
            <v>0</v>
          </cell>
          <cell r="O3784">
            <v>3931200</v>
          </cell>
        </row>
        <row r="3785">
          <cell r="F3785" t="str">
            <v>FFE</v>
          </cell>
          <cell r="N3785">
            <v>0</v>
          </cell>
          <cell r="O3785">
            <v>3931200</v>
          </cell>
        </row>
        <row r="3786">
          <cell r="F3786" t="str">
            <v>FFE</v>
          </cell>
          <cell r="N3786">
            <v>0</v>
          </cell>
          <cell r="O3786">
            <v>3931200</v>
          </cell>
        </row>
        <row r="3787">
          <cell r="F3787" t="str">
            <v>FFE</v>
          </cell>
          <cell r="N3787">
            <v>0</v>
          </cell>
          <cell r="O3787">
            <v>3931200</v>
          </cell>
        </row>
        <row r="3788">
          <cell r="F3788" t="str">
            <v>FFE</v>
          </cell>
          <cell r="N3788">
            <v>0</v>
          </cell>
          <cell r="O3788">
            <v>3931200</v>
          </cell>
        </row>
        <row r="3789">
          <cell r="F3789" t="str">
            <v>FFE</v>
          </cell>
          <cell r="N3789">
            <v>0</v>
          </cell>
          <cell r="O3789">
            <v>3931200</v>
          </cell>
        </row>
        <row r="3790">
          <cell r="F3790" t="str">
            <v>FFE</v>
          </cell>
          <cell r="N3790">
            <v>0</v>
          </cell>
          <cell r="O3790">
            <v>3931200</v>
          </cell>
        </row>
        <row r="3791">
          <cell r="F3791" t="str">
            <v>FFE</v>
          </cell>
          <cell r="N3791">
            <v>0</v>
          </cell>
          <cell r="O3791">
            <v>3931200</v>
          </cell>
        </row>
        <row r="3792">
          <cell r="F3792" t="str">
            <v>FFE</v>
          </cell>
          <cell r="N3792">
            <v>0</v>
          </cell>
          <cell r="O3792">
            <v>3931200</v>
          </cell>
        </row>
        <row r="3793">
          <cell r="F3793" t="str">
            <v>FFE</v>
          </cell>
          <cell r="N3793">
            <v>0</v>
          </cell>
          <cell r="O3793">
            <v>3931200</v>
          </cell>
        </row>
        <row r="3794">
          <cell r="F3794" t="str">
            <v>FFE</v>
          </cell>
          <cell r="N3794">
            <v>0</v>
          </cell>
          <cell r="O3794">
            <v>3931200</v>
          </cell>
        </row>
        <row r="3795">
          <cell r="F3795" t="str">
            <v>FFE</v>
          </cell>
          <cell r="N3795">
            <v>0</v>
          </cell>
          <cell r="O3795">
            <v>3931200</v>
          </cell>
        </row>
        <row r="3796">
          <cell r="F3796" t="str">
            <v>FFE</v>
          </cell>
          <cell r="N3796">
            <v>0</v>
          </cell>
          <cell r="O3796">
            <v>1950000</v>
          </cell>
        </row>
        <row r="3797">
          <cell r="F3797" t="str">
            <v>FFE</v>
          </cell>
          <cell r="N3797">
            <v>0</v>
          </cell>
          <cell r="O3797">
            <v>1950000</v>
          </cell>
        </row>
        <row r="3798">
          <cell r="F3798" t="str">
            <v>FFE</v>
          </cell>
          <cell r="N3798">
            <v>0</v>
          </cell>
          <cell r="O3798">
            <v>1950000</v>
          </cell>
        </row>
        <row r="3799">
          <cell r="F3799" t="str">
            <v>FFE</v>
          </cell>
          <cell r="N3799">
            <v>0</v>
          </cell>
          <cell r="O3799">
            <v>1950000</v>
          </cell>
        </row>
        <row r="3800">
          <cell r="F3800" t="str">
            <v>FFE</v>
          </cell>
          <cell r="N3800">
            <v>0</v>
          </cell>
          <cell r="O3800">
            <v>2234700</v>
          </cell>
        </row>
        <row r="3801">
          <cell r="F3801" t="str">
            <v>FFE</v>
          </cell>
          <cell r="N3801">
            <v>0</v>
          </cell>
          <cell r="O3801">
            <v>2234700</v>
          </cell>
        </row>
        <row r="3802">
          <cell r="F3802" t="str">
            <v>FFE</v>
          </cell>
          <cell r="N3802">
            <v>0</v>
          </cell>
          <cell r="O3802">
            <v>2234700</v>
          </cell>
        </row>
        <row r="3803">
          <cell r="F3803" t="str">
            <v>FFE</v>
          </cell>
          <cell r="N3803">
            <v>0</v>
          </cell>
          <cell r="O3803">
            <v>2234700</v>
          </cell>
        </row>
        <row r="3804">
          <cell r="F3804" t="str">
            <v>FFE</v>
          </cell>
          <cell r="N3804">
            <v>0</v>
          </cell>
          <cell r="O3804">
            <v>2234700</v>
          </cell>
        </row>
        <row r="3805">
          <cell r="F3805" t="str">
            <v>FFE</v>
          </cell>
          <cell r="N3805">
            <v>0</v>
          </cell>
          <cell r="O3805">
            <v>2234700</v>
          </cell>
        </row>
        <row r="3806">
          <cell r="F3806" t="str">
            <v>FFE</v>
          </cell>
          <cell r="N3806">
            <v>0</v>
          </cell>
          <cell r="O3806">
            <v>2234700</v>
          </cell>
        </row>
        <row r="3807">
          <cell r="F3807" t="str">
            <v>FFE</v>
          </cell>
          <cell r="N3807">
            <v>0</v>
          </cell>
          <cell r="O3807">
            <v>2234700</v>
          </cell>
        </row>
        <row r="3808">
          <cell r="F3808" t="str">
            <v>FFE</v>
          </cell>
          <cell r="N3808">
            <v>0</v>
          </cell>
          <cell r="O3808">
            <v>2234700</v>
          </cell>
        </row>
        <row r="3809">
          <cell r="F3809" t="str">
            <v>FFE</v>
          </cell>
          <cell r="N3809">
            <v>0</v>
          </cell>
          <cell r="O3809">
            <v>2234700</v>
          </cell>
        </row>
        <row r="3810">
          <cell r="F3810" t="str">
            <v>FFE</v>
          </cell>
          <cell r="N3810">
            <v>0</v>
          </cell>
          <cell r="O3810">
            <v>2234700</v>
          </cell>
        </row>
        <row r="3811">
          <cell r="F3811" t="str">
            <v>FFE</v>
          </cell>
          <cell r="N3811">
            <v>0</v>
          </cell>
          <cell r="O3811">
            <v>2234700</v>
          </cell>
        </row>
        <row r="3812">
          <cell r="F3812" t="str">
            <v>FFE</v>
          </cell>
          <cell r="N3812">
            <v>0</v>
          </cell>
          <cell r="O3812">
            <v>1458600</v>
          </cell>
        </row>
        <row r="3813">
          <cell r="F3813" t="str">
            <v>FFE</v>
          </cell>
          <cell r="N3813">
            <v>0</v>
          </cell>
          <cell r="O3813">
            <v>1458600</v>
          </cell>
        </row>
        <row r="3814">
          <cell r="F3814" t="str">
            <v>FFE</v>
          </cell>
          <cell r="N3814">
            <v>0</v>
          </cell>
          <cell r="O3814">
            <v>1458600</v>
          </cell>
        </row>
        <row r="3815">
          <cell r="F3815" t="str">
            <v>FFE</v>
          </cell>
          <cell r="N3815">
            <v>0</v>
          </cell>
          <cell r="O3815">
            <v>1458600</v>
          </cell>
        </row>
        <row r="3816">
          <cell r="F3816" t="str">
            <v>FFE</v>
          </cell>
          <cell r="N3816">
            <v>0</v>
          </cell>
          <cell r="O3816">
            <v>1458600</v>
          </cell>
        </row>
        <row r="3817">
          <cell r="F3817" t="str">
            <v>FFE</v>
          </cell>
          <cell r="N3817">
            <v>0</v>
          </cell>
          <cell r="O3817">
            <v>1458600</v>
          </cell>
        </row>
        <row r="3818">
          <cell r="F3818" t="str">
            <v>FFE</v>
          </cell>
          <cell r="N3818">
            <v>0</v>
          </cell>
          <cell r="O3818">
            <v>3931200</v>
          </cell>
        </row>
        <row r="3819">
          <cell r="F3819" t="str">
            <v>FFE</v>
          </cell>
          <cell r="N3819">
            <v>0</v>
          </cell>
          <cell r="O3819">
            <v>3931200</v>
          </cell>
        </row>
        <row r="3820">
          <cell r="F3820" t="str">
            <v>FFE</v>
          </cell>
          <cell r="N3820">
            <v>0</v>
          </cell>
          <cell r="O3820">
            <v>3931200</v>
          </cell>
        </row>
        <row r="3821">
          <cell r="F3821" t="str">
            <v>FFE</v>
          </cell>
          <cell r="N3821">
            <v>0</v>
          </cell>
          <cell r="O3821">
            <v>3931200</v>
          </cell>
        </row>
        <row r="3822">
          <cell r="F3822" t="str">
            <v>FFE</v>
          </cell>
          <cell r="N3822">
            <v>0</v>
          </cell>
          <cell r="O3822">
            <v>3931200</v>
          </cell>
        </row>
        <row r="3823">
          <cell r="F3823" t="str">
            <v>FFE</v>
          </cell>
          <cell r="N3823">
            <v>0</v>
          </cell>
          <cell r="O3823">
            <v>3931200</v>
          </cell>
        </row>
        <row r="3824">
          <cell r="F3824" t="str">
            <v>FFE</v>
          </cell>
          <cell r="N3824">
            <v>0</v>
          </cell>
          <cell r="O3824">
            <v>3931200</v>
          </cell>
        </row>
        <row r="3825">
          <cell r="F3825" t="str">
            <v>FFE</v>
          </cell>
          <cell r="N3825">
            <v>0</v>
          </cell>
          <cell r="O3825">
            <v>3931200</v>
          </cell>
        </row>
        <row r="3826">
          <cell r="F3826" t="str">
            <v>FFE</v>
          </cell>
          <cell r="N3826">
            <v>0</v>
          </cell>
          <cell r="O3826">
            <v>3931200</v>
          </cell>
        </row>
        <row r="3827">
          <cell r="F3827" t="str">
            <v>FFE</v>
          </cell>
          <cell r="N3827">
            <v>0</v>
          </cell>
          <cell r="O3827">
            <v>3931200</v>
          </cell>
        </row>
        <row r="3828">
          <cell r="F3828" t="str">
            <v>FFE</v>
          </cell>
          <cell r="N3828">
            <v>0</v>
          </cell>
          <cell r="O3828">
            <v>3931200</v>
          </cell>
        </row>
        <row r="3829">
          <cell r="F3829" t="str">
            <v>FFE</v>
          </cell>
          <cell r="N3829">
            <v>0</v>
          </cell>
          <cell r="O3829">
            <v>3931200</v>
          </cell>
        </row>
        <row r="3830">
          <cell r="F3830" t="str">
            <v>FFE</v>
          </cell>
          <cell r="N3830">
            <v>0</v>
          </cell>
          <cell r="O3830">
            <v>3931200</v>
          </cell>
        </row>
        <row r="3831">
          <cell r="F3831" t="str">
            <v>FFE</v>
          </cell>
          <cell r="N3831">
            <v>0</v>
          </cell>
          <cell r="O3831">
            <v>3931200</v>
          </cell>
        </row>
        <row r="3832">
          <cell r="F3832" t="str">
            <v>FFE</v>
          </cell>
          <cell r="N3832">
            <v>0</v>
          </cell>
          <cell r="O3832">
            <v>3931200</v>
          </cell>
        </row>
        <row r="3833">
          <cell r="F3833" t="str">
            <v>FFE</v>
          </cell>
          <cell r="N3833">
            <v>0</v>
          </cell>
          <cell r="O3833">
            <v>3931200</v>
          </cell>
        </row>
        <row r="3834">
          <cell r="F3834" t="str">
            <v>FFE</v>
          </cell>
          <cell r="N3834">
            <v>0</v>
          </cell>
          <cell r="O3834">
            <v>3931200</v>
          </cell>
        </row>
        <row r="3835">
          <cell r="F3835" t="str">
            <v>FFE</v>
          </cell>
          <cell r="N3835">
            <v>0</v>
          </cell>
          <cell r="O3835">
            <v>3931200</v>
          </cell>
        </row>
        <row r="3836">
          <cell r="F3836" t="str">
            <v>FFE</v>
          </cell>
          <cell r="N3836">
            <v>0</v>
          </cell>
          <cell r="O3836">
            <v>3746925</v>
          </cell>
        </row>
        <row r="3837">
          <cell r="F3837" t="str">
            <v>FFE</v>
          </cell>
          <cell r="N3837">
            <v>0</v>
          </cell>
          <cell r="O3837">
            <v>3746925</v>
          </cell>
        </row>
        <row r="3838">
          <cell r="F3838" t="str">
            <v>FFE</v>
          </cell>
          <cell r="N3838">
            <v>0</v>
          </cell>
          <cell r="O3838">
            <v>3746925</v>
          </cell>
        </row>
        <row r="3839">
          <cell r="F3839" t="str">
            <v>FFE</v>
          </cell>
          <cell r="N3839">
            <v>0</v>
          </cell>
          <cell r="O3839">
            <v>3746925</v>
          </cell>
        </row>
        <row r="3840">
          <cell r="F3840" t="str">
            <v>FFE</v>
          </cell>
          <cell r="N3840">
            <v>0</v>
          </cell>
          <cell r="O3840">
            <v>3746925</v>
          </cell>
        </row>
        <row r="3841">
          <cell r="F3841" t="str">
            <v>FFE</v>
          </cell>
          <cell r="N3841">
            <v>0</v>
          </cell>
          <cell r="O3841">
            <v>3746925</v>
          </cell>
        </row>
        <row r="3842">
          <cell r="F3842" t="str">
            <v>FFE</v>
          </cell>
          <cell r="N3842">
            <v>0</v>
          </cell>
          <cell r="O3842">
            <v>3746925</v>
          </cell>
        </row>
        <row r="3843">
          <cell r="F3843" t="str">
            <v>FFE</v>
          </cell>
          <cell r="N3843">
            <v>0</v>
          </cell>
          <cell r="O3843">
            <v>3746925</v>
          </cell>
        </row>
        <row r="3844">
          <cell r="F3844" t="str">
            <v>FFE</v>
          </cell>
          <cell r="N3844">
            <v>0</v>
          </cell>
          <cell r="O3844">
            <v>3746925</v>
          </cell>
        </row>
        <row r="3845">
          <cell r="F3845" t="str">
            <v>FFE</v>
          </cell>
          <cell r="N3845">
            <v>0</v>
          </cell>
          <cell r="O3845">
            <v>3746925</v>
          </cell>
        </row>
        <row r="3846">
          <cell r="F3846" t="str">
            <v>FFE</v>
          </cell>
          <cell r="N3846">
            <v>0</v>
          </cell>
          <cell r="O3846">
            <v>3746925</v>
          </cell>
        </row>
        <row r="3847">
          <cell r="F3847" t="str">
            <v>FFE</v>
          </cell>
          <cell r="N3847">
            <v>0</v>
          </cell>
          <cell r="O3847">
            <v>3746925</v>
          </cell>
        </row>
        <row r="3848">
          <cell r="F3848" t="str">
            <v>FFE</v>
          </cell>
          <cell r="N3848">
            <v>0</v>
          </cell>
          <cell r="O3848">
            <v>3746925</v>
          </cell>
        </row>
        <row r="3849">
          <cell r="F3849" t="str">
            <v>FFE</v>
          </cell>
          <cell r="N3849">
            <v>0</v>
          </cell>
          <cell r="O3849">
            <v>3746925</v>
          </cell>
        </row>
        <row r="3850">
          <cell r="F3850" t="str">
            <v>FFE</v>
          </cell>
          <cell r="N3850">
            <v>0</v>
          </cell>
          <cell r="O3850">
            <v>3746925</v>
          </cell>
        </row>
        <row r="3851">
          <cell r="F3851" t="str">
            <v>FFE</v>
          </cell>
          <cell r="N3851">
            <v>0</v>
          </cell>
          <cell r="O3851">
            <v>3746925</v>
          </cell>
        </row>
        <row r="3852">
          <cell r="F3852" t="str">
            <v>FFE</v>
          </cell>
          <cell r="N3852">
            <v>0</v>
          </cell>
          <cell r="O3852">
            <v>1950000</v>
          </cell>
        </row>
        <row r="3853">
          <cell r="F3853" t="str">
            <v>FFE</v>
          </cell>
          <cell r="N3853">
            <v>0</v>
          </cell>
          <cell r="O3853">
            <v>1950000</v>
          </cell>
        </row>
        <row r="3854">
          <cell r="F3854" t="str">
            <v>FFE</v>
          </cell>
          <cell r="N3854">
            <v>0</v>
          </cell>
          <cell r="O3854">
            <v>1950000</v>
          </cell>
        </row>
        <row r="3855">
          <cell r="F3855" t="str">
            <v>FFE</v>
          </cell>
          <cell r="N3855">
            <v>0</v>
          </cell>
          <cell r="O3855">
            <v>1950000</v>
          </cell>
        </row>
        <row r="3856">
          <cell r="F3856" t="str">
            <v>FFE</v>
          </cell>
          <cell r="N3856">
            <v>0</v>
          </cell>
          <cell r="O3856">
            <v>2145000</v>
          </cell>
        </row>
        <row r="3857">
          <cell r="F3857" t="str">
            <v>FFE</v>
          </cell>
          <cell r="N3857">
            <v>0</v>
          </cell>
          <cell r="O3857">
            <v>2145000</v>
          </cell>
        </row>
        <row r="3858">
          <cell r="F3858" t="str">
            <v>FFE</v>
          </cell>
          <cell r="N3858">
            <v>0</v>
          </cell>
          <cell r="O3858">
            <v>2145000</v>
          </cell>
        </row>
        <row r="3859">
          <cell r="F3859" t="str">
            <v>FFE</v>
          </cell>
          <cell r="N3859">
            <v>0</v>
          </cell>
          <cell r="O3859">
            <v>2145000</v>
          </cell>
        </row>
        <row r="3860">
          <cell r="F3860" t="str">
            <v>FFE</v>
          </cell>
          <cell r="N3860">
            <v>0</v>
          </cell>
          <cell r="O3860">
            <v>2145000</v>
          </cell>
        </row>
        <row r="3861">
          <cell r="F3861" t="str">
            <v>FFE</v>
          </cell>
          <cell r="N3861">
            <v>0</v>
          </cell>
          <cell r="O3861">
            <v>2145000</v>
          </cell>
        </row>
        <row r="3862">
          <cell r="F3862" t="str">
            <v>FFE</v>
          </cell>
          <cell r="N3862">
            <v>0</v>
          </cell>
          <cell r="O3862">
            <v>4992000</v>
          </cell>
        </row>
        <row r="3863">
          <cell r="F3863" t="str">
            <v>FFE</v>
          </cell>
          <cell r="N3863">
            <v>0</v>
          </cell>
          <cell r="O3863">
            <v>4992000</v>
          </cell>
        </row>
        <row r="3864">
          <cell r="F3864" t="str">
            <v>FFE</v>
          </cell>
          <cell r="N3864">
            <v>0</v>
          </cell>
          <cell r="O3864">
            <v>4992000</v>
          </cell>
        </row>
        <row r="3865">
          <cell r="F3865" t="str">
            <v>FFE</v>
          </cell>
          <cell r="N3865">
            <v>0</v>
          </cell>
          <cell r="O3865">
            <v>585000</v>
          </cell>
        </row>
        <row r="3866">
          <cell r="F3866" t="str">
            <v>FFE</v>
          </cell>
          <cell r="N3866">
            <v>0</v>
          </cell>
          <cell r="O3866">
            <v>585000</v>
          </cell>
        </row>
        <row r="3867">
          <cell r="F3867" t="str">
            <v>FFE</v>
          </cell>
          <cell r="N3867">
            <v>0</v>
          </cell>
          <cell r="O3867">
            <v>585000</v>
          </cell>
        </row>
        <row r="3868">
          <cell r="F3868" t="str">
            <v>FFE</v>
          </cell>
          <cell r="N3868">
            <v>0</v>
          </cell>
          <cell r="O3868">
            <v>585000</v>
          </cell>
        </row>
        <row r="3869">
          <cell r="F3869" t="str">
            <v>FFE</v>
          </cell>
          <cell r="N3869">
            <v>0</v>
          </cell>
          <cell r="O3869">
            <v>585000</v>
          </cell>
        </row>
        <row r="3870">
          <cell r="F3870" t="str">
            <v>FFE</v>
          </cell>
          <cell r="N3870">
            <v>0</v>
          </cell>
          <cell r="O3870">
            <v>585000</v>
          </cell>
        </row>
        <row r="3871">
          <cell r="F3871" t="str">
            <v>FFE</v>
          </cell>
          <cell r="N3871">
            <v>0</v>
          </cell>
          <cell r="O3871">
            <v>585000</v>
          </cell>
        </row>
        <row r="3872">
          <cell r="F3872" t="str">
            <v>FFE</v>
          </cell>
          <cell r="N3872">
            <v>0</v>
          </cell>
          <cell r="O3872">
            <v>585000</v>
          </cell>
        </row>
        <row r="3873">
          <cell r="F3873" t="str">
            <v>FFE</v>
          </cell>
          <cell r="N3873">
            <v>0</v>
          </cell>
          <cell r="O3873">
            <v>1040000</v>
          </cell>
        </row>
        <row r="3874">
          <cell r="F3874" t="str">
            <v>FFE</v>
          </cell>
          <cell r="N3874">
            <v>0</v>
          </cell>
          <cell r="O3874">
            <v>1040000</v>
          </cell>
        </row>
        <row r="3875">
          <cell r="F3875" t="str">
            <v>FFE</v>
          </cell>
          <cell r="N3875">
            <v>0</v>
          </cell>
          <cell r="O3875">
            <v>1040000</v>
          </cell>
        </row>
        <row r="3876">
          <cell r="F3876" t="str">
            <v>FFE</v>
          </cell>
          <cell r="N3876">
            <v>0</v>
          </cell>
          <cell r="O3876">
            <v>1040000</v>
          </cell>
        </row>
        <row r="3877">
          <cell r="F3877" t="str">
            <v>FFE</v>
          </cell>
          <cell r="N3877">
            <v>0</v>
          </cell>
          <cell r="O3877">
            <v>1040000</v>
          </cell>
        </row>
        <row r="3878">
          <cell r="F3878" t="str">
            <v>FFE</v>
          </cell>
          <cell r="N3878">
            <v>0</v>
          </cell>
          <cell r="O3878">
            <v>1040000</v>
          </cell>
        </row>
        <row r="3879">
          <cell r="F3879" t="str">
            <v>FFE</v>
          </cell>
          <cell r="N3879">
            <v>0</v>
          </cell>
          <cell r="O3879">
            <v>1040000</v>
          </cell>
        </row>
        <row r="3880">
          <cell r="F3880" t="str">
            <v>FFE</v>
          </cell>
          <cell r="N3880">
            <v>0</v>
          </cell>
          <cell r="O3880">
            <v>1040000</v>
          </cell>
        </row>
        <row r="3881">
          <cell r="F3881" t="str">
            <v>FFE</v>
          </cell>
          <cell r="N3881">
            <v>0</v>
          </cell>
          <cell r="O3881">
            <v>0</v>
          </cell>
        </row>
        <row r="3882">
          <cell r="F3882" t="str">
            <v>FFE</v>
          </cell>
          <cell r="N3882">
            <v>0</v>
          </cell>
          <cell r="O3882">
            <v>0</v>
          </cell>
        </row>
        <row r="3883">
          <cell r="F3883" t="str">
            <v>FFE</v>
          </cell>
          <cell r="N3883">
            <v>0</v>
          </cell>
          <cell r="O3883">
            <v>0</v>
          </cell>
        </row>
        <row r="3884">
          <cell r="F3884" t="str">
            <v>FFE</v>
          </cell>
          <cell r="N3884">
            <v>0</v>
          </cell>
          <cell r="O3884">
            <v>0</v>
          </cell>
        </row>
        <row r="3885">
          <cell r="F3885" t="str">
            <v>FFE</v>
          </cell>
          <cell r="N3885">
            <v>0</v>
          </cell>
          <cell r="O3885">
            <v>0</v>
          </cell>
        </row>
        <row r="3886">
          <cell r="F3886" t="str">
            <v>FFE</v>
          </cell>
          <cell r="N3886">
            <v>0</v>
          </cell>
          <cell r="O3886">
            <v>0</v>
          </cell>
        </row>
        <row r="3887">
          <cell r="F3887" t="str">
            <v>FFE</v>
          </cell>
          <cell r="N3887">
            <v>0</v>
          </cell>
          <cell r="O3887">
            <v>0</v>
          </cell>
        </row>
        <row r="3888">
          <cell r="F3888" t="str">
            <v>FFE</v>
          </cell>
          <cell r="N3888">
            <v>0</v>
          </cell>
          <cell r="O3888">
            <v>2620800</v>
          </cell>
        </row>
        <row r="3889">
          <cell r="F3889" t="str">
            <v>FFE</v>
          </cell>
          <cell r="N3889">
            <v>0</v>
          </cell>
          <cell r="O3889">
            <v>2600000</v>
          </cell>
        </row>
        <row r="3890">
          <cell r="F3890" t="str">
            <v>OPE</v>
          </cell>
          <cell r="N3890">
            <v>1703125</v>
          </cell>
          <cell r="O3890">
            <v>11638020</v>
          </cell>
        </row>
        <row r="3891">
          <cell r="F3891" t="str">
            <v>OPE</v>
          </cell>
          <cell r="N3891">
            <v>5822777</v>
          </cell>
          <cell r="O3891">
            <v>35907124</v>
          </cell>
        </row>
        <row r="3892">
          <cell r="F3892" t="str">
            <v>OPE</v>
          </cell>
          <cell r="N3892">
            <v>5822778</v>
          </cell>
          <cell r="O3892">
            <v>35907131</v>
          </cell>
        </row>
        <row r="3893">
          <cell r="F3893" t="str">
            <v>OPE</v>
          </cell>
          <cell r="N3893">
            <v>5822778</v>
          </cell>
          <cell r="O3893">
            <v>35907131</v>
          </cell>
        </row>
        <row r="3894">
          <cell r="F3894" t="str">
            <v>OPE</v>
          </cell>
          <cell r="N3894">
            <v>5822778</v>
          </cell>
          <cell r="O3894">
            <v>35907131</v>
          </cell>
        </row>
        <row r="3895">
          <cell r="F3895" t="str">
            <v>OPE</v>
          </cell>
          <cell r="N3895">
            <v>5822778</v>
          </cell>
          <cell r="O3895">
            <v>35907131</v>
          </cell>
        </row>
        <row r="3896">
          <cell r="F3896" t="str">
            <v>OPE</v>
          </cell>
          <cell r="N3896">
            <v>5822778</v>
          </cell>
          <cell r="O3896">
            <v>35907131</v>
          </cell>
        </row>
        <row r="3897">
          <cell r="F3897" t="str">
            <v>OPE</v>
          </cell>
          <cell r="N3897">
            <v>5822778</v>
          </cell>
          <cell r="O3897">
            <v>35907131</v>
          </cell>
        </row>
        <row r="3898">
          <cell r="F3898" t="str">
            <v>OPE</v>
          </cell>
          <cell r="N3898">
            <v>5822778</v>
          </cell>
          <cell r="O3898">
            <v>35907131</v>
          </cell>
        </row>
        <row r="3899">
          <cell r="F3899" t="str">
            <v>OPE</v>
          </cell>
          <cell r="N3899">
            <v>5822778</v>
          </cell>
          <cell r="O3899">
            <v>35907131</v>
          </cell>
        </row>
        <row r="3900">
          <cell r="F3900" t="str">
            <v>OPE</v>
          </cell>
          <cell r="N3900">
            <v>5822778</v>
          </cell>
          <cell r="O3900">
            <v>35907131</v>
          </cell>
        </row>
        <row r="3901">
          <cell r="F3901" t="str">
            <v>OPE</v>
          </cell>
          <cell r="N3901">
            <v>5822778</v>
          </cell>
          <cell r="O3901">
            <v>35907131</v>
          </cell>
        </row>
        <row r="3902">
          <cell r="F3902" t="str">
            <v>OPE</v>
          </cell>
          <cell r="N3902">
            <v>5822778</v>
          </cell>
          <cell r="O3902">
            <v>35907131</v>
          </cell>
        </row>
        <row r="3903">
          <cell r="F3903" t="str">
            <v>OPE</v>
          </cell>
          <cell r="N3903">
            <v>5822778</v>
          </cell>
          <cell r="O3903">
            <v>35907131</v>
          </cell>
        </row>
        <row r="3904">
          <cell r="F3904" t="str">
            <v>OPE</v>
          </cell>
          <cell r="N3904">
            <v>5822778</v>
          </cell>
          <cell r="O3904">
            <v>35907131</v>
          </cell>
        </row>
        <row r="3905">
          <cell r="F3905" t="str">
            <v>OPE</v>
          </cell>
          <cell r="N3905">
            <v>5822778</v>
          </cell>
          <cell r="O3905">
            <v>35907131</v>
          </cell>
        </row>
        <row r="3906">
          <cell r="F3906" t="str">
            <v>OPE</v>
          </cell>
          <cell r="N3906">
            <v>5822778</v>
          </cell>
          <cell r="O3906">
            <v>35907131</v>
          </cell>
        </row>
        <row r="3907">
          <cell r="F3907" t="str">
            <v>OPE</v>
          </cell>
          <cell r="N3907">
            <v>5822778</v>
          </cell>
          <cell r="O3907">
            <v>35907131</v>
          </cell>
        </row>
        <row r="3908">
          <cell r="F3908" t="str">
            <v>OPE</v>
          </cell>
          <cell r="N3908">
            <v>5822778</v>
          </cell>
          <cell r="O3908">
            <v>35907131</v>
          </cell>
        </row>
        <row r="3909">
          <cell r="F3909" t="str">
            <v>OPE</v>
          </cell>
          <cell r="N3909">
            <v>5822778</v>
          </cell>
          <cell r="O3909">
            <v>35907131</v>
          </cell>
        </row>
        <row r="3910">
          <cell r="F3910" t="str">
            <v>OPE</v>
          </cell>
          <cell r="N3910">
            <v>5822778</v>
          </cell>
          <cell r="O3910">
            <v>35907131</v>
          </cell>
        </row>
        <row r="3911">
          <cell r="F3911" t="str">
            <v>OPE</v>
          </cell>
          <cell r="N3911">
            <v>5822778</v>
          </cell>
          <cell r="O3911">
            <v>35907131</v>
          </cell>
        </row>
        <row r="3912">
          <cell r="F3912" t="str">
            <v>OPE</v>
          </cell>
          <cell r="N3912">
            <v>5822778</v>
          </cell>
          <cell r="O3912">
            <v>35907131</v>
          </cell>
        </row>
        <row r="3913">
          <cell r="F3913" t="str">
            <v>OPE</v>
          </cell>
          <cell r="N3913">
            <v>5822778</v>
          </cell>
          <cell r="O3913">
            <v>35907131</v>
          </cell>
        </row>
        <row r="3914">
          <cell r="F3914" t="str">
            <v>OPE</v>
          </cell>
          <cell r="N3914">
            <v>5822778</v>
          </cell>
          <cell r="O3914">
            <v>35907131</v>
          </cell>
        </row>
        <row r="3915">
          <cell r="F3915" t="str">
            <v>OPE</v>
          </cell>
          <cell r="N3915">
            <v>5822778</v>
          </cell>
          <cell r="O3915">
            <v>35907131</v>
          </cell>
        </row>
        <row r="3916">
          <cell r="F3916" t="str">
            <v>OPE</v>
          </cell>
          <cell r="N3916">
            <v>5822778</v>
          </cell>
          <cell r="O3916">
            <v>35907131</v>
          </cell>
        </row>
        <row r="3917">
          <cell r="F3917" t="str">
            <v>OPE</v>
          </cell>
          <cell r="N3917">
            <v>78750000</v>
          </cell>
          <cell r="O3917">
            <v>485625000</v>
          </cell>
        </row>
        <row r="3918">
          <cell r="F3918" t="str">
            <v>ITE</v>
          </cell>
          <cell r="N3918">
            <v>0</v>
          </cell>
          <cell r="O3918">
            <v>5500000</v>
          </cell>
        </row>
        <row r="3919">
          <cell r="F3919" t="str">
            <v>ITE</v>
          </cell>
          <cell r="N3919">
            <v>0</v>
          </cell>
          <cell r="O3919">
            <v>174909090</v>
          </cell>
        </row>
        <row r="3920">
          <cell r="F3920" t="str">
            <v>ITE</v>
          </cell>
          <cell r="N3920">
            <v>0</v>
          </cell>
          <cell r="O3920">
            <v>6615560</v>
          </cell>
        </row>
        <row r="3921">
          <cell r="F3921" t="str">
            <v>ITE</v>
          </cell>
          <cell r="N3921">
            <v>0</v>
          </cell>
          <cell r="O3921">
            <v>6615560</v>
          </cell>
        </row>
        <row r="3922">
          <cell r="F3922" t="str">
            <v>ITE</v>
          </cell>
          <cell r="N3922">
            <v>0</v>
          </cell>
          <cell r="O3922">
            <v>5149440</v>
          </cell>
        </row>
        <row r="3923">
          <cell r="F3923" t="str">
            <v>OPE</v>
          </cell>
          <cell r="N3923">
            <v>1375000</v>
          </cell>
          <cell r="O3923">
            <v>8479166</v>
          </cell>
        </row>
        <row r="3924">
          <cell r="F3924" t="str">
            <v>OPE</v>
          </cell>
          <cell r="N3924">
            <v>1375000</v>
          </cell>
          <cell r="O3924">
            <v>8479166</v>
          </cell>
        </row>
        <row r="3925">
          <cell r="F3925" t="str">
            <v>OPE</v>
          </cell>
          <cell r="N3925">
            <v>1375000</v>
          </cell>
          <cell r="O3925">
            <v>8479166</v>
          </cell>
        </row>
        <row r="3926">
          <cell r="F3926" t="str">
            <v>OPE</v>
          </cell>
          <cell r="N3926">
            <v>1375000</v>
          </cell>
          <cell r="O3926">
            <v>8479166</v>
          </cell>
        </row>
        <row r="3927">
          <cell r="F3927" t="str">
            <v>OPE</v>
          </cell>
          <cell r="N3927">
            <v>1375000</v>
          </cell>
          <cell r="O3927">
            <v>8479166</v>
          </cell>
        </row>
        <row r="3928">
          <cell r="F3928" t="str">
            <v>OPE</v>
          </cell>
          <cell r="N3928">
            <v>1375000</v>
          </cell>
          <cell r="O3928">
            <v>8479166</v>
          </cell>
        </row>
        <row r="3929">
          <cell r="F3929" t="str">
            <v>OPE</v>
          </cell>
          <cell r="N3929">
            <v>1375000</v>
          </cell>
          <cell r="O3929">
            <v>8479166</v>
          </cell>
        </row>
        <row r="3930">
          <cell r="F3930" t="str">
            <v>OPE</v>
          </cell>
          <cell r="N3930">
            <v>1375000</v>
          </cell>
          <cell r="O3930">
            <v>8479166</v>
          </cell>
        </row>
        <row r="3931">
          <cell r="F3931" t="str">
            <v>OPE</v>
          </cell>
          <cell r="N3931">
            <v>1375000</v>
          </cell>
          <cell r="O3931">
            <v>8479166</v>
          </cell>
        </row>
        <row r="3932">
          <cell r="F3932" t="str">
            <v>OPE</v>
          </cell>
          <cell r="N3932">
            <v>1375000</v>
          </cell>
          <cell r="O3932">
            <v>8479166</v>
          </cell>
        </row>
        <row r="3933">
          <cell r="F3933" t="str">
            <v>OPE</v>
          </cell>
          <cell r="N3933">
            <v>838366068</v>
          </cell>
          <cell r="O3933">
            <v>5309651764</v>
          </cell>
        </row>
        <row r="3934">
          <cell r="F3934" t="str">
            <v>OPE</v>
          </cell>
          <cell r="N3934">
            <v>292173987</v>
          </cell>
          <cell r="O3934">
            <v>1972174412</v>
          </cell>
        </row>
        <row r="3935">
          <cell r="F3935" t="str">
            <v>ITE</v>
          </cell>
          <cell r="N3935">
            <v>0</v>
          </cell>
          <cell r="O3935">
            <v>17178000</v>
          </cell>
        </row>
        <row r="3936">
          <cell r="F3936" t="str">
            <v>BLD</v>
          </cell>
          <cell r="N3936">
            <v>1725825996</v>
          </cell>
          <cell r="O3936">
            <v>8197673481</v>
          </cell>
        </row>
        <row r="3937">
          <cell r="F3937" t="str">
            <v>OPE</v>
          </cell>
          <cell r="N3937">
            <v>9595638</v>
          </cell>
          <cell r="O3937">
            <v>68768735</v>
          </cell>
        </row>
        <row r="3938">
          <cell r="F3938" t="str">
            <v>OPE</v>
          </cell>
          <cell r="N3938">
            <v>4782631</v>
          </cell>
          <cell r="O3938">
            <v>29094339</v>
          </cell>
        </row>
        <row r="3939">
          <cell r="F3939" t="str">
            <v>OPE</v>
          </cell>
          <cell r="N3939">
            <v>4782631</v>
          </cell>
          <cell r="O3939">
            <v>29094339</v>
          </cell>
        </row>
        <row r="3940">
          <cell r="F3940" t="str">
            <v>OPE</v>
          </cell>
          <cell r="N3940">
            <v>4782631</v>
          </cell>
          <cell r="O3940">
            <v>29094339</v>
          </cell>
        </row>
        <row r="3941">
          <cell r="F3941" t="str">
            <v>OPE</v>
          </cell>
          <cell r="N3941">
            <v>4782631</v>
          </cell>
          <cell r="O3941">
            <v>29094339</v>
          </cell>
        </row>
        <row r="3942">
          <cell r="F3942" t="str">
            <v>OPE</v>
          </cell>
          <cell r="N3942">
            <v>4782631</v>
          </cell>
          <cell r="O3942">
            <v>29094339</v>
          </cell>
        </row>
        <row r="3943">
          <cell r="F3943" t="str">
            <v>OPE</v>
          </cell>
          <cell r="N3943">
            <v>4782631</v>
          </cell>
          <cell r="O3943">
            <v>29094339</v>
          </cell>
        </row>
        <row r="3944">
          <cell r="F3944" t="str">
            <v>OPE</v>
          </cell>
          <cell r="N3944">
            <v>797106</v>
          </cell>
          <cell r="O3944">
            <v>0</v>
          </cell>
        </row>
        <row r="3945">
          <cell r="F3945" t="str">
            <v>OPE</v>
          </cell>
          <cell r="N3945">
            <v>3985525</v>
          </cell>
          <cell r="O3945">
            <v>29094339</v>
          </cell>
        </row>
        <row r="3946">
          <cell r="F3946" t="str">
            <v>OPE</v>
          </cell>
          <cell r="N3946">
            <v>4782631</v>
          </cell>
          <cell r="O3946">
            <v>29094339</v>
          </cell>
        </row>
        <row r="3947">
          <cell r="F3947" t="str">
            <v>OPE</v>
          </cell>
          <cell r="N3947">
            <v>4782631</v>
          </cell>
          <cell r="O3947">
            <v>29094339</v>
          </cell>
        </row>
        <row r="3948">
          <cell r="F3948" t="str">
            <v>OPE</v>
          </cell>
          <cell r="N3948">
            <v>4782631</v>
          </cell>
          <cell r="O3948">
            <v>29094339</v>
          </cell>
        </row>
        <row r="3949">
          <cell r="F3949" t="str">
            <v>OPE</v>
          </cell>
          <cell r="N3949">
            <v>3985525</v>
          </cell>
          <cell r="O3949">
            <v>29094339</v>
          </cell>
        </row>
        <row r="3950">
          <cell r="F3950" t="str">
            <v>OPE</v>
          </cell>
          <cell r="N3950">
            <v>797106</v>
          </cell>
          <cell r="O3950">
            <v>0</v>
          </cell>
        </row>
        <row r="3951">
          <cell r="F3951" t="str">
            <v>OPE</v>
          </cell>
          <cell r="N3951">
            <v>4782631</v>
          </cell>
          <cell r="O3951">
            <v>29094339</v>
          </cell>
        </row>
        <row r="3952">
          <cell r="F3952" t="str">
            <v>OPE</v>
          </cell>
          <cell r="N3952">
            <v>4782631</v>
          </cell>
          <cell r="O3952">
            <v>29094339</v>
          </cell>
        </row>
        <row r="3953">
          <cell r="F3953" t="str">
            <v>OPE</v>
          </cell>
          <cell r="N3953">
            <v>4782631</v>
          </cell>
          <cell r="O3953">
            <v>29094339</v>
          </cell>
        </row>
        <row r="3954">
          <cell r="F3954" t="str">
            <v>OPE</v>
          </cell>
          <cell r="N3954">
            <v>1471796</v>
          </cell>
          <cell r="O3954">
            <v>0</v>
          </cell>
        </row>
        <row r="3955">
          <cell r="F3955" t="str">
            <v>OPE</v>
          </cell>
          <cell r="N3955">
            <v>2943597</v>
          </cell>
          <cell r="O3955">
            <v>26860307</v>
          </cell>
        </row>
        <row r="3956">
          <cell r="F3956" t="str">
            <v>OPE</v>
          </cell>
          <cell r="N3956">
            <v>1471796</v>
          </cell>
          <cell r="O3956">
            <v>0</v>
          </cell>
        </row>
        <row r="3957">
          <cell r="F3957" t="str">
            <v>OPE</v>
          </cell>
          <cell r="N3957">
            <v>2943597</v>
          </cell>
          <cell r="O3957">
            <v>26860307</v>
          </cell>
        </row>
        <row r="3958">
          <cell r="F3958" t="str">
            <v>OPE</v>
          </cell>
          <cell r="N3958">
            <v>1471796</v>
          </cell>
          <cell r="O3958">
            <v>0</v>
          </cell>
        </row>
        <row r="3959">
          <cell r="F3959" t="str">
            <v>OPE</v>
          </cell>
          <cell r="N3959">
            <v>2943597</v>
          </cell>
          <cell r="O3959">
            <v>26860307</v>
          </cell>
        </row>
        <row r="3960">
          <cell r="F3960" t="str">
            <v>OPE</v>
          </cell>
          <cell r="N3960">
            <v>1471796</v>
          </cell>
          <cell r="O3960">
            <v>0</v>
          </cell>
        </row>
        <row r="3961">
          <cell r="F3961" t="str">
            <v>OPE</v>
          </cell>
          <cell r="N3961">
            <v>2943597</v>
          </cell>
          <cell r="O3961">
            <v>26860307</v>
          </cell>
        </row>
        <row r="3962">
          <cell r="F3962" t="str">
            <v>OPE</v>
          </cell>
          <cell r="N3962">
            <v>1471796</v>
          </cell>
          <cell r="O3962">
            <v>0</v>
          </cell>
        </row>
        <row r="3963">
          <cell r="F3963" t="str">
            <v>OPE</v>
          </cell>
          <cell r="N3963">
            <v>2943597</v>
          </cell>
          <cell r="O3963">
            <v>26860307</v>
          </cell>
        </row>
        <row r="3964">
          <cell r="F3964" t="str">
            <v>OPE</v>
          </cell>
          <cell r="N3964">
            <v>1471796</v>
          </cell>
          <cell r="O3964">
            <v>0</v>
          </cell>
        </row>
        <row r="3965">
          <cell r="F3965" t="str">
            <v>OPE</v>
          </cell>
          <cell r="N3965">
            <v>2943597</v>
          </cell>
          <cell r="O3965">
            <v>26860307</v>
          </cell>
        </row>
        <row r="3966">
          <cell r="F3966" t="str">
            <v>OPE</v>
          </cell>
          <cell r="N3966">
            <v>1471796</v>
          </cell>
          <cell r="O3966">
            <v>0</v>
          </cell>
        </row>
        <row r="3967">
          <cell r="F3967" t="str">
            <v>OPE</v>
          </cell>
          <cell r="N3967">
            <v>2943597</v>
          </cell>
          <cell r="O3967">
            <v>26860307</v>
          </cell>
        </row>
        <row r="3968">
          <cell r="F3968" t="str">
            <v>OPE</v>
          </cell>
          <cell r="N3968">
            <v>1471796</v>
          </cell>
          <cell r="O3968">
            <v>0</v>
          </cell>
        </row>
        <row r="3969">
          <cell r="F3969" t="str">
            <v>OPE</v>
          </cell>
          <cell r="N3969">
            <v>2943597</v>
          </cell>
          <cell r="O3969">
            <v>26860307</v>
          </cell>
        </row>
        <row r="3970">
          <cell r="F3970" t="str">
            <v>OPE</v>
          </cell>
          <cell r="N3970">
            <v>1471796</v>
          </cell>
          <cell r="O3970">
            <v>0</v>
          </cell>
        </row>
        <row r="3971">
          <cell r="F3971" t="str">
            <v>OPE</v>
          </cell>
          <cell r="N3971">
            <v>2943597</v>
          </cell>
          <cell r="O3971">
            <v>26860307</v>
          </cell>
        </row>
        <row r="3972">
          <cell r="F3972" t="str">
            <v>OPE</v>
          </cell>
          <cell r="N3972">
            <v>4415393</v>
          </cell>
          <cell r="O3972">
            <v>26860307</v>
          </cell>
        </row>
        <row r="3973">
          <cell r="F3973" t="str">
            <v>OPE</v>
          </cell>
          <cell r="N3973">
            <v>4415393</v>
          </cell>
          <cell r="O3973">
            <v>26860307</v>
          </cell>
        </row>
        <row r="3974">
          <cell r="F3974" t="str">
            <v>OPE</v>
          </cell>
          <cell r="N3974">
            <v>4415393</v>
          </cell>
          <cell r="O3974">
            <v>26860307</v>
          </cell>
        </row>
        <row r="3975">
          <cell r="F3975" t="str">
            <v>OPE</v>
          </cell>
          <cell r="N3975">
            <v>4415393</v>
          </cell>
          <cell r="O3975">
            <v>26860307</v>
          </cell>
        </row>
        <row r="3976">
          <cell r="F3976" t="str">
            <v>OPE</v>
          </cell>
          <cell r="N3976">
            <v>4415393</v>
          </cell>
          <cell r="O3976">
            <v>26860307</v>
          </cell>
        </row>
        <row r="3977">
          <cell r="F3977" t="str">
            <v>OPE</v>
          </cell>
          <cell r="N3977">
            <v>4415393</v>
          </cell>
          <cell r="O3977">
            <v>26860307</v>
          </cell>
        </row>
        <row r="3978">
          <cell r="F3978" t="str">
            <v>OPE</v>
          </cell>
          <cell r="N3978">
            <v>5375000</v>
          </cell>
          <cell r="O3978">
            <v>32697917</v>
          </cell>
        </row>
        <row r="3979">
          <cell r="F3979" t="str">
            <v>OPE</v>
          </cell>
          <cell r="N3979">
            <v>5375000</v>
          </cell>
          <cell r="O3979">
            <v>32697917</v>
          </cell>
        </row>
        <row r="3980">
          <cell r="F3980" t="str">
            <v>OPE</v>
          </cell>
          <cell r="N3980">
            <v>5375000</v>
          </cell>
          <cell r="O3980">
            <v>32697917</v>
          </cell>
        </row>
        <row r="3981">
          <cell r="F3981" t="str">
            <v>OPE</v>
          </cell>
          <cell r="N3981">
            <v>5375000</v>
          </cell>
          <cell r="O3981">
            <v>32697917</v>
          </cell>
        </row>
        <row r="3982">
          <cell r="F3982" t="str">
            <v>OPE</v>
          </cell>
          <cell r="N3982">
            <v>5375000</v>
          </cell>
          <cell r="O3982">
            <v>32697917</v>
          </cell>
        </row>
        <row r="3983">
          <cell r="F3983" t="str">
            <v>OPE</v>
          </cell>
          <cell r="N3983">
            <v>5375000</v>
          </cell>
          <cell r="O3983">
            <v>32697917</v>
          </cell>
        </row>
        <row r="3984">
          <cell r="F3984" t="str">
            <v>OPE</v>
          </cell>
          <cell r="N3984">
            <v>5375000</v>
          </cell>
          <cell r="O3984">
            <v>32697917</v>
          </cell>
        </row>
        <row r="3985">
          <cell r="F3985" t="str">
            <v>OPE</v>
          </cell>
          <cell r="N3985">
            <v>6041668</v>
          </cell>
          <cell r="O3985">
            <v>0</v>
          </cell>
        </row>
        <row r="3986">
          <cell r="F3986" t="str">
            <v>OPE</v>
          </cell>
          <cell r="N3986">
            <v>12083332</v>
          </cell>
          <cell r="O3986">
            <v>110260417</v>
          </cell>
        </row>
        <row r="3987">
          <cell r="F3987" t="str">
            <v>OPE</v>
          </cell>
          <cell r="N3987">
            <v>18125000</v>
          </cell>
          <cell r="O3987">
            <v>110260417</v>
          </cell>
        </row>
        <row r="3988">
          <cell r="F3988" t="str">
            <v>OPE</v>
          </cell>
          <cell r="N3988">
            <v>18125000</v>
          </cell>
          <cell r="O3988">
            <v>110260417</v>
          </cell>
        </row>
        <row r="3989">
          <cell r="F3989" t="str">
            <v>OPE</v>
          </cell>
          <cell r="N3989">
            <v>18125000</v>
          </cell>
          <cell r="O3989">
            <v>110260417</v>
          </cell>
        </row>
        <row r="3990">
          <cell r="F3990" t="str">
            <v>OPE</v>
          </cell>
          <cell r="N3990">
            <v>18125000</v>
          </cell>
          <cell r="O3990">
            <v>110260417</v>
          </cell>
        </row>
        <row r="3991">
          <cell r="F3991" t="str">
            <v>OPE</v>
          </cell>
          <cell r="N3991">
            <v>18125000</v>
          </cell>
          <cell r="O3991">
            <v>110260417</v>
          </cell>
        </row>
        <row r="3992">
          <cell r="F3992" t="str">
            <v>OPE</v>
          </cell>
          <cell r="N3992">
            <v>18125000</v>
          </cell>
          <cell r="O3992">
            <v>110260417</v>
          </cell>
        </row>
        <row r="3993">
          <cell r="F3993" t="str">
            <v>OPE</v>
          </cell>
          <cell r="N3993">
            <v>18125000</v>
          </cell>
          <cell r="O3993">
            <v>110260417</v>
          </cell>
        </row>
        <row r="3994">
          <cell r="F3994" t="str">
            <v>OPE</v>
          </cell>
          <cell r="N3994">
            <v>375000</v>
          </cell>
          <cell r="O3994">
            <v>2281250</v>
          </cell>
        </row>
        <row r="3995">
          <cell r="F3995" t="str">
            <v>FFE</v>
          </cell>
          <cell r="N3995">
            <v>0</v>
          </cell>
          <cell r="O3995">
            <v>3100000</v>
          </cell>
        </row>
        <row r="3996">
          <cell r="F3996" t="str">
            <v>FFE</v>
          </cell>
          <cell r="N3996">
            <v>0</v>
          </cell>
          <cell r="O3996">
            <v>6250000</v>
          </cell>
        </row>
        <row r="3997">
          <cell r="F3997" t="str">
            <v>FFE</v>
          </cell>
          <cell r="N3997">
            <v>0</v>
          </cell>
          <cell r="O3997">
            <v>6250000</v>
          </cell>
        </row>
        <row r="3998">
          <cell r="F3998" t="str">
            <v>FFE</v>
          </cell>
          <cell r="N3998">
            <v>0</v>
          </cell>
          <cell r="O3998">
            <v>5600000</v>
          </cell>
        </row>
        <row r="3999">
          <cell r="F3999" t="str">
            <v>FFE</v>
          </cell>
          <cell r="N3999">
            <v>0</v>
          </cell>
          <cell r="O3999">
            <v>6200000</v>
          </cell>
        </row>
        <row r="4000">
          <cell r="F4000" t="str">
            <v>FFE</v>
          </cell>
          <cell r="N4000">
            <v>0</v>
          </cell>
          <cell r="O4000">
            <v>6200000</v>
          </cell>
        </row>
        <row r="4001">
          <cell r="F4001" t="str">
            <v>FFE</v>
          </cell>
          <cell r="N4001">
            <v>0</v>
          </cell>
          <cell r="O4001">
            <v>6200000</v>
          </cell>
        </row>
        <row r="4002">
          <cell r="F4002" t="str">
            <v>FFE</v>
          </cell>
          <cell r="N4002">
            <v>0</v>
          </cell>
          <cell r="O4002">
            <v>4050000</v>
          </cell>
        </row>
        <row r="4003">
          <cell r="F4003" t="str">
            <v>FFE</v>
          </cell>
          <cell r="N4003">
            <v>0</v>
          </cell>
          <cell r="O4003">
            <v>6050000</v>
          </cell>
        </row>
        <row r="4004">
          <cell r="F4004" t="str">
            <v>FFE</v>
          </cell>
          <cell r="N4004">
            <v>0</v>
          </cell>
          <cell r="O4004">
            <v>3150000</v>
          </cell>
        </row>
        <row r="4005">
          <cell r="F4005" t="str">
            <v>ITE</v>
          </cell>
          <cell r="N4005">
            <v>0</v>
          </cell>
          <cell r="O4005">
            <v>9205950</v>
          </cell>
        </row>
        <row r="4006">
          <cell r="F4006" t="str">
            <v>ITE</v>
          </cell>
          <cell r="N4006">
            <v>0</v>
          </cell>
          <cell r="O4006">
            <v>7150000</v>
          </cell>
        </row>
        <row r="4007">
          <cell r="F4007" t="str">
            <v>ITE</v>
          </cell>
          <cell r="N4007">
            <v>0</v>
          </cell>
          <cell r="O4007">
            <v>7000000</v>
          </cell>
        </row>
        <row r="4008">
          <cell r="F4008" t="str">
            <v>ITE</v>
          </cell>
          <cell r="N4008">
            <v>0</v>
          </cell>
          <cell r="O4008">
            <v>7000000</v>
          </cell>
        </row>
        <row r="4009">
          <cell r="F4009" t="str">
            <v>ITE</v>
          </cell>
          <cell r="N4009">
            <v>0</v>
          </cell>
          <cell r="O4009">
            <v>7000000</v>
          </cell>
        </row>
        <row r="4010">
          <cell r="F4010" t="str">
            <v>ITE</v>
          </cell>
          <cell r="N4010">
            <v>0</v>
          </cell>
          <cell r="O4010">
            <v>7000000</v>
          </cell>
        </row>
        <row r="4011">
          <cell r="F4011" t="str">
            <v>ITE</v>
          </cell>
          <cell r="N4011">
            <v>0</v>
          </cell>
          <cell r="O4011">
            <v>6431747</v>
          </cell>
        </row>
        <row r="4012">
          <cell r="F4012" t="str">
            <v>ITE</v>
          </cell>
          <cell r="N4012">
            <v>0</v>
          </cell>
          <cell r="O4012">
            <v>6431747</v>
          </cell>
        </row>
        <row r="4013">
          <cell r="F4013" t="str">
            <v>ITE</v>
          </cell>
          <cell r="N4013">
            <v>0</v>
          </cell>
          <cell r="O4013">
            <v>6431747</v>
          </cell>
        </row>
        <row r="4014">
          <cell r="F4014" t="str">
            <v>ITE</v>
          </cell>
          <cell r="N4014">
            <v>0</v>
          </cell>
          <cell r="O4014">
            <v>6431747</v>
          </cell>
        </row>
        <row r="4015">
          <cell r="F4015" t="str">
            <v>ITE</v>
          </cell>
          <cell r="N4015">
            <v>0</v>
          </cell>
          <cell r="O4015">
            <v>6431747</v>
          </cell>
        </row>
        <row r="4016">
          <cell r="F4016" t="str">
            <v>ITE</v>
          </cell>
          <cell r="N4016">
            <v>0</v>
          </cell>
          <cell r="O4016">
            <v>6431747</v>
          </cell>
        </row>
        <row r="4017">
          <cell r="F4017" t="str">
            <v>ITE</v>
          </cell>
          <cell r="N4017">
            <v>0</v>
          </cell>
          <cell r="O4017">
            <v>6431747</v>
          </cell>
        </row>
        <row r="4018">
          <cell r="F4018" t="str">
            <v>ITE</v>
          </cell>
          <cell r="N4018">
            <v>0</v>
          </cell>
          <cell r="O4018">
            <v>6431747</v>
          </cell>
        </row>
        <row r="4019">
          <cell r="F4019" t="str">
            <v>ITE</v>
          </cell>
          <cell r="N4019">
            <v>0</v>
          </cell>
          <cell r="O4019">
            <v>6233700</v>
          </cell>
        </row>
        <row r="4020">
          <cell r="F4020" t="str">
            <v>ITE</v>
          </cell>
          <cell r="N4020">
            <v>0</v>
          </cell>
          <cell r="O4020">
            <v>6233700</v>
          </cell>
        </row>
        <row r="4021">
          <cell r="F4021" t="str">
            <v>ITE</v>
          </cell>
          <cell r="N4021">
            <v>0</v>
          </cell>
          <cell r="O4021">
            <v>6233700</v>
          </cell>
        </row>
        <row r="4022">
          <cell r="F4022" t="str">
            <v>ITE</v>
          </cell>
          <cell r="N4022">
            <v>0</v>
          </cell>
          <cell r="O4022">
            <v>6233700</v>
          </cell>
        </row>
        <row r="4023">
          <cell r="F4023" t="str">
            <v>ITE</v>
          </cell>
          <cell r="N4023">
            <v>0</v>
          </cell>
          <cell r="O4023">
            <v>6233700</v>
          </cell>
        </row>
        <row r="4024">
          <cell r="F4024" t="str">
            <v>ITE</v>
          </cell>
          <cell r="N4024">
            <v>0</v>
          </cell>
          <cell r="O4024">
            <v>6233700</v>
          </cell>
        </row>
        <row r="4025">
          <cell r="F4025" t="str">
            <v>ITE</v>
          </cell>
          <cell r="N4025">
            <v>0</v>
          </cell>
          <cell r="O4025">
            <v>6233700</v>
          </cell>
        </row>
        <row r="4026">
          <cell r="F4026" t="str">
            <v>ITE</v>
          </cell>
          <cell r="N4026">
            <v>0</v>
          </cell>
          <cell r="O4026">
            <v>6233700</v>
          </cell>
        </row>
        <row r="4027">
          <cell r="F4027" t="str">
            <v>ITE</v>
          </cell>
          <cell r="N4027">
            <v>0</v>
          </cell>
          <cell r="O4027">
            <v>6233700</v>
          </cell>
        </row>
        <row r="4028">
          <cell r="F4028" t="str">
            <v>ITE</v>
          </cell>
          <cell r="N4028">
            <v>0</v>
          </cell>
          <cell r="O4028">
            <v>6233700</v>
          </cell>
        </row>
        <row r="4029">
          <cell r="F4029" t="str">
            <v>ITE</v>
          </cell>
          <cell r="N4029">
            <v>0</v>
          </cell>
          <cell r="O4029">
            <v>6233700</v>
          </cell>
        </row>
        <row r="4030">
          <cell r="F4030" t="str">
            <v>ITE</v>
          </cell>
          <cell r="N4030">
            <v>0</v>
          </cell>
          <cell r="O4030">
            <v>6233700</v>
          </cell>
        </row>
        <row r="4031">
          <cell r="F4031" t="str">
            <v>ITE</v>
          </cell>
          <cell r="N4031">
            <v>0</v>
          </cell>
          <cell r="O4031">
            <v>6233700</v>
          </cell>
        </row>
        <row r="4032">
          <cell r="F4032" t="str">
            <v>ITE</v>
          </cell>
          <cell r="N4032">
            <v>0</v>
          </cell>
          <cell r="O4032">
            <v>6233700</v>
          </cell>
        </row>
        <row r="4033">
          <cell r="F4033" t="str">
            <v>ITE</v>
          </cell>
          <cell r="N4033">
            <v>0</v>
          </cell>
          <cell r="O4033">
            <v>6233700</v>
          </cell>
        </row>
        <row r="4034">
          <cell r="F4034" t="str">
            <v>ITE</v>
          </cell>
          <cell r="N4034">
            <v>0</v>
          </cell>
          <cell r="O4034">
            <v>6233700</v>
          </cell>
        </row>
        <row r="4035">
          <cell r="F4035" t="str">
            <v>ITE</v>
          </cell>
          <cell r="N4035">
            <v>0</v>
          </cell>
          <cell r="O4035">
            <v>6233700</v>
          </cell>
        </row>
        <row r="4036">
          <cell r="F4036" t="str">
            <v>ITE</v>
          </cell>
          <cell r="N4036">
            <v>0</v>
          </cell>
          <cell r="O4036">
            <v>6233700</v>
          </cell>
        </row>
        <row r="4037">
          <cell r="F4037" t="str">
            <v>ITE</v>
          </cell>
          <cell r="N4037">
            <v>0</v>
          </cell>
          <cell r="O4037">
            <v>6233700</v>
          </cell>
        </row>
        <row r="4038">
          <cell r="F4038" t="str">
            <v>ITE</v>
          </cell>
          <cell r="N4038">
            <v>0</v>
          </cell>
          <cell r="O4038">
            <v>6233700</v>
          </cell>
        </row>
        <row r="4039">
          <cell r="F4039" t="str">
            <v>ITE</v>
          </cell>
          <cell r="N4039">
            <v>0</v>
          </cell>
          <cell r="O4039">
            <v>6233700</v>
          </cell>
        </row>
        <row r="4040">
          <cell r="F4040" t="str">
            <v>ITE</v>
          </cell>
          <cell r="N4040">
            <v>0</v>
          </cell>
          <cell r="O4040">
            <v>6233700</v>
          </cell>
        </row>
        <row r="4041">
          <cell r="F4041" t="str">
            <v>ITE</v>
          </cell>
          <cell r="N4041">
            <v>0</v>
          </cell>
          <cell r="O4041">
            <v>6233700</v>
          </cell>
        </row>
        <row r="4042">
          <cell r="F4042" t="str">
            <v>ITE</v>
          </cell>
          <cell r="N4042">
            <v>0</v>
          </cell>
          <cell r="O4042">
            <v>6233700</v>
          </cell>
        </row>
        <row r="4043">
          <cell r="F4043" t="str">
            <v>ITE</v>
          </cell>
          <cell r="N4043">
            <v>0</v>
          </cell>
          <cell r="O4043">
            <v>6233700</v>
          </cell>
        </row>
        <row r="4044">
          <cell r="F4044" t="str">
            <v>ITE</v>
          </cell>
          <cell r="N4044">
            <v>0</v>
          </cell>
          <cell r="O4044">
            <v>6233700</v>
          </cell>
        </row>
        <row r="4045">
          <cell r="F4045" t="str">
            <v>ITE</v>
          </cell>
          <cell r="N4045">
            <v>0</v>
          </cell>
          <cell r="O4045">
            <v>6233700</v>
          </cell>
        </row>
        <row r="4046">
          <cell r="F4046" t="str">
            <v>ITE</v>
          </cell>
          <cell r="N4046">
            <v>0</v>
          </cell>
          <cell r="O4046">
            <v>6233700</v>
          </cell>
        </row>
        <row r="4047">
          <cell r="F4047" t="str">
            <v>ITE</v>
          </cell>
          <cell r="N4047">
            <v>0</v>
          </cell>
          <cell r="O4047">
            <v>6233700</v>
          </cell>
        </row>
        <row r="4048">
          <cell r="F4048" t="str">
            <v>ITE</v>
          </cell>
          <cell r="N4048">
            <v>0</v>
          </cell>
          <cell r="O4048">
            <v>6233700</v>
          </cell>
        </row>
        <row r="4049">
          <cell r="F4049" t="str">
            <v>ITE</v>
          </cell>
          <cell r="N4049">
            <v>0</v>
          </cell>
          <cell r="O4049">
            <v>6233700</v>
          </cell>
        </row>
        <row r="4050">
          <cell r="F4050" t="str">
            <v>ITE</v>
          </cell>
          <cell r="N4050">
            <v>0</v>
          </cell>
          <cell r="O4050">
            <v>6233700</v>
          </cell>
        </row>
        <row r="4051">
          <cell r="F4051" t="str">
            <v>ITE</v>
          </cell>
          <cell r="N4051">
            <v>0</v>
          </cell>
          <cell r="O4051">
            <v>6233700</v>
          </cell>
        </row>
        <row r="4052">
          <cell r="F4052" t="str">
            <v>ITE</v>
          </cell>
          <cell r="N4052">
            <v>0</v>
          </cell>
          <cell r="O4052">
            <v>6233700</v>
          </cell>
        </row>
        <row r="4053">
          <cell r="F4053" t="str">
            <v>ITE</v>
          </cell>
          <cell r="N4053">
            <v>0</v>
          </cell>
          <cell r="O4053">
            <v>6233700</v>
          </cell>
        </row>
        <row r="4054">
          <cell r="F4054" t="str">
            <v>ITE</v>
          </cell>
          <cell r="N4054">
            <v>0</v>
          </cell>
          <cell r="O4054">
            <v>6233700</v>
          </cell>
        </row>
        <row r="4055">
          <cell r="F4055" t="str">
            <v>ITE</v>
          </cell>
          <cell r="N4055">
            <v>0</v>
          </cell>
          <cell r="O4055">
            <v>6233700</v>
          </cell>
        </row>
        <row r="4056">
          <cell r="F4056" t="str">
            <v>ITE</v>
          </cell>
          <cell r="N4056">
            <v>0</v>
          </cell>
          <cell r="O4056">
            <v>6233700</v>
          </cell>
        </row>
        <row r="4057">
          <cell r="F4057" t="str">
            <v>ITE</v>
          </cell>
          <cell r="N4057">
            <v>0</v>
          </cell>
          <cell r="O4057">
            <v>6233700</v>
          </cell>
        </row>
        <row r="4058">
          <cell r="F4058" t="str">
            <v>ITE</v>
          </cell>
          <cell r="N4058">
            <v>0</v>
          </cell>
          <cell r="O4058">
            <v>6233700</v>
          </cell>
        </row>
        <row r="4059">
          <cell r="F4059" t="str">
            <v>ITE</v>
          </cell>
          <cell r="N4059">
            <v>0</v>
          </cell>
          <cell r="O4059">
            <v>6233700</v>
          </cell>
        </row>
        <row r="4060">
          <cell r="F4060" t="str">
            <v>ITE</v>
          </cell>
          <cell r="N4060">
            <v>0</v>
          </cell>
          <cell r="O4060">
            <v>6233700</v>
          </cell>
        </row>
        <row r="4061">
          <cell r="F4061" t="str">
            <v>ITE</v>
          </cell>
          <cell r="N4061">
            <v>0</v>
          </cell>
          <cell r="O4061">
            <v>6233700</v>
          </cell>
        </row>
        <row r="4062">
          <cell r="F4062" t="str">
            <v>ITE</v>
          </cell>
          <cell r="N4062">
            <v>0</v>
          </cell>
          <cell r="O4062">
            <v>6233700</v>
          </cell>
        </row>
        <row r="4063">
          <cell r="F4063" t="str">
            <v>ITE</v>
          </cell>
          <cell r="N4063">
            <v>0</v>
          </cell>
          <cell r="O4063">
            <v>6233700</v>
          </cell>
        </row>
        <row r="4064">
          <cell r="F4064" t="str">
            <v>ITE</v>
          </cell>
          <cell r="N4064">
            <v>0</v>
          </cell>
          <cell r="O4064">
            <v>6233700</v>
          </cell>
        </row>
        <row r="4065">
          <cell r="F4065" t="str">
            <v>ITE</v>
          </cell>
          <cell r="N4065">
            <v>0</v>
          </cell>
          <cell r="O4065">
            <v>6233700</v>
          </cell>
        </row>
        <row r="4066">
          <cell r="F4066" t="str">
            <v>ITE</v>
          </cell>
          <cell r="N4066">
            <v>0</v>
          </cell>
          <cell r="O4066">
            <v>6233700</v>
          </cell>
        </row>
        <row r="4067">
          <cell r="F4067" t="str">
            <v>ITE</v>
          </cell>
          <cell r="N4067">
            <v>0</v>
          </cell>
          <cell r="O4067">
            <v>6233700</v>
          </cell>
        </row>
        <row r="4068">
          <cell r="F4068" t="str">
            <v>ITE</v>
          </cell>
          <cell r="N4068">
            <v>0</v>
          </cell>
          <cell r="O4068">
            <v>6233700</v>
          </cell>
        </row>
        <row r="4069">
          <cell r="F4069" t="str">
            <v>ITE</v>
          </cell>
          <cell r="N4069">
            <v>0</v>
          </cell>
          <cell r="O4069">
            <v>12250000</v>
          </cell>
        </row>
        <row r="4070">
          <cell r="F4070" t="str">
            <v>ITE</v>
          </cell>
          <cell r="N4070">
            <v>0</v>
          </cell>
          <cell r="O4070">
            <v>7150000</v>
          </cell>
        </row>
        <row r="4071">
          <cell r="F4071" t="str">
            <v>ITE</v>
          </cell>
          <cell r="N4071">
            <v>0</v>
          </cell>
          <cell r="O4071">
            <v>7000000</v>
          </cell>
        </row>
        <row r="4072">
          <cell r="F4072" t="str">
            <v>ITE</v>
          </cell>
          <cell r="N4072">
            <v>0</v>
          </cell>
          <cell r="O4072">
            <v>7000000</v>
          </cell>
        </row>
        <row r="4073">
          <cell r="F4073" t="str">
            <v>ITE</v>
          </cell>
          <cell r="N4073">
            <v>0</v>
          </cell>
          <cell r="O4073">
            <v>7000000</v>
          </cell>
        </row>
        <row r="4074">
          <cell r="F4074" t="str">
            <v>ITE</v>
          </cell>
          <cell r="N4074">
            <v>0</v>
          </cell>
          <cell r="O4074">
            <v>7000000</v>
          </cell>
        </row>
        <row r="4075">
          <cell r="F4075" t="str">
            <v>ITE</v>
          </cell>
          <cell r="N4075">
            <v>0</v>
          </cell>
          <cell r="O4075">
            <v>9205950</v>
          </cell>
        </row>
        <row r="4076">
          <cell r="F4076" t="str">
            <v>ITE</v>
          </cell>
          <cell r="N4076">
            <v>0</v>
          </cell>
          <cell r="O4076">
            <v>7000000</v>
          </cell>
        </row>
        <row r="4077">
          <cell r="F4077" t="str">
            <v>ITE</v>
          </cell>
          <cell r="N4077">
            <v>0</v>
          </cell>
          <cell r="O4077">
            <v>7000000</v>
          </cell>
        </row>
        <row r="4078">
          <cell r="F4078" t="str">
            <v>OPE</v>
          </cell>
          <cell r="N4078">
            <v>1343750</v>
          </cell>
          <cell r="O4078">
            <v>8062500</v>
          </cell>
        </row>
        <row r="4079">
          <cell r="F4079" t="str">
            <v>OPE</v>
          </cell>
          <cell r="N4079">
            <v>1343750</v>
          </cell>
          <cell r="O4079">
            <v>8062500</v>
          </cell>
        </row>
        <row r="4080">
          <cell r="F4080" t="str">
            <v>OPE</v>
          </cell>
          <cell r="N4080">
            <v>1343750</v>
          </cell>
          <cell r="O4080">
            <v>8062500</v>
          </cell>
        </row>
        <row r="4081">
          <cell r="F4081" t="str">
            <v>OPE</v>
          </cell>
          <cell r="N4081">
            <v>1343750</v>
          </cell>
          <cell r="O4081">
            <v>8062500</v>
          </cell>
        </row>
        <row r="4082">
          <cell r="F4082" t="str">
            <v>OPE</v>
          </cell>
          <cell r="N4082">
            <v>1343750</v>
          </cell>
          <cell r="O4082">
            <v>8062500</v>
          </cell>
        </row>
        <row r="4083">
          <cell r="F4083" t="str">
            <v>OPE</v>
          </cell>
          <cell r="N4083">
            <v>1343750</v>
          </cell>
          <cell r="O4083">
            <v>8062500</v>
          </cell>
        </row>
        <row r="4084">
          <cell r="F4084" t="str">
            <v>OPE</v>
          </cell>
          <cell r="N4084">
            <v>223958</v>
          </cell>
          <cell r="O4084">
            <v>0</v>
          </cell>
        </row>
        <row r="4085">
          <cell r="F4085" t="str">
            <v>OPE</v>
          </cell>
          <cell r="N4085">
            <v>1119792</v>
          </cell>
          <cell r="O4085">
            <v>8062500</v>
          </cell>
        </row>
        <row r="4086">
          <cell r="F4086" t="str">
            <v>OPE</v>
          </cell>
          <cell r="N4086">
            <v>1343750</v>
          </cell>
          <cell r="O4086">
            <v>8062500</v>
          </cell>
        </row>
        <row r="4087">
          <cell r="F4087" t="str">
            <v>OPE</v>
          </cell>
          <cell r="N4087">
            <v>223958</v>
          </cell>
          <cell r="O4087">
            <v>0</v>
          </cell>
        </row>
        <row r="4088">
          <cell r="F4088" t="str">
            <v>OPE</v>
          </cell>
          <cell r="N4088">
            <v>1119792</v>
          </cell>
          <cell r="O4088">
            <v>8062500</v>
          </cell>
        </row>
        <row r="4089">
          <cell r="F4089" t="str">
            <v>OPE</v>
          </cell>
          <cell r="N4089">
            <v>1343750</v>
          </cell>
          <cell r="O4089">
            <v>8062500</v>
          </cell>
        </row>
        <row r="4090">
          <cell r="F4090" t="str">
            <v>OPE</v>
          </cell>
          <cell r="N4090">
            <v>8025700</v>
          </cell>
          <cell r="O4090">
            <v>48154200</v>
          </cell>
        </row>
        <row r="4091">
          <cell r="F4091" t="str">
            <v>OPE</v>
          </cell>
          <cell r="N4091">
            <v>8025700</v>
          </cell>
          <cell r="O4091">
            <v>48154200</v>
          </cell>
        </row>
        <row r="4092">
          <cell r="F4092" t="str">
            <v>OPE</v>
          </cell>
          <cell r="N4092">
            <v>8025700</v>
          </cell>
          <cell r="O4092">
            <v>48154200</v>
          </cell>
        </row>
        <row r="4093">
          <cell r="F4093" t="str">
            <v>OPE</v>
          </cell>
          <cell r="N4093">
            <v>8025700</v>
          </cell>
          <cell r="O4093">
            <v>48154200</v>
          </cell>
        </row>
        <row r="4094">
          <cell r="F4094" t="str">
            <v>OPE</v>
          </cell>
          <cell r="N4094">
            <v>8025700</v>
          </cell>
          <cell r="O4094">
            <v>48154200</v>
          </cell>
        </row>
        <row r="4095">
          <cell r="F4095" t="str">
            <v>OPE</v>
          </cell>
          <cell r="N4095">
            <v>266748600</v>
          </cell>
          <cell r="O4095">
            <v>1600491600</v>
          </cell>
        </row>
        <row r="4096">
          <cell r="F4096" t="str">
            <v>OPE</v>
          </cell>
          <cell r="N4096">
            <v>266748600</v>
          </cell>
          <cell r="O4096">
            <v>1600491600</v>
          </cell>
        </row>
        <row r="4097">
          <cell r="F4097" t="str">
            <v>OPE</v>
          </cell>
          <cell r="N4097">
            <v>266748600</v>
          </cell>
          <cell r="O4097">
            <v>1600491600</v>
          </cell>
        </row>
        <row r="4098">
          <cell r="F4098" t="str">
            <v>OPE</v>
          </cell>
          <cell r="N4098">
            <v>266748600</v>
          </cell>
          <cell r="O4098">
            <v>1600491600</v>
          </cell>
        </row>
        <row r="4099">
          <cell r="F4099" t="str">
            <v>OPE</v>
          </cell>
          <cell r="N4099">
            <v>8474387</v>
          </cell>
          <cell r="O4099">
            <v>50846322</v>
          </cell>
        </row>
        <row r="4100">
          <cell r="F4100" t="str">
            <v>FFE</v>
          </cell>
          <cell r="N4100">
            <v>0</v>
          </cell>
          <cell r="O4100">
            <v>5900000</v>
          </cell>
        </row>
        <row r="4101">
          <cell r="F4101" t="str">
            <v>ITE</v>
          </cell>
          <cell r="N4101">
            <v>0</v>
          </cell>
          <cell r="O4101">
            <v>7300000</v>
          </cell>
        </row>
        <row r="4102">
          <cell r="F4102" t="str">
            <v>ITE</v>
          </cell>
          <cell r="N4102">
            <v>0</v>
          </cell>
          <cell r="O4102">
            <v>7081500</v>
          </cell>
        </row>
        <row r="4103">
          <cell r="F4103" t="str">
            <v>ITE</v>
          </cell>
          <cell r="N4103">
            <v>0</v>
          </cell>
          <cell r="O4103">
            <v>5500000</v>
          </cell>
        </row>
        <row r="4104">
          <cell r="F4104" t="str">
            <v>ITE</v>
          </cell>
          <cell r="N4104">
            <v>0</v>
          </cell>
          <cell r="O4104">
            <v>9216200</v>
          </cell>
        </row>
        <row r="4105">
          <cell r="F4105" t="str">
            <v>ITE</v>
          </cell>
          <cell r="N4105">
            <v>0</v>
          </cell>
          <cell r="O4105">
            <v>10137820</v>
          </cell>
        </row>
        <row r="4106">
          <cell r="F4106" t="str">
            <v>ITE</v>
          </cell>
          <cell r="N4106">
            <v>0</v>
          </cell>
          <cell r="O4106">
            <v>8478904</v>
          </cell>
        </row>
        <row r="4107">
          <cell r="F4107" t="str">
            <v>ITE</v>
          </cell>
          <cell r="N4107">
            <v>0</v>
          </cell>
          <cell r="O4107">
            <v>111055211</v>
          </cell>
        </row>
        <row r="4108">
          <cell r="F4108" t="str">
            <v>ITE</v>
          </cell>
          <cell r="N4108">
            <v>0</v>
          </cell>
          <cell r="O4108">
            <v>97691720</v>
          </cell>
        </row>
        <row r="4109">
          <cell r="F4109" t="str">
            <v>ITE</v>
          </cell>
          <cell r="N4109">
            <v>0</v>
          </cell>
          <cell r="O4109">
            <v>3870804</v>
          </cell>
        </row>
        <row r="4110">
          <cell r="F4110" t="str">
            <v>ITE</v>
          </cell>
          <cell r="N4110">
            <v>0</v>
          </cell>
          <cell r="O4110">
            <v>82945800</v>
          </cell>
        </row>
        <row r="4111">
          <cell r="F4111" t="str">
            <v>OPE</v>
          </cell>
          <cell r="N4111">
            <v>375000</v>
          </cell>
          <cell r="O4111">
            <v>2250000</v>
          </cell>
        </row>
        <row r="4112">
          <cell r="F4112" t="str">
            <v>OPE</v>
          </cell>
          <cell r="N4112">
            <v>57260843</v>
          </cell>
          <cell r="O4112">
            <v>391282428</v>
          </cell>
        </row>
        <row r="4113">
          <cell r="F4113" t="str">
            <v>OPE</v>
          </cell>
          <cell r="N4113">
            <v>55710468</v>
          </cell>
          <cell r="O4113">
            <v>385330737</v>
          </cell>
        </row>
        <row r="4114">
          <cell r="F4114" t="str">
            <v>OPE</v>
          </cell>
          <cell r="N4114">
            <v>56207250</v>
          </cell>
          <cell r="O4114">
            <v>388766818</v>
          </cell>
        </row>
        <row r="4115">
          <cell r="F4115" t="str">
            <v>OPE</v>
          </cell>
          <cell r="N4115">
            <v>56207250</v>
          </cell>
          <cell r="O4115">
            <v>388766818</v>
          </cell>
        </row>
        <row r="4116">
          <cell r="F4116" t="str">
            <v>OPE</v>
          </cell>
          <cell r="N4116">
            <v>56207250</v>
          </cell>
          <cell r="O4116">
            <v>388766818</v>
          </cell>
        </row>
        <row r="4117">
          <cell r="F4117" t="str">
            <v>OPE</v>
          </cell>
          <cell r="N4117">
            <v>702500</v>
          </cell>
          <cell r="O4117">
            <v>4390629</v>
          </cell>
        </row>
        <row r="4118">
          <cell r="F4118" t="str">
            <v>OPE</v>
          </cell>
          <cell r="N4118">
            <v>568750</v>
          </cell>
          <cell r="O4118">
            <v>3365104</v>
          </cell>
        </row>
        <row r="4119">
          <cell r="F4119" t="str">
            <v>OPE</v>
          </cell>
          <cell r="N4119">
            <v>568750</v>
          </cell>
          <cell r="O4119">
            <v>3365104</v>
          </cell>
        </row>
        <row r="4120">
          <cell r="F4120" t="str">
            <v>FFE</v>
          </cell>
          <cell r="N4120">
            <v>0</v>
          </cell>
          <cell r="O4120">
            <v>6200000</v>
          </cell>
        </row>
        <row r="4121">
          <cell r="F4121" t="str">
            <v>FFE</v>
          </cell>
          <cell r="N4121">
            <v>0</v>
          </cell>
          <cell r="O4121">
            <v>6200000</v>
          </cell>
        </row>
        <row r="4122">
          <cell r="F4122" t="str">
            <v>ITE</v>
          </cell>
          <cell r="N4122">
            <v>0</v>
          </cell>
          <cell r="O4122">
            <v>15000000</v>
          </cell>
        </row>
        <row r="4123">
          <cell r="F4123" t="str">
            <v>ITE</v>
          </cell>
          <cell r="N4123">
            <v>0</v>
          </cell>
          <cell r="O4123">
            <v>7300000</v>
          </cell>
        </row>
        <row r="4124">
          <cell r="F4124" t="str">
            <v>MME</v>
          </cell>
          <cell r="N4124">
            <v>0</v>
          </cell>
          <cell r="O4124">
            <v>9167000</v>
          </cell>
        </row>
        <row r="4125">
          <cell r="F4125" t="str">
            <v>BLD</v>
          </cell>
          <cell r="N4125">
            <v>158025005</v>
          </cell>
          <cell r="O4125">
            <v>1053500000</v>
          </cell>
        </row>
        <row r="4126">
          <cell r="F4126" t="str">
            <v>OPE</v>
          </cell>
          <cell r="N4126">
            <v>2756250</v>
          </cell>
          <cell r="O4126">
            <v>16078125</v>
          </cell>
        </row>
        <row r="4127">
          <cell r="F4127" t="str">
            <v>OPE</v>
          </cell>
          <cell r="N4127">
            <v>2756250</v>
          </cell>
          <cell r="O4127">
            <v>16078125</v>
          </cell>
        </row>
        <row r="4128">
          <cell r="F4128" t="str">
            <v>OPE</v>
          </cell>
          <cell r="N4128">
            <v>2756250</v>
          </cell>
          <cell r="O4128">
            <v>16078125</v>
          </cell>
        </row>
        <row r="4129">
          <cell r="F4129" t="str">
            <v>OPE</v>
          </cell>
          <cell r="N4129">
            <v>2756250</v>
          </cell>
          <cell r="O4129">
            <v>16078125</v>
          </cell>
        </row>
        <row r="4130">
          <cell r="F4130" t="str">
            <v>OPE</v>
          </cell>
          <cell r="N4130">
            <v>2756250</v>
          </cell>
          <cell r="O4130">
            <v>16078125</v>
          </cell>
        </row>
        <row r="4131">
          <cell r="F4131" t="str">
            <v>OPE</v>
          </cell>
          <cell r="N4131">
            <v>2756250</v>
          </cell>
          <cell r="O4131">
            <v>16078125</v>
          </cell>
        </row>
        <row r="4132">
          <cell r="F4132" t="str">
            <v>OPE</v>
          </cell>
          <cell r="N4132">
            <v>2756250</v>
          </cell>
          <cell r="O4132">
            <v>16078125</v>
          </cell>
        </row>
        <row r="4133">
          <cell r="F4133" t="str">
            <v>OPE</v>
          </cell>
          <cell r="N4133">
            <v>2756250</v>
          </cell>
          <cell r="O4133">
            <v>16078125</v>
          </cell>
        </row>
        <row r="4134">
          <cell r="F4134" t="str">
            <v>OPE</v>
          </cell>
          <cell r="N4134">
            <v>2756250</v>
          </cell>
          <cell r="O4134">
            <v>16078125</v>
          </cell>
        </row>
        <row r="4135">
          <cell r="F4135" t="str">
            <v>OPE</v>
          </cell>
          <cell r="N4135">
            <v>2756250</v>
          </cell>
          <cell r="O4135">
            <v>16078125</v>
          </cell>
        </row>
        <row r="4136">
          <cell r="F4136" t="str">
            <v>OPE</v>
          </cell>
          <cell r="N4136">
            <v>2756250</v>
          </cell>
          <cell r="O4136">
            <v>16078125</v>
          </cell>
        </row>
        <row r="4137">
          <cell r="F4137" t="str">
            <v>OPE</v>
          </cell>
          <cell r="N4137">
            <v>2756250</v>
          </cell>
          <cell r="O4137">
            <v>16078125</v>
          </cell>
        </row>
        <row r="4138">
          <cell r="F4138" t="str">
            <v>OPE</v>
          </cell>
          <cell r="N4138">
            <v>2756250</v>
          </cell>
          <cell r="O4138">
            <v>16078125</v>
          </cell>
        </row>
        <row r="4139">
          <cell r="F4139" t="str">
            <v>OPE</v>
          </cell>
          <cell r="N4139">
            <v>2756250</v>
          </cell>
          <cell r="O4139">
            <v>16078125</v>
          </cell>
        </row>
        <row r="4140">
          <cell r="F4140" t="str">
            <v>OPE</v>
          </cell>
          <cell r="N4140">
            <v>2756250</v>
          </cell>
          <cell r="O4140">
            <v>16078125</v>
          </cell>
        </row>
        <row r="4141">
          <cell r="F4141" t="str">
            <v>OPE</v>
          </cell>
          <cell r="N4141">
            <v>2756250</v>
          </cell>
          <cell r="O4141">
            <v>16078125</v>
          </cell>
        </row>
        <row r="4142">
          <cell r="F4142" t="str">
            <v>OPE</v>
          </cell>
          <cell r="N4142">
            <v>2756250</v>
          </cell>
          <cell r="O4142">
            <v>16078125</v>
          </cell>
        </row>
        <row r="4143">
          <cell r="F4143" t="str">
            <v>OPE</v>
          </cell>
          <cell r="N4143">
            <v>2756250</v>
          </cell>
          <cell r="O4143">
            <v>16078125</v>
          </cell>
        </row>
        <row r="4144">
          <cell r="F4144" t="str">
            <v>OPE</v>
          </cell>
          <cell r="N4144">
            <v>2756250</v>
          </cell>
          <cell r="O4144">
            <v>16078125</v>
          </cell>
        </row>
        <row r="4145">
          <cell r="F4145" t="str">
            <v>OPE</v>
          </cell>
          <cell r="N4145">
            <v>2756250</v>
          </cell>
          <cell r="O4145">
            <v>16078125</v>
          </cell>
        </row>
        <row r="4146">
          <cell r="F4146" t="str">
            <v>OPE</v>
          </cell>
          <cell r="N4146">
            <v>2756250</v>
          </cell>
          <cell r="O4146">
            <v>16078125</v>
          </cell>
        </row>
        <row r="4147">
          <cell r="F4147" t="str">
            <v>OPE</v>
          </cell>
          <cell r="N4147">
            <v>2756250</v>
          </cell>
          <cell r="O4147">
            <v>16078125</v>
          </cell>
        </row>
        <row r="4148">
          <cell r="F4148" t="str">
            <v>OPE</v>
          </cell>
          <cell r="N4148">
            <v>2756250</v>
          </cell>
          <cell r="O4148">
            <v>16078125</v>
          </cell>
        </row>
        <row r="4149">
          <cell r="F4149" t="str">
            <v>OPE</v>
          </cell>
          <cell r="N4149">
            <v>2756250</v>
          </cell>
          <cell r="O4149">
            <v>16078125</v>
          </cell>
        </row>
        <row r="4150">
          <cell r="F4150" t="str">
            <v>OPE</v>
          </cell>
          <cell r="N4150">
            <v>2756250</v>
          </cell>
          <cell r="O4150">
            <v>16078125</v>
          </cell>
        </row>
        <row r="4151">
          <cell r="F4151" t="str">
            <v>OPE</v>
          </cell>
          <cell r="N4151">
            <v>2756250</v>
          </cell>
          <cell r="O4151">
            <v>16078125</v>
          </cell>
        </row>
        <row r="4152">
          <cell r="F4152" t="str">
            <v>OPE</v>
          </cell>
          <cell r="N4152">
            <v>2756250</v>
          </cell>
          <cell r="O4152">
            <v>16078125</v>
          </cell>
        </row>
        <row r="4153">
          <cell r="F4153" t="str">
            <v>OPE</v>
          </cell>
          <cell r="N4153">
            <v>2756250</v>
          </cell>
          <cell r="O4153">
            <v>16078125</v>
          </cell>
        </row>
        <row r="4154">
          <cell r="F4154" t="str">
            <v>OPE</v>
          </cell>
          <cell r="N4154">
            <v>2756250</v>
          </cell>
          <cell r="O4154">
            <v>16078125</v>
          </cell>
        </row>
        <row r="4155">
          <cell r="F4155" t="str">
            <v>OPE</v>
          </cell>
          <cell r="N4155">
            <v>2756250</v>
          </cell>
          <cell r="O4155">
            <v>16078125</v>
          </cell>
        </row>
        <row r="4156">
          <cell r="F4156" t="str">
            <v>OPE</v>
          </cell>
          <cell r="N4156">
            <v>7831250</v>
          </cell>
          <cell r="O4156">
            <v>45682290</v>
          </cell>
        </row>
        <row r="4157">
          <cell r="F4157" t="str">
            <v>OPE</v>
          </cell>
          <cell r="N4157">
            <v>7831250</v>
          </cell>
          <cell r="O4157">
            <v>45682290</v>
          </cell>
        </row>
        <row r="4158">
          <cell r="F4158" t="str">
            <v>FFE</v>
          </cell>
          <cell r="N4158">
            <v>0</v>
          </cell>
          <cell r="O4158">
            <v>3700000</v>
          </cell>
        </row>
        <row r="4159">
          <cell r="F4159" t="str">
            <v>FFE</v>
          </cell>
          <cell r="N4159">
            <v>0</v>
          </cell>
          <cell r="O4159">
            <v>5900000</v>
          </cell>
        </row>
        <row r="4160">
          <cell r="F4160" t="str">
            <v>FFE</v>
          </cell>
          <cell r="N4160">
            <v>0</v>
          </cell>
          <cell r="O4160">
            <v>5900000</v>
          </cell>
        </row>
        <row r="4161">
          <cell r="F4161" t="str">
            <v>FFE</v>
          </cell>
          <cell r="N4161">
            <v>0</v>
          </cell>
          <cell r="O4161">
            <v>5900000</v>
          </cell>
        </row>
        <row r="4162">
          <cell r="F4162" t="str">
            <v>ITE</v>
          </cell>
          <cell r="N4162">
            <v>0</v>
          </cell>
          <cell r="O4162">
            <v>52000000</v>
          </cell>
        </row>
        <row r="4163">
          <cell r="F4163" t="str">
            <v>ITE</v>
          </cell>
          <cell r="N4163">
            <v>0</v>
          </cell>
          <cell r="O4163">
            <v>6900000</v>
          </cell>
        </row>
        <row r="4164">
          <cell r="F4164" t="str">
            <v>ITE</v>
          </cell>
          <cell r="N4164">
            <v>0</v>
          </cell>
          <cell r="O4164">
            <v>1366988435</v>
          </cell>
        </row>
        <row r="4165">
          <cell r="F4165" t="str">
            <v>COM</v>
          </cell>
          <cell r="N4165">
            <v>0</v>
          </cell>
          <cell r="O4165">
            <v>7500000</v>
          </cell>
        </row>
        <row r="4166">
          <cell r="F4166" t="str">
            <v>BLD</v>
          </cell>
          <cell r="N4166">
            <v>0</v>
          </cell>
          <cell r="O4166">
            <v>0</v>
          </cell>
        </row>
        <row r="4167">
          <cell r="F4167" t="str">
            <v>FFE</v>
          </cell>
          <cell r="N4167">
            <v>0</v>
          </cell>
          <cell r="O4167">
            <v>8000000</v>
          </cell>
        </row>
        <row r="4168">
          <cell r="F4168" t="str">
            <v>FFE</v>
          </cell>
          <cell r="N4168">
            <v>0</v>
          </cell>
          <cell r="O4168">
            <v>8000000</v>
          </cell>
        </row>
        <row r="4169">
          <cell r="F4169" t="str">
            <v>FFE</v>
          </cell>
          <cell r="N4169">
            <v>0</v>
          </cell>
          <cell r="O4169">
            <v>8000000</v>
          </cell>
        </row>
        <row r="4170">
          <cell r="F4170" t="str">
            <v>FFE</v>
          </cell>
          <cell r="N4170">
            <v>0</v>
          </cell>
          <cell r="O4170">
            <v>8000000</v>
          </cell>
        </row>
        <row r="4171">
          <cell r="F4171" t="str">
            <v>FFE</v>
          </cell>
          <cell r="N4171">
            <v>0</v>
          </cell>
          <cell r="O4171">
            <v>8000000</v>
          </cell>
        </row>
        <row r="4172">
          <cell r="F4172" t="str">
            <v>FFE</v>
          </cell>
          <cell r="N4172">
            <v>0</v>
          </cell>
          <cell r="O4172">
            <v>8000000</v>
          </cell>
        </row>
        <row r="4173">
          <cell r="F4173" t="str">
            <v>FFE</v>
          </cell>
          <cell r="N4173">
            <v>0</v>
          </cell>
          <cell r="O4173">
            <v>7000000</v>
          </cell>
        </row>
        <row r="4174">
          <cell r="F4174" t="str">
            <v>ITE</v>
          </cell>
          <cell r="N4174">
            <v>0</v>
          </cell>
          <cell r="O4174">
            <v>7300000</v>
          </cell>
        </row>
        <row r="4175">
          <cell r="F4175" t="str">
            <v>ITE</v>
          </cell>
          <cell r="N4175">
            <v>0</v>
          </cell>
          <cell r="O4175">
            <v>7300000</v>
          </cell>
        </row>
        <row r="4176">
          <cell r="F4176" t="str">
            <v>BLD</v>
          </cell>
          <cell r="N4176">
            <v>62565709</v>
          </cell>
          <cell r="O4176">
            <v>536277500</v>
          </cell>
        </row>
        <row r="4177">
          <cell r="F4177" t="str">
            <v>FFE</v>
          </cell>
          <cell r="N4177">
            <v>0</v>
          </cell>
          <cell r="O4177">
            <v>2154886</v>
          </cell>
        </row>
        <row r="4178">
          <cell r="F4178" t="str">
            <v>ITE</v>
          </cell>
          <cell r="N4178">
            <v>0</v>
          </cell>
          <cell r="O4178">
            <v>20014527</v>
          </cell>
        </row>
        <row r="4179">
          <cell r="F4179" t="str">
            <v>ITE</v>
          </cell>
          <cell r="N4179">
            <v>0</v>
          </cell>
          <cell r="O4179">
            <v>4700000</v>
          </cell>
        </row>
        <row r="4180">
          <cell r="F4180" t="str">
            <v>ITE</v>
          </cell>
          <cell r="N4180">
            <v>0</v>
          </cell>
          <cell r="O4180">
            <v>4700000</v>
          </cell>
        </row>
        <row r="4181">
          <cell r="F4181" t="str">
            <v>ITE</v>
          </cell>
          <cell r="N4181">
            <v>0</v>
          </cell>
          <cell r="O4181">
            <v>4700000</v>
          </cell>
        </row>
        <row r="4182">
          <cell r="F4182" t="str">
            <v>ITE</v>
          </cell>
          <cell r="N4182">
            <v>0</v>
          </cell>
          <cell r="O4182">
            <v>4700000</v>
          </cell>
        </row>
        <row r="4183">
          <cell r="F4183" t="str">
            <v>ITE</v>
          </cell>
          <cell r="N4183">
            <v>0</v>
          </cell>
          <cell r="O4183">
            <v>4700000</v>
          </cell>
        </row>
        <row r="4184">
          <cell r="F4184" t="str">
            <v>ITE</v>
          </cell>
          <cell r="N4184">
            <v>0</v>
          </cell>
          <cell r="O4184">
            <v>4700000</v>
          </cell>
        </row>
        <row r="4185">
          <cell r="F4185" t="str">
            <v>ITE</v>
          </cell>
          <cell r="N4185">
            <v>0</v>
          </cell>
          <cell r="O4185">
            <v>4700000</v>
          </cell>
        </row>
        <row r="4186">
          <cell r="F4186" t="str">
            <v>ITE</v>
          </cell>
          <cell r="N4186">
            <v>0</v>
          </cell>
          <cell r="O4186">
            <v>4700000</v>
          </cell>
        </row>
        <row r="4187">
          <cell r="F4187" t="str">
            <v>ITE</v>
          </cell>
          <cell r="N4187">
            <v>0</v>
          </cell>
          <cell r="O4187">
            <v>4700000</v>
          </cell>
        </row>
        <row r="4188">
          <cell r="F4188" t="str">
            <v>ITE</v>
          </cell>
          <cell r="N4188">
            <v>0</v>
          </cell>
          <cell r="O4188">
            <v>4700000</v>
          </cell>
        </row>
        <row r="4189">
          <cell r="F4189" t="str">
            <v>ITE</v>
          </cell>
          <cell r="N4189">
            <v>0</v>
          </cell>
          <cell r="O4189">
            <v>4700000</v>
          </cell>
        </row>
        <row r="4190">
          <cell r="F4190" t="str">
            <v>ITE</v>
          </cell>
          <cell r="N4190">
            <v>0</v>
          </cell>
          <cell r="O4190">
            <v>4700000</v>
          </cell>
        </row>
        <row r="4191">
          <cell r="F4191" t="str">
            <v>ITE</v>
          </cell>
          <cell r="N4191">
            <v>0</v>
          </cell>
          <cell r="O4191">
            <v>4700000</v>
          </cell>
        </row>
        <row r="4192">
          <cell r="F4192" t="str">
            <v>ITE</v>
          </cell>
          <cell r="N4192">
            <v>0</v>
          </cell>
          <cell r="O4192">
            <v>5300000</v>
          </cell>
        </row>
        <row r="4193">
          <cell r="F4193" t="str">
            <v>ITE</v>
          </cell>
          <cell r="N4193">
            <v>0</v>
          </cell>
          <cell r="O4193">
            <v>5300000</v>
          </cell>
        </row>
        <row r="4194">
          <cell r="F4194" t="str">
            <v>OPE</v>
          </cell>
          <cell r="N4194">
            <v>6293930</v>
          </cell>
          <cell r="O4194">
            <v>36190097</v>
          </cell>
        </row>
        <row r="4195">
          <cell r="F4195" t="str">
            <v>OPE</v>
          </cell>
          <cell r="N4195">
            <v>6293930</v>
          </cell>
          <cell r="O4195">
            <v>36190097</v>
          </cell>
        </row>
        <row r="4196">
          <cell r="F4196" t="str">
            <v>OPE</v>
          </cell>
          <cell r="N4196">
            <v>6293930</v>
          </cell>
          <cell r="O4196">
            <v>36190097</v>
          </cell>
        </row>
        <row r="4197">
          <cell r="F4197" t="str">
            <v>OPE</v>
          </cell>
          <cell r="N4197">
            <v>6293930</v>
          </cell>
          <cell r="O4197">
            <v>36190097</v>
          </cell>
        </row>
        <row r="4198">
          <cell r="F4198" t="str">
            <v>OPE</v>
          </cell>
          <cell r="N4198">
            <v>6293930</v>
          </cell>
          <cell r="O4198">
            <v>36190097</v>
          </cell>
        </row>
        <row r="4199">
          <cell r="F4199" t="str">
            <v>OPE</v>
          </cell>
          <cell r="N4199">
            <v>6293930</v>
          </cell>
          <cell r="O4199">
            <v>36190097</v>
          </cell>
        </row>
        <row r="4200">
          <cell r="F4200" t="str">
            <v>OPE</v>
          </cell>
          <cell r="N4200">
            <v>6490713</v>
          </cell>
          <cell r="O4200">
            <v>37321600</v>
          </cell>
        </row>
        <row r="4201">
          <cell r="F4201" t="str">
            <v>OPE</v>
          </cell>
          <cell r="N4201">
            <v>6490713</v>
          </cell>
          <cell r="O4201">
            <v>37321600</v>
          </cell>
        </row>
        <row r="4202">
          <cell r="F4202" t="str">
            <v>OPE</v>
          </cell>
          <cell r="N4202">
            <v>6490713</v>
          </cell>
          <cell r="O4202">
            <v>37321600</v>
          </cell>
        </row>
        <row r="4203">
          <cell r="F4203" t="str">
            <v>OPE</v>
          </cell>
          <cell r="N4203">
            <v>5408927</v>
          </cell>
          <cell r="O4203">
            <v>37321600</v>
          </cell>
        </row>
        <row r="4204">
          <cell r="F4204" t="str">
            <v>OPE</v>
          </cell>
          <cell r="N4204">
            <v>1081786</v>
          </cell>
          <cell r="O4204">
            <v>0</v>
          </cell>
        </row>
        <row r="4205">
          <cell r="F4205" t="str">
            <v>ITE</v>
          </cell>
          <cell r="N4205">
            <v>0</v>
          </cell>
          <cell r="O4205">
            <v>47810000</v>
          </cell>
        </row>
        <row r="4206">
          <cell r="F4206" t="str">
            <v>BLD</v>
          </cell>
          <cell r="N4206">
            <v>105749589</v>
          </cell>
          <cell r="O4206">
            <v>906425000</v>
          </cell>
        </row>
        <row r="4207">
          <cell r="F4207" t="str">
            <v>ITE</v>
          </cell>
          <cell r="N4207">
            <v>0</v>
          </cell>
          <cell r="O4207">
            <v>2177070306</v>
          </cell>
        </row>
        <row r="4208">
          <cell r="F4208" t="str">
            <v>FFE</v>
          </cell>
          <cell r="N4208">
            <v>0</v>
          </cell>
          <cell r="O4208">
            <v>11500000</v>
          </cell>
        </row>
        <row r="4209">
          <cell r="F4209" t="str">
            <v>FFE</v>
          </cell>
          <cell r="N4209">
            <v>0</v>
          </cell>
          <cell r="O4209">
            <v>11500000</v>
          </cell>
        </row>
        <row r="4210">
          <cell r="F4210" t="str">
            <v>FFE</v>
          </cell>
          <cell r="N4210">
            <v>0</v>
          </cell>
          <cell r="O4210">
            <v>11500000</v>
          </cell>
        </row>
        <row r="4211">
          <cell r="F4211" t="str">
            <v>FFE</v>
          </cell>
          <cell r="N4211">
            <v>0</v>
          </cell>
          <cell r="O4211">
            <v>11500000</v>
          </cell>
        </row>
        <row r="4212">
          <cell r="F4212" t="str">
            <v>FFE</v>
          </cell>
          <cell r="N4212">
            <v>0</v>
          </cell>
          <cell r="O4212">
            <v>11500000</v>
          </cell>
        </row>
        <row r="4213">
          <cell r="F4213" t="str">
            <v>FFE</v>
          </cell>
          <cell r="N4213">
            <v>0</v>
          </cell>
          <cell r="O4213">
            <v>11500000</v>
          </cell>
        </row>
        <row r="4214">
          <cell r="F4214" t="str">
            <v>FFE</v>
          </cell>
          <cell r="N4214">
            <v>0</v>
          </cell>
          <cell r="O4214">
            <v>11500000</v>
          </cell>
        </row>
        <row r="4215">
          <cell r="F4215" t="str">
            <v>FFE</v>
          </cell>
          <cell r="N4215">
            <v>0</v>
          </cell>
          <cell r="O4215">
            <v>11500000</v>
          </cell>
        </row>
        <row r="4216">
          <cell r="F4216" t="str">
            <v>FFE</v>
          </cell>
          <cell r="N4216">
            <v>0</v>
          </cell>
          <cell r="O4216">
            <v>5975000</v>
          </cell>
        </row>
        <row r="4217">
          <cell r="F4217" t="str">
            <v>FFE</v>
          </cell>
          <cell r="N4217">
            <v>0</v>
          </cell>
          <cell r="O4217">
            <v>5975000</v>
          </cell>
        </row>
        <row r="4218">
          <cell r="F4218" t="str">
            <v>FFE</v>
          </cell>
          <cell r="N4218">
            <v>0</v>
          </cell>
          <cell r="O4218">
            <v>5975000</v>
          </cell>
        </row>
        <row r="4219">
          <cell r="F4219" t="str">
            <v>ITE</v>
          </cell>
          <cell r="N4219">
            <v>0</v>
          </cell>
          <cell r="O4219">
            <v>8568050</v>
          </cell>
        </row>
        <row r="4220">
          <cell r="F4220" t="str">
            <v>FFE</v>
          </cell>
          <cell r="N4220">
            <v>0</v>
          </cell>
          <cell r="O4220">
            <v>2520000</v>
          </cell>
        </row>
        <row r="4221">
          <cell r="F4221" t="str">
            <v>BLD</v>
          </cell>
          <cell r="N4221">
            <v>0</v>
          </cell>
          <cell r="O4221">
            <v>0</v>
          </cell>
        </row>
        <row r="4222">
          <cell r="F4222" t="str">
            <v>ITE</v>
          </cell>
          <cell r="N4222">
            <v>0</v>
          </cell>
          <cell r="O4222">
            <v>7387500</v>
          </cell>
        </row>
        <row r="4223">
          <cell r="F4223" t="str">
            <v>FFE</v>
          </cell>
          <cell r="N4223">
            <v>0</v>
          </cell>
          <cell r="O4223">
            <v>11500000</v>
          </cell>
        </row>
        <row r="4224">
          <cell r="F4224" t="str">
            <v>FFE</v>
          </cell>
          <cell r="N4224">
            <v>0</v>
          </cell>
          <cell r="O4224">
            <v>11500000</v>
          </cell>
        </row>
        <row r="4225">
          <cell r="F4225" t="str">
            <v>FFE</v>
          </cell>
          <cell r="N4225">
            <v>0</v>
          </cell>
          <cell r="O4225">
            <v>11500000</v>
          </cell>
        </row>
        <row r="4226">
          <cell r="F4226" t="str">
            <v>MME</v>
          </cell>
          <cell r="N4226">
            <v>0</v>
          </cell>
          <cell r="O4226">
            <v>9546000</v>
          </cell>
        </row>
        <row r="4227">
          <cell r="F4227" t="str">
            <v>FFE</v>
          </cell>
          <cell r="N4227">
            <v>0</v>
          </cell>
          <cell r="O4227">
            <v>3150000</v>
          </cell>
        </row>
        <row r="4228">
          <cell r="F4228" t="str">
            <v>FFE</v>
          </cell>
          <cell r="N4228">
            <v>0</v>
          </cell>
          <cell r="O4228">
            <v>5975000</v>
          </cell>
        </row>
        <row r="4229">
          <cell r="F4229" t="str">
            <v>FFE</v>
          </cell>
          <cell r="N4229">
            <v>0</v>
          </cell>
          <cell r="O4229">
            <v>5975000</v>
          </cell>
        </row>
        <row r="4230">
          <cell r="F4230" t="str">
            <v>FFE</v>
          </cell>
          <cell r="N4230">
            <v>0</v>
          </cell>
          <cell r="O4230">
            <v>22250000</v>
          </cell>
        </row>
        <row r="4231">
          <cell r="F4231" t="str">
            <v>FFE</v>
          </cell>
          <cell r="N4231">
            <v>0</v>
          </cell>
          <cell r="O4231">
            <v>22250000</v>
          </cell>
        </row>
        <row r="4232">
          <cell r="F4232" t="str">
            <v>FFE</v>
          </cell>
          <cell r="N4232">
            <v>0</v>
          </cell>
          <cell r="O4232">
            <v>22250000</v>
          </cell>
        </row>
        <row r="4233">
          <cell r="F4233" t="str">
            <v>FFE</v>
          </cell>
          <cell r="N4233">
            <v>0</v>
          </cell>
          <cell r="O4233">
            <v>5975000</v>
          </cell>
        </row>
        <row r="4234">
          <cell r="F4234" t="str">
            <v>BLD</v>
          </cell>
          <cell r="N4234">
            <v>96381196</v>
          </cell>
          <cell r="O4234">
            <v>441747146</v>
          </cell>
        </row>
        <row r="4235">
          <cell r="F4235" t="str">
            <v>COM</v>
          </cell>
          <cell r="N4235">
            <v>0</v>
          </cell>
          <cell r="O4235">
            <v>160182778</v>
          </cell>
        </row>
        <row r="4236">
          <cell r="F4236" t="str">
            <v>ITE</v>
          </cell>
          <cell r="N4236">
            <v>0</v>
          </cell>
          <cell r="O4236">
            <v>5483758</v>
          </cell>
        </row>
        <row r="4237">
          <cell r="F4237" t="str">
            <v>ITE</v>
          </cell>
          <cell r="N4237">
            <v>0</v>
          </cell>
          <cell r="O4237">
            <v>5483758</v>
          </cell>
        </row>
        <row r="4238">
          <cell r="F4238" t="str">
            <v>ITE</v>
          </cell>
          <cell r="N4238">
            <v>0</v>
          </cell>
          <cell r="O4238">
            <v>5483758</v>
          </cell>
        </row>
        <row r="4239">
          <cell r="F4239" t="str">
            <v>ITE</v>
          </cell>
          <cell r="N4239">
            <v>0</v>
          </cell>
          <cell r="O4239">
            <v>5483758</v>
          </cell>
        </row>
        <row r="4240">
          <cell r="F4240" t="str">
            <v>ITE</v>
          </cell>
          <cell r="N4240">
            <v>0</v>
          </cell>
          <cell r="O4240">
            <v>5483758</v>
          </cell>
        </row>
        <row r="4241">
          <cell r="F4241" t="str">
            <v>ITE</v>
          </cell>
          <cell r="N4241">
            <v>0</v>
          </cell>
          <cell r="O4241">
            <v>5483758</v>
          </cell>
        </row>
        <row r="4242">
          <cell r="F4242" t="str">
            <v>ITE</v>
          </cell>
          <cell r="N4242">
            <v>0</v>
          </cell>
          <cell r="O4242">
            <v>5483758</v>
          </cell>
        </row>
        <row r="4243">
          <cell r="F4243" t="str">
            <v>ITE</v>
          </cell>
          <cell r="N4243">
            <v>0</v>
          </cell>
          <cell r="O4243">
            <v>5483758</v>
          </cell>
        </row>
        <row r="4244">
          <cell r="F4244" t="str">
            <v>ITE</v>
          </cell>
          <cell r="N4244">
            <v>0</v>
          </cell>
          <cell r="O4244">
            <v>5483758</v>
          </cell>
        </row>
        <row r="4245">
          <cell r="F4245" t="str">
            <v>ITE</v>
          </cell>
          <cell r="N4245">
            <v>0</v>
          </cell>
          <cell r="O4245">
            <v>5483758</v>
          </cell>
        </row>
        <row r="4246">
          <cell r="F4246" t="str">
            <v>ITE</v>
          </cell>
          <cell r="N4246">
            <v>0</v>
          </cell>
          <cell r="O4246">
            <v>5483758</v>
          </cell>
        </row>
        <row r="4247">
          <cell r="F4247" t="str">
            <v>ITE</v>
          </cell>
          <cell r="N4247">
            <v>0</v>
          </cell>
          <cell r="O4247">
            <v>5483758</v>
          </cell>
        </row>
        <row r="4248">
          <cell r="F4248" t="str">
            <v>ITE</v>
          </cell>
          <cell r="N4248">
            <v>0</v>
          </cell>
          <cell r="O4248">
            <v>5483758</v>
          </cell>
        </row>
        <row r="4249">
          <cell r="F4249" t="str">
            <v>ITE</v>
          </cell>
          <cell r="N4249">
            <v>0</v>
          </cell>
          <cell r="O4249">
            <v>5483758</v>
          </cell>
        </row>
        <row r="4250">
          <cell r="F4250" t="str">
            <v>ITE</v>
          </cell>
          <cell r="N4250">
            <v>0</v>
          </cell>
          <cell r="O4250">
            <v>5483758</v>
          </cell>
        </row>
        <row r="4251">
          <cell r="F4251" t="str">
            <v>ITE</v>
          </cell>
          <cell r="N4251">
            <v>0</v>
          </cell>
          <cell r="O4251">
            <v>5483758</v>
          </cell>
        </row>
        <row r="4252">
          <cell r="F4252" t="str">
            <v>ITE</v>
          </cell>
          <cell r="N4252">
            <v>0</v>
          </cell>
          <cell r="O4252">
            <v>5483758</v>
          </cell>
        </row>
        <row r="4253">
          <cell r="F4253" t="str">
            <v>ITE</v>
          </cell>
          <cell r="N4253">
            <v>0</v>
          </cell>
          <cell r="O4253">
            <v>5483758</v>
          </cell>
        </row>
        <row r="4254">
          <cell r="F4254" t="str">
            <v>ITE</v>
          </cell>
          <cell r="N4254">
            <v>0</v>
          </cell>
          <cell r="O4254">
            <v>5483758</v>
          </cell>
        </row>
        <row r="4255">
          <cell r="F4255" t="str">
            <v>ITE</v>
          </cell>
          <cell r="N4255">
            <v>0</v>
          </cell>
          <cell r="O4255">
            <v>5483758</v>
          </cell>
        </row>
        <row r="4256">
          <cell r="F4256" t="str">
            <v>ITE</v>
          </cell>
          <cell r="N4256">
            <v>0</v>
          </cell>
          <cell r="O4256">
            <v>5483758</v>
          </cell>
        </row>
        <row r="4257">
          <cell r="F4257" t="str">
            <v>ITE</v>
          </cell>
          <cell r="N4257">
            <v>0</v>
          </cell>
          <cell r="O4257">
            <v>5483758</v>
          </cell>
        </row>
        <row r="4258">
          <cell r="F4258" t="str">
            <v>ITE</v>
          </cell>
          <cell r="N4258">
            <v>0</v>
          </cell>
          <cell r="O4258">
            <v>5483758</v>
          </cell>
        </row>
        <row r="4259">
          <cell r="F4259" t="str">
            <v>ITE</v>
          </cell>
          <cell r="N4259">
            <v>0</v>
          </cell>
          <cell r="O4259">
            <v>5483758</v>
          </cell>
        </row>
        <row r="4260">
          <cell r="F4260" t="str">
            <v>ITE</v>
          </cell>
          <cell r="N4260">
            <v>0</v>
          </cell>
          <cell r="O4260">
            <v>5483758</v>
          </cell>
        </row>
        <row r="4261">
          <cell r="F4261" t="str">
            <v>ITE</v>
          </cell>
          <cell r="N4261">
            <v>0</v>
          </cell>
          <cell r="O4261">
            <v>5483758</v>
          </cell>
        </row>
        <row r="4262">
          <cell r="F4262" t="str">
            <v>ITE</v>
          </cell>
          <cell r="N4262">
            <v>0</v>
          </cell>
          <cell r="O4262">
            <v>5483758</v>
          </cell>
        </row>
        <row r="4263">
          <cell r="F4263" t="str">
            <v>ITE</v>
          </cell>
          <cell r="N4263">
            <v>0</v>
          </cell>
          <cell r="O4263">
            <v>5483758</v>
          </cell>
        </row>
        <row r="4264">
          <cell r="F4264" t="str">
            <v>ITE</v>
          </cell>
          <cell r="N4264">
            <v>0</v>
          </cell>
          <cell r="O4264">
            <v>5483758</v>
          </cell>
        </row>
        <row r="4265">
          <cell r="F4265" t="str">
            <v>ITE</v>
          </cell>
          <cell r="N4265">
            <v>0</v>
          </cell>
          <cell r="O4265">
            <v>5483758</v>
          </cell>
        </row>
        <row r="4266">
          <cell r="F4266" t="str">
            <v>ITE</v>
          </cell>
          <cell r="N4266">
            <v>0</v>
          </cell>
          <cell r="O4266">
            <v>5483758</v>
          </cell>
        </row>
        <row r="4267">
          <cell r="F4267" t="str">
            <v>ITE</v>
          </cell>
          <cell r="N4267">
            <v>0</v>
          </cell>
          <cell r="O4267">
            <v>5483758</v>
          </cell>
        </row>
        <row r="4268">
          <cell r="F4268" t="str">
            <v>ITE</v>
          </cell>
          <cell r="N4268">
            <v>0</v>
          </cell>
          <cell r="O4268">
            <v>5483758</v>
          </cell>
        </row>
        <row r="4269">
          <cell r="F4269" t="str">
            <v>ITE</v>
          </cell>
          <cell r="N4269">
            <v>0</v>
          </cell>
          <cell r="O4269">
            <v>5483758</v>
          </cell>
        </row>
        <row r="4270">
          <cell r="F4270" t="str">
            <v>ITE</v>
          </cell>
          <cell r="N4270">
            <v>0</v>
          </cell>
          <cell r="O4270">
            <v>5483758</v>
          </cell>
        </row>
        <row r="4271">
          <cell r="F4271" t="str">
            <v>ITE</v>
          </cell>
          <cell r="N4271">
            <v>0</v>
          </cell>
          <cell r="O4271">
            <v>5483758</v>
          </cell>
        </row>
        <row r="4272">
          <cell r="F4272" t="str">
            <v>OPE</v>
          </cell>
          <cell r="N4272">
            <v>8917857</v>
          </cell>
          <cell r="O4272">
            <v>44589285</v>
          </cell>
        </row>
        <row r="4273">
          <cell r="F4273" t="str">
            <v>OPE</v>
          </cell>
          <cell r="N4273">
            <v>8917857</v>
          </cell>
          <cell r="O4273">
            <v>44589285</v>
          </cell>
        </row>
        <row r="4274">
          <cell r="F4274" t="str">
            <v>OPE</v>
          </cell>
          <cell r="N4274">
            <v>8917857</v>
          </cell>
          <cell r="O4274">
            <v>44589285</v>
          </cell>
        </row>
        <row r="4275">
          <cell r="F4275" t="str">
            <v>OPE</v>
          </cell>
          <cell r="N4275">
            <v>8917857</v>
          </cell>
          <cell r="O4275">
            <v>44589285</v>
          </cell>
        </row>
        <row r="4276">
          <cell r="F4276" t="str">
            <v>OPE</v>
          </cell>
          <cell r="N4276">
            <v>8917857</v>
          </cell>
          <cell r="O4276">
            <v>44589285</v>
          </cell>
        </row>
        <row r="4277">
          <cell r="F4277" t="str">
            <v>OPE</v>
          </cell>
          <cell r="N4277">
            <v>8917857</v>
          </cell>
          <cell r="O4277">
            <v>44589285</v>
          </cell>
        </row>
        <row r="4278">
          <cell r="F4278" t="str">
            <v>OPE</v>
          </cell>
          <cell r="N4278">
            <v>8917857</v>
          </cell>
          <cell r="O4278">
            <v>44589285</v>
          </cell>
        </row>
        <row r="4279">
          <cell r="F4279" t="str">
            <v>OPE</v>
          </cell>
          <cell r="N4279">
            <v>8917857</v>
          </cell>
          <cell r="O4279">
            <v>44589285</v>
          </cell>
        </row>
        <row r="4280">
          <cell r="F4280" t="str">
            <v>OPE</v>
          </cell>
          <cell r="N4280">
            <v>8917857</v>
          </cell>
          <cell r="O4280">
            <v>44589285</v>
          </cell>
        </row>
        <row r="4281">
          <cell r="F4281" t="str">
            <v>OPE</v>
          </cell>
          <cell r="N4281">
            <v>8917857</v>
          </cell>
          <cell r="O4281">
            <v>44589285</v>
          </cell>
        </row>
        <row r="4282">
          <cell r="F4282" t="str">
            <v>OPE</v>
          </cell>
          <cell r="N4282">
            <v>8917857</v>
          </cell>
          <cell r="O4282">
            <v>44589285</v>
          </cell>
        </row>
        <row r="4283">
          <cell r="F4283" t="str">
            <v>OPE</v>
          </cell>
          <cell r="N4283">
            <v>8917857</v>
          </cell>
          <cell r="O4283">
            <v>44589285</v>
          </cell>
        </row>
        <row r="4284">
          <cell r="F4284" t="str">
            <v>OPE</v>
          </cell>
          <cell r="N4284">
            <v>8917857</v>
          </cell>
          <cell r="O4284">
            <v>44589285</v>
          </cell>
        </row>
        <row r="4285">
          <cell r="F4285" t="str">
            <v>OPE</v>
          </cell>
          <cell r="N4285">
            <v>8917857</v>
          </cell>
          <cell r="O4285">
            <v>44589285</v>
          </cell>
        </row>
        <row r="4286">
          <cell r="F4286" t="str">
            <v>OPE</v>
          </cell>
          <cell r="N4286">
            <v>13525000</v>
          </cell>
          <cell r="O4286">
            <v>67625000</v>
          </cell>
        </row>
        <row r="4287">
          <cell r="F4287" t="str">
            <v>OPE</v>
          </cell>
          <cell r="N4287">
            <v>13525000</v>
          </cell>
          <cell r="O4287">
            <v>67625000</v>
          </cell>
        </row>
        <row r="4288">
          <cell r="F4288" t="str">
            <v>OPE</v>
          </cell>
          <cell r="N4288">
            <v>13525000</v>
          </cell>
          <cell r="O4288">
            <v>67625000</v>
          </cell>
        </row>
        <row r="4289">
          <cell r="F4289" t="str">
            <v>OPE</v>
          </cell>
          <cell r="N4289">
            <v>13525000</v>
          </cell>
          <cell r="O4289">
            <v>67625000</v>
          </cell>
        </row>
        <row r="4290">
          <cell r="F4290" t="str">
            <v>OPE</v>
          </cell>
          <cell r="N4290">
            <v>13525000</v>
          </cell>
          <cell r="O4290">
            <v>67625000</v>
          </cell>
        </row>
        <row r="4291">
          <cell r="F4291" t="str">
            <v>OPE</v>
          </cell>
          <cell r="N4291">
            <v>13525000</v>
          </cell>
          <cell r="O4291">
            <v>67625000</v>
          </cell>
        </row>
        <row r="4292">
          <cell r="F4292" t="str">
            <v>OPE</v>
          </cell>
          <cell r="N4292">
            <v>13525000</v>
          </cell>
          <cell r="O4292">
            <v>67625000</v>
          </cell>
        </row>
        <row r="4293">
          <cell r="F4293" t="str">
            <v>OPE</v>
          </cell>
          <cell r="N4293">
            <v>13525000</v>
          </cell>
          <cell r="O4293">
            <v>67625000</v>
          </cell>
        </row>
        <row r="4294">
          <cell r="F4294" t="str">
            <v>OPE</v>
          </cell>
          <cell r="N4294">
            <v>13525000</v>
          </cell>
          <cell r="O4294">
            <v>67625000</v>
          </cell>
        </row>
        <row r="4295">
          <cell r="F4295" t="str">
            <v>OPE</v>
          </cell>
          <cell r="N4295">
            <v>13525000</v>
          </cell>
          <cell r="O4295">
            <v>67625000</v>
          </cell>
        </row>
        <row r="4296">
          <cell r="F4296" t="str">
            <v>OPE</v>
          </cell>
          <cell r="N4296">
            <v>13525000</v>
          </cell>
          <cell r="O4296">
            <v>67625000</v>
          </cell>
        </row>
        <row r="4297">
          <cell r="F4297" t="str">
            <v>OPE</v>
          </cell>
          <cell r="N4297">
            <v>13525000</v>
          </cell>
          <cell r="O4297">
            <v>67625000</v>
          </cell>
        </row>
        <row r="4298">
          <cell r="F4298" t="str">
            <v>FFE</v>
          </cell>
          <cell r="N4298">
            <v>0</v>
          </cell>
          <cell r="O4298">
            <v>3150000</v>
          </cell>
        </row>
        <row r="4299">
          <cell r="F4299" t="str">
            <v>ITE</v>
          </cell>
          <cell r="N4299">
            <v>0</v>
          </cell>
          <cell r="O4299">
            <v>5483758</v>
          </cell>
        </row>
        <row r="4300">
          <cell r="F4300" t="str">
            <v>ITE</v>
          </cell>
          <cell r="N4300">
            <v>0</v>
          </cell>
          <cell r="O4300">
            <v>5483758</v>
          </cell>
        </row>
        <row r="4301">
          <cell r="F4301" t="str">
            <v>ITE</v>
          </cell>
          <cell r="N4301">
            <v>0</v>
          </cell>
          <cell r="O4301">
            <v>5483758</v>
          </cell>
        </row>
        <row r="4302">
          <cell r="F4302" t="str">
            <v>ITE</v>
          </cell>
          <cell r="N4302">
            <v>0</v>
          </cell>
          <cell r="O4302">
            <v>5483758</v>
          </cell>
        </row>
        <row r="4303">
          <cell r="F4303" t="str">
            <v>ITE</v>
          </cell>
          <cell r="N4303">
            <v>0</v>
          </cell>
          <cell r="O4303">
            <v>5483758</v>
          </cell>
        </row>
        <row r="4304">
          <cell r="F4304" t="str">
            <v>ITE</v>
          </cell>
          <cell r="N4304">
            <v>0</v>
          </cell>
          <cell r="O4304">
            <v>5483758</v>
          </cell>
        </row>
        <row r="4305">
          <cell r="F4305" t="str">
            <v>ITE</v>
          </cell>
          <cell r="N4305">
            <v>0</v>
          </cell>
          <cell r="O4305">
            <v>5483758</v>
          </cell>
        </row>
        <row r="4306">
          <cell r="F4306" t="str">
            <v>ITE</v>
          </cell>
          <cell r="N4306">
            <v>0</v>
          </cell>
          <cell r="O4306">
            <v>5483758</v>
          </cell>
        </row>
        <row r="4307">
          <cell r="F4307" t="str">
            <v>ITE</v>
          </cell>
          <cell r="N4307">
            <v>0</v>
          </cell>
          <cell r="O4307">
            <v>5483758</v>
          </cell>
        </row>
        <row r="4308">
          <cell r="F4308" t="str">
            <v>ITE</v>
          </cell>
          <cell r="N4308">
            <v>0</v>
          </cell>
          <cell r="O4308">
            <v>5483758</v>
          </cell>
        </row>
        <row r="4309">
          <cell r="F4309" t="str">
            <v>ITE</v>
          </cell>
          <cell r="N4309">
            <v>0</v>
          </cell>
          <cell r="O4309">
            <v>5483758</v>
          </cell>
        </row>
        <row r="4310">
          <cell r="F4310" t="str">
            <v>ITE</v>
          </cell>
          <cell r="N4310">
            <v>0</v>
          </cell>
          <cell r="O4310">
            <v>5483758</v>
          </cell>
        </row>
        <row r="4311">
          <cell r="F4311" t="str">
            <v>ITE</v>
          </cell>
          <cell r="N4311">
            <v>0</v>
          </cell>
          <cell r="O4311">
            <v>5483758</v>
          </cell>
        </row>
        <row r="4312">
          <cell r="F4312" t="str">
            <v>ITE</v>
          </cell>
          <cell r="N4312">
            <v>0</v>
          </cell>
          <cell r="O4312">
            <v>5483758</v>
          </cell>
        </row>
        <row r="4313">
          <cell r="F4313" t="str">
            <v>ITE</v>
          </cell>
          <cell r="N4313">
            <v>0</v>
          </cell>
          <cell r="O4313">
            <v>5483758</v>
          </cell>
        </row>
        <row r="4314">
          <cell r="F4314" t="str">
            <v>ITE</v>
          </cell>
          <cell r="N4314">
            <v>0</v>
          </cell>
          <cell r="O4314">
            <v>5483758</v>
          </cell>
        </row>
        <row r="4315">
          <cell r="F4315" t="str">
            <v>ITE</v>
          </cell>
          <cell r="N4315">
            <v>0</v>
          </cell>
          <cell r="O4315">
            <v>5483758</v>
          </cell>
        </row>
        <row r="4316">
          <cell r="F4316" t="str">
            <v>ITE</v>
          </cell>
          <cell r="N4316">
            <v>0</v>
          </cell>
          <cell r="O4316">
            <v>5483758</v>
          </cell>
        </row>
        <row r="4317">
          <cell r="F4317" t="str">
            <v>ITE</v>
          </cell>
          <cell r="N4317">
            <v>0</v>
          </cell>
          <cell r="O4317">
            <v>5483758</v>
          </cell>
        </row>
        <row r="4318">
          <cell r="F4318" t="str">
            <v>ITE</v>
          </cell>
          <cell r="N4318">
            <v>0</v>
          </cell>
          <cell r="O4318">
            <v>5483758</v>
          </cell>
        </row>
        <row r="4319">
          <cell r="F4319" t="str">
            <v>ITE</v>
          </cell>
          <cell r="N4319">
            <v>0</v>
          </cell>
          <cell r="O4319">
            <v>5483758</v>
          </cell>
        </row>
        <row r="4320">
          <cell r="F4320" t="str">
            <v>ITE</v>
          </cell>
          <cell r="N4320">
            <v>0</v>
          </cell>
          <cell r="O4320">
            <v>5483758</v>
          </cell>
        </row>
        <row r="4321">
          <cell r="F4321" t="str">
            <v>ITE</v>
          </cell>
          <cell r="N4321">
            <v>0</v>
          </cell>
          <cell r="O4321">
            <v>5483758</v>
          </cell>
        </row>
        <row r="4322">
          <cell r="F4322" t="str">
            <v>ITE</v>
          </cell>
          <cell r="N4322">
            <v>0</v>
          </cell>
          <cell r="O4322">
            <v>5483758</v>
          </cell>
        </row>
        <row r="4323">
          <cell r="F4323" t="str">
            <v>ITE</v>
          </cell>
          <cell r="N4323">
            <v>0</v>
          </cell>
          <cell r="O4323">
            <v>5483758</v>
          </cell>
        </row>
        <row r="4324">
          <cell r="F4324" t="str">
            <v>ITE</v>
          </cell>
          <cell r="N4324">
            <v>0</v>
          </cell>
          <cell r="O4324">
            <v>5483758</v>
          </cell>
        </row>
        <row r="4325">
          <cell r="F4325" t="str">
            <v>ITE</v>
          </cell>
          <cell r="N4325">
            <v>0</v>
          </cell>
          <cell r="O4325">
            <v>5483758</v>
          </cell>
        </row>
        <row r="4326">
          <cell r="F4326" t="str">
            <v>ITE</v>
          </cell>
          <cell r="N4326">
            <v>0</v>
          </cell>
          <cell r="O4326">
            <v>5483758</v>
          </cell>
        </row>
        <row r="4327">
          <cell r="F4327" t="str">
            <v>ITE</v>
          </cell>
          <cell r="N4327">
            <v>0</v>
          </cell>
          <cell r="O4327">
            <v>5483758</v>
          </cell>
        </row>
        <row r="4328">
          <cell r="F4328" t="str">
            <v>ITE</v>
          </cell>
          <cell r="N4328">
            <v>0</v>
          </cell>
          <cell r="O4328">
            <v>5483758</v>
          </cell>
        </row>
        <row r="4329">
          <cell r="F4329" t="str">
            <v>ITE</v>
          </cell>
          <cell r="N4329">
            <v>0</v>
          </cell>
          <cell r="O4329">
            <v>5483758</v>
          </cell>
        </row>
        <row r="4330">
          <cell r="F4330" t="str">
            <v>ITE</v>
          </cell>
          <cell r="N4330">
            <v>0</v>
          </cell>
          <cell r="O4330">
            <v>5483758</v>
          </cell>
        </row>
        <row r="4331">
          <cell r="F4331" t="str">
            <v>ITE</v>
          </cell>
          <cell r="N4331">
            <v>0</v>
          </cell>
          <cell r="O4331">
            <v>5483758</v>
          </cell>
        </row>
        <row r="4332">
          <cell r="F4332" t="str">
            <v>ITE</v>
          </cell>
          <cell r="N4332">
            <v>0</v>
          </cell>
          <cell r="O4332">
            <v>5483758</v>
          </cell>
        </row>
        <row r="4333">
          <cell r="F4333" t="str">
            <v>ITE</v>
          </cell>
          <cell r="N4333">
            <v>0</v>
          </cell>
          <cell r="O4333">
            <v>5483758</v>
          </cell>
        </row>
        <row r="4334">
          <cell r="F4334" t="str">
            <v>ITE</v>
          </cell>
          <cell r="N4334">
            <v>0</v>
          </cell>
          <cell r="O4334">
            <v>5483758</v>
          </cell>
        </row>
        <row r="4335">
          <cell r="F4335" t="str">
            <v>ITE</v>
          </cell>
          <cell r="N4335">
            <v>0</v>
          </cell>
          <cell r="O4335">
            <v>5483758</v>
          </cell>
        </row>
        <row r="4336">
          <cell r="F4336" t="str">
            <v>ITE</v>
          </cell>
          <cell r="N4336">
            <v>0</v>
          </cell>
          <cell r="O4336">
            <v>5483758</v>
          </cell>
        </row>
        <row r="4337">
          <cell r="F4337" t="str">
            <v>ITE</v>
          </cell>
          <cell r="N4337">
            <v>0</v>
          </cell>
          <cell r="O4337">
            <v>5483758</v>
          </cell>
        </row>
        <row r="4338">
          <cell r="F4338" t="str">
            <v>ITE</v>
          </cell>
          <cell r="N4338">
            <v>0</v>
          </cell>
          <cell r="O4338">
            <v>5483758</v>
          </cell>
        </row>
        <row r="4339">
          <cell r="F4339" t="str">
            <v>ITE</v>
          </cell>
          <cell r="N4339">
            <v>0</v>
          </cell>
          <cell r="O4339">
            <v>5483758</v>
          </cell>
        </row>
        <row r="4340">
          <cell r="F4340" t="str">
            <v>ITE</v>
          </cell>
          <cell r="N4340">
            <v>0</v>
          </cell>
          <cell r="O4340">
            <v>5483758</v>
          </cell>
        </row>
        <row r="4341">
          <cell r="F4341" t="str">
            <v>ITE</v>
          </cell>
          <cell r="N4341">
            <v>0</v>
          </cell>
          <cell r="O4341">
            <v>5483758</v>
          </cell>
        </row>
        <row r="4342">
          <cell r="F4342" t="str">
            <v>ITE</v>
          </cell>
          <cell r="N4342">
            <v>0</v>
          </cell>
          <cell r="O4342">
            <v>5483758</v>
          </cell>
        </row>
        <row r="4343">
          <cell r="F4343" t="str">
            <v>ITE</v>
          </cell>
          <cell r="N4343">
            <v>0</v>
          </cell>
          <cell r="O4343">
            <v>5483758</v>
          </cell>
        </row>
        <row r="4344">
          <cell r="F4344" t="str">
            <v>ITE</v>
          </cell>
          <cell r="N4344">
            <v>0</v>
          </cell>
          <cell r="O4344">
            <v>5483758</v>
          </cell>
        </row>
        <row r="4345">
          <cell r="F4345" t="str">
            <v>ITE</v>
          </cell>
          <cell r="N4345">
            <v>0</v>
          </cell>
          <cell r="O4345">
            <v>5069020</v>
          </cell>
        </row>
        <row r="4346">
          <cell r="F4346" t="str">
            <v>ITE</v>
          </cell>
          <cell r="N4346">
            <v>0</v>
          </cell>
          <cell r="O4346">
            <v>5069020</v>
          </cell>
        </row>
        <row r="4347">
          <cell r="F4347" t="str">
            <v>ITE</v>
          </cell>
          <cell r="N4347">
            <v>0</v>
          </cell>
          <cell r="O4347">
            <v>5069020</v>
          </cell>
        </row>
        <row r="4348">
          <cell r="F4348" t="str">
            <v>ITE</v>
          </cell>
          <cell r="N4348">
            <v>0</v>
          </cell>
          <cell r="O4348">
            <v>5069020</v>
          </cell>
        </row>
        <row r="4349">
          <cell r="F4349" t="str">
            <v>ITE</v>
          </cell>
          <cell r="N4349">
            <v>0</v>
          </cell>
          <cell r="O4349">
            <v>5069020</v>
          </cell>
        </row>
        <row r="4350">
          <cell r="F4350" t="str">
            <v>ITE</v>
          </cell>
          <cell r="N4350">
            <v>0</v>
          </cell>
          <cell r="O4350">
            <v>5483758</v>
          </cell>
        </row>
        <row r="4351">
          <cell r="F4351" t="str">
            <v>ITE</v>
          </cell>
          <cell r="N4351">
            <v>0</v>
          </cell>
          <cell r="O4351">
            <v>5483758</v>
          </cell>
        </row>
        <row r="4352">
          <cell r="F4352" t="str">
            <v>ITE</v>
          </cell>
          <cell r="N4352">
            <v>0</v>
          </cell>
          <cell r="O4352">
            <v>5483758</v>
          </cell>
        </row>
        <row r="4353">
          <cell r="F4353" t="str">
            <v>ITE</v>
          </cell>
          <cell r="N4353">
            <v>0</v>
          </cell>
          <cell r="O4353">
            <v>5483758</v>
          </cell>
        </row>
        <row r="4354">
          <cell r="F4354" t="str">
            <v>ITE</v>
          </cell>
          <cell r="N4354">
            <v>0</v>
          </cell>
          <cell r="O4354">
            <v>5483758</v>
          </cell>
        </row>
        <row r="4355">
          <cell r="F4355" t="str">
            <v>ITE</v>
          </cell>
          <cell r="N4355">
            <v>0</v>
          </cell>
          <cell r="O4355">
            <v>5483758</v>
          </cell>
        </row>
        <row r="4356">
          <cell r="F4356" t="str">
            <v>ITE</v>
          </cell>
          <cell r="N4356">
            <v>0</v>
          </cell>
          <cell r="O4356">
            <v>5483758</v>
          </cell>
        </row>
        <row r="4357">
          <cell r="F4357" t="str">
            <v>ITE</v>
          </cell>
          <cell r="N4357">
            <v>0</v>
          </cell>
          <cell r="O4357">
            <v>5483758</v>
          </cell>
        </row>
        <row r="4358">
          <cell r="F4358" t="str">
            <v>ITE</v>
          </cell>
          <cell r="N4358">
            <v>0</v>
          </cell>
          <cell r="O4358">
            <v>5483758</v>
          </cell>
        </row>
        <row r="4359">
          <cell r="F4359" t="str">
            <v>ITE</v>
          </cell>
          <cell r="N4359">
            <v>0</v>
          </cell>
          <cell r="O4359">
            <v>5483758</v>
          </cell>
        </row>
        <row r="4360">
          <cell r="F4360" t="str">
            <v>ITE</v>
          </cell>
          <cell r="N4360">
            <v>0</v>
          </cell>
          <cell r="O4360">
            <v>5483758</v>
          </cell>
        </row>
        <row r="4361">
          <cell r="F4361" t="str">
            <v>ITE</v>
          </cell>
          <cell r="N4361">
            <v>0</v>
          </cell>
          <cell r="O4361">
            <v>5483758</v>
          </cell>
        </row>
        <row r="4362">
          <cell r="F4362" t="str">
            <v>ITE</v>
          </cell>
          <cell r="N4362">
            <v>0</v>
          </cell>
          <cell r="O4362">
            <v>5483758</v>
          </cell>
        </row>
        <row r="4363">
          <cell r="F4363" t="str">
            <v>ITE</v>
          </cell>
          <cell r="N4363">
            <v>0</v>
          </cell>
          <cell r="O4363">
            <v>5483758</v>
          </cell>
        </row>
        <row r="4364">
          <cell r="F4364" t="str">
            <v>ITE</v>
          </cell>
          <cell r="N4364">
            <v>0</v>
          </cell>
          <cell r="O4364">
            <v>5483758</v>
          </cell>
        </row>
        <row r="4365">
          <cell r="F4365" t="str">
            <v>ITE</v>
          </cell>
          <cell r="N4365">
            <v>0</v>
          </cell>
          <cell r="O4365">
            <v>5483758</v>
          </cell>
        </row>
        <row r="4366">
          <cell r="F4366" t="str">
            <v>ITE</v>
          </cell>
          <cell r="N4366">
            <v>0</v>
          </cell>
          <cell r="O4366">
            <v>5483758</v>
          </cell>
        </row>
        <row r="4367">
          <cell r="F4367" t="str">
            <v>ITE</v>
          </cell>
          <cell r="N4367">
            <v>0</v>
          </cell>
          <cell r="O4367">
            <v>5483758</v>
          </cell>
        </row>
        <row r="4368">
          <cell r="F4368" t="str">
            <v>ITE</v>
          </cell>
          <cell r="N4368">
            <v>0</v>
          </cell>
          <cell r="O4368">
            <v>5483758</v>
          </cell>
        </row>
        <row r="4369">
          <cell r="F4369" t="str">
            <v>ITE</v>
          </cell>
          <cell r="N4369">
            <v>0</v>
          </cell>
          <cell r="O4369">
            <v>5483758</v>
          </cell>
        </row>
        <row r="4370">
          <cell r="F4370" t="str">
            <v>ITE</v>
          </cell>
          <cell r="N4370">
            <v>0</v>
          </cell>
          <cell r="O4370">
            <v>5483758</v>
          </cell>
        </row>
        <row r="4371">
          <cell r="F4371" t="str">
            <v>ITE</v>
          </cell>
          <cell r="N4371">
            <v>0</v>
          </cell>
          <cell r="O4371">
            <v>5483758</v>
          </cell>
        </row>
        <row r="4372">
          <cell r="F4372" t="str">
            <v>ITE</v>
          </cell>
          <cell r="N4372">
            <v>0</v>
          </cell>
          <cell r="O4372">
            <v>5483758</v>
          </cell>
        </row>
        <row r="4373">
          <cell r="F4373" t="str">
            <v>ITE</v>
          </cell>
          <cell r="N4373">
            <v>0</v>
          </cell>
          <cell r="O4373">
            <v>5483758</v>
          </cell>
        </row>
        <row r="4374">
          <cell r="F4374" t="str">
            <v>ITE</v>
          </cell>
          <cell r="N4374">
            <v>0</v>
          </cell>
          <cell r="O4374">
            <v>5483758</v>
          </cell>
        </row>
        <row r="4375">
          <cell r="F4375" t="str">
            <v>ITE</v>
          </cell>
          <cell r="N4375">
            <v>0</v>
          </cell>
          <cell r="O4375">
            <v>5483758</v>
          </cell>
        </row>
        <row r="4376">
          <cell r="F4376" t="str">
            <v>ITE</v>
          </cell>
          <cell r="N4376">
            <v>0</v>
          </cell>
          <cell r="O4376">
            <v>5483758</v>
          </cell>
        </row>
        <row r="4377">
          <cell r="F4377" t="str">
            <v>ITE</v>
          </cell>
          <cell r="N4377">
            <v>0</v>
          </cell>
          <cell r="O4377">
            <v>5483758</v>
          </cell>
        </row>
        <row r="4378">
          <cell r="F4378" t="str">
            <v>FFE</v>
          </cell>
          <cell r="N4378">
            <v>0</v>
          </cell>
          <cell r="O4378">
            <v>6250000</v>
          </cell>
        </row>
        <row r="4379">
          <cell r="F4379" t="str">
            <v>ITE</v>
          </cell>
          <cell r="N4379">
            <v>0</v>
          </cell>
          <cell r="O4379">
            <v>5483758</v>
          </cell>
        </row>
        <row r="4380">
          <cell r="F4380" t="str">
            <v>ITE</v>
          </cell>
          <cell r="N4380">
            <v>0</v>
          </cell>
          <cell r="O4380">
            <v>5483758</v>
          </cell>
        </row>
        <row r="4381">
          <cell r="F4381" t="str">
            <v>ITE</v>
          </cell>
          <cell r="N4381">
            <v>0</v>
          </cell>
          <cell r="O4381">
            <v>5483758</v>
          </cell>
        </row>
        <row r="4382">
          <cell r="F4382" t="str">
            <v>ITE</v>
          </cell>
          <cell r="N4382">
            <v>0</v>
          </cell>
          <cell r="O4382">
            <v>5483758</v>
          </cell>
        </row>
        <row r="4383">
          <cell r="F4383" t="str">
            <v>ITE</v>
          </cell>
          <cell r="N4383">
            <v>0</v>
          </cell>
          <cell r="O4383">
            <v>5483758</v>
          </cell>
        </row>
        <row r="4384">
          <cell r="F4384" t="str">
            <v>ITE</v>
          </cell>
          <cell r="N4384">
            <v>0</v>
          </cell>
          <cell r="O4384">
            <v>5483758</v>
          </cell>
        </row>
        <row r="4385">
          <cell r="F4385" t="str">
            <v>ITE</v>
          </cell>
          <cell r="N4385">
            <v>0</v>
          </cell>
          <cell r="O4385">
            <v>5483758</v>
          </cell>
        </row>
        <row r="4386">
          <cell r="F4386" t="str">
            <v>ITE</v>
          </cell>
          <cell r="N4386">
            <v>0</v>
          </cell>
          <cell r="O4386">
            <v>5483758</v>
          </cell>
        </row>
        <row r="4387">
          <cell r="F4387" t="str">
            <v>ITE</v>
          </cell>
          <cell r="N4387">
            <v>0</v>
          </cell>
          <cell r="O4387">
            <v>5483758</v>
          </cell>
        </row>
        <row r="4388">
          <cell r="F4388" t="str">
            <v>ITE</v>
          </cell>
          <cell r="N4388">
            <v>0</v>
          </cell>
          <cell r="O4388">
            <v>5483758</v>
          </cell>
        </row>
        <row r="4389">
          <cell r="F4389" t="str">
            <v>ITE</v>
          </cell>
          <cell r="N4389">
            <v>0</v>
          </cell>
          <cell r="O4389">
            <v>5483758</v>
          </cell>
        </row>
        <row r="4390">
          <cell r="F4390" t="str">
            <v>ITE</v>
          </cell>
          <cell r="N4390">
            <v>0</v>
          </cell>
          <cell r="O4390">
            <v>5483758</v>
          </cell>
        </row>
        <row r="4391">
          <cell r="F4391" t="str">
            <v>ITE</v>
          </cell>
          <cell r="N4391">
            <v>0</v>
          </cell>
          <cell r="O4391">
            <v>5483758</v>
          </cell>
        </row>
        <row r="4392">
          <cell r="F4392" t="str">
            <v>ITE</v>
          </cell>
          <cell r="N4392">
            <v>0</v>
          </cell>
          <cell r="O4392">
            <v>5483758</v>
          </cell>
        </row>
        <row r="4393">
          <cell r="F4393" t="str">
            <v>ITE</v>
          </cell>
          <cell r="N4393">
            <v>0</v>
          </cell>
          <cell r="O4393">
            <v>5483758</v>
          </cell>
        </row>
        <row r="4394">
          <cell r="F4394" t="str">
            <v>ITE</v>
          </cell>
          <cell r="N4394">
            <v>0</v>
          </cell>
          <cell r="O4394">
            <v>5483758</v>
          </cell>
        </row>
        <row r="4395">
          <cell r="F4395" t="str">
            <v>ITE</v>
          </cell>
          <cell r="N4395">
            <v>0</v>
          </cell>
          <cell r="O4395">
            <v>5483758</v>
          </cell>
        </row>
        <row r="4396">
          <cell r="F4396" t="str">
            <v>ITE</v>
          </cell>
          <cell r="N4396">
            <v>0</v>
          </cell>
          <cell r="O4396">
            <v>5483758</v>
          </cell>
        </row>
        <row r="4397">
          <cell r="F4397" t="str">
            <v>ITE</v>
          </cell>
          <cell r="N4397">
            <v>0</v>
          </cell>
          <cell r="O4397">
            <v>5483758</v>
          </cell>
        </row>
        <row r="4398">
          <cell r="F4398" t="str">
            <v>ITE</v>
          </cell>
          <cell r="N4398">
            <v>0</v>
          </cell>
          <cell r="O4398">
            <v>5483758</v>
          </cell>
        </row>
        <row r="4399">
          <cell r="F4399" t="str">
            <v>ITE</v>
          </cell>
          <cell r="N4399">
            <v>0</v>
          </cell>
          <cell r="O4399">
            <v>7300000</v>
          </cell>
        </row>
        <row r="4400">
          <cell r="F4400" t="str">
            <v>ITE</v>
          </cell>
          <cell r="N4400">
            <v>0</v>
          </cell>
          <cell r="O4400">
            <v>7300000</v>
          </cell>
        </row>
        <row r="4401">
          <cell r="F4401" t="str">
            <v>ITE</v>
          </cell>
          <cell r="N4401">
            <v>0</v>
          </cell>
          <cell r="O4401">
            <v>7300000</v>
          </cell>
        </row>
        <row r="4402">
          <cell r="F4402" t="str">
            <v>ITE</v>
          </cell>
          <cell r="N4402">
            <v>0</v>
          </cell>
          <cell r="O4402">
            <v>7300000</v>
          </cell>
        </row>
        <row r="4403">
          <cell r="F4403" t="str">
            <v>FFE</v>
          </cell>
          <cell r="N4403">
            <v>0</v>
          </cell>
          <cell r="O4403">
            <v>6350000</v>
          </cell>
        </row>
        <row r="4404">
          <cell r="F4404" t="str">
            <v>FFE</v>
          </cell>
          <cell r="N4404">
            <v>0</v>
          </cell>
          <cell r="O4404">
            <v>5550000</v>
          </cell>
        </row>
        <row r="4405">
          <cell r="F4405" t="str">
            <v>FFE</v>
          </cell>
          <cell r="N4405">
            <v>0</v>
          </cell>
          <cell r="O4405">
            <v>6150000</v>
          </cell>
        </row>
        <row r="4406">
          <cell r="F4406" t="str">
            <v>FFE</v>
          </cell>
          <cell r="N4406">
            <v>0</v>
          </cell>
          <cell r="O4406">
            <v>6150000</v>
          </cell>
        </row>
        <row r="4407">
          <cell r="F4407" t="str">
            <v>FFE</v>
          </cell>
          <cell r="N4407">
            <v>0</v>
          </cell>
          <cell r="O4407">
            <v>4984250</v>
          </cell>
        </row>
        <row r="4408">
          <cell r="F4408" t="str">
            <v>FFE</v>
          </cell>
          <cell r="N4408">
            <v>0</v>
          </cell>
          <cell r="O4408">
            <v>4984250</v>
          </cell>
        </row>
        <row r="4409">
          <cell r="F4409" t="str">
            <v>FFE</v>
          </cell>
          <cell r="N4409">
            <v>0</v>
          </cell>
          <cell r="O4409">
            <v>4984250</v>
          </cell>
        </row>
        <row r="4410">
          <cell r="F4410" t="str">
            <v>FFE</v>
          </cell>
          <cell r="N4410">
            <v>0</v>
          </cell>
          <cell r="O4410">
            <v>4515000</v>
          </cell>
        </row>
        <row r="4411">
          <cell r="F4411" t="str">
            <v>FFE</v>
          </cell>
          <cell r="N4411">
            <v>0</v>
          </cell>
          <cell r="O4411">
            <v>4751250</v>
          </cell>
        </row>
        <row r="4412">
          <cell r="F4412" t="str">
            <v>FFE</v>
          </cell>
          <cell r="N4412">
            <v>0</v>
          </cell>
          <cell r="O4412">
            <v>4969080</v>
          </cell>
        </row>
        <row r="4413">
          <cell r="F4413" t="str">
            <v>FFE</v>
          </cell>
          <cell r="N4413">
            <v>0</v>
          </cell>
          <cell r="O4413">
            <v>8450000</v>
          </cell>
        </row>
        <row r="4414">
          <cell r="F4414" t="str">
            <v>FFE</v>
          </cell>
          <cell r="N4414">
            <v>0</v>
          </cell>
          <cell r="O4414">
            <v>5747200</v>
          </cell>
        </row>
        <row r="4415">
          <cell r="F4415" t="str">
            <v>FFE</v>
          </cell>
          <cell r="N4415">
            <v>0</v>
          </cell>
          <cell r="O4415">
            <v>5166667</v>
          </cell>
        </row>
        <row r="4416">
          <cell r="F4416" t="str">
            <v>FFE</v>
          </cell>
          <cell r="N4416">
            <v>0</v>
          </cell>
          <cell r="O4416">
            <v>5166667</v>
          </cell>
        </row>
        <row r="4417">
          <cell r="F4417" t="str">
            <v>FFE</v>
          </cell>
          <cell r="N4417">
            <v>0</v>
          </cell>
          <cell r="O4417">
            <v>4620000</v>
          </cell>
        </row>
        <row r="4418">
          <cell r="F4418" t="str">
            <v>ITE</v>
          </cell>
          <cell r="N4418">
            <v>0</v>
          </cell>
          <cell r="O4418">
            <v>11112000</v>
          </cell>
        </row>
        <row r="4419">
          <cell r="F4419" t="str">
            <v>ITE</v>
          </cell>
          <cell r="N4419">
            <v>0</v>
          </cell>
          <cell r="O4419">
            <v>11112000</v>
          </cell>
        </row>
        <row r="4420">
          <cell r="F4420" t="str">
            <v>FFE</v>
          </cell>
          <cell r="N4420">
            <v>0</v>
          </cell>
          <cell r="O4420">
            <v>9950000</v>
          </cell>
        </row>
        <row r="4421">
          <cell r="F4421" t="str">
            <v>ITE</v>
          </cell>
          <cell r="N4421">
            <v>0</v>
          </cell>
          <cell r="O4421">
            <v>6800000</v>
          </cell>
        </row>
        <row r="4422">
          <cell r="F4422" t="str">
            <v>ITE</v>
          </cell>
          <cell r="N4422">
            <v>0</v>
          </cell>
          <cell r="O4422">
            <v>10167520</v>
          </cell>
        </row>
        <row r="4423">
          <cell r="F4423" t="str">
            <v>FFE</v>
          </cell>
          <cell r="N4423">
            <v>0</v>
          </cell>
          <cell r="O4423">
            <v>4250000</v>
          </cell>
        </row>
        <row r="4424">
          <cell r="F4424" t="str">
            <v>ITE</v>
          </cell>
          <cell r="N4424">
            <v>0</v>
          </cell>
          <cell r="O4424">
            <v>4700000</v>
          </cell>
        </row>
        <row r="4425">
          <cell r="F4425" t="str">
            <v>ITE</v>
          </cell>
          <cell r="N4425">
            <v>0</v>
          </cell>
          <cell r="O4425">
            <v>4700000</v>
          </cell>
        </row>
        <row r="4426">
          <cell r="F4426" t="str">
            <v>ITE</v>
          </cell>
          <cell r="N4426">
            <v>0</v>
          </cell>
          <cell r="O4426">
            <v>4700000</v>
          </cell>
        </row>
        <row r="4427">
          <cell r="F4427" t="str">
            <v>ITE</v>
          </cell>
          <cell r="N4427">
            <v>0</v>
          </cell>
          <cell r="O4427">
            <v>4700000</v>
          </cell>
        </row>
        <row r="4428">
          <cell r="F4428" t="str">
            <v>ITE</v>
          </cell>
          <cell r="N4428">
            <v>0</v>
          </cell>
          <cell r="O4428">
            <v>4700000</v>
          </cell>
        </row>
        <row r="4429">
          <cell r="F4429" t="str">
            <v>ITE</v>
          </cell>
          <cell r="N4429">
            <v>0</v>
          </cell>
          <cell r="O4429">
            <v>5861120</v>
          </cell>
        </row>
        <row r="4430">
          <cell r="F4430" t="str">
            <v>ITE</v>
          </cell>
          <cell r="N4430">
            <v>0</v>
          </cell>
          <cell r="O4430">
            <v>5861120</v>
          </cell>
        </row>
        <row r="4431">
          <cell r="F4431" t="str">
            <v>OPE</v>
          </cell>
          <cell r="N4431">
            <v>26087178</v>
          </cell>
          <cell r="O4431">
            <v>145653410</v>
          </cell>
        </row>
        <row r="4432">
          <cell r="F4432" t="str">
            <v>OPE</v>
          </cell>
          <cell r="N4432">
            <v>26087178</v>
          </cell>
          <cell r="O4432">
            <v>145653410</v>
          </cell>
        </row>
        <row r="4433">
          <cell r="F4433" t="str">
            <v>FFE</v>
          </cell>
          <cell r="N4433">
            <v>0</v>
          </cell>
          <cell r="O4433">
            <v>1500000</v>
          </cell>
        </row>
        <row r="4434">
          <cell r="F4434" t="str">
            <v>ITE</v>
          </cell>
          <cell r="N4434">
            <v>0</v>
          </cell>
          <cell r="O4434">
            <v>8374395</v>
          </cell>
        </row>
        <row r="4435">
          <cell r="F4435" t="str">
            <v>ITE</v>
          </cell>
          <cell r="N4435">
            <v>0</v>
          </cell>
          <cell r="O4435">
            <v>8374395</v>
          </cell>
        </row>
        <row r="4436">
          <cell r="F4436" t="str">
            <v>ITE</v>
          </cell>
          <cell r="N4436">
            <v>0</v>
          </cell>
          <cell r="O4436">
            <v>16205586</v>
          </cell>
        </row>
        <row r="4437">
          <cell r="F4437" t="str">
            <v>ITE</v>
          </cell>
          <cell r="N4437">
            <v>0</v>
          </cell>
          <cell r="O4437">
            <v>16205586</v>
          </cell>
        </row>
        <row r="4438">
          <cell r="F4438" t="str">
            <v>ITE</v>
          </cell>
          <cell r="N4438">
            <v>0</v>
          </cell>
          <cell r="O4438">
            <v>16205586</v>
          </cell>
        </row>
        <row r="4439">
          <cell r="F4439" t="str">
            <v>ITE</v>
          </cell>
          <cell r="N4439">
            <v>0</v>
          </cell>
          <cell r="O4439">
            <v>16205586</v>
          </cell>
        </row>
        <row r="4440">
          <cell r="F4440" t="str">
            <v>ITE</v>
          </cell>
          <cell r="N4440">
            <v>0</v>
          </cell>
          <cell r="O4440">
            <v>16205586</v>
          </cell>
        </row>
        <row r="4441">
          <cell r="F4441" t="str">
            <v>ITE</v>
          </cell>
          <cell r="N4441">
            <v>0</v>
          </cell>
          <cell r="O4441">
            <v>16205586</v>
          </cell>
        </row>
        <row r="4442">
          <cell r="F4442" t="str">
            <v>ITE</v>
          </cell>
          <cell r="N4442">
            <v>0</v>
          </cell>
          <cell r="O4442">
            <v>8374395</v>
          </cell>
        </row>
        <row r="4443">
          <cell r="F4443" t="str">
            <v>ITE</v>
          </cell>
          <cell r="N4443">
            <v>0</v>
          </cell>
          <cell r="O4443">
            <v>8374395</v>
          </cell>
        </row>
        <row r="4444">
          <cell r="F4444" t="str">
            <v>ITE</v>
          </cell>
          <cell r="N4444">
            <v>0</v>
          </cell>
          <cell r="O4444">
            <v>8374395</v>
          </cell>
        </row>
        <row r="4445">
          <cell r="F4445" t="str">
            <v>ITE</v>
          </cell>
          <cell r="N4445">
            <v>0</v>
          </cell>
          <cell r="O4445">
            <v>8374395</v>
          </cell>
        </row>
        <row r="4446">
          <cell r="F4446" t="str">
            <v>ITE</v>
          </cell>
          <cell r="N4446">
            <v>0</v>
          </cell>
          <cell r="O4446">
            <v>8374395</v>
          </cell>
        </row>
        <row r="4447">
          <cell r="F4447" t="str">
            <v>ITE</v>
          </cell>
          <cell r="N4447">
            <v>0</v>
          </cell>
          <cell r="O4447">
            <v>8374395</v>
          </cell>
        </row>
        <row r="4448">
          <cell r="F4448" t="str">
            <v>ITE</v>
          </cell>
          <cell r="N4448">
            <v>0</v>
          </cell>
          <cell r="O4448">
            <v>8374395</v>
          </cell>
        </row>
        <row r="4449">
          <cell r="F4449" t="str">
            <v>ITE</v>
          </cell>
          <cell r="N4449">
            <v>0</v>
          </cell>
          <cell r="O4449">
            <v>8374395</v>
          </cell>
        </row>
        <row r="4450">
          <cell r="F4450" t="str">
            <v>ITE</v>
          </cell>
          <cell r="N4450">
            <v>0</v>
          </cell>
          <cell r="O4450">
            <v>8374395</v>
          </cell>
        </row>
        <row r="4451">
          <cell r="F4451" t="str">
            <v>ITE</v>
          </cell>
          <cell r="N4451">
            <v>0</v>
          </cell>
          <cell r="O4451">
            <v>8374395</v>
          </cell>
        </row>
        <row r="4452">
          <cell r="F4452" t="str">
            <v>ITE</v>
          </cell>
          <cell r="N4452">
            <v>0</v>
          </cell>
          <cell r="O4452">
            <v>8374395</v>
          </cell>
        </row>
        <row r="4453">
          <cell r="F4453" t="str">
            <v>ITE</v>
          </cell>
          <cell r="N4453">
            <v>0</v>
          </cell>
          <cell r="O4453">
            <v>16205586</v>
          </cell>
        </row>
        <row r="4454">
          <cell r="F4454" t="str">
            <v>ITE</v>
          </cell>
          <cell r="N4454">
            <v>0</v>
          </cell>
          <cell r="O4454">
            <v>8374395</v>
          </cell>
        </row>
        <row r="4455">
          <cell r="F4455" t="str">
            <v>FFE</v>
          </cell>
          <cell r="N4455">
            <v>0</v>
          </cell>
          <cell r="O4455">
            <v>6324025</v>
          </cell>
        </row>
        <row r="4456">
          <cell r="F4456" t="str">
            <v>FFE</v>
          </cell>
          <cell r="N4456">
            <v>0</v>
          </cell>
          <cell r="O4456">
            <v>5060000</v>
          </cell>
        </row>
        <row r="4457">
          <cell r="F4457" t="str">
            <v>FFE</v>
          </cell>
          <cell r="N4457">
            <v>0</v>
          </cell>
          <cell r="O4457">
            <v>5060000</v>
          </cell>
        </row>
        <row r="4458">
          <cell r="F4458" t="str">
            <v>FFE</v>
          </cell>
          <cell r="N4458">
            <v>0</v>
          </cell>
          <cell r="O4458">
            <v>5060000</v>
          </cell>
        </row>
        <row r="4459">
          <cell r="F4459" t="str">
            <v>FFE</v>
          </cell>
          <cell r="N4459">
            <v>0</v>
          </cell>
          <cell r="O4459">
            <v>5060000</v>
          </cell>
        </row>
        <row r="4460">
          <cell r="F4460" t="str">
            <v>FFE</v>
          </cell>
          <cell r="N4460">
            <v>0</v>
          </cell>
          <cell r="O4460">
            <v>5060000</v>
          </cell>
        </row>
        <row r="4461">
          <cell r="F4461" t="str">
            <v>FFE</v>
          </cell>
          <cell r="N4461">
            <v>0</v>
          </cell>
          <cell r="O4461">
            <v>5060000</v>
          </cell>
        </row>
        <row r="4462">
          <cell r="F4462" t="str">
            <v>FFE</v>
          </cell>
          <cell r="N4462">
            <v>0</v>
          </cell>
          <cell r="O4462">
            <v>5060000</v>
          </cell>
        </row>
        <row r="4463">
          <cell r="F4463" t="str">
            <v>FFE</v>
          </cell>
          <cell r="N4463">
            <v>0</v>
          </cell>
          <cell r="O4463">
            <v>5060000</v>
          </cell>
        </row>
        <row r="4464">
          <cell r="F4464" t="str">
            <v>FFE</v>
          </cell>
          <cell r="N4464">
            <v>0</v>
          </cell>
          <cell r="O4464">
            <v>5060000</v>
          </cell>
        </row>
        <row r="4465">
          <cell r="F4465" t="str">
            <v>FFE</v>
          </cell>
          <cell r="N4465">
            <v>0</v>
          </cell>
          <cell r="O4465">
            <v>5060000</v>
          </cell>
        </row>
        <row r="4466">
          <cell r="F4466" t="str">
            <v>FFE</v>
          </cell>
          <cell r="N4466">
            <v>0</v>
          </cell>
          <cell r="O4466">
            <v>5060000</v>
          </cell>
        </row>
        <row r="4467">
          <cell r="F4467" t="str">
            <v>FFE</v>
          </cell>
          <cell r="N4467">
            <v>0</v>
          </cell>
          <cell r="O4467">
            <v>5060000</v>
          </cell>
        </row>
        <row r="4468">
          <cell r="F4468" t="str">
            <v>FFE</v>
          </cell>
          <cell r="N4468">
            <v>0</v>
          </cell>
          <cell r="O4468">
            <v>5060000</v>
          </cell>
        </row>
        <row r="4469">
          <cell r="F4469" t="str">
            <v>FFE</v>
          </cell>
          <cell r="N4469">
            <v>0</v>
          </cell>
          <cell r="O4469">
            <v>5545625</v>
          </cell>
        </row>
        <row r="4470">
          <cell r="F4470" t="str">
            <v>FFE</v>
          </cell>
          <cell r="N4470">
            <v>0</v>
          </cell>
          <cell r="O4470">
            <v>5545625</v>
          </cell>
        </row>
        <row r="4471">
          <cell r="F4471" t="str">
            <v>FFE</v>
          </cell>
          <cell r="N4471">
            <v>0</v>
          </cell>
          <cell r="O4471">
            <v>4932375</v>
          </cell>
        </row>
        <row r="4472">
          <cell r="F4472" t="str">
            <v>FFE</v>
          </cell>
          <cell r="N4472">
            <v>0</v>
          </cell>
          <cell r="O4472">
            <v>4900000</v>
          </cell>
        </row>
        <row r="4473">
          <cell r="F4473" t="str">
            <v>FFE</v>
          </cell>
          <cell r="N4473">
            <v>0</v>
          </cell>
          <cell r="O4473">
            <v>4700000</v>
          </cell>
        </row>
        <row r="4474">
          <cell r="F4474" t="str">
            <v>FFE</v>
          </cell>
          <cell r="N4474">
            <v>0</v>
          </cell>
          <cell r="O4474">
            <v>4700000</v>
          </cell>
        </row>
        <row r="4475">
          <cell r="F4475" t="str">
            <v>FFE</v>
          </cell>
          <cell r="N4475">
            <v>0</v>
          </cell>
          <cell r="O4475">
            <v>4700000</v>
          </cell>
        </row>
        <row r="4476">
          <cell r="F4476" t="str">
            <v>FFE</v>
          </cell>
          <cell r="N4476">
            <v>0</v>
          </cell>
          <cell r="O4476">
            <v>1620000</v>
          </cell>
        </row>
        <row r="4477">
          <cell r="F4477" t="str">
            <v>FFE</v>
          </cell>
          <cell r="N4477">
            <v>0</v>
          </cell>
          <cell r="O4477">
            <v>1296800</v>
          </cell>
        </row>
        <row r="4478">
          <cell r="F4478" t="str">
            <v>FFE</v>
          </cell>
          <cell r="N4478">
            <v>0</v>
          </cell>
          <cell r="O4478">
            <v>1749743</v>
          </cell>
        </row>
        <row r="4479">
          <cell r="F4479" t="str">
            <v>ITE</v>
          </cell>
          <cell r="N4479">
            <v>0</v>
          </cell>
          <cell r="O4479">
            <v>7300000</v>
          </cell>
        </row>
        <row r="4480">
          <cell r="F4480" t="str">
            <v>ITE</v>
          </cell>
          <cell r="N4480">
            <v>0</v>
          </cell>
          <cell r="O4480">
            <v>3150000</v>
          </cell>
        </row>
        <row r="4481">
          <cell r="F4481" t="str">
            <v>FFE</v>
          </cell>
          <cell r="N4481">
            <v>0</v>
          </cell>
          <cell r="O4481">
            <v>3850000</v>
          </cell>
        </row>
        <row r="4482">
          <cell r="F4482" t="str">
            <v>FFE</v>
          </cell>
          <cell r="N4482">
            <v>0</v>
          </cell>
          <cell r="O4482">
            <v>1636875</v>
          </cell>
        </row>
        <row r="4483">
          <cell r="F4483" t="str">
            <v>FFE</v>
          </cell>
          <cell r="N4483">
            <v>0</v>
          </cell>
          <cell r="O4483">
            <v>1636875</v>
          </cell>
        </row>
        <row r="4484">
          <cell r="F4484" t="str">
            <v>FFE</v>
          </cell>
          <cell r="N4484">
            <v>0</v>
          </cell>
          <cell r="O4484">
            <v>1636875</v>
          </cell>
        </row>
        <row r="4485">
          <cell r="F4485" t="str">
            <v>FFE</v>
          </cell>
          <cell r="N4485">
            <v>0</v>
          </cell>
          <cell r="O4485">
            <v>1050000</v>
          </cell>
        </row>
        <row r="4486">
          <cell r="F4486" t="str">
            <v>FFE</v>
          </cell>
          <cell r="N4486">
            <v>0</v>
          </cell>
          <cell r="O4486">
            <v>1050000</v>
          </cell>
        </row>
        <row r="4487">
          <cell r="F4487" t="str">
            <v>FFE</v>
          </cell>
          <cell r="N4487">
            <v>0</v>
          </cell>
          <cell r="O4487">
            <v>1050000</v>
          </cell>
        </row>
        <row r="4488">
          <cell r="F4488" t="str">
            <v>FFE</v>
          </cell>
          <cell r="N4488">
            <v>0</v>
          </cell>
          <cell r="O4488">
            <v>1050000</v>
          </cell>
        </row>
        <row r="4489">
          <cell r="F4489" t="str">
            <v>FFE</v>
          </cell>
          <cell r="N4489">
            <v>0</v>
          </cell>
          <cell r="O4489">
            <v>1050000</v>
          </cell>
        </row>
        <row r="4490">
          <cell r="F4490" t="str">
            <v>FFE</v>
          </cell>
          <cell r="N4490">
            <v>0</v>
          </cell>
          <cell r="O4490">
            <v>1050000</v>
          </cell>
        </row>
        <row r="4491">
          <cell r="F4491" t="str">
            <v>FFE</v>
          </cell>
          <cell r="N4491">
            <v>0</v>
          </cell>
          <cell r="O4491">
            <v>1050000</v>
          </cell>
        </row>
        <row r="4492">
          <cell r="F4492" t="str">
            <v>FFE</v>
          </cell>
          <cell r="N4492">
            <v>0</v>
          </cell>
          <cell r="O4492">
            <v>1074133</v>
          </cell>
        </row>
        <row r="4493">
          <cell r="F4493" t="str">
            <v>FFE</v>
          </cell>
          <cell r="N4493">
            <v>0</v>
          </cell>
          <cell r="O4493">
            <v>1074133</v>
          </cell>
        </row>
        <row r="4494">
          <cell r="F4494" t="str">
            <v>FFE</v>
          </cell>
          <cell r="N4494">
            <v>0</v>
          </cell>
          <cell r="O4494">
            <v>1078000</v>
          </cell>
        </row>
        <row r="4495">
          <cell r="F4495" t="str">
            <v>FFE</v>
          </cell>
          <cell r="N4495">
            <v>0</v>
          </cell>
          <cell r="O4495">
            <v>341000</v>
          </cell>
        </row>
        <row r="4496">
          <cell r="F4496" t="str">
            <v>FFE</v>
          </cell>
          <cell r="N4496">
            <v>0</v>
          </cell>
          <cell r="O4496">
            <v>341000</v>
          </cell>
        </row>
        <row r="4497">
          <cell r="F4497" t="str">
            <v>FFE</v>
          </cell>
          <cell r="N4497">
            <v>0</v>
          </cell>
          <cell r="O4497">
            <v>341000</v>
          </cell>
        </row>
        <row r="4498">
          <cell r="F4498" t="str">
            <v>FFE</v>
          </cell>
          <cell r="N4498">
            <v>0</v>
          </cell>
          <cell r="O4498">
            <v>1125001</v>
          </cell>
        </row>
        <row r="4499">
          <cell r="F4499" t="str">
            <v>FFE</v>
          </cell>
          <cell r="N4499">
            <v>0</v>
          </cell>
          <cell r="O4499">
            <v>1125000</v>
          </cell>
        </row>
        <row r="4500">
          <cell r="F4500" t="str">
            <v>FFE</v>
          </cell>
          <cell r="N4500">
            <v>0</v>
          </cell>
          <cell r="O4500">
            <v>1125000</v>
          </cell>
        </row>
        <row r="4501">
          <cell r="F4501" t="str">
            <v>FFE</v>
          </cell>
          <cell r="N4501">
            <v>0</v>
          </cell>
          <cell r="O4501">
            <v>1125000</v>
          </cell>
        </row>
        <row r="4502">
          <cell r="F4502" t="str">
            <v>FFE</v>
          </cell>
          <cell r="N4502">
            <v>0</v>
          </cell>
          <cell r="O4502">
            <v>1125000</v>
          </cell>
        </row>
        <row r="4503">
          <cell r="F4503" t="str">
            <v>FFE</v>
          </cell>
          <cell r="N4503">
            <v>0</v>
          </cell>
          <cell r="O4503">
            <v>1125000</v>
          </cell>
        </row>
        <row r="4504">
          <cell r="F4504" t="str">
            <v>FFE</v>
          </cell>
          <cell r="N4504">
            <v>0</v>
          </cell>
          <cell r="O4504">
            <v>1125000</v>
          </cell>
        </row>
        <row r="4505">
          <cell r="F4505" t="str">
            <v>FFE</v>
          </cell>
          <cell r="N4505">
            <v>0</v>
          </cell>
          <cell r="O4505">
            <v>1209991</v>
          </cell>
        </row>
        <row r="4506">
          <cell r="F4506" t="str">
            <v>FFE</v>
          </cell>
          <cell r="N4506">
            <v>0</v>
          </cell>
          <cell r="O4506">
            <v>1391500</v>
          </cell>
        </row>
        <row r="4507">
          <cell r="F4507" t="str">
            <v>FFE</v>
          </cell>
          <cell r="N4507">
            <v>0</v>
          </cell>
          <cell r="O4507">
            <v>1320000</v>
          </cell>
        </row>
        <row r="4508">
          <cell r="F4508" t="str">
            <v>FFE</v>
          </cell>
          <cell r="N4508">
            <v>0</v>
          </cell>
          <cell r="O4508">
            <v>14260000</v>
          </cell>
        </row>
        <row r="4509">
          <cell r="F4509" t="str">
            <v>FFE</v>
          </cell>
          <cell r="N4509">
            <v>0</v>
          </cell>
          <cell r="O4509">
            <v>6545000</v>
          </cell>
        </row>
        <row r="4510">
          <cell r="F4510" t="str">
            <v>FFE</v>
          </cell>
          <cell r="N4510">
            <v>0</v>
          </cell>
          <cell r="O4510">
            <v>15066000</v>
          </cell>
        </row>
        <row r="4511">
          <cell r="F4511" t="str">
            <v>FFE</v>
          </cell>
          <cell r="N4511">
            <v>0</v>
          </cell>
          <cell r="O4511">
            <v>675000</v>
          </cell>
        </row>
        <row r="4512">
          <cell r="F4512" t="str">
            <v>FFE</v>
          </cell>
          <cell r="N4512">
            <v>0</v>
          </cell>
          <cell r="O4512">
            <v>675000</v>
          </cell>
        </row>
        <row r="4513">
          <cell r="F4513" t="str">
            <v>FFE</v>
          </cell>
          <cell r="N4513">
            <v>0</v>
          </cell>
          <cell r="O4513">
            <v>675000</v>
          </cell>
        </row>
        <row r="4514">
          <cell r="F4514" t="str">
            <v>FFE</v>
          </cell>
          <cell r="N4514">
            <v>0</v>
          </cell>
          <cell r="O4514">
            <v>675000</v>
          </cell>
        </row>
        <row r="4515">
          <cell r="F4515" t="str">
            <v>FFE</v>
          </cell>
          <cell r="N4515">
            <v>0</v>
          </cell>
          <cell r="O4515">
            <v>675000</v>
          </cell>
        </row>
        <row r="4516">
          <cell r="F4516" t="str">
            <v>FFE</v>
          </cell>
          <cell r="N4516">
            <v>0</v>
          </cell>
          <cell r="O4516">
            <v>675000</v>
          </cell>
        </row>
        <row r="4517">
          <cell r="F4517" t="str">
            <v>FFE</v>
          </cell>
          <cell r="N4517">
            <v>0</v>
          </cell>
          <cell r="O4517">
            <v>24725000</v>
          </cell>
        </row>
        <row r="4518">
          <cell r="F4518" t="str">
            <v>FFE</v>
          </cell>
          <cell r="N4518">
            <v>0</v>
          </cell>
          <cell r="O4518">
            <v>9240000</v>
          </cell>
        </row>
        <row r="4519">
          <cell r="F4519" t="str">
            <v>FFE</v>
          </cell>
          <cell r="N4519">
            <v>0</v>
          </cell>
          <cell r="O4519">
            <v>26100000</v>
          </cell>
        </row>
        <row r="4520">
          <cell r="F4520" t="str">
            <v>FFE</v>
          </cell>
          <cell r="N4520">
            <v>0</v>
          </cell>
          <cell r="O4520">
            <v>675000</v>
          </cell>
        </row>
        <row r="4521">
          <cell r="F4521" t="str">
            <v>FFE</v>
          </cell>
          <cell r="N4521">
            <v>0</v>
          </cell>
          <cell r="O4521">
            <v>675000</v>
          </cell>
        </row>
        <row r="4522">
          <cell r="F4522" t="str">
            <v>FFE</v>
          </cell>
          <cell r="N4522">
            <v>0</v>
          </cell>
          <cell r="O4522">
            <v>675000</v>
          </cell>
        </row>
        <row r="4523">
          <cell r="F4523" t="str">
            <v>FFE</v>
          </cell>
          <cell r="N4523">
            <v>0</v>
          </cell>
          <cell r="O4523">
            <v>675000</v>
          </cell>
        </row>
        <row r="4524">
          <cell r="F4524" t="str">
            <v>FFE</v>
          </cell>
          <cell r="N4524">
            <v>0</v>
          </cell>
          <cell r="O4524">
            <v>675000</v>
          </cell>
        </row>
        <row r="4525">
          <cell r="F4525" t="str">
            <v>FFE</v>
          </cell>
          <cell r="N4525">
            <v>0</v>
          </cell>
          <cell r="O4525">
            <v>675000</v>
          </cell>
        </row>
        <row r="4526">
          <cell r="F4526" t="str">
            <v>FFE</v>
          </cell>
          <cell r="N4526">
            <v>0</v>
          </cell>
          <cell r="O4526">
            <v>675000</v>
          </cell>
        </row>
        <row r="4527">
          <cell r="F4527" t="str">
            <v>FFE</v>
          </cell>
          <cell r="N4527">
            <v>0</v>
          </cell>
          <cell r="O4527">
            <v>675000</v>
          </cell>
        </row>
        <row r="4528">
          <cell r="F4528" t="str">
            <v>ITE</v>
          </cell>
          <cell r="N4528">
            <v>0</v>
          </cell>
          <cell r="O4528">
            <v>15514370</v>
          </cell>
        </row>
        <row r="4529">
          <cell r="F4529" t="str">
            <v>ITE</v>
          </cell>
          <cell r="N4529">
            <v>0</v>
          </cell>
          <cell r="O4529">
            <v>15514370</v>
          </cell>
        </row>
        <row r="4530">
          <cell r="F4530" t="str">
            <v>ITE</v>
          </cell>
          <cell r="N4530">
            <v>0</v>
          </cell>
          <cell r="O4530">
            <v>15514370</v>
          </cell>
        </row>
        <row r="4531">
          <cell r="F4531" t="str">
            <v>ITE</v>
          </cell>
          <cell r="N4531">
            <v>0</v>
          </cell>
          <cell r="O4531">
            <v>15514370</v>
          </cell>
        </row>
        <row r="4532">
          <cell r="F4532" t="str">
            <v>ITE</v>
          </cell>
          <cell r="N4532">
            <v>0</v>
          </cell>
          <cell r="O4532">
            <v>15514370</v>
          </cell>
        </row>
        <row r="4533">
          <cell r="F4533" t="str">
            <v>ITE</v>
          </cell>
          <cell r="N4533">
            <v>0</v>
          </cell>
          <cell r="O4533">
            <v>15667880</v>
          </cell>
        </row>
        <row r="4534">
          <cell r="F4534" t="str">
            <v>ITE</v>
          </cell>
          <cell r="N4534">
            <v>0</v>
          </cell>
          <cell r="O4534">
            <v>15667880</v>
          </cell>
        </row>
        <row r="4535">
          <cell r="F4535" t="str">
            <v>ITE</v>
          </cell>
          <cell r="N4535">
            <v>0</v>
          </cell>
          <cell r="O4535">
            <v>15667880</v>
          </cell>
        </row>
        <row r="4536">
          <cell r="F4536" t="str">
            <v>ITE</v>
          </cell>
          <cell r="N4536">
            <v>0</v>
          </cell>
          <cell r="O4536">
            <v>15667880</v>
          </cell>
        </row>
        <row r="4537">
          <cell r="F4537" t="str">
            <v>ITE</v>
          </cell>
          <cell r="N4537">
            <v>0</v>
          </cell>
          <cell r="O4537">
            <v>15667880</v>
          </cell>
        </row>
        <row r="4538">
          <cell r="F4538" t="str">
            <v>ITE</v>
          </cell>
          <cell r="N4538">
            <v>0</v>
          </cell>
          <cell r="O4538">
            <v>15667880</v>
          </cell>
        </row>
        <row r="4539">
          <cell r="F4539" t="str">
            <v>ITE</v>
          </cell>
          <cell r="N4539">
            <v>0</v>
          </cell>
          <cell r="O4539">
            <v>15990454</v>
          </cell>
        </row>
        <row r="4540">
          <cell r="F4540" t="str">
            <v>ITE</v>
          </cell>
          <cell r="N4540">
            <v>0</v>
          </cell>
          <cell r="O4540">
            <v>15990454</v>
          </cell>
        </row>
        <row r="4541">
          <cell r="F4541" t="str">
            <v>ITE</v>
          </cell>
          <cell r="N4541">
            <v>0</v>
          </cell>
          <cell r="O4541">
            <v>15990454</v>
          </cell>
        </row>
        <row r="4542">
          <cell r="F4542" t="str">
            <v>ITE</v>
          </cell>
          <cell r="N4542">
            <v>0</v>
          </cell>
          <cell r="O4542">
            <v>15990454</v>
          </cell>
        </row>
        <row r="4543">
          <cell r="F4543" t="str">
            <v>ITE</v>
          </cell>
          <cell r="N4543">
            <v>0</v>
          </cell>
          <cell r="O4543">
            <v>15671386</v>
          </cell>
        </row>
        <row r="4544">
          <cell r="F4544" t="str">
            <v>ITE</v>
          </cell>
          <cell r="N4544">
            <v>0</v>
          </cell>
          <cell r="O4544">
            <v>15671388</v>
          </cell>
        </row>
        <row r="4545">
          <cell r="F4545" t="str">
            <v>ITE</v>
          </cell>
          <cell r="N4545">
            <v>0</v>
          </cell>
          <cell r="O4545">
            <v>15671388</v>
          </cell>
        </row>
        <row r="4546">
          <cell r="F4546" t="str">
            <v>ITE</v>
          </cell>
          <cell r="N4546">
            <v>0</v>
          </cell>
          <cell r="O4546">
            <v>15671388</v>
          </cell>
        </row>
        <row r="4547">
          <cell r="F4547" t="str">
            <v>FFE</v>
          </cell>
          <cell r="N4547">
            <v>0</v>
          </cell>
          <cell r="O4547">
            <v>3300000</v>
          </cell>
        </row>
        <row r="4548">
          <cell r="F4548" t="str">
            <v>OPE</v>
          </cell>
          <cell r="N4548">
            <v>6709375</v>
          </cell>
          <cell r="O4548">
            <v>36342447</v>
          </cell>
        </row>
        <row r="4549">
          <cell r="F4549" t="str">
            <v>FFE</v>
          </cell>
          <cell r="N4549">
            <v>0</v>
          </cell>
          <cell r="O4549">
            <v>5250000</v>
          </cell>
        </row>
        <row r="4550">
          <cell r="F4550" t="str">
            <v>FFE</v>
          </cell>
          <cell r="N4550">
            <v>0</v>
          </cell>
          <cell r="O4550">
            <v>5250000</v>
          </cell>
        </row>
        <row r="4551">
          <cell r="F4551" t="str">
            <v>FFE</v>
          </cell>
          <cell r="N4551">
            <v>0</v>
          </cell>
          <cell r="O4551">
            <v>5250000</v>
          </cell>
        </row>
        <row r="4552">
          <cell r="F4552" t="str">
            <v>FFE</v>
          </cell>
          <cell r="N4552">
            <v>0</v>
          </cell>
          <cell r="O4552">
            <v>5250000</v>
          </cell>
        </row>
        <row r="4553">
          <cell r="F4553" t="str">
            <v>FFE</v>
          </cell>
          <cell r="N4553">
            <v>0</v>
          </cell>
          <cell r="O4553">
            <v>5250000</v>
          </cell>
        </row>
        <row r="4554">
          <cell r="F4554" t="str">
            <v>FFE</v>
          </cell>
          <cell r="N4554">
            <v>0</v>
          </cell>
          <cell r="O4554">
            <v>5250000</v>
          </cell>
        </row>
        <row r="4555">
          <cell r="F4555" t="str">
            <v>FFE</v>
          </cell>
          <cell r="N4555">
            <v>0</v>
          </cell>
          <cell r="O4555">
            <v>5250000</v>
          </cell>
        </row>
        <row r="4556">
          <cell r="F4556" t="str">
            <v>FFE</v>
          </cell>
          <cell r="N4556">
            <v>0</v>
          </cell>
          <cell r="O4556">
            <v>5250000</v>
          </cell>
        </row>
        <row r="4557">
          <cell r="F4557" t="str">
            <v>FFE</v>
          </cell>
          <cell r="N4557">
            <v>0</v>
          </cell>
          <cell r="O4557">
            <v>3750000</v>
          </cell>
        </row>
        <row r="4558">
          <cell r="F4558" t="str">
            <v>FFE</v>
          </cell>
          <cell r="N4558">
            <v>0</v>
          </cell>
          <cell r="O4558">
            <v>900000</v>
          </cell>
        </row>
        <row r="4559">
          <cell r="F4559" t="str">
            <v>FFE</v>
          </cell>
          <cell r="N4559">
            <v>0</v>
          </cell>
          <cell r="O4559">
            <v>3465000</v>
          </cell>
        </row>
        <row r="4560">
          <cell r="F4560" t="str">
            <v>FFE</v>
          </cell>
          <cell r="N4560">
            <v>0</v>
          </cell>
          <cell r="O4560">
            <v>3465000</v>
          </cell>
        </row>
        <row r="4561">
          <cell r="F4561" t="str">
            <v>FFE</v>
          </cell>
          <cell r="N4561">
            <v>0</v>
          </cell>
          <cell r="O4561">
            <v>3465000</v>
          </cell>
        </row>
        <row r="4562">
          <cell r="F4562" t="str">
            <v>FFE</v>
          </cell>
          <cell r="N4562">
            <v>0</v>
          </cell>
          <cell r="O4562">
            <v>3465000</v>
          </cell>
        </row>
        <row r="4563">
          <cell r="F4563" t="str">
            <v>FFE</v>
          </cell>
          <cell r="N4563">
            <v>0</v>
          </cell>
          <cell r="O4563">
            <v>3465000</v>
          </cell>
        </row>
        <row r="4564">
          <cell r="F4564" t="str">
            <v>FFE</v>
          </cell>
          <cell r="N4564">
            <v>0</v>
          </cell>
          <cell r="O4564">
            <v>3465000</v>
          </cell>
        </row>
        <row r="4565">
          <cell r="F4565" t="str">
            <v>FFE</v>
          </cell>
          <cell r="N4565">
            <v>0</v>
          </cell>
          <cell r="O4565">
            <v>3465000</v>
          </cell>
        </row>
        <row r="4566">
          <cell r="F4566" t="str">
            <v>FFE</v>
          </cell>
          <cell r="N4566">
            <v>0</v>
          </cell>
          <cell r="O4566">
            <v>3465000</v>
          </cell>
        </row>
        <row r="4567">
          <cell r="F4567" t="str">
            <v>FFE</v>
          </cell>
          <cell r="N4567">
            <v>0</v>
          </cell>
          <cell r="O4567">
            <v>3300000</v>
          </cell>
        </row>
        <row r="4568">
          <cell r="F4568" t="str">
            <v>FFE</v>
          </cell>
          <cell r="N4568">
            <v>0</v>
          </cell>
          <cell r="O4568">
            <v>2750000</v>
          </cell>
        </row>
        <row r="4569">
          <cell r="F4569" t="str">
            <v>FFE</v>
          </cell>
          <cell r="N4569">
            <v>0</v>
          </cell>
          <cell r="O4569">
            <v>2750000</v>
          </cell>
        </row>
        <row r="4570">
          <cell r="F4570" t="str">
            <v>FFE</v>
          </cell>
          <cell r="N4570">
            <v>0</v>
          </cell>
          <cell r="O4570">
            <v>3600000</v>
          </cell>
        </row>
        <row r="4571">
          <cell r="F4571" t="str">
            <v>FFE</v>
          </cell>
          <cell r="N4571">
            <v>0</v>
          </cell>
          <cell r="O4571">
            <v>2750000</v>
          </cell>
        </row>
        <row r="4572">
          <cell r="F4572" t="str">
            <v>FFE</v>
          </cell>
          <cell r="N4572">
            <v>0</v>
          </cell>
          <cell r="O4572">
            <v>1800000</v>
          </cell>
        </row>
        <row r="4573">
          <cell r="F4573" t="str">
            <v>FFE</v>
          </cell>
          <cell r="N4573">
            <v>0</v>
          </cell>
          <cell r="O4573">
            <v>1800000</v>
          </cell>
        </row>
        <row r="4574">
          <cell r="F4574" t="str">
            <v>FFE</v>
          </cell>
          <cell r="N4574">
            <v>0</v>
          </cell>
          <cell r="O4574">
            <v>1800000</v>
          </cell>
        </row>
        <row r="4575">
          <cell r="F4575" t="str">
            <v>FFE</v>
          </cell>
          <cell r="N4575">
            <v>0</v>
          </cell>
          <cell r="O4575">
            <v>1800000</v>
          </cell>
        </row>
        <row r="4576">
          <cell r="F4576" t="str">
            <v>FFE</v>
          </cell>
          <cell r="N4576">
            <v>0</v>
          </cell>
          <cell r="O4576">
            <v>1800000</v>
          </cell>
        </row>
        <row r="4577">
          <cell r="F4577" t="str">
            <v>FFE</v>
          </cell>
          <cell r="N4577">
            <v>0</v>
          </cell>
          <cell r="O4577">
            <v>1800000</v>
          </cell>
        </row>
        <row r="4578">
          <cell r="F4578" t="str">
            <v>FFE</v>
          </cell>
          <cell r="N4578">
            <v>0</v>
          </cell>
          <cell r="O4578">
            <v>1800000</v>
          </cell>
        </row>
        <row r="4579">
          <cell r="F4579" t="str">
            <v>FFE</v>
          </cell>
          <cell r="N4579">
            <v>0</v>
          </cell>
          <cell r="O4579">
            <v>1800000</v>
          </cell>
        </row>
        <row r="4580">
          <cell r="F4580" t="str">
            <v>FFE</v>
          </cell>
          <cell r="N4580">
            <v>0</v>
          </cell>
          <cell r="O4580">
            <v>1800000</v>
          </cell>
        </row>
        <row r="4581">
          <cell r="F4581" t="str">
            <v>FFE</v>
          </cell>
          <cell r="N4581">
            <v>0</v>
          </cell>
          <cell r="O4581">
            <v>1800000</v>
          </cell>
        </row>
        <row r="4582">
          <cell r="F4582" t="str">
            <v>FFE</v>
          </cell>
          <cell r="N4582">
            <v>0</v>
          </cell>
          <cell r="O4582">
            <v>1800000</v>
          </cell>
        </row>
        <row r="4583">
          <cell r="F4583" t="str">
            <v>FFE</v>
          </cell>
          <cell r="N4583">
            <v>0</v>
          </cell>
          <cell r="O4583">
            <v>1800000</v>
          </cell>
        </row>
        <row r="4584">
          <cell r="F4584" t="str">
            <v>FFE</v>
          </cell>
          <cell r="N4584">
            <v>0</v>
          </cell>
          <cell r="O4584">
            <v>1800000</v>
          </cell>
        </row>
        <row r="4585">
          <cell r="F4585" t="str">
            <v>FFE</v>
          </cell>
          <cell r="N4585">
            <v>0</v>
          </cell>
          <cell r="O4585">
            <v>1800000</v>
          </cell>
        </row>
        <row r="4586">
          <cell r="F4586" t="str">
            <v>FFE</v>
          </cell>
          <cell r="N4586">
            <v>0</v>
          </cell>
          <cell r="O4586">
            <v>1800000</v>
          </cell>
        </row>
        <row r="4587">
          <cell r="F4587" t="str">
            <v>FFE</v>
          </cell>
          <cell r="N4587">
            <v>0</v>
          </cell>
          <cell r="O4587">
            <v>1800000</v>
          </cell>
        </row>
        <row r="4588">
          <cell r="F4588" t="str">
            <v>FFE</v>
          </cell>
          <cell r="N4588">
            <v>0</v>
          </cell>
          <cell r="O4588">
            <v>14750000</v>
          </cell>
        </row>
        <row r="4589">
          <cell r="F4589" t="str">
            <v>FFE</v>
          </cell>
          <cell r="N4589">
            <v>0</v>
          </cell>
          <cell r="O4589">
            <v>1850000</v>
          </cell>
        </row>
        <row r="4590">
          <cell r="F4590" t="str">
            <v>FFE</v>
          </cell>
          <cell r="N4590">
            <v>0</v>
          </cell>
          <cell r="O4590">
            <v>1850000</v>
          </cell>
        </row>
        <row r="4591">
          <cell r="F4591" t="str">
            <v>FFE</v>
          </cell>
          <cell r="N4591">
            <v>0</v>
          </cell>
          <cell r="O4591">
            <v>1850000</v>
          </cell>
        </row>
        <row r="4592">
          <cell r="F4592" t="str">
            <v>FFE</v>
          </cell>
          <cell r="N4592">
            <v>0</v>
          </cell>
          <cell r="O4592">
            <v>1850000</v>
          </cell>
        </row>
        <row r="4593">
          <cell r="F4593" t="str">
            <v>FFE</v>
          </cell>
          <cell r="N4593">
            <v>0</v>
          </cell>
          <cell r="O4593">
            <v>1850000</v>
          </cell>
        </row>
        <row r="4594">
          <cell r="F4594" t="str">
            <v>FFE</v>
          </cell>
          <cell r="N4594">
            <v>0</v>
          </cell>
          <cell r="O4594">
            <v>1850000</v>
          </cell>
        </row>
        <row r="4595">
          <cell r="F4595" t="str">
            <v>FFE</v>
          </cell>
          <cell r="N4595">
            <v>0</v>
          </cell>
          <cell r="O4595">
            <v>1850000</v>
          </cell>
        </row>
        <row r="4596">
          <cell r="F4596" t="str">
            <v>FFE</v>
          </cell>
          <cell r="N4596">
            <v>0</v>
          </cell>
          <cell r="O4596">
            <v>1850000</v>
          </cell>
        </row>
        <row r="4597">
          <cell r="F4597" t="str">
            <v>FFE</v>
          </cell>
          <cell r="N4597">
            <v>0</v>
          </cell>
          <cell r="O4597">
            <v>14750000</v>
          </cell>
        </row>
        <row r="4598">
          <cell r="F4598" t="str">
            <v>BLD</v>
          </cell>
          <cell r="N4598">
            <v>20603275</v>
          </cell>
          <cell r="O4598">
            <v>176599500</v>
          </cell>
        </row>
        <row r="4599">
          <cell r="F4599" t="str">
            <v>FFE</v>
          </cell>
          <cell r="N4599">
            <v>0</v>
          </cell>
          <cell r="O4599">
            <v>1961739</v>
          </cell>
        </row>
        <row r="4600">
          <cell r="F4600" t="str">
            <v>FFE</v>
          </cell>
          <cell r="N4600">
            <v>0</v>
          </cell>
          <cell r="O4600">
            <v>11000000</v>
          </cell>
        </row>
        <row r="4601">
          <cell r="F4601" t="str">
            <v>ITE</v>
          </cell>
          <cell r="N4601">
            <v>0</v>
          </cell>
          <cell r="O4601">
            <v>7300000</v>
          </cell>
        </row>
        <row r="4602">
          <cell r="F4602" t="str">
            <v>ITE</v>
          </cell>
          <cell r="N4602">
            <v>0</v>
          </cell>
          <cell r="O4602">
            <v>7300000</v>
          </cell>
        </row>
        <row r="4603">
          <cell r="F4603" t="str">
            <v>OPE</v>
          </cell>
          <cell r="N4603">
            <v>5954103</v>
          </cell>
          <cell r="O4603">
            <v>32251391</v>
          </cell>
        </row>
        <row r="4604">
          <cell r="F4604" t="str">
            <v>OPE</v>
          </cell>
          <cell r="N4604">
            <v>5954103</v>
          </cell>
          <cell r="O4604">
            <v>32251391</v>
          </cell>
        </row>
        <row r="4605">
          <cell r="F4605" t="str">
            <v>OPE</v>
          </cell>
          <cell r="N4605">
            <v>5954103</v>
          </cell>
          <cell r="O4605">
            <v>32251391</v>
          </cell>
        </row>
        <row r="4606">
          <cell r="F4606" t="str">
            <v>OPE</v>
          </cell>
          <cell r="N4606">
            <v>5954103</v>
          </cell>
          <cell r="O4606">
            <v>32251391</v>
          </cell>
        </row>
        <row r="4607">
          <cell r="F4607" t="str">
            <v>OPE</v>
          </cell>
          <cell r="N4607">
            <v>5954103</v>
          </cell>
          <cell r="O4607">
            <v>32251391</v>
          </cell>
        </row>
        <row r="4608">
          <cell r="F4608" t="str">
            <v>OPE</v>
          </cell>
          <cell r="N4608">
            <v>5954103</v>
          </cell>
          <cell r="O4608">
            <v>32251391</v>
          </cell>
        </row>
        <row r="4609">
          <cell r="F4609" t="str">
            <v>OPE</v>
          </cell>
          <cell r="N4609">
            <v>5954103</v>
          </cell>
          <cell r="O4609">
            <v>32251391</v>
          </cell>
        </row>
        <row r="4610">
          <cell r="F4610" t="str">
            <v>OPE</v>
          </cell>
          <cell r="N4610">
            <v>5954103</v>
          </cell>
          <cell r="O4610">
            <v>32251391</v>
          </cell>
        </row>
        <row r="4611">
          <cell r="F4611" t="str">
            <v>OPE</v>
          </cell>
          <cell r="N4611">
            <v>5954103</v>
          </cell>
          <cell r="O4611">
            <v>32251391</v>
          </cell>
        </row>
        <row r="4612">
          <cell r="F4612" t="str">
            <v>OPE</v>
          </cell>
          <cell r="N4612">
            <v>5954103</v>
          </cell>
          <cell r="O4612">
            <v>32251391</v>
          </cell>
        </row>
        <row r="4613">
          <cell r="F4613" t="str">
            <v>OPE</v>
          </cell>
          <cell r="N4613">
            <v>5954103</v>
          </cell>
          <cell r="O4613">
            <v>32251391</v>
          </cell>
        </row>
        <row r="4614">
          <cell r="F4614" t="str">
            <v>OPE</v>
          </cell>
          <cell r="N4614">
            <v>5954103</v>
          </cell>
          <cell r="O4614">
            <v>32251391</v>
          </cell>
        </row>
        <row r="4615">
          <cell r="F4615" t="str">
            <v>OPE</v>
          </cell>
          <cell r="N4615">
            <v>5954103</v>
          </cell>
          <cell r="O4615">
            <v>32251391</v>
          </cell>
        </row>
        <row r="4616">
          <cell r="F4616" t="str">
            <v>OPE</v>
          </cell>
          <cell r="N4616">
            <v>5954103</v>
          </cell>
          <cell r="O4616">
            <v>32251391</v>
          </cell>
        </row>
        <row r="4617">
          <cell r="F4617" t="str">
            <v>OPE</v>
          </cell>
          <cell r="N4617">
            <v>5954103</v>
          </cell>
          <cell r="O4617">
            <v>32251391</v>
          </cell>
        </row>
        <row r="4618">
          <cell r="F4618" t="str">
            <v>OPE</v>
          </cell>
          <cell r="N4618">
            <v>5954103</v>
          </cell>
          <cell r="O4618">
            <v>32251391</v>
          </cell>
        </row>
        <row r="4619">
          <cell r="F4619" t="str">
            <v>OPE</v>
          </cell>
          <cell r="N4619">
            <v>5954103</v>
          </cell>
          <cell r="O4619">
            <v>32251391</v>
          </cell>
        </row>
        <row r="4620">
          <cell r="F4620" t="str">
            <v>OPE</v>
          </cell>
          <cell r="N4620">
            <v>5954103</v>
          </cell>
          <cell r="O4620">
            <v>32251391</v>
          </cell>
        </row>
        <row r="4621">
          <cell r="F4621" t="str">
            <v>OPE</v>
          </cell>
          <cell r="N4621">
            <v>5954103</v>
          </cell>
          <cell r="O4621">
            <v>32251391</v>
          </cell>
        </row>
        <row r="4622">
          <cell r="F4622" t="str">
            <v>OPE</v>
          </cell>
          <cell r="N4622">
            <v>5954103</v>
          </cell>
          <cell r="O4622">
            <v>32251391</v>
          </cell>
        </row>
        <row r="4623">
          <cell r="F4623" t="str">
            <v>FFE</v>
          </cell>
          <cell r="N4623">
            <v>0</v>
          </cell>
          <cell r="O4623">
            <v>2154886</v>
          </cell>
        </row>
        <row r="4624">
          <cell r="F4624" t="str">
            <v>FFE</v>
          </cell>
          <cell r="N4624">
            <v>0</v>
          </cell>
          <cell r="O4624">
            <v>2154886</v>
          </cell>
        </row>
        <row r="4625">
          <cell r="F4625" t="str">
            <v>FFE</v>
          </cell>
          <cell r="N4625">
            <v>0</v>
          </cell>
          <cell r="O4625">
            <v>2154886</v>
          </cell>
        </row>
        <row r="4626">
          <cell r="F4626" t="str">
            <v>FFE</v>
          </cell>
          <cell r="N4626">
            <v>0</v>
          </cell>
          <cell r="O4626">
            <v>2154886</v>
          </cell>
        </row>
        <row r="4627">
          <cell r="F4627" t="str">
            <v>FFE</v>
          </cell>
          <cell r="N4627">
            <v>0</v>
          </cell>
          <cell r="O4627">
            <v>2154886</v>
          </cell>
        </row>
        <row r="4628">
          <cell r="F4628" t="str">
            <v>FFE</v>
          </cell>
          <cell r="N4628">
            <v>0</v>
          </cell>
          <cell r="O4628">
            <v>2154886</v>
          </cell>
        </row>
        <row r="4629">
          <cell r="F4629" t="str">
            <v>FFE</v>
          </cell>
          <cell r="N4629">
            <v>0</v>
          </cell>
          <cell r="O4629">
            <v>2154886</v>
          </cell>
        </row>
        <row r="4630">
          <cell r="F4630" t="str">
            <v>FFE</v>
          </cell>
          <cell r="N4630">
            <v>0</v>
          </cell>
          <cell r="O4630">
            <v>2154886</v>
          </cell>
        </row>
        <row r="4631">
          <cell r="F4631" t="str">
            <v>FFE</v>
          </cell>
          <cell r="N4631">
            <v>0</v>
          </cell>
          <cell r="O4631">
            <v>2154886</v>
          </cell>
        </row>
        <row r="4632">
          <cell r="F4632" t="str">
            <v>FFE</v>
          </cell>
          <cell r="N4632">
            <v>0</v>
          </cell>
          <cell r="O4632">
            <v>2154886</v>
          </cell>
        </row>
        <row r="4633">
          <cell r="F4633" t="str">
            <v>FFE</v>
          </cell>
          <cell r="N4633">
            <v>0</v>
          </cell>
          <cell r="O4633">
            <v>2154886</v>
          </cell>
        </row>
        <row r="4634">
          <cell r="F4634" t="str">
            <v>FFE</v>
          </cell>
          <cell r="N4634">
            <v>0</v>
          </cell>
          <cell r="O4634">
            <v>2154886</v>
          </cell>
        </row>
        <row r="4635">
          <cell r="F4635" t="str">
            <v>FFE</v>
          </cell>
          <cell r="N4635">
            <v>0</v>
          </cell>
          <cell r="O4635">
            <v>2154886</v>
          </cell>
        </row>
        <row r="4636">
          <cell r="F4636" t="str">
            <v>FFE</v>
          </cell>
          <cell r="N4636">
            <v>0</v>
          </cell>
          <cell r="O4636">
            <v>2154886</v>
          </cell>
        </row>
        <row r="4637">
          <cell r="F4637" t="str">
            <v>FFE</v>
          </cell>
          <cell r="N4637">
            <v>0</v>
          </cell>
          <cell r="O4637">
            <v>2154886</v>
          </cell>
        </row>
        <row r="4638">
          <cell r="F4638" t="str">
            <v>FFE</v>
          </cell>
          <cell r="N4638">
            <v>0</v>
          </cell>
          <cell r="O4638">
            <v>2154886</v>
          </cell>
        </row>
        <row r="4639">
          <cell r="F4639" t="str">
            <v>FFE</v>
          </cell>
          <cell r="N4639">
            <v>0</v>
          </cell>
          <cell r="O4639">
            <v>2154886</v>
          </cell>
        </row>
        <row r="4640">
          <cell r="F4640" t="str">
            <v>FFE</v>
          </cell>
          <cell r="N4640">
            <v>0</v>
          </cell>
          <cell r="O4640">
            <v>2154886</v>
          </cell>
        </row>
        <row r="4641">
          <cell r="F4641" t="str">
            <v>FFE</v>
          </cell>
          <cell r="N4641">
            <v>0</v>
          </cell>
          <cell r="O4641">
            <v>2154886</v>
          </cell>
        </row>
        <row r="4642">
          <cell r="F4642" t="str">
            <v>FFE</v>
          </cell>
          <cell r="N4642">
            <v>0</v>
          </cell>
          <cell r="O4642">
            <v>2154886</v>
          </cell>
        </row>
        <row r="4643">
          <cell r="F4643" t="str">
            <v>FFE</v>
          </cell>
          <cell r="N4643">
            <v>0</v>
          </cell>
          <cell r="O4643">
            <v>2154886</v>
          </cell>
        </row>
        <row r="4644">
          <cell r="F4644" t="str">
            <v>FFE</v>
          </cell>
          <cell r="N4644">
            <v>0</v>
          </cell>
          <cell r="O4644">
            <v>2154886</v>
          </cell>
        </row>
        <row r="4645">
          <cell r="F4645" t="str">
            <v>FFE</v>
          </cell>
          <cell r="N4645">
            <v>0</v>
          </cell>
          <cell r="O4645">
            <v>2154886</v>
          </cell>
        </row>
        <row r="4646">
          <cell r="F4646" t="str">
            <v>FFE</v>
          </cell>
          <cell r="N4646">
            <v>0</v>
          </cell>
          <cell r="O4646">
            <v>2154886</v>
          </cell>
        </row>
        <row r="4647">
          <cell r="F4647" t="str">
            <v>FFE</v>
          </cell>
          <cell r="N4647">
            <v>0</v>
          </cell>
          <cell r="O4647">
            <v>2154886</v>
          </cell>
        </row>
        <row r="4648">
          <cell r="F4648" t="str">
            <v>FFE</v>
          </cell>
          <cell r="N4648">
            <v>0</v>
          </cell>
          <cell r="O4648">
            <v>2154886</v>
          </cell>
        </row>
        <row r="4649">
          <cell r="F4649" t="str">
            <v>FFE</v>
          </cell>
          <cell r="N4649">
            <v>0</v>
          </cell>
          <cell r="O4649">
            <v>2154886</v>
          </cell>
        </row>
        <row r="4650">
          <cell r="F4650" t="str">
            <v>FFE</v>
          </cell>
          <cell r="N4650">
            <v>0</v>
          </cell>
          <cell r="O4650">
            <v>2154886</v>
          </cell>
        </row>
        <row r="4651">
          <cell r="F4651" t="str">
            <v>FFE</v>
          </cell>
          <cell r="N4651">
            <v>0</v>
          </cell>
          <cell r="O4651">
            <v>2154886</v>
          </cell>
        </row>
        <row r="4652">
          <cell r="F4652" t="str">
            <v>FFE</v>
          </cell>
          <cell r="N4652">
            <v>0</v>
          </cell>
          <cell r="O4652">
            <v>2154886</v>
          </cell>
        </row>
        <row r="4653">
          <cell r="F4653" t="str">
            <v>FFE</v>
          </cell>
          <cell r="N4653">
            <v>0</v>
          </cell>
          <cell r="O4653">
            <v>2154886</v>
          </cell>
        </row>
        <row r="4654">
          <cell r="F4654" t="str">
            <v>FFE</v>
          </cell>
          <cell r="N4654">
            <v>0</v>
          </cell>
          <cell r="O4654">
            <v>2154886</v>
          </cell>
        </row>
        <row r="4655">
          <cell r="F4655" t="str">
            <v>FFE</v>
          </cell>
          <cell r="N4655">
            <v>0</v>
          </cell>
          <cell r="O4655">
            <v>2154886</v>
          </cell>
        </row>
        <row r="4656">
          <cell r="F4656" t="str">
            <v>FFE</v>
          </cell>
          <cell r="N4656">
            <v>0</v>
          </cell>
          <cell r="O4656">
            <v>2154886</v>
          </cell>
        </row>
        <row r="4657">
          <cell r="F4657" t="str">
            <v>FFE</v>
          </cell>
          <cell r="N4657">
            <v>0</v>
          </cell>
          <cell r="O4657">
            <v>2154886</v>
          </cell>
        </row>
        <row r="4658">
          <cell r="F4658" t="str">
            <v>FFE</v>
          </cell>
          <cell r="N4658">
            <v>0</v>
          </cell>
          <cell r="O4658">
            <v>2154886</v>
          </cell>
        </row>
        <row r="4659">
          <cell r="F4659" t="str">
            <v>FFE</v>
          </cell>
          <cell r="N4659">
            <v>0</v>
          </cell>
          <cell r="O4659">
            <v>2154886</v>
          </cell>
        </row>
        <row r="4660">
          <cell r="F4660" t="str">
            <v>FFE</v>
          </cell>
          <cell r="N4660">
            <v>0</v>
          </cell>
          <cell r="O4660">
            <v>2154886</v>
          </cell>
        </row>
        <row r="4661">
          <cell r="F4661" t="str">
            <v>FFE</v>
          </cell>
          <cell r="N4661">
            <v>0</v>
          </cell>
          <cell r="O4661">
            <v>2154886</v>
          </cell>
        </row>
        <row r="4662">
          <cell r="F4662" t="str">
            <v>FFE</v>
          </cell>
          <cell r="N4662">
            <v>0</v>
          </cell>
          <cell r="O4662">
            <v>2154886</v>
          </cell>
        </row>
        <row r="4663">
          <cell r="F4663" t="str">
            <v>FFE</v>
          </cell>
          <cell r="N4663">
            <v>0</v>
          </cell>
          <cell r="O4663">
            <v>2154886</v>
          </cell>
        </row>
        <row r="4664">
          <cell r="F4664" t="str">
            <v>FFE</v>
          </cell>
          <cell r="N4664">
            <v>0</v>
          </cell>
          <cell r="O4664">
            <v>2154886</v>
          </cell>
        </row>
        <row r="4665">
          <cell r="F4665" t="str">
            <v>FFE</v>
          </cell>
          <cell r="N4665">
            <v>0</v>
          </cell>
          <cell r="O4665">
            <v>2154886</v>
          </cell>
        </row>
        <row r="4666">
          <cell r="F4666" t="str">
            <v>FFE</v>
          </cell>
          <cell r="N4666">
            <v>0</v>
          </cell>
          <cell r="O4666">
            <v>2154886</v>
          </cell>
        </row>
        <row r="4667">
          <cell r="F4667" t="str">
            <v>FFE</v>
          </cell>
          <cell r="N4667">
            <v>0</v>
          </cell>
          <cell r="O4667">
            <v>2154886</v>
          </cell>
        </row>
        <row r="4668">
          <cell r="F4668" t="str">
            <v>FFE</v>
          </cell>
          <cell r="N4668">
            <v>0</v>
          </cell>
          <cell r="O4668">
            <v>2154886</v>
          </cell>
        </row>
        <row r="4669">
          <cell r="F4669" t="str">
            <v>FFE</v>
          </cell>
          <cell r="N4669">
            <v>0</v>
          </cell>
          <cell r="O4669">
            <v>2154886</v>
          </cell>
        </row>
        <row r="4670">
          <cell r="F4670" t="str">
            <v>FFE</v>
          </cell>
          <cell r="N4670">
            <v>0</v>
          </cell>
          <cell r="O4670">
            <v>2154886</v>
          </cell>
        </row>
        <row r="4671">
          <cell r="F4671" t="str">
            <v>FFE</v>
          </cell>
          <cell r="N4671">
            <v>0</v>
          </cell>
          <cell r="O4671">
            <v>2154886</v>
          </cell>
        </row>
        <row r="4672">
          <cell r="F4672" t="str">
            <v>FFE</v>
          </cell>
          <cell r="N4672">
            <v>0</v>
          </cell>
          <cell r="O4672">
            <v>2154886</v>
          </cell>
        </row>
        <row r="4673">
          <cell r="F4673" t="str">
            <v>FFE</v>
          </cell>
          <cell r="N4673">
            <v>0</v>
          </cell>
          <cell r="O4673">
            <v>2154886</v>
          </cell>
        </row>
        <row r="4674">
          <cell r="F4674" t="str">
            <v>FFE</v>
          </cell>
          <cell r="N4674">
            <v>0</v>
          </cell>
          <cell r="O4674">
            <v>2154886</v>
          </cell>
        </row>
        <row r="4675">
          <cell r="F4675" t="str">
            <v>FFE</v>
          </cell>
          <cell r="N4675">
            <v>0</v>
          </cell>
          <cell r="O4675">
            <v>2154886</v>
          </cell>
        </row>
        <row r="4676">
          <cell r="F4676" t="str">
            <v>FFE</v>
          </cell>
          <cell r="N4676">
            <v>0</v>
          </cell>
          <cell r="O4676">
            <v>2154886</v>
          </cell>
        </row>
        <row r="4677">
          <cell r="F4677" t="str">
            <v>FFE</v>
          </cell>
          <cell r="N4677">
            <v>0</v>
          </cell>
          <cell r="O4677">
            <v>2154886</v>
          </cell>
        </row>
        <row r="4678">
          <cell r="F4678" t="str">
            <v>FFE</v>
          </cell>
          <cell r="N4678">
            <v>0</v>
          </cell>
          <cell r="O4678">
            <v>2154886</v>
          </cell>
        </row>
        <row r="4679">
          <cell r="F4679" t="str">
            <v>FFE</v>
          </cell>
          <cell r="N4679">
            <v>0</v>
          </cell>
          <cell r="O4679">
            <v>2154886</v>
          </cell>
        </row>
        <row r="4680">
          <cell r="F4680" t="str">
            <v>FFE</v>
          </cell>
          <cell r="N4680">
            <v>0</v>
          </cell>
          <cell r="O4680">
            <v>2154886</v>
          </cell>
        </row>
        <row r="4681">
          <cell r="F4681" t="str">
            <v>FFE</v>
          </cell>
          <cell r="N4681">
            <v>0</v>
          </cell>
          <cell r="O4681">
            <v>2154886</v>
          </cell>
        </row>
        <row r="4682">
          <cell r="F4682" t="str">
            <v>FFE</v>
          </cell>
          <cell r="N4682">
            <v>0</v>
          </cell>
          <cell r="O4682">
            <v>2154886</v>
          </cell>
        </row>
        <row r="4683">
          <cell r="F4683" t="str">
            <v>FFE</v>
          </cell>
          <cell r="N4683">
            <v>0</v>
          </cell>
          <cell r="O4683">
            <v>2154886</v>
          </cell>
        </row>
        <row r="4684">
          <cell r="F4684" t="str">
            <v>FFE</v>
          </cell>
          <cell r="N4684">
            <v>0</v>
          </cell>
          <cell r="O4684">
            <v>2154886</v>
          </cell>
        </row>
        <row r="4685">
          <cell r="F4685" t="str">
            <v>FFE</v>
          </cell>
          <cell r="N4685">
            <v>0</v>
          </cell>
          <cell r="O4685">
            <v>2154886</v>
          </cell>
        </row>
        <row r="4686">
          <cell r="F4686" t="str">
            <v>FFE</v>
          </cell>
          <cell r="N4686">
            <v>0</v>
          </cell>
          <cell r="O4686">
            <v>2154886</v>
          </cell>
        </row>
        <row r="4687">
          <cell r="F4687" t="str">
            <v>FFE</v>
          </cell>
          <cell r="N4687">
            <v>0</v>
          </cell>
          <cell r="O4687">
            <v>2154886</v>
          </cell>
        </row>
        <row r="4688">
          <cell r="F4688" t="str">
            <v>FFE</v>
          </cell>
          <cell r="N4688">
            <v>0</v>
          </cell>
          <cell r="O4688">
            <v>2154886</v>
          </cell>
        </row>
        <row r="4689">
          <cell r="F4689" t="str">
            <v>FFE</v>
          </cell>
          <cell r="N4689">
            <v>0</v>
          </cell>
          <cell r="O4689">
            <v>2154886</v>
          </cell>
        </row>
        <row r="4690">
          <cell r="F4690" t="str">
            <v>FFE</v>
          </cell>
          <cell r="N4690">
            <v>0</v>
          </cell>
          <cell r="O4690">
            <v>2154886</v>
          </cell>
        </row>
        <row r="4691">
          <cell r="F4691" t="str">
            <v>FFE</v>
          </cell>
          <cell r="N4691">
            <v>0</v>
          </cell>
          <cell r="O4691">
            <v>2154886</v>
          </cell>
        </row>
        <row r="4692">
          <cell r="F4692" t="str">
            <v>FFE</v>
          </cell>
          <cell r="N4692">
            <v>0</v>
          </cell>
          <cell r="O4692">
            <v>2154886</v>
          </cell>
        </row>
        <row r="4693">
          <cell r="F4693" t="str">
            <v>FFE</v>
          </cell>
          <cell r="N4693">
            <v>0</v>
          </cell>
          <cell r="O4693">
            <v>2154886</v>
          </cell>
        </row>
        <row r="4694">
          <cell r="F4694" t="str">
            <v>FFE</v>
          </cell>
          <cell r="N4694">
            <v>0</v>
          </cell>
          <cell r="O4694">
            <v>2154886</v>
          </cell>
        </row>
        <row r="4695">
          <cell r="F4695" t="str">
            <v>FFE</v>
          </cell>
          <cell r="N4695">
            <v>0</v>
          </cell>
          <cell r="O4695">
            <v>2154886</v>
          </cell>
        </row>
        <row r="4696">
          <cell r="F4696" t="str">
            <v>FFE</v>
          </cell>
          <cell r="N4696">
            <v>0</v>
          </cell>
          <cell r="O4696">
            <v>2154886</v>
          </cell>
        </row>
        <row r="4697">
          <cell r="F4697" t="str">
            <v>FFE</v>
          </cell>
          <cell r="N4697">
            <v>0</v>
          </cell>
          <cell r="O4697">
            <v>2154886</v>
          </cell>
        </row>
        <row r="4698">
          <cell r="F4698" t="str">
            <v>FFE</v>
          </cell>
          <cell r="N4698">
            <v>0</v>
          </cell>
          <cell r="O4698">
            <v>2154886</v>
          </cell>
        </row>
        <row r="4699">
          <cell r="F4699" t="str">
            <v>FFE</v>
          </cell>
          <cell r="N4699">
            <v>0</v>
          </cell>
          <cell r="O4699">
            <v>2154886</v>
          </cell>
        </row>
        <row r="4700">
          <cell r="F4700" t="str">
            <v>FFE</v>
          </cell>
          <cell r="N4700">
            <v>0</v>
          </cell>
          <cell r="O4700">
            <v>2154886</v>
          </cell>
        </row>
        <row r="4701">
          <cell r="F4701" t="str">
            <v>FFE</v>
          </cell>
          <cell r="N4701">
            <v>0</v>
          </cell>
          <cell r="O4701">
            <v>2154886</v>
          </cell>
        </row>
        <row r="4702">
          <cell r="F4702" t="str">
            <v>FFE</v>
          </cell>
          <cell r="N4702">
            <v>0</v>
          </cell>
          <cell r="O4702">
            <v>2154886</v>
          </cell>
        </row>
        <row r="4703">
          <cell r="F4703" t="str">
            <v>FFE</v>
          </cell>
          <cell r="N4703">
            <v>0</v>
          </cell>
          <cell r="O4703">
            <v>2154886</v>
          </cell>
        </row>
        <row r="4704">
          <cell r="F4704" t="str">
            <v>FFE</v>
          </cell>
          <cell r="N4704">
            <v>0</v>
          </cell>
          <cell r="O4704">
            <v>2154886</v>
          </cell>
        </row>
        <row r="4705">
          <cell r="F4705" t="str">
            <v>FFE</v>
          </cell>
          <cell r="N4705">
            <v>0</v>
          </cell>
          <cell r="O4705">
            <v>2154886</v>
          </cell>
        </row>
        <row r="4706">
          <cell r="F4706" t="str">
            <v>FFE</v>
          </cell>
          <cell r="N4706">
            <v>0</v>
          </cell>
          <cell r="O4706">
            <v>2154886</v>
          </cell>
        </row>
        <row r="4707">
          <cell r="F4707" t="str">
            <v>FFE</v>
          </cell>
          <cell r="N4707">
            <v>0</v>
          </cell>
          <cell r="O4707">
            <v>2154886</v>
          </cell>
        </row>
        <row r="4708">
          <cell r="F4708" t="str">
            <v>FFE</v>
          </cell>
          <cell r="N4708">
            <v>0</v>
          </cell>
          <cell r="O4708">
            <v>2154886</v>
          </cell>
        </row>
        <row r="4709">
          <cell r="F4709" t="str">
            <v>FFE</v>
          </cell>
          <cell r="N4709">
            <v>0</v>
          </cell>
          <cell r="O4709">
            <v>2154886</v>
          </cell>
        </row>
        <row r="4710">
          <cell r="F4710" t="str">
            <v>FFE</v>
          </cell>
          <cell r="N4710">
            <v>0</v>
          </cell>
          <cell r="O4710">
            <v>4125000</v>
          </cell>
        </row>
        <row r="4711">
          <cell r="F4711" t="str">
            <v>FFE</v>
          </cell>
          <cell r="N4711">
            <v>0</v>
          </cell>
          <cell r="O4711">
            <v>9930000</v>
          </cell>
        </row>
        <row r="4712">
          <cell r="F4712" t="str">
            <v>FFE</v>
          </cell>
          <cell r="N4712">
            <v>0</v>
          </cell>
          <cell r="O4712">
            <v>9930000</v>
          </cell>
        </row>
        <row r="4713">
          <cell r="F4713" t="str">
            <v>FFE</v>
          </cell>
          <cell r="N4713">
            <v>0</v>
          </cell>
          <cell r="O4713">
            <v>1041000</v>
          </cell>
        </row>
        <row r="4714">
          <cell r="F4714" t="str">
            <v>FFE</v>
          </cell>
          <cell r="N4714">
            <v>0</v>
          </cell>
          <cell r="O4714">
            <v>1041000</v>
          </cell>
        </row>
        <row r="4715">
          <cell r="F4715" t="str">
            <v>FFE</v>
          </cell>
          <cell r="N4715">
            <v>0</v>
          </cell>
          <cell r="O4715">
            <v>1041000</v>
          </cell>
        </row>
        <row r="4716">
          <cell r="F4716" t="str">
            <v>FFE</v>
          </cell>
          <cell r="N4716">
            <v>0</v>
          </cell>
          <cell r="O4716">
            <v>1041000</v>
          </cell>
        </row>
        <row r="4717">
          <cell r="F4717" t="str">
            <v>FFE</v>
          </cell>
          <cell r="N4717">
            <v>0</v>
          </cell>
          <cell r="O4717">
            <v>924600</v>
          </cell>
        </row>
        <row r="4718">
          <cell r="F4718" t="str">
            <v>FFE</v>
          </cell>
          <cell r="N4718">
            <v>0</v>
          </cell>
          <cell r="O4718">
            <v>924600</v>
          </cell>
        </row>
        <row r="4719">
          <cell r="F4719" t="str">
            <v>FFE</v>
          </cell>
          <cell r="N4719">
            <v>0</v>
          </cell>
          <cell r="O4719">
            <v>924600</v>
          </cell>
        </row>
        <row r="4720">
          <cell r="F4720" t="str">
            <v>FFE</v>
          </cell>
          <cell r="N4720">
            <v>0</v>
          </cell>
          <cell r="O4720">
            <v>924600</v>
          </cell>
        </row>
        <row r="4721">
          <cell r="F4721" t="str">
            <v>FFE</v>
          </cell>
          <cell r="N4721">
            <v>0</v>
          </cell>
          <cell r="O4721">
            <v>924600</v>
          </cell>
        </row>
        <row r="4722">
          <cell r="F4722" t="str">
            <v>FFE</v>
          </cell>
          <cell r="N4722">
            <v>0</v>
          </cell>
          <cell r="O4722">
            <v>924600</v>
          </cell>
        </row>
        <row r="4723">
          <cell r="F4723" t="str">
            <v>FFE</v>
          </cell>
          <cell r="N4723">
            <v>0</v>
          </cell>
          <cell r="O4723">
            <v>924600</v>
          </cell>
        </row>
        <row r="4724">
          <cell r="F4724" t="str">
            <v>FFE</v>
          </cell>
          <cell r="N4724">
            <v>0</v>
          </cell>
          <cell r="O4724">
            <v>924600</v>
          </cell>
        </row>
        <row r="4725">
          <cell r="F4725" t="str">
            <v>FFE</v>
          </cell>
          <cell r="N4725">
            <v>0</v>
          </cell>
          <cell r="O4725">
            <v>924600</v>
          </cell>
        </row>
        <row r="4726">
          <cell r="F4726" t="str">
            <v>FFE</v>
          </cell>
          <cell r="N4726">
            <v>0</v>
          </cell>
          <cell r="O4726">
            <v>924600</v>
          </cell>
        </row>
        <row r="4727">
          <cell r="F4727" t="str">
            <v>FFE</v>
          </cell>
          <cell r="N4727">
            <v>0</v>
          </cell>
          <cell r="O4727">
            <v>924600</v>
          </cell>
        </row>
        <row r="4728">
          <cell r="F4728" t="str">
            <v>FFE</v>
          </cell>
          <cell r="N4728">
            <v>0</v>
          </cell>
          <cell r="O4728">
            <v>924600</v>
          </cell>
        </row>
        <row r="4729">
          <cell r="F4729" t="str">
            <v>FFE</v>
          </cell>
          <cell r="N4729">
            <v>0</v>
          </cell>
          <cell r="O4729">
            <v>924600</v>
          </cell>
        </row>
        <row r="4730">
          <cell r="F4730" t="str">
            <v>FFE</v>
          </cell>
          <cell r="N4730">
            <v>0</v>
          </cell>
          <cell r="O4730">
            <v>924600</v>
          </cell>
        </row>
        <row r="4731">
          <cell r="F4731" t="str">
            <v>FFE</v>
          </cell>
          <cell r="N4731">
            <v>0</v>
          </cell>
          <cell r="O4731">
            <v>924600</v>
          </cell>
        </row>
        <row r="4732">
          <cell r="F4732" t="str">
            <v>FFE</v>
          </cell>
          <cell r="N4732">
            <v>0</v>
          </cell>
          <cell r="O4732">
            <v>924600</v>
          </cell>
        </row>
        <row r="4733">
          <cell r="F4733" t="str">
            <v>FFE</v>
          </cell>
          <cell r="N4733">
            <v>0</v>
          </cell>
          <cell r="O4733">
            <v>924600</v>
          </cell>
        </row>
        <row r="4734">
          <cell r="F4734" t="str">
            <v>FFE</v>
          </cell>
          <cell r="N4734">
            <v>0</v>
          </cell>
          <cell r="O4734">
            <v>924600</v>
          </cell>
        </row>
        <row r="4735">
          <cell r="F4735" t="str">
            <v>FFE</v>
          </cell>
          <cell r="N4735">
            <v>0</v>
          </cell>
          <cell r="O4735">
            <v>924600</v>
          </cell>
        </row>
        <row r="4736">
          <cell r="F4736" t="str">
            <v>FFE</v>
          </cell>
          <cell r="N4736">
            <v>0</v>
          </cell>
          <cell r="O4736">
            <v>924600</v>
          </cell>
        </row>
        <row r="4737">
          <cell r="F4737" t="str">
            <v>FFE</v>
          </cell>
          <cell r="N4737">
            <v>0</v>
          </cell>
          <cell r="O4737">
            <v>924600</v>
          </cell>
        </row>
        <row r="4738">
          <cell r="F4738" t="str">
            <v>FFE</v>
          </cell>
          <cell r="N4738">
            <v>0</v>
          </cell>
          <cell r="O4738">
            <v>924600</v>
          </cell>
        </row>
        <row r="4739">
          <cell r="F4739" t="str">
            <v>FFE</v>
          </cell>
          <cell r="N4739">
            <v>0</v>
          </cell>
          <cell r="O4739">
            <v>924600</v>
          </cell>
        </row>
        <row r="4740">
          <cell r="F4740" t="str">
            <v>FFE</v>
          </cell>
          <cell r="N4740">
            <v>0</v>
          </cell>
          <cell r="O4740">
            <v>924600</v>
          </cell>
        </row>
        <row r="4741">
          <cell r="F4741" t="str">
            <v>FFE</v>
          </cell>
          <cell r="N4741">
            <v>0</v>
          </cell>
          <cell r="O4741">
            <v>924600</v>
          </cell>
        </row>
        <row r="4742">
          <cell r="F4742" t="str">
            <v>FFE</v>
          </cell>
          <cell r="N4742">
            <v>0</v>
          </cell>
          <cell r="O4742">
            <v>924600</v>
          </cell>
        </row>
        <row r="4743">
          <cell r="F4743" t="str">
            <v>FFE</v>
          </cell>
          <cell r="N4743">
            <v>0</v>
          </cell>
          <cell r="O4743">
            <v>924600</v>
          </cell>
        </row>
        <row r="4744">
          <cell r="F4744" t="str">
            <v>FFE</v>
          </cell>
          <cell r="N4744">
            <v>0</v>
          </cell>
          <cell r="O4744">
            <v>924600</v>
          </cell>
        </row>
        <row r="4745">
          <cell r="F4745" t="str">
            <v>FFE</v>
          </cell>
          <cell r="N4745">
            <v>0</v>
          </cell>
          <cell r="O4745">
            <v>924600</v>
          </cell>
        </row>
        <row r="4746">
          <cell r="F4746" t="str">
            <v>FFE</v>
          </cell>
          <cell r="N4746">
            <v>0</v>
          </cell>
          <cell r="O4746">
            <v>924600</v>
          </cell>
        </row>
        <row r="4747">
          <cell r="F4747" t="str">
            <v>FFE</v>
          </cell>
          <cell r="N4747">
            <v>0</v>
          </cell>
          <cell r="O4747">
            <v>924600</v>
          </cell>
        </row>
        <row r="4748">
          <cell r="F4748" t="str">
            <v>FFE</v>
          </cell>
          <cell r="N4748">
            <v>0</v>
          </cell>
          <cell r="O4748">
            <v>924600</v>
          </cell>
        </row>
        <row r="4749">
          <cell r="F4749" t="str">
            <v>FFE</v>
          </cell>
          <cell r="N4749">
            <v>0</v>
          </cell>
          <cell r="O4749">
            <v>924600</v>
          </cell>
        </row>
        <row r="4750">
          <cell r="F4750" t="str">
            <v>FFE</v>
          </cell>
          <cell r="N4750">
            <v>0</v>
          </cell>
          <cell r="O4750">
            <v>924600</v>
          </cell>
        </row>
        <row r="4751">
          <cell r="F4751" t="str">
            <v>FFE</v>
          </cell>
          <cell r="N4751">
            <v>0</v>
          </cell>
          <cell r="O4751">
            <v>924600</v>
          </cell>
        </row>
        <row r="4752">
          <cell r="F4752" t="str">
            <v>FFE</v>
          </cell>
          <cell r="N4752">
            <v>0</v>
          </cell>
          <cell r="O4752">
            <v>924600</v>
          </cell>
        </row>
        <row r="4753">
          <cell r="F4753" t="str">
            <v>FFE</v>
          </cell>
          <cell r="N4753">
            <v>0</v>
          </cell>
          <cell r="O4753">
            <v>924600</v>
          </cell>
        </row>
        <row r="4754">
          <cell r="F4754" t="str">
            <v>FFE</v>
          </cell>
          <cell r="N4754">
            <v>0</v>
          </cell>
          <cell r="O4754">
            <v>924600</v>
          </cell>
        </row>
        <row r="4755">
          <cell r="F4755" t="str">
            <v>FFE</v>
          </cell>
          <cell r="N4755">
            <v>0</v>
          </cell>
          <cell r="O4755">
            <v>924600</v>
          </cell>
        </row>
        <row r="4756">
          <cell r="F4756" t="str">
            <v>FFE</v>
          </cell>
          <cell r="N4756">
            <v>0</v>
          </cell>
          <cell r="O4756">
            <v>924600</v>
          </cell>
        </row>
        <row r="4757">
          <cell r="F4757" t="str">
            <v>FFE</v>
          </cell>
          <cell r="N4757">
            <v>0</v>
          </cell>
          <cell r="O4757">
            <v>924600</v>
          </cell>
        </row>
        <row r="4758">
          <cell r="F4758" t="str">
            <v>FFE</v>
          </cell>
          <cell r="N4758">
            <v>0</v>
          </cell>
          <cell r="O4758">
            <v>924600</v>
          </cell>
        </row>
        <row r="4759">
          <cell r="F4759" t="str">
            <v>FFE</v>
          </cell>
          <cell r="N4759">
            <v>0</v>
          </cell>
          <cell r="O4759">
            <v>924600</v>
          </cell>
        </row>
        <row r="4760">
          <cell r="F4760" t="str">
            <v>FFE</v>
          </cell>
          <cell r="N4760">
            <v>0</v>
          </cell>
          <cell r="O4760">
            <v>924600</v>
          </cell>
        </row>
        <row r="4761">
          <cell r="F4761" t="str">
            <v>FFE</v>
          </cell>
          <cell r="N4761">
            <v>0</v>
          </cell>
          <cell r="O4761">
            <v>924600</v>
          </cell>
        </row>
        <row r="4762">
          <cell r="F4762" t="str">
            <v>FFE</v>
          </cell>
          <cell r="N4762">
            <v>0</v>
          </cell>
          <cell r="O4762">
            <v>924600</v>
          </cell>
        </row>
        <row r="4763">
          <cell r="F4763" t="str">
            <v>FFE</v>
          </cell>
          <cell r="N4763">
            <v>0</v>
          </cell>
          <cell r="O4763">
            <v>924600</v>
          </cell>
        </row>
        <row r="4764">
          <cell r="F4764" t="str">
            <v>FFE</v>
          </cell>
          <cell r="N4764">
            <v>0</v>
          </cell>
          <cell r="O4764">
            <v>924600</v>
          </cell>
        </row>
        <row r="4765">
          <cell r="F4765" t="str">
            <v>FFE</v>
          </cell>
          <cell r="N4765">
            <v>0</v>
          </cell>
          <cell r="O4765">
            <v>924600</v>
          </cell>
        </row>
        <row r="4766">
          <cell r="F4766" t="str">
            <v>FFE</v>
          </cell>
          <cell r="N4766">
            <v>0</v>
          </cell>
          <cell r="O4766">
            <v>924600</v>
          </cell>
        </row>
        <row r="4767">
          <cell r="F4767" t="str">
            <v>FFE</v>
          </cell>
          <cell r="N4767">
            <v>0</v>
          </cell>
          <cell r="O4767">
            <v>924600</v>
          </cell>
        </row>
        <row r="4768">
          <cell r="F4768" t="str">
            <v>FFE</v>
          </cell>
          <cell r="N4768">
            <v>0</v>
          </cell>
          <cell r="O4768">
            <v>924600</v>
          </cell>
        </row>
        <row r="4769">
          <cell r="F4769" t="str">
            <v>FFE</v>
          </cell>
          <cell r="N4769">
            <v>0</v>
          </cell>
          <cell r="O4769">
            <v>924600</v>
          </cell>
        </row>
        <row r="4770">
          <cell r="F4770" t="str">
            <v>FFE</v>
          </cell>
          <cell r="N4770">
            <v>0</v>
          </cell>
          <cell r="O4770">
            <v>924600</v>
          </cell>
        </row>
        <row r="4771">
          <cell r="F4771" t="str">
            <v>FFE</v>
          </cell>
          <cell r="N4771">
            <v>0</v>
          </cell>
          <cell r="O4771">
            <v>924600</v>
          </cell>
        </row>
        <row r="4772">
          <cell r="F4772" t="str">
            <v>FFE</v>
          </cell>
          <cell r="N4772">
            <v>0</v>
          </cell>
          <cell r="O4772">
            <v>924600</v>
          </cell>
        </row>
        <row r="4773">
          <cell r="F4773" t="str">
            <v>FFE</v>
          </cell>
          <cell r="N4773">
            <v>0</v>
          </cell>
          <cell r="O4773">
            <v>924600</v>
          </cell>
        </row>
        <row r="4774">
          <cell r="F4774" t="str">
            <v>FFE</v>
          </cell>
          <cell r="N4774">
            <v>0</v>
          </cell>
          <cell r="O4774">
            <v>924600</v>
          </cell>
        </row>
        <row r="4775">
          <cell r="F4775" t="str">
            <v>FFE</v>
          </cell>
          <cell r="N4775">
            <v>0</v>
          </cell>
          <cell r="O4775">
            <v>924600</v>
          </cell>
        </row>
        <row r="4776">
          <cell r="F4776" t="str">
            <v>FFE</v>
          </cell>
          <cell r="N4776">
            <v>0</v>
          </cell>
          <cell r="O4776">
            <v>924600</v>
          </cell>
        </row>
        <row r="4777">
          <cell r="F4777" t="str">
            <v>FFE</v>
          </cell>
          <cell r="N4777">
            <v>0</v>
          </cell>
          <cell r="O4777">
            <v>924600</v>
          </cell>
        </row>
        <row r="4778">
          <cell r="F4778" t="str">
            <v>FFE</v>
          </cell>
          <cell r="N4778">
            <v>0</v>
          </cell>
          <cell r="O4778">
            <v>924600</v>
          </cell>
        </row>
        <row r="4779">
          <cell r="F4779" t="str">
            <v>FFE</v>
          </cell>
          <cell r="N4779">
            <v>0</v>
          </cell>
          <cell r="O4779">
            <v>924600</v>
          </cell>
        </row>
        <row r="4780">
          <cell r="F4780" t="str">
            <v>FFE</v>
          </cell>
          <cell r="N4780">
            <v>0</v>
          </cell>
          <cell r="O4780">
            <v>924600</v>
          </cell>
        </row>
        <row r="4781">
          <cell r="F4781" t="str">
            <v>FFE</v>
          </cell>
          <cell r="N4781">
            <v>0</v>
          </cell>
          <cell r="O4781">
            <v>924600</v>
          </cell>
        </row>
        <row r="4782">
          <cell r="F4782" t="str">
            <v>FFE</v>
          </cell>
          <cell r="N4782">
            <v>0</v>
          </cell>
          <cell r="O4782">
            <v>924600</v>
          </cell>
        </row>
        <row r="4783">
          <cell r="F4783" t="str">
            <v>FFE</v>
          </cell>
          <cell r="N4783">
            <v>0</v>
          </cell>
          <cell r="O4783">
            <v>924600</v>
          </cell>
        </row>
        <row r="4784">
          <cell r="F4784" t="str">
            <v>FFE</v>
          </cell>
          <cell r="N4784">
            <v>0</v>
          </cell>
          <cell r="O4784">
            <v>924600</v>
          </cell>
        </row>
        <row r="4785">
          <cell r="F4785" t="str">
            <v>FFE</v>
          </cell>
          <cell r="N4785">
            <v>0</v>
          </cell>
          <cell r="O4785">
            <v>924600</v>
          </cell>
        </row>
        <row r="4786">
          <cell r="F4786" t="str">
            <v>FFE</v>
          </cell>
          <cell r="N4786">
            <v>0</v>
          </cell>
          <cell r="O4786">
            <v>924600</v>
          </cell>
        </row>
        <row r="4787">
          <cell r="F4787" t="str">
            <v>FFE</v>
          </cell>
          <cell r="N4787">
            <v>0</v>
          </cell>
          <cell r="O4787">
            <v>924600</v>
          </cell>
        </row>
        <row r="4788">
          <cell r="F4788" t="str">
            <v>FFE</v>
          </cell>
          <cell r="N4788">
            <v>0</v>
          </cell>
          <cell r="O4788">
            <v>924600</v>
          </cell>
        </row>
        <row r="4789">
          <cell r="F4789" t="str">
            <v>FFE</v>
          </cell>
          <cell r="N4789">
            <v>0</v>
          </cell>
          <cell r="O4789">
            <v>924600</v>
          </cell>
        </row>
        <row r="4790">
          <cell r="F4790" t="str">
            <v>FFE</v>
          </cell>
          <cell r="N4790">
            <v>0</v>
          </cell>
          <cell r="O4790">
            <v>924600</v>
          </cell>
        </row>
        <row r="4791">
          <cell r="F4791" t="str">
            <v>FFE</v>
          </cell>
          <cell r="N4791">
            <v>0</v>
          </cell>
          <cell r="O4791">
            <v>924600</v>
          </cell>
        </row>
        <row r="4792">
          <cell r="F4792" t="str">
            <v>FFE</v>
          </cell>
          <cell r="N4792">
            <v>0</v>
          </cell>
          <cell r="O4792">
            <v>924600</v>
          </cell>
        </row>
        <row r="4793">
          <cell r="F4793" t="str">
            <v>FFE</v>
          </cell>
          <cell r="N4793">
            <v>0</v>
          </cell>
          <cell r="O4793">
            <v>924600</v>
          </cell>
        </row>
        <row r="4794">
          <cell r="F4794" t="str">
            <v>FFE</v>
          </cell>
          <cell r="N4794">
            <v>0</v>
          </cell>
          <cell r="O4794">
            <v>924600</v>
          </cell>
        </row>
        <row r="4795">
          <cell r="F4795" t="str">
            <v>FFE</v>
          </cell>
          <cell r="N4795">
            <v>0</v>
          </cell>
          <cell r="O4795">
            <v>924600</v>
          </cell>
        </row>
        <row r="4796">
          <cell r="F4796" t="str">
            <v>FFE</v>
          </cell>
          <cell r="N4796">
            <v>0</v>
          </cell>
          <cell r="O4796">
            <v>924600</v>
          </cell>
        </row>
        <row r="4797">
          <cell r="F4797" t="str">
            <v>FFE</v>
          </cell>
          <cell r="N4797">
            <v>0</v>
          </cell>
          <cell r="O4797">
            <v>924600</v>
          </cell>
        </row>
        <row r="4798">
          <cell r="F4798" t="str">
            <v>FFE</v>
          </cell>
          <cell r="N4798">
            <v>0</v>
          </cell>
          <cell r="O4798">
            <v>924600</v>
          </cell>
        </row>
        <row r="4799">
          <cell r="F4799" t="str">
            <v>FFE</v>
          </cell>
          <cell r="N4799">
            <v>0</v>
          </cell>
          <cell r="O4799">
            <v>924600</v>
          </cell>
        </row>
        <row r="4800">
          <cell r="F4800" t="str">
            <v>FFE</v>
          </cell>
          <cell r="N4800">
            <v>0</v>
          </cell>
          <cell r="O4800">
            <v>924600</v>
          </cell>
        </row>
        <row r="4801">
          <cell r="F4801" t="str">
            <v>FFE</v>
          </cell>
          <cell r="N4801">
            <v>0</v>
          </cell>
          <cell r="O4801">
            <v>924600</v>
          </cell>
        </row>
        <row r="4802">
          <cell r="F4802" t="str">
            <v>FFE</v>
          </cell>
          <cell r="N4802">
            <v>0</v>
          </cell>
          <cell r="O4802">
            <v>924600</v>
          </cell>
        </row>
        <row r="4803">
          <cell r="F4803" t="str">
            <v>FFE</v>
          </cell>
          <cell r="N4803">
            <v>0</v>
          </cell>
          <cell r="O4803">
            <v>924600</v>
          </cell>
        </row>
        <row r="4804">
          <cell r="F4804" t="str">
            <v>FFE</v>
          </cell>
          <cell r="N4804">
            <v>0</v>
          </cell>
          <cell r="O4804">
            <v>924600</v>
          </cell>
        </row>
        <row r="4805">
          <cell r="F4805" t="str">
            <v>FFE</v>
          </cell>
          <cell r="N4805">
            <v>0</v>
          </cell>
          <cell r="O4805">
            <v>945600</v>
          </cell>
        </row>
        <row r="4806">
          <cell r="F4806" t="str">
            <v>FFE</v>
          </cell>
          <cell r="N4806">
            <v>0</v>
          </cell>
          <cell r="O4806">
            <v>945600</v>
          </cell>
        </row>
        <row r="4807">
          <cell r="F4807" t="str">
            <v>FFE</v>
          </cell>
          <cell r="N4807">
            <v>0</v>
          </cell>
          <cell r="O4807">
            <v>945600</v>
          </cell>
        </row>
        <row r="4808">
          <cell r="F4808" t="str">
            <v>FFE</v>
          </cell>
          <cell r="N4808">
            <v>0</v>
          </cell>
          <cell r="O4808">
            <v>945600</v>
          </cell>
        </row>
        <row r="4809">
          <cell r="F4809" t="str">
            <v>FFE</v>
          </cell>
          <cell r="N4809">
            <v>0</v>
          </cell>
          <cell r="O4809">
            <v>945600</v>
          </cell>
        </row>
        <row r="4810">
          <cell r="F4810" t="str">
            <v>FFE</v>
          </cell>
          <cell r="N4810">
            <v>0</v>
          </cell>
          <cell r="O4810">
            <v>945600</v>
          </cell>
        </row>
        <row r="4811">
          <cell r="F4811" t="str">
            <v>FFE</v>
          </cell>
          <cell r="N4811">
            <v>0</v>
          </cell>
          <cell r="O4811">
            <v>945600</v>
          </cell>
        </row>
        <row r="4812">
          <cell r="F4812" t="str">
            <v>FFE</v>
          </cell>
          <cell r="N4812">
            <v>0</v>
          </cell>
          <cell r="O4812">
            <v>945600</v>
          </cell>
        </row>
        <row r="4813">
          <cell r="F4813" t="str">
            <v>FFE</v>
          </cell>
          <cell r="N4813">
            <v>0</v>
          </cell>
          <cell r="O4813">
            <v>945600</v>
          </cell>
        </row>
        <row r="4814">
          <cell r="F4814" t="str">
            <v>FFE</v>
          </cell>
          <cell r="N4814">
            <v>0</v>
          </cell>
          <cell r="O4814">
            <v>945600</v>
          </cell>
        </row>
        <row r="4815">
          <cell r="F4815" t="str">
            <v>FFE</v>
          </cell>
          <cell r="N4815">
            <v>0</v>
          </cell>
          <cell r="O4815">
            <v>945600</v>
          </cell>
        </row>
        <row r="4816">
          <cell r="F4816" t="str">
            <v>FFE</v>
          </cell>
          <cell r="N4816">
            <v>0</v>
          </cell>
          <cell r="O4816">
            <v>945600</v>
          </cell>
        </row>
        <row r="4817">
          <cell r="F4817" t="str">
            <v>FFE</v>
          </cell>
          <cell r="N4817">
            <v>0</v>
          </cell>
          <cell r="O4817">
            <v>945600</v>
          </cell>
        </row>
        <row r="4818">
          <cell r="F4818" t="str">
            <v>FFE</v>
          </cell>
          <cell r="N4818">
            <v>0</v>
          </cell>
          <cell r="O4818">
            <v>945600</v>
          </cell>
        </row>
        <row r="4819">
          <cell r="F4819" t="str">
            <v>FFE</v>
          </cell>
          <cell r="N4819">
            <v>0</v>
          </cell>
          <cell r="O4819">
            <v>945600</v>
          </cell>
        </row>
        <row r="4820">
          <cell r="F4820" t="str">
            <v>FFE</v>
          </cell>
          <cell r="N4820">
            <v>0</v>
          </cell>
          <cell r="O4820">
            <v>945600</v>
          </cell>
        </row>
        <row r="4821">
          <cell r="F4821" t="str">
            <v>FFE</v>
          </cell>
          <cell r="N4821">
            <v>0</v>
          </cell>
          <cell r="O4821">
            <v>945600</v>
          </cell>
        </row>
        <row r="4822">
          <cell r="F4822" t="str">
            <v>FFE</v>
          </cell>
          <cell r="N4822">
            <v>0</v>
          </cell>
          <cell r="O4822">
            <v>1629750</v>
          </cell>
        </row>
        <row r="4823">
          <cell r="F4823" t="str">
            <v>FFE</v>
          </cell>
          <cell r="N4823">
            <v>0</v>
          </cell>
          <cell r="O4823">
            <v>1629750</v>
          </cell>
        </row>
        <row r="4824">
          <cell r="F4824" t="str">
            <v>FFE</v>
          </cell>
          <cell r="N4824">
            <v>0</v>
          </cell>
          <cell r="O4824">
            <v>1629750</v>
          </cell>
        </row>
        <row r="4825">
          <cell r="F4825" t="str">
            <v>FFE</v>
          </cell>
          <cell r="N4825">
            <v>0</v>
          </cell>
          <cell r="O4825">
            <v>1629750</v>
          </cell>
        </row>
        <row r="4826">
          <cell r="F4826" t="str">
            <v>FFE</v>
          </cell>
          <cell r="N4826">
            <v>0</v>
          </cell>
          <cell r="O4826">
            <v>1629750</v>
          </cell>
        </row>
        <row r="4827">
          <cell r="F4827" t="str">
            <v>FFE</v>
          </cell>
          <cell r="N4827">
            <v>0</v>
          </cell>
          <cell r="O4827">
            <v>1629750</v>
          </cell>
        </row>
        <row r="4828">
          <cell r="F4828" t="str">
            <v>FFE</v>
          </cell>
          <cell r="N4828">
            <v>0</v>
          </cell>
          <cell r="O4828">
            <v>1629750</v>
          </cell>
        </row>
        <row r="4829">
          <cell r="F4829" t="str">
            <v>FFE</v>
          </cell>
          <cell r="N4829">
            <v>0</v>
          </cell>
          <cell r="O4829">
            <v>1629750</v>
          </cell>
        </row>
        <row r="4830">
          <cell r="F4830" t="str">
            <v>FFE</v>
          </cell>
          <cell r="N4830">
            <v>0</v>
          </cell>
          <cell r="O4830">
            <v>1629750</v>
          </cell>
        </row>
        <row r="4831">
          <cell r="F4831" t="str">
            <v>FFE</v>
          </cell>
          <cell r="N4831">
            <v>0</v>
          </cell>
          <cell r="O4831">
            <v>1629750</v>
          </cell>
        </row>
        <row r="4832">
          <cell r="F4832" t="str">
            <v>FFE</v>
          </cell>
          <cell r="N4832">
            <v>0</v>
          </cell>
          <cell r="O4832">
            <v>1629750</v>
          </cell>
        </row>
        <row r="4833">
          <cell r="F4833" t="str">
            <v>FFE</v>
          </cell>
          <cell r="N4833">
            <v>0</v>
          </cell>
          <cell r="O4833">
            <v>1629750</v>
          </cell>
        </row>
        <row r="4834">
          <cell r="F4834" t="str">
            <v>FFE</v>
          </cell>
          <cell r="N4834">
            <v>0</v>
          </cell>
          <cell r="O4834">
            <v>1629750</v>
          </cell>
        </row>
        <row r="4835">
          <cell r="F4835" t="str">
            <v>FFE</v>
          </cell>
          <cell r="N4835">
            <v>0</v>
          </cell>
          <cell r="O4835">
            <v>1629750</v>
          </cell>
        </row>
        <row r="4836">
          <cell r="F4836" t="str">
            <v>FFE</v>
          </cell>
          <cell r="N4836">
            <v>0</v>
          </cell>
          <cell r="O4836">
            <v>1629750</v>
          </cell>
        </row>
        <row r="4837">
          <cell r="F4837" t="str">
            <v>FFE</v>
          </cell>
          <cell r="N4837">
            <v>0</v>
          </cell>
          <cell r="O4837">
            <v>1629750</v>
          </cell>
        </row>
        <row r="4838">
          <cell r="F4838" t="str">
            <v>FFE</v>
          </cell>
          <cell r="N4838">
            <v>0</v>
          </cell>
          <cell r="O4838">
            <v>1629750</v>
          </cell>
        </row>
        <row r="4839">
          <cell r="F4839" t="str">
            <v>FFE</v>
          </cell>
          <cell r="N4839">
            <v>0</v>
          </cell>
          <cell r="O4839">
            <v>1629750</v>
          </cell>
        </row>
        <row r="4840">
          <cell r="F4840" t="str">
            <v>FFE</v>
          </cell>
          <cell r="N4840">
            <v>0</v>
          </cell>
          <cell r="O4840">
            <v>1629750</v>
          </cell>
        </row>
        <row r="4841">
          <cell r="F4841" t="str">
            <v>FFE</v>
          </cell>
          <cell r="N4841">
            <v>0</v>
          </cell>
          <cell r="O4841">
            <v>1629750</v>
          </cell>
        </row>
        <row r="4842">
          <cell r="F4842" t="str">
            <v>FFE</v>
          </cell>
          <cell r="N4842">
            <v>0</v>
          </cell>
          <cell r="O4842">
            <v>1629750</v>
          </cell>
        </row>
        <row r="4843">
          <cell r="F4843" t="str">
            <v>FFE</v>
          </cell>
          <cell r="N4843">
            <v>0</v>
          </cell>
          <cell r="O4843">
            <v>1629750</v>
          </cell>
        </row>
        <row r="4844">
          <cell r="F4844" t="str">
            <v>FFE</v>
          </cell>
          <cell r="N4844">
            <v>0</v>
          </cell>
          <cell r="O4844">
            <v>1629750</v>
          </cell>
        </row>
        <row r="4845">
          <cell r="F4845" t="str">
            <v>FFE</v>
          </cell>
          <cell r="N4845">
            <v>0</v>
          </cell>
          <cell r="O4845">
            <v>1629750</v>
          </cell>
        </row>
        <row r="4846">
          <cell r="F4846" t="str">
            <v>FFE</v>
          </cell>
          <cell r="N4846">
            <v>0</v>
          </cell>
          <cell r="O4846">
            <v>1629750</v>
          </cell>
        </row>
        <row r="4847">
          <cell r="F4847" t="str">
            <v>FFE</v>
          </cell>
          <cell r="N4847">
            <v>0</v>
          </cell>
          <cell r="O4847">
            <v>1629750</v>
          </cell>
        </row>
        <row r="4848">
          <cell r="F4848" t="str">
            <v>FFE</v>
          </cell>
          <cell r="N4848">
            <v>0</v>
          </cell>
          <cell r="O4848">
            <v>1629750</v>
          </cell>
        </row>
        <row r="4849">
          <cell r="F4849" t="str">
            <v>FFE</v>
          </cell>
          <cell r="N4849">
            <v>0</v>
          </cell>
          <cell r="O4849">
            <v>1629750</v>
          </cell>
        </row>
        <row r="4850">
          <cell r="F4850" t="str">
            <v>FFE</v>
          </cell>
          <cell r="N4850">
            <v>0</v>
          </cell>
          <cell r="O4850">
            <v>1629750</v>
          </cell>
        </row>
        <row r="4851">
          <cell r="F4851" t="str">
            <v>FFE</v>
          </cell>
          <cell r="N4851">
            <v>0</v>
          </cell>
          <cell r="O4851">
            <v>1629750</v>
          </cell>
        </row>
        <row r="4852">
          <cell r="F4852" t="str">
            <v>FFE</v>
          </cell>
          <cell r="N4852">
            <v>0</v>
          </cell>
          <cell r="O4852">
            <v>1629750</v>
          </cell>
        </row>
        <row r="4853">
          <cell r="F4853" t="str">
            <v>FFE</v>
          </cell>
          <cell r="N4853">
            <v>0</v>
          </cell>
          <cell r="O4853">
            <v>1629750</v>
          </cell>
        </row>
        <row r="4854">
          <cell r="F4854" t="str">
            <v>FFE</v>
          </cell>
          <cell r="N4854">
            <v>0</v>
          </cell>
          <cell r="O4854">
            <v>1629750</v>
          </cell>
        </row>
        <row r="4855">
          <cell r="F4855" t="str">
            <v>FFE</v>
          </cell>
          <cell r="N4855">
            <v>0</v>
          </cell>
          <cell r="O4855">
            <v>1629750</v>
          </cell>
        </row>
        <row r="4856">
          <cell r="F4856" t="str">
            <v>FFE</v>
          </cell>
          <cell r="N4856">
            <v>0</v>
          </cell>
          <cell r="O4856">
            <v>1629750</v>
          </cell>
        </row>
        <row r="4857">
          <cell r="F4857" t="str">
            <v>FFE</v>
          </cell>
          <cell r="N4857">
            <v>0</v>
          </cell>
          <cell r="O4857">
            <v>1629750</v>
          </cell>
        </row>
        <row r="4858">
          <cell r="F4858" t="str">
            <v>FFE</v>
          </cell>
          <cell r="N4858">
            <v>0</v>
          </cell>
          <cell r="O4858">
            <v>1629750</v>
          </cell>
        </row>
        <row r="4859">
          <cell r="F4859" t="str">
            <v>FFE</v>
          </cell>
          <cell r="N4859">
            <v>0</v>
          </cell>
          <cell r="O4859">
            <v>1629750</v>
          </cell>
        </row>
        <row r="4860">
          <cell r="F4860" t="str">
            <v>FFE</v>
          </cell>
          <cell r="N4860">
            <v>0</v>
          </cell>
          <cell r="O4860">
            <v>1629750</v>
          </cell>
        </row>
        <row r="4861">
          <cell r="F4861" t="str">
            <v>FFE</v>
          </cell>
          <cell r="N4861">
            <v>0</v>
          </cell>
          <cell r="O4861">
            <v>1629750</v>
          </cell>
        </row>
        <row r="4862">
          <cell r="F4862" t="str">
            <v>FFE</v>
          </cell>
          <cell r="N4862">
            <v>0</v>
          </cell>
          <cell r="O4862">
            <v>1629750</v>
          </cell>
        </row>
        <row r="4863">
          <cell r="F4863" t="str">
            <v>FFE</v>
          </cell>
          <cell r="N4863">
            <v>0</v>
          </cell>
          <cell r="O4863">
            <v>1629750</v>
          </cell>
        </row>
        <row r="4864">
          <cell r="F4864" t="str">
            <v>FFE</v>
          </cell>
          <cell r="N4864">
            <v>0</v>
          </cell>
          <cell r="O4864">
            <v>1629750</v>
          </cell>
        </row>
        <row r="4865">
          <cell r="F4865" t="str">
            <v>FFE</v>
          </cell>
          <cell r="N4865">
            <v>0</v>
          </cell>
          <cell r="O4865">
            <v>1629750</v>
          </cell>
        </row>
        <row r="4866">
          <cell r="F4866" t="str">
            <v>FFE</v>
          </cell>
          <cell r="N4866">
            <v>0</v>
          </cell>
          <cell r="O4866">
            <v>1629750</v>
          </cell>
        </row>
        <row r="4867">
          <cell r="F4867" t="str">
            <v>FFE</v>
          </cell>
          <cell r="N4867">
            <v>0</v>
          </cell>
          <cell r="O4867">
            <v>1629750</v>
          </cell>
        </row>
        <row r="4868">
          <cell r="F4868" t="str">
            <v>FFE</v>
          </cell>
          <cell r="N4868">
            <v>0</v>
          </cell>
          <cell r="O4868">
            <v>1629750</v>
          </cell>
        </row>
        <row r="4869">
          <cell r="F4869" t="str">
            <v>FFE</v>
          </cell>
          <cell r="N4869">
            <v>0</v>
          </cell>
          <cell r="O4869">
            <v>1629750</v>
          </cell>
        </row>
        <row r="4870">
          <cell r="F4870" t="str">
            <v>FFE</v>
          </cell>
          <cell r="N4870">
            <v>0</v>
          </cell>
          <cell r="O4870">
            <v>1629750</v>
          </cell>
        </row>
        <row r="4871">
          <cell r="F4871" t="str">
            <v>FFE</v>
          </cell>
          <cell r="N4871">
            <v>0</v>
          </cell>
          <cell r="O4871">
            <v>1629750</v>
          </cell>
        </row>
        <row r="4872">
          <cell r="F4872" t="str">
            <v>FFE</v>
          </cell>
          <cell r="N4872">
            <v>0</v>
          </cell>
          <cell r="O4872">
            <v>1629750</v>
          </cell>
        </row>
        <row r="4873">
          <cell r="F4873" t="str">
            <v>FFE</v>
          </cell>
          <cell r="N4873">
            <v>0</v>
          </cell>
          <cell r="O4873">
            <v>1629750</v>
          </cell>
        </row>
        <row r="4874">
          <cell r="F4874" t="str">
            <v>FFE</v>
          </cell>
          <cell r="N4874">
            <v>0</v>
          </cell>
          <cell r="O4874">
            <v>1629750</v>
          </cell>
        </row>
        <row r="4875">
          <cell r="F4875" t="str">
            <v>FFE</v>
          </cell>
          <cell r="N4875">
            <v>0</v>
          </cell>
          <cell r="O4875">
            <v>1629750</v>
          </cell>
        </row>
        <row r="4876">
          <cell r="F4876" t="str">
            <v>FFE</v>
          </cell>
          <cell r="N4876">
            <v>0</v>
          </cell>
          <cell r="O4876">
            <v>1629750</v>
          </cell>
        </row>
        <row r="4877">
          <cell r="F4877" t="str">
            <v>FFE</v>
          </cell>
          <cell r="N4877">
            <v>0</v>
          </cell>
          <cell r="O4877">
            <v>1629750</v>
          </cell>
        </row>
        <row r="4878">
          <cell r="F4878" t="str">
            <v>FFE</v>
          </cell>
          <cell r="N4878">
            <v>0</v>
          </cell>
          <cell r="O4878">
            <v>1303500</v>
          </cell>
        </row>
        <row r="4879">
          <cell r="F4879" t="str">
            <v>FFE</v>
          </cell>
          <cell r="N4879">
            <v>0</v>
          </cell>
          <cell r="O4879">
            <v>1303500</v>
          </cell>
        </row>
        <row r="4880">
          <cell r="F4880" t="str">
            <v>FFE</v>
          </cell>
          <cell r="N4880">
            <v>0</v>
          </cell>
          <cell r="O4880">
            <v>2199000</v>
          </cell>
        </row>
        <row r="4881">
          <cell r="F4881" t="str">
            <v>FFE</v>
          </cell>
          <cell r="N4881">
            <v>0</v>
          </cell>
          <cell r="O4881">
            <v>2199000</v>
          </cell>
        </row>
        <row r="4882">
          <cell r="F4882" t="str">
            <v>FFE</v>
          </cell>
          <cell r="N4882">
            <v>0</v>
          </cell>
          <cell r="O4882">
            <v>2199000</v>
          </cell>
        </row>
        <row r="4883">
          <cell r="F4883" t="str">
            <v>FFE</v>
          </cell>
          <cell r="N4883">
            <v>0</v>
          </cell>
          <cell r="O4883">
            <v>6246000</v>
          </cell>
        </row>
        <row r="4884">
          <cell r="F4884" t="str">
            <v>FFE</v>
          </cell>
          <cell r="N4884">
            <v>0</v>
          </cell>
          <cell r="O4884">
            <v>2341500</v>
          </cell>
        </row>
        <row r="4885">
          <cell r="F4885" t="str">
            <v>FFE</v>
          </cell>
          <cell r="N4885">
            <v>0</v>
          </cell>
          <cell r="O4885">
            <v>2780250</v>
          </cell>
        </row>
        <row r="4886">
          <cell r="F4886" t="str">
            <v>FFE</v>
          </cell>
          <cell r="N4886">
            <v>0</v>
          </cell>
          <cell r="O4886">
            <v>2780250</v>
          </cell>
        </row>
        <row r="4887">
          <cell r="F4887" t="str">
            <v>FFE</v>
          </cell>
          <cell r="N4887">
            <v>0</v>
          </cell>
          <cell r="O4887">
            <v>2258250</v>
          </cell>
        </row>
        <row r="4888">
          <cell r="F4888" t="str">
            <v>FFE</v>
          </cell>
          <cell r="N4888">
            <v>0</v>
          </cell>
          <cell r="O4888">
            <v>3026221</v>
          </cell>
        </row>
        <row r="4889">
          <cell r="F4889" t="str">
            <v>FFE</v>
          </cell>
          <cell r="N4889">
            <v>0</v>
          </cell>
          <cell r="O4889">
            <v>3026221</v>
          </cell>
        </row>
        <row r="4890">
          <cell r="F4890" t="str">
            <v>FFE</v>
          </cell>
          <cell r="N4890">
            <v>0</v>
          </cell>
          <cell r="O4890">
            <v>924600</v>
          </cell>
        </row>
        <row r="4891">
          <cell r="F4891" t="str">
            <v>FFE</v>
          </cell>
          <cell r="N4891">
            <v>0</v>
          </cell>
          <cell r="O4891">
            <v>750000</v>
          </cell>
        </row>
        <row r="4892">
          <cell r="F4892" t="str">
            <v>FFE</v>
          </cell>
          <cell r="N4892">
            <v>0</v>
          </cell>
          <cell r="O4892">
            <v>11364600</v>
          </cell>
        </row>
        <row r="4893">
          <cell r="F4893" t="str">
            <v>FFE</v>
          </cell>
          <cell r="N4893">
            <v>0</v>
          </cell>
          <cell r="O4893">
            <v>12322500</v>
          </cell>
        </row>
        <row r="4894">
          <cell r="F4894" t="str">
            <v>FFE</v>
          </cell>
          <cell r="N4894">
            <v>0</v>
          </cell>
          <cell r="O4894">
            <v>9486000</v>
          </cell>
        </row>
        <row r="4895">
          <cell r="F4895" t="str">
            <v>FFE</v>
          </cell>
          <cell r="N4895">
            <v>0</v>
          </cell>
          <cell r="O4895">
            <v>1920000</v>
          </cell>
        </row>
        <row r="4896">
          <cell r="F4896" t="str">
            <v>FFE</v>
          </cell>
          <cell r="N4896">
            <v>0</v>
          </cell>
          <cell r="O4896">
            <v>667500</v>
          </cell>
        </row>
        <row r="4897">
          <cell r="F4897" t="str">
            <v>FFE</v>
          </cell>
          <cell r="N4897">
            <v>0</v>
          </cell>
          <cell r="O4897">
            <v>667500</v>
          </cell>
        </row>
        <row r="4898">
          <cell r="F4898" t="str">
            <v>FFE</v>
          </cell>
          <cell r="N4898">
            <v>0</v>
          </cell>
          <cell r="O4898">
            <v>450000</v>
          </cell>
        </row>
        <row r="4899">
          <cell r="F4899" t="str">
            <v>FFE</v>
          </cell>
          <cell r="N4899">
            <v>0</v>
          </cell>
          <cell r="O4899">
            <v>1762500</v>
          </cell>
        </row>
        <row r="4900">
          <cell r="F4900" t="str">
            <v>FFE</v>
          </cell>
          <cell r="N4900">
            <v>0</v>
          </cell>
          <cell r="O4900">
            <v>1762500</v>
          </cell>
        </row>
        <row r="4901">
          <cell r="F4901" t="str">
            <v>FFE</v>
          </cell>
          <cell r="N4901">
            <v>0</v>
          </cell>
          <cell r="O4901">
            <v>2000000</v>
          </cell>
        </row>
        <row r="4902">
          <cell r="F4902" t="str">
            <v>FFE</v>
          </cell>
          <cell r="N4902">
            <v>0</v>
          </cell>
          <cell r="O4902">
            <v>2000000</v>
          </cell>
        </row>
        <row r="4903">
          <cell r="F4903" t="str">
            <v>FFE</v>
          </cell>
          <cell r="N4903">
            <v>0</v>
          </cell>
          <cell r="O4903">
            <v>2000000</v>
          </cell>
        </row>
        <row r="4904">
          <cell r="F4904" t="str">
            <v>FFE</v>
          </cell>
          <cell r="N4904">
            <v>0</v>
          </cell>
          <cell r="O4904">
            <v>2000000</v>
          </cell>
        </row>
        <row r="4905">
          <cell r="F4905" t="str">
            <v>FFE</v>
          </cell>
          <cell r="N4905">
            <v>0</v>
          </cell>
          <cell r="O4905">
            <v>2000000</v>
          </cell>
        </row>
        <row r="4906">
          <cell r="F4906" t="str">
            <v>FFE</v>
          </cell>
          <cell r="N4906">
            <v>0</v>
          </cell>
          <cell r="O4906">
            <v>2000000</v>
          </cell>
        </row>
        <row r="4907">
          <cell r="F4907" t="str">
            <v>FFE</v>
          </cell>
          <cell r="N4907">
            <v>0</v>
          </cell>
          <cell r="O4907">
            <v>2000000</v>
          </cell>
        </row>
        <row r="4908">
          <cell r="F4908" t="str">
            <v>FFE</v>
          </cell>
          <cell r="N4908">
            <v>0</v>
          </cell>
          <cell r="O4908">
            <v>2000000</v>
          </cell>
        </row>
        <row r="4909">
          <cell r="F4909" t="str">
            <v>FFE</v>
          </cell>
          <cell r="N4909">
            <v>0</v>
          </cell>
          <cell r="O4909">
            <v>2000000</v>
          </cell>
        </row>
        <row r="4910">
          <cell r="F4910" t="str">
            <v>FFE</v>
          </cell>
          <cell r="N4910">
            <v>0</v>
          </cell>
          <cell r="O4910">
            <v>2000000</v>
          </cell>
        </row>
        <row r="4911">
          <cell r="F4911" t="str">
            <v>FFE</v>
          </cell>
          <cell r="N4911">
            <v>0</v>
          </cell>
          <cell r="O4911">
            <v>2000000</v>
          </cell>
        </row>
        <row r="4912">
          <cell r="F4912" t="str">
            <v>FFE</v>
          </cell>
          <cell r="N4912">
            <v>0</v>
          </cell>
          <cell r="O4912">
            <v>2000000</v>
          </cell>
        </row>
        <row r="4913">
          <cell r="F4913" t="str">
            <v>FFE</v>
          </cell>
          <cell r="N4913">
            <v>0</v>
          </cell>
          <cell r="O4913">
            <v>2000000</v>
          </cell>
        </row>
        <row r="4914">
          <cell r="F4914" t="str">
            <v>FFE</v>
          </cell>
          <cell r="N4914">
            <v>0</v>
          </cell>
          <cell r="O4914">
            <v>2000000</v>
          </cell>
        </row>
        <row r="4915">
          <cell r="F4915" t="str">
            <v>FFE</v>
          </cell>
          <cell r="N4915">
            <v>0</v>
          </cell>
          <cell r="O4915">
            <v>2000000</v>
          </cell>
        </row>
        <row r="4916">
          <cell r="F4916" t="str">
            <v>FFE</v>
          </cell>
          <cell r="N4916">
            <v>0</v>
          </cell>
          <cell r="O4916">
            <v>2000000</v>
          </cell>
        </row>
        <row r="4917">
          <cell r="F4917" t="str">
            <v>FFE</v>
          </cell>
          <cell r="N4917">
            <v>0</v>
          </cell>
          <cell r="O4917">
            <v>2000000</v>
          </cell>
        </row>
        <row r="4918">
          <cell r="F4918" t="str">
            <v>FFE</v>
          </cell>
          <cell r="N4918">
            <v>0</v>
          </cell>
          <cell r="O4918">
            <v>2000000</v>
          </cell>
        </row>
        <row r="4919">
          <cell r="F4919" t="str">
            <v>FFE</v>
          </cell>
          <cell r="N4919">
            <v>0</v>
          </cell>
          <cell r="O4919">
            <v>2000000</v>
          </cell>
        </row>
        <row r="4920">
          <cell r="F4920" t="str">
            <v>FFE</v>
          </cell>
          <cell r="N4920">
            <v>0</v>
          </cell>
          <cell r="O4920">
            <v>2000000</v>
          </cell>
        </row>
        <row r="4921">
          <cell r="F4921" t="str">
            <v>FFE</v>
          </cell>
          <cell r="N4921">
            <v>0</v>
          </cell>
          <cell r="O4921">
            <v>2000000</v>
          </cell>
        </row>
        <row r="4922">
          <cell r="F4922" t="str">
            <v>FFE</v>
          </cell>
          <cell r="N4922">
            <v>0</v>
          </cell>
          <cell r="O4922">
            <v>2000000</v>
          </cell>
        </row>
        <row r="4923">
          <cell r="F4923" t="str">
            <v>FFE</v>
          </cell>
          <cell r="N4923">
            <v>0</v>
          </cell>
          <cell r="O4923">
            <v>2000000</v>
          </cell>
        </row>
        <row r="4924">
          <cell r="F4924" t="str">
            <v>FFE</v>
          </cell>
          <cell r="N4924">
            <v>0</v>
          </cell>
          <cell r="O4924">
            <v>4000000</v>
          </cell>
        </row>
        <row r="4925">
          <cell r="F4925" t="str">
            <v>FFE</v>
          </cell>
          <cell r="N4925">
            <v>0</v>
          </cell>
          <cell r="O4925">
            <v>4000000</v>
          </cell>
        </row>
        <row r="4926">
          <cell r="F4926" t="str">
            <v>FFE</v>
          </cell>
          <cell r="N4926">
            <v>0</v>
          </cell>
          <cell r="O4926">
            <v>4000000</v>
          </cell>
        </row>
        <row r="4927">
          <cell r="F4927" t="str">
            <v>FFE</v>
          </cell>
          <cell r="N4927">
            <v>0</v>
          </cell>
          <cell r="O4927">
            <v>4000000</v>
          </cell>
        </row>
        <row r="4928">
          <cell r="F4928" t="str">
            <v>FFE</v>
          </cell>
          <cell r="N4928">
            <v>0</v>
          </cell>
          <cell r="O4928">
            <v>2000000</v>
          </cell>
        </row>
        <row r="4929">
          <cell r="F4929" t="str">
            <v>FFE</v>
          </cell>
          <cell r="N4929">
            <v>0</v>
          </cell>
          <cell r="O4929">
            <v>2000000</v>
          </cell>
        </row>
        <row r="4930">
          <cell r="F4930" t="str">
            <v>FFE</v>
          </cell>
          <cell r="N4930">
            <v>0</v>
          </cell>
          <cell r="O4930">
            <v>2000000</v>
          </cell>
        </row>
        <row r="4931">
          <cell r="F4931" t="str">
            <v>FFE</v>
          </cell>
          <cell r="N4931">
            <v>0</v>
          </cell>
          <cell r="O4931">
            <v>2000000</v>
          </cell>
        </row>
        <row r="4932">
          <cell r="F4932" t="str">
            <v>FFE</v>
          </cell>
          <cell r="N4932">
            <v>0</v>
          </cell>
          <cell r="O4932">
            <v>2000000</v>
          </cell>
        </row>
        <row r="4933">
          <cell r="F4933" t="str">
            <v>FFE</v>
          </cell>
          <cell r="N4933">
            <v>0</v>
          </cell>
          <cell r="O4933">
            <v>2000000</v>
          </cell>
        </row>
        <row r="4934">
          <cell r="F4934" t="str">
            <v>FFE</v>
          </cell>
          <cell r="N4934">
            <v>0</v>
          </cell>
          <cell r="O4934">
            <v>2000000</v>
          </cell>
        </row>
        <row r="4935">
          <cell r="F4935" t="str">
            <v>FFE</v>
          </cell>
          <cell r="N4935">
            <v>0</v>
          </cell>
          <cell r="O4935">
            <v>2000000</v>
          </cell>
        </row>
        <row r="4936">
          <cell r="F4936" t="str">
            <v>FFE</v>
          </cell>
          <cell r="N4936">
            <v>0</v>
          </cell>
          <cell r="O4936">
            <v>25000000</v>
          </cell>
        </row>
        <row r="4937">
          <cell r="F4937" t="str">
            <v>FFE</v>
          </cell>
          <cell r="N4937">
            <v>0</v>
          </cell>
          <cell r="O4937">
            <v>22500000</v>
          </cell>
        </row>
        <row r="4938">
          <cell r="F4938" t="str">
            <v>FFE</v>
          </cell>
          <cell r="N4938">
            <v>0</v>
          </cell>
          <cell r="O4938">
            <v>22500000</v>
          </cell>
        </row>
        <row r="4939">
          <cell r="F4939" t="str">
            <v>FFE</v>
          </cell>
          <cell r="N4939">
            <v>0</v>
          </cell>
          <cell r="O4939">
            <v>6500000</v>
          </cell>
        </row>
        <row r="4940">
          <cell r="F4940" t="str">
            <v>FFE</v>
          </cell>
          <cell r="N4940">
            <v>0</v>
          </cell>
          <cell r="O4940">
            <v>5500000</v>
          </cell>
        </row>
        <row r="4941">
          <cell r="F4941" t="str">
            <v>FFE</v>
          </cell>
          <cell r="N4941">
            <v>0</v>
          </cell>
          <cell r="O4941">
            <v>1800000</v>
          </cell>
        </row>
        <row r="4942">
          <cell r="F4942" t="str">
            <v>FFE</v>
          </cell>
          <cell r="N4942">
            <v>0</v>
          </cell>
          <cell r="O4942">
            <v>3000000</v>
          </cell>
        </row>
        <row r="4943">
          <cell r="F4943" t="str">
            <v>FFE</v>
          </cell>
          <cell r="N4943">
            <v>0</v>
          </cell>
          <cell r="O4943">
            <v>3000000</v>
          </cell>
        </row>
        <row r="4944">
          <cell r="F4944" t="str">
            <v>FFE</v>
          </cell>
          <cell r="N4944">
            <v>0</v>
          </cell>
          <cell r="O4944">
            <v>3000000</v>
          </cell>
        </row>
        <row r="4945">
          <cell r="F4945" t="str">
            <v>FFE</v>
          </cell>
          <cell r="N4945">
            <v>0</v>
          </cell>
          <cell r="O4945">
            <v>3000000</v>
          </cell>
        </row>
        <row r="4946">
          <cell r="F4946" t="str">
            <v>FFE</v>
          </cell>
          <cell r="N4946">
            <v>0</v>
          </cell>
          <cell r="O4946">
            <v>3000000</v>
          </cell>
        </row>
        <row r="4947">
          <cell r="F4947" t="str">
            <v>FFE</v>
          </cell>
          <cell r="N4947">
            <v>0</v>
          </cell>
          <cell r="O4947">
            <v>3000000</v>
          </cell>
        </row>
        <row r="4948">
          <cell r="F4948" t="str">
            <v>FFE</v>
          </cell>
          <cell r="N4948">
            <v>0</v>
          </cell>
          <cell r="O4948">
            <v>3000000</v>
          </cell>
        </row>
        <row r="4949">
          <cell r="F4949" t="str">
            <v>FFE</v>
          </cell>
          <cell r="N4949">
            <v>0</v>
          </cell>
          <cell r="O4949">
            <v>3000000</v>
          </cell>
        </row>
        <row r="4950">
          <cell r="F4950" t="str">
            <v>FFE</v>
          </cell>
          <cell r="N4950">
            <v>0</v>
          </cell>
          <cell r="O4950">
            <v>1400000</v>
          </cell>
        </row>
        <row r="4951">
          <cell r="F4951" t="str">
            <v>FFE</v>
          </cell>
          <cell r="N4951">
            <v>0</v>
          </cell>
          <cell r="O4951">
            <v>1400000</v>
          </cell>
        </row>
        <row r="4952">
          <cell r="F4952" t="str">
            <v>FFE</v>
          </cell>
          <cell r="N4952">
            <v>0</v>
          </cell>
          <cell r="O4952">
            <v>1400000</v>
          </cell>
        </row>
        <row r="4953">
          <cell r="F4953" t="str">
            <v>FFE</v>
          </cell>
          <cell r="N4953">
            <v>0</v>
          </cell>
          <cell r="O4953">
            <v>1400000</v>
          </cell>
        </row>
        <row r="4954">
          <cell r="F4954" t="str">
            <v>FFE</v>
          </cell>
          <cell r="N4954">
            <v>0</v>
          </cell>
          <cell r="O4954">
            <v>1400000</v>
          </cell>
        </row>
        <row r="4955">
          <cell r="F4955" t="str">
            <v>FFE</v>
          </cell>
          <cell r="N4955">
            <v>0</v>
          </cell>
          <cell r="O4955">
            <v>1400000</v>
          </cell>
        </row>
        <row r="4956">
          <cell r="F4956" t="str">
            <v>FFE</v>
          </cell>
          <cell r="N4956">
            <v>0</v>
          </cell>
          <cell r="O4956">
            <v>1400000</v>
          </cell>
        </row>
        <row r="4957">
          <cell r="F4957" t="str">
            <v>FFE</v>
          </cell>
          <cell r="N4957">
            <v>0</v>
          </cell>
          <cell r="O4957">
            <v>1400000</v>
          </cell>
        </row>
        <row r="4958">
          <cell r="F4958" t="str">
            <v>FFE</v>
          </cell>
          <cell r="N4958">
            <v>0</v>
          </cell>
          <cell r="O4958">
            <v>1400000</v>
          </cell>
        </row>
        <row r="4959">
          <cell r="F4959" t="str">
            <v>FFE</v>
          </cell>
          <cell r="N4959">
            <v>0</v>
          </cell>
          <cell r="O4959">
            <v>1400000</v>
          </cell>
        </row>
        <row r="4960">
          <cell r="F4960" t="str">
            <v>FFE</v>
          </cell>
          <cell r="N4960">
            <v>0</v>
          </cell>
          <cell r="O4960">
            <v>1400000</v>
          </cell>
        </row>
        <row r="4961">
          <cell r="F4961" t="str">
            <v>FFE</v>
          </cell>
          <cell r="N4961">
            <v>0</v>
          </cell>
          <cell r="O4961">
            <v>1400000</v>
          </cell>
        </row>
        <row r="4962">
          <cell r="F4962" t="str">
            <v>FFE</v>
          </cell>
          <cell r="N4962">
            <v>0</v>
          </cell>
          <cell r="O4962">
            <v>1400000</v>
          </cell>
        </row>
        <row r="4963">
          <cell r="F4963" t="str">
            <v>FFE</v>
          </cell>
          <cell r="N4963">
            <v>0</v>
          </cell>
          <cell r="O4963">
            <v>1400000</v>
          </cell>
        </row>
        <row r="4964">
          <cell r="F4964" t="str">
            <v>FFE</v>
          </cell>
          <cell r="N4964">
            <v>0</v>
          </cell>
          <cell r="O4964">
            <v>1400000</v>
          </cell>
        </row>
        <row r="4965">
          <cell r="F4965" t="str">
            <v>FFE</v>
          </cell>
          <cell r="N4965">
            <v>0</v>
          </cell>
          <cell r="O4965">
            <v>1400000</v>
          </cell>
        </row>
        <row r="4966">
          <cell r="F4966" t="str">
            <v>FFE</v>
          </cell>
          <cell r="N4966">
            <v>0</v>
          </cell>
          <cell r="O4966">
            <v>1400000</v>
          </cell>
        </row>
        <row r="4967">
          <cell r="F4967" t="str">
            <v>FFE</v>
          </cell>
          <cell r="N4967">
            <v>0</v>
          </cell>
          <cell r="O4967">
            <v>1400000</v>
          </cell>
        </row>
        <row r="4968">
          <cell r="F4968" t="str">
            <v>FFE</v>
          </cell>
          <cell r="N4968">
            <v>0</v>
          </cell>
          <cell r="O4968">
            <v>1400000</v>
          </cell>
        </row>
        <row r="4969">
          <cell r="F4969" t="str">
            <v>FFE</v>
          </cell>
          <cell r="N4969">
            <v>0</v>
          </cell>
          <cell r="O4969">
            <v>1400000</v>
          </cell>
        </row>
        <row r="4970">
          <cell r="F4970" t="str">
            <v>FFE</v>
          </cell>
          <cell r="N4970">
            <v>0</v>
          </cell>
          <cell r="O4970">
            <v>1400000</v>
          </cell>
        </row>
        <row r="4971">
          <cell r="F4971" t="str">
            <v>FFE</v>
          </cell>
          <cell r="N4971">
            <v>0</v>
          </cell>
          <cell r="O4971">
            <v>1400000</v>
          </cell>
        </row>
        <row r="4972">
          <cell r="F4972" t="str">
            <v>FFE</v>
          </cell>
          <cell r="N4972">
            <v>0</v>
          </cell>
          <cell r="O4972">
            <v>1400000</v>
          </cell>
        </row>
        <row r="4973">
          <cell r="F4973" t="str">
            <v>FFE</v>
          </cell>
          <cell r="N4973">
            <v>0</v>
          </cell>
          <cell r="O4973">
            <v>1400000</v>
          </cell>
        </row>
        <row r="4974">
          <cell r="F4974" t="str">
            <v>FFE</v>
          </cell>
          <cell r="N4974">
            <v>0</v>
          </cell>
          <cell r="O4974">
            <v>1400000</v>
          </cell>
        </row>
        <row r="4975">
          <cell r="F4975" t="str">
            <v>FFE</v>
          </cell>
          <cell r="N4975">
            <v>0</v>
          </cell>
          <cell r="O4975">
            <v>1400000</v>
          </cell>
        </row>
        <row r="4976">
          <cell r="F4976" t="str">
            <v>FFE</v>
          </cell>
          <cell r="N4976">
            <v>0</v>
          </cell>
          <cell r="O4976">
            <v>1400000</v>
          </cell>
        </row>
        <row r="4977">
          <cell r="F4977" t="str">
            <v>FFE</v>
          </cell>
          <cell r="N4977">
            <v>0</v>
          </cell>
          <cell r="O4977">
            <v>1400000</v>
          </cell>
        </row>
        <row r="4978">
          <cell r="F4978" t="str">
            <v>FFE</v>
          </cell>
          <cell r="N4978">
            <v>0</v>
          </cell>
          <cell r="O4978">
            <v>1400000</v>
          </cell>
        </row>
        <row r="4979">
          <cell r="F4979" t="str">
            <v>FFE</v>
          </cell>
          <cell r="N4979">
            <v>0</v>
          </cell>
          <cell r="O4979">
            <v>1400000</v>
          </cell>
        </row>
        <row r="4980">
          <cell r="F4980" t="str">
            <v>FFE</v>
          </cell>
          <cell r="N4980">
            <v>0</v>
          </cell>
          <cell r="O4980">
            <v>1400000</v>
          </cell>
        </row>
        <row r="4981">
          <cell r="F4981" t="str">
            <v>FFE</v>
          </cell>
          <cell r="N4981">
            <v>0</v>
          </cell>
          <cell r="O4981">
            <v>1400000</v>
          </cell>
        </row>
        <row r="4982">
          <cell r="F4982" t="str">
            <v>FFE</v>
          </cell>
          <cell r="N4982">
            <v>0</v>
          </cell>
          <cell r="O4982">
            <v>1400000</v>
          </cell>
        </row>
        <row r="4983">
          <cell r="F4983" t="str">
            <v>FFE</v>
          </cell>
          <cell r="N4983">
            <v>0</v>
          </cell>
          <cell r="O4983">
            <v>1400000</v>
          </cell>
        </row>
        <row r="4984">
          <cell r="F4984" t="str">
            <v>FFE</v>
          </cell>
          <cell r="N4984">
            <v>0</v>
          </cell>
          <cell r="O4984">
            <v>1400000</v>
          </cell>
        </row>
        <row r="4985">
          <cell r="F4985" t="str">
            <v>FFE</v>
          </cell>
          <cell r="N4985">
            <v>0</v>
          </cell>
          <cell r="O4985">
            <v>1400000</v>
          </cell>
        </row>
        <row r="4986">
          <cell r="F4986" t="str">
            <v>FFE</v>
          </cell>
          <cell r="N4986">
            <v>0</v>
          </cell>
          <cell r="O4986">
            <v>1400000</v>
          </cell>
        </row>
        <row r="4987">
          <cell r="F4987" t="str">
            <v>FFE</v>
          </cell>
          <cell r="N4987">
            <v>0</v>
          </cell>
          <cell r="O4987">
            <v>1400000</v>
          </cell>
        </row>
        <row r="4988">
          <cell r="F4988" t="str">
            <v>FFE</v>
          </cell>
          <cell r="N4988">
            <v>0</v>
          </cell>
          <cell r="O4988">
            <v>1400000</v>
          </cell>
        </row>
        <row r="4989">
          <cell r="F4989" t="str">
            <v>FFE</v>
          </cell>
          <cell r="N4989">
            <v>0</v>
          </cell>
          <cell r="O4989">
            <v>1400000</v>
          </cell>
        </row>
        <row r="4990">
          <cell r="F4990" t="str">
            <v>FFE</v>
          </cell>
          <cell r="N4990">
            <v>0</v>
          </cell>
          <cell r="O4990">
            <v>1400000</v>
          </cell>
        </row>
        <row r="4991">
          <cell r="F4991" t="str">
            <v>FFE</v>
          </cell>
          <cell r="N4991">
            <v>0</v>
          </cell>
          <cell r="O4991">
            <v>1400000</v>
          </cell>
        </row>
        <row r="4992">
          <cell r="F4992" t="str">
            <v>FFE</v>
          </cell>
          <cell r="N4992">
            <v>0</v>
          </cell>
          <cell r="O4992">
            <v>1400000</v>
          </cell>
        </row>
        <row r="4993">
          <cell r="F4993" t="str">
            <v>FFE</v>
          </cell>
          <cell r="N4993">
            <v>0</v>
          </cell>
          <cell r="O4993">
            <v>1400000</v>
          </cell>
        </row>
        <row r="4994">
          <cell r="F4994" t="str">
            <v>FFE</v>
          </cell>
          <cell r="N4994">
            <v>0</v>
          </cell>
          <cell r="O4994">
            <v>1400000</v>
          </cell>
        </row>
        <row r="4995">
          <cell r="F4995" t="str">
            <v>FFE</v>
          </cell>
          <cell r="N4995">
            <v>0</v>
          </cell>
          <cell r="O4995">
            <v>1400000</v>
          </cell>
        </row>
        <row r="4996">
          <cell r="F4996" t="str">
            <v>FFE</v>
          </cell>
          <cell r="N4996">
            <v>0</v>
          </cell>
          <cell r="O4996">
            <v>1400000</v>
          </cell>
        </row>
        <row r="4997">
          <cell r="F4997" t="str">
            <v>FFE</v>
          </cell>
          <cell r="N4997">
            <v>0</v>
          </cell>
          <cell r="O4997">
            <v>1400000</v>
          </cell>
        </row>
        <row r="4998">
          <cell r="F4998" t="str">
            <v>FFE</v>
          </cell>
          <cell r="N4998">
            <v>0</v>
          </cell>
          <cell r="O4998">
            <v>1400000</v>
          </cell>
        </row>
        <row r="4999">
          <cell r="F4999" t="str">
            <v>FFE</v>
          </cell>
          <cell r="N4999">
            <v>0</v>
          </cell>
          <cell r="O4999">
            <v>1400000</v>
          </cell>
        </row>
        <row r="5000">
          <cell r="F5000" t="str">
            <v>FFE</v>
          </cell>
          <cell r="N5000">
            <v>0</v>
          </cell>
          <cell r="O5000">
            <v>1400000</v>
          </cell>
        </row>
        <row r="5001">
          <cell r="F5001" t="str">
            <v>FFE</v>
          </cell>
          <cell r="N5001">
            <v>0</v>
          </cell>
          <cell r="O5001">
            <v>1400000</v>
          </cell>
        </row>
        <row r="5002">
          <cell r="F5002" t="str">
            <v>FFE</v>
          </cell>
          <cell r="N5002">
            <v>0</v>
          </cell>
          <cell r="O5002">
            <v>1400000</v>
          </cell>
        </row>
        <row r="5003">
          <cell r="F5003" t="str">
            <v>FFE</v>
          </cell>
          <cell r="N5003">
            <v>0</v>
          </cell>
          <cell r="O5003">
            <v>1400000</v>
          </cell>
        </row>
        <row r="5004">
          <cell r="F5004" t="str">
            <v>FFE</v>
          </cell>
          <cell r="N5004">
            <v>0</v>
          </cell>
          <cell r="O5004">
            <v>2000000</v>
          </cell>
        </row>
        <row r="5005">
          <cell r="F5005" t="str">
            <v>FFE</v>
          </cell>
          <cell r="N5005">
            <v>0</v>
          </cell>
          <cell r="O5005">
            <v>2000000</v>
          </cell>
        </row>
        <row r="5006">
          <cell r="F5006" t="str">
            <v>FFE</v>
          </cell>
          <cell r="N5006">
            <v>0</v>
          </cell>
          <cell r="O5006">
            <v>2000000</v>
          </cell>
        </row>
        <row r="5007">
          <cell r="F5007" t="str">
            <v>FFE</v>
          </cell>
          <cell r="N5007">
            <v>0</v>
          </cell>
          <cell r="O5007">
            <v>2000000</v>
          </cell>
        </row>
        <row r="5008">
          <cell r="F5008" t="str">
            <v>FFE</v>
          </cell>
          <cell r="N5008">
            <v>0</v>
          </cell>
          <cell r="O5008">
            <v>2000000</v>
          </cell>
        </row>
        <row r="5009">
          <cell r="F5009" t="str">
            <v>FFE</v>
          </cell>
          <cell r="N5009">
            <v>0</v>
          </cell>
          <cell r="O5009">
            <v>2000000</v>
          </cell>
        </row>
        <row r="5010">
          <cell r="F5010" t="str">
            <v>FFE</v>
          </cell>
          <cell r="N5010">
            <v>0</v>
          </cell>
          <cell r="O5010">
            <v>6000000</v>
          </cell>
        </row>
        <row r="5011">
          <cell r="F5011" t="str">
            <v>FFE</v>
          </cell>
          <cell r="N5011">
            <v>0</v>
          </cell>
          <cell r="O5011">
            <v>6000000</v>
          </cell>
        </row>
        <row r="5012">
          <cell r="F5012" t="str">
            <v>FFE</v>
          </cell>
          <cell r="N5012">
            <v>0</v>
          </cell>
          <cell r="O5012">
            <v>6000000</v>
          </cell>
        </row>
        <row r="5013">
          <cell r="F5013" t="str">
            <v>FFE</v>
          </cell>
          <cell r="N5013">
            <v>0</v>
          </cell>
          <cell r="O5013">
            <v>6000000</v>
          </cell>
        </row>
        <row r="5014">
          <cell r="F5014" t="str">
            <v>FFE</v>
          </cell>
          <cell r="N5014">
            <v>0</v>
          </cell>
          <cell r="O5014">
            <v>2000000</v>
          </cell>
        </row>
        <row r="5015">
          <cell r="F5015" t="str">
            <v>FFE</v>
          </cell>
          <cell r="N5015">
            <v>0</v>
          </cell>
          <cell r="O5015">
            <v>2000000</v>
          </cell>
        </row>
        <row r="5016">
          <cell r="F5016" t="str">
            <v>FFE</v>
          </cell>
          <cell r="N5016">
            <v>0</v>
          </cell>
          <cell r="O5016">
            <v>2000000</v>
          </cell>
        </row>
        <row r="5017">
          <cell r="F5017" t="str">
            <v>FFE</v>
          </cell>
          <cell r="N5017">
            <v>0</v>
          </cell>
          <cell r="O5017">
            <v>2000000</v>
          </cell>
        </row>
        <row r="5018">
          <cell r="F5018" t="str">
            <v>FFE</v>
          </cell>
          <cell r="N5018">
            <v>0</v>
          </cell>
          <cell r="O5018">
            <v>2000000</v>
          </cell>
        </row>
        <row r="5019">
          <cell r="F5019" t="str">
            <v>FFE</v>
          </cell>
          <cell r="N5019">
            <v>0</v>
          </cell>
          <cell r="O5019">
            <v>2000000</v>
          </cell>
        </row>
        <row r="5020">
          <cell r="F5020" t="str">
            <v>FFE</v>
          </cell>
          <cell r="N5020">
            <v>0</v>
          </cell>
          <cell r="O5020">
            <v>2000000</v>
          </cell>
        </row>
        <row r="5021">
          <cell r="F5021" t="str">
            <v>FFE</v>
          </cell>
          <cell r="N5021">
            <v>0</v>
          </cell>
          <cell r="O5021">
            <v>3900000</v>
          </cell>
        </row>
        <row r="5022">
          <cell r="F5022" t="str">
            <v>FFE</v>
          </cell>
          <cell r="N5022">
            <v>0</v>
          </cell>
          <cell r="O5022">
            <v>5000000</v>
          </cell>
        </row>
        <row r="5023">
          <cell r="F5023" t="str">
            <v>OPE</v>
          </cell>
          <cell r="N5023">
            <v>4102084</v>
          </cell>
          <cell r="O5023">
            <v>8950000</v>
          </cell>
        </row>
        <row r="5024">
          <cell r="F5024" t="str">
            <v>OPE</v>
          </cell>
          <cell r="N5024">
            <v>4102084</v>
          </cell>
          <cell r="O5024">
            <v>8950000</v>
          </cell>
        </row>
        <row r="5025">
          <cell r="F5025" t="str">
            <v>OPE</v>
          </cell>
          <cell r="N5025">
            <v>4102084</v>
          </cell>
          <cell r="O5025">
            <v>8950000</v>
          </cell>
        </row>
        <row r="5026">
          <cell r="F5026" t="str">
            <v>OPE</v>
          </cell>
          <cell r="N5026">
            <v>4102084</v>
          </cell>
          <cell r="O5026">
            <v>8950000</v>
          </cell>
        </row>
        <row r="5027">
          <cell r="F5027" t="str">
            <v>OPE</v>
          </cell>
          <cell r="N5027">
            <v>4102084</v>
          </cell>
          <cell r="O5027">
            <v>8950000</v>
          </cell>
        </row>
        <row r="5028">
          <cell r="F5028" t="str">
            <v>ITE</v>
          </cell>
          <cell r="N5028">
            <v>0</v>
          </cell>
          <cell r="O5028">
            <v>33100000</v>
          </cell>
        </row>
        <row r="5029">
          <cell r="F5029" t="str">
            <v>ITE</v>
          </cell>
          <cell r="N5029">
            <v>0</v>
          </cell>
          <cell r="O5029">
            <v>33100000</v>
          </cell>
        </row>
        <row r="5030">
          <cell r="F5030" t="str">
            <v>ITE</v>
          </cell>
          <cell r="N5030">
            <v>0</v>
          </cell>
          <cell r="O5030">
            <v>33100000</v>
          </cell>
        </row>
        <row r="5031">
          <cell r="F5031" t="str">
            <v>ITE</v>
          </cell>
          <cell r="N5031">
            <v>0</v>
          </cell>
          <cell r="O5031">
            <v>33100000</v>
          </cell>
        </row>
        <row r="5032">
          <cell r="F5032" t="str">
            <v>ITE</v>
          </cell>
          <cell r="N5032">
            <v>0</v>
          </cell>
          <cell r="O5032">
            <v>33100000</v>
          </cell>
        </row>
        <row r="5033">
          <cell r="F5033" t="str">
            <v>ITE</v>
          </cell>
          <cell r="N5033">
            <v>0</v>
          </cell>
          <cell r="O5033">
            <v>33100000</v>
          </cell>
        </row>
        <row r="5034">
          <cell r="F5034" t="str">
            <v>ITE</v>
          </cell>
          <cell r="N5034">
            <v>0</v>
          </cell>
          <cell r="O5034">
            <v>33100000</v>
          </cell>
        </row>
        <row r="5035">
          <cell r="F5035" t="str">
            <v>ITE</v>
          </cell>
          <cell r="N5035">
            <v>0</v>
          </cell>
          <cell r="O5035">
            <v>33100000</v>
          </cell>
        </row>
        <row r="5036">
          <cell r="F5036" t="str">
            <v>ITE</v>
          </cell>
          <cell r="N5036">
            <v>0</v>
          </cell>
          <cell r="O5036">
            <v>190000000</v>
          </cell>
        </row>
        <row r="5037">
          <cell r="F5037" t="str">
            <v>ITE</v>
          </cell>
          <cell r="N5037">
            <v>0</v>
          </cell>
          <cell r="O5037">
            <v>8072453</v>
          </cell>
        </row>
        <row r="5038">
          <cell r="F5038" t="str">
            <v>ITE</v>
          </cell>
          <cell r="N5038">
            <v>0</v>
          </cell>
          <cell r="O5038">
            <v>8300000</v>
          </cell>
        </row>
        <row r="5039">
          <cell r="F5039" t="str">
            <v>ITE</v>
          </cell>
          <cell r="N5039">
            <v>0</v>
          </cell>
          <cell r="O5039">
            <v>8300000</v>
          </cell>
        </row>
        <row r="5040">
          <cell r="F5040" t="str">
            <v>FFE</v>
          </cell>
          <cell r="N5040">
            <v>0</v>
          </cell>
          <cell r="O5040">
            <v>4000000</v>
          </cell>
        </row>
        <row r="5041">
          <cell r="F5041" t="str">
            <v>OPE</v>
          </cell>
          <cell r="N5041">
            <v>27906640</v>
          </cell>
          <cell r="O5041">
            <v>148835413</v>
          </cell>
        </row>
        <row r="5042">
          <cell r="F5042" t="str">
            <v>OPE</v>
          </cell>
          <cell r="N5042">
            <v>27906640</v>
          </cell>
          <cell r="O5042">
            <v>148835413</v>
          </cell>
        </row>
        <row r="5043">
          <cell r="F5043" t="str">
            <v>OPE</v>
          </cell>
          <cell r="N5043">
            <v>27906640</v>
          </cell>
          <cell r="O5043">
            <v>148835413</v>
          </cell>
        </row>
        <row r="5044">
          <cell r="F5044" t="str">
            <v>OPE</v>
          </cell>
          <cell r="N5044">
            <v>27906640</v>
          </cell>
          <cell r="O5044">
            <v>148835413</v>
          </cell>
        </row>
        <row r="5045">
          <cell r="F5045" t="str">
            <v>FFE</v>
          </cell>
          <cell r="N5045">
            <v>0</v>
          </cell>
          <cell r="O5045">
            <v>5900000</v>
          </cell>
        </row>
        <row r="5046">
          <cell r="F5046" t="str">
            <v>FFE</v>
          </cell>
          <cell r="N5046">
            <v>0</v>
          </cell>
          <cell r="O5046">
            <v>5280000</v>
          </cell>
        </row>
        <row r="5047">
          <cell r="F5047" t="str">
            <v>ITE</v>
          </cell>
          <cell r="N5047">
            <v>0</v>
          </cell>
          <cell r="O5047">
            <v>6125000</v>
          </cell>
        </row>
        <row r="5048">
          <cell r="F5048" t="str">
            <v>ITE</v>
          </cell>
          <cell r="N5048">
            <v>0</v>
          </cell>
          <cell r="O5048">
            <v>3100000</v>
          </cell>
        </row>
        <row r="5049">
          <cell r="F5049" t="str">
            <v>ITE</v>
          </cell>
          <cell r="N5049">
            <v>0</v>
          </cell>
          <cell r="O5049">
            <v>5500000</v>
          </cell>
        </row>
        <row r="5050">
          <cell r="F5050" t="str">
            <v>ITE</v>
          </cell>
          <cell r="N5050">
            <v>0</v>
          </cell>
          <cell r="O5050">
            <v>5500000</v>
          </cell>
        </row>
        <row r="5051">
          <cell r="F5051" t="str">
            <v>ITE</v>
          </cell>
          <cell r="N5051">
            <v>0</v>
          </cell>
          <cell r="O5051">
            <v>5500000</v>
          </cell>
        </row>
        <row r="5052">
          <cell r="F5052" t="str">
            <v>FFE</v>
          </cell>
          <cell r="N5052">
            <v>0</v>
          </cell>
          <cell r="O5052">
            <v>3600000</v>
          </cell>
        </row>
        <row r="5053">
          <cell r="F5053" t="str">
            <v>FFE</v>
          </cell>
          <cell r="N5053">
            <v>0</v>
          </cell>
          <cell r="O5053">
            <v>5500000</v>
          </cell>
        </row>
        <row r="5054">
          <cell r="F5054" t="str">
            <v>MME</v>
          </cell>
          <cell r="N5054">
            <v>0</v>
          </cell>
          <cell r="O5054">
            <v>18700000</v>
          </cell>
        </row>
        <row r="5055">
          <cell r="F5055" t="str">
            <v>FFE</v>
          </cell>
          <cell r="N5055">
            <v>53128</v>
          </cell>
          <cell r="O5055">
            <v>850000</v>
          </cell>
        </row>
        <row r="5056">
          <cell r="F5056" t="str">
            <v>OPE</v>
          </cell>
          <cell r="N5056">
            <v>1875000</v>
          </cell>
          <cell r="O5056">
            <v>4000000</v>
          </cell>
        </row>
        <row r="5057">
          <cell r="F5057" t="str">
            <v>OPE</v>
          </cell>
          <cell r="N5057">
            <v>1875000</v>
          </cell>
          <cell r="O5057">
            <v>4000000</v>
          </cell>
        </row>
        <row r="5058">
          <cell r="F5058" t="str">
            <v>OPE</v>
          </cell>
          <cell r="N5058">
            <v>1875000</v>
          </cell>
          <cell r="O5058">
            <v>4000000</v>
          </cell>
        </row>
        <row r="5059">
          <cell r="F5059" t="str">
            <v>OPE</v>
          </cell>
          <cell r="N5059">
            <v>1875000</v>
          </cell>
          <cell r="O5059">
            <v>4000000</v>
          </cell>
        </row>
        <row r="5060">
          <cell r="F5060" t="str">
            <v>OPE</v>
          </cell>
          <cell r="N5060">
            <v>1875000</v>
          </cell>
          <cell r="O5060">
            <v>4000000</v>
          </cell>
        </row>
        <row r="5061">
          <cell r="F5061" t="str">
            <v>ITE</v>
          </cell>
          <cell r="N5061">
            <v>0</v>
          </cell>
          <cell r="O5061">
            <v>41000000</v>
          </cell>
        </row>
        <row r="5062">
          <cell r="F5062" t="str">
            <v>ITE</v>
          </cell>
          <cell r="N5062">
            <v>0</v>
          </cell>
          <cell r="O5062">
            <v>26000000</v>
          </cell>
        </row>
        <row r="5063">
          <cell r="F5063" t="str">
            <v>ITE</v>
          </cell>
          <cell r="N5063">
            <v>0</v>
          </cell>
          <cell r="O5063">
            <v>9500000</v>
          </cell>
        </row>
        <row r="5064">
          <cell r="F5064" t="str">
            <v>ITE</v>
          </cell>
          <cell r="N5064">
            <v>0</v>
          </cell>
          <cell r="O5064">
            <v>9500000</v>
          </cell>
        </row>
        <row r="5065">
          <cell r="F5065" t="str">
            <v>ITE</v>
          </cell>
          <cell r="N5065">
            <v>0</v>
          </cell>
          <cell r="O5065">
            <v>5900000</v>
          </cell>
        </row>
        <row r="5066">
          <cell r="F5066" t="str">
            <v>ITE</v>
          </cell>
          <cell r="N5066">
            <v>0</v>
          </cell>
          <cell r="O5066">
            <v>5900000</v>
          </cell>
        </row>
        <row r="5067">
          <cell r="F5067" t="str">
            <v>ITE</v>
          </cell>
          <cell r="N5067">
            <v>0</v>
          </cell>
          <cell r="O5067">
            <v>5900000</v>
          </cell>
        </row>
        <row r="5068">
          <cell r="F5068" t="str">
            <v>ITE</v>
          </cell>
          <cell r="N5068">
            <v>0</v>
          </cell>
          <cell r="O5068">
            <v>5900000</v>
          </cell>
        </row>
        <row r="5069">
          <cell r="F5069" t="str">
            <v>ITE</v>
          </cell>
          <cell r="N5069">
            <v>0</v>
          </cell>
          <cell r="O5069">
            <v>5900000</v>
          </cell>
        </row>
        <row r="5070">
          <cell r="F5070" t="str">
            <v>ITE</v>
          </cell>
          <cell r="N5070">
            <v>0</v>
          </cell>
          <cell r="O5070">
            <v>5900000</v>
          </cell>
        </row>
        <row r="5071">
          <cell r="F5071" t="str">
            <v>ITE</v>
          </cell>
          <cell r="N5071">
            <v>0</v>
          </cell>
          <cell r="O5071">
            <v>5900000</v>
          </cell>
        </row>
        <row r="5072">
          <cell r="F5072" t="str">
            <v>ITE</v>
          </cell>
          <cell r="N5072">
            <v>0</v>
          </cell>
          <cell r="O5072">
            <v>5900000</v>
          </cell>
        </row>
        <row r="5073">
          <cell r="F5073" t="str">
            <v>ITE</v>
          </cell>
          <cell r="N5073">
            <v>0</v>
          </cell>
          <cell r="O5073">
            <v>5900000</v>
          </cell>
        </row>
        <row r="5074">
          <cell r="F5074" t="str">
            <v>ITE</v>
          </cell>
          <cell r="N5074">
            <v>0</v>
          </cell>
          <cell r="O5074">
            <v>5900000</v>
          </cell>
        </row>
        <row r="5075">
          <cell r="F5075" t="str">
            <v>ITE</v>
          </cell>
          <cell r="N5075">
            <v>0</v>
          </cell>
          <cell r="O5075">
            <v>5900000</v>
          </cell>
        </row>
        <row r="5076">
          <cell r="F5076" t="str">
            <v>ITE</v>
          </cell>
          <cell r="N5076">
            <v>0</v>
          </cell>
          <cell r="O5076">
            <v>5900000</v>
          </cell>
        </row>
        <row r="5077">
          <cell r="F5077" t="str">
            <v>ITE</v>
          </cell>
          <cell r="N5077">
            <v>0</v>
          </cell>
          <cell r="O5077">
            <v>5300000</v>
          </cell>
        </row>
        <row r="5078">
          <cell r="F5078" t="str">
            <v>ITE</v>
          </cell>
          <cell r="N5078">
            <v>0</v>
          </cell>
          <cell r="O5078">
            <v>5300000</v>
          </cell>
        </row>
        <row r="5079">
          <cell r="F5079" t="str">
            <v>ITE</v>
          </cell>
          <cell r="N5079">
            <v>0</v>
          </cell>
          <cell r="O5079">
            <v>5300000</v>
          </cell>
        </row>
        <row r="5080">
          <cell r="F5080" t="str">
            <v>ITE</v>
          </cell>
          <cell r="N5080">
            <v>0</v>
          </cell>
          <cell r="O5080">
            <v>5300000</v>
          </cell>
        </row>
        <row r="5081">
          <cell r="F5081" t="str">
            <v>ITE</v>
          </cell>
          <cell r="N5081">
            <v>0</v>
          </cell>
          <cell r="O5081">
            <v>5300000</v>
          </cell>
        </row>
        <row r="5082">
          <cell r="F5082" t="str">
            <v>ITE</v>
          </cell>
          <cell r="N5082">
            <v>0</v>
          </cell>
          <cell r="O5082">
            <v>5300000</v>
          </cell>
        </row>
        <row r="5083">
          <cell r="F5083" t="str">
            <v>ITE</v>
          </cell>
          <cell r="N5083">
            <v>0</v>
          </cell>
          <cell r="O5083">
            <v>5300000</v>
          </cell>
        </row>
        <row r="5084">
          <cell r="F5084" t="str">
            <v>ITE</v>
          </cell>
          <cell r="N5084">
            <v>0</v>
          </cell>
          <cell r="O5084">
            <v>5300000</v>
          </cell>
        </row>
        <row r="5085">
          <cell r="F5085" t="str">
            <v>ITE</v>
          </cell>
          <cell r="N5085">
            <v>0</v>
          </cell>
          <cell r="O5085">
            <v>5300000</v>
          </cell>
        </row>
        <row r="5086">
          <cell r="F5086" t="str">
            <v>ITE</v>
          </cell>
          <cell r="N5086">
            <v>0</v>
          </cell>
          <cell r="O5086">
            <v>5300000</v>
          </cell>
        </row>
        <row r="5087">
          <cell r="F5087" t="str">
            <v>ITE</v>
          </cell>
          <cell r="N5087">
            <v>0</v>
          </cell>
          <cell r="O5087">
            <v>5300000</v>
          </cell>
        </row>
        <row r="5088">
          <cell r="F5088" t="str">
            <v>ITE</v>
          </cell>
          <cell r="N5088">
            <v>0</v>
          </cell>
          <cell r="O5088">
            <v>5710937486</v>
          </cell>
        </row>
        <row r="5089">
          <cell r="F5089" t="str">
            <v>ITE</v>
          </cell>
          <cell r="N5089">
            <v>0</v>
          </cell>
          <cell r="O5089">
            <v>8900000</v>
          </cell>
        </row>
        <row r="5090">
          <cell r="F5090" t="str">
            <v>FFE</v>
          </cell>
          <cell r="N5090">
            <v>0</v>
          </cell>
          <cell r="O5090">
            <v>5900000</v>
          </cell>
        </row>
        <row r="5091">
          <cell r="F5091" t="str">
            <v>ITE</v>
          </cell>
          <cell r="N5091">
            <v>0</v>
          </cell>
          <cell r="O5091">
            <v>6900000</v>
          </cell>
        </row>
        <row r="5092">
          <cell r="F5092" t="str">
            <v>ITE</v>
          </cell>
          <cell r="N5092">
            <v>0</v>
          </cell>
          <cell r="O5092">
            <v>6900000</v>
          </cell>
        </row>
        <row r="5093">
          <cell r="F5093" t="str">
            <v>OPE</v>
          </cell>
          <cell r="N5093">
            <v>450000</v>
          </cell>
          <cell r="O5093">
            <v>2587500</v>
          </cell>
        </row>
        <row r="5094">
          <cell r="F5094" t="str">
            <v>ITE</v>
          </cell>
          <cell r="N5094">
            <v>0</v>
          </cell>
          <cell r="O5094">
            <v>8340525</v>
          </cell>
        </row>
        <row r="5095">
          <cell r="F5095" t="str">
            <v>ITE</v>
          </cell>
          <cell r="N5095">
            <v>0</v>
          </cell>
          <cell r="O5095">
            <v>8340525</v>
          </cell>
        </row>
        <row r="5096">
          <cell r="F5096" t="str">
            <v>ITE</v>
          </cell>
          <cell r="N5096">
            <v>0</v>
          </cell>
          <cell r="O5096">
            <v>44906614</v>
          </cell>
        </row>
        <row r="5097">
          <cell r="F5097" t="str">
            <v>ITE</v>
          </cell>
          <cell r="N5097">
            <v>0</v>
          </cell>
          <cell r="O5097">
            <v>36548656</v>
          </cell>
        </row>
        <row r="5098">
          <cell r="F5098" t="str">
            <v>ITE</v>
          </cell>
          <cell r="N5098">
            <v>0</v>
          </cell>
          <cell r="O5098">
            <v>8688796</v>
          </cell>
        </row>
        <row r="5099">
          <cell r="F5099" t="str">
            <v>ITE</v>
          </cell>
          <cell r="N5099">
            <v>0</v>
          </cell>
          <cell r="O5099">
            <v>8688796</v>
          </cell>
        </row>
        <row r="5100">
          <cell r="F5100" t="str">
            <v>ITE</v>
          </cell>
          <cell r="N5100">
            <v>0</v>
          </cell>
          <cell r="O5100">
            <v>8688796</v>
          </cell>
        </row>
        <row r="5101">
          <cell r="F5101" t="str">
            <v>ITE</v>
          </cell>
          <cell r="N5101">
            <v>0</v>
          </cell>
          <cell r="O5101">
            <v>8688796</v>
          </cell>
        </row>
        <row r="5102">
          <cell r="F5102" t="str">
            <v>ITE</v>
          </cell>
          <cell r="N5102">
            <v>0</v>
          </cell>
          <cell r="O5102">
            <v>8688796</v>
          </cell>
        </row>
        <row r="5103">
          <cell r="F5103" t="str">
            <v>ITE</v>
          </cell>
          <cell r="N5103">
            <v>0</v>
          </cell>
          <cell r="O5103">
            <v>8688796</v>
          </cell>
        </row>
        <row r="5104">
          <cell r="F5104" t="str">
            <v>ITE</v>
          </cell>
          <cell r="N5104">
            <v>0</v>
          </cell>
          <cell r="O5104">
            <v>8688796</v>
          </cell>
        </row>
        <row r="5105">
          <cell r="F5105" t="str">
            <v>ITE</v>
          </cell>
          <cell r="N5105">
            <v>0</v>
          </cell>
          <cell r="O5105">
            <v>8688796</v>
          </cell>
        </row>
        <row r="5106">
          <cell r="F5106" t="str">
            <v>ITE</v>
          </cell>
          <cell r="N5106">
            <v>0</v>
          </cell>
          <cell r="O5106">
            <v>7300000</v>
          </cell>
        </row>
        <row r="5107">
          <cell r="F5107" t="str">
            <v>FFE</v>
          </cell>
          <cell r="N5107">
            <v>0</v>
          </cell>
          <cell r="O5107">
            <v>5975000</v>
          </cell>
        </row>
        <row r="5108">
          <cell r="F5108" t="str">
            <v>BLD</v>
          </cell>
          <cell r="N5108">
            <v>94416667</v>
          </cell>
          <cell r="O5108">
            <v>515000000</v>
          </cell>
        </row>
        <row r="5109">
          <cell r="F5109" t="str">
            <v>BLD</v>
          </cell>
          <cell r="N5109">
            <v>60255617</v>
          </cell>
          <cell r="O5109">
            <v>328667000</v>
          </cell>
        </row>
        <row r="5110">
          <cell r="F5110" t="str">
            <v>ITE</v>
          </cell>
          <cell r="N5110">
            <v>0</v>
          </cell>
          <cell r="O5110">
            <v>5634375</v>
          </cell>
        </row>
        <row r="5111">
          <cell r="F5111" t="str">
            <v>ITE</v>
          </cell>
          <cell r="N5111">
            <v>0</v>
          </cell>
          <cell r="O5111">
            <v>5634375</v>
          </cell>
        </row>
        <row r="5112">
          <cell r="F5112" t="str">
            <v>ITE</v>
          </cell>
          <cell r="N5112">
            <v>0</v>
          </cell>
          <cell r="O5112">
            <v>5634375</v>
          </cell>
        </row>
        <row r="5113">
          <cell r="F5113" t="str">
            <v>ITE</v>
          </cell>
          <cell r="N5113">
            <v>0</v>
          </cell>
          <cell r="O5113">
            <v>11494125</v>
          </cell>
        </row>
        <row r="5114">
          <cell r="F5114" t="str">
            <v>ITE</v>
          </cell>
          <cell r="N5114">
            <v>0</v>
          </cell>
          <cell r="O5114">
            <v>11494125</v>
          </cell>
        </row>
        <row r="5115">
          <cell r="F5115" t="str">
            <v>ITE</v>
          </cell>
          <cell r="N5115">
            <v>0</v>
          </cell>
          <cell r="O5115">
            <v>15911475</v>
          </cell>
        </row>
        <row r="5116">
          <cell r="F5116" t="str">
            <v>ITE</v>
          </cell>
          <cell r="N5116">
            <v>0</v>
          </cell>
          <cell r="O5116">
            <v>15911475</v>
          </cell>
        </row>
        <row r="5117">
          <cell r="F5117" t="str">
            <v>ITE</v>
          </cell>
          <cell r="N5117">
            <v>0</v>
          </cell>
          <cell r="O5117">
            <v>15911475</v>
          </cell>
        </row>
        <row r="5118">
          <cell r="F5118" t="str">
            <v>ITE</v>
          </cell>
          <cell r="N5118">
            <v>0</v>
          </cell>
          <cell r="O5118">
            <v>15911475</v>
          </cell>
        </row>
        <row r="5119">
          <cell r="F5119" t="str">
            <v>ITE</v>
          </cell>
          <cell r="N5119">
            <v>0</v>
          </cell>
          <cell r="O5119">
            <v>72065910</v>
          </cell>
        </row>
        <row r="5120">
          <cell r="F5120" t="str">
            <v>OPE</v>
          </cell>
          <cell r="N5120">
            <v>8371875</v>
          </cell>
          <cell r="O5120">
            <v>42557031</v>
          </cell>
        </row>
        <row r="5121">
          <cell r="F5121" t="str">
            <v>BLD</v>
          </cell>
          <cell r="N5121">
            <v>52451667</v>
          </cell>
          <cell r="O5121">
            <v>286100000</v>
          </cell>
        </row>
        <row r="5122">
          <cell r="F5122" t="str">
            <v>ITE</v>
          </cell>
          <cell r="N5122">
            <v>0</v>
          </cell>
          <cell r="O5122">
            <v>7300000</v>
          </cell>
        </row>
        <row r="5123">
          <cell r="F5123" t="str">
            <v>ITE</v>
          </cell>
          <cell r="N5123">
            <v>0</v>
          </cell>
          <cell r="O5123">
            <v>7300000</v>
          </cell>
        </row>
        <row r="5124">
          <cell r="F5124" t="str">
            <v>ITE</v>
          </cell>
          <cell r="N5124">
            <v>0</v>
          </cell>
          <cell r="O5124">
            <v>7300000</v>
          </cell>
        </row>
        <row r="5125">
          <cell r="F5125" t="str">
            <v>ITE</v>
          </cell>
          <cell r="N5125">
            <v>0</v>
          </cell>
          <cell r="O5125">
            <v>5687010</v>
          </cell>
        </row>
        <row r="5126">
          <cell r="F5126" t="str">
            <v>ITE</v>
          </cell>
          <cell r="N5126">
            <v>0</v>
          </cell>
          <cell r="O5126">
            <v>5687010</v>
          </cell>
        </row>
        <row r="5127">
          <cell r="F5127" t="str">
            <v>ITE</v>
          </cell>
          <cell r="N5127">
            <v>0</v>
          </cell>
          <cell r="O5127">
            <v>5687010</v>
          </cell>
        </row>
        <row r="5128">
          <cell r="F5128" t="str">
            <v>ITE</v>
          </cell>
          <cell r="N5128">
            <v>0</v>
          </cell>
          <cell r="O5128">
            <v>5687010</v>
          </cell>
        </row>
        <row r="5129">
          <cell r="F5129" t="str">
            <v>ITE</v>
          </cell>
          <cell r="N5129">
            <v>0</v>
          </cell>
          <cell r="O5129">
            <v>5687010</v>
          </cell>
        </row>
        <row r="5130">
          <cell r="F5130" t="str">
            <v>ITE</v>
          </cell>
          <cell r="N5130">
            <v>0</v>
          </cell>
          <cell r="O5130">
            <v>5687010</v>
          </cell>
        </row>
        <row r="5131">
          <cell r="F5131" t="str">
            <v>ITE</v>
          </cell>
          <cell r="N5131">
            <v>0</v>
          </cell>
          <cell r="O5131">
            <v>5687010</v>
          </cell>
        </row>
        <row r="5132">
          <cell r="F5132" t="str">
            <v>ITE</v>
          </cell>
          <cell r="N5132">
            <v>0</v>
          </cell>
          <cell r="O5132">
            <v>5687010</v>
          </cell>
        </row>
        <row r="5133">
          <cell r="F5133" t="str">
            <v>ITE</v>
          </cell>
          <cell r="N5133">
            <v>0</v>
          </cell>
          <cell r="O5133">
            <v>5687010</v>
          </cell>
        </row>
        <row r="5134">
          <cell r="F5134" t="str">
            <v>ITE</v>
          </cell>
          <cell r="N5134">
            <v>0</v>
          </cell>
          <cell r="O5134">
            <v>5687010</v>
          </cell>
        </row>
        <row r="5135">
          <cell r="F5135" t="str">
            <v>ITE</v>
          </cell>
          <cell r="N5135">
            <v>0</v>
          </cell>
          <cell r="O5135">
            <v>5687010</v>
          </cell>
        </row>
        <row r="5136">
          <cell r="F5136" t="str">
            <v>ITE</v>
          </cell>
          <cell r="N5136">
            <v>0</v>
          </cell>
          <cell r="O5136">
            <v>5687010</v>
          </cell>
        </row>
        <row r="5137">
          <cell r="F5137" t="str">
            <v>ITE</v>
          </cell>
          <cell r="N5137">
            <v>0</v>
          </cell>
          <cell r="O5137">
            <v>5687010</v>
          </cell>
        </row>
        <row r="5138">
          <cell r="F5138" t="str">
            <v>ITE</v>
          </cell>
          <cell r="N5138">
            <v>0</v>
          </cell>
          <cell r="O5138">
            <v>5687010</v>
          </cell>
        </row>
        <row r="5139">
          <cell r="F5139" t="str">
            <v>ITE</v>
          </cell>
          <cell r="N5139">
            <v>0</v>
          </cell>
          <cell r="O5139">
            <v>5687010</v>
          </cell>
        </row>
        <row r="5140">
          <cell r="F5140" t="str">
            <v>ITE</v>
          </cell>
          <cell r="N5140">
            <v>0</v>
          </cell>
          <cell r="O5140">
            <v>5687010</v>
          </cell>
        </row>
        <row r="5141">
          <cell r="F5141" t="str">
            <v>ITE</v>
          </cell>
          <cell r="N5141">
            <v>0</v>
          </cell>
          <cell r="O5141">
            <v>25000000</v>
          </cell>
        </row>
        <row r="5142">
          <cell r="F5142" t="str">
            <v>OPE</v>
          </cell>
          <cell r="N5142">
            <v>318576228</v>
          </cell>
          <cell r="O5142">
            <v>1619429159</v>
          </cell>
        </row>
        <row r="5143">
          <cell r="F5143" t="str">
            <v>OPE</v>
          </cell>
          <cell r="N5143">
            <v>37443724</v>
          </cell>
          <cell r="O5143">
            <v>190338930</v>
          </cell>
        </row>
        <row r="5144">
          <cell r="F5144" t="str">
            <v>OPE</v>
          </cell>
          <cell r="N5144">
            <v>37443724</v>
          </cell>
          <cell r="O5144">
            <v>190338930</v>
          </cell>
        </row>
        <row r="5145">
          <cell r="F5145" t="str">
            <v>OPE</v>
          </cell>
          <cell r="N5145">
            <v>37443724</v>
          </cell>
          <cell r="O5145">
            <v>190338930</v>
          </cell>
        </row>
        <row r="5146">
          <cell r="F5146" t="str">
            <v>OPE</v>
          </cell>
          <cell r="N5146">
            <v>18625000</v>
          </cell>
          <cell r="O5146">
            <v>99333332</v>
          </cell>
        </row>
        <row r="5147">
          <cell r="F5147" t="str">
            <v>OPE</v>
          </cell>
          <cell r="N5147">
            <v>18625000</v>
          </cell>
          <cell r="O5147">
            <v>99333332</v>
          </cell>
        </row>
        <row r="5148">
          <cell r="F5148" t="str">
            <v>ITE</v>
          </cell>
          <cell r="N5148">
            <v>0</v>
          </cell>
          <cell r="O5148">
            <v>6900000</v>
          </cell>
        </row>
        <row r="5149">
          <cell r="F5149" t="str">
            <v>OPE</v>
          </cell>
          <cell r="N5149">
            <v>2708334</v>
          </cell>
          <cell r="O5149">
            <v>19499996</v>
          </cell>
        </row>
        <row r="5150">
          <cell r="F5150" t="str">
            <v>OPE</v>
          </cell>
          <cell r="N5150">
            <v>541666</v>
          </cell>
          <cell r="O5150">
            <v>0</v>
          </cell>
        </row>
        <row r="5151">
          <cell r="F5151" t="str">
            <v>OPE</v>
          </cell>
          <cell r="N5151">
            <v>3250000</v>
          </cell>
          <cell r="O5151">
            <v>19499996</v>
          </cell>
        </row>
        <row r="5152">
          <cell r="F5152" t="str">
            <v>ITE</v>
          </cell>
          <cell r="N5152">
            <v>0</v>
          </cell>
          <cell r="O5152">
            <v>6900000</v>
          </cell>
        </row>
        <row r="5153">
          <cell r="F5153" t="str">
            <v>ITE</v>
          </cell>
          <cell r="N5153">
            <v>0</v>
          </cell>
          <cell r="O5153">
            <v>24011811</v>
          </cell>
        </row>
        <row r="5154">
          <cell r="F5154" t="str">
            <v>OPE</v>
          </cell>
          <cell r="N5154">
            <v>7625000</v>
          </cell>
          <cell r="O5154">
            <v>32406250</v>
          </cell>
        </row>
        <row r="5155">
          <cell r="F5155" t="str">
            <v>OPE</v>
          </cell>
          <cell r="N5155">
            <v>7625000</v>
          </cell>
          <cell r="O5155">
            <v>32406250</v>
          </cell>
        </row>
        <row r="5156">
          <cell r="F5156" t="str">
            <v>OPE</v>
          </cell>
          <cell r="N5156">
            <v>7625000</v>
          </cell>
          <cell r="O5156">
            <v>32406250</v>
          </cell>
        </row>
        <row r="5157">
          <cell r="F5157" t="str">
            <v>FFE</v>
          </cell>
          <cell r="N5157">
            <v>0</v>
          </cell>
          <cell r="O5157">
            <v>6500000</v>
          </cell>
        </row>
        <row r="5158">
          <cell r="F5158" t="str">
            <v>ITE</v>
          </cell>
          <cell r="N5158">
            <v>0</v>
          </cell>
          <cell r="O5158">
            <v>5557056</v>
          </cell>
        </row>
        <row r="5159">
          <cell r="F5159" t="str">
            <v>ITE</v>
          </cell>
          <cell r="N5159">
            <v>0</v>
          </cell>
          <cell r="O5159">
            <v>5557056</v>
          </cell>
        </row>
        <row r="5160">
          <cell r="F5160" t="str">
            <v>ITE</v>
          </cell>
          <cell r="N5160">
            <v>0</v>
          </cell>
          <cell r="O5160">
            <v>5557056</v>
          </cell>
        </row>
        <row r="5161">
          <cell r="F5161" t="str">
            <v>ITE</v>
          </cell>
          <cell r="N5161">
            <v>0</v>
          </cell>
          <cell r="O5161">
            <v>5557056</v>
          </cell>
        </row>
        <row r="5162">
          <cell r="F5162" t="str">
            <v>ITE</v>
          </cell>
          <cell r="N5162">
            <v>0</v>
          </cell>
          <cell r="O5162">
            <v>5557056</v>
          </cell>
        </row>
        <row r="5163">
          <cell r="F5163" t="str">
            <v>ITE</v>
          </cell>
          <cell r="N5163">
            <v>0</v>
          </cell>
          <cell r="O5163">
            <v>5557056</v>
          </cell>
        </row>
        <row r="5164">
          <cell r="F5164" t="str">
            <v>ITE</v>
          </cell>
          <cell r="N5164">
            <v>0</v>
          </cell>
          <cell r="O5164">
            <v>5557056</v>
          </cell>
        </row>
        <row r="5165">
          <cell r="F5165" t="str">
            <v>ITE</v>
          </cell>
          <cell r="N5165">
            <v>0</v>
          </cell>
          <cell r="O5165">
            <v>5557056</v>
          </cell>
        </row>
        <row r="5166">
          <cell r="F5166" t="str">
            <v>ITE</v>
          </cell>
          <cell r="N5166">
            <v>0</v>
          </cell>
          <cell r="O5166">
            <v>5557056</v>
          </cell>
        </row>
        <row r="5167">
          <cell r="F5167" t="str">
            <v>ITE</v>
          </cell>
          <cell r="N5167">
            <v>0</v>
          </cell>
          <cell r="O5167">
            <v>5557056</v>
          </cell>
        </row>
        <row r="5168">
          <cell r="F5168" t="str">
            <v>ITE</v>
          </cell>
          <cell r="N5168">
            <v>0</v>
          </cell>
          <cell r="O5168">
            <v>5557056</v>
          </cell>
        </row>
        <row r="5169">
          <cell r="F5169" t="str">
            <v>ITE</v>
          </cell>
          <cell r="N5169">
            <v>0</v>
          </cell>
          <cell r="O5169">
            <v>5557056</v>
          </cell>
        </row>
        <row r="5170">
          <cell r="F5170" t="str">
            <v>ITE</v>
          </cell>
          <cell r="N5170">
            <v>0</v>
          </cell>
          <cell r="O5170">
            <v>5557056</v>
          </cell>
        </row>
        <row r="5171">
          <cell r="F5171" t="str">
            <v>ITE</v>
          </cell>
          <cell r="N5171">
            <v>0</v>
          </cell>
          <cell r="O5171">
            <v>5557056</v>
          </cell>
        </row>
        <row r="5172">
          <cell r="F5172" t="str">
            <v>ITE</v>
          </cell>
          <cell r="N5172">
            <v>0</v>
          </cell>
          <cell r="O5172">
            <v>5557056</v>
          </cell>
        </row>
        <row r="5173">
          <cell r="F5173" t="str">
            <v>ITE</v>
          </cell>
          <cell r="N5173">
            <v>0</v>
          </cell>
          <cell r="O5173">
            <v>5557056</v>
          </cell>
        </row>
        <row r="5174">
          <cell r="F5174" t="str">
            <v>ITE</v>
          </cell>
          <cell r="N5174">
            <v>0</v>
          </cell>
          <cell r="O5174">
            <v>5557056</v>
          </cell>
        </row>
        <row r="5175">
          <cell r="F5175" t="str">
            <v>ITE</v>
          </cell>
          <cell r="N5175">
            <v>0</v>
          </cell>
          <cell r="O5175">
            <v>5557056</v>
          </cell>
        </row>
        <row r="5176">
          <cell r="F5176" t="str">
            <v>ITE</v>
          </cell>
          <cell r="N5176">
            <v>0</v>
          </cell>
          <cell r="O5176">
            <v>5557056</v>
          </cell>
        </row>
        <row r="5177">
          <cell r="F5177" t="str">
            <v>ITE</v>
          </cell>
          <cell r="N5177">
            <v>0</v>
          </cell>
          <cell r="O5177">
            <v>5557056</v>
          </cell>
        </row>
        <row r="5178">
          <cell r="F5178" t="str">
            <v>ITE</v>
          </cell>
          <cell r="N5178">
            <v>0</v>
          </cell>
          <cell r="O5178">
            <v>5557056</v>
          </cell>
        </row>
        <row r="5179">
          <cell r="F5179" t="str">
            <v>ITE</v>
          </cell>
          <cell r="N5179">
            <v>0</v>
          </cell>
          <cell r="O5179">
            <v>5557056</v>
          </cell>
        </row>
        <row r="5180">
          <cell r="F5180" t="str">
            <v>ITE</v>
          </cell>
          <cell r="N5180">
            <v>0</v>
          </cell>
          <cell r="O5180">
            <v>5557056</v>
          </cell>
        </row>
        <row r="5181">
          <cell r="F5181" t="str">
            <v>ITE</v>
          </cell>
          <cell r="N5181">
            <v>0</v>
          </cell>
          <cell r="O5181">
            <v>5557056</v>
          </cell>
        </row>
        <row r="5182">
          <cell r="F5182" t="str">
            <v>ITE</v>
          </cell>
          <cell r="N5182">
            <v>0</v>
          </cell>
          <cell r="O5182">
            <v>5557056</v>
          </cell>
        </row>
        <row r="5183">
          <cell r="F5183" t="str">
            <v>ITE</v>
          </cell>
          <cell r="N5183">
            <v>0</v>
          </cell>
          <cell r="O5183">
            <v>5557056</v>
          </cell>
        </row>
        <row r="5184">
          <cell r="F5184" t="str">
            <v>ITE</v>
          </cell>
          <cell r="N5184">
            <v>0</v>
          </cell>
          <cell r="O5184">
            <v>5557056</v>
          </cell>
        </row>
        <row r="5185">
          <cell r="F5185" t="str">
            <v>ITE</v>
          </cell>
          <cell r="N5185">
            <v>0</v>
          </cell>
          <cell r="O5185">
            <v>5557056</v>
          </cell>
        </row>
        <row r="5186">
          <cell r="F5186" t="str">
            <v>ITE</v>
          </cell>
          <cell r="N5186">
            <v>0</v>
          </cell>
          <cell r="O5186">
            <v>5557056</v>
          </cell>
        </row>
        <row r="5187">
          <cell r="F5187" t="str">
            <v>ITE</v>
          </cell>
          <cell r="N5187">
            <v>0</v>
          </cell>
          <cell r="O5187">
            <v>5557056</v>
          </cell>
        </row>
        <row r="5188">
          <cell r="F5188" t="str">
            <v>ITE</v>
          </cell>
          <cell r="N5188">
            <v>0</v>
          </cell>
          <cell r="O5188">
            <v>5557056</v>
          </cell>
        </row>
        <row r="5189">
          <cell r="F5189" t="str">
            <v>ITE</v>
          </cell>
          <cell r="N5189">
            <v>0</v>
          </cell>
          <cell r="O5189">
            <v>5557056</v>
          </cell>
        </row>
        <row r="5190">
          <cell r="F5190" t="str">
            <v>ITE</v>
          </cell>
          <cell r="N5190">
            <v>0</v>
          </cell>
          <cell r="O5190">
            <v>5557056</v>
          </cell>
        </row>
        <row r="5191">
          <cell r="F5191" t="str">
            <v>ITE</v>
          </cell>
          <cell r="N5191">
            <v>0</v>
          </cell>
          <cell r="O5191">
            <v>5557056</v>
          </cell>
        </row>
        <row r="5192">
          <cell r="F5192" t="str">
            <v>ITE</v>
          </cell>
          <cell r="N5192">
            <v>0</v>
          </cell>
          <cell r="O5192">
            <v>5557056</v>
          </cell>
        </row>
        <row r="5193">
          <cell r="F5193" t="str">
            <v>ITE</v>
          </cell>
          <cell r="N5193">
            <v>0</v>
          </cell>
          <cell r="O5193">
            <v>5557056</v>
          </cell>
        </row>
        <row r="5194">
          <cell r="F5194" t="str">
            <v>ITE</v>
          </cell>
          <cell r="N5194">
            <v>0</v>
          </cell>
          <cell r="O5194">
            <v>5557056</v>
          </cell>
        </row>
        <row r="5195">
          <cell r="F5195" t="str">
            <v>ITE</v>
          </cell>
          <cell r="N5195">
            <v>0</v>
          </cell>
          <cell r="O5195">
            <v>5557056</v>
          </cell>
        </row>
        <row r="5196">
          <cell r="F5196" t="str">
            <v>ITE</v>
          </cell>
          <cell r="N5196">
            <v>0</v>
          </cell>
          <cell r="O5196">
            <v>5557056</v>
          </cell>
        </row>
        <row r="5197">
          <cell r="F5197" t="str">
            <v>ITE</v>
          </cell>
          <cell r="N5197">
            <v>0</v>
          </cell>
          <cell r="O5197">
            <v>5557056</v>
          </cell>
        </row>
        <row r="5198">
          <cell r="F5198" t="str">
            <v>ITE</v>
          </cell>
          <cell r="N5198">
            <v>0</v>
          </cell>
          <cell r="O5198">
            <v>5557056</v>
          </cell>
        </row>
        <row r="5199">
          <cell r="F5199" t="str">
            <v>ITE</v>
          </cell>
          <cell r="N5199">
            <v>0</v>
          </cell>
          <cell r="O5199">
            <v>5557056</v>
          </cell>
        </row>
        <row r="5200">
          <cell r="F5200" t="str">
            <v>ITE</v>
          </cell>
          <cell r="N5200">
            <v>0</v>
          </cell>
          <cell r="O5200">
            <v>5557056</v>
          </cell>
        </row>
        <row r="5201">
          <cell r="F5201" t="str">
            <v>ITE</v>
          </cell>
          <cell r="N5201">
            <v>0</v>
          </cell>
          <cell r="O5201">
            <v>5557056</v>
          </cell>
        </row>
        <row r="5202">
          <cell r="F5202" t="str">
            <v>ITE</v>
          </cell>
          <cell r="N5202">
            <v>0</v>
          </cell>
          <cell r="O5202">
            <v>5557056</v>
          </cell>
        </row>
        <row r="5203">
          <cell r="F5203" t="str">
            <v>ITE</v>
          </cell>
          <cell r="N5203">
            <v>0</v>
          </cell>
          <cell r="O5203">
            <v>5557056</v>
          </cell>
        </row>
        <row r="5204">
          <cell r="F5204" t="str">
            <v>ITE</v>
          </cell>
          <cell r="N5204">
            <v>0</v>
          </cell>
          <cell r="O5204">
            <v>5557056</v>
          </cell>
        </row>
        <row r="5205">
          <cell r="F5205" t="str">
            <v>ITE</v>
          </cell>
          <cell r="N5205">
            <v>0</v>
          </cell>
          <cell r="O5205">
            <v>5557056</v>
          </cell>
        </row>
        <row r="5206">
          <cell r="F5206" t="str">
            <v>ITE</v>
          </cell>
          <cell r="N5206">
            <v>0</v>
          </cell>
          <cell r="O5206">
            <v>5557056</v>
          </cell>
        </row>
        <row r="5207">
          <cell r="F5207" t="str">
            <v>ITE</v>
          </cell>
          <cell r="N5207">
            <v>0</v>
          </cell>
          <cell r="O5207">
            <v>5557056</v>
          </cell>
        </row>
        <row r="5208">
          <cell r="F5208" t="str">
            <v>ITE</v>
          </cell>
          <cell r="N5208">
            <v>0</v>
          </cell>
          <cell r="O5208">
            <v>5557056</v>
          </cell>
        </row>
        <row r="5209">
          <cell r="F5209" t="str">
            <v>ITE</v>
          </cell>
          <cell r="N5209">
            <v>0</v>
          </cell>
          <cell r="O5209">
            <v>5557056</v>
          </cell>
        </row>
        <row r="5210">
          <cell r="F5210" t="str">
            <v>ITE</v>
          </cell>
          <cell r="N5210">
            <v>0</v>
          </cell>
          <cell r="O5210">
            <v>5557056</v>
          </cell>
        </row>
        <row r="5211">
          <cell r="F5211" t="str">
            <v>COM</v>
          </cell>
          <cell r="N5211">
            <v>0</v>
          </cell>
          <cell r="O5211">
            <v>127986277</v>
          </cell>
        </row>
        <row r="5212">
          <cell r="F5212" t="str">
            <v>ITE</v>
          </cell>
          <cell r="N5212">
            <v>0</v>
          </cell>
          <cell r="O5212">
            <v>4650000</v>
          </cell>
        </row>
        <row r="5213">
          <cell r="F5213" t="str">
            <v>ITE</v>
          </cell>
          <cell r="N5213">
            <v>0</v>
          </cell>
          <cell r="O5213">
            <v>7103680</v>
          </cell>
        </row>
        <row r="5214">
          <cell r="F5214" t="str">
            <v>ITE</v>
          </cell>
          <cell r="N5214">
            <v>0</v>
          </cell>
          <cell r="O5214">
            <v>5664960</v>
          </cell>
        </row>
        <row r="5215">
          <cell r="F5215" t="str">
            <v>MME</v>
          </cell>
          <cell r="N5215">
            <v>0</v>
          </cell>
          <cell r="O5215">
            <v>3327750</v>
          </cell>
        </row>
        <row r="5216">
          <cell r="F5216" t="str">
            <v>MME</v>
          </cell>
          <cell r="N5216">
            <v>0</v>
          </cell>
          <cell r="O5216">
            <v>4539000</v>
          </cell>
        </row>
        <row r="5217">
          <cell r="F5217" t="str">
            <v>MME</v>
          </cell>
          <cell r="N5217">
            <v>0</v>
          </cell>
          <cell r="O5217">
            <v>13600000</v>
          </cell>
        </row>
        <row r="5218">
          <cell r="F5218" t="str">
            <v>FFE</v>
          </cell>
          <cell r="N5218">
            <v>0</v>
          </cell>
          <cell r="O5218">
            <v>4475000</v>
          </cell>
        </row>
        <row r="5219">
          <cell r="F5219" t="str">
            <v>FFE</v>
          </cell>
          <cell r="N5219">
            <v>0</v>
          </cell>
          <cell r="O5219">
            <v>4475000</v>
          </cell>
        </row>
        <row r="5220">
          <cell r="F5220" t="str">
            <v>MME</v>
          </cell>
          <cell r="N5220">
            <v>0</v>
          </cell>
          <cell r="O5220">
            <v>23500000</v>
          </cell>
        </row>
        <row r="5221">
          <cell r="F5221" t="str">
            <v>ITE</v>
          </cell>
          <cell r="N5221">
            <v>0</v>
          </cell>
          <cell r="O5221">
            <v>18019958</v>
          </cell>
        </row>
        <row r="5222">
          <cell r="F5222" t="str">
            <v>FFE</v>
          </cell>
          <cell r="N5222">
            <v>0</v>
          </cell>
          <cell r="O5222">
            <v>4950000</v>
          </cell>
        </row>
        <row r="5223">
          <cell r="F5223" t="str">
            <v>FFE</v>
          </cell>
          <cell r="N5223">
            <v>0</v>
          </cell>
          <cell r="O5223">
            <v>4100000</v>
          </cell>
        </row>
        <row r="5224">
          <cell r="F5224" t="str">
            <v>ITE</v>
          </cell>
          <cell r="N5224">
            <v>0</v>
          </cell>
          <cell r="O5224">
            <v>5712840</v>
          </cell>
        </row>
        <row r="5225">
          <cell r="F5225" t="str">
            <v>ITE</v>
          </cell>
          <cell r="N5225">
            <v>0</v>
          </cell>
          <cell r="O5225">
            <v>5712840</v>
          </cell>
        </row>
        <row r="5226">
          <cell r="F5226" t="str">
            <v>ITE</v>
          </cell>
          <cell r="N5226">
            <v>0</v>
          </cell>
          <cell r="O5226">
            <v>5712840</v>
          </cell>
        </row>
        <row r="5227">
          <cell r="F5227" t="str">
            <v>ITE</v>
          </cell>
          <cell r="N5227">
            <v>0</v>
          </cell>
          <cell r="O5227">
            <v>5712840</v>
          </cell>
        </row>
        <row r="5228">
          <cell r="F5228" t="str">
            <v>ITE</v>
          </cell>
          <cell r="N5228">
            <v>0</v>
          </cell>
          <cell r="O5228">
            <v>5712840</v>
          </cell>
        </row>
        <row r="5229">
          <cell r="F5229" t="str">
            <v>ITE</v>
          </cell>
          <cell r="N5229">
            <v>0</v>
          </cell>
          <cell r="O5229">
            <v>5712840</v>
          </cell>
        </row>
        <row r="5230">
          <cell r="F5230" t="str">
            <v>ITE</v>
          </cell>
          <cell r="N5230">
            <v>0</v>
          </cell>
          <cell r="O5230">
            <v>8161200</v>
          </cell>
        </row>
        <row r="5231">
          <cell r="F5231" t="str">
            <v>ITE</v>
          </cell>
          <cell r="N5231">
            <v>0</v>
          </cell>
          <cell r="O5231">
            <v>8161200</v>
          </cell>
        </row>
        <row r="5232">
          <cell r="F5232" t="str">
            <v>ITE</v>
          </cell>
          <cell r="N5232">
            <v>0</v>
          </cell>
          <cell r="O5232">
            <v>8977320</v>
          </cell>
        </row>
        <row r="5233">
          <cell r="F5233" t="str">
            <v>ITE</v>
          </cell>
          <cell r="N5233">
            <v>0</v>
          </cell>
          <cell r="O5233">
            <v>8977320</v>
          </cell>
        </row>
        <row r="5234">
          <cell r="F5234" t="str">
            <v>ITE</v>
          </cell>
          <cell r="N5234">
            <v>0</v>
          </cell>
          <cell r="O5234">
            <v>8977320</v>
          </cell>
        </row>
        <row r="5235">
          <cell r="F5235" t="str">
            <v>ITE</v>
          </cell>
          <cell r="N5235">
            <v>0</v>
          </cell>
          <cell r="O5235">
            <v>8977320</v>
          </cell>
        </row>
        <row r="5236">
          <cell r="F5236" t="str">
            <v>ITE</v>
          </cell>
          <cell r="N5236">
            <v>0</v>
          </cell>
          <cell r="O5236">
            <v>16231720</v>
          </cell>
        </row>
        <row r="5237">
          <cell r="F5237" t="str">
            <v>ITE</v>
          </cell>
          <cell r="N5237">
            <v>0</v>
          </cell>
          <cell r="O5237">
            <v>16231720</v>
          </cell>
        </row>
        <row r="5238">
          <cell r="F5238" t="str">
            <v>ITE</v>
          </cell>
          <cell r="N5238">
            <v>0</v>
          </cell>
          <cell r="O5238">
            <v>8161200</v>
          </cell>
        </row>
        <row r="5239">
          <cell r="F5239" t="str">
            <v>ITE</v>
          </cell>
          <cell r="N5239">
            <v>0</v>
          </cell>
          <cell r="O5239">
            <v>8161200</v>
          </cell>
        </row>
        <row r="5240">
          <cell r="F5240" t="str">
            <v>ITE</v>
          </cell>
          <cell r="N5240">
            <v>0</v>
          </cell>
          <cell r="O5240">
            <v>8161200</v>
          </cell>
        </row>
        <row r="5241">
          <cell r="F5241" t="str">
            <v>ITE</v>
          </cell>
          <cell r="N5241">
            <v>0</v>
          </cell>
          <cell r="O5241">
            <v>8161200</v>
          </cell>
        </row>
        <row r="5242">
          <cell r="F5242" t="str">
            <v>ITE</v>
          </cell>
          <cell r="N5242">
            <v>0</v>
          </cell>
          <cell r="O5242">
            <v>8977320</v>
          </cell>
        </row>
        <row r="5243">
          <cell r="F5243" t="str">
            <v>ITE</v>
          </cell>
          <cell r="N5243">
            <v>0</v>
          </cell>
          <cell r="O5243">
            <v>8977320</v>
          </cell>
        </row>
        <row r="5244">
          <cell r="F5244" t="str">
            <v>ITE</v>
          </cell>
          <cell r="N5244">
            <v>0</v>
          </cell>
          <cell r="O5244">
            <v>8977320</v>
          </cell>
        </row>
        <row r="5245">
          <cell r="F5245" t="str">
            <v>ITE</v>
          </cell>
          <cell r="N5245">
            <v>0</v>
          </cell>
          <cell r="O5245">
            <v>8977320</v>
          </cell>
        </row>
        <row r="5246">
          <cell r="F5246" t="str">
            <v>BLD</v>
          </cell>
          <cell r="N5246">
            <v>35410200</v>
          </cell>
          <cell r="O5246">
            <v>177051000</v>
          </cell>
        </row>
        <row r="5247">
          <cell r="F5247" t="str">
            <v>OPE</v>
          </cell>
          <cell r="N5247">
            <v>4062500</v>
          </cell>
          <cell r="O5247">
            <v>20651046</v>
          </cell>
        </row>
        <row r="5248">
          <cell r="F5248" t="str">
            <v>FFE</v>
          </cell>
          <cell r="N5248">
            <v>0</v>
          </cell>
          <cell r="O5248">
            <v>2250000</v>
          </cell>
        </row>
        <row r="5249">
          <cell r="F5249" t="str">
            <v>FFE</v>
          </cell>
          <cell r="N5249">
            <v>0</v>
          </cell>
          <cell r="O5249">
            <v>2250000</v>
          </cell>
        </row>
        <row r="5250">
          <cell r="F5250" t="str">
            <v>FFE</v>
          </cell>
          <cell r="N5250">
            <v>0</v>
          </cell>
          <cell r="O5250">
            <v>2250000</v>
          </cell>
        </row>
        <row r="5251">
          <cell r="F5251" t="str">
            <v>FFE</v>
          </cell>
          <cell r="N5251">
            <v>0</v>
          </cell>
          <cell r="O5251">
            <v>2250000</v>
          </cell>
        </row>
        <row r="5252">
          <cell r="F5252" t="str">
            <v>FFE</v>
          </cell>
          <cell r="N5252">
            <v>0</v>
          </cell>
          <cell r="O5252">
            <v>2250000</v>
          </cell>
        </row>
        <row r="5253">
          <cell r="F5253" t="str">
            <v>FFE</v>
          </cell>
          <cell r="N5253">
            <v>0</v>
          </cell>
          <cell r="O5253">
            <v>5220000</v>
          </cell>
        </row>
        <row r="5254">
          <cell r="F5254" t="str">
            <v>FFE</v>
          </cell>
          <cell r="N5254">
            <v>0</v>
          </cell>
          <cell r="O5254">
            <v>5220000</v>
          </cell>
        </row>
        <row r="5255">
          <cell r="F5255" t="str">
            <v>FFE</v>
          </cell>
          <cell r="N5255">
            <v>0</v>
          </cell>
          <cell r="O5255">
            <v>12150000</v>
          </cell>
        </row>
        <row r="5256">
          <cell r="F5256" t="str">
            <v>FFE</v>
          </cell>
          <cell r="N5256">
            <v>0</v>
          </cell>
          <cell r="O5256">
            <v>2250000</v>
          </cell>
        </row>
        <row r="5257">
          <cell r="F5257" t="str">
            <v>FFE</v>
          </cell>
          <cell r="N5257">
            <v>0</v>
          </cell>
          <cell r="O5257">
            <v>3600000</v>
          </cell>
        </row>
        <row r="5258">
          <cell r="F5258" t="str">
            <v>FFE</v>
          </cell>
          <cell r="N5258">
            <v>0</v>
          </cell>
          <cell r="O5258">
            <v>0</v>
          </cell>
        </row>
        <row r="5259">
          <cell r="F5259" t="str">
            <v>FFE</v>
          </cell>
          <cell r="N5259">
            <v>0</v>
          </cell>
          <cell r="O5259">
            <v>0</v>
          </cell>
        </row>
        <row r="5260">
          <cell r="F5260" t="str">
            <v>FFE</v>
          </cell>
          <cell r="N5260">
            <v>0</v>
          </cell>
          <cell r="O5260">
            <v>1080000</v>
          </cell>
        </row>
        <row r="5261">
          <cell r="F5261" t="str">
            <v>FFE</v>
          </cell>
          <cell r="N5261">
            <v>0</v>
          </cell>
          <cell r="O5261">
            <v>0</v>
          </cell>
        </row>
        <row r="5262">
          <cell r="F5262" t="str">
            <v>FFE</v>
          </cell>
          <cell r="N5262">
            <v>0</v>
          </cell>
          <cell r="O5262">
            <v>1530000</v>
          </cell>
        </row>
        <row r="5263">
          <cell r="F5263" t="str">
            <v>FFE</v>
          </cell>
          <cell r="N5263">
            <v>0</v>
          </cell>
          <cell r="O5263">
            <v>1530000</v>
          </cell>
        </row>
        <row r="5264">
          <cell r="F5264" t="str">
            <v>FFE</v>
          </cell>
          <cell r="N5264">
            <v>0</v>
          </cell>
          <cell r="O5264">
            <v>2700000</v>
          </cell>
        </row>
        <row r="5265">
          <cell r="F5265" t="str">
            <v>FFE</v>
          </cell>
          <cell r="N5265">
            <v>0</v>
          </cell>
          <cell r="O5265">
            <v>3150000</v>
          </cell>
        </row>
        <row r="5266">
          <cell r="F5266" t="str">
            <v>FFE</v>
          </cell>
          <cell r="N5266">
            <v>0</v>
          </cell>
          <cell r="O5266">
            <v>2250000</v>
          </cell>
        </row>
        <row r="5267">
          <cell r="F5267" t="str">
            <v>FFE</v>
          </cell>
          <cell r="N5267">
            <v>0</v>
          </cell>
          <cell r="O5267">
            <v>9000000</v>
          </cell>
        </row>
        <row r="5268">
          <cell r="F5268" t="str">
            <v>FFE</v>
          </cell>
          <cell r="N5268">
            <v>0</v>
          </cell>
          <cell r="O5268">
            <v>1800000</v>
          </cell>
        </row>
        <row r="5269">
          <cell r="F5269" t="str">
            <v>FFE</v>
          </cell>
          <cell r="N5269">
            <v>0</v>
          </cell>
          <cell r="O5269">
            <v>1800000</v>
          </cell>
        </row>
        <row r="5270">
          <cell r="F5270" t="str">
            <v>FFE</v>
          </cell>
          <cell r="N5270">
            <v>0</v>
          </cell>
          <cell r="O5270">
            <v>1800000</v>
          </cell>
        </row>
        <row r="5271">
          <cell r="F5271" t="str">
            <v>FFE</v>
          </cell>
          <cell r="N5271">
            <v>0</v>
          </cell>
          <cell r="O5271">
            <v>1800000</v>
          </cell>
        </row>
        <row r="5272">
          <cell r="F5272" t="str">
            <v>FFE</v>
          </cell>
          <cell r="N5272">
            <v>0</v>
          </cell>
          <cell r="O5272">
            <v>1800000</v>
          </cell>
        </row>
        <row r="5273">
          <cell r="F5273" t="str">
            <v>FFE</v>
          </cell>
          <cell r="N5273">
            <v>0</v>
          </cell>
          <cell r="O5273">
            <v>1530000</v>
          </cell>
        </row>
        <row r="5274">
          <cell r="F5274" t="str">
            <v>FFE</v>
          </cell>
          <cell r="N5274">
            <v>0</v>
          </cell>
          <cell r="O5274">
            <v>2250000</v>
          </cell>
        </row>
        <row r="5275">
          <cell r="F5275" t="str">
            <v>FFE</v>
          </cell>
          <cell r="N5275">
            <v>0</v>
          </cell>
          <cell r="O5275">
            <v>900000</v>
          </cell>
        </row>
        <row r="5276">
          <cell r="F5276" t="str">
            <v>FFE</v>
          </cell>
          <cell r="N5276">
            <v>0</v>
          </cell>
          <cell r="O5276">
            <v>900000</v>
          </cell>
        </row>
        <row r="5277">
          <cell r="F5277" t="str">
            <v>FFE</v>
          </cell>
          <cell r="N5277">
            <v>0</v>
          </cell>
          <cell r="O5277">
            <v>1080000</v>
          </cell>
        </row>
        <row r="5278">
          <cell r="F5278" t="str">
            <v>FFE</v>
          </cell>
          <cell r="N5278">
            <v>0</v>
          </cell>
          <cell r="O5278">
            <v>1080000</v>
          </cell>
        </row>
        <row r="5279">
          <cell r="F5279" t="str">
            <v>FFE</v>
          </cell>
          <cell r="N5279">
            <v>0</v>
          </cell>
          <cell r="O5279">
            <v>1080000</v>
          </cell>
        </row>
        <row r="5280">
          <cell r="F5280" t="str">
            <v>FFE</v>
          </cell>
          <cell r="N5280">
            <v>0</v>
          </cell>
          <cell r="O5280">
            <v>1080000</v>
          </cell>
        </row>
        <row r="5281">
          <cell r="F5281" t="str">
            <v>FFE</v>
          </cell>
          <cell r="N5281">
            <v>0</v>
          </cell>
          <cell r="O5281">
            <v>720000</v>
          </cell>
        </row>
        <row r="5282">
          <cell r="F5282" t="str">
            <v>FFE</v>
          </cell>
          <cell r="N5282">
            <v>0</v>
          </cell>
          <cell r="O5282">
            <v>720000</v>
          </cell>
        </row>
        <row r="5283">
          <cell r="F5283" t="str">
            <v>FFE</v>
          </cell>
          <cell r="N5283">
            <v>0</v>
          </cell>
          <cell r="O5283">
            <v>1620000</v>
          </cell>
        </row>
        <row r="5284">
          <cell r="F5284" t="str">
            <v>FFE</v>
          </cell>
          <cell r="N5284">
            <v>0</v>
          </cell>
          <cell r="O5284">
            <v>900000</v>
          </cell>
        </row>
        <row r="5285">
          <cell r="F5285" t="str">
            <v>FFE</v>
          </cell>
          <cell r="N5285">
            <v>0</v>
          </cell>
          <cell r="O5285">
            <v>900000</v>
          </cell>
        </row>
        <row r="5286">
          <cell r="F5286" t="str">
            <v>FFE</v>
          </cell>
          <cell r="N5286">
            <v>0</v>
          </cell>
          <cell r="O5286">
            <v>900000</v>
          </cell>
        </row>
        <row r="5287">
          <cell r="F5287" t="str">
            <v>FFE</v>
          </cell>
          <cell r="N5287">
            <v>0</v>
          </cell>
          <cell r="O5287">
            <v>900000</v>
          </cell>
        </row>
        <row r="5288">
          <cell r="F5288" t="str">
            <v>FFE</v>
          </cell>
          <cell r="N5288">
            <v>0</v>
          </cell>
          <cell r="O5288">
            <v>900000</v>
          </cell>
        </row>
        <row r="5289">
          <cell r="F5289" t="str">
            <v>FFE</v>
          </cell>
          <cell r="N5289">
            <v>0</v>
          </cell>
          <cell r="O5289">
            <v>4050000</v>
          </cell>
        </row>
        <row r="5290">
          <cell r="F5290" t="str">
            <v>FFE</v>
          </cell>
          <cell r="N5290">
            <v>0</v>
          </cell>
          <cell r="O5290">
            <v>2880000</v>
          </cell>
        </row>
        <row r="5291">
          <cell r="F5291" t="str">
            <v>FFE</v>
          </cell>
          <cell r="N5291">
            <v>0</v>
          </cell>
          <cell r="O5291">
            <v>1620000</v>
          </cell>
        </row>
        <row r="5292">
          <cell r="F5292" t="str">
            <v>FFE</v>
          </cell>
          <cell r="N5292">
            <v>0</v>
          </cell>
          <cell r="O5292">
            <v>1260000</v>
          </cell>
        </row>
        <row r="5293">
          <cell r="F5293" t="str">
            <v>FFE</v>
          </cell>
          <cell r="N5293">
            <v>0</v>
          </cell>
          <cell r="O5293">
            <v>630000</v>
          </cell>
        </row>
        <row r="5294">
          <cell r="F5294" t="str">
            <v>FFE</v>
          </cell>
          <cell r="N5294">
            <v>0</v>
          </cell>
          <cell r="O5294">
            <v>8000000</v>
          </cell>
        </row>
        <row r="5295">
          <cell r="F5295" t="str">
            <v>FFE</v>
          </cell>
          <cell r="N5295">
            <v>0</v>
          </cell>
          <cell r="O5295">
            <v>0</v>
          </cell>
        </row>
        <row r="5296">
          <cell r="F5296" t="str">
            <v>FFE</v>
          </cell>
          <cell r="N5296">
            <v>0</v>
          </cell>
          <cell r="O5296">
            <v>1280000</v>
          </cell>
        </row>
        <row r="5297">
          <cell r="F5297" t="str">
            <v>FFE</v>
          </cell>
          <cell r="N5297">
            <v>0</v>
          </cell>
          <cell r="O5297">
            <v>1280000</v>
          </cell>
        </row>
        <row r="5298">
          <cell r="F5298" t="str">
            <v>FFE</v>
          </cell>
          <cell r="N5298">
            <v>0</v>
          </cell>
          <cell r="O5298">
            <v>1280000</v>
          </cell>
        </row>
        <row r="5299">
          <cell r="F5299" t="str">
            <v>FFE</v>
          </cell>
          <cell r="N5299">
            <v>0</v>
          </cell>
          <cell r="O5299">
            <v>1280000</v>
          </cell>
        </row>
        <row r="5300">
          <cell r="F5300" t="str">
            <v>FFE</v>
          </cell>
          <cell r="N5300">
            <v>0</v>
          </cell>
          <cell r="O5300">
            <v>1280000</v>
          </cell>
        </row>
        <row r="5301">
          <cell r="F5301" t="str">
            <v>FFE</v>
          </cell>
          <cell r="N5301">
            <v>0</v>
          </cell>
          <cell r="O5301">
            <v>1280000</v>
          </cell>
        </row>
        <row r="5302">
          <cell r="F5302" t="str">
            <v>FFE</v>
          </cell>
          <cell r="N5302">
            <v>0</v>
          </cell>
          <cell r="O5302">
            <v>1280000</v>
          </cell>
        </row>
        <row r="5303">
          <cell r="F5303" t="str">
            <v>FFE</v>
          </cell>
          <cell r="N5303">
            <v>0</v>
          </cell>
          <cell r="O5303">
            <v>1280000</v>
          </cell>
        </row>
        <row r="5304">
          <cell r="F5304" t="str">
            <v>FFE</v>
          </cell>
          <cell r="N5304">
            <v>0</v>
          </cell>
          <cell r="O5304">
            <v>1280000</v>
          </cell>
        </row>
        <row r="5305">
          <cell r="F5305" t="str">
            <v>FFE</v>
          </cell>
          <cell r="N5305">
            <v>0</v>
          </cell>
          <cell r="O5305">
            <v>1280000</v>
          </cell>
        </row>
        <row r="5306">
          <cell r="F5306" t="str">
            <v>FFE</v>
          </cell>
          <cell r="N5306">
            <v>0</v>
          </cell>
          <cell r="O5306">
            <v>1280000</v>
          </cell>
        </row>
        <row r="5307">
          <cell r="F5307" t="str">
            <v>FFE</v>
          </cell>
          <cell r="N5307">
            <v>0</v>
          </cell>
          <cell r="O5307">
            <v>1280000</v>
          </cell>
        </row>
        <row r="5308">
          <cell r="F5308" t="str">
            <v>FFE</v>
          </cell>
          <cell r="N5308">
            <v>0</v>
          </cell>
          <cell r="O5308">
            <v>1280000</v>
          </cell>
        </row>
        <row r="5309">
          <cell r="F5309" t="str">
            <v>FFE</v>
          </cell>
          <cell r="N5309">
            <v>0</v>
          </cell>
          <cell r="O5309">
            <v>1280000</v>
          </cell>
        </row>
        <row r="5310">
          <cell r="F5310" t="str">
            <v>FFE</v>
          </cell>
          <cell r="N5310">
            <v>0</v>
          </cell>
          <cell r="O5310">
            <v>1280000</v>
          </cell>
        </row>
        <row r="5311">
          <cell r="F5311" t="str">
            <v>FFE</v>
          </cell>
          <cell r="N5311">
            <v>0</v>
          </cell>
          <cell r="O5311">
            <v>1280000</v>
          </cell>
        </row>
        <row r="5312">
          <cell r="F5312" t="str">
            <v>FFE</v>
          </cell>
          <cell r="N5312">
            <v>0</v>
          </cell>
          <cell r="O5312">
            <v>1280000</v>
          </cell>
        </row>
        <row r="5313">
          <cell r="F5313" t="str">
            <v>FFE</v>
          </cell>
          <cell r="N5313">
            <v>0</v>
          </cell>
          <cell r="O5313">
            <v>1280000</v>
          </cell>
        </row>
        <row r="5314">
          <cell r="F5314" t="str">
            <v>FFE</v>
          </cell>
          <cell r="N5314">
            <v>0</v>
          </cell>
          <cell r="O5314">
            <v>1280000</v>
          </cell>
        </row>
        <row r="5315">
          <cell r="F5315" t="str">
            <v>OPE</v>
          </cell>
          <cell r="N5315">
            <v>1295137</v>
          </cell>
          <cell r="O5315">
            <v>6475685</v>
          </cell>
        </row>
        <row r="5316">
          <cell r="F5316" t="str">
            <v>OPE</v>
          </cell>
          <cell r="N5316">
            <v>1295137</v>
          </cell>
          <cell r="O5316">
            <v>6475685</v>
          </cell>
        </row>
        <row r="5317">
          <cell r="F5317" t="str">
            <v>OPE</v>
          </cell>
          <cell r="N5317">
            <v>1295137</v>
          </cell>
          <cell r="O5317">
            <v>6475685</v>
          </cell>
        </row>
        <row r="5318">
          <cell r="F5318" t="str">
            <v>OPE</v>
          </cell>
          <cell r="N5318">
            <v>1295137</v>
          </cell>
          <cell r="O5318">
            <v>6475685</v>
          </cell>
        </row>
        <row r="5319">
          <cell r="F5319" t="str">
            <v>OPE</v>
          </cell>
          <cell r="N5319">
            <v>1295137</v>
          </cell>
          <cell r="O5319">
            <v>6475685</v>
          </cell>
        </row>
        <row r="5320">
          <cell r="F5320" t="str">
            <v>OPE</v>
          </cell>
          <cell r="N5320">
            <v>1295137</v>
          </cell>
          <cell r="O5320">
            <v>6475685</v>
          </cell>
        </row>
        <row r="5321">
          <cell r="F5321" t="str">
            <v>OPE</v>
          </cell>
          <cell r="N5321">
            <v>1295137</v>
          </cell>
          <cell r="O5321">
            <v>6475685</v>
          </cell>
        </row>
        <row r="5322">
          <cell r="F5322" t="str">
            <v>OPE</v>
          </cell>
          <cell r="N5322">
            <v>1295137</v>
          </cell>
          <cell r="O5322">
            <v>6475685</v>
          </cell>
        </row>
        <row r="5323">
          <cell r="F5323" t="str">
            <v>OPE</v>
          </cell>
          <cell r="N5323">
            <v>1295137</v>
          </cell>
          <cell r="O5323">
            <v>6475685</v>
          </cell>
        </row>
        <row r="5324">
          <cell r="F5324" t="str">
            <v>OPE</v>
          </cell>
          <cell r="N5324">
            <v>1295137</v>
          </cell>
          <cell r="O5324">
            <v>6475685</v>
          </cell>
        </row>
        <row r="5325">
          <cell r="F5325" t="str">
            <v>OPE</v>
          </cell>
          <cell r="N5325">
            <v>1295137</v>
          </cell>
          <cell r="O5325">
            <v>6475685</v>
          </cell>
        </row>
        <row r="5326">
          <cell r="F5326" t="str">
            <v>OPE</v>
          </cell>
          <cell r="N5326">
            <v>1295137</v>
          </cell>
          <cell r="O5326">
            <v>6475685</v>
          </cell>
        </row>
        <row r="5327">
          <cell r="F5327" t="str">
            <v>OPE</v>
          </cell>
          <cell r="N5327">
            <v>1295137</v>
          </cell>
          <cell r="O5327">
            <v>6475685</v>
          </cell>
        </row>
        <row r="5328">
          <cell r="F5328" t="str">
            <v>OPE</v>
          </cell>
          <cell r="N5328">
            <v>1295137</v>
          </cell>
          <cell r="O5328">
            <v>6475685</v>
          </cell>
        </row>
        <row r="5329">
          <cell r="F5329" t="str">
            <v>OPE</v>
          </cell>
          <cell r="N5329">
            <v>1295137</v>
          </cell>
          <cell r="O5329">
            <v>6475685</v>
          </cell>
        </row>
        <row r="5330">
          <cell r="F5330" t="str">
            <v>OPE</v>
          </cell>
          <cell r="N5330">
            <v>1295137</v>
          </cell>
          <cell r="O5330">
            <v>6475685</v>
          </cell>
        </row>
        <row r="5331">
          <cell r="F5331" t="str">
            <v>OPE</v>
          </cell>
          <cell r="N5331">
            <v>1295137</v>
          </cell>
          <cell r="O5331">
            <v>6475685</v>
          </cell>
        </row>
        <row r="5332">
          <cell r="F5332" t="str">
            <v>OPE</v>
          </cell>
          <cell r="N5332">
            <v>1295137</v>
          </cell>
          <cell r="O5332">
            <v>6475685</v>
          </cell>
        </row>
        <row r="5333">
          <cell r="F5333" t="str">
            <v>OPE</v>
          </cell>
          <cell r="N5333">
            <v>718750</v>
          </cell>
          <cell r="O5333">
            <v>3593750</v>
          </cell>
        </row>
        <row r="5334">
          <cell r="F5334" t="str">
            <v>OPE</v>
          </cell>
          <cell r="N5334">
            <v>878750</v>
          </cell>
          <cell r="O5334">
            <v>4393750</v>
          </cell>
        </row>
        <row r="5335">
          <cell r="F5335" t="str">
            <v>OPE</v>
          </cell>
          <cell r="N5335">
            <v>878750</v>
          </cell>
          <cell r="O5335">
            <v>4393750</v>
          </cell>
        </row>
        <row r="5336">
          <cell r="F5336" t="str">
            <v>OPE</v>
          </cell>
          <cell r="N5336">
            <v>878750</v>
          </cell>
          <cell r="O5336">
            <v>4393750</v>
          </cell>
        </row>
        <row r="5337">
          <cell r="F5337" t="str">
            <v>OPE</v>
          </cell>
          <cell r="N5337">
            <v>878750</v>
          </cell>
          <cell r="O5337">
            <v>4393750</v>
          </cell>
        </row>
        <row r="5338">
          <cell r="F5338" t="str">
            <v>OPE</v>
          </cell>
          <cell r="N5338">
            <v>878750</v>
          </cell>
          <cell r="O5338">
            <v>4393750</v>
          </cell>
        </row>
        <row r="5339">
          <cell r="F5339" t="str">
            <v>OPE</v>
          </cell>
          <cell r="N5339">
            <v>878750</v>
          </cell>
          <cell r="O5339">
            <v>4393750</v>
          </cell>
        </row>
        <row r="5340">
          <cell r="F5340" t="str">
            <v>OPE</v>
          </cell>
          <cell r="N5340">
            <v>878750</v>
          </cell>
          <cell r="O5340">
            <v>4393750</v>
          </cell>
        </row>
        <row r="5341">
          <cell r="F5341" t="str">
            <v>OPE</v>
          </cell>
          <cell r="N5341">
            <v>878750</v>
          </cell>
          <cell r="O5341">
            <v>4393750</v>
          </cell>
        </row>
        <row r="5342">
          <cell r="F5342" t="str">
            <v>OPE</v>
          </cell>
          <cell r="N5342">
            <v>878750</v>
          </cell>
          <cell r="O5342">
            <v>4393750</v>
          </cell>
        </row>
        <row r="5343">
          <cell r="F5343" t="str">
            <v>OPE</v>
          </cell>
          <cell r="N5343">
            <v>878750</v>
          </cell>
          <cell r="O5343">
            <v>4393750</v>
          </cell>
        </row>
        <row r="5344">
          <cell r="F5344" t="str">
            <v>OPE</v>
          </cell>
          <cell r="N5344">
            <v>878750</v>
          </cell>
          <cell r="O5344">
            <v>4393750</v>
          </cell>
        </row>
        <row r="5345">
          <cell r="F5345" t="str">
            <v>OPE</v>
          </cell>
          <cell r="N5345">
            <v>878750</v>
          </cell>
          <cell r="O5345">
            <v>4393750</v>
          </cell>
        </row>
        <row r="5346">
          <cell r="F5346" t="str">
            <v>OPE</v>
          </cell>
          <cell r="N5346">
            <v>878750</v>
          </cell>
          <cell r="O5346">
            <v>4393750</v>
          </cell>
        </row>
        <row r="5347">
          <cell r="F5347" t="str">
            <v>OPE</v>
          </cell>
          <cell r="N5347">
            <v>718750</v>
          </cell>
          <cell r="O5347">
            <v>3593750</v>
          </cell>
        </row>
        <row r="5348">
          <cell r="F5348" t="str">
            <v>OPE</v>
          </cell>
          <cell r="N5348">
            <v>718750</v>
          </cell>
          <cell r="O5348">
            <v>3593750</v>
          </cell>
        </row>
        <row r="5349">
          <cell r="F5349" t="str">
            <v>OPE</v>
          </cell>
          <cell r="N5349">
            <v>718750</v>
          </cell>
          <cell r="O5349">
            <v>3593750</v>
          </cell>
        </row>
        <row r="5350">
          <cell r="F5350" t="str">
            <v>OPE</v>
          </cell>
          <cell r="N5350">
            <v>718750</v>
          </cell>
          <cell r="O5350">
            <v>3593750</v>
          </cell>
        </row>
        <row r="5351">
          <cell r="F5351" t="str">
            <v>OPE</v>
          </cell>
          <cell r="N5351">
            <v>718750</v>
          </cell>
          <cell r="O5351">
            <v>3593750</v>
          </cell>
        </row>
        <row r="5352">
          <cell r="F5352" t="str">
            <v>OPE</v>
          </cell>
          <cell r="N5352">
            <v>878750</v>
          </cell>
          <cell r="O5352">
            <v>4393750</v>
          </cell>
        </row>
        <row r="5353">
          <cell r="F5353" t="str">
            <v>OPE</v>
          </cell>
          <cell r="N5353">
            <v>718750</v>
          </cell>
          <cell r="O5353">
            <v>3593750</v>
          </cell>
        </row>
        <row r="5354">
          <cell r="F5354" t="str">
            <v>FFE</v>
          </cell>
          <cell r="N5354">
            <v>89584</v>
          </cell>
          <cell r="O5354">
            <v>4300000</v>
          </cell>
        </row>
        <row r="5355">
          <cell r="F5355" t="str">
            <v>COM</v>
          </cell>
          <cell r="N5355">
            <v>0</v>
          </cell>
          <cell r="O5355">
            <v>7660000</v>
          </cell>
        </row>
        <row r="5356">
          <cell r="F5356" t="str">
            <v>ITE</v>
          </cell>
          <cell r="N5356">
            <v>0</v>
          </cell>
          <cell r="O5356">
            <v>5709942</v>
          </cell>
        </row>
        <row r="5357">
          <cell r="F5357" t="str">
            <v>ITE</v>
          </cell>
          <cell r="N5357">
            <v>0</v>
          </cell>
          <cell r="O5357">
            <v>5709942</v>
          </cell>
        </row>
        <row r="5358">
          <cell r="F5358" t="str">
            <v>ITE</v>
          </cell>
          <cell r="N5358">
            <v>412500</v>
          </cell>
          <cell r="O5358">
            <v>19800000</v>
          </cell>
        </row>
        <row r="5359">
          <cell r="F5359" t="str">
            <v>ITE</v>
          </cell>
          <cell r="N5359">
            <v>184844</v>
          </cell>
          <cell r="O5359">
            <v>8872500</v>
          </cell>
        </row>
        <row r="5360">
          <cell r="F5360" t="str">
            <v>ITE</v>
          </cell>
          <cell r="N5360">
            <v>184844</v>
          </cell>
          <cell r="O5360">
            <v>8872500</v>
          </cell>
        </row>
        <row r="5361">
          <cell r="F5361" t="str">
            <v>ITE</v>
          </cell>
          <cell r="N5361">
            <v>437125</v>
          </cell>
          <cell r="O5361">
            <v>20982000</v>
          </cell>
        </row>
        <row r="5362">
          <cell r="F5362" t="str">
            <v>ITE</v>
          </cell>
          <cell r="N5362">
            <v>489125</v>
          </cell>
          <cell r="O5362">
            <v>23478000</v>
          </cell>
        </row>
        <row r="5363">
          <cell r="F5363" t="str">
            <v>ITE</v>
          </cell>
          <cell r="N5363">
            <v>489125</v>
          </cell>
          <cell r="O5363">
            <v>23478000</v>
          </cell>
        </row>
        <row r="5364">
          <cell r="F5364" t="str">
            <v>ITE</v>
          </cell>
          <cell r="N5364">
            <v>854167</v>
          </cell>
          <cell r="O5364">
            <v>41000000</v>
          </cell>
        </row>
        <row r="5365">
          <cell r="F5365" t="str">
            <v>ITE</v>
          </cell>
          <cell r="N5365">
            <v>854167</v>
          </cell>
          <cell r="O5365">
            <v>41000000</v>
          </cell>
        </row>
        <row r="5366">
          <cell r="F5366" t="str">
            <v>ITE</v>
          </cell>
          <cell r="N5366">
            <v>110417</v>
          </cell>
          <cell r="O5366">
            <v>5300000</v>
          </cell>
        </row>
        <row r="5367">
          <cell r="F5367" t="str">
            <v>ITE</v>
          </cell>
          <cell r="N5367">
            <v>110417</v>
          </cell>
          <cell r="O5367">
            <v>5300000</v>
          </cell>
        </row>
        <row r="5368">
          <cell r="F5368" t="str">
            <v>ITE</v>
          </cell>
          <cell r="N5368">
            <v>110417</v>
          </cell>
          <cell r="O5368">
            <v>5300000</v>
          </cell>
        </row>
        <row r="5369">
          <cell r="F5369" t="str">
            <v>ITE</v>
          </cell>
          <cell r="N5369">
            <v>110417</v>
          </cell>
          <cell r="O5369">
            <v>5300000</v>
          </cell>
        </row>
        <row r="5370">
          <cell r="F5370" t="str">
            <v>ITE</v>
          </cell>
          <cell r="N5370">
            <v>110417</v>
          </cell>
          <cell r="O5370">
            <v>5300000</v>
          </cell>
        </row>
        <row r="5371">
          <cell r="F5371" t="str">
            <v>ITE</v>
          </cell>
          <cell r="N5371">
            <v>110417</v>
          </cell>
          <cell r="O5371">
            <v>5300000</v>
          </cell>
        </row>
        <row r="5372">
          <cell r="F5372" t="str">
            <v>ITE</v>
          </cell>
          <cell r="N5372">
            <v>110417</v>
          </cell>
          <cell r="O5372">
            <v>5300000</v>
          </cell>
        </row>
        <row r="5373">
          <cell r="F5373" t="str">
            <v>ITE</v>
          </cell>
          <cell r="N5373">
            <v>110417</v>
          </cell>
          <cell r="O5373">
            <v>5300000</v>
          </cell>
        </row>
        <row r="5374">
          <cell r="F5374" t="str">
            <v>ITE</v>
          </cell>
          <cell r="N5374">
            <v>110417</v>
          </cell>
          <cell r="O5374">
            <v>5300000</v>
          </cell>
        </row>
        <row r="5375">
          <cell r="F5375" t="str">
            <v>ITE</v>
          </cell>
          <cell r="N5375">
            <v>110417</v>
          </cell>
          <cell r="O5375">
            <v>5300000</v>
          </cell>
        </row>
        <row r="5376">
          <cell r="F5376" t="str">
            <v>ITE</v>
          </cell>
          <cell r="N5376">
            <v>110417</v>
          </cell>
          <cell r="O5376">
            <v>5300000</v>
          </cell>
        </row>
        <row r="5377">
          <cell r="F5377" t="str">
            <v>ITE</v>
          </cell>
          <cell r="N5377">
            <v>110417</v>
          </cell>
          <cell r="O5377">
            <v>5300000</v>
          </cell>
        </row>
        <row r="5378">
          <cell r="F5378" t="str">
            <v>ITE</v>
          </cell>
          <cell r="N5378">
            <v>110417</v>
          </cell>
          <cell r="O5378">
            <v>5300000</v>
          </cell>
        </row>
        <row r="5379">
          <cell r="F5379" t="str">
            <v>ITE</v>
          </cell>
          <cell r="N5379">
            <v>110417</v>
          </cell>
          <cell r="O5379">
            <v>5300000</v>
          </cell>
        </row>
        <row r="5380">
          <cell r="F5380" t="str">
            <v>ITE</v>
          </cell>
          <cell r="N5380">
            <v>110417</v>
          </cell>
          <cell r="O5380">
            <v>5300000</v>
          </cell>
        </row>
        <row r="5381">
          <cell r="F5381" t="str">
            <v>ITE</v>
          </cell>
          <cell r="N5381">
            <v>110417</v>
          </cell>
          <cell r="O5381">
            <v>5300000</v>
          </cell>
        </row>
        <row r="5382">
          <cell r="F5382" t="str">
            <v>ITE</v>
          </cell>
          <cell r="N5382">
            <v>110417</v>
          </cell>
          <cell r="O5382">
            <v>5300000</v>
          </cell>
        </row>
        <row r="5383">
          <cell r="F5383" t="str">
            <v>ITE</v>
          </cell>
          <cell r="N5383">
            <v>110417</v>
          </cell>
          <cell r="O5383">
            <v>5300000</v>
          </cell>
        </row>
        <row r="5384">
          <cell r="F5384" t="str">
            <v>ITE</v>
          </cell>
          <cell r="N5384">
            <v>110417</v>
          </cell>
          <cell r="O5384">
            <v>5300000</v>
          </cell>
        </row>
        <row r="5385">
          <cell r="F5385" t="str">
            <v>ITE</v>
          </cell>
          <cell r="N5385">
            <v>110417</v>
          </cell>
          <cell r="O5385">
            <v>5300000</v>
          </cell>
        </row>
        <row r="5386">
          <cell r="F5386" t="str">
            <v>ITE</v>
          </cell>
          <cell r="N5386">
            <v>110417</v>
          </cell>
          <cell r="O5386">
            <v>5300000</v>
          </cell>
        </row>
        <row r="5387">
          <cell r="F5387" t="str">
            <v>ITE</v>
          </cell>
          <cell r="N5387">
            <v>110417</v>
          </cell>
          <cell r="O5387">
            <v>5300000</v>
          </cell>
        </row>
        <row r="5388">
          <cell r="F5388" t="str">
            <v>BLD</v>
          </cell>
          <cell r="N5388">
            <v>86180749</v>
          </cell>
          <cell r="O5388">
            <v>416540286</v>
          </cell>
        </row>
        <row r="5389">
          <cell r="F5389" t="str">
            <v>ITE</v>
          </cell>
          <cell r="N5389">
            <v>221813</v>
          </cell>
          <cell r="O5389">
            <v>10647000</v>
          </cell>
        </row>
        <row r="5390">
          <cell r="F5390" t="str">
            <v>ITE</v>
          </cell>
          <cell r="N5390">
            <v>280150</v>
          </cell>
          <cell r="O5390">
            <v>13447200</v>
          </cell>
        </row>
        <row r="5391">
          <cell r="F5391" t="str">
            <v>ITE</v>
          </cell>
          <cell r="N5391">
            <v>115005</v>
          </cell>
          <cell r="O5391">
            <v>5520131</v>
          </cell>
        </row>
        <row r="5392">
          <cell r="F5392" t="str">
            <v>ITE</v>
          </cell>
          <cell r="N5392">
            <v>115005</v>
          </cell>
          <cell r="O5392">
            <v>5520131</v>
          </cell>
        </row>
        <row r="5393">
          <cell r="F5393" t="str">
            <v>ITE</v>
          </cell>
          <cell r="N5393">
            <v>115005</v>
          </cell>
          <cell r="O5393">
            <v>5520131</v>
          </cell>
        </row>
        <row r="5394">
          <cell r="F5394" t="str">
            <v>ITE</v>
          </cell>
          <cell r="N5394">
            <v>115005</v>
          </cell>
          <cell r="O5394">
            <v>5520131</v>
          </cell>
        </row>
        <row r="5395">
          <cell r="F5395" t="str">
            <v>ITE</v>
          </cell>
          <cell r="N5395">
            <v>115005</v>
          </cell>
          <cell r="O5395">
            <v>5520131</v>
          </cell>
        </row>
        <row r="5396">
          <cell r="F5396" t="str">
            <v>ITE</v>
          </cell>
          <cell r="N5396">
            <v>115005</v>
          </cell>
          <cell r="O5396">
            <v>5520131</v>
          </cell>
        </row>
        <row r="5397">
          <cell r="F5397" t="str">
            <v>ITE</v>
          </cell>
          <cell r="N5397">
            <v>115005</v>
          </cell>
          <cell r="O5397">
            <v>5520131</v>
          </cell>
        </row>
        <row r="5398">
          <cell r="F5398" t="str">
            <v>ITE</v>
          </cell>
          <cell r="N5398">
            <v>115005</v>
          </cell>
          <cell r="O5398">
            <v>5520131</v>
          </cell>
        </row>
        <row r="5399">
          <cell r="F5399" t="str">
            <v>ITE</v>
          </cell>
          <cell r="N5399">
            <v>115005</v>
          </cell>
          <cell r="O5399">
            <v>5520131</v>
          </cell>
        </row>
        <row r="5400">
          <cell r="F5400" t="str">
            <v>ITE</v>
          </cell>
          <cell r="N5400">
            <v>115005</v>
          </cell>
          <cell r="O5400">
            <v>5520131</v>
          </cell>
        </row>
        <row r="5401">
          <cell r="F5401" t="str">
            <v>ITE</v>
          </cell>
          <cell r="N5401">
            <v>115005</v>
          </cell>
          <cell r="O5401">
            <v>5520131</v>
          </cell>
        </row>
        <row r="5402">
          <cell r="F5402" t="str">
            <v>ITE</v>
          </cell>
          <cell r="N5402">
            <v>115005</v>
          </cell>
          <cell r="O5402">
            <v>5520131</v>
          </cell>
        </row>
        <row r="5403">
          <cell r="F5403" t="str">
            <v>ITE</v>
          </cell>
          <cell r="N5403">
            <v>115005</v>
          </cell>
          <cell r="O5403">
            <v>5520131</v>
          </cell>
        </row>
        <row r="5404">
          <cell r="F5404" t="str">
            <v>ITE</v>
          </cell>
          <cell r="N5404">
            <v>115005</v>
          </cell>
          <cell r="O5404">
            <v>5520131</v>
          </cell>
        </row>
        <row r="5405">
          <cell r="F5405" t="str">
            <v>ITE</v>
          </cell>
          <cell r="N5405">
            <v>115005</v>
          </cell>
          <cell r="O5405">
            <v>5520131</v>
          </cell>
        </row>
        <row r="5406">
          <cell r="F5406" t="str">
            <v>ITE</v>
          </cell>
          <cell r="N5406">
            <v>115005</v>
          </cell>
          <cell r="O5406">
            <v>5520131</v>
          </cell>
        </row>
        <row r="5407">
          <cell r="F5407" t="str">
            <v>ITE</v>
          </cell>
          <cell r="N5407">
            <v>115699</v>
          </cell>
          <cell r="O5407">
            <v>5553450</v>
          </cell>
        </row>
        <row r="5408">
          <cell r="F5408" t="str">
            <v>ITE</v>
          </cell>
          <cell r="N5408">
            <v>115699</v>
          </cell>
          <cell r="O5408">
            <v>5553450</v>
          </cell>
        </row>
        <row r="5409">
          <cell r="F5409" t="str">
            <v>ITE</v>
          </cell>
          <cell r="N5409">
            <v>115699</v>
          </cell>
          <cell r="O5409">
            <v>5553450</v>
          </cell>
        </row>
        <row r="5410">
          <cell r="F5410" t="str">
            <v>ITE</v>
          </cell>
          <cell r="N5410">
            <v>115699</v>
          </cell>
          <cell r="O5410">
            <v>5553450</v>
          </cell>
        </row>
        <row r="5411">
          <cell r="F5411" t="str">
            <v>ITE</v>
          </cell>
          <cell r="N5411">
            <v>115699</v>
          </cell>
          <cell r="O5411">
            <v>5553450</v>
          </cell>
        </row>
        <row r="5412">
          <cell r="F5412" t="str">
            <v>ITE</v>
          </cell>
          <cell r="N5412">
            <v>115699</v>
          </cell>
          <cell r="O5412">
            <v>5553450</v>
          </cell>
        </row>
        <row r="5413">
          <cell r="F5413" t="str">
            <v>ITE</v>
          </cell>
          <cell r="N5413">
            <v>115699</v>
          </cell>
          <cell r="O5413">
            <v>5553450</v>
          </cell>
        </row>
        <row r="5414">
          <cell r="F5414" t="str">
            <v>ITE</v>
          </cell>
          <cell r="N5414">
            <v>115699</v>
          </cell>
          <cell r="O5414">
            <v>5553450</v>
          </cell>
        </row>
        <row r="5415">
          <cell r="F5415" t="str">
            <v>ITE</v>
          </cell>
          <cell r="N5415">
            <v>115699</v>
          </cell>
          <cell r="O5415">
            <v>5553450</v>
          </cell>
        </row>
        <row r="5416">
          <cell r="F5416" t="str">
            <v>ITE</v>
          </cell>
          <cell r="N5416">
            <v>115699</v>
          </cell>
          <cell r="O5416">
            <v>5553450</v>
          </cell>
        </row>
        <row r="5417">
          <cell r="F5417" t="str">
            <v>ITE</v>
          </cell>
          <cell r="N5417">
            <v>115699</v>
          </cell>
          <cell r="O5417">
            <v>5553450</v>
          </cell>
        </row>
        <row r="5418">
          <cell r="F5418" t="str">
            <v>ITE</v>
          </cell>
          <cell r="N5418">
            <v>115699</v>
          </cell>
          <cell r="O5418">
            <v>5553450</v>
          </cell>
        </row>
        <row r="5419">
          <cell r="F5419" t="str">
            <v>ITE</v>
          </cell>
          <cell r="N5419">
            <v>115699</v>
          </cell>
          <cell r="O5419">
            <v>5553450</v>
          </cell>
        </row>
        <row r="5420">
          <cell r="F5420" t="str">
            <v>ITE</v>
          </cell>
          <cell r="N5420">
            <v>115699</v>
          </cell>
          <cell r="O5420">
            <v>5553450</v>
          </cell>
        </row>
        <row r="5421">
          <cell r="F5421" t="str">
            <v>ITE</v>
          </cell>
          <cell r="N5421">
            <v>115699</v>
          </cell>
          <cell r="O5421">
            <v>5553450</v>
          </cell>
        </row>
        <row r="5422">
          <cell r="F5422" t="str">
            <v>ITE</v>
          </cell>
          <cell r="N5422">
            <v>115699</v>
          </cell>
          <cell r="O5422">
            <v>5553450</v>
          </cell>
        </row>
        <row r="5423">
          <cell r="F5423" t="str">
            <v>ITE</v>
          </cell>
          <cell r="N5423">
            <v>115699</v>
          </cell>
          <cell r="O5423">
            <v>5553450</v>
          </cell>
        </row>
        <row r="5424">
          <cell r="F5424" t="str">
            <v>ITE</v>
          </cell>
          <cell r="N5424">
            <v>115699</v>
          </cell>
          <cell r="O5424">
            <v>5553450</v>
          </cell>
        </row>
        <row r="5425">
          <cell r="F5425" t="str">
            <v>ITE</v>
          </cell>
          <cell r="N5425">
            <v>115699</v>
          </cell>
          <cell r="O5425">
            <v>5553450</v>
          </cell>
        </row>
        <row r="5426">
          <cell r="F5426" t="str">
            <v>ITE</v>
          </cell>
          <cell r="N5426">
            <v>115699</v>
          </cell>
          <cell r="O5426">
            <v>5553450</v>
          </cell>
        </row>
        <row r="5427">
          <cell r="F5427" t="str">
            <v>ITE</v>
          </cell>
          <cell r="N5427">
            <v>115699</v>
          </cell>
          <cell r="O5427">
            <v>5553450</v>
          </cell>
        </row>
        <row r="5428">
          <cell r="F5428" t="str">
            <v>ITE</v>
          </cell>
          <cell r="N5428">
            <v>115699</v>
          </cell>
          <cell r="O5428">
            <v>5553450</v>
          </cell>
        </row>
        <row r="5429">
          <cell r="F5429" t="str">
            <v>ITE</v>
          </cell>
          <cell r="N5429">
            <v>115699</v>
          </cell>
          <cell r="O5429">
            <v>5553450</v>
          </cell>
        </row>
        <row r="5430">
          <cell r="F5430" t="str">
            <v>OPE</v>
          </cell>
          <cell r="N5430">
            <v>500681</v>
          </cell>
          <cell r="O5430">
            <v>2461681</v>
          </cell>
        </row>
        <row r="5431">
          <cell r="F5431" t="str">
            <v>OPE</v>
          </cell>
          <cell r="N5431">
            <v>500681</v>
          </cell>
          <cell r="O5431">
            <v>2461681</v>
          </cell>
        </row>
        <row r="5432">
          <cell r="F5432" t="str">
            <v>ITE</v>
          </cell>
          <cell r="N5432">
            <v>184844</v>
          </cell>
          <cell r="O5432">
            <v>8872500</v>
          </cell>
        </row>
        <row r="5433">
          <cell r="F5433" t="str">
            <v>ITE</v>
          </cell>
          <cell r="N5433">
            <v>489125</v>
          </cell>
          <cell r="O5433">
            <v>23478000</v>
          </cell>
        </row>
        <row r="5434">
          <cell r="F5434" t="str">
            <v>ITE</v>
          </cell>
          <cell r="N5434">
            <v>854167</v>
          </cell>
          <cell r="O5434">
            <v>41000000</v>
          </cell>
        </row>
        <row r="5435">
          <cell r="F5435" t="str">
            <v>ITE</v>
          </cell>
          <cell r="N5435">
            <v>110417</v>
          </cell>
          <cell r="O5435">
            <v>5300000</v>
          </cell>
        </row>
        <row r="5436">
          <cell r="F5436" t="str">
            <v>ITE</v>
          </cell>
          <cell r="N5436">
            <v>110417</v>
          </cell>
          <cell r="O5436">
            <v>5300000</v>
          </cell>
        </row>
        <row r="5437">
          <cell r="F5437" t="str">
            <v>ITE</v>
          </cell>
          <cell r="N5437">
            <v>110417</v>
          </cell>
          <cell r="O5437">
            <v>5300000</v>
          </cell>
        </row>
        <row r="5438">
          <cell r="F5438" t="str">
            <v>ITE</v>
          </cell>
          <cell r="N5438">
            <v>110417</v>
          </cell>
          <cell r="O5438">
            <v>5300000</v>
          </cell>
        </row>
        <row r="5439">
          <cell r="F5439" t="str">
            <v>ITE</v>
          </cell>
          <cell r="N5439">
            <v>110417</v>
          </cell>
          <cell r="O5439">
            <v>5300000</v>
          </cell>
        </row>
        <row r="5440">
          <cell r="F5440" t="str">
            <v>ITE</v>
          </cell>
          <cell r="N5440">
            <v>110417</v>
          </cell>
          <cell r="O5440">
            <v>5300000</v>
          </cell>
        </row>
        <row r="5441">
          <cell r="F5441" t="str">
            <v>ITE</v>
          </cell>
          <cell r="N5441">
            <v>110417</v>
          </cell>
          <cell r="O5441">
            <v>5300000</v>
          </cell>
        </row>
        <row r="5442">
          <cell r="F5442" t="str">
            <v>ITE</v>
          </cell>
          <cell r="N5442">
            <v>110417</v>
          </cell>
          <cell r="O5442">
            <v>5300000</v>
          </cell>
        </row>
        <row r="5443">
          <cell r="F5443" t="str">
            <v>ITE</v>
          </cell>
          <cell r="N5443">
            <v>110417</v>
          </cell>
          <cell r="O5443">
            <v>5300000</v>
          </cell>
        </row>
        <row r="5444">
          <cell r="F5444" t="str">
            <v>ITE</v>
          </cell>
          <cell r="N5444">
            <v>96875</v>
          </cell>
          <cell r="O5444">
            <v>4650000</v>
          </cell>
        </row>
        <row r="5445">
          <cell r="F5445" t="str">
            <v>FFE</v>
          </cell>
          <cell r="N5445">
            <v>100000</v>
          </cell>
          <cell r="O5445">
            <v>4800000</v>
          </cell>
        </row>
        <row r="5446">
          <cell r="F5446" t="str">
            <v>FFE</v>
          </cell>
          <cell r="N5446">
            <v>312500</v>
          </cell>
          <cell r="O5446">
            <v>15000000</v>
          </cell>
        </row>
        <row r="5447">
          <cell r="F5447" t="str">
            <v>FFE</v>
          </cell>
          <cell r="N5447">
            <v>312500</v>
          </cell>
          <cell r="O5447">
            <v>15000000</v>
          </cell>
        </row>
        <row r="5448">
          <cell r="F5448" t="str">
            <v>ITE</v>
          </cell>
          <cell r="N5448">
            <v>1377084</v>
          </cell>
          <cell r="O5448">
            <v>66100000</v>
          </cell>
        </row>
        <row r="5449">
          <cell r="F5449" t="str">
            <v>ITE</v>
          </cell>
          <cell r="N5449">
            <v>1041667</v>
          </cell>
          <cell r="O5449">
            <v>50000000</v>
          </cell>
        </row>
        <row r="5450">
          <cell r="F5450" t="str">
            <v>ITE</v>
          </cell>
          <cell r="N5450">
            <v>1041667</v>
          </cell>
          <cell r="O5450">
            <v>50000000</v>
          </cell>
        </row>
        <row r="5451">
          <cell r="F5451" t="str">
            <v>ITE</v>
          </cell>
          <cell r="N5451">
            <v>1954167</v>
          </cell>
          <cell r="O5451">
            <v>93800000</v>
          </cell>
        </row>
        <row r="5452">
          <cell r="F5452" t="str">
            <v>FFE</v>
          </cell>
          <cell r="N5452">
            <v>141667</v>
          </cell>
          <cell r="O5452">
            <v>3400000</v>
          </cell>
        </row>
        <row r="5453">
          <cell r="F5453" t="str">
            <v>FFE</v>
          </cell>
          <cell r="N5453">
            <v>141667</v>
          </cell>
          <cell r="O5453">
            <v>3400000</v>
          </cell>
        </row>
        <row r="5454">
          <cell r="F5454" t="str">
            <v>OPE</v>
          </cell>
          <cell r="N5454">
            <v>3687500</v>
          </cell>
          <cell r="O5454">
            <v>18130208</v>
          </cell>
        </row>
        <row r="5455">
          <cell r="F5455" t="str">
            <v>OPE</v>
          </cell>
          <cell r="N5455">
            <v>3687500</v>
          </cell>
          <cell r="O5455">
            <v>18130208</v>
          </cell>
        </row>
        <row r="5456">
          <cell r="F5456" t="str">
            <v>OPE</v>
          </cell>
          <cell r="N5456">
            <v>3687500</v>
          </cell>
          <cell r="O5456">
            <v>18130208</v>
          </cell>
        </row>
        <row r="5457">
          <cell r="F5457" t="str">
            <v>FFE</v>
          </cell>
          <cell r="N5457">
            <v>279167</v>
          </cell>
          <cell r="O5457">
            <v>6700000</v>
          </cell>
        </row>
        <row r="5458">
          <cell r="F5458" t="str">
            <v>FFE</v>
          </cell>
          <cell r="N5458">
            <v>166667</v>
          </cell>
          <cell r="O5458">
            <v>4000000</v>
          </cell>
        </row>
        <row r="5459">
          <cell r="F5459" t="str">
            <v>FFE</v>
          </cell>
          <cell r="N5459">
            <v>166667</v>
          </cell>
          <cell r="O5459">
            <v>4000000</v>
          </cell>
        </row>
        <row r="5460">
          <cell r="F5460" t="str">
            <v>FFE</v>
          </cell>
          <cell r="N5460">
            <v>158079</v>
          </cell>
          <cell r="O5460">
            <v>3793850</v>
          </cell>
        </row>
        <row r="5461">
          <cell r="F5461" t="str">
            <v>FFE</v>
          </cell>
          <cell r="N5461">
            <v>339012</v>
          </cell>
          <cell r="O5461">
            <v>8136250</v>
          </cell>
        </row>
        <row r="5462">
          <cell r="F5462" t="str">
            <v>OPE</v>
          </cell>
          <cell r="N5462">
            <v>17493750</v>
          </cell>
          <cell r="O5462">
            <v>84553125</v>
          </cell>
        </row>
        <row r="5463">
          <cell r="F5463" t="str">
            <v>FFE</v>
          </cell>
          <cell r="N5463">
            <v>250000</v>
          </cell>
          <cell r="O5463">
            <v>6000000</v>
          </cell>
        </row>
        <row r="5464">
          <cell r="F5464" t="str">
            <v>FFE</v>
          </cell>
          <cell r="N5464">
            <v>250000</v>
          </cell>
          <cell r="O5464">
            <v>6000000</v>
          </cell>
        </row>
        <row r="5465">
          <cell r="F5465" t="str">
            <v>FFE</v>
          </cell>
          <cell r="N5465">
            <v>250000</v>
          </cell>
          <cell r="O5465">
            <v>6000000</v>
          </cell>
        </row>
        <row r="5466">
          <cell r="F5466" t="str">
            <v>FFE</v>
          </cell>
          <cell r="N5466">
            <v>0</v>
          </cell>
          <cell r="O5466">
            <v>21807750</v>
          </cell>
        </row>
        <row r="5467">
          <cell r="F5467" t="str">
            <v>OPE</v>
          </cell>
          <cell r="N5467">
            <v>450000</v>
          </cell>
          <cell r="O5467">
            <v>2175000</v>
          </cell>
        </row>
        <row r="5468">
          <cell r="F5468" t="str">
            <v>ITE</v>
          </cell>
          <cell r="N5468">
            <v>160417</v>
          </cell>
          <cell r="O5468">
            <v>3850000</v>
          </cell>
        </row>
        <row r="5469">
          <cell r="F5469" t="str">
            <v>FFE</v>
          </cell>
          <cell r="N5469">
            <v>268750</v>
          </cell>
          <cell r="O5469">
            <v>6450000</v>
          </cell>
        </row>
        <row r="5470">
          <cell r="F5470" t="str">
            <v>OPE</v>
          </cell>
          <cell r="N5470">
            <v>117500000</v>
          </cell>
          <cell r="O5470">
            <v>577708337</v>
          </cell>
        </row>
        <row r="5471">
          <cell r="F5471" t="str">
            <v>FFE</v>
          </cell>
          <cell r="N5471">
            <v>0</v>
          </cell>
          <cell r="O5471">
            <v>500000</v>
          </cell>
        </row>
        <row r="5472">
          <cell r="F5472" t="str">
            <v>FFE</v>
          </cell>
          <cell r="N5472">
            <v>0</v>
          </cell>
          <cell r="O5472">
            <v>4500000</v>
          </cell>
        </row>
        <row r="5473">
          <cell r="F5473" t="str">
            <v>FFE</v>
          </cell>
          <cell r="N5473">
            <v>0</v>
          </cell>
          <cell r="O5473">
            <v>3000000</v>
          </cell>
        </row>
        <row r="5474">
          <cell r="F5474" t="str">
            <v>FFE</v>
          </cell>
          <cell r="N5474">
            <v>0</v>
          </cell>
          <cell r="O5474">
            <v>10000000</v>
          </cell>
        </row>
        <row r="5475">
          <cell r="F5475" t="str">
            <v>FFE</v>
          </cell>
          <cell r="N5475">
            <v>0</v>
          </cell>
          <cell r="O5475">
            <v>30375000</v>
          </cell>
        </row>
        <row r="5476">
          <cell r="F5476" t="str">
            <v>FFE</v>
          </cell>
          <cell r="N5476">
            <v>162500</v>
          </cell>
          <cell r="O5476">
            <v>3900000</v>
          </cell>
        </row>
        <row r="5477">
          <cell r="F5477" t="str">
            <v>FFE</v>
          </cell>
          <cell r="N5477">
            <v>162500</v>
          </cell>
          <cell r="O5477">
            <v>3900000</v>
          </cell>
        </row>
        <row r="5478">
          <cell r="F5478" t="str">
            <v>FFE</v>
          </cell>
          <cell r="N5478">
            <v>721250</v>
          </cell>
          <cell r="O5478">
            <v>17309996</v>
          </cell>
        </row>
        <row r="5479">
          <cell r="F5479" t="str">
            <v>FFE</v>
          </cell>
          <cell r="N5479">
            <v>351250</v>
          </cell>
          <cell r="O5479">
            <v>8430000</v>
          </cell>
        </row>
        <row r="5480">
          <cell r="F5480" t="str">
            <v>FFE</v>
          </cell>
          <cell r="N5480">
            <v>356667</v>
          </cell>
          <cell r="O5480">
            <v>8560000</v>
          </cell>
        </row>
        <row r="5481">
          <cell r="F5481" t="str">
            <v>FFE</v>
          </cell>
          <cell r="N5481">
            <v>534167</v>
          </cell>
          <cell r="O5481">
            <v>12820000</v>
          </cell>
        </row>
        <row r="5482">
          <cell r="F5482" t="str">
            <v>FFE</v>
          </cell>
          <cell r="N5482">
            <v>534167</v>
          </cell>
          <cell r="O5482">
            <v>12820000</v>
          </cell>
        </row>
        <row r="5483">
          <cell r="F5483" t="str">
            <v>FFE</v>
          </cell>
          <cell r="N5483">
            <v>490417</v>
          </cell>
          <cell r="O5483">
            <v>11770000</v>
          </cell>
        </row>
        <row r="5484">
          <cell r="F5484" t="str">
            <v>FFE</v>
          </cell>
          <cell r="N5484">
            <v>490417</v>
          </cell>
          <cell r="O5484">
            <v>11770000</v>
          </cell>
        </row>
        <row r="5485">
          <cell r="F5485" t="str">
            <v>FFE</v>
          </cell>
          <cell r="N5485">
            <v>490417</v>
          </cell>
          <cell r="O5485">
            <v>11770000</v>
          </cell>
        </row>
        <row r="5486">
          <cell r="F5486" t="str">
            <v>FFE</v>
          </cell>
          <cell r="N5486">
            <v>490417</v>
          </cell>
          <cell r="O5486">
            <v>11770000</v>
          </cell>
        </row>
        <row r="5487">
          <cell r="F5487" t="str">
            <v>ITE</v>
          </cell>
          <cell r="N5487">
            <v>604167</v>
          </cell>
          <cell r="O5487">
            <v>14500000</v>
          </cell>
        </row>
        <row r="5488">
          <cell r="F5488" t="str">
            <v>OPE</v>
          </cell>
          <cell r="N5488">
            <v>1593750</v>
          </cell>
          <cell r="O5488">
            <v>7703125</v>
          </cell>
        </row>
        <row r="5489">
          <cell r="F5489" t="str">
            <v>OPE</v>
          </cell>
          <cell r="N5489">
            <v>1593750</v>
          </cell>
          <cell r="O5489">
            <v>7703125</v>
          </cell>
        </row>
        <row r="5490">
          <cell r="F5490" t="str">
            <v>OPE</v>
          </cell>
          <cell r="N5490">
            <v>7957182</v>
          </cell>
          <cell r="O5490">
            <v>38459713</v>
          </cell>
        </row>
        <row r="5491">
          <cell r="F5491" t="str">
            <v>OPE</v>
          </cell>
          <cell r="N5491">
            <v>1525000</v>
          </cell>
          <cell r="O5491">
            <v>9912496</v>
          </cell>
        </row>
        <row r="5492">
          <cell r="F5492" t="str">
            <v>OPE</v>
          </cell>
          <cell r="N5492">
            <v>1525000</v>
          </cell>
          <cell r="O5492">
            <v>9912496</v>
          </cell>
        </row>
        <row r="5493">
          <cell r="F5493" t="str">
            <v>OPE</v>
          </cell>
          <cell r="N5493">
            <v>1525000</v>
          </cell>
          <cell r="O5493">
            <v>9912496</v>
          </cell>
        </row>
        <row r="5494">
          <cell r="F5494" t="str">
            <v>OPE</v>
          </cell>
          <cell r="N5494">
            <v>1525000</v>
          </cell>
          <cell r="O5494">
            <v>9912496</v>
          </cell>
        </row>
        <row r="5495">
          <cell r="F5495" t="str">
            <v>OPE</v>
          </cell>
          <cell r="N5495">
            <v>1525000</v>
          </cell>
          <cell r="O5495">
            <v>9912496</v>
          </cell>
        </row>
        <row r="5496">
          <cell r="F5496" t="str">
            <v>OPE</v>
          </cell>
          <cell r="N5496">
            <v>1525000</v>
          </cell>
          <cell r="O5496">
            <v>9912496</v>
          </cell>
        </row>
        <row r="5497">
          <cell r="F5497" t="str">
            <v>OPE</v>
          </cell>
          <cell r="N5497">
            <v>1525000</v>
          </cell>
          <cell r="O5497">
            <v>9912496</v>
          </cell>
        </row>
        <row r="5498">
          <cell r="F5498" t="str">
            <v>OPE</v>
          </cell>
          <cell r="N5498">
            <v>1525000</v>
          </cell>
          <cell r="O5498">
            <v>9912496</v>
          </cell>
        </row>
        <row r="5499">
          <cell r="F5499" t="str">
            <v>OPE</v>
          </cell>
          <cell r="N5499">
            <v>1525000</v>
          </cell>
          <cell r="O5499">
            <v>9912496</v>
          </cell>
        </row>
        <row r="5500">
          <cell r="F5500" t="str">
            <v>OPE</v>
          </cell>
          <cell r="N5500">
            <v>1250000</v>
          </cell>
          <cell r="O5500">
            <v>9166670</v>
          </cell>
        </row>
        <row r="5501">
          <cell r="F5501" t="str">
            <v>OPE</v>
          </cell>
          <cell r="N5501">
            <v>1250000</v>
          </cell>
          <cell r="O5501">
            <v>9166670</v>
          </cell>
        </row>
        <row r="5502">
          <cell r="F5502" t="str">
            <v>OPE</v>
          </cell>
          <cell r="N5502">
            <v>208334</v>
          </cell>
          <cell r="O5502">
            <v>0</v>
          </cell>
        </row>
        <row r="5503">
          <cell r="F5503" t="str">
            <v>OPE</v>
          </cell>
          <cell r="N5503">
            <v>1041666</v>
          </cell>
          <cell r="O5503">
            <v>9166670</v>
          </cell>
        </row>
        <row r="5504">
          <cell r="F5504" t="str">
            <v>OPE</v>
          </cell>
          <cell r="N5504">
            <v>208334</v>
          </cell>
          <cell r="O5504">
            <v>0</v>
          </cell>
        </row>
        <row r="5505">
          <cell r="F5505" t="str">
            <v>OPE</v>
          </cell>
          <cell r="N5505">
            <v>1041666</v>
          </cell>
          <cell r="O5505">
            <v>9166670</v>
          </cell>
        </row>
        <row r="5506">
          <cell r="F5506" t="str">
            <v>OPE</v>
          </cell>
          <cell r="N5506">
            <v>208334</v>
          </cell>
          <cell r="O5506">
            <v>0</v>
          </cell>
        </row>
        <row r="5507">
          <cell r="F5507" t="str">
            <v>OPE</v>
          </cell>
          <cell r="N5507">
            <v>1041666</v>
          </cell>
          <cell r="O5507">
            <v>9166670</v>
          </cell>
        </row>
        <row r="5508">
          <cell r="F5508" t="str">
            <v>OPE</v>
          </cell>
          <cell r="N5508">
            <v>1906251</v>
          </cell>
          <cell r="O5508">
            <v>0</v>
          </cell>
        </row>
        <row r="5509">
          <cell r="F5509" t="str">
            <v>OPE</v>
          </cell>
          <cell r="N5509">
            <v>7625000</v>
          </cell>
          <cell r="O5509">
            <v>36854170</v>
          </cell>
        </row>
        <row r="5510">
          <cell r="F5510" t="str">
            <v>OPE</v>
          </cell>
          <cell r="N5510">
            <v>7625000</v>
          </cell>
          <cell r="O5510">
            <v>36854166</v>
          </cell>
        </row>
        <row r="5511">
          <cell r="F5511" t="str">
            <v>FFE</v>
          </cell>
          <cell r="N5511">
            <v>0</v>
          </cell>
          <cell r="O5511">
            <v>1725000</v>
          </cell>
        </row>
        <row r="5512">
          <cell r="F5512" t="str">
            <v>OPE</v>
          </cell>
          <cell r="N5512">
            <v>8000000</v>
          </cell>
          <cell r="O5512">
            <v>38666666</v>
          </cell>
        </row>
        <row r="5513">
          <cell r="F5513" t="str">
            <v>OPE</v>
          </cell>
          <cell r="N5513">
            <v>8000000</v>
          </cell>
          <cell r="O5513">
            <v>38666666</v>
          </cell>
        </row>
        <row r="5514">
          <cell r="F5514" t="str">
            <v>OPE</v>
          </cell>
          <cell r="N5514">
            <v>8000000</v>
          </cell>
          <cell r="O5514">
            <v>38666666</v>
          </cell>
        </row>
        <row r="5515">
          <cell r="F5515" t="str">
            <v>ITE</v>
          </cell>
          <cell r="N5515">
            <v>490219</v>
          </cell>
          <cell r="O5515">
            <v>7843500</v>
          </cell>
        </row>
        <row r="5516">
          <cell r="F5516" t="str">
            <v>ITE</v>
          </cell>
          <cell r="N5516">
            <v>490219</v>
          </cell>
          <cell r="O5516">
            <v>7843500</v>
          </cell>
        </row>
        <row r="5517">
          <cell r="F5517" t="str">
            <v>ITE</v>
          </cell>
          <cell r="N5517">
            <v>539243</v>
          </cell>
          <cell r="O5517">
            <v>8627850</v>
          </cell>
        </row>
        <row r="5518">
          <cell r="F5518" t="str">
            <v>ITE</v>
          </cell>
          <cell r="N5518">
            <v>539243</v>
          </cell>
          <cell r="O5518">
            <v>8627850</v>
          </cell>
        </row>
        <row r="5519">
          <cell r="F5519" t="str">
            <v>ITE</v>
          </cell>
          <cell r="N5519">
            <v>3723210</v>
          </cell>
          <cell r="O5519">
            <v>89357000</v>
          </cell>
        </row>
        <row r="5520">
          <cell r="F5520" t="str">
            <v>MME</v>
          </cell>
          <cell r="N5520">
            <v>9687500</v>
          </cell>
          <cell r="O5520">
            <v>155000000</v>
          </cell>
        </row>
        <row r="5521">
          <cell r="F5521" t="str">
            <v>ITE</v>
          </cell>
          <cell r="N5521">
            <v>224546</v>
          </cell>
          <cell r="O5521">
            <v>5389084</v>
          </cell>
        </row>
        <row r="5522">
          <cell r="F5522" t="str">
            <v>ITE</v>
          </cell>
          <cell r="N5522">
            <v>224546</v>
          </cell>
          <cell r="O5522">
            <v>5389084</v>
          </cell>
        </row>
        <row r="5523">
          <cell r="F5523" t="str">
            <v>ITE</v>
          </cell>
          <cell r="N5523">
            <v>224546</v>
          </cell>
          <cell r="O5523">
            <v>5389084</v>
          </cell>
        </row>
        <row r="5524">
          <cell r="F5524" t="str">
            <v>ITE</v>
          </cell>
          <cell r="N5524">
            <v>224548</v>
          </cell>
          <cell r="O5524">
            <v>5389083</v>
          </cell>
        </row>
        <row r="5525">
          <cell r="F5525" t="str">
            <v>FFE</v>
          </cell>
          <cell r="N5525">
            <v>393750</v>
          </cell>
          <cell r="O5525">
            <v>6300000</v>
          </cell>
        </row>
        <row r="5526">
          <cell r="F5526" t="str">
            <v>FFE</v>
          </cell>
          <cell r="N5526">
            <v>262500</v>
          </cell>
          <cell r="O5526">
            <v>4200000</v>
          </cell>
        </row>
        <row r="5527">
          <cell r="F5527" t="str">
            <v>FFE</v>
          </cell>
          <cell r="N5527">
            <v>262500</v>
          </cell>
          <cell r="O5527">
            <v>4200000</v>
          </cell>
        </row>
        <row r="5528">
          <cell r="F5528" t="str">
            <v>FFE</v>
          </cell>
          <cell r="N5528">
            <v>0</v>
          </cell>
          <cell r="O5528">
            <v>500000</v>
          </cell>
        </row>
        <row r="5529">
          <cell r="F5529" t="str">
            <v>FFE</v>
          </cell>
          <cell r="N5529">
            <v>0</v>
          </cell>
          <cell r="O5529">
            <v>500000</v>
          </cell>
        </row>
        <row r="5530">
          <cell r="F5530" t="str">
            <v>FFE</v>
          </cell>
          <cell r="N5530">
            <v>0</v>
          </cell>
          <cell r="O5530">
            <v>500000</v>
          </cell>
        </row>
        <row r="5531">
          <cell r="F5531" t="str">
            <v>FFE</v>
          </cell>
          <cell r="N5531">
            <v>0</v>
          </cell>
          <cell r="O5531">
            <v>500000</v>
          </cell>
        </row>
        <row r="5532">
          <cell r="F5532" t="str">
            <v>FFE</v>
          </cell>
          <cell r="N5532">
            <v>0</v>
          </cell>
          <cell r="O5532">
            <v>500000</v>
          </cell>
        </row>
        <row r="5533">
          <cell r="F5533" t="str">
            <v>FFE</v>
          </cell>
          <cell r="N5533">
            <v>0</v>
          </cell>
          <cell r="O5533">
            <v>500000</v>
          </cell>
        </row>
        <row r="5534">
          <cell r="F5534" t="str">
            <v>FFE</v>
          </cell>
          <cell r="N5534">
            <v>0</v>
          </cell>
          <cell r="O5534">
            <v>500000</v>
          </cell>
        </row>
        <row r="5535">
          <cell r="F5535" t="str">
            <v>FFE</v>
          </cell>
          <cell r="N5535">
            <v>0</v>
          </cell>
          <cell r="O5535">
            <v>500000</v>
          </cell>
        </row>
        <row r="5536">
          <cell r="F5536" t="str">
            <v>FFE</v>
          </cell>
          <cell r="N5536">
            <v>0</v>
          </cell>
          <cell r="O5536">
            <v>500000</v>
          </cell>
        </row>
        <row r="5537">
          <cell r="F5537" t="str">
            <v>FFE</v>
          </cell>
          <cell r="N5537">
            <v>0</v>
          </cell>
          <cell r="O5537">
            <v>2500000</v>
          </cell>
        </row>
        <row r="5538">
          <cell r="F5538" t="str">
            <v>FFE</v>
          </cell>
          <cell r="N5538">
            <v>0</v>
          </cell>
          <cell r="O5538">
            <v>250000</v>
          </cell>
        </row>
        <row r="5539">
          <cell r="F5539" t="str">
            <v>FFE</v>
          </cell>
          <cell r="N5539">
            <v>0</v>
          </cell>
          <cell r="O5539">
            <v>250000</v>
          </cell>
        </row>
        <row r="5540">
          <cell r="F5540" t="str">
            <v>FFE</v>
          </cell>
          <cell r="N5540">
            <v>0</v>
          </cell>
          <cell r="O5540">
            <v>250000</v>
          </cell>
        </row>
        <row r="5541">
          <cell r="F5541" t="str">
            <v>FFE</v>
          </cell>
          <cell r="N5541">
            <v>0</v>
          </cell>
          <cell r="O5541">
            <v>250000</v>
          </cell>
        </row>
        <row r="5542">
          <cell r="F5542" t="str">
            <v>FFE</v>
          </cell>
          <cell r="N5542">
            <v>0</v>
          </cell>
          <cell r="O5542">
            <v>250000</v>
          </cell>
        </row>
        <row r="5543">
          <cell r="F5543" t="str">
            <v>FFE</v>
          </cell>
          <cell r="N5543">
            <v>0</v>
          </cell>
          <cell r="O5543">
            <v>250000</v>
          </cell>
        </row>
        <row r="5544">
          <cell r="F5544" t="str">
            <v>FFE</v>
          </cell>
          <cell r="N5544">
            <v>0</v>
          </cell>
          <cell r="O5544">
            <v>6600000</v>
          </cell>
        </row>
        <row r="5545">
          <cell r="F5545" t="str">
            <v>FFE</v>
          </cell>
          <cell r="N5545">
            <v>0</v>
          </cell>
          <cell r="O5545">
            <v>4500000</v>
          </cell>
        </row>
        <row r="5546">
          <cell r="F5546" t="str">
            <v>FFE</v>
          </cell>
          <cell r="N5546">
            <v>0</v>
          </cell>
          <cell r="O5546">
            <v>4500000</v>
          </cell>
        </row>
        <row r="5547">
          <cell r="F5547" t="str">
            <v>FFE</v>
          </cell>
          <cell r="N5547">
            <v>0</v>
          </cell>
          <cell r="O5547">
            <v>4500000</v>
          </cell>
        </row>
        <row r="5548">
          <cell r="F5548" t="str">
            <v>FFE</v>
          </cell>
          <cell r="N5548">
            <v>0</v>
          </cell>
          <cell r="O5548">
            <v>1800000</v>
          </cell>
        </row>
        <row r="5549">
          <cell r="F5549" t="str">
            <v>FFE</v>
          </cell>
          <cell r="N5549">
            <v>0</v>
          </cell>
          <cell r="O5549">
            <v>1800000</v>
          </cell>
        </row>
        <row r="5550">
          <cell r="F5550" t="str">
            <v>FFE</v>
          </cell>
          <cell r="N5550">
            <v>0</v>
          </cell>
          <cell r="O5550">
            <v>1800000</v>
          </cell>
        </row>
        <row r="5551">
          <cell r="F5551" t="str">
            <v>FFE</v>
          </cell>
          <cell r="N5551">
            <v>0</v>
          </cell>
          <cell r="O5551">
            <v>1700000</v>
          </cell>
        </row>
        <row r="5552">
          <cell r="F5552" t="str">
            <v>FFE</v>
          </cell>
          <cell r="N5552">
            <v>0</v>
          </cell>
          <cell r="O5552">
            <v>1700000</v>
          </cell>
        </row>
        <row r="5553">
          <cell r="F5553" t="str">
            <v>FFE</v>
          </cell>
          <cell r="N5553">
            <v>0</v>
          </cell>
          <cell r="O5553">
            <v>1700000</v>
          </cell>
        </row>
        <row r="5554">
          <cell r="F5554" t="str">
            <v>FFE</v>
          </cell>
          <cell r="N5554">
            <v>0</v>
          </cell>
          <cell r="O5554">
            <v>1800000</v>
          </cell>
        </row>
        <row r="5555">
          <cell r="F5555" t="str">
            <v>FFE</v>
          </cell>
          <cell r="N5555">
            <v>0</v>
          </cell>
          <cell r="O5555">
            <v>1800000</v>
          </cell>
        </row>
        <row r="5556">
          <cell r="F5556" t="str">
            <v>FFE</v>
          </cell>
          <cell r="N5556">
            <v>0</v>
          </cell>
          <cell r="O5556">
            <v>1800000</v>
          </cell>
        </row>
        <row r="5557">
          <cell r="F5557" t="str">
            <v>FFE</v>
          </cell>
          <cell r="N5557">
            <v>0</v>
          </cell>
          <cell r="O5557">
            <v>1800000</v>
          </cell>
        </row>
        <row r="5558">
          <cell r="F5558" t="str">
            <v>FFE</v>
          </cell>
          <cell r="N5558">
            <v>0</v>
          </cell>
          <cell r="O5558">
            <v>1800000</v>
          </cell>
        </row>
        <row r="5559">
          <cell r="F5559" t="str">
            <v>FFE</v>
          </cell>
          <cell r="N5559">
            <v>0</v>
          </cell>
          <cell r="O5559">
            <v>1800000</v>
          </cell>
        </row>
        <row r="5560">
          <cell r="F5560" t="str">
            <v>FFE</v>
          </cell>
          <cell r="N5560">
            <v>0</v>
          </cell>
          <cell r="O5560">
            <v>1800000</v>
          </cell>
        </row>
        <row r="5561">
          <cell r="F5561" t="str">
            <v>FFE</v>
          </cell>
          <cell r="N5561">
            <v>0</v>
          </cell>
          <cell r="O5561">
            <v>1800000</v>
          </cell>
        </row>
        <row r="5562">
          <cell r="F5562" t="str">
            <v>FFE</v>
          </cell>
          <cell r="N5562">
            <v>0</v>
          </cell>
          <cell r="O5562">
            <v>1800000</v>
          </cell>
        </row>
        <row r="5563">
          <cell r="F5563" t="str">
            <v>FFE</v>
          </cell>
          <cell r="N5563">
            <v>0</v>
          </cell>
          <cell r="O5563">
            <v>1800000</v>
          </cell>
        </row>
        <row r="5564">
          <cell r="F5564" t="str">
            <v>FFE</v>
          </cell>
          <cell r="N5564">
            <v>0</v>
          </cell>
          <cell r="O5564">
            <v>1800000</v>
          </cell>
        </row>
        <row r="5565">
          <cell r="F5565" t="str">
            <v>FFE</v>
          </cell>
          <cell r="N5565">
            <v>0</v>
          </cell>
          <cell r="O5565">
            <v>1800000</v>
          </cell>
        </row>
        <row r="5566">
          <cell r="F5566" t="str">
            <v>FFE</v>
          </cell>
          <cell r="N5566">
            <v>0</v>
          </cell>
          <cell r="O5566">
            <v>1800000</v>
          </cell>
        </row>
        <row r="5567">
          <cell r="F5567" t="str">
            <v>FFE</v>
          </cell>
          <cell r="N5567">
            <v>0</v>
          </cell>
          <cell r="O5567">
            <v>1800000</v>
          </cell>
        </row>
        <row r="5568">
          <cell r="F5568" t="str">
            <v>FFE</v>
          </cell>
          <cell r="N5568">
            <v>0</v>
          </cell>
          <cell r="O5568">
            <v>1800000</v>
          </cell>
        </row>
        <row r="5569">
          <cell r="F5569" t="str">
            <v>FFE</v>
          </cell>
          <cell r="N5569">
            <v>0</v>
          </cell>
          <cell r="O5569">
            <v>1250000</v>
          </cell>
        </row>
        <row r="5570">
          <cell r="F5570" t="str">
            <v>FFE</v>
          </cell>
          <cell r="N5570">
            <v>0</v>
          </cell>
          <cell r="O5570">
            <v>5000000</v>
          </cell>
        </row>
        <row r="5571">
          <cell r="F5571" t="str">
            <v>FFE</v>
          </cell>
          <cell r="N5571">
            <v>0</v>
          </cell>
          <cell r="O5571">
            <v>1500000</v>
          </cell>
        </row>
        <row r="5572">
          <cell r="F5572" t="str">
            <v>FFE</v>
          </cell>
          <cell r="N5572">
            <v>0</v>
          </cell>
          <cell r="O5572">
            <v>500000</v>
          </cell>
        </row>
        <row r="5573">
          <cell r="F5573" t="str">
            <v>FFE</v>
          </cell>
          <cell r="N5573">
            <v>0</v>
          </cell>
          <cell r="O5573">
            <v>9000000</v>
          </cell>
        </row>
        <row r="5574">
          <cell r="F5574" t="str">
            <v>FFE</v>
          </cell>
          <cell r="N5574">
            <v>0</v>
          </cell>
          <cell r="O5574">
            <v>13000000</v>
          </cell>
        </row>
        <row r="5575">
          <cell r="F5575" t="str">
            <v>FFE</v>
          </cell>
          <cell r="N5575">
            <v>0</v>
          </cell>
          <cell r="O5575">
            <v>4500000</v>
          </cell>
        </row>
        <row r="5576">
          <cell r="F5576" t="str">
            <v>FFE</v>
          </cell>
          <cell r="N5576">
            <v>0</v>
          </cell>
          <cell r="O5576">
            <v>4500000</v>
          </cell>
        </row>
        <row r="5577">
          <cell r="F5577" t="str">
            <v>FFE</v>
          </cell>
          <cell r="N5577">
            <v>0</v>
          </cell>
          <cell r="O5577">
            <v>1800000</v>
          </cell>
        </row>
        <row r="5578">
          <cell r="F5578" t="str">
            <v>FFE</v>
          </cell>
          <cell r="N5578">
            <v>0</v>
          </cell>
          <cell r="O5578">
            <v>1800000</v>
          </cell>
        </row>
        <row r="5579">
          <cell r="F5579" t="str">
            <v>FFE</v>
          </cell>
          <cell r="N5579">
            <v>0</v>
          </cell>
          <cell r="O5579">
            <v>1800000</v>
          </cell>
        </row>
        <row r="5580">
          <cell r="F5580" t="str">
            <v>FFE</v>
          </cell>
          <cell r="N5580">
            <v>0</v>
          </cell>
          <cell r="O5580">
            <v>1800000</v>
          </cell>
        </row>
        <row r="5581">
          <cell r="F5581" t="str">
            <v>FFE</v>
          </cell>
          <cell r="N5581">
            <v>0</v>
          </cell>
          <cell r="O5581">
            <v>1800000</v>
          </cell>
        </row>
        <row r="5582">
          <cell r="F5582" t="str">
            <v>FFE</v>
          </cell>
          <cell r="N5582">
            <v>0</v>
          </cell>
          <cell r="O5582">
            <v>1800000</v>
          </cell>
        </row>
        <row r="5583">
          <cell r="F5583" t="str">
            <v>FFE</v>
          </cell>
          <cell r="N5583">
            <v>0</v>
          </cell>
          <cell r="O5583">
            <v>1800000</v>
          </cell>
        </row>
        <row r="5584">
          <cell r="F5584" t="str">
            <v>FFE</v>
          </cell>
          <cell r="N5584">
            <v>0</v>
          </cell>
          <cell r="O5584">
            <v>1800000</v>
          </cell>
        </row>
        <row r="5585">
          <cell r="F5585" t="str">
            <v>FFE</v>
          </cell>
          <cell r="N5585">
            <v>0</v>
          </cell>
          <cell r="O5585">
            <v>2000000</v>
          </cell>
        </row>
        <row r="5586">
          <cell r="F5586" t="str">
            <v>FFE</v>
          </cell>
          <cell r="N5586">
            <v>0</v>
          </cell>
          <cell r="O5586">
            <v>2000000</v>
          </cell>
        </row>
        <row r="5587">
          <cell r="F5587" t="str">
            <v>FFE</v>
          </cell>
          <cell r="N5587">
            <v>0</v>
          </cell>
          <cell r="O5587">
            <v>1500000</v>
          </cell>
        </row>
        <row r="5588">
          <cell r="F5588" t="str">
            <v>FFE</v>
          </cell>
          <cell r="N5588">
            <v>0</v>
          </cell>
          <cell r="O5588">
            <v>1200000</v>
          </cell>
        </row>
        <row r="5589">
          <cell r="F5589" t="str">
            <v>FFE</v>
          </cell>
          <cell r="N5589">
            <v>0</v>
          </cell>
          <cell r="O5589">
            <v>1700000</v>
          </cell>
        </row>
        <row r="5590">
          <cell r="F5590" t="str">
            <v>FFE</v>
          </cell>
          <cell r="N5590">
            <v>0</v>
          </cell>
          <cell r="O5590">
            <v>1700000</v>
          </cell>
        </row>
        <row r="5591">
          <cell r="F5591" t="str">
            <v>FFE</v>
          </cell>
          <cell r="N5591">
            <v>0</v>
          </cell>
          <cell r="O5591">
            <v>800000</v>
          </cell>
        </row>
        <row r="5592">
          <cell r="F5592" t="str">
            <v>FFE</v>
          </cell>
          <cell r="N5592">
            <v>0</v>
          </cell>
          <cell r="O5592">
            <v>800000</v>
          </cell>
        </row>
        <row r="5593">
          <cell r="F5593" t="str">
            <v>FFE</v>
          </cell>
          <cell r="N5593">
            <v>0</v>
          </cell>
          <cell r="O5593">
            <v>800000</v>
          </cell>
        </row>
        <row r="5594">
          <cell r="F5594" t="str">
            <v>FFE</v>
          </cell>
          <cell r="N5594">
            <v>0</v>
          </cell>
          <cell r="O5594">
            <v>800000</v>
          </cell>
        </row>
        <row r="5595">
          <cell r="F5595" t="str">
            <v>FFE</v>
          </cell>
          <cell r="N5595">
            <v>0</v>
          </cell>
          <cell r="O5595">
            <v>800000</v>
          </cell>
        </row>
        <row r="5596">
          <cell r="F5596" t="str">
            <v>FFE</v>
          </cell>
          <cell r="N5596">
            <v>0</v>
          </cell>
          <cell r="O5596">
            <v>800000</v>
          </cell>
        </row>
        <row r="5597">
          <cell r="F5597" t="str">
            <v>FFE</v>
          </cell>
          <cell r="N5597">
            <v>0</v>
          </cell>
          <cell r="O5597">
            <v>800000</v>
          </cell>
        </row>
        <row r="5598">
          <cell r="F5598" t="str">
            <v>FFE</v>
          </cell>
          <cell r="N5598">
            <v>0</v>
          </cell>
          <cell r="O5598">
            <v>800000</v>
          </cell>
        </row>
        <row r="5599">
          <cell r="F5599" t="str">
            <v>FFE</v>
          </cell>
          <cell r="N5599">
            <v>0</v>
          </cell>
          <cell r="O5599">
            <v>800000</v>
          </cell>
        </row>
        <row r="5600">
          <cell r="F5600" t="str">
            <v>FFE</v>
          </cell>
          <cell r="N5600">
            <v>0</v>
          </cell>
          <cell r="O5600">
            <v>800000</v>
          </cell>
        </row>
        <row r="5601">
          <cell r="F5601" t="str">
            <v>FFE</v>
          </cell>
          <cell r="N5601">
            <v>0</v>
          </cell>
          <cell r="O5601">
            <v>2500000</v>
          </cell>
        </row>
        <row r="5602">
          <cell r="F5602" t="str">
            <v>FFE</v>
          </cell>
          <cell r="N5602">
            <v>0</v>
          </cell>
          <cell r="O5602">
            <v>250000</v>
          </cell>
        </row>
        <row r="5603">
          <cell r="F5603" t="str">
            <v>FFE</v>
          </cell>
          <cell r="N5603">
            <v>0</v>
          </cell>
          <cell r="O5603">
            <v>250000</v>
          </cell>
        </row>
        <row r="5604">
          <cell r="F5604" t="str">
            <v>FFE</v>
          </cell>
          <cell r="N5604">
            <v>0</v>
          </cell>
          <cell r="O5604">
            <v>250000</v>
          </cell>
        </row>
        <row r="5605">
          <cell r="F5605" t="str">
            <v>FFE</v>
          </cell>
          <cell r="N5605">
            <v>0</v>
          </cell>
          <cell r="O5605">
            <v>6600000</v>
          </cell>
        </row>
        <row r="5606">
          <cell r="F5606" t="str">
            <v>FFE</v>
          </cell>
          <cell r="N5606">
            <v>0</v>
          </cell>
          <cell r="O5606">
            <v>1000000</v>
          </cell>
        </row>
        <row r="5607">
          <cell r="F5607" t="str">
            <v>FFE</v>
          </cell>
          <cell r="N5607">
            <v>0</v>
          </cell>
          <cell r="O5607">
            <v>1000000</v>
          </cell>
        </row>
        <row r="5608">
          <cell r="F5608" t="str">
            <v>FFE</v>
          </cell>
          <cell r="N5608">
            <v>0</v>
          </cell>
          <cell r="O5608">
            <v>1000000</v>
          </cell>
        </row>
        <row r="5609">
          <cell r="F5609" t="str">
            <v>FFE</v>
          </cell>
          <cell r="N5609">
            <v>0</v>
          </cell>
          <cell r="O5609">
            <v>1000000</v>
          </cell>
        </row>
        <row r="5610">
          <cell r="F5610" t="str">
            <v>FFE</v>
          </cell>
          <cell r="N5610">
            <v>0</v>
          </cell>
          <cell r="O5610">
            <v>1800000</v>
          </cell>
        </row>
        <row r="5611">
          <cell r="F5611" t="str">
            <v>FFE</v>
          </cell>
          <cell r="N5611">
            <v>0</v>
          </cell>
          <cell r="O5611">
            <v>1800000</v>
          </cell>
        </row>
        <row r="5612">
          <cell r="F5612" t="str">
            <v>FFE</v>
          </cell>
          <cell r="N5612">
            <v>0</v>
          </cell>
          <cell r="O5612">
            <v>3750000</v>
          </cell>
        </row>
        <row r="5613">
          <cell r="F5613" t="str">
            <v>FFE</v>
          </cell>
          <cell r="N5613">
            <v>0</v>
          </cell>
          <cell r="O5613">
            <v>2500000</v>
          </cell>
        </row>
        <row r="5614">
          <cell r="F5614" t="str">
            <v>FFE</v>
          </cell>
          <cell r="N5614">
            <v>0</v>
          </cell>
          <cell r="O5614">
            <v>2500000</v>
          </cell>
        </row>
        <row r="5615">
          <cell r="F5615" t="str">
            <v>FFE</v>
          </cell>
          <cell r="N5615">
            <v>0</v>
          </cell>
          <cell r="O5615">
            <v>2500000</v>
          </cell>
        </row>
        <row r="5616">
          <cell r="F5616" t="str">
            <v>FFE</v>
          </cell>
          <cell r="N5616">
            <v>0</v>
          </cell>
          <cell r="O5616">
            <v>1800000</v>
          </cell>
        </row>
        <row r="5617">
          <cell r="F5617" t="str">
            <v>FFE</v>
          </cell>
          <cell r="N5617">
            <v>0</v>
          </cell>
          <cell r="O5617">
            <v>1800000</v>
          </cell>
        </row>
        <row r="5618">
          <cell r="F5618" t="str">
            <v>FFE</v>
          </cell>
          <cell r="N5618">
            <v>0</v>
          </cell>
          <cell r="O5618">
            <v>1800000</v>
          </cell>
        </row>
        <row r="5619">
          <cell r="F5619" t="str">
            <v>FFE</v>
          </cell>
          <cell r="N5619">
            <v>0</v>
          </cell>
          <cell r="O5619">
            <v>1800000</v>
          </cell>
        </row>
        <row r="5620">
          <cell r="F5620" t="str">
            <v>FFE</v>
          </cell>
          <cell r="N5620">
            <v>0</v>
          </cell>
          <cell r="O5620">
            <v>2800000</v>
          </cell>
        </row>
        <row r="5621">
          <cell r="F5621" t="str">
            <v>FFE</v>
          </cell>
          <cell r="N5621">
            <v>0</v>
          </cell>
          <cell r="O5621">
            <v>2000000</v>
          </cell>
        </row>
        <row r="5622">
          <cell r="F5622" t="str">
            <v>FFE</v>
          </cell>
          <cell r="N5622">
            <v>0</v>
          </cell>
          <cell r="O5622">
            <v>3000000</v>
          </cell>
        </row>
        <row r="5623">
          <cell r="F5623" t="str">
            <v>FFE</v>
          </cell>
          <cell r="N5623">
            <v>0</v>
          </cell>
          <cell r="O5623">
            <v>2000000</v>
          </cell>
        </row>
        <row r="5624">
          <cell r="F5624" t="str">
            <v>FFE</v>
          </cell>
          <cell r="N5624">
            <v>0</v>
          </cell>
          <cell r="O5624">
            <v>1500000</v>
          </cell>
        </row>
        <row r="5625">
          <cell r="F5625" t="str">
            <v>FFE</v>
          </cell>
          <cell r="N5625">
            <v>0</v>
          </cell>
          <cell r="O5625">
            <v>6500000</v>
          </cell>
        </row>
        <row r="5626">
          <cell r="F5626" t="str">
            <v>FFE</v>
          </cell>
          <cell r="N5626">
            <v>0</v>
          </cell>
          <cell r="O5626">
            <v>800000</v>
          </cell>
        </row>
        <row r="5627">
          <cell r="F5627" t="str">
            <v>FFE</v>
          </cell>
          <cell r="N5627">
            <v>0</v>
          </cell>
          <cell r="O5627">
            <v>800000</v>
          </cell>
        </row>
        <row r="5628">
          <cell r="F5628" t="str">
            <v>FFE</v>
          </cell>
          <cell r="N5628">
            <v>0</v>
          </cell>
          <cell r="O5628">
            <v>800000</v>
          </cell>
        </row>
        <row r="5629">
          <cell r="F5629" t="str">
            <v>FFE</v>
          </cell>
          <cell r="N5629">
            <v>0</v>
          </cell>
          <cell r="O5629">
            <v>800000</v>
          </cell>
        </row>
        <row r="5630">
          <cell r="F5630" t="str">
            <v>FFE</v>
          </cell>
          <cell r="N5630">
            <v>0</v>
          </cell>
          <cell r="O5630">
            <v>800000</v>
          </cell>
        </row>
        <row r="5631">
          <cell r="F5631" t="str">
            <v>FFE</v>
          </cell>
          <cell r="N5631">
            <v>0</v>
          </cell>
          <cell r="O5631">
            <v>800000</v>
          </cell>
        </row>
        <row r="5632">
          <cell r="F5632" t="str">
            <v>FFE</v>
          </cell>
          <cell r="N5632">
            <v>0</v>
          </cell>
          <cell r="O5632">
            <v>800000</v>
          </cell>
        </row>
        <row r="5633">
          <cell r="F5633" t="str">
            <v>FFE</v>
          </cell>
          <cell r="N5633">
            <v>0</v>
          </cell>
          <cell r="O5633">
            <v>800000</v>
          </cell>
        </row>
        <row r="5634">
          <cell r="F5634" t="str">
            <v>FFE</v>
          </cell>
          <cell r="N5634">
            <v>0</v>
          </cell>
          <cell r="O5634">
            <v>800000</v>
          </cell>
        </row>
        <row r="5635">
          <cell r="F5635" t="str">
            <v>FFE</v>
          </cell>
          <cell r="N5635">
            <v>0</v>
          </cell>
          <cell r="O5635">
            <v>800000</v>
          </cell>
        </row>
        <row r="5636">
          <cell r="F5636" t="str">
            <v>FFE</v>
          </cell>
          <cell r="N5636">
            <v>0</v>
          </cell>
          <cell r="O5636">
            <v>800000</v>
          </cell>
        </row>
        <row r="5637">
          <cell r="F5637" t="str">
            <v>FFE</v>
          </cell>
          <cell r="N5637">
            <v>0</v>
          </cell>
          <cell r="O5637">
            <v>800000</v>
          </cell>
        </row>
        <row r="5638">
          <cell r="F5638" t="str">
            <v>FFE</v>
          </cell>
          <cell r="N5638">
            <v>0</v>
          </cell>
          <cell r="O5638">
            <v>800000</v>
          </cell>
        </row>
        <row r="5639">
          <cell r="F5639" t="str">
            <v>FFE</v>
          </cell>
          <cell r="N5639">
            <v>0</v>
          </cell>
          <cell r="O5639">
            <v>800000</v>
          </cell>
        </row>
        <row r="5640">
          <cell r="F5640" t="str">
            <v>FFE</v>
          </cell>
          <cell r="N5640">
            <v>0</v>
          </cell>
          <cell r="O5640">
            <v>800000</v>
          </cell>
        </row>
        <row r="5641">
          <cell r="F5641" t="str">
            <v>FFE</v>
          </cell>
          <cell r="N5641">
            <v>0</v>
          </cell>
          <cell r="O5641">
            <v>800000</v>
          </cell>
        </row>
        <row r="5642">
          <cell r="F5642" t="str">
            <v>FFE</v>
          </cell>
          <cell r="N5642">
            <v>0</v>
          </cell>
          <cell r="O5642">
            <v>800000</v>
          </cell>
        </row>
        <row r="5643">
          <cell r="F5643" t="str">
            <v>FFE</v>
          </cell>
          <cell r="N5643">
            <v>0</v>
          </cell>
          <cell r="O5643">
            <v>800000</v>
          </cell>
        </row>
        <row r="5644">
          <cell r="F5644" t="str">
            <v>FFE</v>
          </cell>
          <cell r="N5644">
            <v>0</v>
          </cell>
          <cell r="O5644">
            <v>800000</v>
          </cell>
        </row>
        <row r="5645">
          <cell r="F5645" t="str">
            <v>FFE</v>
          </cell>
          <cell r="N5645">
            <v>0</v>
          </cell>
          <cell r="O5645">
            <v>5000000</v>
          </cell>
        </row>
        <row r="5646">
          <cell r="F5646" t="str">
            <v>FFE</v>
          </cell>
          <cell r="N5646">
            <v>0</v>
          </cell>
          <cell r="O5646">
            <v>1800000</v>
          </cell>
        </row>
        <row r="5647">
          <cell r="F5647" t="str">
            <v>FFE</v>
          </cell>
          <cell r="N5647">
            <v>0</v>
          </cell>
          <cell r="O5647">
            <v>1800000</v>
          </cell>
        </row>
        <row r="5648">
          <cell r="F5648" t="str">
            <v>FFE</v>
          </cell>
          <cell r="N5648">
            <v>0</v>
          </cell>
          <cell r="O5648">
            <v>1800000</v>
          </cell>
        </row>
        <row r="5649">
          <cell r="F5649" t="str">
            <v>FFE</v>
          </cell>
          <cell r="N5649">
            <v>0</v>
          </cell>
          <cell r="O5649">
            <v>1800000</v>
          </cell>
        </row>
        <row r="5650">
          <cell r="F5650" t="str">
            <v>FFE</v>
          </cell>
          <cell r="N5650">
            <v>0</v>
          </cell>
          <cell r="O5650">
            <v>500000</v>
          </cell>
        </row>
        <row r="5651">
          <cell r="F5651" t="str">
            <v>FFE</v>
          </cell>
          <cell r="N5651">
            <v>0</v>
          </cell>
          <cell r="O5651">
            <v>500000</v>
          </cell>
        </row>
        <row r="5652">
          <cell r="F5652" t="str">
            <v>FFE</v>
          </cell>
          <cell r="N5652">
            <v>0</v>
          </cell>
          <cell r="O5652">
            <v>500000</v>
          </cell>
        </row>
        <row r="5653">
          <cell r="F5653" t="str">
            <v>FFE</v>
          </cell>
          <cell r="N5653">
            <v>0</v>
          </cell>
          <cell r="O5653">
            <v>500000</v>
          </cell>
        </row>
        <row r="5654">
          <cell r="F5654" t="str">
            <v>FFE</v>
          </cell>
          <cell r="N5654">
            <v>0</v>
          </cell>
          <cell r="O5654">
            <v>2000000</v>
          </cell>
        </row>
        <row r="5655">
          <cell r="F5655" t="str">
            <v>FFE</v>
          </cell>
          <cell r="N5655">
            <v>0</v>
          </cell>
          <cell r="O5655">
            <v>2000000</v>
          </cell>
        </row>
        <row r="5656">
          <cell r="F5656" t="str">
            <v>FFE</v>
          </cell>
          <cell r="N5656">
            <v>0</v>
          </cell>
          <cell r="O5656">
            <v>2000000</v>
          </cell>
        </row>
        <row r="5657">
          <cell r="F5657" t="str">
            <v>FFE</v>
          </cell>
          <cell r="N5657">
            <v>0</v>
          </cell>
          <cell r="O5657">
            <v>2000000</v>
          </cell>
        </row>
        <row r="5658">
          <cell r="F5658" t="str">
            <v>FFE</v>
          </cell>
          <cell r="N5658">
            <v>0</v>
          </cell>
          <cell r="O5658">
            <v>9000000</v>
          </cell>
        </row>
        <row r="5659">
          <cell r="F5659" t="str">
            <v>FFE</v>
          </cell>
          <cell r="N5659">
            <v>0</v>
          </cell>
          <cell r="O5659">
            <v>7000000</v>
          </cell>
        </row>
        <row r="5660">
          <cell r="F5660" t="str">
            <v>FFE</v>
          </cell>
          <cell r="N5660">
            <v>0</v>
          </cell>
          <cell r="O5660">
            <v>1600000</v>
          </cell>
        </row>
        <row r="5661">
          <cell r="F5661" t="str">
            <v>FFE</v>
          </cell>
          <cell r="N5661">
            <v>0</v>
          </cell>
          <cell r="O5661">
            <v>2150000</v>
          </cell>
        </row>
        <row r="5662">
          <cell r="F5662" t="str">
            <v>FFE</v>
          </cell>
          <cell r="N5662">
            <v>0</v>
          </cell>
          <cell r="O5662">
            <v>4500000</v>
          </cell>
        </row>
        <row r="5663">
          <cell r="F5663" t="str">
            <v>FFE</v>
          </cell>
          <cell r="N5663">
            <v>325000</v>
          </cell>
          <cell r="O5663">
            <v>5200000</v>
          </cell>
        </row>
        <row r="5664">
          <cell r="F5664" t="str">
            <v>FFE</v>
          </cell>
          <cell r="N5664">
            <v>325000</v>
          </cell>
          <cell r="O5664">
            <v>5200000</v>
          </cell>
        </row>
        <row r="5665">
          <cell r="F5665" t="str">
            <v>FFE</v>
          </cell>
          <cell r="N5665">
            <v>656250</v>
          </cell>
          <cell r="O5665">
            <v>10500000</v>
          </cell>
        </row>
        <row r="5666">
          <cell r="F5666" t="str">
            <v>FFE</v>
          </cell>
          <cell r="N5666">
            <v>237118</v>
          </cell>
          <cell r="O5666">
            <v>3793850</v>
          </cell>
        </row>
        <row r="5667">
          <cell r="F5667" t="str">
            <v>ITE</v>
          </cell>
          <cell r="N5667">
            <v>189584</v>
          </cell>
          <cell r="O5667">
            <v>4550000</v>
          </cell>
        </row>
        <row r="5668">
          <cell r="F5668" t="str">
            <v>MME</v>
          </cell>
          <cell r="N5668">
            <v>35856779</v>
          </cell>
          <cell r="O5668">
            <v>573708438</v>
          </cell>
        </row>
        <row r="5669">
          <cell r="F5669" t="str">
            <v>ITE</v>
          </cell>
          <cell r="N5669">
            <v>334485</v>
          </cell>
          <cell r="O5669">
            <v>5351726</v>
          </cell>
        </row>
        <row r="5670">
          <cell r="F5670" t="str">
            <v>ITE</v>
          </cell>
          <cell r="N5670">
            <v>334485</v>
          </cell>
          <cell r="O5670">
            <v>5351726</v>
          </cell>
        </row>
        <row r="5671">
          <cell r="F5671" t="str">
            <v>ITE</v>
          </cell>
          <cell r="N5671">
            <v>334610</v>
          </cell>
          <cell r="O5671">
            <v>5353734</v>
          </cell>
        </row>
        <row r="5672">
          <cell r="F5672" t="str">
            <v>ITE</v>
          </cell>
          <cell r="N5672">
            <v>334610</v>
          </cell>
          <cell r="O5672">
            <v>5353734</v>
          </cell>
        </row>
        <row r="5673">
          <cell r="F5673" t="str">
            <v>ITE</v>
          </cell>
          <cell r="N5673">
            <v>334485</v>
          </cell>
          <cell r="O5673">
            <v>5351726</v>
          </cell>
        </row>
        <row r="5674">
          <cell r="F5674" t="str">
            <v>FFE</v>
          </cell>
          <cell r="N5674">
            <v>500000</v>
          </cell>
          <cell r="O5674">
            <v>8000000</v>
          </cell>
        </row>
        <row r="5675">
          <cell r="F5675" t="str">
            <v>FFE</v>
          </cell>
          <cell r="N5675">
            <v>343750</v>
          </cell>
          <cell r="O5675">
            <v>5500000</v>
          </cell>
        </row>
        <row r="5676">
          <cell r="F5676" t="str">
            <v>FFE</v>
          </cell>
          <cell r="N5676">
            <v>112500</v>
          </cell>
          <cell r="O5676">
            <v>1800000</v>
          </cell>
        </row>
        <row r="5677">
          <cell r="F5677" t="str">
            <v>FFE</v>
          </cell>
          <cell r="N5677">
            <v>2125000</v>
          </cell>
          <cell r="O5677">
            <v>34000000</v>
          </cell>
        </row>
        <row r="5678">
          <cell r="F5678" t="str">
            <v>FFE</v>
          </cell>
          <cell r="N5678">
            <v>618750</v>
          </cell>
          <cell r="O5678">
            <v>9900000</v>
          </cell>
        </row>
        <row r="5679">
          <cell r="F5679" t="str">
            <v>FFE</v>
          </cell>
          <cell r="N5679">
            <v>62500</v>
          </cell>
          <cell r="O5679">
            <v>1000000</v>
          </cell>
        </row>
        <row r="5680">
          <cell r="F5680" t="str">
            <v>FFE</v>
          </cell>
          <cell r="N5680">
            <v>103125</v>
          </cell>
          <cell r="O5680">
            <v>1650000</v>
          </cell>
        </row>
        <row r="5681">
          <cell r="F5681" t="str">
            <v>FFE</v>
          </cell>
          <cell r="N5681">
            <v>103125</v>
          </cell>
          <cell r="O5681">
            <v>1650000</v>
          </cell>
        </row>
        <row r="5682">
          <cell r="F5682" t="str">
            <v>FFE</v>
          </cell>
          <cell r="N5682">
            <v>103125</v>
          </cell>
          <cell r="O5682">
            <v>1650000</v>
          </cell>
        </row>
        <row r="5683">
          <cell r="F5683" t="str">
            <v>FFE</v>
          </cell>
          <cell r="N5683">
            <v>103125</v>
          </cell>
          <cell r="O5683">
            <v>1650000</v>
          </cell>
        </row>
        <row r="5684">
          <cell r="F5684" t="str">
            <v>FFE</v>
          </cell>
          <cell r="N5684">
            <v>6437500</v>
          </cell>
          <cell r="O5684">
            <v>103000000</v>
          </cell>
        </row>
        <row r="5685">
          <cell r="F5685" t="str">
            <v>FFE</v>
          </cell>
          <cell r="N5685">
            <v>100000</v>
          </cell>
          <cell r="O5685">
            <v>1600000</v>
          </cell>
        </row>
        <row r="5686">
          <cell r="F5686" t="str">
            <v>FFE</v>
          </cell>
          <cell r="N5686">
            <v>468750</v>
          </cell>
          <cell r="O5686">
            <v>7500000</v>
          </cell>
        </row>
        <row r="5687">
          <cell r="F5687" t="str">
            <v>FFE</v>
          </cell>
          <cell r="N5687">
            <v>468750</v>
          </cell>
          <cell r="O5687">
            <v>7500000</v>
          </cell>
        </row>
        <row r="5688">
          <cell r="F5688" t="str">
            <v>FFE</v>
          </cell>
          <cell r="N5688">
            <v>625000</v>
          </cell>
          <cell r="O5688">
            <v>10000000</v>
          </cell>
        </row>
        <row r="5689">
          <cell r="F5689" t="str">
            <v>FFE</v>
          </cell>
          <cell r="N5689">
            <v>625000</v>
          </cell>
          <cell r="O5689">
            <v>10000000</v>
          </cell>
        </row>
        <row r="5690">
          <cell r="F5690" t="str">
            <v>FFE</v>
          </cell>
          <cell r="N5690">
            <v>156250</v>
          </cell>
          <cell r="O5690">
            <v>2500000</v>
          </cell>
        </row>
        <row r="5691">
          <cell r="F5691" t="str">
            <v>FFE</v>
          </cell>
          <cell r="N5691">
            <v>0</v>
          </cell>
          <cell r="O5691">
            <v>1500000</v>
          </cell>
        </row>
        <row r="5692">
          <cell r="F5692" t="str">
            <v>FFE</v>
          </cell>
          <cell r="N5692">
            <v>0</v>
          </cell>
          <cell r="O5692">
            <v>1500000</v>
          </cell>
        </row>
        <row r="5693">
          <cell r="F5693" t="str">
            <v>FFE</v>
          </cell>
          <cell r="N5693">
            <v>0</v>
          </cell>
          <cell r="O5693">
            <v>1500000</v>
          </cell>
        </row>
        <row r="5694">
          <cell r="F5694" t="str">
            <v>FFE</v>
          </cell>
          <cell r="N5694">
            <v>0</v>
          </cell>
          <cell r="O5694">
            <v>1500000</v>
          </cell>
        </row>
        <row r="5695">
          <cell r="F5695" t="str">
            <v>FFE</v>
          </cell>
          <cell r="N5695">
            <v>0</v>
          </cell>
          <cell r="O5695">
            <v>1500000</v>
          </cell>
        </row>
        <row r="5696">
          <cell r="F5696" t="str">
            <v>FFE</v>
          </cell>
          <cell r="N5696">
            <v>0</v>
          </cell>
          <cell r="O5696">
            <v>1500000</v>
          </cell>
        </row>
        <row r="5697">
          <cell r="F5697" t="str">
            <v>FFE</v>
          </cell>
          <cell r="N5697">
            <v>0</v>
          </cell>
          <cell r="O5697">
            <v>1500000</v>
          </cell>
        </row>
        <row r="5698">
          <cell r="F5698" t="str">
            <v>FFE</v>
          </cell>
          <cell r="N5698">
            <v>0</v>
          </cell>
          <cell r="O5698">
            <v>1800000</v>
          </cell>
        </row>
        <row r="5699">
          <cell r="F5699" t="str">
            <v>FFE</v>
          </cell>
          <cell r="N5699">
            <v>0</v>
          </cell>
          <cell r="O5699">
            <v>1200000</v>
          </cell>
        </row>
        <row r="5700">
          <cell r="F5700" t="str">
            <v>FFE</v>
          </cell>
          <cell r="N5700">
            <v>0</v>
          </cell>
          <cell r="O5700">
            <v>750000</v>
          </cell>
        </row>
        <row r="5701">
          <cell r="F5701" t="str">
            <v>FFE</v>
          </cell>
          <cell r="N5701">
            <v>0</v>
          </cell>
          <cell r="O5701">
            <v>3500000</v>
          </cell>
        </row>
        <row r="5702">
          <cell r="F5702" t="str">
            <v>FFE</v>
          </cell>
          <cell r="N5702">
            <v>0</v>
          </cell>
          <cell r="O5702">
            <v>3500000</v>
          </cell>
        </row>
        <row r="5703">
          <cell r="F5703" t="str">
            <v>FFE</v>
          </cell>
          <cell r="N5703">
            <v>0</v>
          </cell>
          <cell r="O5703">
            <v>3500000</v>
          </cell>
        </row>
        <row r="5704">
          <cell r="F5704" t="str">
            <v>FFE</v>
          </cell>
          <cell r="N5704">
            <v>0</v>
          </cell>
          <cell r="O5704">
            <v>3500000</v>
          </cell>
        </row>
        <row r="5705">
          <cell r="F5705" t="str">
            <v>FFE</v>
          </cell>
          <cell r="N5705">
            <v>0</v>
          </cell>
          <cell r="O5705">
            <v>3500000</v>
          </cell>
        </row>
        <row r="5706">
          <cell r="F5706" t="str">
            <v>FFE</v>
          </cell>
          <cell r="N5706">
            <v>0</v>
          </cell>
          <cell r="O5706">
            <v>3500000</v>
          </cell>
        </row>
        <row r="5707">
          <cell r="F5707" t="str">
            <v>FFE</v>
          </cell>
          <cell r="N5707">
            <v>0</v>
          </cell>
          <cell r="O5707">
            <v>3500000</v>
          </cell>
        </row>
        <row r="5708">
          <cell r="F5708" t="str">
            <v>FFE</v>
          </cell>
          <cell r="N5708">
            <v>0</v>
          </cell>
          <cell r="O5708">
            <v>3500000</v>
          </cell>
        </row>
        <row r="5709">
          <cell r="F5709" t="str">
            <v>FFE</v>
          </cell>
          <cell r="N5709">
            <v>0</v>
          </cell>
          <cell r="O5709">
            <v>2000000</v>
          </cell>
        </row>
        <row r="5710">
          <cell r="F5710" t="str">
            <v>FFE</v>
          </cell>
          <cell r="N5710">
            <v>0</v>
          </cell>
          <cell r="O5710">
            <v>2000000</v>
          </cell>
        </row>
        <row r="5711">
          <cell r="F5711" t="str">
            <v>FFE</v>
          </cell>
          <cell r="N5711">
            <v>0</v>
          </cell>
          <cell r="O5711">
            <v>2000000</v>
          </cell>
        </row>
        <row r="5712">
          <cell r="F5712" t="str">
            <v>FFE</v>
          </cell>
          <cell r="N5712">
            <v>0</v>
          </cell>
          <cell r="O5712">
            <v>2000000</v>
          </cell>
        </row>
        <row r="5713">
          <cell r="F5713" t="str">
            <v>FFE</v>
          </cell>
          <cell r="N5713">
            <v>0</v>
          </cell>
          <cell r="O5713">
            <v>2000000</v>
          </cell>
        </row>
        <row r="5714">
          <cell r="F5714" t="str">
            <v>FFE</v>
          </cell>
          <cell r="N5714">
            <v>0</v>
          </cell>
          <cell r="O5714">
            <v>2000000</v>
          </cell>
        </row>
        <row r="5715">
          <cell r="F5715" t="str">
            <v>FFE</v>
          </cell>
          <cell r="N5715">
            <v>0</v>
          </cell>
          <cell r="O5715">
            <v>2000000</v>
          </cell>
        </row>
        <row r="5716">
          <cell r="F5716" t="str">
            <v>FFE</v>
          </cell>
          <cell r="N5716">
            <v>0</v>
          </cell>
          <cell r="O5716">
            <v>2000000</v>
          </cell>
        </row>
        <row r="5717">
          <cell r="F5717" t="str">
            <v>FFE</v>
          </cell>
          <cell r="N5717">
            <v>0</v>
          </cell>
          <cell r="O5717">
            <v>2000000</v>
          </cell>
        </row>
        <row r="5718">
          <cell r="F5718" t="str">
            <v>FFE</v>
          </cell>
          <cell r="N5718">
            <v>0</v>
          </cell>
          <cell r="O5718">
            <v>2000000</v>
          </cell>
        </row>
        <row r="5719">
          <cell r="F5719" t="str">
            <v>FFE</v>
          </cell>
          <cell r="N5719">
            <v>0</v>
          </cell>
          <cell r="O5719">
            <v>2500000</v>
          </cell>
        </row>
        <row r="5720">
          <cell r="F5720" t="str">
            <v>FFE</v>
          </cell>
          <cell r="N5720">
            <v>0</v>
          </cell>
          <cell r="O5720">
            <v>2500000</v>
          </cell>
        </row>
        <row r="5721">
          <cell r="F5721" t="str">
            <v>FFE</v>
          </cell>
          <cell r="N5721">
            <v>0</v>
          </cell>
          <cell r="O5721">
            <v>2500000</v>
          </cell>
        </row>
        <row r="5722">
          <cell r="F5722" t="str">
            <v>FFE</v>
          </cell>
          <cell r="N5722">
            <v>0</v>
          </cell>
          <cell r="O5722">
            <v>2500000</v>
          </cell>
        </row>
        <row r="5723">
          <cell r="F5723" t="str">
            <v>FFE</v>
          </cell>
          <cell r="N5723">
            <v>0</v>
          </cell>
          <cell r="O5723">
            <v>2500000</v>
          </cell>
        </row>
        <row r="5724">
          <cell r="F5724" t="str">
            <v>FFE</v>
          </cell>
          <cell r="N5724">
            <v>0</v>
          </cell>
          <cell r="O5724">
            <v>2500000</v>
          </cell>
        </row>
        <row r="5725">
          <cell r="F5725" t="str">
            <v>FFE</v>
          </cell>
          <cell r="N5725">
            <v>0</v>
          </cell>
          <cell r="O5725">
            <v>2500000</v>
          </cell>
        </row>
        <row r="5726">
          <cell r="F5726" t="str">
            <v>FFE</v>
          </cell>
          <cell r="N5726">
            <v>0</v>
          </cell>
          <cell r="O5726">
            <v>2500000</v>
          </cell>
        </row>
        <row r="5727">
          <cell r="F5727" t="str">
            <v>FFE</v>
          </cell>
          <cell r="N5727">
            <v>0</v>
          </cell>
          <cell r="O5727">
            <v>4500000</v>
          </cell>
        </row>
        <row r="5728">
          <cell r="F5728" t="str">
            <v>FFE</v>
          </cell>
          <cell r="N5728">
            <v>0</v>
          </cell>
          <cell r="O5728">
            <v>1725000</v>
          </cell>
        </row>
        <row r="5729">
          <cell r="F5729" t="str">
            <v>FFE</v>
          </cell>
          <cell r="N5729">
            <v>0</v>
          </cell>
          <cell r="O5729">
            <v>1725000</v>
          </cell>
        </row>
        <row r="5730">
          <cell r="F5730" t="str">
            <v>FFE</v>
          </cell>
          <cell r="N5730">
            <v>0</v>
          </cell>
          <cell r="O5730">
            <v>1725000</v>
          </cell>
        </row>
        <row r="5731">
          <cell r="F5731" t="str">
            <v>FFE</v>
          </cell>
          <cell r="N5731">
            <v>0</v>
          </cell>
          <cell r="O5731">
            <v>1725000</v>
          </cell>
        </row>
        <row r="5732">
          <cell r="F5732" t="str">
            <v>FFE</v>
          </cell>
          <cell r="N5732">
            <v>0</v>
          </cell>
          <cell r="O5732">
            <v>1725000</v>
          </cell>
        </row>
        <row r="5733">
          <cell r="F5733" t="str">
            <v>FFE</v>
          </cell>
          <cell r="N5733">
            <v>0</v>
          </cell>
          <cell r="O5733">
            <v>1725000</v>
          </cell>
        </row>
        <row r="5734">
          <cell r="F5734" t="str">
            <v>FFE</v>
          </cell>
          <cell r="N5734">
            <v>0</v>
          </cell>
          <cell r="O5734">
            <v>1725000</v>
          </cell>
        </row>
        <row r="5735">
          <cell r="F5735" t="str">
            <v>FFE</v>
          </cell>
          <cell r="N5735">
            <v>0</v>
          </cell>
          <cell r="O5735">
            <v>1725000</v>
          </cell>
        </row>
        <row r="5736">
          <cell r="F5736" t="str">
            <v>FFE</v>
          </cell>
          <cell r="N5736">
            <v>0</v>
          </cell>
          <cell r="O5736">
            <v>1725000</v>
          </cell>
        </row>
        <row r="5737">
          <cell r="F5737" t="str">
            <v>FFE</v>
          </cell>
          <cell r="N5737">
            <v>0</v>
          </cell>
          <cell r="O5737">
            <v>1725000</v>
          </cell>
        </row>
        <row r="5738">
          <cell r="F5738" t="str">
            <v>FFE</v>
          </cell>
          <cell r="N5738">
            <v>0</v>
          </cell>
          <cell r="O5738">
            <v>1725000</v>
          </cell>
        </row>
        <row r="5739">
          <cell r="F5739" t="str">
            <v>FFE</v>
          </cell>
          <cell r="N5739">
            <v>0</v>
          </cell>
          <cell r="O5739">
            <v>1725000</v>
          </cell>
        </row>
        <row r="5740">
          <cell r="F5740" t="str">
            <v>FFE</v>
          </cell>
          <cell r="N5740">
            <v>0</v>
          </cell>
          <cell r="O5740">
            <v>1725000</v>
          </cell>
        </row>
        <row r="5741">
          <cell r="F5741" t="str">
            <v>FFE</v>
          </cell>
          <cell r="N5741">
            <v>0</v>
          </cell>
          <cell r="O5741">
            <v>1725000</v>
          </cell>
        </row>
        <row r="5742">
          <cell r="F5742" t="str">
            <v>FFE</v>
          </cell>
          <cell r="N5742">
            <v>0</v>
          </cell>
          <cell r="O5742">
            <v>1725000</v>
          </cell>
        </row>
        <row r="5743">
          <cell r="F5743" t="str">
            <v>FFE</v>
          </cell>
          <cell r="N5743">
            <v>0</v>
          </cell>
          <cell r="O5743">
            <v>727500</v>
          </cell>
        </row>
        <row r="5744">
          <cell r="F5744" t="str">
            <v>FFE</v>
          </cell>
          <cell r="N5744">
            <v>0</v>
          </cell>
          <cell r="O5744">
            <v>727500</v>
          </cell>
        </row>
        <row r="5745">
          <cell r="F5745" t="str">
            <v>FFE</v>
          </cell>
          <cell r="N5745">
            <v>0</v>
          </cell>
          <cell r="O5745">
            <v>727500</v>
          </cell>
        </row>
        <row r="5746">
          <cell r="F5746" t="str">
            <v>FFE</v>
          </cell>
          <cell r="N5746">
            <v>0</v>
          </cell>
          <cell r="O5746">
            <v>727500</v>
          </cell>
        </row>
        <row r="5747">
          <cell r="F5747" t="str">
            <v>FFE</v>
          </cell>
          <cell r="N5747">
            <v>0</v>
          </cell>
          <cell r="O5747">
            <v>727500</v>
          </cell>
        </row>
        <row r="5748">
          <cell r="F5748" t="str">
            <v>FFE</v>
          </cell>
          <cell r="N5748">
            <v>0</v>
          </cell>
          <cell r="O5748">
            <v>727500</v>
          </cell>
        </row>
        <row r="5749">
          <cell r="F5749" t="str">
            <v>FFE</v>
          </cell>
          <cell r="N5749">
            <v>0</v>
          </cell>
          <cell r="O5749">
            <v>727500</v>
          </cell>
        </row>
        <row r="5750">
          <cell r="F5750" t="str">
            <v>FFE</v>
          </cell>
          <cell r="N5750">
            <v>0</v>
          </cell>
          <cell r="O5750">
            <v>727500</v>
          </cell>
        </row>
        <row r="5751">
          <cell r="F5751" t="str">
            <v>FFE</v>
          </cell>
          <cell r="N5751">
            <v>0</v>
          </cell>
          <cell r="O5751">
            <v>727500</v>
          </cell>
        </row>
        <row r="5752">
          <cell r="F5752" t="str">
            <v>FFE</v>
          </cell>
          <cell r="N5752">
            <v>0</v>
          </cell>
          <cell r="O5752">
            <v>727500</v>
          </cell>
        </row>
        <row r="5753">
          <cell r="F5753" t="str">
            <v>FFE</v>
          </cell>
          <cell r="N5753">
            <v>0</v>
          </cell>
          <cell r="O5753">
            <v>727500</v>
          </cell>
        </row>
        <row r="5754">
          <cell r="F5754" t="str">
            <v>FFE</v>
          </cell>
          <cell r="N5754">
            <v>0</v>
          </cell>
          <cell r="O5754">
            <v>727500</v>
          </cell>
        </row>
        <row r="5755">
          <cell r="F5755" t="str">
            <v>FFE</v>
          </cell>
          <cell r="N5755">
            <v>0</v>
          </cell>
          <cell r="O5755">
            <v>727500</v>
          </cell>
        </row>
        <row r="5756">
          <cell r="F5756" t="str">
            <v>FFE</v>
          </cell>
          <cell r="N5756">
            <v>0</v>
          </cell>
          <cell r="O5756">
            <v>727500</v>
          </cell>
        </row>
        <row r="5757">
          <cell r="F5757" t="str">
            <v>FFE</v>
          </cell>
          <cell r="N5757">
            <v>0</v>
          </cell>
          <cell r="O5757">
            <v>727500</v>
          </cell>
        </row>
        <row r="5758">
          <cell r="F5758" t="str">
            <v>FFE</v>
          </cell>
          <cell r="N5758">
            <v>0</v>
          </cell>
          <cell r="O5758">
            <v>727500</v>
          </cell>
        </row>
        <row r="5759">
          <cell r="F5759" t="str">
            <v>FFE</v>
          </cell>
          <cell r="N5759">
            <v>0</v>
          </cell>
          <cell r="O5759">
            <v>950000</v>
          </cell>
        </row>
        <row r="5760">
          <cell r="F5760" t="str">
            <v>FFE</v>
          </cell>
          <cell r="N5760">
            <v>0</v>
          </cell>
          <cell r="O5760">
            <v>950000</v>
          </cell>
        </row>
        <row r="5761">
          <cell r="F5761" t="str">
            <v>FFE</v>
          </cell>
          <cell r="N5761">
            <v>0</v>
          </cell>
          <cell r="O5761">
            <v>950000</v>
          </cell>
        </row>
        <row r="5762">
          <cell r="F5762" t="str">
            <v>FFE</v>
          </cell>
          <cell r="N5762">
            <v>0</v>
          </cell>
          <cell r="O5762">
            <v>950000</v>
          </cell>
        </row>
        <row r="5763">
          <cell r="F5763" t="str">
            <v>FFE</v>
          </cell>
          <cell r="N5763">
            <v>0</v>
          </cell>
          <cell r="O5763">
            <v>950000</v>
          </cell>
        </row>
        <row r="5764">
          <cell r="F5764" t="str">
            <v>FFE</v>
          </cell>
          <cell r="N5764">
            <v>0</v>
          </cell>
          <cell r="O5764">
            <v>950000</v>
          </cell>
        </row>
        <row r="5765">
          <cell r="F5765" t="str">
            <v>FFE</v>
          </cell>
          <cell r="N5765">
            <v>0</v>
          </cell>
          <cell r="O5765">
            <v>950000</v>
          </cell>
        </row>
        <row r="5766">
          <cell r="F5766" t="str">
            <v>FFE</v>
          </cell>
          <cell r="N5766">
            <v>0</v>
          </cell>
          <cell r="O5766">
            <v>950000</v>
          </cell>
        </row>
        <row r="5767">
          <cell r="F5767" t="str">
            <v>FFE</v>
          </cell>
          <cell r="N5767">
            <v>0</v>
          </cell>
          <cell r="O5767">
            <v>950000</v>
          </cell>
        </row>
        <row r="5768">
          <cell r="F5768" t="str">
            <v>FFE</v>
          </cell>
          <cell r="N5768">
            <v>0</v>
          </cell>
          <cell r="O5768">
            <v>950000</v>
          </cell>
        </row>
        <row r="5769">
          <cell r="F5769" t="str">
            <v>FFE</v>
          </cell>
          <cell r="N5769">
            <v>0</v>
          </cell>
          <cell r="O5769">
            <v>950000</v>
          </cell>
        </row>
        <row r="5770">
          <cell r="F5770" t="str">
            <v>FFE</v>
          </cell>
          <cell r="N5770">
            <v>0</v>
          </cell>
          <cell r="O5770">
            <v>950000</v>
          </cell>
        </row>
        <row r="5771">
          <cell r="F5771" t="str">
            <v>FFE</v>
          </cell>
          <cell r="N5771">
            <v>0</v>
          </cell>
          <cell r="O5771">
            <v>950000</v>
          </cell>
        </row>
        <row r="5772">
          <cell r="F5772" t="str">
            <v>FFE</v>
          </cell>
          <cell r="N5772">
            <v>0</v>
          </cell>
          <cell r="O5772">
            <v>950000</v>
          </cell>
        </row>
        <row r="5773">
          <cell r="F5773" t="str">
            <v>FFE</v>
          </cell>
          <cell r="N5773">
            <v>0</v>
          </cell>
          <cell r="O5773">
            <v>950000</v>
          </cell>
        </row>
        <row r="5774">
          <cell r="F5774" t="str">
            <v>FFE</v>
          </cell>
          <cell r="N5774">
            <v>0</v>
          </cell>
          <cell r="O5774">
            <v>950000</v>
          </cell>
        </row>
        <row r="5775">
          <cell r="F5775" t="str">
            <v>FFE</v>
          </cell>
          <cell r="N5775">
            <v>0</v>
          </cell>
          <cell r="O5775">
            <v>1961735</v>
          </cell>
        </row>
        <row r="5776">
          <cell r="F5776" t="str">
            <v>FFE</v>
          </cell>
          <cell r="N5776">
            <v>0</v>
          </cell>
          <cell r="O5776">
            <v>1961735</v>
          </cell>
        </row>
        <row r="5777">
          <cell r="F5777" t="str">
            <v>FFE</v>
          </cell>
          <cell r="N5777">
            <v>0</v>
          </cell>
          <cell r="O5777">
            <v>1961735</v>
          </cell>
        </row>
        <row r="5778">
          <cell r="F5778" t="str">
            <v>FFE</v>
          </cell>
          <cell r="N5778">
            <v>0</v>
          </cell>
          <cell r="O5778">
            <v>1961735</v>
          </cell>
        </row>
        <row r="5779">
          <cell r="F5779" t="str">
            <v>FFE</v>
          </cell>
          <cell r="N5779">
            <v>0</v>
          </cell>
          <cell r="O5779">
            <v>2355568</v>
          </cell>
        </row>
        <row r="5780">
          <cell r="F5780" t="str">
            <v>FFE</v>
          </cell>
          <cell r="N5780">
            <v>0</v>
          </cell>
          <cell r="O5780">
            <v>2355568</v>
          </cell>
        </row>
        <row r="5781">
          <cell r="F5781" t="str">
            <v>FFE</v>
          </cell>
          <cell r="N5781">
            <v>0</v>
          </cell>
          <cell r="O5781">
            <v>2355568</v>
          </cell>
        </row>
        <row r="5782">
          <cell r="F5782" t="str">
            <v>FFE</v>
          </cell>
          <cell r="N5782">
            <v>0</v>
          </cell>
          <cell r="O5782">
            <v>2355568</v>
          </cell>
        </row>
        <row r="5783">
          <cell r="F5783" t="str">
            <v>FFE</v>
          </cell>
          <cell r="N5783">
            <v>0</v>
          </cell>
          <cell r="O5783">
            <v>2355568</v>
          </cell>
        </row>
        <row r="5784">
          <cell r="F5784" t="str">
            <v>FFE</v>
          </cell>
          <cell r="N5784">
            <v>0</v>
          </cell>
          <cell r="O5784">
            <v>1205329</v>
          </cell>
        </row>
        <row r="5785">
          <cell r="F5785" t="str">
            <v>FFE</v>
          </cell>
          <cell r="N5785">
            <v>0</v>
          </cell>
          <cell r="O5785">
            <v>2361452</v>
          </cell>
        </row>
        <row r="5786">
          <cell r="F5786" t="str">
            <v>FFE</v>
          </cell>
          <cell r="N5786">
            <v>0</v>
          </cell>
          <cell r="O5786">
            <v>1031397</v>
          </cell>
        </row>
        <row r="5787">
          <cell r="F5787" t="str">
            <v>FFE</v>
          </cell>
          <cell r="N5787">
            <v>0</v>
          </cell>
          <cell r="O5787">
            <v>3935360</v>
          </cell>
        </row>
        <row r="5788">
          <cell r="F5788" t="str">
            <v>FFE</v>
          </cell>
          <cell r="N5788">
            <v>0</v>
          </cell>
          <cell r="O5788">
            <v>2120649</v>
          </cell>
        </row>
        <row r="5789">
          <cell r="F5789" t="str">
            <v>FFE</v>
          </cell>
          <cell r="N5789">
            <v>0</v>
          </cell>
          <cell r="O5789">
            <v>2120649</v>
          </cell>
        </row>
        <row r="5790">
          <cell r="F5790" t="str">
            <v>FFE</v>
          </cell>
          <cell r="N5790">
            <v>0</v>
          </cell>
          <cell r="O5790">
            <v>2120649</v>
          </cell>
        </row>
        <row r="5791">
          <cell r="F5791" t="str">
            <v>FFE</v>
          </cell>
          <cell r="N5791">
            <v>0</v>
          </cell>
          <cell r="O5791">
            <v>2120649</v>
          </cell>
        </row>
        <row r="5792">
          <cell r="F5792" t="str">
            <v>FFE</v>
          </cell>
          <cell r="N5792">
            <v>0</v>
          </cell>
          <cell r="O5792">
            <v>2120649</v>
          </cell>
        </row>
        <row r="5793">
          <cell r="F5793" t="str">
            <v>FFE</v>
          </cell>
          <cell r="N5793">
            <v>0</v>
          </cell>
          <cell r="O5793">
            <v>2120649</v>
          </cell>
        </row>
        <row r="5794">
          <cell r="F5794" t="str">
            <v>FFE</v>
          </cell>
          <cell r="N5794">
            <v>0</v>
          </cell>
          <cell r="O5794">
            <v>2120649</v>
          </cell>
        </row>
        <row r="5795">
          <cell r="F5795" t="str">
            <v>FFE</v>
          </cell>
          <cell r="N5795">
            <v>0</v>
          </cell>
          <cell r="O5795">
            <v>2120649</v>
          </cell>
        </row>
        <row r="5796">
          <cell r="F5796" t="str">
            <v>FFE</v>
          </cell>
          <cell r="N5796">
            <v>0</v>
          </cell>
          <cell r="O5796">
            <v>2120649</v>
          </cell>
        </row>
        <row r="5797">
          <cell r="F5797" t="str">
            <v>FFE</v>
          </cell>
          <cell r="N5797">
            <v>0</v>
          </cell>
          <cell r="O5797">
            <v>2120649</v>
          </cell>
        </row>
        <row r="5798">
          <cell r="F5798" t="str">
            <v>FFE</v>
          </cell>
          <cell r="N5798">
            <v>0</v>
          </cell>
          <cell r="O5798">
            <v>2120649</v>
          </cell>
        </row>
        <row r="5799">
          <cell r="F5799" t="str">
            <v>FFE</v>
          </cell>
          <cell r="N5799">
            <v>0</v>
          </cell>
          <cell r="O5799">
            <v>2120649</v>
          </cell>
        </row>
        <row r="5800">
          <cell r="F5800" t="str">
            <v>FFE</v>
          </cell>
          <cell r="N5800">
            <v>0</v>
          </cell>
          <cell r="O5800">
            <v>2120649</v>
          </cell>
        </row>
        <row r="5801">
          <cell r="F5801" t="str">
            <v>FFE</v>
          </cell>
          <cell r="N5801">
            <v>0</v>
          </cell>
          <cell r="O5801">
            <v>2120649</v>
          </cell>
        </row>
        <row r="5802">
          <cell r="F5802" t="str">
            <v>FFE</v>
          </cell>
          <cell r="N5802">
            <v>0</v>
          </cell>
          <cell r="O5802">
            <v>2120649</v>
          </cell>
        </row>
        <row r="5803">
          <cell r="F5803" t="str">
            <v>FFE</v>
          </cell>
          <cell r="N5803">
            <v>0</v>
          </cell>
          <cell r="O5803">
            <v>2120649</v>
          </cell>
        </row>
        <row r="5804">
          <cell r="F5804" t="str">
            <v>FFE</v>
          </cell>
          <cell r="N5804">
            <v>0</v>
          </cell>
          <cell r="O5804">
            <v>2120649</v>
          </cell>
        </row>
        <row r="5805">
          <cell r="F5805" t="str">
            <v>FFE</v>
          </cell>
          <cell r="N5805">
            <v>0</v>
          </cell>
          <cell r="O5805">
            <v>2120649</v>
          </cell>
        </row>
        <row r="5806">
          <cell r="F5806" t="str">
            <v>FFE</v>
          </cell>
          <cell r="N5806">
            <v>0</v>
          </cell>
          <cell r="O5806">
            <v>2120649</v>
          </cell>
        </row>
        <row r="5807">
          <cell r="F5807" t="str">
            <v>FFE</v>
          </cell>
          <cell r="N5807">
            <v>0</v>
          </cell>
          <cell r="O5807">
            <v>2120649</v>
          </cell>
        </row>
        <row r="5808">
          <cell r="F5808" t="str">
            <v>FFE</v>
          </cell>
          <cell r="N5808">
            <v>0</v>
          </cell>
          <cell r="O5808">
            <v>2120649</v>
          </cell>
        </row>
        <row r="5809">
          <cell r="F5809" t="str">
            <v>FFE</v>
          </cell>
          <cell r="N5809">
            <v>0</v>
          </cell>
          <cell r="O5809">
            <v>6111300</v>
          </cell>
        </row>
        <row r="5810">
          <cell r="F5810" t="str">
            <v>FFE</v>
          </cell>
          <cell r="N5810">
            <v>0</v>
          </cell>
          <cell r="O5810">
            <v>1614716</v>
          </cell>
        </row>
        <row r="5811">
          <cell r="F5811" t="str">
            <v>FFE</v>
          </cell>
          <cell r="N5811">
            <v>0</v>
          </cell>
          <cell r="O5811">
            <v>1614716</v>
          </cell>
        </row>
        <row r="5812">
          <cell r="F5812" t="str">
            <v>FFE</v>
          </cell>
          <cell r="N5812">
            <v>0</v>
          </cell>
          <cell r="O5812">
            <v>936877</v>
          </cell>
        </row>
        <row r="5813">
          <cell r="F5813" t="str">
            <v>FFE</v>
          </cell>
          <cell r="N5813">
            <v>0</v>
          </cell>
          <cell r="O5813">
            <v>936877</v>
          </cell>
        </row>
        <row r="5814">
          <cell r="F5814" t="str">
            <v>FFE</v>
          </cell>
          <cell r="N5814">
            <v>0</v>
          </cell>
          <cell r="O5814">
            <v>936877</v>
          </cell>
        </row>
        <row r="5815">
          <cell r="F5815" t="str">
            <v>FFE</v>
          </cell>
          <cell r="N5815">
            <v>0</v>
          </cell>
          <cell r="O5815">
            <v>936877</v>
          </cell>
        </row>
        <row r="5816">
          <cell r="F5816" t="str">
            <v>FFE</v>
          </cell>
          <cell r="N5816">
            <v>0</v>
          </cell>
          <cell r="O5816">
            <v>936877</v>
          </cell>
        </row>
        <row r="5817">
          <cell r="F5817" t="str">
            <v>FFE</v>
          </cell>
          <cell r="N5817">
            <v>0</v>
          </cell>
          <cell r="O5817">
            <v>936877</v>
          </cell>
        </row>
        <row r="5818">
          <cell r="F5818" t="str">
            <v>FFE</v>
          </cell>
          <cell r="N5818">
            <v>0</v>
          </cell>
          <cell r="O5818">
            <v>936877</v>
          </cell>
        </row>
        <row r="5819">
          <cell r="F5819" t="str">
            <v>FFE</v>
          </cell>
          <cell r="N5819">
            <v>0</v>
          </cell>
          <cell r="O5819">
            <v>936877</v>
          </cell>
        </row>
        <row r="5820">
          <cell r="F5820" t="str">
            <v>FFE</v>
          </cell>
          <cell r="N5820">
            <v>0</v>
          </cell>
          <cell r="O5820">
            <v>936877</v>
          </cell>
        </row>
        <row r="5821">
          <cell r="F5821" t="str">
            <v>FFE</v>
          </cell>
          <cell r="N5821">
            <v>0</v>
          </cell>
          <cell r="O5821">
            <v>936877</v>
          </cell>
        </row>
        <row r="5822">
          <cell r="F5822" t="str">
            <v>FFE</v>
          </cell>
          <cell r="N5822">
            <v>0</v>
          </cell>
          <cell r="O5822">
            <v>916071</v>
          </cell>
        </row>
        <row r="5823">
          <cell r="F5823" t="str">
            <v>FFE</v>
          </cell>
          <cell r="N5823">
            <v>0</v>
          </cell>
          <cell r="O5823">
            <v>916071</v>
          </cell>
        </row>
        <row r="5824">
          <cell r="F5824" t="str">
            <v>FFE</v>
          </cell>
          <cell r="N5824">
            <v>0</v>
          </cell>
          <cell r="O5824">
            <v>916071</v>
          </cell>
        </row>
        <row r="5825">
          <cell r="F5825" t="str">
            <v>FFE</v>
          </cell>
          <cell r="N5825">
            <v>0</v>
          </cell>
          <cell r="O5825">
            <v>916071</v>
          </cell>
        </row>
        <row r="5826">
          <cell r="F5826" t="str">
            <v>FFE</v>
          </cell>
          <cell r="N5826">
            <v>0</v>
          </cell>
          <cell r="O5826">
            <v>916071</v>
          </cell>
        </row>
        <row r="5827">
          <cell r="F5827" t="str">
            <v>FFE</v>
          </cell>
          <cell r="N5827">
            <v>0</v>
          </cell>
          <cell r="O5827">
            <v>916071</v>
          </cell>
        </row>
        <row r="5828">
          <cell r="F5828" t="str">
            <v>FFE</v>
          </cell>
          <cell r="N5828">
            <v>0</v>
          </cell>
          <cell r="O5828">
            <v>916071</v>
          </cell>
        </row>
        <row r="5829">
          <cell r="F5829" t="str">
            <v>FFE</v>
          </cell>
          <cell r="N5829">
            <v>0</v>
          </cell>
          <cell r="O5829">
            <v>916071</v>
          </cell>
        </row>
        <row r="5830">
          <cell r="F5830" t="str">
            <v>FFE</v>
          </cell>
          <cell r="N5830">
            <v>0</v>
          </cell>
          <cell r="O5830">
            <v>916071</v>
          </cell>
        </row>
        <row r="5831">
          <cell r="F5831" t="str">
            <v>FFE</v>
          </cell>
          <cell r="N5831">
            <v>0</v>
          </cell>
          <cell r="O5831">
            <v>916071</v>
          </cell>
        </row>
        <row r="5832">
          <cell r="F5832" t="str">
            <v>FFE</v>
          </cell>
          <cell r="N5832">
            <v>0</v>
          </cell>
          <cell r="O5832">
            <v>916071</v>
          </cell>
        </row>
        <row r="5833">
          <cell r="F5833" t="str">
            <v>FFE</v>
          </cell>
          <cell r="N5833">
            <v>0</v>
          </cell>
          <cell r="O5833">
            <v>916071</v>
          </cell>
        </row>
        <row r="5834">
          <cell r="F5834" t="str">
            <v>FFE</v>
          </cell>
          <cell r="N5834">
            <v>0</v>
          </cell>
          <cell r="O5834">
            <v>916071</v>
          </cell>
        </row>
        <row r="5835">
          <cell r="F5835" t="str">
            <v>FFE</v>
          </cell>
          <cell r="N5835">
            <v>0</v>
          </cell>
          <cell r="O5835">
            <v>916071</v>
          </cell>
        </row>
        <row r="5836">
          <cell r="F5836" t="str">
            <v>FFE</v>
          </cell>
          <cell r="N5836">
            <v>0</v>
          </cell>
          <cell r="O5836">
            <v>916071</v>
          </cell>
        </row>
        <row r="5837">
          <cell r="F5837" t="str">
            <v>FFE</v>
          </cell>
          <cell r="N5837">
            <v>0</v>
          </cell>
          <cell r="O5837">
            <v>916071</v>
          </cell>
        </row>
        <row r="5838">
          <cell r="F5838" t="str">
            <v>FFE</v>
          </cell>
          <cell r="N5838">
            <v>0</v>
          </cell>
          <cell r="O5838">
            <v>916071</v>
          </cell>
        </row>
        <row r="5839">
          <cell r="F5839" t="str">
            <v>FFE</v>
          </cell>
          <cell r="N5839">
            <v>0</v>
          </cell>
          <cell r="O5839">
            <v>916071</v>
          </cell>
        </row>
        <row r="5840">
          <cell r="F5840" t="str">
            <v>FFE</v>
          </cell>
          <cell r="N5840">
            <v>0</v>
          </cell>
          <cell r="O5840">
            <v>916071</v>
          </cell>
        </row>
        <row r="5841">
          <cell r="F5841" t="str">
            <v>FFE</v>
          </cell>
          <cell r="N5841">
            <v>0</v>
          </cell>
          <cell r="O5841">
            <v>916071</v>
          </cell>
        </row>
        <row r="5842">
          <cell r="F5842" t="str">
            <v>FFE</v>
          </cell>
          <cell r="N5842">
            <v>0</v>
          </cell>
          <cell r="O5842">
            <v>916071</v>
          </cell>
        </row>
        <row r="5843">
          <cell r="F5843" t="str">
            <v>FFE</v>
          </cell>
          <cell r="N5843">
            <v>0</v>
          </cell>
          <cell r="O5843">
            <v>916071</v>
          </cell>
        </row>
        <row r="5844">
          <cell r="F5844" t="str">
            <v>FFE</v>
          </cell>
          <cell r="N5844">
            <v>0</v>
          </cell>
          <cell r="O5844">
            <v>11784750</v>
          </cell>
        </row>
        <row r="5845">
          <cell r="F5845" t="str">
            <v>BLD</v>
          </cell>
          <cell r="N5845">
            <v>31801881</v>
          </cell>
          <cell r="O5845">
            <v>148408778</v>
          </cell>
        </row>
        <row r="5846">
          <cell r="F5846" t="str">
            <v>ITE</v>
          </cell>
          <cell r="N5846">
            <v>2068750</v>
          </cell>
          <cell r="O5846">
            <v>33100000</v>
          </cell>
        </row>
        <row r="5847">
          <cell r="F5847" t="str">
            <v>FFE</v>
          </cell>
          <cell r="N5847">
            <v>1087500</v>
          </cell>
          <cell r="O5847">
            <v>17400000</v>
          </cell>
        </row>
        <row r="5848">
          <cell r="F5848" t="str">
            <v>FFE</v>
          </cell>
          <cell r="N5848">
            <v>416667</v>
          </cell>
          <cell r="O5848">
            <v>5000000</v>
          </cell>
        </row>
        <row r="5849">
          <cell r="F5849" t="str">
            <v>BLD</v>
          </cell>
          <cell r="N5849">
            <v>87463900</v>
          </cell>
          <cell r="O5849">
            <v>422742180</v>
          </cell>
        </row>
        <row r="5850">
          <cell r="F5850" t="str">
            <v>FFE</v>
          </cell>
          <cell r="N5850">
            <v>0</v>
          </cell>
          <cell r="O5850">
            <v>443210000</v>
          </cell>
        </row>
        <row r="5851">
          <cell r="F5851" t="str">
            <v>FFE</v>
          </cell>
          <cell r="N5851">
            <v>591667</v>
          </cell>
          <cell r="O5851">
            <v>7100000</v>
          </cell>
        </row>
        <row r="5852">
          <cell r="F5852" t="str">
            <v>FFE</v>
          </cell>
          <cell r="N5852">
            <v>591667</v>
          </cell>
          <cell r="O5852">
            <v>7100000</v>
          </cell>
        </row>
        <row r="5853">
          <cell r="F5853" t="str">
            <v>ITE</v>
          </cell>
          <cell r="N5853">
            <v>379167</v>
          </cell>
          <cell r="O5853">
            <v>4550000</v>
          </cell>
        </row>
        <row r="5854">
          <cell r="F5854" t="str">
            <v>ITE</v>
          </cell>
          <cell r="N5854">
            <v>379167</v>
          </cell>
          <cell r="O5854">
            <v>4550000</v>
          </cell>
        </row>
        <row r="5855">
          <cell r="F5855" t="str">
            <v>ITE</v>
          </cell>
          <cell r="N5855">
            <v>379167</v>
          </cell>
          <cell r="O5855">
            <v>4550000</v>
          </cell>
        </row>
        <row r="5856">
          <cell r="F5856" t="str">
            <v>ITE</v>
          </cell>
          <cell r="N5856">
            <v>379167</v>
          </cell>
          <cell r="O5856">
            <v>4550000</v>
          </cell>
        </row>
        <row r="5857">
          <cell r="F5857" t="str">
            <v>ITE</v>
          </cell>
          <cell r="N5857">
            <v>2916667</v>
          </cell>
          <cell r="O5857">
            <v>35000000</v>
          </cell>
        </row>
        <row r="5858">
          <cell r="F5858" t="str">
            <v>FFE</v>
          </cell>
          <cell r="N5858">
            <v>485417</v>
          </cell>
          <cell r="O5858">
            <v>11650000</v>
          </cell>
        </row>
        <row r="5859">
          <cell r="F5859" t="str">
            <v>FFE</v>
          </cell>
          <cell r="N5859">
            <v>485417</v>
          </cell>
          <cell r="O5859">
            <v>11650000</v>
          </cell>
        </row>
        <row r="5860">
          <cell r="F5860" t="str">
            <v>FFE</v>
          </cell>
          <cell r="N5860">
            <v>500000</v>
          </cell>
          <cell r="O5860">
            <v>12000000</v>
          </cell>
        </row>
        <row r="5861">
          <cell r="F5861" t="str">
            <v>FFE</v>
          </cell>
          <cell r="N5861">
            <v>473334</v>
          </cell>
          <cell r="O5861">
            <v>11360000</v>
          </cell>
        </row>
        <row r="5862">
          <cell r="F5862" t="str">
            <v>OPE</v>
          </cell>
          <cell r="N5862">
            <v>625000</v>
          </cell>
          <cell r="O5862">
            <v>2916666</v>
          </cell>
        </row>
        <row r="5863">
          <cell r="F5863" t="str">
            <v>FFE</v>
          </cell>
          <cell r="N5863">
            <v>75827</v>
          </cell>
          <cell r="O5863">
            <v>909859</v>
          </cell>
        </row>
        <row r="5864">
          <cell r="F5864" t="str">
            <v>ITE</v>
          </cell>
          <cell r="N5864">
            <v>443827</v>
          </cell>
          <cell r="O5864">
            <v>5325924</v>
          </cell>
        </row>
        <row r="5865">
          <cell r="F5865" t="str">
            <v>ITE</v>
          </cell>
          <cell r="N5865">
            <v>443827</v>
          </cell>
          <cell r="O5865">
            <v>5325924</v>
          </cell>
        </row>
        <row r="5866">
          <cell r="F5866" t="str">
            <v>FFE</v>
          </cell>
          <cell r="N5866">
            <v>279167</v>
          </cell>
          <cell r="O5866">
            <v>3350000</v>
          </cell>
        </row>
        <row r="5867">
          <cell r="F5867" t="str">
            <v>FFE</v>
          </cell>
          <cell r="N5867">
            <v>75824</v>
          </cell>
          <cell r="O5867">
            <v>909862</v>
          </cell>
        </row>
        <row r="5868">
          <cell r="F5868" t="str">
            <v>FFE</v>
          </cell>
          <cell r="N5868">
            <v>98806</v>
          </cell>
          <cell r="O5868">
            <v>1185661</v>
          </cell>
        </row>
        <row r="5869">
          <cell r="F5869" t="str">
            <v>FFE</v>
          </cell>
          <cell r="N5869">
            <v>98806</v>
          </cell>
          <cell r="O5869">
            <v>1185661</v>
          </cell>
        </row>
        <row r="5870">
          <cell r="F5870" t="str">
            <v>FFE</v>
          </cell>
          <cell r="N5870">
            <v>98806</v>
          </cell>
          <cell r="O5870">
            <v>1185661</v>
          </cell>
        </row>
        <row r="5871">
          <cell r="F5871" t="str">
            <v>FFE</v>
          </cell>
          <cell r="N5871">
            <v>98806</v>
          </cell>
          <cell r="O5871">
            <v>1185661</v>
          </cell>
        </row>
        <row r="5872">
          <cell r="F5872" t="str">
            <v>FFE</v>
          </cell>
          <cell r="N5872">
            <v>98806</v>
          </cell>
          <cell r="O5872">
            <v>1185661</v>
          </cell>
        </row>
        <row r="5873">
          <cell r="F5873" t="str">
            <v>FFE</v>
          </cell>
          <cell r="N5873">
            <v>81448</v>
          </cell>
          <cell r="O5873">
            <v>977354</v>
          </cell>
        </row>
        <row r="5874">
          <cell r="F5874" t="str">
            <v>FFE</v>
          </cell>
          <cell r="N5874">
            <v>233166</v>
          </cell>
          <cell r="O5874">
            <v>2797970</v>
          </cell>
        </row>
        <row r="5875">
          <cell r="F5875" t="str">
            <v>FFE</v>
          </cell>
          <cell r="N5875">
            <v>27589</v>
          </cell>
          <cell r="O5875">
            <v>331068</v>
          </cell>
        </row>
        <row r="5876">
          <cell r="F5876" t="str">
            <v>FFE</v>
          </cell>
          <cell r="N5876">
            <v>27589</v>
          </cell>
          <cell r="O5876">
            <v>331068</v>
          </cell>
        </row>
        <row r="5877">
          <cell r="F5877" t="str">
            <v>FFE</v>
          </cell>
          <cell r="N5877">
            <v>27589</v>
          </cell>
          <cell r="O5877">
            <v>331068</v>
          </cell>
        </row>
        <row r="5878">
          <cell r="F5878" t="str">
            <v>FFE</v>
          </cell>
          <cell r="N5878">
            <v>27589</v>
          </cell>
          <cell r="O5878">
            <v>331068</v>
          </cell>
        </row>
        <row r="5879">
          <cell r="F5879" t="str">
            <v>FFE</v>
          </cell>
          <cell r="N5879">
            <v>27589</v>
          </cell>
          <cell r="O5879">
            <v>331068</v>
          </cell>
        </row>
        <row r="5880">
          <cell r="F5880" t="str">
            <v>FFE</v>
          </cell>
          <cell r="N5880">
            <v>27589</v>
          </cell>
          <cell r="O5880">
            <v>331068</v>
          </cell>
        </row>
        <row r="5881">
          <cell r="F5881" t="str">
            <v>FFE</v>
          </cell>
          <cell r="N5881">
            <v>27589</v>
          </cell>
          <cell r="O5881">
            <v>331068</v>
          </cell>
        </row>
        <row r="5882">
          <cell r="F5882" t="str">
            <v>FFE</v>
          </cell>
          <cell r="N5882">
            <v>27589</v>
          </cell>
          <cell r="O5882">
            <v>331068</v>
          </cell>
        </row>
        <row r="5883">
          <cell r="F5883" t="str">
            <v>FFE</v>
          </cell>
          <cell r="N5883">
            <v>27589</v>
          </cell>
          <cell r="O5883">
            <v>331068</v>
          </cell>
        </row>
        <row r="5884">
          <cell r="F5884" t="str">
            <v>FFE</v>
          </cell>
          <cell r="N5884">
            <v>27589</v>
          </cell>
          <cell r="O5884">
            <v>331068</v>
          </cell>
        </row>
        <row r="5885">
          <cell r="F5885" t="str">
            <v>FFE</v>
          </cell>
          <cell r="N5885">
            <v>27589</v>
          </cell>
          <cell r="O5885">
            <v>331068</v>
          </cell>
        </row>
        <row r="5886">
          <cell r="F5886" t="str">
            <v>FFE</v>
          </cell>
          <cell r="N5886">
            <v>27589</v>
          </cell>
          <cell r="O5886">
            <v>331068</v>
          </cell>
        </row>
        <row r="5887">
          <cell r="F5887" t="str">
            <v>FFE</v>
          </cell>
          <cell r="N5887">
            <v>27589</v>
          </cell>
          <cell r="O5887">
            <v>331068</v>
          </cell>
        </row>
        <row r="5888">
          <cell r="F5888" t="str">
            <v>FFE</v>
          </cell>
          <cell r="N5888">
            <v>27589</v>
          </cell>
          <cell r="O5888">
            <v>331068</v>
          </cell>
        </row>
        <row r="5889">
          <cell r="F5889" t="str">
            <v>FFE</v>
          </cell>
          <cell r="N5889">
            <v>27589</v>
          </cell>
          <cell r="O5889">
            <v>331068</v>
          </cell>
        </row>
        <row r="5890">
          <cell r="F5890" t="str">
            <v>FFE</v>
          </cell>
          <cell r="N5890">
            <v>27589</v>
          </cell>
          <cell r="O5890">
            <v>331068</v>
          </cell>
        </row>
        <row r="5891">
          <cell r="F5891" t="str">
            <v>FFE</v>
          </cell>
          <cell r="N5891">
            <v>27589</v>
          </cell>
          <cell r="O5891">
            <v>331068</v>
          </cell>
        </row>
        <row r="5892">
          <cell r="F5892" t="str">
            <v>FFE</v>
          </cell>
          <cell r="N5892">
            <v>27589</v>
          </cell>
          <cell r="O5892">
            <v>331068</v>
          </cell>
        </row>
        <row r="5893">
          <cell r="F5893" t="str">
            <v>FFE</v>
          </cell>
          <cell r="N5893">
            <v>27589</v>
          </cell>
          <cell r="O5893">
            <v>331068</v>
          </cell>
        </row>
        <row r="5894">
          <cell r="F5894" t="str">
            <v>FFE</v>
          </cell>
          <cell r="N5894">
            <v>27589</v>
          </cell>
          <cell r="O5894">
            <v>331068</v>
          </cell>
        </row>
        <row r="5895">
          <cell r="F5895" t="str">
            <v>FFE</v>
          </cell>
          <cell r="N5895">
            <v>27589</v>
          </cell>
          <cell r="O5895">
            <v>331068</v>
          </cell>
        </row>
        <row r="5896">
          <cell r="F5896" t="str">
            <v>FFE</v>
          </cell>
          <cell r="N5896">
            <v>27589</v>
          </cell>
          <cell r="O5896">
            <v>331068</v>
          </cell>
        </row>
        <row r="5897">
          <cell r="F5897" t="str">
            <v>FFE</v>
          </cell>
          <cell r="N5897">
            <v>27589</v>
          </cell>
          <cell r="O5897">
            <v>331068</v>
          </cell>
        </row>
        <row r="5898">
          <cell r="F5898" t="str">
            <v>FFE</v>
          </cell>
          <cell r="N5898">
            <v>27589</v>
          </cell>
          <cell r="O5898">
            <v>331068</v>
          </cell>
        </row>
        <row r="5899">
          <cell r="F5899" t="str">
            <v>FFE</v>
          </cell>
          <cell r="N5899">
            <v>27589</v>
          </cell>
          <cell r="O5899">
            <v>331068</v>
          </cell>
        </row>
        <row r="5900">
          <cell r="F5900" t="str">
            <v>FFE</v>
          </cell>
          <cell r="N5900">
            <v>27589</v>
          </cell>
          <cell r="O5900">
            <v>331068</v>
          </cell>
        </row>
        <row r="5901">
          <cell r="F5901" t="str">
            <v>FFE</v>
          </cell>
          <cell r="N5901">
            <v>27589</v>
          </cell>
          <cell r="O5901">
            <v>331068</v>
          </cell>
        </row>
        <row r="5902">
          <cell r="F5902" t="str">
            <v>FFE</v>
          </cell>
          <cell r="N5902">
            <v>27589</v>
          </cell>
          <cell r="O5902">
            <v>331068</v>
          </cell>
        </row>
        <row r="5903">
          <cell r="F5903" t="str">
            <v>FFE</v>
          </cell>
          <cell r="N5903">
            <v>27589</v>
          </cell>
          <cell r="O5903">
            <v>331068</v>
          </cell>
        </row>
        <row r="5904">
          <cell r="F5904" t="str">
            <v>FFE</v>
          </cell>
          <cell r="N5904">
            <v>27589</v>
          </cell>
          <cell r="O5904">
            <v>331068</v>
          </cell>
        </row>
        <row r="5905">
          <cell r="F5905" t="str">
            <v>FFE</v>
          </cell>
          <cell r="N5905">
            <v>27589</v>
          </cell>
          <cell r="O5905">
            <v>331068</v>
          </cell>
        </row>
        <row r="5906">
          <cell r="F5906" t="str">
            <v>FFE</v>
          </cell>
          <cell r="N5906">
            <v>27589</v>
          </cell>
          <cell r="O5906">
            <v>331068</v>
          </cell>
        </row>
        <row r="5907">
          <cell r="F5907" t="str">
            <v>FFE</v>
          </cell>
          <cell r="N5907">
            <v>27589</v>
          </cell>
          <cell r="O5907">
            <v>331068</v>
          </cell>
        </row>
        <row r="5908">
          <cell r="F5908" t="str">
            <v>FFE</v>
          </cell>
          <cell r="N5908">
            <v>27589</v>
          </cell>
          <cell r="O5908">
            <v>331068</v>
          </cell>
        </row>
        <row r="5909">
          <cell r="F5909" t="str">
            <v>FFE</v>
          </cell>
          <cell r="N5909">
            <v>27589</v>
          </cell>
          <cell r="O5909">
            <v>331068</v>
          </cell>
        </row>
        <row r="5910">
          <cell r="F5910" t="str">
            <v>FFE</v>
          </cell>
          <cell r="N5910">
            <v>27589</v>
          </cell>
          <cell r="O5910">
            <v>331068</v>
          </cell>
        </row>
        <row r="5911">
          <cell r="F5911" t="str">
            <v>FFE</v>
          </cell>
          <cell r="N5911">
            <v>27589</v>
          </cell>
          <cell r="O5911">
            <v>331068</v>
          </cell>
        </row>
        <row r="5912">
          <cell r="F5912" t="str">
            <v>FFE</v>
          </cell>
          <cell r="N5912">
            <v>27589</v>
          </cell>
          <cell r="O5912">
            <v>331068</v>
          </cell>
        </row>
        <row r="5913">
          <cell r="F5913" t="str">
            <v>FFE</v>
          </cell>
          <cell r="N5913">
            <v>27589</v>
          </cell>
          <cell r="O5913">
            <v>331068</v>
          </cell>
        </row>
        <row r="5914">
          <cell r="F5914" t="str">
            <v>FFE</v>
          </cell>
          <cell r="N5914">
            <v>27589</v>
          </cell>
          <cell r="O5914">
            <v>331068</v>
          </cell>
        </row>
        <row r="5915">
          <cell r="F5915" t="str">
            <v>FFE</v>
          </cell>
          <cell r="N5915">
            <v>27589</v>
          </cell>
          <cell r="O5915">
            <v>331068</v>
          </cell>
        </row>
        <row r="5916">
          <cell r="F5916" t="str">
            <v>FFE</v>
          </cell>
          <cell r="N5916">
            <v>70274</v>
          </cell>
          <cell r="O5916">
            <v>843266</v>
          </cell>
        </row>
        <row r="5917">
          <cell r="F5917" t="str">
            <v>FFE</v>
          </cell>
          <cell r="N5917">
            <v>70274</v>
          </cell>
          <cell r="O5917">
            <v>843266</v>
          </cell>
        </row>
        <row r="5918">
          <cell r="F5918" t="str">
            <v>FFE</v>
          </cell>
          <cell r="N5918">
            <v>70274</v>
          </cell>
          <cell r="O5918">
            <v>843266</v>
          </cell>
        </row>
        <row r="5919">
          <cell r="F5919" t="str">
            <v>FFE</v>
          </cell>
          <cell r="N5919">
            <v>70274</v>
          </cell>
          <cell r="O5919">
            <v>843266</v>
          </cell>
        </row>
        <row r="5920">
          <cell r="F5920" t="str">
            <v>FFE</v>
          </cell>
          <cell r="N5920">
            <v>70274</v>
          </cell>
          <cell r="O5920">
            <v>843266</v>
          </cell>
        </row>
        <row r="5921">
          <cell r="F5921" t="str">
            <v>FFE</v>
          </cell>
          <cell r="N5921">
            <v>70274</v>
          </cell>
          <cell r="O5921">
            <v>843266</v>
          </cell>
        </row>
        <row r="5922">
          <cell r="F5922" t="str">
            <v>FFE</v>
          </cell>
          <cell r="N5922">
            <v>70274</v>
          </cell>
          <cell r="O5922">
            <v>843266</v>
          </cell>
        </row>
        <row r="5923">
          <cell r="F5923" t="str">
            <v>OPE</v>
          </cell>
          <cell r="N5923">
            <v>18281250</v>
          </cell>
          <cell r="O5923">
            <v>85312500</v>
          </cell>
        </row>
        <row r="5924">
          <cell r="F5924" t="str">
            <v>OPE</v>
          </cell>
          <cell r="N5924">
            <v>18281250</v>
          </cell>
          <cell r="O5924">
            <v>85312500</v>
          </cell>
        </row>
        <row r="5925">
          <cell r="F5925" t="str">
            <v>OPE</v>
          </cell>
          <cell r="N5925">
            <v>500000</v>
          </cell>
          <cell r="O5925">
            <v>2291666</v>
          </cell>
        </row>
        <row r="5926">
          <cell r="F5926" t="str">
            <v>OPE</v>
          </cell>
          <cell r="N5926">
            <v>67323375</v>
          </cell>
          <cell r="O5926">
            <v>308565468</v>
          </cell>
        </row>
        <row r="5927">
          <cell r="F5927" t="str">
            <v>OPE</v>
          </cell>
          <cell r="N5927">
            <v>67323375</v>
          </cell>
          <cell r="O5927">
            <v>308565468</v>
          </cell>
        </row>
        <row r="5928">
          <cell r="F5928" t="str">
            <v>OPE</v>
          </cell>
          <cell r="N5928">
            <v>2812500</v>
          </cell>
          <cell r="O5928">
            <v>12890625</v>
          </cell>
        </row>
        <row r="5929">
          <cell r="F5929" t="str">
            <v>OPE</v>
          </cell>
          <cell r="N5929">
            <v>2812500</v>
          </cell>
          <cell r="O5929">
            <v>12890625</v>
          </cell>
        </row>
        <row r="5930">
          <cell r="F5930" t="str">
            <v>OPE</v>
          </cell>
          <cell r="N5930">
            <v>2812500</v>
          </cell>
          <cell r="O5930">
            <v>12890625</v>
          </cell>
        </row>
        <row r="5931">
          <cell r="F5931" t="str">
            <v>OPE</v>
          </cell>
          <cell r="N5931">
            <v>2812500</v>
          </cell>
          <cell r="O5931">
            <v>12890625</v>
          </cell>
        </row>
        <row r="5932">
          <cell r="F5932" t="str">
            <v>OPE</v>
          </cell>
          <cell r="N5932">
            <v>2812500</v>
          </cell>
          <cell r="O5932">
            <v>12890625</v>
          </cell>
        </row>
        <row r="5933">
          <cell r="F5933" t="str">
            <v>OPE</v>
          </cell>
          <cell r="N5933">
            <v>2812500</v>
          </cell>
          <cell r="O5933">
            <v>12890625</v>
          </cell>
        </row>
        <row r="5934">
          <cell r="F5934" t="str">
            <v>OPE</v>
          </cell>
          <cell r="N5934">
            <v>2812500</v>
          </cell>
          <cell r="O5934">
            <v>12890625</v>
          </cell>
        </row>
        <row r="5935">
          <cell r="F5935" t="str">
            <v>OPE</v>
          </cell>
          <cell r="N5935">
            <v>2812500</v>
          </cell>
          <cell r="O5935">
            <v>12890625</v>
          </cell>
        </row>
        <row r="5936">
          <cell r="F5936" t="str">
            <v>OPE</v>
          </cell>
          <cell r="N5936">
            <v>2812500</v>
          </cell>
          <cell r="O5936">
            <v>12890625</v>
          </cell>
        </row>
        <row r="5937">
          <cell r="F5937" t="str">
            <v>OPE</v>
          </cell>
          <cell r="N5937">
            <v>2812500</v>
          </cell>
          <cell r="O5937">
            <v>12890625</v>
          </cell>
        </row>
        <row r="5938">
          <cell r="F5938" t="str">
            <v>OPE</v>
          </cell>
          <cell r="N5938">
            <v>2812500</v>
          </cell>
          <cell r="O5938">
            <v>12890625</v>
          </cell>
        </row>
        <row r="5939">
          <cell r="F5939" t="str">
            <v>OPE</v>
          </cell>
          <cell r="N5939">
            <v>2812500</v>
          </cell>
          <cell r="O5939">
            <v>12890625</v>
          </cell>
        </row>
        <row r="5940">
          <cell r="F5940" t="str">
            <v>OPE</v>
          </cell>
          <cell r="N5940">
            <v>2812500</v>
          </cell>
          <cell r="O5940">
            <v>12890625</v>
          </cell>
        </row>
        <row r="5941">
          <cell r="F5941" t="str">
            <v>OPE</v>
          </cell>
          <cell r="N5941">
            <v>2812500</v>
          </cell>
          <cell r="O5941">
            <v>12890625</v>
          </cell>
        </row>
        <row r="5942">
          <cell r="F5942" t="str">
            <v>OPE</v>
          </cell>
          <cell r="N5942">
            <v>2812500</v>
          </cell>
          <cell r="O5942">
            <v>12890625</v>
          </cell>
        </row>
        <row r="5943">
          <cell r="F5943" t="str">
            <v>OPE</v>
          </cell>
          <cell r="N5943">
            <v>2812500</v>
          </cell>
          <cell r="O5943">
            <v>12890625</v>
          </cell>
        </row>
        <row r="5944">
          <cell r="F5944" t="str">
            <v>OPE</v>
          </cell>
          <cell r="N5944">
            <v>2812500</v>
          </cell>
          <cell r="O5944">
            <v>12890625</v>
          </cell>
        </row>
        <row r="5945">
          <cell r="F5945" t="str">
            <v>OPE</v>
          </cell>
          <cell r="N5945">
            <v>2812500</v>
          </cell>
          <cell r="O5945">
            <v>12890625</v>
          </cell>
        </row>
        <row r="5946">
          <cell r="F5946" t="str">
            <v>MME</v>
          </cell>
          <cell r="N5946">
            <v>603945</v>
          </cell>
          <cell r="O5946">
            <v>5797850</v>
          </cell>
        </row>
        <row r="5947">
          <cell r="F5947" t="str">
            <v>OPE</v>
          </cell>
          <cell r="N5947">
            <v>32518750</v>
          </cell>
          <cell r="O5947">
            <v>146334375</v>
          </cell>
        </row>
        <row r="5948">
          <cell r="F5948" t="str">
            <v>OPE</v>
          </cell>
          <cell r="N5948">
            <v>7196875</v>
          </cell>
          <cell r="O5948">
            <v>33585416</v>
          </cell>
        </row>
        <row r="5949">
          <cell r="F5949" t="str">
            <v>OPE</v>
          </cell>
          <cell r="N5949">
            <v>7196875</v>
          </cell>
          <cell r="O5949">
            <v>33585416</v>
          </cell>
        </row>
        <row r="5950">
          <cell r="F5950" t="str">
            <v>OPE</v>
          </cell>
          <cell r="N5950">
            <v>7196875</v>
          </cell>
          <cell r="O5950">
            <v>33585416</v>
          </cell>
        </row>
        <row r="5951">
          <cell r="F5951" t="str">
            <v>OPE</v>
          </cell>
          <cell r="N5951">
            <v>7196875</v>
          </cell>
          <cell r="O5951">
            <v>33585416</v>
          </cell>
        </row>
        <row r="5952">
          <cell r="F5952" t="str">
            <v>OPE</v>
          </cell>
          <cell r="N5952">
            <v>7196875</v>
          </cell>
          <cell r="O5952">
            <v>32385937</v>
          </cell>
        </row>
        <row r="5953">
          <cell r="F5953" t="str">
            <v>OPE</v>
          </cell>
          <cell r="N5953">
            <v>7196875</v>
          </cell>
          <cell r="O5953">
            <v>32385937</v>
          </cell>
        </row>
        <row r="5954">
          <cell r="F5954" t="str">
            <v>BLD</v>
          </cell>
          <cell r="N5954">
            <v>45353000</v>
          </cell>
          <cell r="O5954">
            <v>204088500</v>
          </cell>
        </row>
        <row r="5955">
          <cell r="F5955" t="str">
            <v>OPE</v>
          </cell>
          <cell r="N5955">
            <v>17162500</v>
          </cell>
          <cell r="O5955">
            <v>77231250</v>
          </cell>
        </row>
        <row r="5956">
          <cell r="F5956" t="str">
            <v>OPE</v>
          </cell>
          <cell r="N5956">
            <v>17162500</v>
          </cell>
          <cell r="O5956">
            <v>77231250</v>
          </cell>
        </row>
        <row r="5957">
          <cell r="F5957" t="str">
            <v>OPE</v>
          </cell>
          <cell r="N5957">
            <v>3687500</v>
          </cell>
          <cell r="O5957">
            <v>16593750</v>
          </cell>
        </row>
        <row r="5958">
          <cell r="F5958" t="str">
            <v>OPE</v>
          </cell>
          <cell r="N5958">
            <v>3687500</v>
          </cell>
          <cell r="O5958">
            <v>16593750</v>
          </cell>
        </row>
        <row r="5959">
          <cell r="F5959" t="str">
            <v>OPE</v>
          </cell>
          <cell r="N5959">
            <v>3687500</v>
          </cell>
          <cell r="O5959">
            <v>16593750</v>
          </cell>
        </row>
        <row r="5960">
          <cell r="F5960" t="str">
            <v>OPE</v>
          </cell>
          <cell r="N5960">
            <v>3687500</v>
          </cell>
          <cell r="O5960">
            <v>16593750</v>
          </cell>
        </row>
        <row r="5961">
          <cell r="F5961" t="str">
            <v>OPE</v>
          </cell>
          <cell r="N5961">
            <v>3687500</v>
          </cell>
          <cell r="O5961">
            <v>16593750</v>
          </cell>
        </row>
        <row r="5962">
          <cell r="F5962" t="str">
            <v>OPE</v>
          </cell>
          <cell r="N5962">
            <v>3687500</v>
          </cell>
          <cell r="O5962">
            <v>16593750</v>
          </cell>
        </row>
        <row r="5963">
          <cell r="F5963" t="str">
            <v>OPE</v>
          </cell>
          <cell r="N5963">
            <v>3687500</v>
          </cell>
          <cell r="O5963">
            <v>16593750</v>
          </cell>
        </row>
        <row r="5964">
          <cell r="F5964" t="str">
            <v>OPE</v>
          </cell>
          <cell r="N5964">
            <v>3687500</v>
          </cell>
          <cell r="O5964">
            <v>16593750</v>
          </cell>
        </row>
        <row r="5965">
          <cell r="F5965" t="str">
            <v>OPE</v>
          </cell>
          <cell r="N5965">
            <v>3687500</v>
          </cell>
          <cell r="O5965">
            <v>16593750</v>
          </cell>
        </row>
        <row r="5966">
          <cell r="F5966" t="str">
            <v>FFE</v>
          </cell>
          <cell r="N5966">
            <v>308292</v>
          </cell>
          <cell r="O5966">
            <v>7399000</v>
          </cell>
        </row>
        <row r="5967">
          <cell r="F5967" t="str">
            <v>FFE</v>
          </cell>
          <cell r="N5967">
            <v>308292</v>
          </cell>
          <cell r="O5967">
            <v>7399000</v>
          </cell>
        </row>
        <row r="5968">
          <cell r="F5968" t="str">
            <v>FFE</v>
          </cell>
          <cell r="N5968">
            <v>308292</v>
          </cell>
          <cell r="O5968">
            <v>7399000</v>
          </cell>
        </row>
        <row r="5969">
          <cell r="F5969" t="str">
            <v>FFE</v>
          </cell>
          <cell r="N5969">
            <v>308292</v>
          </cell>
          <cell r="O5969">
            <v>7399000</v>
          </cell>
        </row>
        <row r="5970">
          <cell r="F5970" t="str">
            <v>FFE</v>
          </cell>
          <cell r="N5970">
            <v>308292</v>
          </cell>
          <cell r="O5970">
            <v>7399000</v>
          </cell>
        </row>
        <row r="5971">
          <cell r="F5971" t="str">
            <v>FFE</v>
          </cell>
          <cell r="N5971">
            <v>308292</v>
          </cell>
          <cell r="O5971">
            <v>7399000</v>
          </cell>
        </row>
        <row r="5972">
          <cell r="F5972" t="str">
            <v>FFE</v>
          </cell>
          <cell r="N5972">
            <v>308292</v>
          </cell>
          <cell r="O5972">
            <v>7399000</v>
          </cell>
        </row>
        <row r="5973">
          <cell r="F5973" t="str">
            <v>FFE</v>
          </cell>
          <cell r="N5973">
            <v>308292</v>
          </cell>
          <cell r="O5973">
            <v>7399000</v>
          </cell>
        </row>
        <row r="5974">
          <cell r="F5974" t="str">
            <v>FFE</v>
          </cell>
          <cell r="N5974">
            <v>308292</v>
          </cell>
          <cell r="O5974">
            <v>7399000</v>
          </cell>
        </row>
        <row r="5975">
          <cell r="F5975" t="str">
            <v>FFE</v>
          </cell>
          <cell r="N5975">
            <v>308292</v>
          </cell>
          <cell r="O5975">
            <v>7399000</v>
          </cell>
        </row>
        <row r="5976">
          <cell r="F5976" t="str">
            <v>FFE</v>
          </cell>
          <cell r="N5976">
            <v>308292</v>
          </cell>
          <cell r="O5976">
            <v>7399000</v>
          </cell>
        </row>
        <row r="5977">
          <cell r="F5977" t="str">
            <v>FFE</v>
          </cell>
          <cell r="N5977">
            <v>308292</v>
          </cell>
          <cell r="O5977">
            <v>7399000</v>
          </cell>
        </row>
        <row r="5978">
          <cell r="F5978" t="str">
            <v>FFE</v>
          </cell>
          <cell r="N5978">
            <v>562500</v>
          </cell>
          <cell r="O5978">
            <v>13500000</v>
          </cell>
        </row>
        <row r="5979">
          <cell r="F5979" t="str">
            <v>FFE</v>
          </cell>
          <cell r="N5979">
            <v>375000</v>
          </cell>
          <cell r="O5979">
            <v>9000000</v>
          </cell>
        </row>
        <row r="5980">
          <cell r="F5980" t="str">
            <v>FFE</v>
          </cell>
          <cell r="N5980">
            <v>375000</v>
          </cell>
          <cell r="O5980">
            <v>9000000</v>
          </cell>
        </row>
        <row r="5981">
          <cell r="F5981" t="str">
            <v>FFE</v>
          </cell>
          <cell r="N5981">
            <v>71875</v>
          </cell>
          <cell r="O5981">
            <v>1725000</v>
          </cell>
        </row>
        <row r="5982">
          <cell r="F5982" t="str">
            <v>FFE</v>
          </cell>
          <cell r="N5982">
            <v>71875</v>
          </cell>
          <cell r="O5982">
            <v>1725000</v>
          </cell>
        </row>
        <row r="5983">
          <cell r="F5983" t="str">
            <v>FFE</v>
          </cell>
          <cell r="N5983">
            <v>71875</v>
          </cell>
          <cell r="O5983">
            <v>1725000</v>
          </cell>
        </row>
        <row r="5984">
          <cell r="F5984" t="str">
            <v>FFE</v>
          </cell>
          <cell r="N5984">
            <v>71875</v>
          </cell>
          <cell r="O5984">
            <v>1725000</v>
          </cell>
        </row>
        <row r="5985">
          <cell r="F5985" t="str">
            <v>FFE</v>
          </cell>
          <cell r="N5985">
            <v>71875</v>
          </cell>
          <cell r="O5985">
            <v>1725000</v>
          </cell>
        </row>
        <row r="5986">
          <cell r="F5986" t="str">
            <v>FFE</v>
          </cell>
          <cell r="N5986">
            <v>71875</v>
          </cell>
          <cell r="O5986">
            <v>1725000</v>
          </cell>
        </row>
        <row r="5987">
          <cell r="F5987" t="str">
            <v>FFE</v>
          </cell>
          <cell r="N5987">
            <v>71875</v>
          </cell>
          <cell r="O5987">
            <v>1725000</v>
          </cell>
        </row>
        <row r="5988">
          <cell r="F5988" t="str">
            <v>FFE</v>
          </cell>
          <cell r="N5988">
            <v>71875</v>
          </cell>
          <cell r="O5988">
            <v>1725000</v>
          </cell>
        </row>
        <row r="5989">
          <cell r="F5989" t="str">
            <v>FFE</v>
          </cell>
          <cell r="N5989">
            <v>71875</v>
          </cell>
          <cell r="O5989">
            <v>1725000</v>
          </cell>
        </row>
        <row r="5990">
          <cell r="F5990" t="str">
            <v>FFE</v>
          </cell>
          <cell r="N5990">
            <v>71875</v>
          </cell>
          <cell r="O5990">
            <v>1725000</v>
          </cell>
        </row>
        <row r="5991">
          <cell r="F5991" t="str">
            <v>FFE</v>
          </cell>
          <cell r="N5991">
            <v>71875</v>
          </cell>
          <cell r="O5991">
            <v>1725000</v>
          </cell>
        </row>
        <row r="5992">
          <cell r="F5992" t="str">
            <v>FFE</v>
          </cell>
          <cell r="N5992">
            <v>71875</v>
          </cell>
          <cell r="O5992">
            <v>1725000</v>
          </cell>
        </row>
        <row r="5993">
          <cell r="F5993" t="str">
            <v>FFE</v>
          </cell>
          <cell r="N5993">
            <v>71875</v>
          </cell>
          <cell r="O5993">
            <v>1725000</v>
          </cell>
        </row>
        <row r="5994">
          <cell r="F5994" t="str">
            <v>FFE</v>
          </cell>
          <cell r="N5994">
            <v>71875</v>
          </cell>
          <cell r="O5994">
            <v>1725000</v>
          </cell>
        </row>
        <row r="5995">
          <cell r="F5995" t="str">
            <v>FFE</v>
          </cell>
          <cell r="N5995">
            <v>71875</v>
          </cell>
          <cell r="O5995">
            <v>1725000</v>
          </cell>
        </row>
        <row r="5996">
          <cell r="F5996" t="str">
            <v>FFE</v>
          </cell>
          <cell r="N5996">
            <v>71875</v>
          </cell>
          <cell r="O5996">
            <v>1725000</v>
          </cell>
        </row>
        <row r="5997">
          <cell r="F5997" t="str">
            <v>FFE</v>
          </cell>
          <cell r="N5997">
            <v>71875</v>
          </cell>
          <cell r="O5997">
            <v>1725000</v>
          </cell>
        </row>
        <row r="5998">
          <cell r="F5998" t="str">
            <v>FFE</v>
          </cell>
          <cell r="N5998">
            <v>71875</v>
          </cell>
          <cell r="O5998">
            <v>1725000</v>
          </cell>
        </row>
        <row r="5999">
          <cell r="F5999" t="str">
            <v>FFE</v>
          </cell>
          <cell r="N5999">
            <v>71875</v>
          </cell>
          <cell r="O5999">
            <v>1725000</v>
          </cell>
        </row>
        <row r="6000">
          <cell r="F6000" t="str">
            <v>FFE</v>
          </cell>
          <cell r="N6000">
            <v>71875</v>
          </cell>
          <cell r="O6000">
            <v>1725000</v>
          </cell>
        </row>
        <row r="6001">
          <cell r="F6001" t="str">
            <v>FFE</v>
          </cell>
          <cell r="N6001">
            <v>71875</v>
          </cell>
          <cell r="O6001">
            <v>1725000</v>
          </cell>
        </row>
        <row r="6002">
          <cell r="F6002" t="str">
            <v>FFE</v>
          </cell>
          <cell r="N6002">
            <v>71875</v>
          </cell>
          <cell r="O6002">
            <v>1725000</v>
          </cell>
        </row>
        <row r="6003">
          <cell r="F6003" t="str">
            <v>FFE</v>
          </cell>
          <cell r="N6003">
            <v>71875</v>
          </cell>
          <cell r="O6003">
            <v>1725000</v>
          </cell>
        </row>
        <row r="6004">
          <cell r="F6004" t="str">
            <v>FFE</v>
          </cell>
          <cell r="N6004">
            <v>71875</v>
          </cell>
          <cell r="O6004">
            <v>1725000</v>
          </cell>
        </row>
        <row r="6005">
          <cell r="F6005" t="str">
            <v>FFE</v>
          </cell>
          <cell r="N6005">
            <v>71875</v>
          </cell>
          <cell r="O6005">
            <v>1725000</v>
          </cell>
        </row>
        <row r="6006">
          <cell r="F6006" t="str">
            <v>FFE</v>
          </cell>
          <cell r="N6006">
            <v>71875</v>
          </cell>
          <cell r="O6006">
            <v>1725000</v>
          </cell>
        </row>
        <row r="6007">
          <cell r="F6007" t="str">
            <v>FFE</v>
          </cell>
          <cell r="N6007">
            <v>71875</v>
          </cell>
          <cell r="O6007">
            <v>1725000</v>
          </cell>
        </row>
        <row r="6008">
          <cell r="F6008" t="str">
            <v>FFE</v>
          </cell>
          <cell r="N6008">
            <v>71875</v>
          </cell>
          <cell r="O6008">
            <v>1725000</v>
          </cell>
        </row>
        <row r="6009">
          <cell r="F6009" t="str">
            <v>FFE</v>
          </cell>
          <cell r="N6009">
            <v>71875</v>
          </cell>
          <cell r="O6009">
            <v>1725000</v>
          </cell>
        </row>
        <row r="6010">
          <cell r="F6010" t="str">
            <v>FFE</v>
          </cell>
          <cell r="N6010">
            <v>71875</v>
          </cell>
          <cell r="O6010">
            <v>1725000</v>
          </cell>
        </row>
        <row r="6011">
          <cell r="F6011" t="str">
            <v>FFE</v>
          </cell>
          <cell r="N6011">
            <v>71875</v>
          </cell>
          <cell r="O6011">
            <v>1725000</v>
          </cell>
        </row>
        <row r="6012">
          <cell r="F6012" t="str">
            <v>FFE</v>
          </cell>
          <cell r="N6012">
            <v>71875</v>
          </cell>
          <cell r="O6012">
            <v>1725000</v>
          </cell>
        </row>
        <row r="6013">
          <cell r="F6013" t="str">
            <v>FFE</v>
          </cell>
          <cell r="N6013">
            <v>71875</v>
          </cell>
          <cell r="O6013">
            <v>1725000</v>
          </cell>
        </row>
        <row r="6014">
          <cell r="F6014" t="str">
            <v>FFE</v>
          </cell>
          <cell r="N6014">
            <v>71875</v>
          </cell>
          <cell r="O6014">
            <v>1725000</v>
          </cell>
        </row>
        <row r="6015">
          <cell r="F6015" t="str">
            <v>FFE</v>
          </cell>
          <cell r="N6015">
            <v>71875</v>
          </cell>
          <cell r="O6015">
            <v>1725000</v>
          </cell>
        </row>
        <row r="6016">
          <cell r="F6016" t="str">
            <v>FFE</v>
          </cell>
          <cell r="N6016">
            <v>71875</v>
          </cell>
          <cell r="O6016">
            <v>1725000</v>
          </cell>
        </row>
        <row r="6017">
          <cell r="F6017" t="str">
            <v>FFE</v>
          </cell>
          <cell r="N6017">
            <v>71875</v>
          </cell>
          <cell r="O6017">
            <v>1725000</v>
          </cell>
        </row>
        <row r="6018">
          <cell r="F6018" t="str">
            <v>FFE</v>
          </cell>
          <cell r="N6018">
            <v>71875</v>
          </cell>
          <cell r="O6018">
            <v>1725000</v>
          </cell>
        </row>
        <row r="6019">
          <cell r="F6019" t="str">
            <v>FFE</v>
          </cell>
          <cell r="N6019">
            <v>71875</v>
          </cell>
          <cell r="O6019">
            <v>1725000</v>
          </cell>
        </row>
        <row r="6020">
          <cell r="F6020" t="str">
            <v>FFE</v>
          </cell>
          <cell r="N6020">
            <v>71875</v>
          </cell>
          <cell r="O6020">
            <v>1725000</v>
          </cell>
        </row>
        <row r="6021">
          <cell r="F6021" t="str">
            <v>FFE</v>
          </cell>
          <cell r="N6021">
            <v>71875</v>
          </cell>
          <cell r="O6021">
            <v>1725000</v>
          </cell>
        </row>
        <row r="6022">
          <cell r="F6022" t="str">
            <v>FFE</v>
          </cell>
          <cell r="N6022">
            <v>354167</v>
          </cell>
          <cell r="O6022">
            <v>8500000</v>
          </cell>
        </row>
        <row r="6023">
          <cell r="F6023" t="str">
            <v>FFE</v>
          </cell>
          <cell r="N6023">
            <v>229167</v>
          </cell>
          <cell r="O6023">
            <v>5500000</v>
          </cell>
        </row>
        <row r="6024">
          <cell r="F6024" t="str">
            <v>FFE</v>
          </cell>
          <cell r="N6024">
            <v>229167</v>
          </cell>
          <cell r="O6024">
            <v>5500000</v>
          </cell>
        </row>
        <row r="6025">
          <cell r="F6025" t="str">
            <v>FFE</v>
          </cell>
          <cell r="N6025">
            <v>71875</v>
          </cell>
          <cell r="O6025">
            <v>1725000</v>
          </cell>
        </row>
        <row r="6026">
          <cell r="F6026" t="str">
            <v>FFE</v>
          </cell>
          <cell r="N6026">
            <v>71875</v>
          </cell>
          <cell r="O6026">
            <v>1725000</v>
          </cell>
        </row>
        <row r="6027">
          <cell r="F6027" t="str">
            <v>FFE</v>
          </cell>
          <cell r="N6027">
            <v>71875</v>
          </cell>
          <cell r="O6027">
            <v>1725000</v>
          </cell>
        </row>
        <row r="6028">
          <cell r="F6028" t="str">
            <v>FFE</v>
          </cell>
          <cell r="N6028">
            <v>71875</v>
          </cell>
          <cell r="O6028">
            <v>1725000</v>
          </cell>
        </row>
        <row r="6029">
          <cell r="F6029" t="str">
            <v>FFE</v>
          </cell>
          <cell r="N6029">
            <v>71875</v>
          </cell>
          <cell r="O6029">
            <v>1725000</v>
          </cell>
        </row>
        <row r="6030">
          <cell r="F6030" t="str">
            <v>FFE</v>
          </cell>
          <cell r="N6030">
            <v>71875</v>
          </cell>
          <cell r="O6030">
            <v>1725000</v>
          </cell>
        </row>
        <row r="6031">
          <cell r="F6031" t="str">
            <v>FFE</v>
          </cell>
          <cell r="N6031">
            <v>71875</v>
          </cell>
          <cell r="O6031">
            <v>1725000</v>
          </cell>
        </row>
        <row r="6032">
          <cell r="F6032" t="str">
            <v>FFE</v>
          </cell>
          <cell r="N6032">
            <v>71875</v>
          </cell>
          <cell r="O6032">
            <v>1725000</v>
          </cell>
        </row>
        <row r="6033">
          <cell r="F6033" t="str">
            <v>FFE</v>
          </cell>
          <cell r="N6033">
            <v>71875</v>
          </cell>
          <cell r="O6033">
            <v>1725000</v>
          </cell>
        </row>
        <row r="6034">
          <cell r="F6034" t="str">
            <v>FFE</v>
          </cell>
          <cell r="N6034">
            <v>71875</v>
          </cell>
          <cell r="O6034">
            <v>1725000</v>
          </cell>
        </row>
        <row r="6035">
          <cell r="F6035" t="str">
            <v>FFE</v>
          </cell>
          <cell r="N6035">
            <v>71875</v>
          </cell>
          <cell r="O6035">
            <v>1725000</v>
          </cell>
        </row>
        <row r="6036">
          <cell r="F6036" t="str">
            <v>FFE</v>
          </cell>
          <cell r="N6036">
            <v>71875</v>
          </cell>
          <cell r="O6036">
            <v>1725000</v>
          </cell>
        </row>
        <row r="6037">
          <cell r="F6037" t="str">
            <v>FFE</v>
          </cell>
          <cell r="N6037">
            <v>71875</v>
          </cell>
          <cell r="O6037">
            <v>1725000</v>
          </cell>
        </row>
        <row r="6038">
          <cell r="F6038" t="str">
            <v>FFE</v>
          </cell>
          <cell r="N6038">
            <v>71875</v>
          </cell>
          <cell r="O6038">
            <v>1725000</v>
          </cell>
        </row>
        <row r="6039">
          <cell r="F6039" t="str">
            <v>FFE</v>
          </cell>
          <cell r="N6039">
            <v>71875</v>
          </cell>
          <cell r="O6039">
            <v>1725000</v>
          </cell>
        </row>
        <row r="6040">
          <cell r="F6040" t="str">
            <v>FFE</v>
          </cell>
          <cell r="N6040">
            <v>71875</v>
          </cell>
          <cell r="O6040">
            <v>1725000</v>
          </cell>
        </row>
        <row r="6041">
          <cell r="F6041" t="str">
            <v>FFE</v>
          </cell>
          <cell r="N6041">
            <v>71875</v>
          </cell>
          <cell r="O6041">
            <v>1725000</v>
          </cell>
        </row>
        <row r="6042">
          <cell r="F6042" t="str">
            <v>FFE</v>
          </cell>
          <cell r="N6042">
            <v>71875</v>
          </cell>
          <cell r="O6042">
            <v>1725000</v>
          </cell>
        </row>
        <row r="6043">
          <cell r="F6043" t="str">
            <v>FFE</v>
          </cell>
          <cell r="N6043">
            <v>71875</v>
          </cell>
          <cell r="O6043">
            <v>1725000</v>
          </cell>
        </row>
        <row r="6044">
          <cell r="F6044" t="str">
            <v>FFE</v>
          </cell>
          <cell r="N6044">
            <v>71875</v>
          </cell>
          <cell r="O6044">
            <v>1725000</v>
          </cell>
        </row>
        <row r="6045">
          <cell r="F6045" t="str">
            <v>FFE</v>
          </cell>
          <cell r="N6045">
            <v>71875</v>
          </cell>
          <cell r="O6045">
            <v>1725000</v>
          </cell>
        </row>
        <row r="6046">
          <cell r="F6046" t="str">
            <v>FFE</v>
          </cell>
          <cell r="N6046">
            <v>71875</v>
          </cell>
          <cell r="O6046">
            <v>1725000</v>
          </cell>
        </row>
        <row r="6047">
          <cell r="F6047" t="str">
            <v>FFE</v>
          </cell>
          <cell r="N6047">
            <v>71875</v>
          </cell>
          <cell r="O6047">
            <v>1725000</v>
          </cell>
        </row>
        <row r="6048">
          <cell r="F6048" t="str">
            <v>FFE</v>
          </cell>
          <cell r="N6048">
            <v>71875</v>
          </cell>
          <cell r="O6048">
            <v>1725000</v>
          </cell>
        </row>
        <row r="6049">
          <cell r="F6049" t="str">
            <v>FFE</v>
          </cell>
          <cell r="N6049">
            <v>71875</v>
          </cell>
          <cell r="O6049">
            <v>1725000</v>
          </cell>
        </row>
        <row r="6050">
          <cell r="F6050" t="str">
            <v>FFE</v>
          </cell>
          <cell r="N6050">
            <v>71875</v>
          </cell>
          <cell r="O6050">
            <v>1725000</v>
          </cell>
        </row>
        <row r="6051">
          <cell r="F6051" t="str">
            <v>FFE</v>
          </cell>
          <cell r="N6051">
            <v>71875</v>
          </cell>
          <cell r="O6051">
            <v>1725000</v>
          </cell>
        </row>
        <row r="6052">
          <cell r="F6052" t="str">
            <v>FFE</v>
          </cell>
          <cell r="N6052">
            <v>71875</v>
          </cell>
          <cell r="O6052">
            <v>1725000</v>
          </cell>
        </row>
        <row r="6053">
          <cell r="F6053" t="str">
            <v>FFE</v>
          </cell>
          <cell r="N6053">
            <v>71875</v>
          </cell>
          <cell r="O6053">
            <v>1725000</v>
          </cell>
        </row>
        <row r="6054">
          <cell r="F6054" t="str">
            <v>FFE</v>
          </cell>
          <cell r="N6054">
            <v>71875</v>
          </cell>
          <cell r="O6054">
            <v>1725000</v>
          </cell>
        </row>
        <row r="6055">
          <cell r="F6055" t="str">
            <v>FFE</v>
          </cell>
          <cell r="N6055">
            <v>71875</v>
          </cell>
          <cell r="O6055">
            <v>1725000</v>
          </cell>
        </row>
        <row r="6056">
          <cell r="F6056" t="str">
            <v>FFE</v>
          </cell>
          <cell r="N6056">
            <v>71875</v>
          </cell>
          <cell r="O6056">
            <v>1725000</v>
          </cell>
        </row>
        <row r="6057">
          <cell r="F6057" t="str">
            <v>FFE</v>
          </cell>
          <cell r="N6057">
            <v>71875</v>
          </cell>
          <cell r="O6057">
            <v>1725000</v>
          </cell>
        </row>
        <row r="6058">
          <cell r="F6058" t="str">
            <v>FFE</v>
          </cell>
          <cell r="N6058">
            <v>71875</v>
          </cell>
          <cell r="O6058">
            <v>1725000</v>
          </cell>
        </row>
        <row r="6059">
          <cell r="F6059" t="str">
            <v>FFE</v>
          </cell>
          <cell r="N6059">
            <v>71875</v>
          </cell>
          <cell r="O6059">
            <v>1725000</v>
          </cell>
        </row>
        <row r="6060">
          <cell r="F6060" t="str">
            <v>FFE</v>
          </cell>
          <cell r="N6060">
            <v>71875</v>
          </cell>
          <cell r="O6060">
            <v>1725000</v>
          </cell>
        </row>
        <row r="6061">
          <cell r="F6061" t="str">
            <v>FFE</v>
          </cell>
          <cell r="N6061">
            <v>71875</v>
          </cell>
          <cell r="O6061">
            <v>1725000</v>
          </cell>
        </row>
        <row r="6062">
          <cell r="F6062" t="str">
            <v>FFE</v>
          </cell>
          <cell r="N6062">
            <v>187500</v>
          </cell>
          <cell r="O6062">
            <v>4500000</v>
          </cell>
        </row>
        <row r="6063">
          <cell r="F6063" t="str">
            <v>FFE</v>
          </cell>
          <cell r="N6063">
            <v>416667</v>
          </cell>
          <cell r="O6063">
            <v>10000000</v>
          </cell>
        </row>
        <row r="6064">
          <cell r="F6064" t="str">
            <v>FFE</v>
          </cell>
          <cell r="N6064">
            <v>39584</v>
          </cell>
          <cell r="O6064">
            <v>950000</v>
          </cell>
        </row>
        <row r="6065">
          <cell r="F6065" t="str">
            <v>FFE</v>
          </cell>
          <cell r="N6065">
            <v>39584</v>
          </cell>
          <cell r="O6065">
            <v>950000</v>
          </cell>
        </row>
        <row r="6066">
          <cell r="F6066" t="str">
            <v>FFE</v>
          </cell>
          <cell r="N6066">
            <v>39584</v>
          </cell>
          <cell r="O6066">
            <v>950000</v>
          </cell>
        </row>
        <row r="6067">
          <cell r="F6067" t="str">
            <v>FFE</v>
          </cell>
          <cell r="N6067">
            <v>39584</v>
          </cell>
          <cell r="O6067">
            <v>950000</v>
          </cell>
        </row>
        <row r="6068">
          <cell r="F6068" t="str">
            <v>FFE</v>
          </cell>
          <cell r="N6068">
            <v>39584</v>
          </cell>
          <cell r="O6068">
            <v>950000</v>
          </cell>
        </row>
        <row r="6069">
          <cell r="F6069" t="str">
            <v>FFE</v>
          </cell>
          <cell r="N6069">
            <v>39584</v>
          </cell>
          <cell r="O6069">
            <v>950000</v>
          </cell>
        </row>
        <row r="6070">
          <cell r="F6070" t="str">
            <v>FFE</v>
          </cell>
          <cell r="N6070">
            <v>39584</v>
          </cell>
          <cell r="O6070">
            <v>950000</v>
          </cell>
        </row>
        <row r="6071">
          <cell r="F6071" t="str">
            <v>FFE</v>
          </cell>
          <cell r="N6071">
            <v>39584</v>
          </cell>
          <cell r="O6071">
            <v>950000</v>
          </cell>
        </row>
        <row r="6072">
          <cell r="F6072" t="str">
            <v>FFE</v>
          </cell>
          <cell r="N6072">
            <v>39584</v>
          </cell>
          <cell r="O6072">
            <v>950000</v>
          </cell>
        </row>
        <row r="6073">
          <cell r="F6073" t="str">
            <v>FFE</v>
          </cell>
          <cell r="N6073">
            <v>39584</v>
          </cell>
          <cell r="O6073">
            <v>950000</v>
          </cell>
        </row>
        <row r="6074">
          <cell r="F6074" t="str">
            <v>FFE</v>
          </cell>
          <cell r="N6074">
            <v>39584</v>
          </cell>
          <cell r="O6074">
            <v>950000</v>
          </cell>
        </row>
        <row r="6075">
          <cell r="F6075" t="str">
            <v>FFE</v>
          </cell>
          <cell r="N6075">
            <v>39584</v>
          </cell>
          <cell r="O6075">
            <v>950000</v>
          </cell>
        </row>
        <row r="6076">
          <cell r="F6076" t="str">
            <v>FFE</v>
          </cell>
          <cell r="N6076">
            <v>39584</v>
          </cell>
          <cell r="O6076">
            <v>950000</v>
          </cell>
        </row>
        <row r="6077">
          <cell r="F6077" t="str">
            <v>FFE</v>
          </cell>
          <cell r="N6077">
            <v>39584</v>
          </cell>
          <cell r="O6077">
            <v>950000</v>
          </cell>
        </row>
        <row r="6078">
          <cell r="F6078" t="str">
            <v>FFE</v>
          </cell>
          <cell r="N6078">
            <v>39584</v>
          </cell>
          <cell r="O6078">
            <v>950000</v>
          </cell>
        </row>
        <row r="6079">
          <cell r="F6079" t="str">
            <v>FFE</v>
          </cell>
          <cell r="N6079">
            <v>39584</v>
          </cell>
          <cell r="O6079">
            <v>950000</v>
          </cell>
        </row>
        <row r="6080">
          <cell r="F6080" t="str">
            <v>FFE</v>
          </cell>
          <cell r="N6080">
            <v>39584</v>
          </cell>
          <cell r="O6080">
            <v>950000</v>
          </cell>
        </row>
        <row r="6081">
          <cell r="F6081" t="str">
            <v>FFE</v>
          </cell>
          <cell r="N6081">
            <v>39584</v>
          </cell>
          <cell r="O6081">
            <v>950000</v>
          </cell>
        </row>
        <row r="6082">
          <cell r="F6082" t="str">
            <v>FFE</v>
          </cell>
          <cell r="N6082">
            <v>39584</v>
          </cell>
          <cell r="O6082">
            <v>950000</v>
          </cell>
        </row>
        <row r="6083">
          <cell r="F6083" t="str">
            <v>FFE</v>
          </cell>
          <cell r="N6083">
            <v>39584</v>
          </cell>
          <cell r="O6083">
            <v>950000</v>
          </cell>
        </row>
        <row r="6084">
          <cell r="F6084" t="str">
            <v>FFE</v>
          </cell>
          <cell r="N6084">
            <v>39584</v>
          </cell>
          <cell r="O6084">
            <v>950000</v>
          </cell>
        </row>
        <row r="6085">
          <cell r="F6085" t="str">
            <v>FFE</v>
          </cell>
          <cell r="N6085">
            <v>39584</v>
          </cell>
          <cell r="O6085">
            <v>950000</v>
          </cell>
        </row>
        <row r="6086">
          <cell r="F6086" t="str">
            <v>FFE</v>
          </cell>
          <cell r="N6086">
            <v>39584</v>
          </cell>
          <cell r="O6086">
            <v>950000</v>
          </cell>
        </row>
        <row r="6087">
          <cell r="F6087" t="str">
            <v>FFE</v>
          </cell>
          <cell r="N6087">
            <v>39584</v>
          </cell>
          <cell r="O6087">
            <v>950000</v>
          </cell>
        </row>
        <row r="6088">
          <cell r="F6088" t="str">
            <v>FFE</v>
          </cell>
          <cell r="N6088">
            <v>39584</v>
          </cell>
          <cell r="O6088">
            <v>950000</v>
          </cell>
        </row>
        <row r="6089">
          <cell r="F6089" t="str">
            <v>FFE</v>
          </cell>
          <cell r="N6089">
            <v>39584</v>
          </cell>
          <cell r="O6089">
            <v>950000</v>
          </cell>
        </row>
        <row r="6090">
          <cell r="F6090" t="str">
            <v>FFE</v>
          </cell>
          <cell r="N6090">
            <v>39584</v>
          </cell>
          <cell r="O6090">
            <v>950000</v>
          </cell>
        </row>
        <row r="6091">
          <cell r="F6091" t="str">
            <v>FFE</v>
          </cell>
          <cell r="N6091">
            <v>39584</v>
          </cell>
          <cell r="O6091">
            <v>950000</v>
          </cell>
        </row>
        <row r="6092">
          <cell r="F6092" t="str">
            <v>FFE</v>
          </cell>
          <cell r="N6092">
            <v>39584</v>
          </cell>
          <cell r="O6092">
            <v>950000</v>
          </cell>
        </row>
        <row r="6093">
          <cell r="F6093" t="str">
            <v>FFE</v>
          </cell>
          <cell r="N6093">
            <v>39584</v>
          </cell>
          <cell r="O6093">
            <v>950000</v>
          </cell>
        </row>
        <row r="6094">
          <cell r="F6094" t="str">
            <v>FFE</v>
          </cell>
          <cell r="N6094">
            <v>39584</v>
          </cell>
          <cell r="O6094">
            <v>950000</v>
          </cell>
        </row>
        <row r="6095">
          <cell r="F6095" t="str">
            <v>FFE</v>
          </cell>
          <cell r="N6095">
            <v>39584</v>
          </cell>
          <cell r="O6095">
            <v>950000</v>
          </cell>
        </row>
        <row r="6096">
          <cell r="F6096" t="str">
            <v>FFE</v>
          </cell>
          <cell r="N6096">
            <v>39584</v>
          </cell>
          <cell r="O6096">
            <v>950000</v>
          </cell>
        </row>
        <row r="6097">
          <cell r="F6097" t="str">
            <v>FFE</v>
          </cell>
          <cell r="N6097">
            <v>39584</v>
          </cell>
          <cell r="O6097">
            <v>950000</v>
          </cell>
        </row>
        <row r="6098">
          <cell r="F6098" t="str">
            <v>FFE</v>
          </cell>
          <cell r="N6098">
            <v>39584</v>
          </cell>
          <cell r="O6098">
            <v>950000</v>
          </cell>
        </row>
        <row r="6099">
          <cell r="F6099" t="str">
            <v>FFE</v>
          </cell>
          <cell r="N6099">
            <v>39584</v>
          </cell>
          <cell r="O6099">
            <v>950000</v>
          </cell>
        </row>
        <row r="6100">
          <cell r="F6100" t="str">
            <v>FFE</v>
          </cell>
          <cell r="N6100">
            <v>39584</v>
          </cell>
          <cell r="O6100">
            <v>950000</v>
          </cell>
        </row>
        <row r="6101">
          <cell r="F6101" t="str">
            <v>FFE</v>
          </cell>
          <cell r="N6101">
            <v>39584</v>
          </cell>
          <cell r="O6101">
            <v>950000</v>
          </cell>
        </row>
        <row r="6102">
          <cell r="F6102" t="str">
            <v>FFE</v>
          </cell>
          <cell r="N6102">
            <v>39584</v>
          </cell>
          <cell r="O6102">
            <v>950000</v>
          </cell>
        </row>
        <row r="6103">
          <cell r="F6103" t="str">
            <v>FFE</v>
          </cell>
          <cell r="N6103">
            <v>39584</v>
          </cell>
          <cell r="O6103">
            <v>950000</v>
          </cell>
        </row>
        <row r="6104">
          <cell r="F6104" t="str">
            <v>FFE</v>
          </cell>
          <cell r="N6104">
            <v>39584</v>
          </cell>
          <cell r="O6104">
            <v>950000</v>
          </cell>
        </row>
        <row r="6105">
          <cell r="F6105" t="str">
            <v>FFE</v>
          </cell>
          <cell r="N6105">
            <v>39584</v>
          </cell>
          <cell r="O6105">
            <v>950000</v>
          </cell>
        </row>
        <row r="6106">
          <cell r="F6106" t="str">
            <v>FFE</v>
          </cell>
          <cell r="N6106">
            <v>39584</v>
          </cell>
          <cell r="O6106">
            <v>950000</v>
          </cell>
        </row>
        <row r="6107">
          <cell r="F6107" t="str">
            <v>FFE</v>
          </cell>
          <cell r="N6107">
            <v>39584</v>
          </cell>
          <cell r="O6107">
            <v>950000</v>
          </cell>
        </row>
        <row r="6108">
          <cell r="F6108" t="str">
            <v>FFE</v>
          </cell>
          <cell r="N6108">
            <v>39584</v>
          </cell>
          <cell r="O6108">
            <v>950000</v>
          </cell>
        </row>
        <row r="6109">
          <cell r="F6109" t="str">
            <v>FFE</v>
          </cell>
          <cell r="N6109">
            <v>39584</v>
          </cell>
          <cell r="O6109">
            <v>950000</v>
          </cell>
        </row>
        <row r="6110">
          <cell r="F6110" t="str">
            <v>FFE</v>
          </cell>
          <cell r="N6110">
            <v>39584</v>
          </cell>
          <cell r="O6110">
            <v>950000</v>
          </cell>
        </row>
        <row r="6111">
          <cell r="F6111" t="str">
            <v>FFE</v>
          </cell>
          <cell r="N6111">
            <v>39584</v>
          </cell>
          <cell r="O6111">
            <v>950000</v>
          </cell>
        </row>
        <row r="6112">
          <cell r="F6112" t="str">
            <v>FFE</v>
          </cell>
          <cell r="N6112">
            <v>39584</v>
          </cell>
          <cell r="O6112">
            <v>950000</v>
          </cell>
        </row>
        <row r="6113">
          <cell r="F6113" t="str">
            <v>FFE</v>
          </cell>
          <cell r="N6113">
            <v>39584</v>
          </cell>
          <cell r="O6113">
            <v>950000</v>
          </cell>
        </row>
        <row r="6114">
          <cell r="F6114" t="str">
            <v>FFE</v>
          </cell>
          <cell r="N6114">
            <v>39584</v>
          </cell>
          <cell r="O6114">
            <v>950000</v>
          </cell>
        </row>
        <row r="6115">
          <cell r="F6115" t="str">
            <v>FFE</v>
          </cell>
          <cell r="N6115">
            <v>39584</v>
          </cell>
          <cell r="O6115">
            <v>950000</v>
          </cell>
        </row>
        <row r="6116">
          <cell r="F6116" t="str">
            <v>FFE</v>
          </cell>
          <cell r="N6116">
            <v>39584</v>
          </cell>
          <cell r="O6116">
            <v>950000</v>
          </cell>
        </row>
        <row r="6117">
          <cell r="F6117" t="str">
            <v>FFE</v>
          </cell>
          <cell r="N6117">
            <v>39584</v>
          </cell>
          <cell r="O6117">
            <v>950000</v>
          </cell>
        </row>
        <row r="6118">
          <cell r="F6118" t="str">
            <v>FFE</v>
          </cell>
          <cell r="N6118">
            <v>39584</v>
          </cell>
          <cell r="O6118">
            <v>950000</v>
          </cell>
        </row>
        <row r="6119">
          <cell r="F6119" t="str">
            <v>FFE</v>
          </cell>
          <cell r="N6119">
            <v>39584</v>
          </cell>
          <cell r="O6119">
            <v>950000</v>
          </cell>
        </row>
        <row r="6120">
          <cell r="F6120" t="str">
            <v>FFE</v>
          </cell>
          <cell r="N6120">
            <v>39584</v>
          </cell>
          <cell r="O6120">
            <v>950000</v>
          </cell>
        </row>
        <row r="6121">
          <cell r="F6121" t="str">
            <v>FFE</v>
          </cell>
          <cell r="N6121">
            <v>39584</v>
          </cell>
          <cell r="O6121">
            <v>950000</v>
          </cell>
        </row>
        <row r="6122">
          <cell r="F6122" t="str">
            <v>FFE</v>
          </cell>
          <cell r="N6122">
            <v>39584</v>
          </cell>
          <cell r="O6122">
            <v>950000</v>
          </cell>
        </row>
        <row r="6123">
          <cell r="F6123" t="str">
            <v>FFE</v>
          </cell>
          <cell r="N6123">
            <v>39584</v>
          </cell>
          <cell r="O6123">
            <v>950000</v>
          </cell>
        </row>
        <row r="6124">
          <cell r="F6124" t="str">
            <v>FFE</v>
          </cell>
          <cell r="N6124">
            <v>39584</v>
          </cell>
          <cell r="O6124">
            <v>950000</v>
          </cell>
        </row>
        <row r="6125">
          <cell r="F6125" t="str">
            <v>FFE</v>
          </cell>
          <cell r="N6125">
            <v>39584</v>
          </cell>
          <cell r="O6125">
            <v>950000</v>
          </cell>
        </row>
        <row r="6126">
          <cell r="F6126" t="str">
            <v>FFE</v>
          </cell>
          <cell r="N6126">
            <v>39584</v>
          </cell>
          <cell r="O6126">
            <v>950000</v>
          </cell>
        </row>
        <row r="6127">
          <cell r="F6127" t="str">
            <v>FFE</v>
          </cell>
          <cell r="N6127">
            <v>39584</v>
          </cell>
          <cell r="O6127">
            <v>950000</v>
          </cell>
        </row>
        <row r="6128">
          <cell r="F6128" t="str">
            <v>FFE</v>
          </cell>
          <cell r="N6128">
            <v>39584</v>
          </cell>
          <cell r="O6128">
            <v>950000</v>
          </cell>
        </row>
        <row r="6129">
          <cell r="F6129" t="str">
            <v>FFE</v>
          </cell>
          <cell r="N6129">
            <v>39584</v>
          </cell>
          <cell r="O6129">
            <v>950000</v>
          </cell>
        </row>
        <row r="6130">
          <cell r="F6130" t="str">
            <v>FFE</v>
          </cell>
          <cell r="N6130">
            <v>39584</v>
          </cell>
          <cell r="O6130">
            <v>950000</v>
          </cell>
        </row>
        <row r="6131">
          <cell r="F6131" t="str">
            <v>FFE</v>
          </cell>
          <cell r="N6131">
            <v>39584</v>
          </cell>
          <cell r="O6131">
            <v>950000</v>
          </cell>
        </row>
        <row r="6132">
          <cell r="F6132" t="str">
            <v>FFE</v>
          </cell>
          <cell r="N6132">
            <v>39584</v>
          </cell>
          <cell r="O6132">
            <v>950000</v>
          </cell>
        </row>
        <row r="6133">
          <cell r="F6133" t="str">
            <v>FFE</v>
          </cell>
          <cell r="N6133">
            <v>39584</v>
          </cell>
          <cell r="O6133">
            <v>950000</v>
          </cell>
        </row>
        <row r="6134">
          <cell r="F6134" t="str">
            <v>FFE</v>
          </cell>
          <cell r="N6134">
            <v>39584</v>
          </cell>
          <cell r="O6134">
            <v>950000</v>
          </cell>
        </row>
        <row r="6135">
          <cell r="F6135" t="str">
            <v>FFE</v>
          </cell>
          <cell r="N6135">
            <v>39584</v>
          </cell>
          <cell r="O6135">
            <v>950000</v>
          </cell>
        </row>
        <row r="6136">
          <cell r="F6136" t="str">
            <v>FFE</v>
          </cell>
          <cell r="N6136">
            <v>39584</v>
          </cell>
          <cell r="O6136">
            <v>950000</v>
          </cell>
        </row>
        <row r="6137">
          <cell r="F6137" t="str">
            <v>FFE</v>
          </cell>
          <cell r="N6137">
            <v>39584</v>
          </cell>
          <cell r="O6137">
            <v>950000</v>
          </cell>
        </row>
        <row r="6138">
          <cell r="F6138" t="str">
            <v>FFE</v>
          </cell>
          <cell r="N6138">
            <v>39584</v>
          </cell>
          <cell r="O6138">
            <v>950000</v>
          </cell>
        </row>
        <row r="6139">
          <cell r="F6139" t="str">
            <v>FFE</v>
          </cell>
          <cell r="N6139">
            <v>39584</v>
          </cell>
          <cell r="O6139">
            <v>950000</v>
          </cell>
        </row>
        <row r="6140">
          <cell r="F6140" t="str">
            <v>FFE</v>
          </cell>
          <cell r="N6140">
            <v>39584</v>
          </cell>
          <cell r="O6140">
            <v>950000</v>
          </cell>
        </row>
        <row r="6141">
          <cell r="F6141" t="str">
            <v>FFE</v>
          </cell>
          <cell r="N6141">
            <v>39584</v>
          </cell>
          <cell r="O6141">
            <v>950000</v>
          </cell>
        </row>
        <row r="6142">
          <cell r="F6142" t="str">
            <v>FFE</v>
          </cell>
          <cell r="N6142">
            <v>39584</v>
          </cell>
          <cell r="O6142">
            <v>950000</v>
          </cell>
        </row>
        <row r="6143">
          <cell r="F6143" t="str">
            <v>FFE</v>
          </cell>
          <cell r="N6143">
            <v>39584</v>
          </cell>
          <cell r="O6143">
            <v>950000</v>
          </cell>
        </row>
        <row r="6144">
          <cell r="F6144" t="str">
            <v>FFE</v>
          </cell>
          <cell r="N6144">
            <v>39584</v>
          </cell>
          <cell r="O6144">
            <v>950000</v>
          </cell>
        </row>
        <row r="6145">
          <cell r="F6145" t="str">
            <v>FFE</v>
          </cell>
          <cell r="N6145">
            <v>39584</v>
          </cell>
          <cell r="O6145">
            <v>950000</v>
          </cell>
        </row>
        <row r="6146">
          <cell r="F6146" t="str">
            <v>FFE</v>
          </cell>
          <cell r="N6146">
            <v>39584</v>
          </cell>
          <cell r="O6146">
            <v>950000</v>
          </cell>
        </row>
        <row r="6147">
          <cell r="F6147" t="str">
            <v>FFE</v>
          </cell>
          <cell r="N6147">
            <v>39584</v>
          </cell>
          <cell r="O6147">
            <v>950000</v>
          </cell>
        </row>
        <row r="6148">
          <cell r="F6148" t="str">
            <v>FFE</v>
          </cell>
          <cell r="N6148">
            <v>39584</v>
          </cell>
          <cell r="O6148">
            <v>950000</v>
          </cell>
        </row>
        <row r="6149">
          <cell r="F6149" t="str">
            <v>FFE</v>
          </cell>
          <cell r="N6149">
            <v>30313</v>
          </cell>
          <cell r="O6149">
            <v>727500</v>
          </cell>
        </row>
        <row r="6150">
          <cell r="F6150" t="str">
            <v>FFE</v>
          </cell>
          <cell r="N6150">
            <v>30313</v>
          </cell>
          <cell r="O6150">
            <v>727500</v>
          </cell>
        </row>
        <row r="6151">
          <cell r="F6151" t="str">
            <v>FFE</v>
          </cell>
          <cell r="N6151">
            <v>30313</v>
          </cell>
          <cell r="O6151">
            <v>727500</v>
          </cell>
        </row>
        <row r="6152">
          <cell r="F6152" t="str">
            <v>FFE</v>
          </cell>
          <cell r="N6152">
            <v>30313</v>
          </cell>
          <cell r="O6152">
            <v>727500</v>
          </cell>
        </row>
        <row r="6153">
          <cell r="F6153" t="str">
            <v>FFE</v>
          </cell>
          <cell r="N6153">
            <v>30313</v>
          </cell>
          <cell r="O6153">
            <v>727500</v>
          </cell>
        </row>
        <row r="6154">
          <cell r="F6154" t="str">
            <v>FFE</v>
          </cell>
          <cell r="N6154">
            <v>30313</v>
          </cell>
          <cell r="O6154">
            <v>727500</v>
          </cell>
        </row>
        <row r="6155">
          <cell r="F6155" t="str">
            <v>FFE</v>
          </cell>
          <cell r="N6155">
            <v>30313</v>
          </cell>
          <cell r="O6155">
            <v>727500</v>
          </cell>
        </row>
        <row r="6156">
          <cell r="F6156" t="str">
            <v>FFE</v>
          </cell>
          <cell r="N6156">
            <v>30313</v>
          </cell>
          <cell r="O6156">
            <v>727500</v>
          </cell>
        </row>
        <row r="6157">
          <cell r="F6157" t="str">
            <v>FFE</v>
          </cell>
          <cell r="N6157">
            <v>30313</v>
          </cell>
          <cell r="O6157">
            <v>727500</v>
          </cell>
        </row>
        <row r="6158">
          <cell r="F6158" t="str">
            <v>FFE</v>
          </cell>
          <cell r="N6158">
            <v>30313</v>
          </cell>
          <cell r="O6158">
            <v>727500</v>
          </cell>
        </row>
        <row r="6159">
          <cell r="F6159" t="str">
            <v>FFE</v>
          </cell>
          <cell r="N6159">
            <v>30313</v>
          </cell>
          <cell r="O6159">
            <v>727500</v>
          </cell>
        </row>
        <row r="6160">
          <cell r="F6160" t="str">
            <v>FFE</v>
          </cell>
          <cell r="N6160">
            <v>30313</v>
          </cell>
          <cell r="O6160">
            <v>727500</v>
          </cell>
        </row>
        <row r="6161">
          <cell r="F6161" t="str">
            <v>FFE</v>
          </cell>
          <cell r="N6161">
            <v>30313</v>
          </cell>
          <cell r="O6161">
            <v>727500</v>
          </cell>
        </row>
        <row r="6162">
          <cell r="F6162" t="str">
            <v>FFE</v>
          </cell>
          <cell r="N6162">
            <v>30313</v>
          </cell>
          <cell r="O6162">
            <v>727500</v>
          </cell>
        </row>
        <row r="6163">
          <cell r="F6163" t="str">
            <v>FFE</v>
          </cell>
          <cell r="N6163">
            <v>30313</v>
          </cell>
          <cell r="O6163">
            <v>727500</v>
          </cell>
        </row>
        <row r="6164">
          <cell r="F6164" t="str">
            <v>FFE</v>
          </cell>
          <cell r="N6164">
            <v>30313</v>
          </cell>
          <cell r="O6164">
            <v>727500</v>
          </cell>
        </row>
        <row r="6165">
          <cell r="F6165" t="str">
            <v>FFE</v>
          </cell>
          <cell r="N6165">
            <v>30313</v>
          </cell>
          <cell r="O6165">
            <v>727500</v>
          </cell>
        </row>
        <row r="6166">
          <cell r="F6166" t="str">
            <v>FFE</v>
          </cell>
          <cell r="N6166">
            <v>30313</v>
          </cell>
          <cell r="O6166">
            <v>727500</v>
          </cell>
        </row>
        <row r="6167">
          <cell r="F6167" t="str">
            <v>FFE</v>
          </cell>
          <cell r="N6167">
            <v>30313</v>
          </cell>
          <cell r="O6167">
            <v>727500</v>
          </cell>
        </row>
        <row r="6168">
          <cell r="F6168" t="str">
            <v>FFE</v>
          </cell>
          <cell r="N6168">
            <v>30313</v>
          </cell>
          <cell r="O6168">
            <v>727500</v>
          </cell>
        </row>
        <row r="6169">
          <cell r="F6169" t="str">
            <v>FFE</v>
          </cell>
          <cell r="N6169">
            <v>30313</v>
          </cell>
          <cell r="O6169">
            <v>727500</v>
          </cell>
        </row>
        <row r="6170">
          <cell r="F6170" t="str">
            <v>FFE</v>
          </cell>
          <cell r="N6170">
            <v>30313</v>
          </cell>
          <cell r="O6170">
            <v>727500</v>
          </cell>
        </row>
        <row r="6171">
          <cell r="F6171" t="str">
            <v>FFE</v>
          </cell>
          <cell r="N6171">
            <v>30313</v>
          </cell>
          <cell r="O6171">
            <v>727500</v>
          </cell>
        </row>
        <row r="6172">
          <cell r="F6172" t="str">
            <v>FFE</v>
          </cell>
          <cell r="N6172">
            <v>30313</v>
          </cell>
          <cell r="O6172">
            <v>727500</v>
          </cell>
        </row>
        <row r="6173">
          <cell r="F6173" t="str">
            <v>FFE</v>
          </cell>
          <cell r="N6173">
            <v>30313</v>
          </cell>
          <cell r="O6173">
            <v>727500</v>
          </cell>
        </row>
        <row r="6174">
          <cell r="F6174" t="str">
            <v>FFE</v>
          </cell>
          <cell r="N6174">
            <v>30313</v>
          </cell>
          <cell r="O6174">
            <v>727500</v>
          </cell>
        </row>
        <row r="6175">
          <cell r="F6175" t="str">
            <v>FFE</v>
          </cell>
          <cell r="N6175">
            <v>30313</v>
          </cell>
          <cell r="O6175">
            <v>727500</v>
          </cell>
        </row>
        <row r="6176">
          <cell r="F6176" t="str">
            <v>FFE</v>
          </cell>
          <cell r="N6176">
            <v>30313</v>
          </cell>
          <cell r="O6176">
            <v>727500</v>
          </cell>
        </row>
        <row r="6177">
          <cell r="F6177" t="str">
            <v>FFE</v>
          </cell>
          <cell r="N6177">
            <v>30313</v>
          </cell>
          <cell r="O6177">
            <v>727500</v>
          </cell>
        </row>
        <row r="6178">
          <cell r="F6178" t="str">
            <v>FFE</v>
          </cell>
          <cell r="N6178">
            <v>30313</v>
          </cell>
          <cell r="O6178">
            <v>727500</v>
          </cell>
        </row>
        <row r="6179">
          <cell r="F6179" t="str">
            <v>FFE</v>
          </cell>
          <cell r="N6179">
            <v>30313</v>
          </cell>
          <cell r="O6179">
            <v>727500</v>
          </cell>
        </row>
        <row r="6180">
          <cell r="F6180" t="str">
            <v>FFE</v>
          </cell>
          <cell r="N6180">
            <v>30313</v>
          </cell>
          <cell r="O6180">
            <v>727500</v>
          </cell>
        </row>
        <row r="6181">
          <cell r="F6181" t="str">
            <v>FFE</v>
          </cell>
          <cell r="N6181">
            <v>72917</v>
          </cell>
          <cell r="O6181">
            <v>1750000</v>
          </cell>
        </row>
        <row r="6182">
          <cell r="F6182" t="str">
            <v>FFE</v>
          </cell>
          <cell r="N6182">
            <v>72917</v>
          </cell>
          <cell r="O6182">
            <v>1750000</v>
          </cell>
        </row>
        <row r="6183">
          <cell r="F6183" t="str">
            <v>FFE</v>
          </cell>
          <cell r="N6183">
            <v>72917</v>
          </cell>
          <cell r="O6183">
            <v>1750000</v>
          </cell>
        </row>
        <row r="6184">
          <cell r="F6184" t="str">
            <v>FFE</v>
          </cell>
          <cell r="N6184">
            <v>30313</v>
          </cell>
          <cell r="O6184">
            <v>727500</v>
          </cell>
        </row>
        <row r="6185">
          <cell r="F6185" t="str">
            <v>FFE</v>
          </cell>
          <cell r="N6185">
            <v>30313</v>
          </cell>
          <cell r="O6185">
            <v>727500</v>
          </cell>
        </row>
        <row r="6186">
          <cell r="F6186" t="str">
            <v>FFE</v>
          </cell>
          <cell r="N6186">
            <v>30313</v>
          </cell>
          <cell r="O6186">
            <v>727500</v>
          </cell>
        </row>
        <row r="6187">
          <cell r="F6187" t="str">
            <v>FFE</v>
          </cell>
          <cell r="N6187">
            <v>30313</v>
          </cell>
          <cell r="O6187">
            <v>727500</v>
          </cell>
        </row>
        <row r="6188">
          <cell r="F6188" t="str">
            <v>FFE</v>
          </cell>
          <cell r="N6188">
            <v>30313</v>
          </cell>
          <cell r="O6188">
            <v>727500</v>
          </cell>
        </row>
        <row r="6189">
          <cell r="F6189" t="str">
            <v>FFE</v>
          </cell>
          <cell r="N6189">
            <v>30313</v>
          </cell>
          <cell r="O6189">
            <v>727500</v>
          </cell>
        </row>
        <row r="6190">
          <cell r="F6190" t="str">
            <v>FFE</v>
          </cell>
          <cell r="N6190">
            <v>30313</v>
          </cell>
          <cell r="O6190">
            <v>727500</v>
          </cell>
        </row>
        <row r="6191">
          <cell r="F6191" t="str">
            <v>FFE</v>
          </cell>
          <cell r="N6191">
            <v>30313</v>
          </cell>
          <cell r="O6191">
            <v>727500</v>
          </cell>
        </row>
        <row r="6192">
          <cell r="F6192" t="str">
            <v>FFE</v>
          </cell>
          <cell r="N6192">
            <v>30313</v>
          </cell>
          <cell r="O6192">
            <v>727500</v>
          </cell>
        </row>
        <row r="6193">
          <cell r="F6193" t="str">
            <v>FFE</v>
          </cell>
          <cell r="N6193">
            <v>30313</v>
          </cell>
          <cell r="O6193">
            <v>727500</v>
          </cell>
        </row>
        <row r="6194">
          <cell r="F6194" t="str">
            <v>FFE</v>
          </cell>
          <cell r="N6194">
            <v>30313</v>
          </cell>
          <cell r="O6194">
            <v>727500</v>
          </cell>
        </row>
        <row r="6195">
          <cell r="F6195" t="str">
            <v>FFE</v>
          </cell>
          <cell r="N6195">
            <v>30313</v>
          </cell>
          <cell r="O6195">
            <v>727500</v>
          </cell>
        </row>
        <row r="6196">
          <cell r="F6196" t="str">
            <v>FFE</v>
          </cell>
          <cell r="N6196">
            <v>30313</v>
          </cell>
          <cell r="O6196">
            <v>727500</v>
          </cell>
        </row>
        <row r="6197">
          <cell r="F6197" t="str">
            <v>FFE</v>
          </cell>
          <cell r="N6197">
            <v>30313</v>
          </cell>
          <cell r="O6197">
            <v>727500</v>
          </cell>
        </row>
        <row r="6198">
          <cell r="F6198" t="str">
            <v>FFE</v>
          </cell>
          <cell r="N6198">
            <v>30313</v>
          </cell>
          <cell r="O6198">
            <v>727500</v>
          </cell>
        </row>
        <row r="6199">
          <cell r="F6199" t="str">
            <v>FFE</v>
          </cell>
          <cell r="N6199">
            <v>30313</v>
          </cell>
          <cell r="O6199">
            <v>727500</v>
          </cell>
        </row>
        <row r="6200">
          <cell r="F6200" t="str">
            <v>FFE</v>
          </cell>
          <cell r="N6200">
            <v>30313</v>
          </cell>
          <cell r="O6200">
            <v>727500</v>
          </cell>
        </row>
        <row r="6201">
          <cell r="F6201" t="str">
            <v>FFE</v>
          </cell>
          <cell r="N6201">
            <v>30313</v>
          </cell>
          <cell r="O6201">
            <v>727500</v>
          </cell>
        </row>
        <row r="6202">
          <cell r="F6202" t="str">
            <v>FFE</v>
          </cell>
          <cell r="N6202">
            <v>30313</v>
          </cell>
          <cell r="O6202">
            <v>727500</v>
          </cell>
        </row>
        <row r="6203">
          <cell r="F6203" t="str">
            <v>FFE</v>
          </cell>
          <cell r="N6203">
            <v>30313</v>
          </cell>
          <cell r="O6203">
            <v>727500</v>
          </cell>
        </row>
        <row r="6204">
          <cell r="F6204" t="str">
            <v>FFE</v>
          </cell>
          <cell r="N6204">
            <v>30313</v>
          </cell>
          <cell r="O6204">
            <v>727500</v>
          </cell>
        </row>
        <row r="6205">
          <cell r="F6205" t="str">
            <v>FFE</v>
          </cell>
          <cell r="N6205">
            <v>30313</v>
          </cell>
          <cell r="O6205">
            <v>727500</v>
          </cell>
        </row>
        <row r="6206">
          <cell r="F6206" t="str">
            <v>FFE</v>
          </cell>
          <cell r="N6206">
            <v>30313</v>
          </cell>
          <cell r="O6206">
            <v>727500</v>
          </cell>
        </row>
        <row r="6207">
          <cell r="F6207" t="str">
            <v>FFE</v>
          </cell>
          <cell r="N6207">
            <v>30313</v>
          </cell>
          <cell r="O6207">
            <v>727500</v>
          </cell>
        </row>
        <row r="6208">
          <cell r="F6208" t="str">
            <v>FFE</v>
          </cell>
          <cell r="N6208">
            <v>30313</v>
          </cell>
          <cell r="O6208">
            <v>727500</v>
          </cell>
        </row>
        <row r="6209">
          <cell r="F6209" t="str">
            <v>FFE</v>
          </cell>
          <cell r="N6209">
            <v>30313</v>
          </cell>
          <cell r="O6209">
            <v>727500</v>
          </cell>
        </row>
        <row r="6210">
          <cell r="F6210" t="str">
            <v>FFE</v>
          </cell>
          <cell r="N6210">
            <v>30313</v>
          </cell>
          <cell r="O6210">
            <v>727500</v>
          </cell>
        </row>
        <row r="6211">
          <cell r="F6211" t="str">
            <v>FFE</v>
          </cell>
          <cell r="N6211">
            <v>30313</v>
          </cell>
          <cell r="O6211">
            <v>727500</v>
          </cell>
        </row>
        <row r="6212">
          <cell r="F6212" t="str">
            <v>FFE</v>
          </cell>
          <cell r="N6212">
            <v>30313</v>
          </cell>
          <cell r="O6212">
            <v>727500</v>
          </cell>
        </row>
        <row r="6213">
          <cell r="F6213" t="str">
            <v>FFE</v>
          </cell>
          <cell r="N6213">
            <v>30313</v>
          </cell>
          <cell r="O6213">
            <v>727500</v>
          </cell>
        </row>
        <row r="6214">
          <cell r="F6214" t="str">
            <v>FFE</v>
          </cell>
          <cell r="N6214">
            <v>30313</v>
          </cell>
          <cell r="O6214">
            <v>727500</v>
          </cell>
        </row>
        <row r="6215">
          <cell r="F6215" t="str">
            <v>FFE</v>
          </cell>
          <cell r="N6215">
            <v>30313</v>
          </cell>
          <cell r="O6215">
            <v>727500</v>
          </cell>
        </row>
        <row r="6216">
          <cell r="F6216" t="str">
            <v>FFE</v>
          </cell>
          <cell r="N6216">
            <v>30313</v>
          </cell>
          <cell r="O6216">
            <v>727500</v>
          </cell>
        </row>
        <row r="6217">
          <cell r="F6217" t="str">
            <v>FFE</v>
          </cell>
          <cell r="N6217">
            <v>30313</v>
          </cell>
          <cell r="O6217">
            <v>727500</v>
          </cell>
        </row>
        <row r="6218">
          <cell r="F6218" t="str">
            <v>FFE</v>
          </cell>
          <cell r="N6218">
            <v>30313</v>
          </cell>
          <cell r="O6218">
            <v>727500</v>
          </cell>
        </row>
        <row r="6219">
          <cell r="F6219" t="str">
            <v>FFE</v>
          </cell>
          <cell r="N6219">
            <v>30313</v>
          </cell>
          <cell r="O6219">
            <v>727500</v>
          </cell>
        </row>
        <row r="6220">
          <cell r="F6220" t="str">
            <v>FFE</v>
          </cell>
          <cell r="N6220">
            <v>30313</v>
          </cell>
          <cell r="O6220">
            <v>727500</v>
          </cell>
        </row>
        <row r="6221">
          <cell r="F6221" t="str">
            <v>FFE</v>
          </cell>
          <cell r="N6221">
            <v>30313</v>
          </cell>
          <cell r="O6221">
            <v>727500</v>
          </cell>
        </row>
        <row r="6222">
          <cell r="F6222" t="str">
            <v>FFE</v>
          </cell>
          <cell r="N6222">
            <v>30313</v>
          </cell>
          <cell r="O6222">
            <v>727500</v>
          </cell>
        </row>
        <row r="6223">
          <cell r="F6223" t="str">
            <v>FFE</v>
          </cell>
          <cell r="N6223">
            <v>30313</v>
          </cell>
          <cell r="O6223">
            <v>727500</v>
          </cell>
        </row>
        <row r="6224">
          <cell r="F6224" t="str">
            <v>FFE</v>
          </cell>
          <cell r="N6224">
            <v>30313</v>
          </cell>
          <cell r="O6224">
            <v>727500</v>
          </cell>
        </row>
        <row r="6225">
          <cell r="F6225" t="str">
            <v>FFE</v>
          </cell>
          <cell r="N6225">
            <v>30313</v>
          </cell>
          <cell r="O6225">
            <v>727500</v>
          </cell>
        </row>
        <row r="6226">
          <cell r="F6226" t="str">
            <v>FFE</v>
          </cell>
          <cell r="N6226">
            <v>30313</v>
          </cell>
          <cell r="O6226">
            <v>727500</v>
          </cell>
        </row>
        <row r="6227">
          <cell r="F6227" t="str">
            <v>FFE</v>
          </cell>
          <cell r="N6227">
            <v>30313</v>
          </cell>
          <cell r="O6227">
            <v>727500</v>
          </cell>
        </row>
        <row r="6228">
          <cell r="F6228" t="str">
            <v>FFE</v>
          </cell>
          <cell r="N6228">
            <v>30313</v>
          </cell>
          <cell r="O6228">
            <v>727500</v>
          </cell>
        </row>
        <row r="6229">
          <cell r="F6229" t="str">
            <v>FFE</v>
          </cell>
          <cell r="N6229">
            <v>30313</v>
          </cell>
          <cell r="O6229">
            <v>727500</v>
          </cell>
        </row>
        <row r="6230">
          <cell r="F6230" t="str">
            <v>FFE</v>
          </cell>
          <cell r="N6230">
            <v>30313</v>
          </cell>
          <cell r="O6230">
            <v>727500</v>
          </cell>
        </row>
        <row r="6231">
          <cell r="F6231" t="str">
            <v>FFE</v>
          </cell>
          <cell r="N6231">
            <v>30313</v>
          </cell>
          <cell r="O6231">
            <v>727500</v>
          </cell>
        </row>
        <row r="6232">
          <cell r="F6232" t="str">
            <v>FFE</v>
          </cell>
          <cell r="N6232">
            <v>30313</v>
          </cell>
          <cell r="O6232">
            <v>727500</v>
          </cell>
        </row>
        <row r="6233">
          <cell r="F6233" t="str">
            <v>FFE</v>
          </cell>
          <cell r="N6233">
            <v>30313</v>
          </cell>
          <cell r="O6233">
            <v>727500</v>
          </cell>
        </row>
        <row r="6234">
          <cell r="F6234" t="str">
            <v>FFE</v>
          </cell>
          <cell r="N6234">
            <v>30313</v>
          </cell>
          <cell r="O6234">
            <v>727500</v>
          </cell>
        </row>
        <row r="6235">
          <cell r="F6235" t="str">
            <v>FFE</v>
          </cell>
          <cell r="N6235">
            <v>30313</v>
          </cell>
          <cell r="O6235">
            <v>727500</v>
          </cell>
        </row>
        <row r="6236">
          <cell r="F6236" t="str">
            <v>FFE</v>
          </cell>
          <cell r="N6236">
            <v>30313</v>
          </cell>
          <cell r="O6236">
            <v>727500</v>
          </cell>
        </row>
        <row r="6237">
          <cell r="F6237" t="str">
            <v>FFE</v>
          </cell>
          <cell r="N6237">
            <v>30313</v>
          </cell>
          <cell r="O6237">
            <v>727500</v>
          </cell>
        </row>
        <row r="6238">
          <cell r="F6238" t="str">
            <v>FFE</v>
          </cell>
          <cell r="N6238">
            <v>30313</v>
          </cell>
          <cell r="O6238">
            <v>727500</v>
          </cell>
        </row>
        <row r="6239">
          <cell r="F6239" t="str">
            <v>FFE</v>
          </cell>
          <cell r="N6239">
            <v>30313</v>
          </cell>
          <cell r="O6239">
            <v>727500</v>
          </cell>
        </row>
        <row r="6240">
          <cell r="F6240" t="str">
            <v>FFE</v>
          </cell>
          <cell r="N6240">
            <v>30313</v>
          </cell>
          <cell r="O6240">
            <v>727500</v>
          </cell>
        </row>
        <row r="6241">
          <cell r="F6241" t="str">
            <v>FFE</v>
          </cell>
          <cell r="N6241">
            <v>30313</v>
          </cell>
          <cell r="O6241">
            <v>727500</v>
          </cell>
        </row>
        <row r="6242">
          <cell r="F6242" t="str">
            <v>FFE</v>
          </cell>
          <cell r="N6242">
            <v>30313</v>
          </cell>
          <cell r="O6242">
            <v>727500</v>
          </cell>
        </row>
        <row r="6243">
          <cell r="F6243" t="str">
            <v>FFE</v>
          </cell>
          <cell r="N6243">
            <v>30313</v>
          </cell>
          <cell r="O6243">
            <v>727500</v>
          </cell>
        </row>
        <row r="6244">
          <cell r="F6244" t="str">
            <v>FFE</v>
          </cell>
          <cell r="N6244">
            <v>30313</v>
          </cell>
          <cell r="O6244">
            <v>727500</v>
          </cell>
        </row>
        <row r="6245">
          <cell r="F6245" t="str">
            <v>FFE</v>
          </cell>
          <cell r="N6245">
            <v>30313</v>
          </cell>
          <cell r="O6245">
            <v>727500</v>
          </cell>
        </row>
        <row r="6246">
          <cell r="F6246" t="str">
            <v>FFE</v>
          </cell>
          <cell r="N6246">
            <v>30313</v>
          </cell>
          <cell r="O6246">
            <v>727500</v>
          </cell>
        </row>
        <row r="6247">
          <cell r="F6247" t="str">
            <v>FFE</v>
          </cell>
          <cell r="N6247">
            <v>30313</v>
          </cell>
          <cell r="O6247">
            <v>727500</v>
          </cell>
        </row>
        <row r="6248">
          <cell r="F6248" t="str">
            <v>FFE</v>
          </cell>
          <cell r="N6248">
            <v>30313</v>
          </cell>
          <cell r="O6248">
            <v>727500</v>
          </cell>
        </row>
        <row r="6249">
          <cell r="F6249" t="str">
            <v>FFE</v>
          </cell>
          <cell r="N6249">
            <v>30313</v>
          </cell>
          <cell r="O6249">
            <v>727500</v>
          </cell>
        </row>
        <row r="6250">
          <cell r="F6250" t="str">
            <v>FFE</v>
          </cell>
          <cell r="N6250">
            <v>30313</v>
          </cell>
          <cell r="O6250">
            <v>727500</v>
          </cell>
        </row>
        <row r="6251">
          <cell r="F6251" t="str">
            <v>FFE</v>
          </cell>
          <cell r="N6251">
            <v>30313</v>
          </cell>
          <cell r="O6251">
            <v>727500</v>
          </cell>
        </row>
        <row r="6252">
          <cell r="F6252" t="str">
            <v>FFE</v>
          </cell>
          <cell r="N6252">
            <v>30313</v>
          </cell>
          <cell r="O6252">
            <v>727500</v>
          </cell>
        </row>
        <row r="6253">
          <cell r="F6253" t="str">
            <v>FFE</v>
          </cell>
          <cell r="N6253">
            <v>30313</v>
          </cell>
          <cell r="O6253">
            <v>727500</v>
          </cell>
        </row>
        <row r="6254">
          <cell r="F6254" t="str">
            <v>FFE</v>
          </cell>
          <cell r="N6254">
            <v>30313</v>
          </cell>
          <cell r="O6254">
            <v>727500</v>
          </cell>
        </row>
        <row r="6255">
          <cell r="F6255" t="str">
            <v>FFE</v>
          </cell>
          <cell r="N6255">
            <v>30313</v>
          </cell>
          <cell r="O6255">
            <v>727500</v>
          </cell>
        </row>
        <row r="6256">
          <cell r="F6256" t="str">
            <v>FFE</v>
          </cell>
          <cell r="N6256">
            <v>30313</v>
          </cell>
          <cell r="O6256">
            <v>727500</v>
          </cell>
        </row>
        <row r="6257">
          <cell r="F6257" t="str">
            <v>FFE</v>
          </cell>
          <cell r="N6257">
            <v>30313</v>
          </cell>
          <cell r="O6257">
            <v>727500</v>
          </cell>
        </row>
        <row r="6258">
          <cell r="F6258" t="str">
            <v>FFE</v>
          </cell>
          <cell r="N6258">
            <v>30313</v>
          </cell>
          <cell r="O6258">
            <v>727500</v>
          </cell>
        </row>
        <row r="6259">
          <cell r="F6259" t="str">
            <v>FFE</v>
          </cell>
          <cell r="N6259">
            <v>30313</v>
          </cell>
          <cell r="O6259">
            <v>727500</v>
          </cell>
        </row>
        <row r="6260">
          <cell r="F6260" t="str">
            <v>FFE</v>
          </cell>
          <cell r="N6260">
            <v>30313</v>
          </cell>
          <cell r="O6260">
            <v>727500</v>
          </cell>
        </row>
        <row r="6261">
          <cell r="F6261" t="str">
            <v>FFE</v>
          </cell>
          <cell r="N6261">
            <v>30313</v>
          </cell>
          <cell r="O6261">
            <v>727500</v>
          </cell>
        </row>
        <row r="6262">
          <cell r="F6262" t="str">
            <v>FFE</v>
          </cell>
          <cell r="N6262">
            <v>30313</v>
          </cell>
          <cell r="O6262">
            <v>727500</v>
          </cell>
        </row>
        <row r="6263">
          <cell r="F6263" t="str">
            <v>FFE</v>
          </cell>
          <cell r="N6263">
            <v>30313</v>
          </cell>
          <cell r="O6263">
            <v>727500</v>
          </cell>
        </row>
        <row r="6264">
          <cell r="F6264" t="str">
            <v>FFE</v>
          </cell>
          <cell r="N6264">
            <v>30313</v>
          </cell>
          <cell r="O6264">
            <v>727500</v>
          </cell>
        </row>
        <row r="6265">
          <cell r="F6265" t="str">
            <v>FFE</v>
          </cell>
          <cell r="N6265">
            <v>30313</v>
          </cell>
          <cell r="O6265">
            <v>727500</v>
          </cell>
        </row>
        <row r="6266">
          <cell r="F6266" t="str">
            <v>FFE</v>
          </cell>
          <cell r="N6266">
            <v>30313</v>
          </cell>
          <cell r="O6266">
            <v>727500</v>
          </cell>
        </row>
        <row r="6267">
          <cell r="F6267" t="str">
            <v>FFE</v>
          </cell>
          <cell r="N6267">
            <v>30313</v>
          </cell>
          <cell r="O6267">
            <v>727500</v>
          </cell>
        </row>
        <row r="6268">
          <cell r="F6268" t="str">
            <v>FFE</v>
          </cell>
          <cell r="N6268">
            <v>30313</v>
          </cell>
          <cell r="O6268">
            <v>727500</v>
          </cell>
        </row>
        <row r="6269">
          <cell r="F6269" t="str">
            <v>FFE</v>
          </cell>
          <cell r="N6269">
            <v>30313</v>
          </cell>
          <cell r="O6269">
            <v>727500</v>
          </cell>
        </row>
        <row r="6270">
          <cell r="F6270" t="str">
            <v>FFE</v>
          </cell>
          <cell r="N6270">
            <v>30313</v>
          </cell>
          <cell r="O6270">
            <v>727500</v>
          </cell>
        </row>
        <row r="6271">
          <cell r="F6271" t="str">
            <v>FFE</v>
          </cell>
          <cell r="N6271">
            <v>30313</v>
          </cell>
          <cell r="O6271">
            <v>727500</v>
          </cell>
        </row>
        <row r="6272">
          <cell r="F6272" t="str">
            <v>FFE</v>
          </cell>
          <cell r="N6272">
            <v>30313</v>
          </cell>
          <cell r="O6272">
            <v>727500</v>
          </cell>
        </row>
        <row r="6273">
          <cell r="F6273" t="str">
            <v>FFE</v>
          </cell>
          <cell r="N6273">
            <v>30313</v>
          </cell>
          <cell r="O6273">
            <v>727500</v>
          </cell>
        </row>
        <row r="6274">
          <cell r="F6274" t="str">
            <v>FFE</v>
          </cell>
          <cell r="N6274">
            <v>30313</v>
          </cell>
          <cell r="O6274">
            <v>727500</v>
          </cell>
        </row>
        <row r="6275">
          <cell r="F6275" t="str">
            <v>FFE</v>
          </cell>
          <cell r="N6275">
            <v>72917</v>
          </cell>
          <cell r="O6275">
            <v>1750000</v>
          </cell>
        </row>
        <row r="6276">
          <cell r="F6276" t="str">
            <v>FFE</v>
          </cell>
          <cell r="N6276">
            <v>312500</v>
          </cell>
          <cell r="O6276">
            <v>7500000</v>
          </cell>
        </row>
        <row r="6277">
          <cell r="F6277" t="str">
            <v>FFE</v>
          </cell>
          <cell r="N6277">
            <v>1375000</v>
          </cell>
          <cell r="O6277">
            <v>11000000</v>
          </cell>
        </row>
        <row r="6278">
          <cell r="F6278" t="str">
            <v>FFE</v>
          </cell>
          <cell r="N6278">
            <v>675000</v>
          </cell>
          <cell r="O6278">
            <v>5400000</v>
          </cell>
        </row>
        <row r="6279">
          <cell r="F6279" t="str">
            <v>FFE</v>
          </cell>
          <cell r="N6279">
            <v>675000</v>
          </cell>
          <cell r="O6279">
            <v>5400000</v>
          </cell>
        </row>
        <row r="6280">
          <cell r="F6280" t="str">
            <v>BLD</v>
          </cell>
          <cell r="N6280">
            <v>23732650</v>
          </cell>
          <cell r="O6280">
            <v>108774647</v>
          </cell>
        </row>
        <row r="6281">
          <cell r="F6281" t="str">
            <v>FFE</v>
          </cell>
          <cell r="N6281">
            <v>8264247</v>
          </cell>
          <cell r="O6281">
            <v>79336750</v>
          </cell>
        </row>
        <row r="6282">
          <cell r="F6282" t="str">
            <v>OPE</v>
          </cell>
          <cell r="N6282">
            <v>7795487</v>
          </cell>
          <cell r="O6282">
            <v>35079691</v>
          </cell>
        </row>
        <row r="6283">
          <cell r="F6283" t="str">
            <v>OPE</v>
          </cell>
          <cell r="N6283">
            <v>1500000</v>
          </cell>
          <cell r="O6283">
            <v>6750000</v>
          </cell>
        </row>
        <row r="6284">
          <cell r="F6284" t="str">
            <v>OPE</v>
          </cell>
          <cell r="N6284">
            <v>1500000</v>
          </cell>
          <cell r="O6284">
            <v>6750000</v>
          </cell>
        </row>
        <row r="6285">
          <cell r="F6285" t="str">
            <v>ITE</v>
          </cell>
          <cell r="N6285">
            <v>15077500</v>
          </cell>
          <cell r="O6285">
            <v>120620000</v>
          </cell>
        </row>
        <row r="6286">
          <cell r="F6286" t="str">
            <v>OPE</v>
          </cell>
          <cell r="N6286">
            <v>18281250</v>
          </cell>
          <cell r="O6286">
            <v>85312500</v>
          </cell>
        </row>
        <row r="6287">
          <cell r="F6287" t="str">
            <v>OPE</v>
          </cell>
          <cell r="N6287">
            <v>18281250</v>
          </cell>
          <cell r="O6287">
            <v>85312504</v>
          </cell>
        </row>
        <row r="6288">
          <cell r="F6288" t="str">
            <v>BLD</v>
          </cell>
          <cell r="N6288">
            <v>25374000</v>
          </cell>
          <cell r="O6288">
            <v>116297500</v>
          </cell>
        </row>
        <row r="6289">
          <cell r="F6289" t="str">
            <v>OPE</v>
          </cell>
          <cell r="N6289">
            <v>103500000</v>
          </cell>
          <cell r="O6289">
            <v>457125000</v>
          </cell>
        </row>
        <row r="6290">
          <cell r="F6290" t="str">
            <v>FFE</v>
          </cell>
          <cell r="N6290">
            <v>459375</v>
          </cell>
          <cell r="O6290">
            <v>3150000</v>
          </cell>
        </row>
        <row r="6291">
          <cell r="F6291" t="str">
            <v>FFE</v>
          </cell>
          <cell r="N6291">
            <v>459375</v>
          </cell>
          <cell r="O6291">
            <v>3150000</v>
          </cell>
        </row>
        <row r="6292">
          <cell r="F6292" t="str">
            <v>ITE</v>
          </cell>
          <cell r="N6292">
            <v>1210417</v>
          </cell>
          <cell r="O6292">
            <v>8300000</v>
          </cell>
        </row>
        <row r="6293">
          <cell r="F6293" t="str">
            <v>ITE</v>
          </cell>
          <cell r="N6293">
            <v>1210417</v>
          </cell>
          <cell r="O6293">
            <v>8300000</v>
          </cell>
        </row>
        <row r="6294">
          <cell r="F6294" t="str">
            <v>ITE</v>
          </cell>
          <cell r="N6294">
            <v>663542</v>
          </cell>
          <cell r="O6294">
            <v>4550000</v>
          </cell>
        </row>
        <row r="6295">
          <cell r="F6295" t="str">
            <v>ITE</v>
          </cell>
          <cell r="N6295">
            <v>663542</v>
          </cell>
          <cell r="O6295">
            <v>4550000</v>
          </cell>
        </row>
        <row r="6296">
          <cell r="F6296" t="str">
            <v>ITE</v>
          </cell>
          <cell r="N6296">
            <v>663542</v>
          </cell>
          <cell r="O6296">
            <v>4550000</v>
          </cell>
        </row>
        <row r="6297">
          <cell r="F6297" t="str">
            <v>ITE</v>
          </cell>
          <cell r="N6297">
            <v>663542</v>
          </cell>
          <cell r="O6297">
            <v>4550000</v>
          </cell>
        </row>
        <row r="6298">
          <cell r="F6298" t="str">
            <v>ITE</v>
          </cell>
          <cell r="N6298">
            <v>663542</v>
          </cell>
          <cell r="O6298">
            <v>4550000</v>
          </cell>
        </row>
        <row r="6299">
          <cell r="F6299" t="str">
            <v>ITE</v>
          </cell>
          <cell r="N6299">
            <v>293750000</v>
          </cell>
          <cell r="O6299">
            <v>1077083336</v>
          </cell>
        </row>
        <row r="6300">
          <cell r="F6300" t="str">
            <v>BLD</v>
          </cell>
          <cell r="N6300">
            <v>35679994</v>
          </cell>
          <cell r="O6300">
            <v>356800000</v>
          </cell>
        </row>
        <row r="6301">
          <cell r="F6301" t="str">
            <v>ITE</v>
          </cell>
          <cell r="N6301">
            <v>1168750</v>
          </cell>
          <cell r="O6301">
            <v>9350000</v>
          </cell>
        </row>
        <row r="6302">
          <cell r="F6302" t="str">
            <v>OPE</v>
          </cell>
          <cell r="N6302">
            <v>33051906</v>
          </cell>
          <cell r="O6302">
            <v>143224926</v>
          </cell>
        </row>
        <row r="6303">
          <cell r="F6303" t="str">
            <v>OPE</v>
          </cell>
          <cell r="N6303">
            <v>33051906</v>
          </cell>
          <cell r="O6303">
            <v>143224926</v>
          </cell>
        </row>
        <row r="6304">
          <cell r="F6304" t="str">
            <v>OPE</v>
          </cell>
          <cell r="N6304">
            <v>33051906</v>
          </cell>
          <cell r="O6304">
            <v>143224926</v>
          </cell>
        </row>
        <row r="6305">
          <cell r="F6305" t="str">
            <v>ITE</v>
          </cell>
          <cell r="N6305">
            <v>908334</v>
          </cell>
          <cell r="O6305">
            <v>5450000</v>
          </cell>
        </row>
        <row r="6306">
          <cell r="F6306" t="str">
            <v>ITE</v>
          </cell>
          <cell r="N6306">
            <v>908334</v>
          </cell>
          <cell r="O6306">
            <v>5450000</v>
          </cell>
        </row>
        <row r="6307">
          <cell r="F6307" t="str">
            <v>BLD</v>
          </cell>
          <cell r="N6307">
            <v>62639843</v>
          </cell>
          <cell r="O6307">
            <v>281879294</v>
          </cell>
        </row>
        <row r="6308">
          <cell r="F6308" t="str">
            <v>BLD</v>
          </cell>
          <cell r="N6308">
            <v>196270410</v>
          </cell>
          <cell r="O6308">
            <v>850505110</v>
          </cell>
        </row>
        <row r="6309">
          <cell r="F6309" t="str">
            <v>ITE</v>
          </cell>
          <cell r="N6309">
            <v>1385417</v>
          </cell>
          <cell r="O6309">
            <v>9500000</v>
          </cell>
        </row>
        <row r="6310">
          <cell r="F6310" t="str">
            <v>OPE</v>
          </cell>
          <cell r="N6310">
            <v>0</v>
          </cell>
          <cell r="O6310">
            <v>4373446</v>
          </cell>
        </row>
        <row r="6311">
          <cell r="F6311" t="str">
            <v>OPE</v>
          </cell>
          <cell r="N6311">
            <v>0</v>
          </cell>
          <cell r="O6311">
            <v>4360563</v>
          </cell>
        </row>
        <row r="6312">
          <cell r="F6312" t="str">
            <v>OPE</v>
          </cell>
          <cell r="N6312">
            <v>0</v>
          </cell>
          <cell r="O6312">
            <v>4360563</v>
          </cell>
        </row>
        <row r="6313">
          <cell r="F6313" t="str">
            <v>OPE</v>
          </cell>
          <cell r="N6313">
            <v>0</v>
          </cell>
          <cell r="O6313">
            <v>4360563</v>
          </cell>
        </row>
        <row r="6314">
          <cell r="F6314" t="str">
            <v>OPE</v>
          </cell>
          <cell r="N6314">
            <v>0</v>
          </cell>
          <cell r="O6314">
            <v>2599294</v>
          </cell>
        </row>
        <row r="6315">
          <cell r="F6315" t="str">
            <v>OPE</v>
          </cell>
          <cell r="N6315">
            <v>0</v>
          </cell>
          <cell r="O6315">
            <v>2599294</v>
          </cell>
        </row>
        <row r="6316">
          <cell r="F6316" t="str">
            <v>OPE</v>
          </cell>
          <cell r="N6316">
            <v>0</v>
          </cell>
          <cell r="O6316">
            <v>2599294</v>
          </cell>
        </row>
        <row r="6317">
          <cell r="F6317" t="str">
            <v>OPE</v>
          </cell>
          <cell r="N6317">
            <v>3500000</v>
          </cell>
          <cell r="O6317">
            <v>16625000</v>
          </cell>
        </row>
        <row r="6318">
          <cell r="F6318" t="str">
            <v>FFE</v>
          </cell>
          <cell r="N6318">
            <v>6535313</v>
          </cell>
          <cell r="O6318">
            <v>34855000</v>
          </cell>
        </row>
        <row r="6319">
          <cell r="F6319" t="str">
            <v>FFE</v>
          </cell>
          <cell r="N6319">
            <v>689846</v>
          </cell>
          <cell r="O6319">
            <v>5518750</v>
          </cell>
        </row>
        <row r="6320">
          <cell r="F6320" t="str">
            <v>FFE</v>
          </cell>
          <cell r="N6320">
            <v>15790173</v>
          </cell>
          <cell r="O6320">
            <v>84214256</v>
          </cell>
        </row>
        <row r="6321">
          <cell r="F6321" t="str">
            <v>BLD</v>
          </cell>
          <cell r="N6321">
            <v>175177200</v>
          </cell>
          <cell r="O6321">
            <v>744503100</v>
          </cell>
        </row>
        <row r="6322">
          <cell r="F6322" t="str">
            <v>ITE</v>
          </cell>
          <cell r="N6322">
            <v>1166667</v>
          </cell>
          <cell r="O6322">
            <v>7000000</v>
          </cell>
        </row>
        <row r="6323">
          <cell r="F6323" t="str">
            <v>ITE</v>
          </cell>
          <cell r="N6323">
            <v>1218750</v>
          </cell>
          <cell r="O6323">
            <v>5850000</v>
          </cell>
        </row>
        <row r="6324">
          <cell r="F6324" t="str">
            <v>MME</v>
          </cell>
          <cell r="N6324">
            <v>870834</v>
          </cell>
          <cell r="O6324">
            <v>4180000</v>
          </cell>
        </row>
        <row r="6325">
          <cell r="F6325" t="str">
            <v>MME</v>
          </cell>
          <cell r="N6325">
            <v>4734850</v>
          </cell>
          <cell r="O6325">
            <v>22727273</v>
          </cell>
        </row>
        <row r="6326">
          <cell r="F6326" t="str">
            <v>ITE</v>
          </cell>
          <cell r="N6326">
            <v>3750000</v>
          </cell>
          <cell r="O6326">
            <v>18000000</v>
          </cell>
        </row>
        <row r="6327">
          <cell r="F6327" t="str">
            <v>ITE</v>
          </cell>
          <cell r="N6327">
            <v>1183126</v>
          </cell>
          <cell r="O6327">
            <v>5679004</v>
          </cell>
        </row>
        <row r="6328">
          <cell r="F6328" t="str">
            <v>ITE</v>
          </cell>
          <cell r="N6328">
            <v>1183126</v>
          </cell>
          <cell r="O6328">
            <v>5679004</v>
          </cell>
        </row>
        <row r="6329">
          <cell r="F6329" t="str">
            <v>ITE</v>
          </cell>
          <cell r="N6329">
            <v>1183126</v>
          </cell>
          <cell r="O6329">
            <v>5679004</v>
          </cell>
        </row>
        <row r="6330">
          <cell r="F6330" t="str">
            <v>ITE</v>
          </cell>
          <cell r="N6330">
            <v>1183126</v>
          </cell>
          <cell r="O6330">
            <v>5679004</v>
          </cell>
        </row>
        <row r="6331">
          <cell r="F6331" t="str">
            <v>ITE</v>
          </cell>
          <cell r="N6331">
            <v>1183126</v>
          </cell>
          <cell r="O6331">
            <v>5679004</v>
          </cell>
        </row>
        <row r="6332">
          <cell r="F6332" t="str">
            <v>ITE</v>
          </cell>
          <cell r="N6332">
            <v>1183126</v>
          </cell>
          <cell r="O6332">
            <v>5679004</v>
          </cell>
        </row>
        <row r="6333">
          <cell r="F6333" t="str">
            <v>ITE</v>
          </cell>
          <cell r="N6333">
            <v>1183126</v>
          </cell>
          <cell r="O6333">
            <v>5679004</v>
          </cell>
        </row>
        <row r="6334">
          <cell r="F6334" t="str">
            <v>ITE</v>
          </cell>
          <cell r="N6334">
            <v>1183126</v>
          </cell>
          <cell r="O6334">
            <v>5679004</v>
          </cell>
        </row>
        <row r="6335">
          <cell r="F6335" t="str">
            <v>ITE</v>
          </cell>
          <cell r="N6335">
            <v>1183126</v>
          </cell>
          <cell r="O6335">
            <v>5679004</v>
          </cell>
        </row>
        <row r="6336">
          <cell r="F6336" t="str">
            <v>ITE</v>
          </cell>
          <cell r="N6336">
            <v>1183126</v>
          </cell>
          <cell r="O6336">
            <v>5679004</v>
          </cell>
        </row>
        <row r="6337">
          <cell r="F6337" t="str">
            <v>ITE</v>
          </cell>
          <cell r="N6337">
            <v>1183126</v>
          </cell>
          <cell r="O6337">
            <v>5679004</v>
          </cell>
        </row>
        <row r="6338">
          <cell r="F6338" t="str">
            <v>ITE</v>
          </cell>
          <cell r="N6338">
            <v>1183126</v>
          </cell>
          <cell r="O6338">
            <v>5679004</v>
          </cell>
        </row>
        <row r="6339">
          <cell r="F6339" t="str">
            <v>ITE</v>
          </cell>
          <cell r="N6339">
            <v>1183126</v>
          </cell>
          <cell r="O6339">
            <v>5679004</v>
          </cell>
        </row>
        <row r="6340">
          <cell r="F6340" t="str">
            <v>ITE</v>
          </cell>
          <cell r="N6340">
            <v>1183126</v>
          </cell>
          <cell r="O6340">
            <v>5679004</v>
          </cell>
        </row>
        <row r="6341">
          <cell r="F6341" t="str">
            <v>ITE</v>
          </cell>
          <cell r="N6341">
            <v>1183126</v>
          </cell>
          <cell r="O6341">
            <v>5679004</v>
          </cell>
        </row>
        <row r="6342">
          <cell r="F6342" t="str">
            <v>ITE</v>
          </cell>
          <cell r="N6342">
            <v>1183126</v>
          </cell>
          <cell r="O6342">
            <v>5679004</v>
          </cell>
        </row>
        <row r="6343">
          <cell r="F6343" t="str">
            <v>ITE</v>
          </cell>
          <cell r="N6343">
            <v>1183126</v>
          </cell>
          <cell r="O6343">
            <v>5679004</v>
          </cell>
        </row>
        <row r="6344">
          <cell r="F6344" t="str">
            <v>ITE</v>
          </cell>
          <cell r="N6344">
            <v>1183126</v>
          </cell>
          <cell r="O6344">
            <v>5679004</v>
          </cell>
        </row>
        <row r="6345">
          <cell r="F6345" t="str">
            <v>ITE</v>
          </cell>
          <cell r="N6345">
            <v>1183126</v>
          </cell>
          <cell r="O6345">
            <v>5679004</v>
          </cell>
        </row>
        <row r="6346">
          <cell r="F6346" t="str">
            <v>ITE</v>
          </cell>
          <cell r="N6346">
            <v>1183126</v>
          </cell>
          <cell r="O6346">
            <v>5679004</v>
          </cell>
        </row>
        <row r="6347">
          <cell r="F6347" t="str">
            <v>ITE</v>
          </cell>
          <cell r="N6347">
            <v>1183126</v>
          </cell>
          <cell r="O6347">
            <v>5679004</v>
          </cell>
        </row>
        <row r="6348">
          <cell r="F6348" t="str">
            <v>ITE</v>
          </cell>
          <cell r="N6348">
            <v>1183126</v>
          </cell>
          <cell r="O6348">
            <v>5679004</v>
          </cell>
        </row>
        <row r="6349">
          <cell r="F6349" t="str">
            <v>ITE</v>
          </cell>
          <cell r="N6349">
            <v>1183126</v>
          </cell>
          <cell r="O6349">
            <v>5679004</v>
          </cell>
        </row>
        <row r="6350">
          <cell r="F6350" t="str">
            <v>ITE</v>
          </cell>
          <cell r="N6350">
            <v>1183126</v>
          </cell>
          <cell r="O6350">
            <v>5679004</v>
          </cell>
        </row>
        <row r="6351">
          <cell r="F6351" t="str">
            <v>ITE</v>
          </cell>
          <cell r="N6351">
            <v>1183126</v>
          </cell>
          <cell r="O6351">
            <v>5679004</v>
          </cell>
        </row>
        <row r="6352">
          <cell r="F6352" t="str">
            <v>ITE</v>
          </cell>
          <cell r="N6352">
            <v>1183126</v>
          </cell>
          <cell r="O6352">
            <v>5679004</v>
          </cell>
        </row>
        <row r="6353">
          <cell r="F6353" t="str">
            <v>ITE</v>
          </cell>
          <cell r="N6353">
            <v>1183126</v>
          </cell>
          <cell r="O6353">
            <v>5679004</v>
          </cell>
        </row>
        <row r="6354">
          <cell r="F6354" t="str">
            <v>ITE</v>
          </cell>
          <cell r="N6354">
            <v>1183126</v>
          </cell>
          <cell r="O6354">
            <v>5679004</v>
          </cell>
        </row>
        <row r="6355">
          <cell r="F6355" t="str">
            <v>ITE</v>
          </cell>
          <cell r="N6355">
            <v>1183126</v>
          </cell>
          <cell r="O6355">
            <v>5679004</v>
          </cell>
        </row>
        <row r="6356">
          <cell r="F6356" t="str">
            <v>ITE</v>
          </cell>
          <cell r="N6356">
            <v>1183126</v>
          </cell>
          <cell r="O6356">
            <v>5679004</v>
          </cell>
        </row>
        <row r="6357">
          <cell r="F6357" t="str">
            <v>ITE</v>
          </cell>
          <cell r="N6357">
            <v>1183126</v>
          </cell>
          <cell r="O6357">
            <v>5679004</v>
          </cell>
        </row>
        <row r="6358">
          <cell r="F6358" t="str">
            <v>ITE</v>
          </cell>
          <cell r="N6358">
            <v>1183126</v>
          </cell>
          <cell r="O6358">
            <v>5679004</v>
          </cell>
        </row>
        <row r="6359">
          <cell r="F6359" t="str">
            <v>ITE</v>
          </cell>
          <cell r="N6359">
            <v>1183126</v>
          </cell>
          <cell r="O6359">
            <v>5679004</v>
          </cell>
        </row>
        <row r="6360">
          <cell r="F6360" t="str">
            <v>ITE</v>
          </cell>
          <cell r="N6360">
            <v>1183126</v>
          </cell>
          <cell r="O6360">
            <v>5679004</v>
          </cell>
        </row>
        <row r="6361">
          <cell r="F6361" t="str">
            <v>ITE</v>
          </cell>
          <cell r="N6361">
            <v>1183126</v>
          </cell>
          <cell r="O6361">
            <v>5679004</v>
          </cell>
        </row>
        <row r="6362">
          <cell r="F6362" t="str">
            <v>ITE</v>
          </cell>
          <cell r="N6362">
            <v>1183126</v>
          </cell>
          <cell r="O6362">
            <v>5679004</v>
          </cell>
        </row>
        <row r="6363">
          <cell r="F6363" t="str">
            <v>ITE</v>
          </cell>
          <cell r="N6363">
            <v>1183126</v>
          </cell>
          <cell r="O6363">
            <v>5679004</v>
          </cell>
        </row>
        <row r="6364">
          <cell r="F6364" t="str">
            <v>ITE</v>
          </cell>
          <cell r="N6364">
            <v>1183126</v>
          </cell>
          <cell r="O6364">
            <v>5679004</v>
          </cell>
        </row>
        <row r="6365">
          <cell r="F6365" t="str">
            <v>ITE</v>
          </cell>
          <cell r="N6365">
            <v>1183126</v>
          </cell>
          <cell r="O6365">
            <v>5679004</v>
          </cell>
        </row>
        <row r="6366">
          <cell r="F6366" t="str">
            <v>ITE</v>
          </cell>
          <cell r="N6366">
            <v>1183126</v>
          </cell>
          <cell r="O6366">
            <v>5679004</v>
          </cell>
        </row>
        <row r="6367">
          <cell r="F6367" t="str">
            <v>ITE</v>
          </cell>
          <cell r="N6367">
            <v>1183126</v>
          </cell>
          <cell r="O6367">
            <v>5679004</v>
          </cell>
        </row>
        <row r="6368">
          <cell r="F6368" t="str">
            <v>ITE</v>
          </cell>
          <cell r="N6368">
            <v>1183126</v>
          </cell>
          <cell r="O6368">
            <v>5679004</v>
          </cell>
        </row>
        <row r="6369">
          <cell r="F6369" t="str">
            <v>ITE</v>
          </cell>
          <cell r="N6369">
            <v>1183126</v>
          </cell>
          <cell r="O6369">
            <v>5679004</v>
          </cell>
        </row>
        <row r="6370">
          <cell r="F6370" t="str">
            <v>ITE</v>
          </cell>
          <cell r="N6370">
            <v>1183126</v>
          </cell>
          <cell r="O6370">
            <v>5679004</v>
          </cell>
        </row>
        <row r="6371">
          <cell r="F6371" t="str">
            <v>ITE</v>
          </cell>
          <cell r="N6371">
            <v>1183126</v>
          </cell>
          <cell r="O6371">
            <v>5679004</v>
          </cell>
        </row>
        <row r="6372">
          <cell r="F6372" t="str">
            <v>ITE</v>
          </cell>
          <cell r="N6372">
            <v>1183126</v>
          </cell>
          <cell r="O6372">
            <v>5679004</v>
          </cell>
        </row>
        <row r="6373">
          <cell r="F6373" t="str">
            <v>ITE</v>
          </cell>
          <cell r="N6373">
            <v>1183126</v>
          </cell>
          <cell r="O6373">
            <v>5679004</v>
          </cell>
        </row>
        <row r="6374">
          <cell r="F6374" t="str">
            <v>ITE</v>
          </cell>
          <cell r="N6374">
            <v>1183126</v>
          </cell>
          <cell r="O6374">
            <v>5679004</v>
          </cell>
        </row>
        <row r="6375">
          <cell r="F6375" t="str">
            <v>OPE</v>
          </cell>
          <cell r="N6375">
            <v>25110426</v>
          </cell>
          <cell r="O6375">
            <v>104626776</v>
          </cell>
        </row>
        <row r="6376">
          <cell r="F6376" t="str">
            <v>TRE</v>
          </cell>
          <cell r="N6376">
            <v>30212499</v>
          </cell>
          <cell r="O6376">
            <v>0</v>
          </cell>
        </row>
        <row r="6377">
          <cell r="F6377" t="str">
            <v>TRE</v>
          </cell>
          <cell r="N6377">
            <v>110779171</v>
          </cell>
          <cell r="O6377">
            <v>483400000</v>
          </cell>
        </row>
        <row r="6378">
          <cell r="F6378" t="str">
            <v>FFE</v>
          </cell>
          <cell r="N6378">
            <v>2054479</v>
          </cell>
          <cell r="O6378">
            <v>8965000</v>
          </cell>
        </row>
        <row r="6379">
          <cell r="F6379" t="str">
            <v>FFE</v>
          </cell>
          <cell r="N6379">
            <v>1875000</v>
          </cell>
          <cell r="O6379">
            <v>9000000</v>
          </cell>
        </row>
        <row r="6380">
          <cell r="F6380" t="str">
            <v>FFE</v>
          </cell>
          <cell r="N6380">
            <v>7906250</v>
          </cell>
          <cell r="O6380">
            <v>34500000</v>
          </cell>
        </row>
        <row r="6381">
          <cell r="F6381" t="str">
            <v>ITE</v>
          </cell>
          <cell r="N6381">
            <v>7585417</v>
          </cell>
          <cell r="O6381">
            <v>33100000</v>
          </cell>
        </row>
        <row r="6382">
          <cell r="F6382" t="str">
            <v>ITE</v>
          </cell>
          <cell r="N6382">
            <v>7585417</v>
          </cell>
          <cell r="O6382">
            <v>33100000</v>
          </cell>
        </row>
        <row r="6383">
          <cell r="F6383" t="str">
            <v>OPE</v>
          </cell>
          <cell r="N6383">
            <v>18125000</v>
          </cell>
          <cell r="O6383">
            <v>74010417</v>
          </cell>
        </row>
        <row r="6384">
          <cell r="F6384" t="str">
            <v>ITE</v>
          </cell>
          <cell r="N6384">
            <v>41690000</v>
          </cell>
          <cell r="O6384">
            <v>181920000</v>
          </cell>
        </row>
        <row r="6385">
          <cell r="F6385" t="str">
            <v>ITE</v>
          </cell>
          <cell r="N6385">
            <v>1489583</v>
          </cell>
          <cell r="O6385">
            <v>6500000</v>
          </cell>
        </row>
        <row r="6386">
          <cell r="F6386" t="str">
            <v>ITE</v>
          </cell>
          <cell r="N6386">
            <v>1489583</v>
          </cell>
          <cell r="O6386">
            <v>6500000</v>
          </cell>
        </row>
        <row r="6387">
          <cell r="F6387" t="str">
            <v>ITE</v>
          </cell>
          <cell r="N6387">
            <v>3103482</v>
          </cell>
          <cell r="O6387">
            <v>13542455</v>
          </cell>
        </row>
        <row r="6388">
          <cell r="F6388" t="str">
            <v>ITE</v>
          </cell>
          <cell r="N6388">
            <v>3103482</v>
          </cell>
          <cell r="O6388">
            <v>13542455</v>
          </cell>
        </row>
        <row r="6389">
          <cell r="F6389" t="str">
            <v>ITE</v>
          </cell>
          <cell r="N6389">
            <v>798276</v>
          </cell>
          <cell r="O6389">
            <v>3483385</v>
          </cell>
        </row>
        <row r="6390">
          <cell r="F6390" t="str">
            <v>ITE</v>
          </cell>
          <cell r="N6390">
            <v>798276</v>
          </cell>
          <cell r="O6390">
            <v>3483385</v>
          </cell>
        </row>
        <row r="6391">
          <cell r="F6391" t="str">
            <v>FFE</v>
          </cell>
          <cell r="N6391">
            <v>2837083</v>
          </cell>
          <cell r="O6391">
            <v>12380000</v>
          </cell>
        </row>
        <row r="6392">
          <cell r="F6392" t="str">
            <v>ITE</v>
          </cell>
          <cell r="N6392">
            <v>17187500</v>
          </cell>
          <cell r="O6392">
            <v>75000000</v>
          </cell>
        </row>
        <row r="6393">
          <cell r="F6393" t="str">
            <v>ITE</v>
          </cell>
          <cell r="N6393">
            <v>925000</v>
          </cell>
          <cell r="O6393">
            <v>3700000</v>
          </cell>
        </row>
        <row r="6394">
          <cell r="F6394" t="str">
            <v>ITE</v>
          </cell>
          <cell r="N6394">
            <v>925000</v>
          </cell>
          <cell r="O6394">
            <v>3700000</v>
          </cell>
        </row>
        <row r="6395">
          <cell r="F6395" t="str">
            <v>ITE</v>
          </cell>
          <cell r="N6395">
            <v>925000</v>
          </cell>
          <cell r="O6395">
            <v>3700000</v>
          </cell>
        </row>
        <row r="6396">
          <cell r="F6396" t="str">
            <v>ITE</v>
          </cell>
          <cell r="N6396">
            <v>1491264</v>
          </cell>
          <cell r="O6396">
            <v>5965050</v>
          </cell>
        </row>
        <row r="6397">
          <cell r="F6397" t="str">
            <v>ITE</v>
          </cell>
          <cell r="N6397">
            <v>1491264</v>
          </cell>
          <cell r="O6397">
            <v>5965050</v>
          </cell>
        </row>
        <row r="6398">
          <cell r="F6398" t="str">
            <v>ITE</v>
          </cell>
          <cell r="N6398">
            <v>1491264</v>
          </cell>
          <cell r="O6398">
            <v>5965050</v>
          </cell>
        </row>
        <row r="6399">
          <cell r="F6399" t="str">
            <v>ITE</v>
          </cell>
          <cell r="N6399">
            <v>1491264</v>
          </cell>
          <cell r="O6399">
            <v>5965050</v>
          </cell>
        </row>
        <row r="6400">
          <cell r="F6400" t="str">
            <v>ITE</v>
          </cell>
          <cell r="N6400">
            <v>1491264</v>
          </cell>
          <cell r="O6400">
            <v>5965050</v>
          </cell>
        </row>
        <row r="6401">
          <cell r="F6401" t="str">
            <v>ITE</v>
          </cell>
          <cell r="N6401">
            <v>1491264</v>
          </cell>
          <cell r="O6401">
            <v>5965050</v>
          </cell>
        </row>
        <row r="6402">
          <cell r="F6402" t="str">
            <v>ITE</v>
          </cell>
          <cell r="N6402">
            <v>1491264</v>
          </cell>
          <cell r="O6402">
            <v>5965050</v>
          </cell>
        </row>
        <row r="6403">
          <cell r="F6403" t="str">
            <v>ITE</v>
          </cell>
          <cell r="N6403">
            <v>1491264</v>
          </cell>
          <cell r="O6403">
            <v>5965050</v>
          </cell>
        </row>
        <row r="6404">
          <cell r="F6404" t="str">
            <v>ITE</v>
          </cell>
          <cell r="N6404">
            <v>1491264</v>
          </cell>
          <cell r="O6404">
            <v>5965050</v>
          </cell>
        </row>
        <row r="6405">
          <cell r="F6405" t="str">
            <v>ITE</v>
          </cell>
          <cell r="N6405">
            <v>1491264</v>
          </cell>
          <cell r="O6405">
            <v>5965050</v>
          </cell>
        </row>
        <row r="6406">
          <cell r="F6406" t="str">
            <v>ITE</v>
          </cell>
          <cell r="N6406">
            <v>1491264</v>
          </cell>
          <cell r="O6406">
            <v>5965050</v>
          </cell>
        </row>
        <row r="6407">
          <cell r="F6407" t="str">
            <v>ITE</v>
          </cell>
          <cell r="N6407">
            <v>22095329</v>
          </cell>
          <cell r="O6407">
            <v>96416000</v>
          </cell>
        </row>
        <row r="6408">
          <cell r="F6408" t="str">
            <v>ITE</v>
          </cell>
          <cell r="N6408">
            <v>22095330</v>
          </cell>
          <cell r="O6408">
            <v>96416000</v>
          </cell>
        </row>
        <row r="6409">
          <cell r="F6409" t="str">
            <v>ITE</v>
          </cell>
          <cell r="N6409">
            <v>22095330</v>
          </cell>
          <cell r="O6409">
            <v>96416000</v>
          </cell>
        </row>
        <row r="6410">
          <cell r="F6410" t="str">
            <v>FFE</v>
          </cell>
          <cell r="N6410">
            <v>2462250</v>
          </cell>
          <cell r="O6410">
            <v>9849000</v>
          </cell>
        </row>
        <row r="6411">
          <cell r="F6411" t="str">
            <v>OPE</v>
          </cell>
          <cell r="N6411">
            <v>50125000</v>
          </cell>
          <cell r="O6411">
            <v>204677079</v>
          </cell>
        </row>
        <row r="6412">
          <cell r="F6412" t="str">
            <v>BLD</v>
          </cell>
          <cell r="N6412">
            <v>183736970</v>
          </cell>
          <cell r="O6412">
            <v>658390808</v>
          </cell>
        </row>
        <row r="6413">
          <cell r="F6413" t="str">
            <v>FFE</v>
          </cell>
          <cell r="N6413">
            <v>812500</v>
          </cell>
          <cell r="O6413">
            <v>3250000</v>
          </cell>
        </row>
        <row r="6414">
          <cell r="F6414" t="str">
            <v>FFE</v>
          </cell>
          <cell r="N6414">
            <v>1147500</v>
          </cell>
          <cell r="O6414">
            <v>4590000</v>
          </cell>
        </row>
        <row r="6415">
          <cell r="F6415" t="str">
            <v>OPE</v>
          </cell>
          <cell r="N6415">
            <v>1775000</v>
          </cell>
          <cell r="O6415">
            <v>7100000</v>
          </cell>
        </row>
        <row r="6416">
          <cell r="F6416" t="str">
            <v>FFE</v>
          </cell>
          <cell r="N6416">
            <v>724391</v>
          </cell>
          <cell r="O6416">
            <v>3477100</v>
          </cell>
        </row>
        <row r="6417">
          <cell r="F6417" t="str">
            <v>FFE</v>
          </cell>
          <cell r="N6417">
            <v>916671</v>
          </cell>
          <cell r="O6417">
            <v>4000000</v>
          </cell>
        </row>
        <row r="6418">
          <cell r="F6418" t="str">
            <v>ITE</v>
          </cell>
          <cell r="N6418">
            <v>3269057</v>
          </cell>
          <cell r="O6418">
            <v>14265000</v>
          </cell>
        </row>
        <row r="6419">
          <cell r="F6419" t="str">
            <v>ITE</v>
          </cell>
          <cell r="N6419">
            <v>3269057</v>
          </cell>
          <cell r="O6419">
            <v>14265000</v>
          </cell>
        </row>
        <row r="6420">
          <cell r="F6420" t="str">
            <v>ITE</v>
          </cell>
          <cell r="N6420">
            <v>1238874</v>
          </cell>
          <cell r="O6420">
            <v>4955496</v>
          </cell>
        </row>
        <row r="6421">
          <cell r="F6421" t="str">
            <v>ITE</v>
          </cell>
          <cell r="N6421">
            <v>2148743</v>
          </cell>
          <cell r="O6421">
            <v>8594972</v>
          </cell>
        </row>
        <row r="6422">
          <cell r="F6422" t="str">
            <v>ITE</v>
          </cell>
          <cell r="N6422">
            <v>2148743</v>
          </cell>
          <cell r="O6422">
            <v>8594972</v>
          </cell>
        </row>
        <row r="6423">
          <cell r="F6423" t="str">
            <v>ITE</v>
          </cell>
          <cell r="N6423">
            <v>2148743</v>
          </cell>
          <cell r="O6423">
            <v>8594972</v>
          </cell>
        </row>
        <row r="6424">
          <cell r="F6424" t="str">
            <v>ITE</v>
          </cell>
          <cell r="N6424">
            <v>2148743</v>
          </cell>
          <cell r="O6424">
            <v>8594972</v>
          </cell>
        </row>
        <row r="6425">
          <cell r="F6425" t="str">
            <v>ITE</v>
          </cell>
          <cell r="N6425">
            <v>2148743</v>
          </cell>
          <cell r="O6425">
            <v>8594972</v>
          </cell>
        </row>
        <row r="6426">
          <cell r="F6426" t="str">
            <v>ITE</v>
          </cell>
          <cell r="N6426">
            <v>2148743</v>
          </cell>
          <cell r="O6426">
            <v>8594972</v>
          </cell>
        </row>
        <row r="6427">
          <cell r="F6427" t="str">
            <v>ITE</v>
          </cell>
          <cell r="N6427">
            <v>3737043</v>
          </cell>
          <cell r="O6427">
            <v>14948172</v>
          </cell>
        </row>
        <row r="6428">
          <cell r="F6428" t="str">
            <v>BLD</v>
          </cell>
          <cell r="N6428">
            <v>35600000</v>
          </cell>
          <cell r="O6428">
            <v>142400000</v>
          </cell>
        </row>
        <row r="6429">
          <cell r="F6429" t="str">
            <v>ITE</v>
          </cell>
          <cell r="N6429">
            <v>3483330</v>
          </cell>
          <cell r="O6429">
            <v>15200000</v>
          </cell>
        </row>
        <row r="6430">
          <cell r="F6430" t="str">
            <v>FFE</v>
          </cell>
          <cell r="N6430">
            <v>1403750</v>
          </cell>
          <cell r="O6430">
            <v>5498020</v>
          </cell>
        </row>
        <row r="6431">
          <cell r="F6431" t="str">
            <v>ITE</v>
          </cell>
          <cell r="N6431">
            <v>2075000</v>
          </cell>
          <cell r="O6431">
            <v>8127083</v>
          </cell>
        </row>
        <row r="6432">
          <cell r="F6432" t="str">
            <v>ITE</v>
          </cell>
          <cell r="N6432">
            <v>2075000</v>
          </cell>
          <cell r="O6432">
            <v>8127083</v>
          </cell>
        </row>
        <row r="6433">
          <cell r="F6433" t="str">
            <v>OPE</v>
          </cell>
          <cell r="N6433">
            <v>0</v>
          </cell>
          <cell r="O6433">
            <v>348576750</v>
          </cell>
        </row>
        <row r="6434">
          <cell r="F6434" t="str">
            <v>OPE</v>
          </cell>
          <cell r="N6434">
            <v>6249958</v>
          </cell>
          <cell r="O6434">
            <v>24479002</v>
          </cell>
        </row>
        <row r="6435">
          <cell r="F6435" t="str">
            <v>OPE</v>
          </cell>
          <cell r="N6435">
            <v>6249958</v>
          </cell>
          <cell r="O6435">
            <v>24479002</v>
          </cell>
        </row>
        <row r="6436">
          <cell r="F6436" t="str">
            <v>OPE</v>
          </cell>
          <cell r="N6436">
            <v>6249958</v>
          </cell>
          <cell r="O6436">
            <v>24479002</v>
          </cell>
        </row>
        <row r="6437">
          <cell r="F6437" t="str">
            <v>OPE</v>
          </cell>
          <cell r="N6437">
            <v>6249958</v>
          </cell>
          <cell r="O6437">
            <v>24479002</v>
          </cell>
        </row>
        <row r="6438">
          <cell r="F6438" t="str">
            <v>OPE</v>
          </cell>
          <cell r="N6438">
            <v>6249958</v>
          </cell>
          <cell r="O6438">
            <v>24479002</v>
          </cell>
        </row>
        <row r="6439">
          <cell r="F6439" t="str">
            <v>OPE</v>
          </cell>
          <cell r="N6439">
            <v>6249958</v>
          </cell>
          <cell r="O6439">
            <v>24479002</v>
          </cell>
        </row>
        <row r="6440">
          <cell r="F6440" t="str">
            <v>OPE</v>
          </cell>
          <cell r="N6440">
            <v>6249958</v>
          </cell>
          <cell r="O6440">
            <v>24479002</v>
          </cell>
        </row>
        <row r="6441">
          <cell r="F6441" t="str">
            <v>OPE</v>
          </cell>
          <cell r="N6441">
            <v>6249958</v>
          </cell>
          <cell r="O6441">
            <v>24479002</v>
          </cell>
        </row>
        <row r="6442">
          <cell r="F6442" t="str">
            <v>OPE</v>
          </cell>
          <cell r="N6442">
            <v>6249958</v>
          </cell>
          <cell r="O6442">
            <v>24479002</v>
          </cell>
        </row>
        <row r="6443">
          <cell r="F6443" t="str">
            <v>OPE</v>
          </cell>
          <cell r="N6443">
            <v>6249958</v>
          </cell>
          <cell r="O6443">
            <v>24479002</v>
          </cell>
        </row>
        <row r="6444">
          <cell r="F6444" t="str">
            <v>OPE</v>
          </cell>
          <cell r="N6444">
            <v>6249958</v>
          </cell>
          <cell r="O6444">
            <v>24479002</v>
          </cell>
        </row>
        <row r="6445">
          <cell r="F6445" t="str">
            <v>OPE</v>
          </cell>
          <cell r="N6445">
            <v>6249958</v>
          </cell>
          <cell r="O6445">
            <v>24479002</v>
          </cell>
        </row>
        <row r="6446">
          <cell r="F6446" t="str">
            <v>OPE</v>
          </cell>
          <cell r="N6446">
            <v>6249958</v>
          </cell>
          <cell r="O6446">
            <v>24479002</v>
          </cell>
        </row>
        <row r="6447">
          <cell r="F6447" t="str">
            <v>OPE</v>
          </cell>
          <cell r="N6447">
            <v>6249958</v>
          </cell>
          <cell r="O6447">
            <v>24479002</v>
          </cell>
        </row>
        <row r="6448">
          <cell r="F6448" t="str">
            <v>OPE</v>
          </cell>
          <cell r="N6448">
            <v>6249958</v>
          </cell>
          <cell r="O6448">
            <v>24479002</v>
          </cell>
        </row>
        <row r="6449">
          <cell r="F6449" t="str">
            <v>OPE</v>
          </cell>
          <cell r="N6449">
            <v>6249958</v>
          </cell>
          <cell r="O6449">
            <v>24479002</v>
          </cell>
        </row>
        <row r="6450">
          <cell r="F6450" t="str">
            <v>OPE</v>
          </cell>
          <cell r="N6450">
            <v>6249958</v>
          </cell>
          <cell r="O6450">
            <v>24479002</v>
          </cell>
        </row>
        <row r="6451">
          <cell r="F6451" t="str">
            <v>OPE</v>
          </cell>
          <cell r="N6451">
            <v>6249958</v>
          </cell>
          <cell r="O6451">
            <v>24479002</v>
          </cell>
        </row>
        <row r="6452">
          <cell r="F6452" t="str">
            <v>OPE</v>
          </cell>
          <cell r="N6452">
            <v>6249958</v>
          </cell>
          <cell r="O6452">
            <v>24479002</v>
          </cell>
        </row>
        <row r="6453">
          <cell r="F6453" t="str">
            <v>OPE</v>
          </cell>
          <cell r="N6453">
            <v>6249958</v>
          </cell>
          <cell r="O6453">
            <v>25520663</v>
          </cell>
        </row>
        <row r="6454">
          <cell r="F6454" t="str">
            <v>OPE</v>
          </cell>
          <cell r="N6454">
            <v>1041660</v>
          </cell>
          <cell r="O6454">
            <v>0</v>
          </cell>
        </row>
        <row r="6455">
          <cell r="F6455" t="str">
            <v>OPE</v>
          </cell>
          <cell r="N6455">
            <v>5208298</v>
          </cell>
          <cell r="O6455">
            <v>25520663</v>
          </cell>
        </row>
        <row r="6456">
          <cell r="F6456" t="str">
            <v>OPE</v>
          </cell>
          <cell r="N6456">
            <v>1041660</v>
          </cell>
          <cell r="O6456">
            <v>0</v>
          </cell>
        </row>
        <row r="6457">
          <cell r="F6457" t="str">
            <v>OPE</v>
          </cell>
          <cell r="N6457">
            <v>5208298</v>
          </cell>
          <cell r="O6457">
            <v>25520663</v>
          </cell>
        </row>
        <row r="6458">
          <cell r="F6458" t="str">
            <v>OPE</v>
          </cell>
          <cell r="N6458">
            <v>1041660</v>
          </cell>
          <cell r="O6458">
            <v>0</v>
          </cell>
        </row>
        <row r="6459">
          <cell r="F6459" t="str">
            <v>OPE</v>
          </cell>
          <cell r="N6459">
            <v>5208298</v>
          </cell>
          <cell r="O6459">
            <v>25520663</v>
          </cell>
        </row>
        <row r="6460">
          <cell r="F6460" t="str">
            <v>OPE</v>
          </cell>
          <cell r="N6460">
            <v>6249958</v>
          </cell>
          <cell r="O6460">
            <v>25520663</v>
          </cell>
        </row>
        <row r="6461">
          <cell r="F6461" t="str">
            <v>OPE</v>
          </cell>
          <cell r="N6461">
            <v>6249958</v>
          </cell>
          <cell r="O6461">
            <v>25520663</v>
          </cell>
        </row>
        <row r="6462">
          <cell r="F6462" t="str">
            <v>OPE</v>
          </cell>
          <cell r="N6462">
            <v>6249958</v>
          </cell>
          <cell r="O6462">
            <v>25520663</v>
          </cell>
        </row>
        <row r="6463">
          <cell r="F6463" t="str">
            <v>OPE</v>
          </cell>
          <cell r="N6463">
            <v>6249958</v>
          </cell>
          <cell r="O6463">
            <v>25520663</v>
          </cell>
        </row>
        <row r="6464">
          <cell r="F6464" t="str">
            <v>OPE</v>
          </cell>
          <cell r="N6464">
            <v>6249958</v>
          </cell>
          <cell r="O6464">
            <v>25520663</v>
          </cell>
        </row>
        <row r="6465">
          <cell r="F6465" t="str">
            <v>OPE</v>
          </cell>
          <cell r="N6465">
            <v>6249958</v>
          </cell>
          <cell r="O6465">
            <v>25520663</v>
          </cell>
        </row>
        <row r="6466">
          <cell r="F6466" t="str">
            <v>FFE</v>
          </cell>
          <cell r="N6466">
            <v>1575000</v>
          </cell>
          <cell r="O6466">
            <v>6168750</v>
          </cell>
        </row>
        <row r="6467">
          <cell r="F6467" t="str">
            <v>ITE</v>
          </cell>
          <cell r="N6467">
            <v>312500</v>
          </cell>
          <cell r="O6467">
            <v>0</v>
          </cell>
        </row>
        <row r="6468">
          <cell r="F6468" t="str">
            <v>ITE</v>
          </cell>
          <cell r="N6468">
            <v>3437500</v>
          </cell>
          <cell r="O6468">
            <v>14375000</v>
          </cell>
        </row>
        <row r="6469">
          <cell r="F6469" t="str">
            <v>ITE</v>
          </cell>
          <cell r="N6469">
            <v>312500</v>
          </cell>
          <cell r="O6469">
            <v>0</v>
          </cell>
        </row>
        <row r="6470">
          <cell r="F6470" t="str">
            <v>ITE</v>
          </cell>
          <cell r="N6470">
            <v>3437500</v>
          </cell>
          <cell r="O6470">
            <v>14375000</v>
          </cell>
        </row>
        <row r="6471">
          <cell r="F6471" t="str">
            <v>ITE</v>
          </cell>
          <cell r="N6471">
            <v>312500</v>
          </cell>
          <cell r="O6471">
            <v>0</v>
          </cell>
        </row>
        <row r="6472">
          <cell r="F6472" t="str">
            <v>ITE</v>
          </cell>
          <cell r="N6472">
            <v>3437500</v>
          </cell>
          <cell r="O6472">
            <v>14375000</v>
          </cell>
        </row>
        <row r="6473">
          <cell r="F6473" t="str">
            <v>ITE</v>
          </cell>
          <cell r="N6473">
            <v>312500</v>
          </cell>
          <cell r="O6473">
            <v>0</v>
          </cell>
        </row>
        <row r="6474">
          <cell r="F6474" t="str">
            <v>ITE</v>
          </cell>
          <cell r="N6474">
            <v>3437500</v>
          </cell>
          <cell r="O6474">
            <v>14375000</v>
          </cell>
        </row>
        <row r="6475">
          <cell r="F6475" t="str">
            <v>ITE</v>
          </cell>
          <cell r="N6475">
            <v>312500</v>
          </cell>
          <cell r="O6475">
            <v>0</v>
          </cell>
        </row>
        <row r="6476">
          <cell r="F6476" t="str">
            <v>ITE</v>
          </cell>
          <cell r="N6476">
            <v>3437500</v>
          </cell>
          <cell r="O6476">
            <v>14375000</v>
          </cell>
        </row>
        <row r="6477">
          <cell r="F6477" t="str">
            <v>ITE</v>
          </cell>
          <cell r="N6477">
            <v>13315323</v>
          </cell>
          <cell r="O6477">
            <v>51042071</v>
          </cell>
        </row>
        <row r="6478">
          <cell r="F6478" t="str">
            <v>ITE</v>
          </cell>
          <cell r="N6478">
            <v>13315323</v>
          </cell>
          <cell r="O6478">
            <v>51042071</v>
          </cell>
        </row>
        <row r="6479">
          <cell r="F6479" t="str">
            <v>ITE</v>
          </cell>
          <cell r="N6479">
            <v>13315323</v>
          </cell>
          <cell r="O6479">
            <v>51042071</v>
          </cell>
        </row>
        <row r="6480">
          <cell r="F6480" t="str">
            <v>FFE</v>
          </cell>
          <cell r="N6480">
            <v>1870000</v>
          </cell>
          <cell r="O6480">
            <v>7168333</v>
          </cell>
        </row>
        <row r="6481">
          <cell r="F6481" t="str">
            <v>FFE</v>
          </cell>
          <cell r="N6481">
            <v>2250000</v>
          </cell>
          <cell r="O6481">
            <v>8625000</v>
          </cell>
        </row>
        <row r="6482">
          <cell r="F6482" t="str">
            <v>FFE</v>
          </cell>
          <cell r="N6482">
            <v>2250000</v>
          </cell>
          <cell r="O6482">
            <v>8625000</v>
          </cell>
        </row>
        <row r="6483">
          <cell r="F6483" t="str">
            <v>FFE</v>
          </cell>
          <cell r="N6483">
            <v>2250000</v>
          </cell>
          <cell r="O6483">
            <v>8625000</v>
          </cell>
        </row>
        <row r="6484">
          <cell r="F6484" t="str">
            <v>FFE</v>
          </cell>
          <cell r="N6484">
            <v>2250000</v>
          </cell>
          <cell r="O6484">
            <v>8625000</v>
          </cell>
        </row>
        <row r="6485">
          <cell r="F6485" t="str">
            <v>FFE</v>
          </cell>
          <cell r="N6485">
            <v>2250000</v>
          </cell>
          <cell r="O6485">
            <v>8625000</v>
          </cell>
        </row>
        <row r="6486">
          <cell r="F6486" t="str">
            <v>ITE</v>
          </cell>
          <cell r="N6486">
            <v>914200</v>
          </cell>
          <cell r="O6486">
            <v>3504433</v>
          </cell>
        </row>
        <row r="6487">
          <cell r="F6487" t="str">
            <v>ITE</v>
          </cell>
          <cell r="N6487">
            <v>1885538</v>
          </cell>
          <cell r="O6487">
            <v>0</v>
          </cell>
        </row>
        <row r="6488">
          <cell r="F6488" t="str">
            <v>ITE</v>
          </cell>
          <cell r="N6488">
            <v>20740912</v>
          </cell>
          <cell r="O6488">
            <v>86734725</v>
          </cell>
        </row>
        <row r="6489">
          <cell r="F6489" t="str">
            <v>FFE</v>
          </cell>
          <cell r="N6489">
            <v>812500</v>
          </cell>
          <cell r="O6489">
            <v>3114583</v>
          </cell>
        </row>
        <row r="6490">
          <cell r="F6490" t="str">
            <v>FFE</v>
          </cell>
          <cell r="N6490">
            <v>812500</v>
          </cell>
          <cell r="O6490">
            <v>3114583</v>
          </cell>
        </row>
        <row r="6491">
          <cell r="F6491" t="str">
            <v>FFE</v>
          </cell>
          <cell r="N6491">
            <v>1925000</v>
          </cell>
          <cell r="O6491">
            <v>7379166</v>
          </cell>
        </row>
        <row r="6492">
          <cell r="F6492" t="str">
            <v>FFE</v>
          </cell>
          <cell r="N6492">
            <v>1925000</v>
          </cell>
          <cell r="O6492">
            <v>7379166</v>
          </cell>
        </row>
        <row r="6493">
          <cell r="F6493" t="str">
            <v>FFE</v>
          </cell>
          <cell r="N6493">
            <v>1575000</v>
          </cell>
          <cell r="O6493">
            <v>6037500</v>
          </cell>
        </row>
        <row r="6494">
          <cell r="F6494" t="str">
            <v>FFE</v>
          </cell>
          <cell r="N6494">
            <v>1575000</v>
          </cell>
          <cell r="O6494">
            <v>6037500</v>
          </cell>
        </row>
        <row r="6495">
          <cell r="F6495" t="str">
            <v>ITE</v>
          </cell>
          <cell r="N6495">
            <v>1471275</v>
          </cell>
          <cell r="O6495">
            <v>5639887</v>
          </cell>
        </row>
        <row r="6496">
          <cell r="F6496" t="str">
            <v>ITE</v>
          </cell>
          <cell r="N6496">
            <v>1471275</v>
          </cell>
          <cell r="O6496">
            <v>5639887</v>
          </cell>
        </row>
        <row r="6497">
          <cell r="F6497" t="str">
            <v>ITE</v>
          </cell>
          <cell r="N6497">
            <v>1471275</v>
          </cell>
          <cell r="O6497">
            <v>5639887</v>
          </cell>
        </row>
        <row r="6498">
          <cell r="F6498" t="str">
            <v>ITE</v>
          </cell>
          <cell r="N6498">
            <v>1471275</v>
          </cell>
          <cell r="O6498">
            <v>5639887</v>
          </cell>
        </row>
        <row r="6499">
          <cell r="F6499" t="str">
            <v>ITE</v>
          </cell>
          <cell r="N6499">
            <v>1471275</v>
          </cell>
          <cell r="O6499">
            <v>5639887</v>
          </cell>
        </row>
        <row r="6500">
          <cell r="F6500" t="str">
            <v>ITE</v>
          </cell>
          <cell r="N6500">
            <v>1471275</v>
          </cell>
          <cell r="O6500">
            <v>5639887</v>
          </cell>
        </row>
        <row r="6501">
          <cell r="F6501" t="str">
            <v>ITE</v>
          </cell>
          <cell r="N6501">
            <v>1471275</v>
          </cell>
          <cell r="O6501">
            <v>5639887</v>
          </cell>
        </row>
        <row r="6502">
          <cell r="F6502" t="str">
            <v>ITE</v>
          </cell>
          <cell r="N6502">
            <v>1471275</v>
          </cell>
          <cell r="O6502">
            <v>5639887</v>
          </cell>
        </row>
        <row r="6503">
          <cell r="F6503" t="str">
            <v>ITE</v>
          </cell>
          <cell r="N6503">
            <v>1799482</v>
          </cell>
          <cell r="O6503">
            <v>6898014</v>
          </cell>
        </row>
        <row r="6504">
          <cell r="F6504" t="str">
            <v>ITE</v>
          </cell>
          <cell r="N6504">
            <v>1799482</v>
          </cell>
          <cell r="O6504">
            <v>6898014</v>
          </cell>
        </row>
        <row r="6505">
          <cell r="F6505" t="str">
            <v>ITE</v>
          </cell>
          <cell r="N6505">
            <v>1799482</v>
          </cell>
          <cell r="O6505">
            <v>6898014</v>
          </cell>
        </row>
        <row r="6506">
          <cell r="F6506" t="str">
            <v>ITE</v>
          </cell>
          <cell r="N6506">
            <v>1799482</v>
          </cell>
          <cell r="O6506">
            <v>6898014</v>
          </cell>
        </row>
        <row r="6507">
          <cell r="F6507" t="str">
            <v>ITE</v>
          </cell>
          <cell r="N6507">
            <v>1799482</v>
          </cell>
          <cell r="O6507">
            <v>6898014</v>
          </cell>
        </row>
        <row r="6508">
          <cell r="F6508" t="str">
            <v>ITE</v>
          </cell>
          <cell r="N6508">
            <v>1799482</v>
          </cell>
          <cell r="O6508">
            <v>6898014</v>
          </cell>
        </row>
        <row r="6509">
          <cell r="F6509" t="str">
            <v>ITE</v>
          </cell>
          <cell r="N6509">
            <v>1799482</v>
          </cell>
          <cell r="O6509">
            <v>6898014</v>
          </cell>
        </row>
        <row r="6510">
          <cell r="F6510" t="str">
            <v>ITE</v>
          </cell>
          <cell r="N6510">
            <v>1799482</v>
          </cell>
          <cell r="O6510">
            <v>6898014</v>
          </cell>
        </row>
        <row r="6511">
          <cell r="F6511" t="str">
            <v>ITE</v>
          </cell>
          <cell r="N6511">
            <v>1799482</v>
          </cell>
          <cell r="O6511">
            <v>6898014</v>
          </cell>
        </row>
        <row r="6512">
          <cell r="F6512" t="str">
            <v>ITE</v>
          </cell>
          <cell r="N6512">
            <v>1799482</v>
          </cell>
          <cell r="O6512">
            <v>6898014</v>
          </cell>
        </row>
        <row r="6513">
          <cell r="F6513" t="str">
            <v>ITE</v>
          </cell>
          <cell r="N6513">
            <v>887500</v>
          </cell>
          <cell r="O6513">
            <v>3328125</v>
          </cell>
        </row>
        <row r="6514">
          <cell r="F6514" t="str">
            <v>ITE</v>
          </cell>
          <cell r="N6514">
            <v>887500</v>
          </cell>
          <cell r="O6514">
            <v>3328125</v>
          </cell>
        </row>
        <row r="6515">
          <cell r="F6515" t="str">
            <v>ITE</v>
          </cell>
          <cell r="N6515">
            <v>887500</v>
          </cell>
          <cell r="O6515">
            <v>3328125</v>
          </cell>
        </row>
        <row r="6516">
          <cell r="F6516" t="str">
            <v>FFE</v>
          </cell>
          <cell r="N6516">
            <v>1593750</v>
          </cell>
          <cell r="O6516">
            <v>5976562</v>
          </cell>
        </row>
        <row r="6517">
          <cell r="F6517" t="str">
            <v>FFE</v>
          </cell>
          <cell r="N6517">
            <v>1593750</v>
          </cell>
          <cell r="O6517">
            <v>5976562</v>
          </cell>
        </row>
        <row r="6518">
          <cell r="F6518" t="str">
            <v>ITE</v>
          </cell>
          <cell r="N6518">
            <v>2556274</v>
          </cell>
          <cell r="O6518">
            <v>9799050</v>
          </cell>
        </row>
        <row r="6519">
          <cell r="F6519" t="str">
            <v>ITE</v>
          </cell>
          <cell r="N6519">
            <v>639069</v>
          </cell>
          <cell r="O6519">
            <v>0</v>
          </cell>
        </row>
        <row r="6520">
          <cell r="F6520" t="str">
            <v>FFE</v>
          </cell>
          <cell r="N6520">
            <v>837500</v>
          </cell>
          <cell r="O6520">
            <v>3140625</v>
          </cell>
        </row>
        <row r="6521">
          <cell r="F6521" t="str">
            <v>FFE</v>
          </cell>
          <cell r="N6521">
            <v>7750000</v>
          </cell>
          <cell r="O6521">
            <v>29708333</v>
          </cell>
        </row>
        <row r="6522">
          <cell r="F6522" t="str">
            <v>FFE</v>
          </cell>
          <cell r="N6522">
            <v>7750000</v>
          </cell>
          <cell r="O6522">
            <v>29708333</v>
          </cell>
        </row>
        <row r="6523">
          <cell r="F6523" t="str">
            <v>ITE</v>
          </cell>
          <cell r="N6523">
            <v>962500</v>
          </cell>
          <cell r="O6523">
            <v>3689583</v>
          </cell>
        </row>
        <row r="6524">
          <cell r="F6524" t="str">
            <v>FFE</v>
          </cell>
          <cell r="N6524">
            <v>1575000</v>
          </cell>
          <cell r="O6524">
            <v>5775000</v>
          </cell>
        </row>
        <row r="6525">
          <cell r="F6525" t="str">
            <v>FFE</v>
          </cell>
          <cell r="N6525">
            <v>1575000</v>
          </cell>
          <cell r="O6525">
            <v>5775000</v>
          </cell>
        </row>
        <row r="6526">
          <cell r="F6526" t="str">
            <v>FFE</v>
          </cell>
          <cell r="N6526">
            <v>1575000</v>
          </cell>
          <cell r="O6526">
            <v>5775000</v>
          </cell>
        </row>
        <row r="6527">
          <cell r="F6527" t="str">
            <v>FFE</v>
          </cell>
          <cell r="N6527">
            <v>1575000</v>
          </cell>
          <cell r="O6527">
            <v>5775000</v>
          </cell>
        </row>
        <row r="6528">
          <cell r="F6528" t="str">
            <v>FFE</v>
          </cell>
          <cell r="N6528">
            <v>1575000</v>
          </cell>
          <cell r="O6528">
            <v>5775000</v>
          </cell>
        </row>
        <row r="6529">
          <cell r="F6529" t="str">
            <v>ITE</v>
          </cell>
          <cell r="N6529">
            <v>1062500</v>
          </cell>
          <cell r="O6529">
            <v>3895833</v>
          </cell>
        </row>
        <row r="6530">
          <cell r="F6530" t="str">
            <v>BLD</v>
          </cell>
          <cell r="N6530">
            <v>214559570</v>
          </cell>
          <cell r="O6530">
            <v>750958494</v>
          </cell>
        </row>
        <row r="6531">
          <cell r="F6531" t="str">
            <v>OPE</v>
          </cell>
          <cell r="N6531">
            <v>16250000</v>
          </cell>
          <cell r="O6531">
            <v>50104167</v>
          </cell>
        </row>
        <row r="6532">
          <cell r="F6532" t="str">
            <v>OPE</v>
          </cell>
          <cell r="N6532">
            <v>58125000</v>
          </cell>
          <cell r="O6532">
            <v>179218750</v>
          </cell>
        </row>
        <row r="6533">
          <cell r="F6533" t="str">
            <v>OPE</v>
          </cell>
          <cell r="N6533">
            <v>43125000</v>
          </cell>
          <cell r="O6533">
            <v>132968750</v>
          </cell>
        </row>
        <row r="6534">
          <cell r="F6534" t="str">
            <v>FFE</v>
          </cell>
          <cell r="N6534">
            <v>850000</v>
          </cell>
          <cell r="O6534">
            <v>3187500</v>
          </cell>
        </row>
        <row r="6535">
          <cell r="F6535" t="str">
            <v>FFE</v>
          </cell>
          <cell r="N6535">
            <v>850000</v>
          </cell>
          <cell r="O6535">
            <v>3187500</v>
          </cell>
        </row>
        <row r="6536">
          <cell r="F6536" t="str">
            <v>FFE</v>
          </cell>
          <cell r="N6536">
            <v>5312500</v>
          </cell>
          <cell r="O6536">
            <v>20364583</v>
          </cell>
        </row>
        <row r="6537">
          <cell r="F6537" t="str">
            <v>FFE</v>
          </cell>
          <cell r="N6537">
            <v>880000</v>
          </cell>
          <cell r="O6537">
            <v>3373333</v>
          </cell>
        </row>
        <row r="6538">
          <cell r="F6538" t="str">
            <v>FFE</v>
          </cell>
          <cell r="N6538">
            <v>818125</v>
          </cell>
          <cell r="O6538">
            <v>3204322</v>
          </cell>
        </row>
        <row r="6539">
          <cell r="F6539" t="str">
            <v>FFE</v>
          </cell>
          <cell r="N6539">
            <v>818125</v>
          </cell>
          <cell r="O6539">
            <v>3204322</v>
          </cell>
        </row>
        <row r="6540">
          <cell r="F6540" t="str">
            <v>MME</v>
          </cell>
          <cell r="N6540">
            <v>6094900</v>
          </cell>
          <cell r="O6540">
            <v>22855875</v>
          </cell>
        </row>
        <row r="6541">
          <cell r="F6541" t="str">
            <v>MME</v>
          </cell>
          <cell r="N6541">
            <v>8540000</v>
          </cell>
          <cell r="O6541">
            <v>32025000</v>
          </cell>
        </row>
        <row r="6542">
          <cell r="F6542" t="str">
            <v>FFE</v>
          </cell>
          <cell r="N6542">
            <v>750000</v>
          </cell>
          <cell r="O6542">
            <v>2750000</v>
          </cell>
        </row>
        <row r="6543">
          <cell r="F6543" t="str">
            <v>FFE</v>
          </cell>
          <cell r="N6543">
            <v>36750000</v>
          </cell>
          <cell r="O6543">
            <v>134750000</v>
          </cell>
        </row>
        <row r="6544">
          <cell r="F6544" t="str">
            <v>ITE</v>
          </cell>
          <cell r="N6544">
            <v>4037500</v>
          </cell>
          <cell r="O6544">
            <v>14467708</v>
          </cell>
        </row>
        <row r="6545">
          <cell r="F6545" t="str">
            <v>OPE</v>
          </cell>
          <cell r="N6545">
            <v>37250000</v>
          </cell>
          <cell r="O6545">
            <v>133479166</v>
          </cell>
        </row>
        <row r="6546">
          <cell r="F6546" t="str">
            <v>ITE</v>
          </cell>
          <cell r="N6546">
            <v>887500</v>
          </cell>
          <cell r="O6546">
            <v>3180208</v>
          </cell>
        </row>
        <row r="6547">
          <cell r="F6547" t="str">
            <v>ITE</v>
          </cell>
          <cell r="N6547">
            <v>887500</v>
          </cell>
          <cell r="O6547">
            <v>3180208</v>
          </cell>
        </row>
        <row r="6548">
          <cell r="F6548" t="str">
            <v>ITE</v>
          </cell>
          <cell r="N6548">
            <v>1418750</v>
          </cell>
          <cell r="O6548">
            <v>5083854</v>
          </cell>
        </row>
        <row r="6549">
          <cell r="F6549" t="str">
            <v>ITE</v>
          </cell>
          <cell r="N6549">
            <v>1418750</v>
          </cell>
          <cell r="O6549">
            <v>5083854</v>
          </cell>
        </row>
        <row r="6550">
          <cell r="F6550" t="str">
            <v>ITE</v>
          </cell>
          <cell r="N6550">
            <v>1062500</v>
          </cell>
          <cell r="O6550">
            <v>3807291</v>
          </cell>
        </row>
        <row r="6551">
          <cell r="F6551" t="str">
            <v>ITE</v>
          </cell>
          <cell r="N6551">
            <v>2075000</v>
          </cell>
          <cell r="O6551">
            <v>7435416</v>
          </cell>
        </row>
        <row r="6552">
          <cell r="F6552" t="str">
            <v>ITE</v>
          </cell>
          <cell r="N6552">
            <v>1528962</v>
          </cell>
          <cell r="O6552">
            <v>5478780</v>
          </cell>
        </row>
        <row r="6553">
          <cell r="F6553" t="str">
            <v>ITE</v>
          </cell>
          <cell r="N6553">
            <v>1528962</v>
          </cell>
          <cell r="O6553">
            <v>5478780</v>
          </cell>
        </row>
        <row r="6554">
          <cell r="F6554" t="str">
            <v>ITE</v>
          </cell>
          <cell r="N6554">
            <v>1528962</v>
          </cell>
          <cell r="O6554">
            <v>5478780</v>
          </cell>
        </row>
        <row r="6555">
          <cell r="F6555" t="str">
            <v>ITE</v>
          </cell>
          <cell r="N6555">
            <v>1528962</v>
          </cell>
          <cell r="O6555">
            <v>5478780</v>
          </cell>
        </row>
        <row r="6556">
          <cell r="F6556" t="str">
            <v>ITE</v>
          </cell>
          <cell r="N6556">
            <v>1528962</v>
          </cell>
          <cell r="O6556">
            <v>5478780</v>
          </cell>
        </row>
        <row r="6557">
          <cell r="F6557" t="str">
            <v>ITE</v>
          </cell>
          <cell r="N6557">
            <v>1528962</v>
          </cell>
          <cell r="O6557">
            <v>5478780</v>
          </cell>
        </row>
        <row r="6558">
          <cell r="F6558" t="str">
            <v>ITE</v>
          </cell>
          <cell r="N6558">
            <v>3025000</v>
          </cell>
          <cell r="O6558">
            <v>10839583</v>
          </cell>
        </row>
        <row r="6559">
          <cell r="F6559" t="str">
            <v>ITE</v>
          </cell>
          <cell r="N6559">
            <v>1533675</v>
          </cell>
          <cell r="O6559">
            <v>5495668</v>
          </cell>
        </row>
        <row r="6560">
          <cell r="F6560" t="str">
            <v>ITE</v>
          </cell>
          <cell r="N6560">
            <v>1533675</v>
          </cell>
          <cell r="O6560">
            <v>5495668</v>
          </cell>
        </row>
        <row r="6561">
          <cell r="F6561" t="str">
            <v>FFE</v>
          </cell>
          <cell r="N6561">
            <v>741000</v>
          </cell>
          <cell r="O6561">
            <v>2655250</v>
          </cell>
        </row>
        <row r="6562">
          <cell r="F6562" t="str">
            <v>FFE</v>
          </cell>
          <cell r="N6562">
            <v>798000</v>
          </cell>
          <cell r="O6562">
            <v>2859500</v>
          </cell>
        </row>
        <row r="6563">
          <cell r="F6563" t="str">
            <v>FFE</v>
          </cell>
          <cell r="N6563">
            <v>798000</v>
          </cell>
          <cell r="O6563">
            <v>2859500</v>
          </cell>
        </row>
        <row r="6564">
          <cell r="F6564" t="str">
            <v>FFE</v>
          </cell>
          <cell r="N6564">
            <v>798000</v>
          </cell>
          <cell r="O6564">
            <v>2859500</v>
          </cell>
        </row>
        <row r="6565">
          <cell r="F6565" t="str">
            <v>FFE</v>
          </cell>
          <cell r="N6565">
            <v>1020000</v>
          </cell>
          <cell r="O6565">
            <v>3655000</v>
          </cell>
        </row>
        <row r="6566">
          <cell r="F6566" t="str">
            <v>FFE</v>
          </cell>
          <cell r="N6566">
            <v>1020000</v>
          </cell>
          <cell r="O6566">
            <v>3655000</v>
          </cell>
        </row>
        <row r="6567">
          <cell r="F6567" t="str">
            <v>FFE</v>
          </cell>
          <cell r="N6567">
            <v>1620000</v>
          </cell>
          <cell r="O6567">
            <v>5805000</v>
          </cell>
        </row>
        <row r="6568">
          <cell r="F6568" t="str">
            <v>FFE</v>
          </cell>
          <cell r="N6568">
            <v>4320000</v>
          </cell>
          <cell r="O6568">
            <v>15480000</v>
          </cell>
        </row>
        <row r="6569">
          <cell r="F6569" t="str">
            <v>FFE</v>
          </cell>
          <cell r="N6569">
            <v>4320000</v>
          </cell>
          <cell r="O6569">
            <v>15480000</v>
          </cell>
        </row>
        <row r="6570">
          <cell r="F6570" t="str">
            <v>FFE</v>
          </cell>
          <cell r="N6570">
            <v>4875000</v>
          </cell>
          <cell r="O6570">
            <v>17468750</v>
          </cell>
        </row>
        <row r="6571">
          <cell r="F6571" t="str">
            <v>ITE</v>
          </cell>
          <cell r="N6571">
            <v>875000</v>
          </cell>
          <cell r="O6571">
            <v>3062500</v>
          </cell>
        </row>
        <row r="6572">
          <cell r="F6572" t="str">
            <v>FFE</v>
          </cell>
          <cell r="N6572">
            <v>850000</v>
          </cell>
          <cell r="O6572">
            <v>2975000</v>
          </cell>
        </row>
        <row r="6573">
          <cell r="F6573" t="str">
            <v>FFE</v>
          </cell>
          <cell r="N6573">
            <v>2150000</v>
          </cell>
          <cell r="O6573">
            <v>7704166</v>
          </cell>
        </row>
        <row r="6574">
          <cell r="F6574" t="str">
            <v>FFE</v>
          </cell>
          <cell r="N6574">
            <v>1575000</v>
          </cell>
          <cell r="O6574">
            <v>5512500</v>
          </cell>
        </row>
        <row r="6575">
          <cell r="F6575" t="str">
            <v>FFE</v>
          </cell>
          <cell r="N6575">
            <v>1925000</v>
          </cell>
          <cell r="O6575">
            <v>6897916</v>
          </cell>
        </row>
        <row r="6576">
          <cell r="F6576" t="str">
            <v>ITE</v>
          </cell>
          <cell r="N6576">
            <v>1418750</v>
          </cell>
          <cell r="O6576">
            <v>4965625</v>
          </cell>
        </row>
        <row r="6577">
          <cell r="F6577" t="str">
            <v>FFE</v>
          </cell>
          <cell r="N6577">
            <v>1050000</v>
          </cell>
          <cell r="O6577">
            <v>3675000</v>
          </cell>
        </row>
        <row r="6578">
          <cell r="F6578" t="str">
            <v>FFE</v>
          </cell>
          <cell r="N6578">
            <v>1375000</v>
          </cell>
          <cell r="O6578">
            <v>4812500</v>
          </cell>
        </row>
        <row r="6579">
          <cell r="F6579" t="str">
            <v>FFE</v>
          </cell>
          <cell r="N6579">
            <v>1375000</v>
          </cell>
          <cell r="O6579">
            <v>4812500</v>
          </cell>
        </row>
        <row r="6580">
          <cell r="F6580" t="str">
            <v>BLD</v>
          </cell>
          <cell r="N6580">
            <v>72000000</v>
          </cell>
          <cell r="O6580">
            <v>252000000</v>
          </cell>
        </row>
        <row r="6581">
          <cell r="F6581" t="str">
            <v>ITE</v>
          </cell>
          <cell r="N6581">
            <v>9750000</v>
          </cell>
          <cell r="O6581">
            <v>34125000</v>
          </cell>
        </row>
        <row r="6582">
          <cell r="F6582" t="str">
            <v>BLD</v>
          </cell>
          <cell r="N6582">
            <v>676679546</v>
          </cell>
          <cell r="O6582">
            <v>2199208522</v>
          </cell>
        </row>
        <row r="6583">
          <cell r="F6583" t="str">
            <v>ITE</v>
          </cell>
          <cell r="N6583">
            <v>1481766</v>
          </cell>
          <cell r="O6583">
            <v>5309661</v>
          </cell>
        </row>
        <row r="6584">
          <cell r="F6584" t="str">
            <v>ITE</v>
          </cell>
          <cell r="N6584">
            <v>1481766</v>
          </cell>
          <cell r="O6584">
            <v>5309661</v>
          </cell>
        </row>
        <row r="6585">
          <cell r="F6585" t="str">
            <v>ITE</v>
          </cell>
          <cell r="N6585">
            <v>1481766</v>
          </cell>
          <cell r="O6585">
            <v>5309661</v>
          </cell>
        </row>
        <row r="6586">
          <cell r="F6586" t="str">
            <v>ITE</v>
          </cell>
          <cell r="N6586">
            <v>1481766</v>
          </cell>
          <cell r="O6586">
            <v>5309661</v>
          </cell>
        </row>
        <row r="6587">
          <cell r="F6587" t="str">
            <v>ITE</v>
          </cell>
          <cell r="N6587">
            <v>1481766</v>
          </cell>
          <cell r="O6587">
            <v>5309661</v>
          </cell>
        </row>
        <row r="6588">
          <cell r="F6588" t="str">
            <v>ITE</v>
          </cell>
          <cell r="N6588">
            <v>1481766</v>
          </cell>
          <cell r="O6588">
            <v>5309661</v>
          </cell>
        </row>
        <row r="6589">
          <cell r="F6589" t="str">
            <v>ITE</v>
          </cell>
          <cell r="N6589">
            <v>1481766</v>
          </cell>
          <cell r="O6589">
            <v>5309661</v>
          </cell>
        </row>
        <row r="6590">
          <cell r="F6590" t="str">
            <v>ITE</v>
          </cell>
          <cell r="N6590">
            <v>1481766</v>
          </cell>
          <cell r="O6590">
            <v>5309661</v>
          </cell>
        </row>
        <row r="6591">
          <cell r="F6591" t="str">
            <v>ITE</v>
          </cell>
          <cell r="N6591">
            <v>1481766</v>
          </cell>
          <cell r="O6591">
            <v>5309661</v>
          </cell>
        </row>
        <row r="6592">
          <cell r="F6592" t="str">
            <v>ITE</v>
          </cell>
          <cell r="N6592">
            <v>1481766</v>
          </cell>
          <cell r="O6592">
            <v>5309661</v>
          </cell>
        </row>
        <row r="6593">
          <cell r="F6593" t="str">
            <v>ITE</v>
          </cell>
          <cell r="N6593">
            <v>1481766</v>
          </cell>
          <cell r="O6593">
            <v>5309661</v>
          </cell>
        </row>
        <row r="6594">
          <cell r="F6594" t="str">
            <v>ITE</v>
          </cell>
          <cell r="N6594">
            <v>1561950</v>
          </cell>
          <cell r="O6594">
            <v>5466825</v>
          </cell>
        </row>
        <row r="6595">
          <cell r="F6595" t="str">
            <v>ITE</v>
          </cell>
          <cell r="N6595">
            <v>1561950</v>
          </cell>
          <cell r="O6595">
            <v>5466825</v>
          </cell>
        </row>
        <row r="6596">
          <cell r="F6596" t="str">
            <v>ITE</v>
          </cell>
          <cell r="N6596">
            <v>1561950</v>
          </cell>
          <cell r="O6596">
            <v>5466825</v>
          </cell>
        </row>
        <row r="6597">
          <cell r="F6597" t="str">
            <v>ITE</v>
          </cell>
          <cell r="N6597">
            <v>1561950</v>
          </cell>
          <cell r="O6597">
            <v>5466825</v>
          </cell>
        </row>
        <row r="6598">
          <cell r="F6598" t="str">
            <v>ITE</v>
          </cell>
          <cell r="N6598">
            <v>1561950</v>
          </cell>
          <cell r="O6598">
            <v>5466825</v>
          </cell>
        </row>
        <row r="6599">
          <cell r="F6599" t="str">
            <v>ITE</v>
          </cell>
          <cell r="N6599">
            <v>1561950</v>
          </cell>
          <cell r="O6599">
            <v>5466825</v>
          </cell>
        </row>
        <row r="6600">
          <cell r="F6600" t="str">
            <v>ITE</v>
          </cell>
          <cell r="N6600">
            <v>1561950</v>
          </cell>
          <cell r="O6600">
            <v>5466825</v>
          </cell>
        </row>
        <row r="6601">
          <cell r="F6601" t="str">
            <v>ITE</v>
          </cell>
          <cell r="N6601">
            <v>1561950</v>
          </cell>
          <cell r="O6601">
            <v>5466825</v>
          </cell>
        </row>
        <row r="6602">
          <cell r="F6602" t="str">
            <v>ITE</v>
          </cell>
          <cell r="N6602">
            <v>1561950</v>
          </cell>
          <cell r="O6602">
            <v>5466825</v>
          </cell>
        </row>
        <row r="6603">
          <cell r="F6603" t="str">
            <v>ITE</v>
          </cell>
          <cell r="N6603">
            <v>1561950</v>
          </cell>
          <cell r="O6603">
            <v>5466825</v>
          </cell>
        </row>
        <row r="6604">
          <cell r="F6604" t="str">
            <v>ITE</v>
          </cell>
          <cell r="N6604">
            <v>1561950</v>
          </cell>
          <cell r="O6604">
            <v>5466825</v>
          </cell>
        </row>
        <row r="6605">
          <cell r="F6605" t="str">
            <v>ITE</v>
          </cell>
          <cell r="N6605">
            <v>1561950</v>
          </cell>
          <cell r="O6605">
            <v>5466825</v>
          </cell>
        </row>
        <row r="6606">
          <cell r="F6606" t="str">
            <v>ITE</v>
          </cell>
          <cell r="N6606">
            <v>1561950</v>
          </cell>
          <cell r="O6606">
            <v>5466825</v>
          </cell>
        </row>
        <row r="6607">
          <cell r="F6607" t="str">
            <v>ITE</v>
          </cell>
          <cell r="N6607">
            <v>1561950</v>
          </cell>
          <cell r="O6607">
            <v>5466825</v>
          </cell>
        </row>
        <row r="6608">
          <cell r="F6608" t="str">
            <v>ITE</v>
          </cell>
          <cell r="N6608">
            <v>1561950</v>
          </cell>
          <cell r="O6608">
            <v>5466825</v>
          </cell>
        </row>
        <row r="6609">
          <cell r="F6609" t="str">
            <v>ITE</v>
          </cell>
          <cell r="N6609">
            <v>1561950</v>
          </cell>
          <cell r="O6609">
            <v>5466825</v>
          </cell>
        </row>
        <row r="6610">
          <cell r="F6610" t="str">
            <v>ITE</v>
          </cell>
          <cell r="N6610">
            <v>1561950</v>
          </cell>
          <cell r="O6610">
            <v>5466825</v>
          </cell>
        </row>
        <row r="6611">
          <cell r="F6611" t="str">
            <v>ITE</v>
          </cell>
          <cell r="N6611">
            <v>1561950</v>
          </cell>
          <cell r="O6611">
            <v>5466825</v>
          </cell>
        </row>
        <row r="6612">
          <cell r="F6612" t="str">
            <v>ITE</v>
          </cell>
          <cell r="N6612">
            <v>1561950</v>
          </cell>
          <cell r="O6612">
            <v>5466825</v>
          </cell>
        </row>
        <row r="6613">
          <cell r="F6613" t="str">
            <v>ITE</v>
          </cell>
          <cell r="N6613">
            <v>1561950</v>
          </cell>
          <cell r="O6613">
            <v>5466825</v>
          </cell>
        </row>
        <row r="6614">
          <cell r="F6614" t="str">
            <v>ITE</v>
          </cell>
          <cell r="N6614">
            <v>2655000</v>
          </cell>
          <cell r="O6614">
            <v>9292500</v>
          </cell>
        </row>
        <row r="6615">
          <cell r="F6615" t="str">
            <v>ITE</v>
          </cell>
          <cell r="N6615">
            <v>3843450</v>
          </cell>
          <cell r="O6615">
            <v>13452075</v>
          </cell>
        </row>
        <row r="6616">
          <cell r="F6616" t="str">
            <v>ITE</v>
          </cell>
          <cell r="N6616">
            <v>6750000</v>
          </cell>
          <cell r="O6616">
            <v>23625000</v>
          </cell>
        </row>
        <row r="6617">
          <cell r="F6617" t="str">
            <v>ITE</v>
          </cell>
          <cell r="N6617">
            <v>21960000</v>
          </cell>
          <cell r="O6617">
            <v>76860000</v>
          </cell>
        </row>
        <row r="6618">
          <cell r="F6618" t="str">
            <v>ITE</v>
          </cell>
          <cell r="N6618">
            <v>1775000</v>
          </cell>
          <cell r="O6618">
            <v>6212500</v>
          </cell>
        </row>
        <row r="6619">
          <cell r="F6619" t="str">
            <v>ITE</v>
          </cell>
          <cell r="N6619">
            <v>1775000</v>
          </cell>
          <cell r="O6619">
            <v>6212500</v>
          </cell>
        </row>
        <row r="6620">
          <cell r="F6620" t="str">
            <v>OPE</v>
          </cell>
          <cell r="N6620">
            <v>812500</v>
          </cell>
          <cell r="O6620">
            <v>2843750</v>
          </cell>
        </row>
        <row r="6621">
          <cell r="F6621" t="str">
            <v>OPE</v>
          </cell>
          <cell r="N6621">
            <v>812500</v>
          </cell>
          <cell r="O6621">
            <v>2843750</v>
          </cell>
        </row>
        <row r="6622">
          <cell r="F6622" t="str">
            <v>OPE</v>
          </cell>
          <cell r="N6622">
            <v>812500</v>
          </cell>
          <cell r="O6622">
            <v>2843750</v>
          </cell>
        </row>
        <row r="6623">
          <cell r="F6623" t="str">
            <v>OPE</v>
          </cell>
          <cell r="N6623">
            <v>2425000</v>
          </cell>
          <cell r="O6623">
            <v>8689583</v>
          </cell>
        </row>
        <row r="6624">
          <cell r="F6624" t="str">
            <v>OPE</v>
          </cell>
          <cell r="N6624">
            <v>2425000</v>
          </cell>
          <cell r="O6624">
            <v>8689583</v>
          </cell>
        </row>
        <row r="6625">
          <cell r="F6625" t="str">
            <v>OPE</v>
          </cell>
          <cell r="N6625">
            <v>2425000</v>
          </cell>
          <cell r="O6625">
            <v>8689583</v>
          </cell>
        </row>
        <row r="6626">
          <cell r="F6626" t="str">
            <v>OPE</v>
          </cell>
          <cell r="N6626">
            <v>2425000</v>
          </cell>
          <cell r="O6626">
            <v>8689583</v>
          </cell>
        </row>
        <row r="6627">
          <cell r="F6627" t="str">
            <v>OPE</v>
          </cell>
          <cell r="N6627">
            <v>808332</v>
          </cell>
          <cell r="O6627">
            <v>0</v>
          </cell>
        </row>
        <row r="6628">
          <cell r="F6628" t="str">
            <v>OPE</v>
          </cell>
          <cell r="N6628">
            <v>1616668</v>
          </cell>
          <cell r="O6628">
            <v>8689583</v>
          </cell>
        </row>
        <row r="6629">
          <cell r="F6629" t="str">
            <v>OPE</v>
          </cell>
          <cell r="N6629">
            <v>808332</v>
          </cell>
          <cell r="O6629">
            <v>0</v>
          </cell>
        </row>
        <row r="6630">
          <cell r="F6630" t="str">
            <v>OPE</v>
          </cell>
          <cell r="N6630">
            <v>1616668</v>
          </cell>
          <cell r="O6630">
            <v>8689583</v>
          </cell>
        </row>
        <row r="6631">
          <cell r="F6631" t="str">
            <v>OPE</v>
          </cell>
          <cell r="N6631">
            <v>2425000</v>
          </cell>
          <cell r="O6631">
            <v>8689583</v>
          </cell>
        </row>
        <row r="6632">
          <cell r="F6632" t="str">
            <v>OPE</v>
          </cell>
          <cell r="N6632">
            <v>2425000</v>
          </cell>
          <cell r="O6632">
            <v>8689583</v>
          </cell>
        </row>
        <row r="6633">
          <cell r="F6633" t="str">
            <v>OPE</v>
          </cell>
          <cell r="N6633">
            <v>2425000</v>
          </cell>
          <cell r="O6633">
            <v>8689583</v>
          </cell>
        </row>
        <row r="6634">
          <cell r="F6634" t="str">
            <v>OPE</v>
          </cell>
          <cell r="N6634">
            <v>2425000</v>
          </cell>
          <cell r="O6634">
            <v>8689583</v>
          </cell>
        </row>
        <row r="6635">
          <cell r="F6635" t="str">
            <v>OPE</v>
          </cell>
          <cell r="N6635">
            <v>2020834</v>
          </cell>
          <cell r="O6635">
            <v>8689583</v>
          </cell>
        </row>
        <row r="6636">
          <cell r="F6636" t="str">
            <v>OPE</v>
          </cell>
          <cell r="N6636">
            <v>404166</v>
          </cell>
          <cell r="O6636">
            <v>0</v>
          </cell>
        </row>
        <row r="6637">
          <cell r="F6637" t="str">
            <v>OPE</v>
          </cell>
          <cell r="N6637">
            <v>2425000</v>
          </cell>
          <cell r="O6637">
            <v>8689583</v>
          </cell>
        </row>
        <row r="6638">
          <cell r="F6638" t="str">
            <v>OPE</v>
          </cell>
          <cell r="N6638">
            <v>2425000</v>
          </cell>
          <cell r="O6638">
            <v>8689583</v>
          </cell>
        </row>
        <row r="6639">
          <cell r="F6639" t="str">
            <v>OPE</v>
          </cell>
          <cell r="N6639">
            <v>2425000</v>
          </cell>
          <cell r="O6639">
            <v>8689583</v>
          </cell>
        </row>
        <row r="6640">
          <cell r="F6640" t="str">
            <v>OPE</v>
          </cell>
          <cell r="N6640">
            <v>2425000</v>
          </cell>
          <cell r="O6640">
            <v>8689583</v>
          </cell>
        </row>
        <row r="6641">
          <cell r="F6641" t="str">
            <v>OPE</v>
          </cell>
          <cell r="N6641">
            <v>2425000</v>
          </cell>
          <cell r="O6641">
            <v>8689583</v>
          </cell>
        </row>
        <row r="6642">
          <cell r="F6642" t="str">
            <v>OPE</v>
          </cell>
          <cell r="N6642">
            <v>2425000</v>
          </cell>
          <cell r="O6642">
            <v>8689583</v>
          </cell>
        </row>
        <row r="6643">
          <cell r="F6643" t="str">
            <v>OPE</v>
          </cell>
          <cell r="N6643">
            <v>2425000</v>
          </cell>
          <cell r="O6643">
            <v>8689583</v>
          </cell>
        </row>
        <row r="6644">
          <cell r="F6644" t="str">
            <v>OPE</v>
          </cell>
          <cell r="N6644">
            <v>2425000</v>
          </cell>
          <cell r="O6644">
            <v>8689583</v>
          </cell>
        </row>
        <row r="6645">
          <cell r="F6645" t="str">
            <v>OPE</v>
          </cell>
          <cell r="N6645">
            <v>808332</v>
          </cell>
          <cell r="O6645">
            <v>0</v>
          </cell>
        </row>
        <row r="6646">
          <cell r="F6646" t="str">
            <v>OPE</v>
          </cell>
          <cell r="N6646">
            <v>1616668</v>
          </cell>
          <cell r="O6646">
            <v>8689583</v>
          </cell>
        </row>
        <row r="6647">
          <cell r="F6647" t="str">
            <v>OPE</v>
          </cell>
          <cell r="N6647">
            <v>2425000</v>
          </cell>
          <cell r="O6647">
            <v>8689583</v>
          </cell>
        </row>
        <row r="6648">
          <cell r="F6648" t="str">
            <v>OPE</v>
          </cell>
          <cell r="N6648">
            <v>2425000</v>
          </cell>
          <cell r="O6648">
            <v>8689583</v>
          </cell>
        </row>
        <row r="6649">
          <cell r="F6649" t="str">
            <v>OPE</v>
          </cell>
          <cell r="N6649">
            <v>2425000</v>
          </cell>
          <cell r="O6649">
            <v>8689583</v>
          </cell>
        </row>
        <row r="6650">
          <cell r="F6650" t="str">
            <v>OPE</v>
          </cell>
          <cell r="N6650">
            <v>2425000</v>
          </cell>
          <cell r="O6650">
            <v>8689583</v>
          </cell>
        </row>
        <row r="6651">
          <cell r="F6651" t="str">
            <v>OPE</v>
          </cell>
          <cell r="N6651">
            <v>2425000</v>
          </cell>
          <cell r="O6651">
            <v>8689583</v>
          </cell>
        </row>
        <row r="6652">
          <cell r="F6652" t="str">
            <v>OPE</v>
          </cell>
          <cell r="N6652">
            <v>2425000</v>
          </cell>
          <cell r="O6652">
            <v>8689583</v>
          </cell>
        </row>
        <row r="6653">
          <cell r="F6653" t="str">
            <v>OPE</v>
          </cell>
          <cell r="N6653">
            <v>2425000</v>
          </cell>
          <cell r="O6653">
            <v>8689583</v>
          </cell>
        </row>
        <row r="6654">
          <cell r="F6654" t="str">
            <v>OPE</v>
          </cell>
          <cell r="N6654">
            <v>2425000</v>
          </cell>
          <cell r="O6654">
            <v>8689583</v>
          </cell>
        </row>
        <row r="6655">
          <cell r="F6655" t="str">
            <v>OPE</v>
          </cell>
          <cell r="N6655">
            <v>2425000</v>
          </cell>
          <cell r="O6655">
            <v>8689583</v>
          </cell>
        </row>
        <row r="6656">
          <cell r="F6656" t="str">
            <v>OPE</v>
          </cell>
          <cell r="N6656">
            <v>2425000</v>
          </cell>
          <cell r="O6656">
            <v>8689583</v>
          </cell>
        </row>
        <row r="6657">
          <cell r="F6657" t="str">
            <v>OPE</v>
          </cell>
          <cell r="N6657">
            <v>9270687</v>
          </cell>
          <cell r="O6657">
            <v>33992519</v>
          </cell>
        </row>
        <row r="6658">
          <cell r="F6658" t="str">
            <v>OPE</v>
          </cell>
          <cell r="N6658">
            <v>9825000</v>
          </cell>
          <cell r="O6658">
            <v>36025000</v>
          </cell>
        </row>
        <row r="6659">
          <cell r="F6659" t="str">
            <v>OPE</v>
          </cell>
          <cell r="N6659">
            <v>74045462</v>
          </cell>
          <cell r="O6659">
            <v>265329571</v>
          </cell>
        </row>
        <row r="6660">
          <cell r="F6660" t="str">
            <v>ITE</v>
          </cell>
          <cell r="N6660">
            <v>0</v>
          </cell>
          <cell r="O6660">
            <v>10105950</v>
          </cell>
        </row>
        <row r="6661">
          <cell r="F6661" t="str">
            <v>ITE</v>
          </cell>
          <cell r="N6661">
            <v>0</v>
          </cell>
          <cell r="O6661">
            <v>10105950</v>
          </cell>
        </row>
        <row r="6662">
          <cell r="F6662" t="str">
            <v>ITE</v>
          </cell>
          <cell r="N6662">
            <v>0</v>
          </cell>
          <cell r="O6662">
            <v>10105950</v>
          </cell>
        </row>
        <row r="6663">
          <cell r="F6663" t="str">
            <v>FFE</v>
          </cell>
          <cell r="N6663">
            <v>1187500</v>
          </cell>
          <cell r="O6663">
            <v>4057291</v>
          </cell>
        </row>
        <row r="6664">
          <cell r="F6664" t="str">
            <v>FFE</v>
          </cell>
          <cell r="N6664">
            <v>1187500</v>
          </cell>
          <cell r="O6664">
            <v>4057291</v>
          </cell>
        </row>
        <row r="6665">
          <cell r="F6665" t="str">
            <v>OPE</v>
          </cell>
          <cell r="N6665">
            <v>6500000</v>
          </cell>
          <cell r="O6665">
            <v>22750000</v>
          </cell>
        </row>
        <row r="6666">
          <cell r="F6666" t="str">
            <v>OPE</v>
          </cell>
          <cell r="N6666">
            <v>6500000</v>
          </cell>
          <cell r="O6666">
            <v>23291666</v>
          </cell>
        </row>
        <row r="6667">
          <cell r="F6667" t="str">
            <v>ITE</v>
          </cell>
          <cell r="N6667">
            <v>10500000</v>
          </cell>
          <cell r="O6667">
            <v>34125000</v>
          </cell>
        </row>
        <row r="6668">
          <cell r="F6668" t="str">
            <v>OPE</v>
          </cell>
          <cell r="N6668">
            <v>25000000</v>
          </cell>
          <cell r="O6668">
            <v>87500000</v>
          </cell>
        </row>
        <row r="6669">
          <cell r="F6669" t="str">
            <v>OPE</v>
          </cell>
          <cell r="N6669">
            <v>6344375</v>
          </cell>
          <cell r="O6669">
            <v>22734010</v>
          </cell>
        </row>
        <row r="6670">
          <cell r="F6670" t="str">
            <v>OPE</v>
          </cell>
          <cell r="N6670">
            <v>7599687</v>
          </cell>
          <cell r="O6670">
            <v>27232212</v>
          </cell>
        </row>
        <row r="6671">
          <cell r="F6671" t="str">
            <v>FFE</v>
          </cell>
          <cell r="N6671">
            <v>1150000</v>
          </cell>
          <cell r="O6671">
            <v>4025000</v>
          </cell>
        </row>
        <row r="6672">
          <cell r="F6672" t="str">
            <v>FFE</v>
          </cell>
          <cell r="N6672">
            <v>1675000</v>
          </cell>
          <cell r="O6672">
            <v>5722916</v>
          </cell>
        </row>
        <row r="6673">
          <cell r="F6673" t="str">
            <v>FFE</v>
          </cell>
          <cell r="N6673">
            <v>5487500</v>
          </cell>
          <cell r="O6673">
            <v>18748958</v>
          </cell>
        </row>
        <row r="6674">
          <cell r="F6674" t="str">
            <v>FFE</v>
          </cell>
          <cell r="N6674">
            <v>5487500</v>
          </cell>
          <cell r="O6674">
            <v>18748958</v>
          </cell>
        </row>
        <row r="6675">
          <cell r="F6675" t="str">
            <v>FFE</v>
          </cell>
          <cell r="N6675">
            <v>1268181</v>
          </cell>
          <cell r="O6675">
            <v>4649997</v>
          </cell>
        </row>
        <row r="6676">
          <cell r="F6676" t="str">
            <v>FFE</v>
          </cell>
          <cell r="N6676">
            <v>1268181</v>
          </cell>
          <cell r="O6676">
            <v>4649997</v>
          </cell>
        </row>
        <row r="6677">
          <cell r="F6677" t="str">
            <v>FFE</v>
          </cell>
          <cell r="N6677">
            <v>1376386</v>
          </cell>
          <cell r="O6677">
            <v>5046748</v>
          </cell>
        </row>
        <row r="6678">
          <cell r="F6678" t="str">
            <v>FFE</v>
          </cell>
          <cell r="N6678">
            <v>1187500</v>
          </cell>
          <cell r="O6678">
            <v>4057291</v>
          </cell>
        </row>
        <row r="6679">
          <cell r="F6679" t="str">
            <v>ITE</v>
          </cell>
          <cell r="N6679">
            <v>793750</v>
          </cell>
          <cell r="O6679">
            <v>2711979</v>
          </cell>
        </row>
        <row r="6680">
          <cell r="F6680" t="str">
            <v>OPE</v>
          </cell>
          <cell r="N6680">
            <v>22770000</v>
          </cell>
          <cell r="O6680">
            <v>79695000</v>
          </cell>
        </row>
        <row r="6681">
          <cell r="F6681" t="str">
            <v>OPE</v>
          </cell>
          <cell r="N6681">
            <v>4250000</v>
          </cell>
          <cell r="O6681">
            <v>14520833</v>
          </cell>
        </row>
        <row r="6682">
          <cell r="F6682" t="str">
            <v>OPE</v>
          </cell>
          <cell r="N6682">
            <v>6237500</v>
          </cell>
          <cell r="O6682">
            <v>21311458</v>
          </cell>
        </row>
        <row r="6683">
          <cell r="F6683" t="str">
            <v>OPE</v>
          </cell>
          <cell r="N6683">
            <v>6237500</v>
          </cell>
          <cell r="O6683">
            <v>21311458</v>
          </cell>
        </row>
        <row r="6684">
          <cell r="F6684" t="str">
            <v>OPE</v>
          </cell>
          <cell r="N6684">
            <v>6237500</v>
          </cell>
          <cell r="O6684">
            <v>21311458</v>
          </cell>
        </row>
        <row r="6685">
          <cell r="F6685" t="str">
            <v>OPE</v>
          </cell>
          <cell r="N6685">
            <v>6237500</v>
          </cell>
          <cell r="O6685">
            <v>21311458</v>
          </cell>
        </row>
        <row r="6686">
          <cell r="F6686" t="str">
            <v>OPE</v>
          </cell>
          <cell r="N6686">
            <v>6237500</v>
          </cell>
          <cell r="O6686">
            <v>21311458</v>
          </cell>
        </row>
        <row r="6687">
          <cell r="F6687" t="str">
            <v>OPE</v>
          </cell>
          <cell r="N6687">
            <v>6237500</v>
          </cell>
          <cell r="O6687">
            <v>21311458</v>
          </cell>
        </row>
        <row r="6688">
          <cell r="F6688" t="str">
            <v>OPE</v>
          </cell>
          <cell r="N6688">
            <v>6237500</v>
          </cell>
          <cell r="O6688">
            <v>21311458</v>
          </cell>
        </row>
        <row r="6689">
          <cell r="F6689" t="str">
            <v>OPE</v>
          </cell>
          <cell r="N6689">
            <v>6237500</v>
          </cell>
          <cell r="O6689">
            <v>21311458</v>
          </cell>
        </row>
        <row r="6690">
          <cell r="F6690" t="str">
            <v>OPE</v>
          </cell>
          <cell r="N6690">
            <v>6237500</v>
          </cell>
          <cell r="O6690">
            <v>21311458</v>
          </cell>
        </row>
        <row r="6691">
          <cell r="F6691" t="str">
            <v>OPE</v>
          </cell>
          <cell r="N6691">
            <v>6237500</v>
          </cell>
          <cell r="O6691">
            <v>21311458</v>
          </cell>
        </row>
        <row r="6692">
          <cell r="F6692" t="str">
            <v>OPE</v>
          </cell>
          <cell r="N6692">
            <v>6237500</v>
          </cell>
          <cell r="O6692">
            <v>21311458</v>
          </cell>
        </row>
        <row r="6693">
          <cell r="F6693" t="str">
            <v>OPE</v>
          </cell>
          <cell r="N6693">
            <v>6237500</v>
          </cell>
          <cell r="O6693">
            <v>21311458</v>
          </cell>
        </row>
        <row r="6694">
          <cell r="F6694" t="str">
            <v>OPE</v>
          </cell>
          <cell r="N6694">
            <v>6237500</v>
          </cell>
          <cell r="O6694">
            <v>21311458</v>
          </cell>
        </row>
        <row r="6695">
          <cell r="F6695" t="str">
            <v>OPE</v>
          </cell>
          <cell r="N6695">
            <v>6237500</v>
          </cell>
          <cell r="O6695">
            <v>21311458</v>
          </cell>
        </row>
        <row r="6696">
          <cell r="F6696" t="str">
            <v>OPE</v>
          </cell>
          <cell r="N6696">
            <v>6237500</v>
          </cell>
          <cell r="O6696">
            <v>21311458</v>
          </cell>
        </row>
        <row r="6697">
          <cell r="F6697" t="str">
            <v>OPE</v>
          </cell>
          <cell r="N6697">
            <v>6237500</v>
          </cell>
          <cell r="O6697">
            <v>21311458</v>
          </cell>
        </row>
        <row r="6698">
          <cell r="F6698" t="str">
            <v>OPE</v>
          </cell>
          <cell r="N6698">
            <v>6237500</v>
          </cell>
          <cell r="O6698">
            <v>21311458</v>
          </cell>
        </row>
        <row r="6699">
          <cell r="F6699" t="str">
            <v>OPE</v>
          </cell>
          <cell r="N6699">
            <v>6237500</v>
          </cell>
          <cell r="O6699">
            <v>21311458</v>
          </cell>
        </row>
        <row r="6700">
          <cell r="F6700" t="str">
            <v>OPE</v>
          </cell>
          <cell r="N6700">
            <v>6237500</v>
          </cell>
          <cell r="O6700">
            <v>21311458</v>
          </cell>
        </row>
        <row r="6701">
          <cell r="F6701" t="str">
            <v>OPE</v>
          </cell>
          <cell r="N6701">
            <v>6237500</v>
          </cell>
          <cell r="O6701">
            <v>21311458</v>
          </cell>
        </row>
        <row r="6702">
          <cell r="F6702" t="str">
            <v>OPE</v>
          </cell>
          <cell r="N6702">
            <v>6237500</v>
          </cell>
          <cell r="O6702">
            <v>21311458</v>
          </cell>
        </row>
        <row r="6703">
          <cell r="F6703" t="str">
            <v>OPE</v>
          </cell>
          <cell r="N6703">
            <v>6237500</v>
          </cell>
          <cell r="O6703">
            <v>21311458</v>
          </cell>
        </row>
        <row r="6704">
          <cell r="F6704" t="str">
            <v>OPE</v>
          </cell>
          <cell r="N6704">
            <v>6237500</v>
          </cell>
          <cell r="O6704">
            <v>21311458</v>
          </cell>
        </row>
        <row r="6705">
          <cell r="F6705" t="str">
            <v>OPE</v>
          </cell>
          <cell r="N6705">
            <v>6237500</v>
          </cell>
          <cell r="O6705">
            <v>21311458</v>
          </cell>
        </row>
        <row r="6706">
          <cell r="F6706" t="str">
            <v>OPE</v>
          </cell>
          <cell r="N6706">
            <v>6237500</v>
          </cell>
          <cell r="O6706">
            <v>21311458</v>
          </cell>
        </row>
        <row r="6707">
          <cell r="F6707" t="str">
            <v>ITE</v>
          </cell>
          <cell r="N6707">
            <v>1541800</v>
          </cell>
          <cell r="O6707">
            <v>5267816</v>
          </cell>
        </row>
        <row r="6708">
          <cell r="F6708" t="str">
            <v>ITE</v>
          </cell>
          <cell r="N6708">
            <v>1541800</v>
          </cell>
          <cell r="O6708">
            <v>5267816</v>
          </cell>
        </row>
        <row r="6709">
          <cell r="F6709" t="str">
            <v>ITE</v>
          </cell>
          <cell r="N6709">
            <v>1541800</v>
          </cell>
          <cell r="O6709">
            <v>5267816</v>
          </cell>
        </row>
        <row r="6710">
          <cell r="F6710" t="str">
            <v>ITE</v>
          </cell>
          <cell r="N6710">
            <v>1541800</v>
          </cell>
          <cell r="O6710">
            <v>5267816</v>
          </cell>
        </row>
        <row r="6711">
          <cell r="F6711" t="str">
            <v>OPE</v>
          </cell>
          <cell r="N6711">
            <v>35160000</v>
          </cell>
          <cell r="O6711">
            <v>123060000</v>
          </cell>
        </row>
        <row r="6712">
          <cell r="F6712" t="str">
            <v>OPE</v>
          </cell>
          <cell r="N6712">
            <v>35160000</v>
          </cell>
          <cell r="O6712">
            <v>123060000</v>
          </cell>
        </row>
        <row r="6713">
          <cell r="F6713" t="str">
            <v>ITE</v>
          </cell>
          <cell r="N6713">
            <v>1481250</v>
          </cell>
          <cell r="O6713">
            <v>4937500</v>
          </cell>
        </row>
        <row r="6714">
          <cell r="F6714" t="str">
            <v>ITE</v>
          </cell>
          <cell r="N6714">
            <v>1481250</v>
          </cell>
          <cell r="O6714">
            <v>4937500</v>
          </cell>
        </row>
        <row r="6715">
          <cell r="F6715" t="str">
            <v>OPE</v>
          </cell>
          <cell r="N6715">
            <v>7777083</v>
          </cell>
          <cell r="O6715">
            <v>23979339</v>
          </cell>
        </row>
        <row r="6716">
          <cell r="F6716" t="str">
            <v>OPE</v>
          </cell>
          <cell r="N6716">
            <v>7777083</v>
          </cell>
          <cell r="O6716">
            <v>23979339</v>
          </cell>
        </row>
        <row r="6717">
          <cell r="F6717" t="str">
            <v>OPE</v>
          </cell>
          <cell r="N6717">
            <v>7777083</v>
          </cell>
          <cell r="O6717">
            <v>23979339</v>
          </cell>
        </row>
        <row r="6718">
          <cell r="F6718" t="str">
            <v>ITE</v>
          </cell>
          <cell r="N6718">
            <v>898031</v>
          </cell>
          <cell r="O6718">
            <v>2993436</v>
          </cell>
        </row>
        <row r="6719">
          <cell r="F6719" t="str">
            <v>ITE</v>
          </cell>
          <cell r="N6719">
            <v>1604482</v>
          </cell>
          <cell r="O6719">
            <v>5481981</v>
          </cell>
        </row>
        <row r="6720">
          <cell r="F6720" t="str">
            <v>ITE</v>
          </cell>
          <cell r="N6720">
            <v>1604482</v>
          </cell>
          <cell r="O6720">
            <v>5481981</v>
          </cell>
        </row>
        <row r="6721">
          <cell r="F6721" t="str">
            <v>OPE</v>
          </cell>
          <cell r="N6721">
            <v>4687500</v>
          </cell>
          <cell r="O6721">
            <v>16015625</v>
          </cell>
        </row>
        <row r="6722">
          <cell r="F6722" t="str">
            <v>OPE</v>
          </cell>
          <cell r="N6722">
            <v>4687500</v>
          </cell>
          <cell r="O6722">
            <v>16015625</v>
          </cell>
        </row>
        <row r="6723">
          <cell r="F6723" t="str">
            <v>OPE</v>
          </cell>
          <cell r="N6723">
            <v>4687500</v>
          </cell>
          <cell r="O6723">
            <v>16015625</v>
          </cell>
        </row>
        <row r="6724">
          <cell r="F6724" t="str">
            <v>OPE</v>
          </cell>
          <cell r="N6724">
            <v>4687500</v>
          </cell>
          <cell r="O6724">
            <v>16015625</v>
          </cell>
        </row>
        <row r="6725">
          <cell r="F6725" t="str">
            <v>OPE</v>
          </cell>
          <cell r="N6725">
            <v>4687500</v>
          </cell>
          <cell r="O6725">
            <v>16015625</v>
          </cell>
        </row>
        <row r="6726">
          <cell r="F6726" t="str">
            <v>OPE</v>
          </cell>
          <cell r="N6726">
            <v>4687500</v>
          </cell>
          <cell r="O6726">
            <v>16015625</v>
          </cell>
        </row>
        <row r="6727">
          <cell r="F6727" t="str">
            <v>OPE</v>
          </cell>
          <cell r="N6727">
            <v>4687500</v>
          </cell>
          <cell r="O6727">
            <v>16015625</v>
          </cell>
        </row>
        <row r="6728">
          <cell r="F6728" t="str">
            <v>OPE</v>
          </cell>
          <cell r="N6728">
            <v>4687500</v>
          </cell>
          <cell r="O6728">
            <v>16015625</v>
          </cell>
        </row>
        <row r="6729">
          <cell r="F6729" t="str">
            <v>OPE</v>
          </cell>
          <cell r="N6729">
            <v>4687500</v>
          </cell>
          <cell r="O6729">
            <v>16015625</v>
          </cell>
        </row>
        <row r="6730">
          <cell r="F6730" t="str">
            <v>OPE</v>
          </cell>
          <cell r="N6730">
            <v>781250</v>
          </cell>
          <cell r="O6730">
            <v>0</v>
          </cell>
        </row>
        <row r="6731">
          <cell r="F6731" t="str">
            <v>OPE</v>
          </cell>
          <cell r="N6731">
            <v>3906250</v>
          </cell>
          <cell r="O6731">
            <v>16015625</v>
          </cell>
        </row>
        <row r="6732">
          <cell r="F6732" t="str">
            <v>OPE</v>
          </cell>
          <cell r="N6732">
            <v>4687500</v>
          </cell>
          <cell r="O6732">
            <v>16015625</v>
          </cell>
        </row>
        <row r="6733">
          <cell r="F6733" t="str">
            <v>OPE</v>
          </cell>
          <cell r="N6733">
            <v>4687500</v>
          </cell>
          <cell r="O6733">
            <v>16015625</v>
          </cell>
        </row>
        <row r="6734">
          <cell r="F6734" t="str">
            <v>OPE</v>
          </cell>
          <cell r="N6734">
            <v>4687500</v>
          </cell>
          <cell r="O6734">
            <v>16015625</v>
          </cell>
        </row>
        <row r="6735">
          <cell r="F6735" t="str">
            <v>OPE</v>
          </cell>
          <cell r="N6735">
            <v>4687500</v>
          </cell>
          <cell r="O6735">
            <v>16015625</v>
          </cell>
        </row>
        <row r="6736">
          <cell r="F6736" t="str">
            <v>OPE</v>
          </cell>
          <cell r="N6736">
            <v>4687500</v>
          </cell>
          <cell r="O6736">
            <v>16015625</v>
          </cell>
        </row>
        <row r="6737">
          <cell r="F6737" t="str">
            <v>OPE</v>
          </cell>
          <cell r="N6737">
            <v>4687500</v>
          </cell>
          <cell r="O6737">
            <v>16015625</v>
          </cell>
        </row>
        <row r="6738">
          <cell r="F6738" t="str">
            <v>OPE</v>
          </cell>
          <cell r="N6738">
            <v>4687500</v>
          </cell>
          <cell r="O6738">
            <v>16015625</v>
          </cell>
        </row>
        <row r="6739">
          <cell r="F6739" t="str">
            <v>OPE</v>
          </cell>
          <cell r="N6739">
            <v>4687500</v>
          </cell>
          <cell r="O6739">
            <v>16015625</v>
          </cell>
        </row>
        <row r="6740">
          <cell r="F6740" t="str">
            <v>OPE</v>
          </cell>
          <cell r="N6740">
            <v>4687500</v>
          </cell>
          <cell r="O6740">
            <v>16015625</v>
          </cell>
        </row>
        <row r="6741">
          <cell r="F6741" t="str">
            <v>OPE</v>
          </cell>
          <cell r="N6741">
            <v>4687500</v>
          </cell>
          <cell r="O6741">
            <v>16015625</v>
          </cell>
        </row>
        <row r="6742">
          <cell r="F6742" t="str">
            <v>OPE</v>
          </cell>
          <cell r="N6742">
            <v>4687500</v>
          </cell>
          <cell r="O6742">
            <v>16015625</v>
          </cell>
        </row>
        <row r="6743">
          <cell r="F6743" t="str">
            <v>OPE</v>
          </cell>
          <cell r="N6743">
            <v>4687500</v>
          </cell>
          <cell r="O6743">
            <v>16015625</v>
          </cell>
        </row>
        <row r="6744">
          <cell r="F6744" t="str">
            <v>OPE</v>
          </cell>
          <cell r="N6744">
            <v>4687500</v>
          </cell>
          <cell r="O6744">
            <v>16015625</v>
          </cell>
        </row>
        <row r="6745">
          <cell r="F6745" t="str">
            <v>OPE</v>
          </cell>
          <cell r="N6745">
            <v>4687500</v>
          </cell>
          <cell r="O6745">
            <v>16015625</v>
          </cell>
        </row>
        <row r="6746">
          <cell r="F6746" t="str">
            <v>OPE</v>
          </cell>
          <cell r="N6746">
            <v>4687500</v>
          </cell>
          <cell r="O6746">
            <v>16015625</v>
          </cell>
        </row>
        <row r="6747">
          <cell r="F6747" t="str">
            <v>OPE</v>
          </cell>
          <cell r="N6747">
            <v>4687500</v>
          </cell>
          <cell r="O6747">
            <v>16015625</v>
          </cell>
        </row>
        <row r="6748">
          <cell r="F6748" t="str">
            <v>OPE</v>
          </cell>
          <cell r="N6748">
            <v>4687500</v>
          </cell>
          <cell r="O6748">
            <v>16015625</v>
          </cell>
        </row>
        <row r="6749">
          <cell r="F6749" t="str">
            <v>OPE</v>
          </cell>
          <cell r="N6749">
            <v>4687500</v>
          </cell>
          <cell r="O6749">
            <v>16015625</v>
          </cell>
        </row>
        <row r="6750">
          <cell r="F6750" t="str">
            <v>OPE</v>
          </cell>
          <cell r="N6750">
            <v>4687500</v>
          </cell>
          <cell r="O6750">
            <v>16015625</v>
          </cell>
        </row>
        <row r="6751">
          <cell r="F6751" t="str">
            <v>OPE</v>
          </cell>
          <cell r="N6751">
            <v>4687500</v>
          </cell>
          <cell r="O6751">
            <v>16015625</v>
          </cell>
        </row>
        <row r="6752">
          <cell r="F6752" t="str">
            <v>OPE</v>
          </cell>
          <cell r="N6752">
            <v>6640000</v>
          </cell>
          <cell r="O6752">
            <v>23240000</v>
          </cell>
        </row>
        <row r="6753">
          <cell r="F6753" t="str">
            <v>ITE</v>
          </cell>
          <cell r="N6753">
            <v>2231907</v>
          </cell>
          <cell r="O6753">
            <v>7439690</v>
          </cell>
        </row>
        <row r="6754">
          <cell r="F6754" t="str">
            <v>FFE</v>
          </cell>
          <cell r="N6754">
            <v>617500</v>
          </cell>
          <cell r="O6754">
            <v>2161248</v>
          </cell>
        </row>
        <row r="6755">
          <cell r="F6755" t="str">
            <v>FFE</v>
          </cell>
          <cell r="N6755">
            <v>625000</v>
          </cell>
          <cell r="O6755">
            <v>2187500</v>
          </cell>
        </row>
        <row r="6756">
          <cell r="F6756" t="str">
            <v>FFE</v>
          </cell>
          <cell r="N6756">
            <v>625000</v>
          </cell>
          <cell r="O6756">
            <v>2187500</v>
          </cell>
        </row>
        <row r="6757">
          <cell r="F6757" t="str">
            <v>FFE</v>
          </cell>
          <cell r="N6757">
            <v>625000</v>
          </cell>
          <cell r="O6757">
            <v>2187500</v>
          </cell>
        </row>
        <row r="6758">
          <cell r="F6758" t="str">
            <v>FFE</v>
          </cell>
          <cell r="N6758">
            <v>625000</v>
          </cell>
          <cell r="O6758">
            <v>2187500</v>
          </cell>
        </row>
        <row r="6759">
          <cell r="F6759" t="str">
            <v>FFE</v>
          </cell>
          <cell r="N6759">
            <v>625000</v>
          </cell>
          <cell r="O6759">
            <v>2187500</v>
          </cell>
        </row>
        <row r="6760">
          <cell r="F6760" t="str">
            <v>FFE</v>
          </cell>
          <cell r="N6760">
            <v>625000</v>
          </cell>
          <cell r="O6760">
            <v>2187500</v>
          </cell>
        </row>
        <row r="6761">
          <cell r="F6761" t="str">
            <v>FFE</v>
          </cell>
          <cell r="N6761">
            <v>625000</v>
          </cell>
          <cell r="O6761">
            <v>2187500</v>
          </cell>
        </row>
        <row r="6762">
          <cell r="F6762" t="str">
            <v>FFE</v>
          </cell>
          <cell r="N6762">
            <v>625000</v>
          </cell>
          <cell r="O6762">
            <v>2187500</v>
          </cell>
        </row>
        <row r="6763">
          <cell r="F6763" t="str">
            <v>FFE</v>
          </cell>
          <cell r="N6763">
            <v>625000</v>
          </cell>
          <cell r="O6763">
            <v>2187500</v>
          </cell>
        </row>
        <row r="6764">
          <cell r="F6764" t="str">
            <v>FFE</v>
          </cell>
          <cell r="N6764">
            <v>625000</v>
          </cell>
          <cell r="O6764">
            <v>2187500</v>
          </cell>
        </row>
        <row r="6765">
          <cell r="F6765" t="str">
            <v>FFE</v>
          </cell>
          <cell r="N6765">
            <v>450000</v>
          </cell>
          <cell r="O6765">
            <v>1575000</v>
          </cell>
        </row>
        <row r="6766">
          <cell r="F6766" t="str">
            <v>FFE</v>
          </cell>
          <cell r="N6766">
            <v>450000</v>
          </cell>
          <cell r="O6766">
            <v>1575000</v>
          </cell>
        </row>
        <row r="6767">
          <cell r="F6767" t="str">
            <v>FFE</v>
          </cell>
          <cell r="N6767">
            <v>450000</v>
          </cell>
          <cell r="O6767">
            <v>1575000</v>
          </cell>
        </row>
        <row r="6768">
          <cell r="F6768" t="str">
            <v>FFE</v>
          </cell>
          <cell r="N6768">
            <v>2306250</v>
          </cell>
          <cell r="O6768">
            <v>8071875</v>
          </cell>
        </row>
        <row r="6769">
          <cell r="F6769" t="str">
            <v>FFE</v>
          </cell>
          <cell r="N6769">
            <v>2306250</v>
          </cell>
          <cell r="O6769">
            <v>8071875</v>
          </cell>
        </row>
        <row r="6770">
          <cell r="F6770" t="str">
            <v>FFE</v>
          </cell>
          <cell r="N6770">
            <v>712500</v>
          </cell>
          <cell r="O6770">
            <v>2493750</v>
          </cell>
        </row>
        <row r="6771">
          <cell r="F6771" t="str">
            <v>FFE</v>
          </cell>
          <cell r="N6771">
            <v>712500</v>
          </cell>
          <cell r="O6771">
            <v>2493750</v>
          </cell>
        </row>
        <row r="6772">
          <cell r="F6772" t="str">
            <v>FFE</v>
          </cell>
          <cell r="N6772">
            <v>712500</v>
          </cell>
          <cell r="O6772">
            <v>2493750</v>
          </cell>
        </row>
        <row r="6773">
          <cell r="F6773" t="str">
            <v>FFE</v>
          </cell>
          <cell r="N6773">
            <v>712500</v>
          </cell>
          <cell r="O6773">
            <v>2493750</v>
          </cell>
        </row>
        <row r="6774">
          <cell r="F6774" t="str">
            <v>FFE</v>
          </cell>
          <cell r="N6774">
            <v>712500</v>
          </cell>
          <cell r="O6774">
            <v>2493750</v>
          </cell>
        </row>
        <row r="6775">
          <cell r="F6775" t="str">
            <v>FFE</v>
          </cell>
          <cell r="N6775">
            <v>712500</v>
          </cell>
          <cell r="O6775">
            <v>2493750</v>
          </cell>
        </row>
        <row r="6776">
          <cell r="F6776" t="str">
            <v>FFE</v>
          </cell>
          <cell r="N6776">
            <v>712500</v>
          </cell>
          <cell r="O6776">
            <v>2493750</v>
          </cell>
        </row>
        <row r="6777">
          <cell r="F6777" t="str">
            <v>FFE</v>
          </cell>
          <cell r="N6777">
            <v>712500</v>
          </cell>
          <cell r="O6777">
            <v>2493750</v>
          </cell>
        </row>
        <row r="6778">
          <cell r="F6778" t="str">
            <v>FFE</v>
          </cell>
          <cell r="N6778">
            <v>712500</v>
          </cell>
          <cell r="O6778">
            <v>2493750</v>
          </cell>
        </row>
        <row r="6779">
          <cell r="F6779" t="str">
            <v>FFE</v>
          </cell>
          <cell r="N6779">
            <v>712500</v>
          </cell>
          <cell r="O6779">
            <v>2493750</v>
          </cell>
        </row>
        <row r="6780">
          <cell r="F6780" t="str">
            <v>FFE</v>
          </cell>
          <cell r="N6780">
            <v>712500</v>
          </cell>
          <cell r="O6780">
            <v>2493750</v>
          </cell>
        </row>
        <row r="6781">
          <cell r="F6781" t="str">
            <v>FFE</v>
          </cell>
          <cell r="N6781">
            <v>712500</v>
          </cell>
          <cell r="O6781">
            <v>2493750</v>
          </cell>
        </row>
        <row r="6782">
          <cell r="F6782" t="str">
            <v>FFE</v>
          </cell>
          <cell r="N6782">
            <v>712500</v>
          </cell>
          <cell r="O6782">
            <v>2493750</v>
          </cell>
        </row>
        <row r="6783">
          <cell r="F6783" t="str">
            <v>FFE</v>
          </cell>
          <cell r="N6783">
            <v>712500</v>
          </cell>
          <cell r="O6783">
            <v>2493750</v>
          </cell>
        </row>
        <row r="6784">
          <cell r="F6784" t="str">
            <v>FFE</v>
          </cell>
          <cell r="N6784">
            <v>1200000</v>
          </cell>
          <cell r="O6784">
            <v>4200000</v>
          </cell>
        </row>
        <row r="6785">
          <cell r="F6785" t="str">
            <v>FFE</v>
          </cell>
          <cell r="N6785">
            <v>1200000</v>
          </cell>
          <cell r="O6785">
            <v>4200000</v>
          </cell>
        </row>
        <row r="6786">
          <cell r="F6786" t="str">
            <v>FFE</v>
          </cell>
          <cell r="N6786">
            <v>1650000</v>
          </cell>
          <cell r="O6786">
            <v>5775000</v>
          </cell>
        </row>
        <row r="6787">
          <cell r="F6787" t="str">
            <v>FFE</v>
          </cell>
          <cell r="N6787">
            <v>2062500</v>
          </cell>
          <cell r="O6787">
            <v>7218750</v>
          </cell>
        </row>
        <row r="6788">
          <cell r="F6788" t="str">
            <v>FFE</v>
          </cell>
          <cell r="N6788">
            <v>3975000</v>
          </cell>
          <cell r="O6788">
            <v>13912500</v>
          </cell>
        </row>
        <row r="6789">
          <cell r="F6789" t="str">
            <v>FFE</v>
          </cell>
          <cell r="N6789">
            <v>3600000</v>
          </cell>
          <cell r="O6789">
            <v>12600000</v>
          </cell>
        </row>
        <row r="6790">
          <cell r="F6790" t="str">
            <v>FFE</v>
          </cell>
          <cell r="N6790">
            <v>1087500</v>
          </cell>
          <cell r="O6790">
            <v>3806250</v>
          </cell>
        </row>
        <row r="6791">
          <cell r="F6791" t="str">
            <v>OPE</v>
          </cell>
          <cell r="N6791">
            <v>536250</v>
          </cell>
          <cell r="O6791">
            <v>1832187</v>
          </cell>
        </row>
        <row r="6792">
          <cell r="F6792" t="str">
            <v>OPE</v>
          </cell>
          <cell r="N6792">
            <v>536250</v>
          </cell>
          <cell r="O6792">
            <v>1832187</v>
          </cell>
        </row>
        <row r="6793">
          <cell r="F6793" t="str">
            <v>OPE</v>
          </cell>
          <cell r="N6793">
            <v>310188012</v>
          </cell>
          <cell r="O6793">
            <v>1008111039</v>
          </cell>
        </row>
        <row r="6794">
          <cell r="F6794" t="str">
            <v>OPE</v>
          </cell>
          <cell r="N6794">
            <v>285173981</v>
          </cell>
          <cell r="O6794">
            <v>926815437</v>
          </cell>
        </row>
        <row r="6795">
          <cell r="F6795" t="str">
            <v>OPE</v>
          </cell>
          <cell r="N6795">
            <v>277022575</v>
          </cell>
          <cell r="O6795">
            <v>946493800</v>
          </cell>
        </row>
        <row r="6796">
          <cell r="F6796" t="str">
            <v>OPE</v>
          </cell>
          <cell r="N6796">
            <v>257072575</v>
          </cell>
          <cell r="O6796">
            <v>878331300</v>
          </cell>
        </row>
        <row r="6797">
          <cell r="F6797" t="str">
            <v>ITE</v>
          </cell>
          <cell r="N6797">
            <v>2561056</v>
          </cell>
          <cell r="O6797">
            <v>8536853</v>
          </cell>
        </row>
        <row r="6798">
          <cell r="F6798" t="str">
            <v>ITE</v>
          </cell>
          <cell r="N6798">
            <v>9822575</v>
          </cell>
          <cell r="O6798">
            <v>32741916</v>
          </cell>
        </row>
        <row r="6799">
          <cell r="F6799" t="str">
            <v>OPE</v>
          </cell>
          <cell r="N6799">
            <v>0</v>
          </cell>
          <cell r="O6799">
            <v>21621113</v>
          </cell>
        </row>
        <row r="6800">
          <cell r="F6800" t="str">
            <v>OPE</v>
          </cell>
          <cell r="N6800">
            <v>0</v>
          </cell>
          <cell r="O6800">
            <v>21621113</v>
          </cell>
        </row>
        <row r="6801">
          <cell r="F6801" t="str">
            <v>OPE</v>
          </cell>
          <cell r="N6801">
            <v>0</v>
          </cell>
          <cell r="O6801">
            <v>21621113</v>
          </cell>
        </row>
        <row r="6802">
          <cell r="F6802" t="str">
            <v>FFE</v>
          </cell>
          <cell r="N6802">
            <v>875000</v>
          </cell>
          <cell r="O6802">
            <v>2843750</v>
          </cell>
        </row>
        <row r="6803">
          <cell r="F6803" t="str">
            <v>FFE</v>
          </cell>
          <cell r="N6803">
            <v>2150500</v>
          </cell>
          <cell r="O6803">
            <v>6989125</v>
          </cell>
        </row>
        <row r="6804">
          <cell r="F6804" t="str">
            <v>OPE</v>
          </cell>
          <cell r="N6804">
            <v>76148581</v>
          </cell>
          <cell r="O6804">
            <v>260174318</v>
          </cell>
        </row>
        <row r="6805">
          <cell r="F6805" t="str">
            <v>OPE</v>
          </cell>
          <cell r="N6805">
            <v>12086118</v>
          </cell>
          <cell r="O6805">
            <v>0</v>
          </cell>
        </row>
        <row r="6806">
          <cell r="F6806" t="str">
            <v>OPE</v>
          </cell>
          <cell r="N6806">
            <v>60430588</v>
          </cell>
          <cell r="O6806">
            <v>247765413</v>
          </cell>
        </row>
        <row r="6807">
          <cell r="F6807" t="str">
            <v>OPE</v>
          </cell>
          <cell r="N6807">
            <v>57408511</v>
          </cell>
          <cell r="O6807">
            <v>196145748</v>
          </cell>
        </row>
        <row r="6808">
          <cell r="F6808" t="str">
            <v>ITE</v>
          </cell>
          <cell r="N6808">
            <v>2587500</v>
          </cell>
          <cell r="O6808">
            <v>8409375</v>
          </cell>
        </row>
        <row r="6809">
          <cell r="F6809" t="str">
            <v>ITE</v>
          </cell>
          <cell r="N6809">
            <v>2587500</v>
          </cell>
          <cell r="O6809">
            <v>8409375</v>
          </cell>
        </row>
        <row r="6810">
          <cell r="F6810" t="str">
            <v>ITE</v>
          </cell>
          <cell r="N6810">
            <v>1418750</v>
          </cell>
          <cell r="O6810">
            <v>4610937</v>
          </cell>
        </row>
        <row r="6811">
          <cell r="F6811" t="str">
            <v>ITE</v>
          </cell>
          <cell r="N6811">
            <v>1418750</v>
          </cell>
          <cell r="O6811">
            <v>4610937</v>
          </cell>
        </row>
        <row r="6812">
          <cell r="F6812" t="str">
            <v>ITE</v>
          </cell>
          <cell r="N6812">
            <v>1418750</v>
          </cell>
          <cell r="O6812">
            <v>4610937</v>
          </cell>
        </row>
        <row r="6813">
          <cell r="F6813" t="str">
            <v>ITE</v>
          </cell>
          <cell r="N6813">
            <v>3855150</v>
          </cell>
          <cell r="O6813">
            <v>12529237</v>
          </cell>
        </row>
        <row r="6814">
          <cell r="F6814" t="str">
            <v>OPE</v>
          </cell>
          <cell r="N6814">
            <v>1125000</v>
          </cell>
          <cell r="O6814">
            <v>3656250</v>
          </cell>
        </row>
        <row r="6815">
          <cell r="F6815" t="str">
            <v>OPE</v>
          </cell>
          <cell r="N6815">
            <v>1125000</v>
          </cell>
          <cell r="O6815">
            <v>3656250</v>
          </cell>
        </row>
        <row r="6816">
          <cell r="F6816" t="str">
            <v>FFE</v>
          </cell>
          <cell r="N6816">
            <v>300000</v>
          </cell>
          <cell r="O6816">
            <v>3600000</v>
          </cell>
        </row>
        <row r="6817">
          <cell r="F6817" t="str">
            <v>ITE</v>
          </cell>
          <cell r="N6817">
            <v>729171</v>
          </cell>
          <cell r="O6817">
            <v>7000000</v>
          </cell>
        </row>
        <row r="6818">
          <cell r="F6818" t="str">
            <v>COM</v>
          </cell>
          <cell r="N6818">
            <v>2552088</v>
          </cell>
          <cell r="O6818">
            <v>17500000</v>
          </cell>
        </row>
        <row r="6819">
          <cell r="F6819" t="str">
            <v>ITE</v>
          </cell>
          <cell r="N6819">
            <v>4416671</v>
          </cell>
          <cell r="O6819">
            <v>26500000</v>
          </cell>
        </row>
        <row r="6820">
          <cell r="F6820" t="str">
            <v>FFE</v>
          </cell>
          <cell r="N6820">
            <v>882296</v>
          </cell>
          <cell r="O6820">
            <v>3850000</v>
          </cell>
        </row>
        <row r="6821">
          <cell r="F6821" t="str">
            <v>FFE</v>
          </cell>
          <cell r="N6821">
            <v>882296</v>
          </cell>
          <cell r="O6821">
            <v>3850000</v>
          </cell>
        </row>
        <row r="6822">
          <cell r="F6822" t="str">
            <v>ITE</v>
          </cell>
          <cell r="N6822">
            <v>1418750</v>
          </cell>
          <cell r="O6822">
            <v>4492708</v>
          </cell>
        </row>
        <row r="6823">
          <cell r="F6823" t="str">
            <v>FFE</v>
          </cell>
          <cell r="N6823">
            <v>1575000</v>
          </cell>
          <cell r="O6823">
            <v>4987500</v>
          </cell>
        </row>
        <row r="6824">
          <cell r="F6824" t="str">
            <v>FFE</v>
          </cell>
          <cell r="N6824">
            <v>1575000</v>
          </cell>
          <cell r="O6824">
            <v>4987500</v>
          </cell>
        </row>
        <row r="6825">
          <cell r="F6825" t="str">
            <v>ITE</v>
          </cell>
          <cell r="N6825">
            <v>15629250</v>
          </cell>
          <cell r="O6825">
            <v>50795062</v>
          </cell>
        </row>
        <row r="6826">
          <cell r="F6826" t="str">
            <v>OPE</v>
          </cell>
          <cell r="N6826">
            <v>5179688</v>
          </cell>
          <cell r="O6826">
            <v>7921875</v>
          </cell>
        </row>
        <row r="6827">
          <cell r="F6827" t="str">
            <v>OPE</v>
          </cell>
          <cell r="N6827">
            <v>5179688</v>
          </cell>
          <cell r="O6827">
            <v>7921875</v>
          </cell>
        </row>
        <row r="6828">
          <cell r="F6828" t="str">
            <v>OPE</v>
          </cell>
          <cell r="N6828">
            <v>5179688</v>
          </cell>
          <cell r="O6828">
            <v>7921875</v>
          </cell>
        </row>
        <row r="6829">
          <cell r="F6829" t="str">
            <v>OPE</v>
          </cell>
          <cell r="N6829">
            <v>5179688</v>
          </cell>
          <cell r="O6829">
            <v>7921875</v>
          </cell>
        </row>
        <row r="6830">
          <cell r="F6830" t="str">
            <v>OPE</v>
          </cell>
          <cell r="N6830">
            <v>5179688</v>
          </cell>
          <cell r="O6830">
            <v>7921875</v>
          </cell>
        </row>
        <row r="6831">
          <cell r="F6831" t="str">
            <v>OPE</v>
          </cell>
          <cell r="N6831">
            <v>34957918</v>
          </cell>
          <cell r="O6831">
            <v>131092192</v>
          </cell>
        </row>
        <row r="6832">
          <cell r="F6832" t="str">
            <v>ITE</v>
          </cell>
          <cell r="N6832">
            <v>968750</v>
          </cell>
          <cell r="O6832">
            <v>3067708</v>
          </cell>
        </row>
        <row r="6833">
          <cell r="F6833" t="str">
            <v>ITE</v>
          </cell>
          <cell r="N6833">
            <v>968750</v>
          </cell>
          <cell r="O6833">
            <v>3067708</v>
          </cell>
        </row>
        <row r="6834">
          <cell r="F6834" t="str">
            <v>ITE</v>
          </cell>
          <cell r="N6834">
            <v>887500</v>
          </cell>
          <cell r="O6834">
            <v>2810416</v>
          </cell>
        </row>
        <row r="6835">
          <cell r="F6835" t="str">
            <v>ITE</v>
          </cell>
          <cell r="N6835">
            <v>887500</v>
          </cell>
          <cell r="O6835">
            <v>2810416</v>
          </cell>
        </row>
        <row r="6836">
          <cell r="F6836" t="str">
            <v>ITE</v>
          </cell>
          <cell r="N6836">
            <v>1565200</v>
          </cell>
          <cell r="O6836">
            <v>4956466</v>
          </cell>
        </row>
        <row r="6837">
          <cell r="F6837" t="str">
            <v>ITE</v>
          </cell>
          <cell r="N6837">
            <v>1565200</v>
          </cell>
          <cell r="O6837">
            <v>4956466</v>
          </cell>
        </row>
        <row r="6838">
          <cell r="F6838" t="str">
            <v>ITE</v>
          </cell>
          <cell r="N6838">
            <v>1565200</v>
          </cell>
          <cell r="O6838">
            <v>4956466</v>
          </cell>
        </row>
        <row r="6839">
          <cell r="F6839" t="str">
            <v>ITE</v>
          </cell>
          <cell r="N6839">
            <v>1565200</v>
          </cell>
          <cell r="O6839">
            <v>4956466</v>
          </cell>
        </row>
        <row r="6840">
          <cell r="F6840" t="str">
            <v>ITE</v>
          </cell>
          <cell r="N6840">
            <v>1565200</v>
          </cell>
          <cell r="O6840">
            <v>4956466</v>
          </cell>
        </row>
        <row r="6841">
          <cell r="F6841" t="str">
            <v>ITE</v>
          </cell>
          <cell r="N6841">
            <v>1565200</v>
          </cell>
          <cell r="O6841">
            <v>4956466</v>
          </cell>
        </row>
        <row r="6842">
          <cell r="F6842" t="str">
            <v>ITE</v>
          </cell>
          <cell r="N6842">
            <v>1735500</v>
          </cell>
          <cell r="O6842">
            <v>5640375</v>
          </cell>
        </row>
        <row r="6843">
          <cell r="F6843" t="str">
            <v>ITE</v>
          </cell>
          <cell r="N6843">
            <v>1735500</v>
          </cell>
          <cell r="O6843">
            <v>5640375</v>
          </cell>
        </row>
        <row r="6844">
          <cell r="F6844" t="str">
            <v>OPE</v>
          </cell>
          <cell r="N6844">
            <v>20000000</v>
          </cell>
          <cell r="O6844">
            <v>68333333</v>
          </cell>
        </row>
        <row r="6845">
          <cell r="F6845" t="str">
            <v>FFE</v>
          </cell>
          <cell r="N6845">
            <v>1100000</v>
          </cell>
          <cell r="O6845">
            <v>3666666</v>
          </cell>
        </row>
        <row r="6846">
          <cell r="F6846" t="str">
            <v>FFE</v>
          </cell>
          <cell r="N6846">
            <v>850000</v>
          </cell>
          <cell r="O6846">
            <v>2691666</v>
          </cell>
        </row>
        <row r="6847">
          <cell r="F6847" t="str">
            <v>FFE</v>
          </cell>
          <cell r="N6847">
            <v>1223125</v>
          </cell>
          <cell r="O6847">
            <v>3873229</v>
          </cell>
        </row>
        <row r="6848">
          <cell r="F6848" t="str">
            <v>FFE</v>
          </cell>
          <cell r="N6848">
            <v>1578500</v>
          </cell>
          <cell r="O6848">
            <v>5130125</v>
          </cell>
        </row>
        <row r="6849">
          <cell r="F6849" t="str">
            <v>OPE</v>
          </cell>
          <cell r="N6849">
            <v>194220</v>
          </cell>
          <cell r="O6849">
            <v>0</v>
          </cell>
        </row>
        <row r="6850">
          <cell r="F6850" t="str">
            <v>OPE</v>
          </cell>
          <cell r="N6850">
            <v>194220</v>
          </cell>
          <cell r="O6850">
            <v>0</v>
          </cell>
        </row>
        <row r="6851">
          <cell r="F6851" t="str">
            <v>OPE</v>
          </cell>
          <cell r="N6851">
            <v>194220</v>
          </cell>
          <cell r="O6851">
            <v>0</v>
          </cell>
        </row>
        <row r="6852">
          <cell r="F6852" t="str">
            <v>OPE</v>
          </cell>
          <cell r="N6852">
            <v>841610</v>
          </cell>
          <cell r="O6852">
            <v>6215000</v>
          </cell>
        </row>
        <row r="6853">
          <cell r="F6853" t="str">
            <v>OPE</v>
          </cell>
          <cell r="N6853">
            <v>194220</v>
          </cell>
          <cell r="O6853">
            <v>0</v>
          </cell>
        </row>
        <row r="6854">
          <cell r="F6854" t="str">
            <v>OPE</v>
          </cell>
          <cell r="N6854">
            <v>194220</v>
          </cell>
          <cell r="O6854">
            <v>0</v>
          </cell>
        </row>
        <row r="6855">
          <cell r="F6855" t="str">
            <v>OPE</v>
          </cell>
          <cell r="N6855">
            <v>194220</v>
          </cell>
          <cell r="O6855">
            <v>0</v>
          </cell>
        </row>
        <row r="6856">
          <cell r="F6856" t="str">
            <v>OPE</v>
          </cell>
          <cell r="N6856">
            <v>194220</v>
          </cell>
          <cell r="O6856">
            <v>0</v>
          </cell>
        </row>
        <row r="6857">
          <cell r="F6857" t="str">
            <v>OPE</v>
          </cell>
          <cell r="N6857">
            <v>841610</v>
          </cell>
          <cell r="O6857">
            <v>6215000</v>
          </cell>
        </row>
        <row r="6858">
          <cell r="F6858" t="str">
            <v>OPE</v>
          </cell>
          <cell r="N6858">
            <v>841610</v>
          </cell>
          <cell r="O6858">
            <v>6215000</v>
          </cell>
        </row>
        <row r="6859">
          <cell r="F6859" t="str">
            <v>OPE</v>
          </cell>
          <cell r="N6859">
            <v>841610</v>
          </cell>
          <cell r="O6859">
            <v>6215000</v>
          </cell>
        </row>
        <row r="6860">
          <cell r="F6860" t="str">
            <v>OPE</v>
          </cell>
          <cell r="N6860">
            <v>2104166</v>
          </cell>
          <cell r="O6860">
            <v>0</v>
          </cell>
        </row>
        <row r="6861">
          <cell r="F6861" t="str">
            <v>OPE</v>
          </cell>
          <cell r="N6861">
            <v>3156253</v>
          </cell>
          <cell r="O6861">
            <v>39979166</v>
          </cell>
        </row>
        <row r="6862">
          <cell r="F6862" t="str">
            <v>OPE</v>
          </cell>
          <cell r="N6862">
            <v>7364581</v>
          </cell>
          <cell r="O6862">
            <v>0</v>
          </cell>
        </row>
        <row r="6863">
          <cell r="F6863" t="str">
            <v>ITE</v>
          </cell>
          <cell r="N6863">
            <v>123046000</v>
          </cell>
          <cell r="O6863">
            <v>379391833</v>
          </cell>
        </row>
        <row r="6864">
          <cell r="F6864" t="str">
            <v>ITE</v>
          </cell>
          <cell r="N6864">
            <v>3855150</v>
          </cell>
          <cell r="O6864">
            <v>11886713</v>
          </cell>
        </row>
        <row r="6865">
          <cell r="F6865" t="str">
            <v>ITE</v>
          </cell>
          <cell r="N6865">
            <v>968500</v>
          </cell>
          <cell r="O6865">
            <v>2986208</v>
          </cell>
        </row>
        <row r="6866">
          <cell r="F6866" t="str">
            <v>ITE</v>
          </cell>
          <cell r="N6866">
            <v>2180562</v>
          </cell>
          <cell r="O6866">
            <v>7268539</v>
          </cell>
        </row>
        <row r="6867">
          <cell r="F6867" t="str">
            <v>ITE</v>
          </cell>
          <cell r="N6867">
            <v>2180562</v>
          </cell>
          <cell r="O6867">
            <v>7268539</v>
          </cell>
        </row>
        <row r="6868">
          <cell r="F6868" t="str">
            <v>ITE</v>
          </cell>
          <cell r="N6868">
            <v>2180562</v>
          </cell>
          <cell r="O6868">
            <v>7268539</v>
          </cell>
        </row>
        <row r="6869">
          <cell r="F6869" t="str">
            <v>ITE</v>
          </cell>
          <cell r="N6869">
            <v>2180562</v>
          </cell>
          <cell r="O6869">
            <v>7268539</v>
          </cell>
        </row>
        <row r="6870">
          <cell r="F6870" t="str">
            <v>ITE</v>
          </cell>
          <cell r="N6870">
            <v>2180562</v>
          </cell>
          <cell r="O6870">
            <v>7268539</v>
          </cell>
        </row>
        <row r="6871">
          <cell r="F6871" t="str">
            <v>ITE</v>
          </cell>
          <cell r="N6871">
            <v>2180562</v>
          </cell>
          <cell r="O6871">
            <v>7268539</v>
          </cell>
        </row>
        <row r="6872">
          <cell r="F6872" t="str">
            <v>ITE</v>
          </cell>
          <cell r="N6872">
            <v>2180562</v>
          </cell>
          <cell r="O6872">
            <v>7268539</v>
          </cell>
        </row>
        <row r="6873">
          <cell r="F6873" t="str">
            <v>ITE</v>
          </cell>
          <cell r="N6873">
            <v>2180562</v>
          </cell>
          <cell r="O6873">
            <v>7268539</v>
          </cell>
        </row>
        <row r="6874">
          <cell r="F6874" t="str">
            <v>ITE</v>
          </cell>
          <cell r="N6874">
            <v>2180562</v>
          </cell>
          <cell r="O6874">
            <v>7268539</v>
          </cell>
        </row>
        <row r="6875">
          <cell r="F6875" t="str">
            <v>ITE</v>
          </cell>
          <cell r="N6875">
            <v>2180562</v>
          </cell>
          <cell r="O6875">
            <v>7268539</v>
          </cell>
        </row>
        <row r="6876">
          <cell r="F6876" t="str">
            <v>ITE</v>
          </cell>
          <cell r="N6876">
            <v>2180562</v>
          </cell>
          <cell r="O6876">
            <v>7268539</v>
          </cell>
        </row>
        <row r="6877">
          <cell r="F6877" t="str">
            <v>ITE</v>
          </cell>
          <cell r="N6877">
            <v>2180562</v>
          </cell>
          <cell r="O6877">
            <v>7268539</v>
          </cell>
        </row>
        <row r="6878">
          <cell r="F6878" t="str">
            <v>ITE</v>
          </cell>
          <cell r="N6878">
            <v>2180562</v>
          </cell>
          <cell r="O6878">
            <v>7268539</v>
          </cell>
        </row>
        <row r="6879">
          <cell r="F6879" t="str">
            <v>ITE</v>
          </cell>
          <cell r="N6879">
            <v>2180562</v>
          </cell>
          <cell r="O6879">
            <v>7268539</v>
          </cell>
        </row>
        <row r="6880">
          <cell r="F6880" t="str">
            <v>ITE</v>
          </cell>
          <cell r="N6880">
            <v>2180562</v>
          </cell>
          <cell r="O6880">
            <v>7268539</v>
          </cell>
        </row>
        <row r="6881">
          <cell r="F6881" t="str">
            <v>ITE</v>
          </cell>
          <cell r="N6881">
            <v>2180562</v>
          </cell>
          <cell r="O6881">
            <v>7268539</v>
          </cell>
        </row>
        <row r="6882">
          <cell r="F6882" t="str">
            <v>ITE</v>
          </cell>
          <cell r="N6882">
            <v>2180562</v>
          </cell>
          <cell r="O6882">
            <v>7268539</v>
          </cell>
        </row>
        <row r="6883">
          <cell r="F6883" t="str">
            <v>ITE</v>
          </cell>
          <cell r="N6883">
            <v>2180562</v>
          </cell>
          <cell r="O6883">
            <v>7268539</v>
          </cell>
        </row>
        <row r="6884">
          <cell r="F6884" t="str">
            <v>ITE</v>
          </cell>
          <cell r="N6884">
            <v>2180562</v>
          </cell>
          <cell r="O6884">
            <v>7268539</v>
          </cell>
        </row>
        <row r="6885">
          <cell r="F6885" t="str">
            <v>ITE</v>
          </cell>
          <cell r="N6885">
            <v>2180562</v>
          </cell>
          <cell r="O6885">
            <v>7268539</v>
          </cell>
        </row>
        <row r="6886">
          <cell r="F6886" t="str">
            <v>ITE</v>
          </cell>
          <cell r="N6886">
            <v>2180562</v>
          </cell>
          <cell r="O6886">
            <v>7268539</v>
          </cell>
        </row>
        <row r="6887">
          <cell r="F6887" t="str">
            <v>ITE</v>
          </cell>
          <cell r="N6887">
            <v>2180562</v>
          </cell>
          <cell r="O6887">
            <v>7268539</v>
          </cell>
        </row>
        <row r="6888">
          <cell r="F6888" t="str">
            <v>ITE</v>
          </cell>
          <cell r="N6888">
            <v>2180562</v>
          </cell>
          <cell r="O6888">
            <v>7268539</v>
          </cell>
        </row>
        <row r="6889">
          <cell r="F6889" t="str">
            <v>ITE</v>
          </cell>
          <cell r="N6889">
            <v>2180563</v>
          </cell>
          <cell r="O6889">
            <v>7268545</v>
          </cell>
        </row>
        <row r="6890">
          <cell r="F6890" t="str">
            <v>ITE</v>
          </cell>
          <cell r="N6890">
            <v>5057196</v>
          </cell>
          <cell r="O6890">
            <v>16435887</v>
          </cell>
        </row>
        <row r="6891">
          <cell r="F6891" t="str">
            <v>ITE</v>
          </cell>
          <cell r="N6891">
            <v>3141115</v>
          </cell>
          <cell r="O6891">
            <v>10208625</v>
          </cell>
        </row>
        <row r="6892">
          <cell r="F6892" t="str">
            <v>ITE</v>
          </cell>
          <cell r="N6892">
            <v>12081516</v>
          </cell>
          <cell r="O6892">
            <v>40271720</v>
          </cell>
        </row>
        <row r="6893">
          <cell r="F6893" t="str">
            <v>ITE</v>
          </cell>
          <cell r="N6893">
            <v>12081516</v>
          </cell>
          <cell r="O6893">
            <v>40271720</v>
          </cell>
        </row>
        <row r="6894">
          <cell r="F6894" t="str">
            <v>ITE</v>
          </cell>
          <cell r="N6894">
            <v>2229407</v>
          </cell>
          <cell r="O6894">
            <v>7431357</v>
          </cell>
        </row>
        <row r="6895">
          <cell r="F6895" t="str">
            <v>ITE</v>
          </cell>
          <cell r="N6895">
            <v>2229407</v>
          </cell>
          <cell r="O6895">
            <v>7431357</v>
          </cell>
        </row>
        <row r="6896">
          <cell r="F6896" t="str">
            <v>ITE</v>
          </cell>
          <cell r="N6896">
            <v>2229407</v>
          </cell>
          <cell r="O6896">
            <v>7431357</v>
          </cell>
        </row>
        <row r="6897">
          <cell r="F6897" t="str">
            <v>ITE</v>
          </cell>
          <cell r="N6897">
            <v>973745</v>
          </cell>
          <cell r="O6897">
            <v>3245815</v>
          </cell>
        </row>
        <row r="6898">
          <cell r="F6898" t="str">
            <v>ITE</v>
          </cell>
          <cell r="N6898">
            <v>1256446</v>
          </cell>
          <cell r="O6898">
            <v>4188154</v>
          </cell>
        </row>
        <row r="6899">
          <cell r="F6899" t="str">
            <v>ITE</v>
          </cell>
          <cell r="N6899">
            <v>1256446</v>
          </cell>
          <cell r="O6899">
            <v>4188154</v>
          </cell>
        </row>
        <row r="6900">
          <cell r="F6900" t="str">
            <v>ITE</v>
          </cell>
          <cell r="N6900">
            <v>1256446</v>
          </cell>
          <cell r="O6900">
            <v>4188154</v>
          </cell>
        </row>
        <row r="6901">
          <cell r="F6901" t="str">
            <v>ITE</v>
          </cell>
          <cell r="N6901">
            <v>1256446</v>
          </cell>
          <cell r="O6901">
            <v>4188154</v>
          </cell>
        </row>
        <row r="6902">
          <cell r="F6902" t="str">
            <v>ITE</v>
          </cell>
          <cell r="N6902">
            <v>973745</v>
          </cell>
          <cell r="O6902">
            <v>3245815</v>
          </cell>
        </row>
        <row r="6903">
          <cell r="F6903" t="str">
            <v>ITE</v>
          </cell>
          <cell r="N6903">
            <v>2229407</v>
          </cell>
          <cell r="O6903">
            <v>7431357</v>
          </cell>
        </row>
        <row r="6904">
          <cell r="F6904" t="str">
            <v>BLD</v>
          </cell>
          <cell r="N6904">
            <v>32677800</v>
          </cell>
          <cell r="O6904">
            <v>100756550</v>
          </cell>
        </row>
        <row r="6905">
          <cell r="F6905" t="str">
            <v>FFE</v>
          </cell>
          <cell r="N6905">
            <v>1875000</v>
          </cell>
          <cell r="O6905">
            <v>5781250</v>
          </cell>
        </row>
        <row r="6906">
          <cell r="F6906" t="str">
            <v>FFE</v>
          </cell>
          <cell r="N6906">
            <v>6875000</v>
          </cell>
          <cell r="O6906">
            <v>21197917</v>
          </cell>
        </row>
        <row r="6907">
          <cell r="F6907" t="str">
            <v>ITE</v>
          </cell>
          <cell r="N6907">
            <v>887500</v>
          </cell>
          <cell r="O6907">
            <v>2736458</v>
          </cell>
        </row>
        <row r="6908">
          <cell r="F6908" t="str">
            <v>ITE</v>
          </cell>
          <cell r="N6908">
            <v>837500</v>
          </cell>
          <cell r="O6908">
            <v>2582292</v>
          </cell>
        </row>
        <row r="6909">
          <cell r="F6909" t="str">
            <v>ITE</v>
          </cell>
          <cell r="N6909">
            <v>837500</v>
          </cell>
          <cell r="O6909">
            <v>2582292</v>
          </cell>
        </row>
        <row r="6910">
          <cell r="F6910" t="str">
            <v>ITE</v>
          </cell>
          <cell r="N6910">
            <v>837500</v>
          </cell>
          <cell r="O6910">
            <v>2582292</v>
          </cell>
        </row>
        <row r="6911">
          <cell r="F6911" t="str">
            <v>FFE</v>
          </cell>
          <cell r="N6911">
            <v>1968750</v>
          </cell>
          <cell r="O6911">
            <v>6070313</v>
          </cell>
        </row>
        <row r="6912">
          <cell r="F6912" t="str">
            <v>FFE</v>
          </cell>
          <cell r="N6912">
            <v>837500</v>
          </cell>
          <cell r="O6912">
            <v>2582292</v>
          </cell>
        </row>
        <row r="6913">
          <cell r="F6913" t="str">
            <v>ITE</v>
          </cell>
          <cell r="N6913">
            <v>2261964</v>
          </cell>
          <cell r="O6913">
            <v>6974389</v>
          </cell>
        </row>
        <row r="6914">
          <cell r="F6914" t="str">
            <v>ITE</v>
          </cell>
          <cell r="N6914">
            <v>2112500</v>
          </cell>
          <cell r="O6914">
            <v>6513542</v>
          </cell>
        </row>
        <row r="6915">
          <cell r="F6915" t="str">
            <v>ITE</v>
          </cell>
          <cell r="N6915">
            <v>2112500</v>
          </cell>
          <cell r="O6915">
            <v>6513542</v>
          </cell>
        </row>
        <row r="6916">
          <cell r="F6916" t="str">
            <v>ITE</v>
          </cell>
          <cell r="N6916">
            <v>2112500</v>
          </cell>
          <cell r="O6916">
            <v>6513542</v>
          </cell>
        </row>
        <row r="6917">
          <cell r="F6917" t="str">
            <v>ITE</v>
          </cell>
          <cell r="N6917">
            <v>2112500</v>
          </cell>
          <cell r="O6917">
            <v>6513542</v>
          </cell>
        </row>
        <row r="6918">
          <cell r="F6918" t="str">
            <v>ITE</v>
          </cell>
          <cell r="N6918">
            <v>2112500</v>
          </cell>
          <cell r="O6918">
            <v>6513542</v>
          </cell>
        </row>
        <row r="6919">
          <cell r="F6919" t="str">
            <v>ITE</v>
          </cell>
          <cell r="N6919">
            <v>2112500</v>
          </cell>
          <cell r="O6919">
            <v>6513542</v>
          </cell>
        </row>
        <row r="6920">
          <cell r="F6920" t="str">
            <v>ITE</v>
          </cell>
          <cell r="N6920">
            <v>2112500</v>
          </cell>
          <cell r="O6920">
            <v>6513542</v>
          </cell>
        </row>
        <row r="6921">
          <cell r="F6921" t="str">
            <v>ITE</v>
          </cell>
          <cell r="N6921">
            <v>2112500</v>
          </cell>
          <cell r="O6921">
            <v>6513542</v>
          </cell>
        </row>
        <row r="6922">
          <cell r="F6922" t="str">
            <v>ITE</v>
          </cell>
          <cell r="N6922">
            <v>2112500</v>
          </cell>
          <cell r="O6922">
            <v>6513542</v>
          </cell>
        </row>
        <row r="6923">
          <cell r="F6923" t="str">
            <v>ITE</v>
          </cell>
          <cell r="N6923">
            <v>2112500</v>
          </cell>
          <cell r="O6923">
            <v>6513542</v>
          </cell>
        </row>
        <row r="6924">
          <cell r="F6924" t="str">
            <v>ITE</v>
          </cell>
          <cell r="N6924">
            <v>2112500</v>
          </cell>
          <cell r="O6924">
            <v>6513542</v>
          </cell>
        </row>
        <row r="6925">
          <cell r="F6925" t="str">
            <v>ITE</v>
          </cell>
          <cell r="N6925">
            <v>2112500</v>
          </cell>
          <cell r="O6925">
            <v>6513542</v>
          </cell>
        </row>
        <row r="6926">
          <cell r="F6926" t="str">
            <v>ITE</v>
          </cell>
          <cell r="N6926">
            <v>14529000</v>
          </cell>
          <cell r="O6926">
            <v>44797750</v>
          </cell>
        </row>
        <row r="6927">
          <cell r="F6927" t="str">
            <v>ITE</v>
          </cell>
          <cell r="N6927">
            <v>14529000</v>
          </cell>
          <cell r="O6927">
            <v>44797750</v>
          </cell>
        </row>
        <row r="6928">
          <cell r="F6928" t="str">
            <v>ITE</v>
          </cell>
          <cell r="N6928">
            <v>14529000</v>
          </cell>
          <cell r="O6928">
            <v>44797750</v>
          </cell>
        </row>
        <row r="6929">
          <cell r="F6929" t="str">
            <v>ITE</v>
          </cell>
          <cell r="N6929">
            <v>14529000</v>
          </cell>
          <cell r="O6929">
            <v>44797750</v>
          </cell>
        </row>
        <row r="6930">
          <cell r="F6930" t="str">
            <v>ITE</v>
          </cell>
          <cell r="N6930">
            <v>14529000</v>
          </cell>
          <cell r="O6930">
            <v>44797750</v>
          </cell>
        </row>
        <row r="6931">
          <cell r="F6931" t="str">
            <v>ITE</v>
          </cell>
          <cell r="N6931">
            <v>22500000</v>
          </cell>
          <cell r="O6931">
            <v>69375000</v>
          </cell>
        </row>
        <row r="6932">
          <cell r="F6932" t="str">
            <v>OPE</v>
          </cell>
          <cell r="N6932">
            <v>21564560</v>
          </cell>
          <cell r="O6932">
            <v>66490727</v>
          </cell>
        </row>
        <row r="6933">
          <cell r="F6933" t="str">
            <v>OPE</v>
          </cell>
          <cell r="N6933">
            <v>21564560</v>
          </cell>
          <cell r="O6933">
            <v>66490727</v>
          </cell>
        </row>
        <row r="6934">
          <cell r="F6934" t="str">
            <v>OPE</v>
          </cell>
          <cell r="N6934">
            <v>13125000</v>
          </cell>
          <cell r="O6934">
            <v>41562500</v>
          </cell>
        </row>
        <row r="6935">
          <cell r="F6935" t="str">
            <v>OPE</v>
          </cell>
          <cell r="N6935">
            <v>13125000</v>
          </cell>
          <cell r="O6935">
            <v>41562500</v>
          </cell>
        </row>
        <row r="6936">
          <cell r="F6936" t="str">
            <v>OPE</v>
          </cell>
          <cell r="N6936">
            <v>5833334</v>
          </cell>
          <cell r="O6936">
            <v>22166666</v>
          </cell>
        </row>
        <row r="6937">
          <cell r="F6937" t="str">
            <v>OPE</v>
          </cell>
          <cell r="N6937">
            <v>1166666</v>
          </cell>
          <cell r="O6937">
            <v>0</v>
          </cell>
        </row>
        <row r="6938">
          <cell r="F6938" t="str">
            <v>FFE</v>
          </cell>
          <cell r="N6938">
            <v>899062</v>
          </cell>
          <cell r="O6938">
            <v>2772108</v>
          </cell>
        </row>
        <row r="6939">
          <cell r="F6939" t="str">
            <v>FFE</v>
          </cell>
          <cell r="N6939">
            <v>899062</v>
          </cell>
          <cell r="O6939">
            <v>2772108</v>
          </cell>
        </row>
        <row r="6940">
          <cell r="F6940" t="str">
            <v>ITE</v>
          </cell>
          <cell r="N6940">
            <v>130000000</v>
          </cell>
          <cell r="O6940">
            <v>444166661</v>
          </cell>
        </row>
        <row r="6941">
          <cell r="F6941" t="str">
            <v>OPE</v>
          </cell>
          <cell r="N6941">
            <v>18044568</v>
          </cell>
          <cell r="O6941">
            <v>60148560</v>
          </cell>
        </row>
        <row r="6942">
          <cell r="F6942" t="str">
            <v>OPE</v>
          </cell>
          <cell r="N6942">
            <v>12938006</v>
          </cell>
          <cell r="O6942">
            <v>43126686</v>
          </cell>
        </row>
        <row r="6943">
          <cell r="F6943" t="str">
            <v>OPE</v>
          </cell>
          <cell r="N6943">
            <v>23389237</v>
          </cell>
          <cell r="O6943">
            <v>77964123</v>
          </cell>
        </row>
        <row r="6944">
          <cell r="F6944" t="str">
            <v>OPE</v>
          </cell>
          <cell r="N6944">
            <v>10210687</v>
          </cell>
          <cell r="O6944">
            <v>34035625</v>
          </cell>
        </row>
        <row r="6945">
          <cell r="F6945" t="str">
            <v>OPE</v>
          </cell>
          <cell r="N6945">
            <v>21312300</v>
          </cell>
          <cell r="O6945">
            <v>71041000</v>
          </cell>
        </row>
        <row r="6946">
          <cell r="F6946" t="str">
            <v>OPE</v>
          </cell>
          <cell r="N6946">
            <v>6664125</v>
          </cell>
          <cell r="O6946">
            <v>22213751</v>
          </cell>
        </row>
        <row r="6947">
          <cell r="F6947" t="str">
            <v>OPE</v>
          </cell>
          <cell r="N6947">
            <v>11197875</v>
          </cell>
          <cell r="O6947">
            <v>37326249</v>
          </cell>
        </row>
        <row r="6948">
          <cell r="F6948" t="str">
            <v>OPE</v>
          </cell>
          <cell r="N6948">
            <v>16713785</v>
          </cell>
          <cell r="O6948">
            <v>51534165</v>
          </cell>
        </row>
        <row r="6949">
          <cell r="F6949" t="str">
            <v>OPE</v>
          </cell>
          <cell r="N6949">
            <v>16713785</v>
          </cell>
          <cell r="O6949">
            <v>51534165</v>
          </cell>
        </row>
        <row r="6950">
          <cell r="F6950" t="str">
            <v>OPE</v>
          </cell>
          <cell r="N6950">
            <v>16713785</v>
          </cell>
          <cell r="O6950">
            <v>51534165</v>
          </cell>
        </row>
        <row r="6951">
          <cell r="F6951" t="str">
            <v>OPE</v>
          </cell>
          <cell r="N6951">
            <v>12295910</v>
          </cell>
          <cell r="O6951">
            <v>37912387</v>
          </cell>
        </row>
        <row r="6952">
          <cell r="F6952" t="str">
            <v>OPE</v>
          </cell>
          <cell r="N6952">
            <v>48911011</v>
          </cell>
          <cell r="O6952">
            <v>167112623</v>
          </cell>
        </row>
        <row r="6953">
          <cell r="F6953" t="str">
            <v>OPE</v>
          </cell>
          <cell r="N6953">
            <v>8927794</v>
          </cell>
          <cell r="O6953">
            <v>0</v>
          </cell>
        </row>
        <row r="6954">
          <cell r="F6954" t="str">
            <v>OPE</v>
          </cell>
          <cell r="N6954">
            <v>44638967</v>
          </cell>
          <cell r="O6954">
            <v>183019768</v>
          </cell>
        </row>
        <row r="6955">
          <cell r="F6955" t="str">
            <v>OPE</v>
          </cell>
          <cell r="N6955">
            <v>6669638</v>
          </cell>
          <cell r="O6955">
            <v>0</v>
          </cell>
        </row>
        <row r="6956">
          <cell r="F6956" t="str">
            <v>OPE</v>
          </cell>
          <cell r="N6956">
            <v>10004452</v>
          </cell>
          <cell r="O6956">
            <v>136727564</v>
          </cell>
        </row>
        <row r="6957">
          <cell r="F6957" t="str">
            <v>OPE</v>
          </cell>
          <cell r="N6957">
            <v>23343733</v>
          </cell>
          <cell r="O6957">
            <v>0</v>
          </cell>
        </row>
        <row r="6958">
          <cell r="F6958" t="str">
            <v>OPE</v>
          </cell>
          <cell r="N6958">
            <v>67369087</v>
          </cell>
          <cell r="O6958">
            <v>241405898</v>
          </cell>
        </row>
        <row r="6959">
          <cell r="F6959" t="str">
            <v>OPE</v>
          </cell>
          <cell r="N6959">
            <v>64347606</v>
          </cell>
          <cell r="O6959">
            <v>230578925</v>
          </cell>
        </row>
        <row r="6960">
          <cell r="F6960" t="str">
            <v>OPE</v>
          </cell>
          <cell r="N6960">
            <v>98684468</v>
          </cell>
          <cell r="O6960">
            <v>337171934</v>
          </cell>
        </row>
        <row r="6961">
          <cell r="F6961" t="str">
            <v>OPE</v>
          </cell>
          <cell r="N6961">
            <v>9352220</v>
          </cell>
          <cell r="O6961">
            <v>28836015</v>
          </cell>
        </row>
        <row r="6962">
          <cell r="F6962" t="str">
            <v>OPE</v>
          </cell>
          <cell r="N6962">
            <v>5944145</v>
          </cell>
          <cell r="O6962">
            <v>18327775</v>
          </cell>
        </row>
        <row r="6963">
          <cell r="F6963" t="str">
            <v>OPE</v>
          </cell>
          <cell r="N6963">
            <v>8636945</v>
          </cell>
          <cell r="O6963">
            <v>26630575</v>
          </cell>
        </row>
        <row r="6964">
          <cell r="F6964" t="str">
            <v>OPE</v>
          </cell>
          <cell r="N6964">
            <v>11014183</v>
          </cell>
          <cell r="O6964">
            <v>33960402</v>
          </cell>
        </row>
        <row r="6965">
          <cell r="F6965" t="str">
            <v>OPE</v>
          </cell>
          <cell r="N6965">
            <v>7963745</v>
          </cell>
          <cell r="O6965">
            <v>24554875</v>
          </cell>
        </row>
        <row r="6966">
          <cell r="F6966" t="str">
            <v>OPE</v>
          </cell>
          <cell r="N6966">
            <v>5944145</v>
          </cell>
          <cell r="O6966">
            <v>18327775</v>
          </cell>
        </row>
        <row r="6967">
          <cell r="F6967" t="str">
            <v>ITE</v>
          </cell>
          <cell r="N6967">
            <v>1582425</v>
          </cell>
          <cell r="O6967">
            <v>4747275</v>
          </cell>
        </row>
        <row r="6968">
          <cell r="F6968" t="str">
            <v>ITE</v>
          </cell>
          <cell r="N6968">
            <v>1582425</v>
          </cell>
          <cell r="O6968">
            <v>4747275</v>
          </cell>
        </row>
        <row r="6969">
          <cell r="F6969" t="str">
            <v>ITE</v>
          </cell>
          <cell r="N6969">
            <v>1582425</v>
          </cell>
          <cell r="O6969">
            <v>4747275</v>
          </cell>
        </row>
        <row r="6970">
          <cell r="F6970" t="str">
            <v>ITE</v>
          </cell>
          <cell r="N6970">
            <v>1582425</v>
          </cell>
          <cell r="O6970">
            <v>4747275</v>
          </cell>
        </row>
        <row r="6971">
          <cell r="F6971" t="str">
            <v>FFE</v>
          </cell>
          <cell r="N6971">
            <v>1575000</v>
          </cell>
          <cell r="O6971">
            <v>4856249</v>
          </cell>
        </row>
        <row r="6972">
          <cell r="F6972" t="str">
            <v>ITE</v>
          </cell>
          <cell r="N6972">
            <v>4462500</v>
          </cell>
          <cell r="O6972">
            <v>13387500</v>
          </cell>
        </row>
        <row r="6973">
          <cell r="F6973" t="str">
            <v>ITE</v>
          </cell>
          <cell r="N6973">
            <v>3612500</v>
          </cell>
          <cell r="O6973">
            <v>10837500</v>
          </cell>
        </row>
        <row r="6974">
          <cell r="F6974" t="str">
            <v>ITE</v>
          </cell>
          <cell r="N6974">
            <v>3612500</v>
          </cell>
          <cell r="O6974">
            <v>10837500</v>
          </cell>
        </row>
        <row r="6975">
          <cell r="F6975" t="str">
            <v>ITE</v>
          </cell>
          <cell r="N6975">
            <v>3612500</v>
          </cell>
          <cell r="O6975">
            <v>10837500</v>
          </cell>
        </row>
        <row r="6976">
          <cell r="F6976" t="str">
            <v>ITE</v>
          </cell>
          <cell r="N6976">
            <v>3612500</v>
          </cell>
          <cell r="O6976">
            <v>10837500</v>
          </cell>
        </row>
        <row r="6977">
          <cell r="F6977" t="str">
            <v>ITE</v>
          </cell>
          <cell r="N6977">
            <v>3612500</v>
          </cell>
          <cell r="O6977">
            <v>10837500</v>
          </cell>
        </row>
        <row r="6978">
          <cell r="F6978" t="str">
            <v>ITE</v>
          </cell>
          <cell r="N6978">
            <v>2062500</v>
          </cell>
          <cell r="O6978">
            <v>6187500</v>
          </cell>
        </row>
        <row r="6979">
          <cell r="F6979" t="str">
            <v>ITE</v>
          </cell>
          <cell r="N6979">
            <v>2062500</v>
          </cell>
          <cell r="O6979">
            <v>6187500</v>
          </cell>
        </row>
        <row r="6980">
          <cell r="F6980" t="str">
            <v>ITE</v>
          </cell>
          <cell r="N6980">
            <v>1000000</v>
          </cell>
          <cell r="O6980">
            <v>3000000</v>
          </cell>
        </row>
        <row r="6981">
          <cell r="F6981" t="str">
            <v>COM</v>
          </cell>
          <cell r="N6981">
            <v>27222500</v>
          </cell>
          <cell r="O6981">
            <v>81667500</v>
          </cell>
        </row>
        <row r="6982">
          <cell r="F6982" t="str">
            <v>FFE</v>
          </cell>
          <cell r="N6982">
            <v>3175000</v>
          </cell>
          <cell r="O6982">
            <v>9525000</v>
          </cell>
        </row>
        <row r="6983">
          <cell r="F6983" t="str">
            <v>FFE</v>
          </cell>
          <cell r="N6983">
            <v>812500</v>
          </cell>
          <cell r="O6983">
            <v>2437500</v>
          </cell>
        </row>
        <row r="6984">
          <cell r="F6984" t="str">
            <v>FFE</v>
          </cell>
          <cell r="N6984">
            <v>812500</v>
          </cell>
          <cell r="O6984">
            <v>2437500</v>
          </cell>
        </row>
        <row r="6985">
          <cell r="F6985" t="str">
            <v>FFE</v>
          </cell>
          <cell r="N6985">
            <v>812500</v>
          </cell>
          <cell r="O6985">
            <v>2437500</v>
          </cell>
        </row>
        <row r="6986">
          <cell r="F6986" t="str">
            <v>OPE</v>
          </cell>
          <cell r="N6986">
            <v>7425000</v>
          </cell>
          <cell r="O6986">
            <v>22275000</v>
          </cell>
        </row>
        <row r="6987">
          <cell r="F6987" t="str">
            <v>OPE</v>
          </cell>
          <cell r="N6987">
            <v>7425000</v>
          </cell>
          <cell r="O6987">
            <v>22275000</v>
          </cell>
        </row>
        <row r="6988">
          <cell r="F6988" t="str">
            <v>ITE</v>
          </cell>
          <cell r="N6988">
            <v>1577550</v>
          </cell>
          <cell r="O6988">
            <v>4864117</v>
          </cell>
        </row>
        <row r="6989">
          <cell r="F6989" t="str">
            <v>ITE</v>
          </cell>
          <cell r="N6989">
            <v>1577550</v>
          </cell>
          <cell r="O6989">
            <v>4864117</v>
          </cell>
        </row>
        <row r="6990">
          <cell r="F6990" t="str">
            <v>ITE</v>
          </cell>
          <cell r="N6990">
            <v>1577550</v>
          </cell>
          <cell r="O6990">
            <v>4864117</v>
          </cell>
        </row>
        <row r="6991">
          <cell r="F6991" t="str">
            <v>ITE</v>
          </cell>
          <cell r="N6991">
            <v>1577550</v>
          </cell>
          <cell r="O6991">
            <v>4864117</v>
          </cell>
        </row>
        <row r="6992">
          <cell r="F6992" t="str">
            <v>ITE</v>
          </cell>
          <cell r="N6992">
            <v>1577550</v>
          </cell>
          <cell r="O6992">
            <v>4864117</v>
          </cell>
        </row>
        <row r="6993">
          <cell r="F6993" t="str">
            <v>ITE</v>
          </cell>
          <cell r="N6993">
            <v>1577550</v>
          </cell>
          <cell r="O6993">
            <v>4864117</v>
          </cell>
        </row>
        <row r="6994">
          <cell r="F6994" t="str">
            <v>ITE</v>
          </cell>
          <cell r="N6994">
            <v>1577550</v>
          </cell>
          <cell r="O6994">
            <v>4864117</v>
          </cell>
        </row>
        <row r="6995">
          <cell r="F6995" t="str">
            <v>ITE</v>
          </cell>
          <cell r="N6995">
            <v>1577550</v>
          </cell>
          <cell r="O6995">
            <v>4864117</v>
          </cell>
        </row>
        <row r="6996">
          <cell r="F6996" t="str">
            <v>ITE</v>
          </cell>
          <cell r="N6996">
            <v>1577550</v>
          </cell>
          <cell r="O6996">
            <v>4864117</v>
          </cell>
        </row>
        <row r="6997">
          <cell r="F6997" t="str">
            <v>ITE</v>
          </cell>
          <cell r="N6997">
            <v>1577550</v>
          </cell>
          <cell r="O6997">
            <v>4864117</v>
          </cell>
        </row>
        <row r="6998">
          <cell r="F6998" t="str">
            <v>ITE</v>
          </cell>
          <cell r="N6998">
            <v>1577550</v>
          </cell>
          <cell r="O6998">
            <v>4864117</v>
          </cell>
        </row>
        <row r="6999">
          <cell r="F6999" t="str">
            <v>ITE</v>
          </cell>
          <cell r="N6999">
            <v>1577550</v>
          </cell>
          <cell r="O6999">
            <v>4864117</v>
          </cell>
        </row>
        <row r="7000">
          <cell r="F7000" t="str">
            <v>ITE</v>
          </cell>
          <cell r="N7000">
            <v>1577550</v>
          </cell>
          <cell r="O7000">
            <v>4864117</v>
          </cell>
        </row>
        <row r="7001">
          <cell r="F7001" t="str">
            <v>ITE</v>
          </cell>
          <cell r="N7001">
            <v>1577550</v>
          </cell>
          <cell r="O7001">
            <v>4864117</v>
          </cell>
        </row>
        <row r="7002">
          <cell r="F7002" t="str">
            <v>ITE</v>
          </cell>
          <cell r="N7002">
            <v>1577550</v>
          </cell>
          <cell r="O7002">
            <v>4864117</v>
          </cell>
        </row>
        <row r="7003">
          <cell r="F7003" t="str">
            <v>ITE</v>
          </cell>
          <cell r="N7003">
            <v>1577550</v>
          </cell>
          <cell r="O7003">
            <v>4864117</v>
          </cell>
        </row>
        <row r="7004">
          <cell r="F7004" t="str">
            <v>ITE</v>
          </cell>
          <cell r="N7004">
            <v>1577550</v>
          </cell>
          <cell r="O7004">
            <v>4864117</v>
          </cell>
        </row>
        <row r="7005">
          <cell r="F7005" t="str">
            <v>ITE</v>
          </cell>
          <cell r="N7005">
            <v>1577550</v>
          </cell>
          <cell r="O7005">
            <v>4864117</v>
          </cell>
        </row>
        <row r="7006">
          <cell r="F7006" t="str">
            <v>ITE</v>
          </cell>
          <cell r="N7006">
            <v>1577550</v>
          </cell>
          <cell r="O7006">
            <v>4864117</v>
          </cell>
        </row>
        <row r="7007">
          <cell r="F7007" t="str">
            <v>ITE</v>
          </cell>
          <cell r="N7007">
            <v>1577550</v>
          </cell>
          <cell r="O7007">
            <v>4864117</v>
          </cell>
        </row>
        <row r="7008">
          <cell r="F7008" t="str">
            <v>ITE</v>
          </cell>
          <cell r="N7008">
            <v>1577550</v>
          </cell>
          <cell r="O7008">
            <v>4864117</v>
          </cell>
        </row>
        <row r="7009">
          <cell r="F7009" t="str">
            <v>ITE</v>
          </cell>
          <cell r="N7009">
            <v>1577550</v>
          </cell>
          <cell r="O7009">
            <v>4864117</v>
          </cell>
        </row>
        <row r="7010">
          <cell r="F7010" t="str">
            <v>ITE</v>
          </cell>
          <cell r="N7010">
            <v>1577550</v>
          </cell>
          <cell r="O7010">
            <v>4864117</v>
          </cell>
        </row>
        <row r="7011">
          <cell r="F7011" t="str">
            <v>ITE</v>
          </cell>
          <cell r="N7011">
            <v>1577550</v>
          </cell>
          <cell r="O7011">
            <v>4864117</v>
          </cell>
        </row>
        <row r="7012">
          <cell r="F7012" t="str">
            <v>ITE</v>
          </cell>
          <cell r="N7012">
            <v>1577550</v>
          </cell>
          <cell r="O7012">
            <v>4864117</v>
          </cell>
        </row>
        <row r="7013">
          <cell r="F7013" t="str">
            <v>ITE</v>
          </cell>
          <cell r="N7013">
            <v>1577550</v>
          </cell>
          <cell r="O7013">
            <v>4864117</v>
          </cell>
        </row>
        <row r="7014">
          <cell r="F7014" t="str">
            <v>ITE</v>
          </cell>
          <cell r="N7014">
            <v>1577550</v>
          </cell>
          <cell r="O7014">
            <v>4864117</v>
          </cell>
        </row>
        <row r="7015">
          <cell r="F7015" t="str">
            <v>ITE</v>
          </cell>
          <cell r="N7015">
            <v>1577550</v>
          </cell>
          <cell r="O7015">
            <v>4864117</v>
          </cell>
        </row>
        <row r="7016">
          <cell r="F7016" t="str">
            <v>ITE</v>
          </cell>
          <cell r="N7016">
            <v>1577550</v>
          </cell>
          <cell r="O7016">
            <v>4864117</v>
          </cell>
        </row>
        <row r="7017">
          <cell r="F7017" t="str">
            <v>ITE</v>
          </cell>
          <cell r="N7017">
            <v>1577550</v>
          </cell>
          <cell r="O7017">
            <v>4864117</v>
          </cell>
        </row>
        <row r="7018">
          <cell r="F7018" t="str">
            <v>ITE</v>
          </cell>
          <cell r="N7018">
            <v>1577550</v>
          </cell>
          <cell r="O7018">
            <v>4864117</v>
          </cell>
        </row>
        <row r="7019">
          <cell r="F7019" t="str">
            <v>ITE</v>
          </cell>
          <cell r="N7019">
            <v>1577550</v>
          </cell>
          <cell r="O7019">
            <v>4864117</v>
          </cell>
        </row>
        <row r="7020">
          <cell r="F7020" t="str">
            <v>ITE</v>
          </cell>
          <cell r="N7020">
            <v>1577550</v>
          </cell>
          <cell r="O7020">
            <v>4864117</v>
          </cell>
        </row>
        <row r="7021">
          <cell r="F7021" t="str">
            <v>ITE</v>
          </cell>
          <cell r="N7021">
            <v>1577550</v>
          </cell>
          <cell r="O7021">
            <v>4864117</v>
          </cell>
        </row>
        <row r="7022">
          <cell r="F7022" t="str">
            <v>ITE</v>
          </cell>
          <cell r="N7022">
            <v>1577550</v>
          </cell>
          <cell r="O7022">
            <v>4864117</v>
          </cell>
        </row>
        <row r="7023">
          <cell r="F7023" t="str">
            <v>FFE</v>
          </cell>
          <cell r="N7023">
            <v>2125000</v>
          </cell>
          <cell r="O7023">
            <v>6375000</v>
          </cell>
        </row>
        <row r="7024">
          <cell r="F7024" t="str">
            <v>ITE</v>
          </cell>
          <cell r="N7024">
            <v>837500</v>
          </cell>
          <cell r="O7024">
            <v>2442708</v>
          </cell>
        </row>
        <row r="7025">
          <cell r="F7025" t="str">
            <v>ITE</v>
          </cell>
          <cell r="N7025">
            <v>837500</v>
          </cell>
          <cell r="O7025">
            <v>2442708</v>
          </cell>
        </row>
        <row r="7026">
          <cell r="F7026" t="str">
            <v>ITE</v>
          </cell>
          <cell r="N7026">
            <v>837500</v>
          </cell>
          <cell r="O7026">
            <v>2442708</v>
          </cell>
        </row>
        <row r="7027">
          <cell r="F7027" t="str">
            <v>FFE</v>
          </cell>
          <cell r="N7027">
            <v>1878750</v>
          </cell>
          <cell r="O7027">
            <v>5479687</v>
          </cell>
        </row>
        <row r="7028">
          <cell r="F7028" t="str">
            <v>ITE</v>
          </cell>
          <cell r="N7028">
            <v>1568612</v>
          </cell>
          <cell r="O7028">
            <v>4575118</v>
          </cell>
        </row>
        <row r="7029">
          <cell r="F7029" t="str">
            <v>ITE</v>
          </cell>
          <cell r="N7029">
            <v>1568612</v>
          </cell>
          <cell r="O7029">
            <v>4575118</v>
          </cell>
        </row>
        <row r="7030">
          <cell r="F7030" t="str">
            <v>ITE</v>
          </cell>
          <cell r="N7030">
            <v>1568612</v>
          </cell>
          <cell r="O7030">
            <v>4575118</v>
          </cell>
        </row>
        <row r="7031">
          <cell r="F7031" t="str">
            <v>ITE</v>
          </cell>
          <cell r="N7031">
            <v>1568612</v>
          </cell>
          <cell r="O7031">
            <v>4575118</v>
          </cell>
        </row>
        <row r="7032">
          <cell r="F7032" t="str">
            <v>ITE</v>
          </cell>
          <cell r="N7032">
            <v>1568612</v>
          </cell>
          <cell r="O7032">
            <v>4575118</v>
          </cell>
        </row>
        <row r="7033">
          <cell r="F7033" t="str">
            <v>ITE</v>
          </cell>
          <cell r="N7033">
            <v>1568612</v>
          </cell>
          <cell r="O7033">
            <v>4575118</v>
          </cell>
        </row>
        <row r="7034">
          <cell r="F7034" t="str">
            <v>ITE</v>
          </cell>
          <cell r="N7034">
            <v>1571537</v>
          </cell>
          <cell r="O7034">
            <v>4583650</v>
          </cell>
        </row>
        <row r="7035">
          <cell r="F7035" t="str">
            <v>ITE</v>
          </cell>
          <cell r="N7035">
            <v>1571537</v>
          </cell>
          <cell r="O7035">
            <v>4583650</v>
          </cell>
        </row>
        <row r="7036">
          <cell r="F7036" t="str">
            <v>ITE</v>
          </cell>
          <cell r="N7036">
            <v>1571537</v>
          </cell>
          <cell r="O7036">
            <v>4583650</v>
          </cell>
        </row>
        <row r="7037">
          <cell r="F7037" t="str">
            <v>ITE</v>
          </cell>
          <cell r="N7037">
            <v>1571537</v>
          </cell>
          <cell r="O7037">
            <v>4583650</v>
          </cell>
        </row>
        <row r="7038">
          <cell r="F7038" t="str">
            <v>ITE</v>
          </cell>
          <cell r="N7038">
            <v>1571537</v>
          </cell>
          <cell r="O7038">
            <v>4583650</v>
          </cell>
        </row>
        <row r="7039">
          <cell r="F7039" t="str">
            <v>ITE</v>
          </cell>
          <cell r="N7039">
            <v>837500</v>
          </cell>
          <cell r="O7039">
            <v>2442708</v>
          </cell>
        </row>
        <row r="7040">
          <cell r="F7040" t="str">
            <v>ITE</v>
          </cell>
          <cell r="N7040">
            <v>837500</v>
          </cell>
          <cell r="O7040">
            <v>2442708</v>
          </cell>
        </row>
        <row r="7041">
          <cell r="F7041" t="str">
            <v>ITE</v>
          </cell>
          <cell r="N7041">
            <v>837500</v>
          </cell>
          <cell r="O7041">
            <v>2442708</v>
          </cell>
        </row>
        <row r="7042">
          <cell r="F7042" t="str">
            <v>ITE</v>
          </cell>
          <cell r="N7042">
            <v>837500</v>
          </cell>
          <cell r="O7042">
            <v>2442708</v>
          </cell>
        </row>
        <row r="7043">
          <cell r="F7043" t="str">
            <v>ITE</v>
          </cell>
          <cell r="N7043">
            <v>837500</v>
          </cell>
          <cell r="O7043">
            <v>2442708</v>
          </cell>
        </row>
        <row r="7044">
          <cell r="F7044" t="str">
            <v>ITE</v>
          </cell>
          <cell r="N7044">
            <v>837500</v>
          </cell>
          <cell r="O7044">
            <v>2442708</v>
          </cell>
        </row>
        <row r="7045">
          <cell r="F7045" t="str">
            <v>OPE</v>
          </cell>
          <cell r="N7045">
            <v>28751466</v>
          </cell>
          <cell r="O7045">
            <v>0</v>
          </cell>
        </row>
        <row r="7046">
          <cell r="F7046" t="str">
            <v>OPE</v>
          </cell>
          <cell r="N7046">
            <v>143757326</v>
          </cell>
          <cell r="O7046">
            <v>503150644</v>
          </cell>
        </row>
        <row r="7047">
          <cell r="F7047" t="str">
            <v>OPE</v>
          </cell>
          <cell r="N7047">
            <v>68095775</v>
          </cell>
          <cell r="O7047">
            <v>198612677</v>
          </cell>
        </row>
        <row r="7048">
          <cell r="F7048" t="str">
            <v>OPE</v>
          </cell>
          <cell r="N7048">
            <v>91611656</v>
          </cell>
          <cell r="O7048">
            <v>267200663</v>
          </cell>
        </row>
        <row r="7049">
          <cell r="F7049" t="str">
            <v>OPE</v>
          </cell>
          <cell r="N7049">
            <v>102602656</v>
          </cell>
          <cell r="O7049">
            <v>324908407</v>
          </cell>
        </row>
        <row r="7050">
          <cell r="F7050" t="str">
            <v>OPE</v>
          </cell>
          <cell r="N7050">
            <v>141900743</v>
          </cell>
          <cell r="O7050">
            <v>413877169</v>
          </cell>
        </row>
        <row r="7051">
          <cell r="F7051" t="str">
            <v>OPE</v>
          </cell>
          <cell r="N7051">
            <v>76979781</v>
          </cell>
          <cell r="O7051">
            <v>224524361</v>
          </cell>
        </row>
        <row r="7052">
          <cell r="F7052" t="str">
            <v>OPE</v>
          </cell>
          <cell r="N7052">
            <v>98569343</v>
          </cell>
          <cell r="O7052">
            <v>287493917</v>
          </cell>
        </row>
        <row r="7053">
          <cell r="F7053" t="str">
            <v>OPE</v>
          </cell>
          <cell r="N7053">
            <v>62733093</v>
          </cell>
          <cell r="O7053">
            <v>182971521</v>
          </cell>
        </row>
        <row r="7054">
          <cell r="F7054" t="str">
            <v>ITE</v>
          </cell>
          <cell r="N7054">
            <v>1418750</v>
          </cell>
          <cell r="O7054">
            <v>4019791</v>
          </cell>
        </row>
        <row r="7055">
          <cell r="F7055" t="str">
            <v>FFE</v>
          </cell>
          <cell r="N7055">
            <v>850000</v>
          </cell>
          <cell r="O7055">
            <v>2408333</v>
          </cell>
        </row>
        <row r="7056">
          <cell r="F7056" t="str">
            <v>FFE</v>
          </cell>
          <cell r="N7056">
            <v>850000</v>
          </cell>
          <cell r="O7056">
            <v>2408333</v>
          </cell>
        </row>
        <row r="7057">
          <cell r="F7057" t="str">
            <v>FFE</v>
          </cell>
          <cell r="N7057">
            <v>2187500</v>
          </cell>
          <cell r="O7057">
            <v>6197916</v>
          </cell>
        </row>
        <row r="7058">
          <cell r="F7058" t="str">
            <v>ITE</v>
          </cell>
          <cell r="N7058">
            <v>1574625</v>
          </cell>
          <cell r="O7058">
            <v>4461437</v>
          </cell>
        </row>
        <row r="7059">
          <cell r="F7059" t="str">
            <v>ITE</v>
          </cell>
          <cell r="N7059">
            <v>1574625</v>
          </cell>
          <cell r="O7059">
            <v>4461437</v>
          </cell>
        </row>
        <row r="7060">
          <cell r="F7060" t="str">
            <v>ITE</v>
          </cell>
          <cell r="N7060">
            <v>1574625</v>
          </cell>
          <cell r="O7060">
            <v>4461437</v>
          </cell>
        </row>
        <row r="7061">
          <cell r="F7061" t="str">
            <v>ITE</v>
          </cell>
          <cell r="N7061">
            <v>1574625</v>
          </cell>
          <cell r="O7061">
            <v>4461437</v>
          </cell>
        </row>
        <row r="7062">
          <cell r="F7062" t="str">
            <v>ITE</v>
          </cell>
          <cell r="N7062">
            <v>1574625</v>
          </cell>
          <cell r="O7062">
            <v>4461437</v>
          </cell>
        </row>
        <row r="7063">
          <cell r="F7063" t="str">
            <v>FFE</v>
          </cell>
          <cell r="N7063">
            <v>1575000</v>
          </cell>
          <cell r="O7063">
            <v>4462500</v>
          </cell>
        </row>
        <row r="7064">
          <cell r="F7064" t="str">
            <v>FFE</v>
          </cell>
          <cell r="N7064">
            <v>825000</v>
          </cell>
          <cell r="O7064">
            <v>2475000</v>
          </cell>
        </row>
        <row r="7065">
          <cell r="F7065" t="str">
            <v>FFE</v>
          </cell>
          <cell r="N7065">
            <v>825000</v>
          </cell>
          <cell r="O7065">
            <v>2475000</v>
          </cell>
        </row>
        <row r="7066">
          <cell r="F7066" t="str">
            <v>FFE</v>
          </cell>
          <cell r="N7066">
            <v>825000</v>
          </cell>
          <cell r="O7066">
            <v>2475000</v>
          </cell>
        </row>
        <row r="7067">
          <cell r="F7067" t="str">
            <v>FFE</v>
          </cell>
          <cell r="N7067">
            <v>825000</v>
          </cell>
          <cell r="O7067">
            <v>2475000</v>
          </cell>
        </row>
        <row r="7068">
          <cell r="F7068" t="str">
            <v>FFE</v>
          </cell>
          <cell r="N7068">
            <v>1450000</v>
          </cell>
          <cell r="O7068">
            <v>4350000</v>
          </cell>
        </row>
        <row r="7069">
          <cell r="F7069" t="str">
            <v>FFE</v>
          </cell>
          <cell r="N7069">
            <v>1450000</v>
          </cell>
          <cell r="O7069">
            <v>4350000</v>
          </cell>
        </row>
        <row r="7070">
          <cell r="F7070" t="str">
            <v>FFE</v>
          </cell>
          <cell r="N7070">
            <v>1450000</v>
          </cell>
          <cell r="O7070">
            <v>4350000</v>
          </cell>
        </row>
        <row r="7071">
          <cell r="F7071" t="str">
            <v>ITE</v>
          </cell>
          <cell r="N7071">
            <v>2257770</v>
          </cell>
          <cell r="O7071">
            <v>6397015</v>
          </cell>
        </row>
        <row r="7072">
          <cell r="F7072" t="str">
            <v>ITE</v>
          </cell>
          <cell r="N7072">
            <v>2257770</v>
          </cell>
          <cell r="O7072">
            <v>6397015</v>
          </cell>
        </row>
        <row r="7073">
          <cell r="F7073" t="str">
            <v>ITE</v>
          </cell>
          <cell r="N7073">
            <v>2257770</v>
          </cell>
          <cell r="O7073">
            <v>6397015</v>
          </cell>
        </row>
        <row r="7074">
          <cell r="F7074" t="str">
            <v>OPE</v>
          </cell>
          <cell r="N7074">
            <v>0</v>
          </cell>
          <cell r="O7074">
            <v>34135027</v>
          </cell>
        </row>
        <row r="7075">
          <cell r="F7075" t="str">
            <v>OPE</v>
          </cell>
          <cell r="N7075">
            <v>0</v>
          </cell>
          <cell r="O7075">
            <v>34135027</v>
          </cell>
        </row>
        <row r="7076">
          <cell r="F7076" t="str">
            <v>ITE</v>
          </cell>
          <cell r="N7076">
            <v>0</v>
          </cell>
          <cell r="O7076">
            <v>0</v>
          </cell>
        </row>
        <row r="7077">
          <cell r="F7077" t="str">
            <v>ITE</v>
          </cell>
          <cell r="N7077">
            <v>0</v>
          </cell>
          <cell r="O7077">
            <v>0</v>
          </cell>
        </row>
        <row r="7078">
          <cell r="F7078" t="str">
            <v>ITE</v>
          </cell>
          <cell r="N7078">
            <v>0</v>
          </cell>
          <cell r="O7078">
            <v>0</v>
          </cell>
        </row>
        <row r="7079">
          <cell r="F7079" t="str">
            <v>ITE</v>
          </cell>
          <cell r="N7079">
            <v>0</v>
          </cell>
          <cell r="O7079">
            <v>0</v>
          </cell>
        </row>
        <row r="7080">
          <cell r="F7080" t="str">
            <v>ITE</v>
          </cell>
          <cell r="N7080">
            <v>0</v>
          </cell>
          <cell r="O7080">
            <v>0</v>
          </cell>
        </row>
        <row r="7081">
          <cell r="F7081" t="str">
            <v>FFE</v>
          </cell>
          <cell r="N7081">
            <v>1477272</v>
          </cell>
          <cell r="O7081">
            <v>4185604</v>
          </cell>
        </row>
        <row r="7082">
          <cell r="F7082" t="str">
            <v>ITE</v>
          </cell>
          <cell r="N7082">
            <v>909091</v>
          </cell>
          <cell r="O7082">
            <v>2575757</v>
          </cell>
        </row>
        <row r="7083">
          <cell r="F7083" t="str">
            <v>OPE</v>
          </cell>
          <cell r="N7083">
            <v>1419834</v>
          </cell>
          <cell r="O7083">
            <v>0</v>
          </cell>
        </row>
        <row r="7084">
          <cell r="F7084" t="str">
            <v>OPE</v>
          </cell>
          <cell r="N7084">
            <v>7099166</v>
          </cell>
          <cell r="O7084">
            <v>23427250</v>
          </cell>
        </row>
        <row r="7085">
          <cell r="F7085" t="str">
            <v>MME</v>
          </cell>
          <cell r="N7085">
            <v>5000000</v>
          </cell>
          <cell r="O7085">
            <v>14166666</v>
          </cell>
        </row>
        <row r="7086">
          <cell r="F7086" t="str">
            <v>OPE</v>
          </cell>
          <cell r="N7086">
            <v>19375000</v>
          </cell>
          <cell r="O7086">
            <v>54895833</v>
          </cell>
        </row>
        <row r="7087">
          <cell r="F7087" t="str">
            <v>OPE</v>
          </cell>
          <cell r="N7087">
            <v>19375000</v>
          </cell>
          <cell r="O7087">
            <v>54895833</v>
          </cell>
        </row>
        <row r="7088">
          <cell r="F7088" t="str">
            <v>ITE</v>
          </cell>
          <cell r="N7088">
            <v>1582100</v>
          </cell>
          <cell r="O7088">
            <v>4350775</v>
          </cell>
        </row>
        <row r="7089">
          <cell r="F7089" t="str">
            <v>ITE</v>
          </cell>
          <cell r="N7089">
            <v>1582100</v>
          </cell>
          <cell r="O7089">
            <v>4350775</v>
          </cell>
        </row>
        <row r="7090">
          <cell r="F7090" t="str">
            <v>ITE</v>
          </cell>
          <cell r="N7090">
            <v>2426750</v>
          </cell>
          <cell r="O7090">
            <v>7078020</v>
          </cell>
        </row>
        <row r="7091">
          <cell r="F7091" t="str">
            <v>FFE</v>
          </cell>
          <cell r="N7091">
            <v>6250000</v>
          </cell>
          <cell r="O7091">
            <v>17187500</v>
          </cell>
        </row>
        <row r="7092">
          <cell r="F7092" t="str">
            <v>FFE</v>
          </cell>
          <cell r="N7092">
            <v>6250000</v>
          </cell>
          <cell r="O7092">
            <v>17187500</v>
          </cell>
        </row>
        <row r="7093">
          <cell r="F7093" t="str">
            <v>OPE</v>
          </cell>
          <cell r="N7093">
            <v>11210200</v>
          </cell>
          <cell r="O7093">
            <v>31762233</v>
          </cell>
        </row>
        <row r="7094">
          <cell r="F7094" t="str">
            <v>FFE</v>
          </cell>
          <cell r="N7094">
            <v>1575000</v>
          </cell>
          <cell r="O7094">
            <v>4331250</v>
          </cell>
        </row>
        <row r="7095">
          <cell r="F7095" t="str">
            <v>ITE</v>
          </cell>
          <cell r="N7095">
            <v>857500</v>
          </cell>
          <cell r="O7095">
            <v>2358125</v>
          </cell>
        </row>
        <row r="7096">
          <cell r="F7096" t="str">
            <v>ITE</v>
          </cell>
          <cell r="N7096">
            <v>857500</v>
          </cell>
          <cell r="O7096">
            <v>2358125</v>
          </cell>
        </row>
        <row r="7097">
          <cell r="F7097" t="str">
            <v>ITE</v>
          </cell>
          <cell r="N7097">
            <v>3888625</v>
          </cell>
          <cell r="O7097">
            <v>10693718</v>
          </cell>
        </row>
        <row r="7098">
          <cell r="F7098" t="str">
            <v>ITE</v>
          </cell>
          <cell r="N7098">
            <v>3888625</v>
          </cell>
          <cell r="O7098">
            <v>10693718</v>
          </cell>
        </row>
        <row r="7099">
          <cell r="F7099" t="str">
            <v>ITE</v>
          </cell>
          <cell r="N7099">
            <v>3888625</v>
          </cell>
          <cell r="O7099">
            <v>10693718</v>
          </cell>
        </row>
        <row r="7100">
          <cell r="F7100" t="str">
            <v>ITE</v>
          </cell>
          <cell r="N7100">
            <v>3888625</v>
          </cell>
          <cell r="O7100">
            <v>10693718</v>
          </cell>
        </row>
        <row r="7101">
          <cell r="F7101" t="str">
            <v>ITE</v>
          </cell>
          <cell r="N7101">
            <v>3888625</v>
          </cell>
          <cell r="O7101">
            <v>10693718</v>
          </cell>
        </row>
        <row r="7102">
          <cell r="F7102" t="str">
            <v>ITE</v>
          </cell>
          <cell r="N7102">
            <v>3888625</v>
          </cell>
          <cell r="O7102">
            <v>10693718</v>
          </cell>
        </row>
        <row r="7103">
          <cell r="F7103" t="str">
            <v>ITE</v>
          </cell>
          <cell r="N7103">
            <v>3888625</v>
          </cell>
          <cell r="O7103">
            <v>10693718</v>
          </cell>
        </row>
        <row r="7104">
          <cell r="F7104" t="str">
            <v>ITE</v>
          </cell>
          <cell r="N7104">
            <v>3888625</v>
          </cell>
          <cell r="O7104">
            <v>10693718</v>
          </cell>
        </row>
        <row r="7105">
          <cell r="F7105" t="str">
            <v>ITE</v>
          </cell>
          <cell r="N7105">
            <v>3833375</v>
          </cell>
          <cell r="O7105">
            <v>10541781</v>
          </cell>
        </row>
        <row r="7106">
          <cell r="F7106" t="str">
            <v>ITE</v>
          </cell>
          <cell r="N7106">
            <v>3855150</v>
          </cell>
          <cell r="O7106">
            <v>10601662</v>
          </cell>
        </row>
        <row r="7107">
          <cell r="F7107" t="str">
            <v>FFE</v>
          </cell>
          <cell r="N7107">
            <v>6795454</v>
          </cell>
          <cell r="O7107">
            <v>19820074</v>
          </cell>
        </row>
        <row r="7108">
          <cell r="F7108" t="str">
            <v>COM</v>
          </cell>
          <cell r="N7108">
            <v>25348620</v>
          </cell>
          <cell r="O7108">
            <v>82383015</v>
          </cell>
        </row>
        <row r="7109">
          <cell r="F7109" t="str">
            <v>ITE</v>
          </cell>
          <cell r="N7109">
            <v>1000000</v>
          </cell>
          <cell r="O7109">
            <v>2750000</v>
          </cell>
        </row>
        <row r="7110">
          <cell r="F7110" t="str">
            <v>ITE</v>
          </cell>
          <cell r="N7110">
            <v>1000000</v>
          </cell>
          <cell r="O7110">
            <v>2750000</v>
          </cell>
        </row>
        <row r="7111">
          <cell r="F7111" t="str">
            <v>ITE</v>
          </cell>
          <cell r="N7111">
            <v>1000000</v>
          </cell>
          <cell r="O7111">
            <v>2750000</v>
          </cell>
        </row>
        <row r="7112">
          <cell r="F7112" t="str">
            <v>ITE</v>
          </cell>
          <cell r="N7112">
            <v>1000000</v>
          </cell>
          <cell r="O7112">
            <v>2750000</v>
          </cell>
        </row>
        <row r="7113">
          <cell r="F7113" t="str">
            <v>FFE</v>
          </cell>
          <cell r="N7113">
            <v>837500</v>
          </cell>
          <cell r="O7113">
            <v>2233333</v>
          </cell>
        </row>
        <row r="7114">
          <cell r="F7114" t="str">
            <v>FFE</v>
          </cell>
          <cell r="N7114">
            <v>2075000</v>
          </cell>
          <cell r="O7114">
            <v>5706250</v>
          </cell>
        </row>
        <row r="7115">
          <cell r="F7115" t="str">
            <v>ITE</v>
          </cell>
          <cell r="N7115">
            <v>1211696</v>
          </cell>
          <cell r="O7115">
            <v>3332164</v>
          </cell>
        </row>
        <row r="7116">
          <cell r="F7116" t="str">
            <v>ITE</v>
          </cell>
          <cell r="N7116">
            <v>1211696</v>
          </cell>
          <cell r="O7116">
            <v>3332164</v>
          </cell>
        </row>
        <row r="7117">
          <cell r="F7117" t="str">
            <v>ITE</v>
          </cell>
          <cell r="N7117">
            <v>1211696</v>
          </cell>
          <cell r="O7117">
            <v>3332164</v>
          </cell>
        </row>
        <row r="7118">
          <cell r="F7118" t="str">
            <v>ITE</v>
          </cell>
          <cell r="N7118">
            <v>1211696</v>
          </cell>
          <cell r="O7118">
            <v>3332164</v>
          </cell>
        </row>
        <row r="7119">
          <cell r="F7119" t="str">
            <v>ITE</v>
          </cell>
          <cell r="N7119">
            <v>1211696</v>
          </cell>
          <cell r="O7119">
            <v>3332164</v>
          </cell>
        </row>
        <row r="7120">
          <cell r="F7120" t="str">
            <v>ITE</v>
          </cell>
          <cell r="N7120">
            <v>1162500</v>
          </cell>
          <cell r="O7120">
            <v>3100000</v>
          </cell>
        </row>
        <row r="7121">
          <cell r="F7121" t="str">
            <v>FFE</v>
          </cell>
          <cell r="N7121">
            <v>837500</v>
          </cell>
          <cell r="O7121">
            <v>2233333</v>
          </cell>
        </row>
        <row r="7122">
          <cell r="F7122" t="str">
            <v>FFE</v>
          </cell>
          <cell r="N7122">
            <v>1575000</v>
          </cell>
          <cell r="O7122">
            <v>4200000</v>
          </cell>
        </row>
        <row r="7123">
          <cell r="F7123" t="str">
            <v>FFE</v>
          </cell>
          <cell r="N7123">
            <v>837500</v>
          </cell>
          <cell r="O7123">
            <v>2233333</v>
          </cell>
        </row>
        <row r="7124">
          <cell r="F7124" t="str">
            <v>FFE</v>
          </cell>
          <cell r="N7124">
            <v>837500</v>
          </cell>
          <cell r="O7124">
            <v>2233333</v>
          </cell>
        </row>
        <row r="7125">
          <cell r="F7125" t="str">
            <v>FFE</v>
          </cell>
          <cell r="N7125">
            <v>1137500</v>
          </cell>
          <cell r="O7125">
            <v>3033333</v>
          </cell>
        </row>
        <row r="7126">
          <cell r="F7126" t="str">
            <v>FFE</v>
          </cell>
          <cell r="N7126">
            <v>1137500</v>
          </cell>
          <cell r="O7126">
            <v>3033333</v>
          </cell>
        </row>
        <row r="7127">
          <cell r="F7127" t="str">
            <v>OPE</v>
          </cell>
          <cell r="N7127">
            <v>562500</v>
          </cell>
          <cell r="O7127">
            <v>1640625</v>
          </cell>
        </row>
        <row r="7128">
          <cell r="F7128" t="str">
            <v>OPE</v>
          </cell>
          <cell r="N7128">
            <v>9332250</v>
          </cell>
          <cell r="O7128">
            <v>25663687</v>
          </cell>
        </row>
        <row r="7129">
          <cell r="F7129" t="str">
            <v>OPE</v>
          </cell>
          <cell r="N7129">
            <v>9332250</v>
          </cell>
          <cell r="O7129">
            <v>25663687</v>
          </cell>
        </row>
        <row r="7130">
          <cell r="F7130" t="str">
            <v>FFE</v>
          </cell>
          <cell r="N7130">
            <v>2348750</v>
          </cell>
          <cell r="O7130">
            <v>6067604</v>
          </cell>
        </row>
        <row r="7131">
          <cell r="F7131" t="str">
            <v>FFE</v>
          </cell>
          <cell r="N7131">
            <v>1575000</v>
          </cell>
          <cell r="O7131">
            <v>4200000</v>
          </cell>
        </row>
        <row r="7132">
          <cell r="F7132" t="str">
            <v>FFE</v>
          </cell>
          <cell r="N7132">
            <v>1575000</v>
          </cell>
          <cell r="O7132">
            <v>4200000</v>
          </cell>
        </row>
        <row r="7133">
          <cell r="F7133" t="str">
            <v>ITE</v>
          </cell>
          <cell r="N7133">
            <v>2800000</v>
          </cell>
          <cell r="O7133">
            <v>7466666</v>
          </cell>
        </row>
        <row r="7134">
          <cell r="F7134" t="str">
            <v>ITE</v>
          </cell>
          <cell r="N7134">
            <v>1418750</v>
          </cell>
          <cell r="O7134">
            <v>3783333</v>
          </cell>
        </row>
        <row r="7135">
          <cell r="F7135" t="str">
            <v>ITE</v>
          </cell>
          <cell r="N7135">
            <v>1418750</v>
          </cell>
          <cell r="O7135">
            <v>3783333</v>
          </cell>
        </row>
        <row r="7136">
          <cell r="F7136" t="str">
            <v>ITE</v>
          </cell>
          <cell r="N7136">
            <v>1598025</v>
          </cell>
          <cell r="O7136">
            <v>4261400</v>
          </cell>
        </row>
        <row r="7137">
          <cell r="F7137" t="str">
            <v>ITE</v>
          </cell>
          <cell r="N7137">
            <v>1598025</v>
          </cell>
          <cell r="O7137">
            <v>4261400</v>
          </cell>
        </row>
        <row r="7138">
          <cell r="F7138" t="str">
            <v>ITE</v>
          </cell>
          <cell r="N7138">
            <v>1585837</v>
          </cell>
          <cell r="O7138">
            <v>4228899</v>
          </cell>
        </row>
        <row r="7139">
          <cell r="F7139" t="str">
            <v>ITE</v>
          </cell>
          <cell r="N7139">
            <v>1585837</v>
          </cell>
          <cell r="O7139">
            <v>4228899</v>
          </cell>
        </row>
        <row r="7140">
          <cell r="F7140" t="str">
            <v>ITE</v>
          </cell>
          <cell r="N7140">
            <v>1585837</v>
          </cell>
          <cell r="O7140">
            <v>4228899</v>
          </cell>
        </row>
        <row r="7141">
          <cell r="F7141" t="str">
            <v>ITE</v>
          </cell>
          <cell r="N7141">
            <v>1585837</v>
          </cell>
          <cell r="O7141">
            <v>4228899</v>
          </cell>
        </row>
        <row r="7142">
          <cell r="F7142" t="str">
            <v>FFE</v>
          </cell>
          <cell r="N7142">
            <v>1973750</v>
          </cell>
          <cell r="O7142">
            <v>5098854</v>
          </cell>
        </row>
        <row r="7143">
          <cell r="F7143" t="str">
            <v>OPE</v>
          </cell>
          <cell r="N7143">
            <v>17300000</v>
          </cell>
          <cell r="O7143">
            <v>46133333</v>
          </cell>
        </row>
        <row r="7144">
          <cell r="F7144" t="str">
            <v>ITE</v>
          </cell>
          <cell r="N7144">
            <v>1418750</v>
          </cell>
          <cell r="O7144">
            <v>3665104</v>
          </cell>
        </row>
        <row r="7145">
          <cell r="F7145" t="str">
            <v>ITE</v>
          </cell>
          <cell r="N7145">
            <v>1418750</v>
          </cell>
          <cell r="O7145">
            <v>3665104</v>
          </cell>
        </row>
        <row r="7146">
          <cell r="F7146" t="str">
            <v>ITE</v>
          </cell>
          <cell r="N7146">
            <v>837500</v>
          </cell>
          <cell r="O7146">
            <v>2163541</v>
          </cell>
        </row>
        <row r="7147">
          <cell r="F7147" t="str">
            <v>ITE</v>
          </cell>
          <cell r="N7147">
            <v>837500</v>
          </cell>
          <cell r="O7147">
            <v>2163541</v>
          </cell>
        </row>
        <row r="7148">
          <cell r="F7148" t="str">
            <v>ITE</v>
          </cell>
          <cell r="N7148">
            <v>837500</v>
          </cell>
          <cell r="O7148">
            <v>2163541</v>
          </cell>
        </row>
        <row r="7149">
          <cell r="F7149" t="str">
            <v>ITE</v>
          </cell>
          <cell r="N7149">
            <v>837500</v>
          </cell>
          <cell r="O7149">
            <v>2163541</v>
          </cell>
        </row>
        <row r="7150">
          <cell r="F7150" t="str">
            <v>ITE</v>
          </cell>
          <cell r="N7150">
            <v>837500</v>
          </cell>
          <cell r="O7150">
            <v>2163541</v>
          </cell>
        </row>
        <row r="7151">
          <cell r="F7151" t="str">
            <v>ITE</v>
          </cell>
          <cell r="N7151">
            <v>837500</v>
          </cell>
          <cell r="O7151">
            <v>2163541</v>
          </cell>
        </row>
        <row r="7152">
          <cell r="F7152" t="str">
            <v>ITE</v>
          </cell>
          <cell r="N7152">
            <v>837500</v>
          </cell>
          <cell r="O7152">
            <v>2163541</v>
          </cell>
        </row>
        <row r="7153">
          <cell r="F7153" t="str">
            <v>ITE</v>
          </cell>
          <cell r="N7153">
            <v>837500</v>
          </cell>
          <cell r="O7153">
            <v>2163541</v>
          </cell>
        </row>
        <row r="7154">
          <cell r="F7154" t="str">
            <v>OPE</v>
          </cell>
          <cell r="N7154">
            <v>0</v>
          </cell>
          <cell r="O7154">
            <v>675140988</v>
          </cell>
        </row>
        <row r="7155">
          <cell r="F7155" t="str">
            <v>ITE</v>
          </cell>
          <cell r="N7155">
            <v>1602737</v>
          </cell>
          <cell r="O7155">
            <v>4140404</v>
          </cell>
        </row>
        <row r="7156">
          <cell r="F7156" t="str">
            <v>ITE</v>
          </cell>
          <cell r="N7156">
            <v>1602737</v>
          </cell>
          <cell r="O7156">
            <v>4140404</v>
          </cell>
        </row>
        <row r="7157">
          <cell r="F7157" t="str">
            <v>ITE</v>
          </cell>
          <cell r="N7157">
            <v>1602737</v>
          </cell>
          <cell r="O7157">
            <v>4140404</v>
          </cell>
        </row>
        <row r="7158">
          <cell r="F7158" t="str">
            <v>ITE</v>
          </cell>
          <cell r="N7158">
            <v>1602737</v>
          </cell>
          <cell r="O7158">
            <v>4140404</v>
          </cell>
        </row>
        <row r="7159">
          <cell r="F7159" t="str">
            <v>ITE</v>
          </cell>
          <cell r="N7159">
            <v>1602737</v>
          </cell>
          <cell r="O7159">
            <v>4140404</v>
          </cell>
        </row>
        <row r="7160">
          <cell r="F7160" t="str">
            <v>ITE</v>
          </cell>
          <cell r="N7160">
            <v>1602737</v>
          </cell>
          <cell r="O7160">
            <v>4140404</v>
          </cell>
        </row>
        <row r="7161">
          <cell r="F7161" t="str">
            <v>OPE</v>
          </cell>
          <cell r="N7161">
            <v>1562500</v>
          </cell>
          <cell r="O7161">
            <v>3906250</v>
          </cell>
        </row>
        <row r="7162">
          <cell r="F7162" t="str">
            <v>OPE</v>
          </cell>
          <cell r="N7162">
            <v>1562500</v>
          </cell>
          <cell r="O7162">
            <v>3906250</v>
          </cell>
        </row>
        <row r="7163">
          <cell r="F7163" t="str">
            <v>OPE</v>
          </cell>
          <cell r="N7163">
            <v>1562500</v>
          </cell>
          <cell r="O7163">
            <v>3906250</v>
          </cell>
        </row>
        <row r="7164">
          <cell r="F7164" t="str">
            <v>OPE</v>
          </cell>
          <cell r="N7164">
            <v>1562500</v>
          </cell>
          <cell r="O7164">
            <v>3906250</v>
          </cell>
        </row>
        <row r="7165">
          <cell r="F7165" t="str">
            <v>OPE</v>
          </cell>
          <cell r="N7165">
            <v>1562500</v>
          </cell>
          <cell r="O7165">
            <v>3906250</v>
          </cell>
        </row>
        <row r="7166">
          <cell r="F7166" t="str">
            <v>OPE</v>
          </cell>
          <cell r="N7166">
            <v>1562500</v>
          </cell>
          <cell r="O7166">
            <v>3906250</v>
          </cell>
        </row>
        <row r="7167">
          <cell r="F7167" t="str">
            <v>OPE</v>
          </cell>
          <cell r="N7167">
            <v>1562500</v>
          </cell>
          <cell r="O7167">
            <v>3906250</v>
          </cell>
        </row>
        <row r="7168">
          <cell r="F7168" t="str">
            <v>OPE</v>
          </cell>
          <cell r="N7168">
            <v>1562500</v>
          </cell>
          <cell r="O7168">
            <v>3906250</v>
          </cell>
        </row>
        <row r="7169">
          <cell r="F7169" t="str">
            <v>OPE</v>
          </cell>
          <cell r="N7169">
            <v>1562500</v>
          </cell>
          <cell r="O7169">
            <v>3906250</v>
          </cell>
        </row>
        <row r="7170">
          <cell r="F7170" t="str">
            <v>OPE</v>
          </cell>
          <cell r="N7170">
            <v>1562500</v>
          </cell>
          <cell r="O7170">
            <v>3906250</v>
          </cell>
        </row>
        <row r="7171">
          <cell r="F7171" t="str">
            <v>FFE</v>
          </cell>
          <cell r="N7171">
            <v>1250000</v>
          </cell>
          <cell r="O7171">
            <v>3229166</v>
          </cell>
        </row>
        <row r="7172">
          <cell r="F7172" t="str">
            <v>FFE</v>
          </cell>
          <cell r="N7172">
            <v>875000</v>
          </cell>
          <cell r="O7172">
            <v>2333333</v>
          </cell>
        </row>
        <row r="7173">
          <cell r="F7173" t="str">
            <v>FFE</v>
          </cell>
          <cell r="N7173">
            <v>875000</v>
          </cell>
          <cell r="O7173">
            <v>2333333</v>
          </cell>
        </row>
        <row r="7174">
          <cell r="F7174" t="str">
            <v>FFE</v>
          </cell>
          <cell r="N7174">
            <v>875000</v>
          </cell>
          <cell r="O7174">
            <v>2333333</v>
          </cell>
        </row>
        <row r="7175">
          <cell r="F7175" t="str">
            <v>FFE</v>
          </cell>
          <cell r="N7175">
            <v>875000</v>
          </cell>
          <cell r="O7175">
            <v>2333333</v>
          </cell>
        </row>
        <row r="7176">
          <cell r="F7176" t="str">
            <v>FFE</v>
          </cell>
          <cell r="N7176">
            <v>875000</v>
          </cell>
          <cell r="O7176">
            <v>2333333</v>
          </cell>
        </row>
        <row r="7177">
          <cell r="F7177" t="str">
            <v>FFE</v>
          </cell>
          <cell r="N7177">
            <v>875000</v>
          </cell>
          <cell r="O7177">
            <v>2333333</v>
          </cell>
        </row>
        <row r="7178">
          <cell r="F7178" t="str">
            <v>MME</v>
          </cell>
          <cell r="N7178">
            <v>1750000</v>
          </cell>
          <cell r="O7178">
            <v>4520833</v>
          </cell>
        </row>
        <row r="7179">
          <cell r="F7179" t="str">
            <v>OPE</v>
          </cell>
          <cell r="N7179">
            <v>12250000</v>
          </cell>
          <cell r="O7179">
            <v>30625000</v>
          </cell>
        </row>
        <row r="7180">
          <cell r="F7180" t="str">
            <v>OPE</v>
          </cell>
          <cell r="N7180">
            <v>12250000</v>
          </cell>
          <cell r="O7180">
            <v>30625000</v>
          </cell>
        </row>
        <row r="7181">
          <cell r="F7181" t="str">
            <v>OPE</v>
          </cell>
          <cell r="N7181">
            <v>12250000</v>
          </cell>
          <cell r="O7181">
            <v>30625000</v>
          </cell>
        </row>
        <row r="7182">
          <cell r="F7182" t="str">
            <v>OPE</v>
          </cell>
          <cell r="N7182">
            <v>6237500</v>
          </cell>
          <cell r="O7182">
            <v>15593750</v>
          </cell>
        </row>
        <row r="7183">
          <cell r="F7183" t="str">
            <v>OPE</v>
          </cell>
          <cell r="N7183">
            <v>6237500</v>
          </cell>
          <cell r="O7183">
            <v>15593750</v>
          </cell>
        </row>
        <row r="7184">
          <cell r="F7184" t="str">
            <v>OPE</v>
          </cell>
          <cell r="N7184">
            <v>6237500</v>
          </cell>
          <cell r="O7184">
            <v>15593750</v>
          </cell>
        </row>
        <row r="7185">
          <cell r="F7185" t="str">
            <v>OPE</v>
          </cell>
          <cell r="N7185">
            <v>6237500</v>
          </cell>
          <cell r="O7185">
            <v>15593750</v>
          </cell>
        </row>
        <row r="7186">
          <cell r="F7186" t="str">
            <v>OPE</v>
          </cell>
          <cell r="N7186">
            <v>6237500</v>
          </cell>
          <cell r="O7186">
            <v>15593750</v>
          </cell>
        </row>
        <row r="7187">
          <cell r="F7187" t="str">
            <v>OPE</v>
          </cell>
          <cell r="N7187">
            <v>6237500</v>
          </cell>
          <cell r="O7187">
            <v>15593750</v>
          </cell>
        </row>
        <row r="7188">
          <cell r="F7188" t="str">
            <v>OPE</v>
          </cell>
          <cell r="N7188">
            <v>6237500</v>
          </cell>
          <cell r="O7188">
            <v>15593750</v>
          </cell>
        </row>
        <row r="7189">
          <cell r="F7189" t="str">
            <v>OPE</v>
          </cell>
          <cell r="N7189">
            <v>6237500</v>
          </cell>
          <cell r="O7189">
            <v>15593750</v>
          </cell>
        </row>
        <row r="7190">
          <cell r="F7190" t="str">
            <v>OPE</v>
          </cell>
          <cell r="N7190">
            <v>6237500</v>
          </cell>
          <cell r="O7190">
            <v>15593750</v>
          </cell>
        </row>
        <row r="7191">
          <cell r="F7191" t="str">
            <v>OPE</v>
          </cell>
          <cell r="N7191">
            <v>6237500</v>
          </cell>
          <cell r="O7191">
            <v>15593750</v>
          </cell>
        </row>
        <row r="7192">
          <cell r="F7192" t="str">
            <v>OPE</v>
          </cell>
          <cell r="N7192">
            <v>6237500</v>
          </cell>
          <cell r="O7192">
            <v>15593750</v>
          </cell>
        </row>
        <row r="7193">
          <cell r="F7193" t="str">
            <v>OPE</v>
          </cell>
          <cell r="N7193">
            <v>6237500</v>
          </cell>
          <cell r="O7193">
            <v>15593750</v>
          </cell>
        </row>
        <row r="7194">
          <cell r="F7194" t="str">
            <v>OPE</v>
          </cell>
          <cell r="N7194">
            <v>6237500</v>
          </cell>
          <cell r="O7194">
            <v>15593750</v>
          </cell>
        </row>
        <row r="7195">
          <cell r="F7195" t="str">
            <v>OPE</v>
          </cell>
          <cell r="N7195">
            <v>6237500</v>
          </cell>
          <cell r="O7195">
            <v>15593750</v>
          </cell>
        </row>
        <row r="7196">
          <cell r="F7196" t="str">
            <v>OPE</v>
          </cell>
          <cell r="N7196">
            <v>6237500</v>
          </cell>
          <cell r="O7196">
            <v>15593750</v>
          </cell>
        </row>
        <row r="7197">
          <cell r="F7197" t="str">
            <v>OPE</v>
          </cell>
          <cell r="N7197">
            <v>6237500</v>
          </cell>
          <cell r="O7197">
            <v>15593750</v>
          </cell>
        </row>
        <row r="7198">
          <cell r="F7198" t="str">
            <v>OPE</v>
          </cell>
          <cell r="N7198">
            <v>6237500</v>
          </cell>
          <cell r="O7198">
            <v>15593750</v>
          </cell>
        </row>
        <row r="7199">
          <cell r="F7199" t="str">
            <v>OPE</v>
          </cell>
          <cell r="N7199">
            <v>6237500</v>
          </cell>
          <cell r="O7199">
            <v>15593750</v>
          </cell>
        </row>
        <row r="7200">
          <cell r="F7200" t="str">
            <v>OPE</v>
          </cell>
          <cell r="N7200">
            <v>6237500</v>
          </cell>
          <cell r="O7200">
            <v>15593750</v>
          </cell>
        </row>
        <row r="7201">
          <cell r="F7201" t="str">
            <v>OPE</v>
          </cell>
          <cell r="N7201">
            <v>6237500</v>
          </cell>
          <cell r="O7201">
            <v>15593750</v>
          </cell>
        </row>
        <row r="7202">
          <cell r="F7202" t="str">
            <v>OPE</v>
          </cell>
          <cell r="N7202">
            <v>6237500</v>
          </cell>
          <cell r="O7202">
            <v>15593750</v>
          </cell>
        </row>
        <row r="7203">
          <cell r="F7203" t="str">
            <v>OPE</v>
          </cell>
          <cell r="N7203">
            <v>6237500</v>
          </cell>
          <cell r="O7203">
            <v>15593750</v>
          </cell>
        </row>
        <row r="7204">
          <cell r="F7204" t="str">
            <v>OPE</v>
          </cell>
          <cell r="N7204">
            <v>6237500</v>
          </cell>
          <cell r="O7204">
            <v>15593750</v>
          </cell>
        </row>
        <row r="7205">
          <cell r="F7205" t="str">
            <v>OPE</v>
          </cell>
          <cell r="N7205">
            <v>6237500</v>
          </cell>
          <cell r="O7205">
            <v>15593750</v>
          </cell>
        </row>
        <row r="7206">
          <cell r="F7206" t="str">
            <v>OPE</v>
          </cell>
          <cell r="N7206">
            <v>6237500</v>
          </cell>
          <cell r="O7206">
            <v>15593750</v>
          </cell>
        </row>
        <row r="7207">
          <cell r="F7207" t="str">
            <v>OPE</v>
          </cell>
          <cell r="N7207">
            <v>6237500</v>
          </cell>
          <cell r="O7207">
            <v>15593750</v>
          </cell>
        </row>
        <row r="7208">
          <cell r="F7208" t="str">
            <v>OPE</v>
          </cell>
          <cell r="N7208">
            <v>6237500</v>
          </cell>
          <cell r="O7208">
            <v>15593750</v>
          </cell>
        </row>
        <row r="7209">
          <cell r="F7209" t="str">
            <v>OPE</v>
          </cell>
          <cell r="N7209">
            <v>6237500</v>
          </cell>
          <cell r="O7209">
            <v>15593750</v>
          </cell>
        </row>
        <row r="7210">
          <cell r="F7210" t="str">
            <v>OPE</v>
          </cell>
          <cell r="N7210">
            <v>6237500</v>
          </cell>
          <cell r="O7210">
            <v>15593750</v>
          </cell>
        </row>
        <row r="7211">
          <cell r="F7211" t="str">
            <v>OPE</v>
          </cell>
          <cell r="N7211">
            <v>6237500</v>
          </cell>
          <cell r="O7211">
            <v>15593750</v>
          </cell>
        </row>
        <row r="7212">
          <cell r="F7212" t="str">
            <v>OPE</v>
          </cell>
          <cell r="N7212">
            <v>4687500</v>
          </cell>
          <cell r="O7212">
            <v>11718750</v>
          </cell>
        </row>
        <row r="7213">
          <cell r="F7213" t="str">
            <v>OPE</v>
          </cell>
          <cell r="N7213">
            <v>4687500</v>
          </cell>
          <cell r="O7213">
            <v>11718750</v>
          </cell>
        </row>
        <row r="7214">
          <cell r="F7214" t="str">
            <v>OPE</v>
          </cell>
          <cell r="N7214">
            <v>4687500</v>
          </cell>
          <cell r="O7214">
            <v>11718750</v>
          </cell>
        </row>
        <row r="7215">
          <cell r="F7215" t="str">
            <v>OPE</v>
          </cell>
          <cell r="N7215">
            <v>4687500</v>
          </cell>
          <cell r="O7215">
            <v>11718750</v>
          </cell>
        </row>
        <row r="7216">
          <cell r="F7216" t="str">
            <v>OPE</v>
          </cell>
          <cell r="N7216">
            <v>4687500</v>
          </cell>
          <cell r="O7216">
            <v>11718750</v>
          </cell>
        </row>
        <row r="7217">
          <cell r="F7217" t="str">
            <v>OPE</v>
          </cell>
          <cell r="N7217">
            <v>4687500</v>
          </cell>
          <cell r="O7217">
            <v>11718750</v>
          </cell>
        </row>
        <row r="7218">
          <cell r="F7218" t="str">
            <v>OPE</v>
          </cell>
          <cell r="N7218">
            <v>4687500</v>
          </cell>
          <cell r="O7218">
            <v>11718750</v>
          </cell>
        </row>
        <row r="7219">
          <cell r="F7219" t="str">
            <v>OPE</v>
          </cell>
          <cell r="N7219">
            <v>4687500</v>
          </cell>
          <cell r="O7219">
            <v>11718750</v>
          </cell>
        </row>
        <row r="7220">
          <cell r="F7220" t="str">
            <v>OPE</v>
          </cell>
          <cell r="N7220">
            <v>4687500</v>
          </cell>
          <cell r="O7220">
            <v>11718750</v>
          </cell>
        </row>
        <row r="7221">
          <cell r="F7221" t="str">
            <v>OPE</v>
          </cell>
          <cell r="N7221">
            <v>4687500</v>
          </cell>
          <cell r="O7221">
            <v>11718750</v>
          </cell>
        </row>
        <row r="7222">
          <cell r="F7222" t="str">
            <v>OPE</v>
          </cell>
          <cell r="N7222">
            <v>4687500</v>
          </cell>
          <cell r="O7222">
            <v>11718750</v>
          </cell>
        </row>
        <row r="7223">
          <cell r="F7223" t="str">
            <v>OPE</v>
          </cell>
          <cell r="N7223">
            <v>4687500</v>
          </cell>
          <cell r="O7223">
            <v>11718750</v>
          </cell>
        </row>
        <row r="7224">
          <cell r="F7224" t="str">
            <v>OPE</v>
          </cell>
          <cell r="N7224">
            <v>4687500</v>
          </cell>
          <cell r="O7224">
            <v>11718750</v>
          </cell>
        </row>
        <row r="7225">
          <cell r="F7225" t="str">
            <v>OPE</v>
          </cell>
          <cell r="N7225">
            <v>4687500</v>
          </cell>
          <cell r="O7225">
            <v>11718750</v>
          </cell>
        </row>
        <row r="7226">
          <cell r="F7226" t="str">
            <v>OPE</v>
          </cell>
          <cell r="N7226">
            <v>4687500</v>
          </cell>
          <cell r="O7226">
            <v>11718750</v>
          </cell>
        </row>
        <row r="7227">
          <cell r="F7227" t="str">
            <v>OPE</v>
          </cell>
          <cell r="N7227">
            <v>4687500</v>
          </cell>
          <cell r="O7227">
            <v>11718750</v>
          </cell>
        </row>
        <row r="7228">
          <cell r="F7228" t="str">
            <v>OPE</v>
          </cell>
          <cell r="N7228">
            <v>4687500</v>
          </cell>
          <cell r="O7228">
            <v>11718750</v>
          </cell>
        </row>
        <row r="7229">
          <cell r="F7229" t="str">
            <v>OPE</v>
          </cell>
          <cell r="N7229">
            <v>4687500</v>
          </cell>
          <cell r="O7229">
            <v>11718750</v>
          </cell>
        </row>
        <row r="7230">
          <cell r="F7230" t="str">
            <v>OPE</v>
          </cell>
          <cell r="N7230">
            <v>4687500</v>
          </cell>
          <cell r="O7230">
            <v>11718750</v>
          </cell>
        </row>
        <row r="7231">
          <cell r="F7231" t="str">
            <v>OPE</v>
          </cell>
          <cell r="N7231">
            <v>4687500</v>
          </cell>
          <cell r="O7231">
            <v>11718750</v>
          </cell>
        </row>
        <row r="7232">
          <cell r="F7232" t="str">
            <v>OPE</v>
          </cell>
          <cell r="N7232">
            <v>4687500</v>
          </cell>
          <cell r="O7232">
            <v>11718750</v>
          </cell>
        </row>
        <row r="7233">
          <cell r="F7233" t="str">
            <v>OPE</v>
          </cell>
          <cell r="N7233">
            <v>4687500</v>
          </cell>
          <cell r="O7233">
            <v>11718750</v>
          </cell>
        </row>
        <row r="7234">
          <cell r="F7234" t="str">
            <v>OPE</v>
          </cell>
          <cell r="N7234">
            <v>4687500</v>
          </cell>
          <cell r="O7234">
            <v>11718750</v>
          </cell>
        </row>
        <row r="7235">
          <cell r="F7235" t="str">
            <v>OPE</v>
          </cell>
          <cell r="N7235">
            <v>4687500</v>
          </cell>
          <cell r="O7235">
            <v>11718750</v>
          </cell>
        </row>
        <row r="7236">
          <cell r="F7236" t="str">
            <v>OPE</v>
          </cell>
          <cell r="N7236">
            <v>4687500</v>
          </cell>
          <cell r="O7236">
            <v>11718750</v>
          </cell>
        </row>
        <row r="7237">
          <cell r="F7237" t="str">
            <v>OPE</v>
          </cell>
          <cell r="N7237">
            <v>4687500</v>
          </cell>
          <cell r="O7237">
            <v>11718750</v>
          </cell>
        </row>
        <row r="7238">
          <cell r="F7238" t="str">
            <v>OPE</v>
          </cell>
          <cell r="N7238">
            <v>4687500</v>
          </cell>
          <cell r="O7238">
            <v>11718750</v>
          </cell>
        </row>
        <row r="7239">
          <cell r="F7239" t="str">
            <v>OPE</v>
          </cell>
          <cell r="N7239">
            <v>4687500</v>
          </cell>
          <cell r="O7239">
            <v>11718750</v>
          </cell>
        </row>
        <row r="7240">
          <cell r="F7240" t="str">
            <v>OPE</v>
          </cell>
          <cell r="N7240">
            <v>4687500</v>
          </cell>
          <cell r="O7240">
            <v>11718750</v>
          </cell>
        </row>
        <row r="7241">
          <cell r="F7241" t="str">
            <v>OPE</v>
          </cell>
          <cell r="N7241">
            <v>4687500</v>
          </cell>
          <cell r="O7241">
            <v>11718750</v>
          </cell>
        </row>
        <row r="7242">
          <cell r="F7242" t="str">
            <v>OPE</v>
          </cell>
          <cell r="N7242">
            <v>353227342</v>
          </cell>
          <cell r="O7242">
            <v>883068355</v>
          </cell>
        </row>
        <row r="7243">
          <cell r="F7243" t="str">
            <v>ITE</v>
          </cell>
          <cell r="N7243">
            <v>837500</v>
          </cell>
          <cell r="O7243">
            <v>2093750</v>
          </cell>
        </row>
        <row r="7244">
          <cell r="F7244" t="str">
            <v>ITE</v>
          </cell>
          <cell r="N7244">
            <v>837500</v>
          </cell>
          <cell r="O7244">
            <v>2093750</v>
          </cell>
        </row>
        <row r="7245">
          <cell r="F7245" t="str">
            <v>ITE</v>
          </cell>
          <cell r="N7245">
            <v>1418750</v>
          </cell>
          <cell r="O7245">
            <v>3546875</v>
          </cell>
        </row>
        <row r="7246">
          <cell r="F7246" t="str">
            <v>ITE</v>
          </cell>
          <cell r="N7246">
            <v>1418750</v>
          </cell>
          <cell r="O7246">
            <v>3546875</v>
          </cell>
        </row>
        <row r="7247">
          <cell r="F7247" t="str">
            <v>FFE</v>
          </cell>
          <cell r="N7247">
            <v>812500</v>
          </cell>
          <cell r="O7247">
            <v>2098958</v>
          </cell>
        </row>
        <row r="7248">
          <cell r="F7248" t="str">
            <v>FFE</v>
          </cell>
          <cell r="N7248">
            <v>4962500</v>
          </cell>
          <cell r="O7248">
            <v>12406250</v>
          </cell>
        </row>
        <row r="7249">
          <cell r="F7249" t="str">
            <v>FFE</v>
          </cell>
          <cell r="N7249">
            <v>4962500</v>
          </cell>
          <cell r="O7249">
            <v>12406250</v>
          </cell>
        </row>
        <row r="7250">
          <cell r="F7250" t="str">
            <v>FFE</v>
          </cell>
          <cell r="N7250">
            <v>837500</v>
          </cell>
          <cell r="O7250">
            <v>2093750</v>
          </cell>
        </row>
        <row r="7251">
          <cell r="F7251" t="str">
            <v>FFE</v>
          </cell>
          <cell r="N7251">
            <v>1575000</v>
          </cell>
          <cell r="O7251">
            <v>3937500</v>
          </cell>
        </row>
        <row r="7252">
          <cell r="F7252" t="str">
            <v>ITE</v>
          </cell>
          <cell r="N7252">
            <v>1711250</v>
          </cell>
          <cell r="O7252">
            <v>4278125</v>
          </cell>
        </row>
        <row r="7253">
          <cell r="F7253" t="str">
            <v>ITE</v>
          </cell>
          <cell r="N7253">
            <v>1711250</v>
          </cell>
          <cell r="O7253">
            <v>4278125</v>
          </cell>
        </row>
        <row r="7254">
          <cell r="F7254" t="str">
            <v>ITE</v>
          </cell>
          <cell r="N7254">
            <v>1711250</v>
          </cell>
          <cell r="O7254">
            <v>4278125</v>
          </cell>
        </row>
        <row r="7255">
          <cell r="F7255" t="str">
            <v>ITE</v>
          </cell>
          <cell r="N7255">
            <v>1711250</v>
          </cell>
          <cell r="O7255">
            <v>4278125</v>
          </cell>
        </row>
        <row r="7256">
          <cell r="F7256" t="str">
            <v>ITE</v>
          </cell>
          <cell r="N7256">
            <v>1711250</v>
          </cell>
          <cell r="O7256">
            <v>4278125</v>
          </cell>
        </row>
        <row r="7257">
          <cell r="F7257" t="str">
            <v>ITE</v>
          </cell>
          <cell r="N7257">
            <v>1711250</v>
          </cell>
          <cell r="O7257">
            <v>4278125</v>
          </cell>
        </row>
        <row r="7258">
          <cell r="F7258" t="str">
            <v>ITE</v>
          </cell>
          <cell r="N7258">
            <v>1711250</v>
          </cell>
          <cell r="O7258">
            <v>4278125</v>
          </cell>
        </row>
        <row r="7259">
          <cell r="F7259" t="str">
            <v>ITE</v>
          </cell>
          <cell r="N7259">
            <v>1711250</v>
          </cell>
          <cell r="O7259">
            <v>4278125</v>
          </cell>
        </row>
        <row r="7260">
          <cell r="F7260" t="str">
            <v>ITE</v>
          </cell>
          <cell r="N7260">
            <v>1711250</v>
          </cell>
          <cell r="O7260">
            <v>4278125</v>
          </cell>
        </row>
        <row r="7261">
          <cell r="F7261" t="str">
            <v>ITE</v>
          </cell>
          <cell r="N7261">
            <v>1711250</v>
          </cell>
          <cell r="O7261">
            <v>4278125</v>
          </cell>
        </row>
        <row r="7262">
          <cell r="F7262" t="str">
            <v>ITE</v>
          </cell>
          <cell r="N7262">
            <v>1711250</v>
          </cell>
          <cell r="O7262">
            <v>4278125</v>
          </cell>
        </row>
        <row r="7263">
          <cell r="F7263" t="str">
            <v>ITE</v>
          </cell>
          <cell r="N7263">
            <v>1711250</v>
          </cell>
          <cell r="O7263">
            <v>4278125</v>
          </cell>
        </row>
        <row r="7264">
          <cell r="F7264" t="str">
            <v>ITE</v>
          </cell>
          <cell r="N7264">
            <v>1711250</v>
          </cell>
          <cell r="O7264">
            <v>4278125</v>
          </cell>
        </row>
        <row r="7265">
          <cell r="F7265" t="str">
            <v>ITE</v>
          </cell>
          <cell r="N7265">
            <v>1711250</v>
          </cell>
          <cell r="O7265">
            <v>4278125</v>
          </cell>
        </row>
        <row r="7266">
          <cell r="F7266" t="str">
            <v>ITE</v>
          </cell>
          <cell r="N7266">
            <v>1711250</v>
          </cell>
          <cell r="O7266">
            <v>4278125</v>
          </cell>
        </row>
        <row r="7267">
          <cell r="F7267" t="str">
            <v>ITE</v>
          </cell>
          <cell r="N7267">
            <v>6375000</v>
          </cell>
          <cell r="O7267">
            <v>15937500</v>
          </cell>
        </row>
        <row r="7268">
          <cell r="F7268" t="str">
            <v>ITE</v>
          </cell>
          <cell r="N7268">
            <v>1418750</v>
          </cell>
          <cell r="O7268">
            <v>3546875</v>
          </cell>
        </row>
        <row r="7269">
          <cell r="F7269" t="str">
            <v>ITE</v>
          </cell>
          <cell r="N7269">
            <v>1418750</v>
          </cell>
          <cell r="O7269">
            <v>3546875</v>
          </cell>
        </row>
        <row r="7270">
          <cell r="F7270" t="str">
            <v>OPE</v>
          </cell>
          <cell r="N7270">
            <v>46361368</v>
          </cell>
          <cell r="O7270">
            <v>115903420</v>
          </cell>
        </row>
        <row r="7271">
          <cell r="F7271" t="str">
            <v>ITE</v>
          </cell>
          <cell r="N7271">
            <v>1137500</v>
          </cell>
          <cell r="O7271">
            <v>2843750</v>
          </cell>
        </row>
        <row r="7272">
          <cell r="F7272" t="str">
            <v>ITE</v>
          </cell>
          <cell r="N7272">
            <v>1137500</v>
          </cell>
          <cell r="O7272">
            <v>2843750</v>
          </cell>
        </row>
        <row r="7273">
          <cell r="F7273" t="str">
            <v>ITE</v>
          </cell>
          <cell r="N7273">
            <v>1735500</v>
          </cell>
          <cell r="O7273">
            <v>4338750</v>
          </cell>
        </row>
        <row r="7274">
          <cell r="F7274" t="str">
            <v>ITE</v>
          </cell>
          <cell r="N7274">
            <v>1735500</v>
          </cell>
          <cell r="O7274">
            <v>4338750</v>
          </cell>
        </row>
        <row r="7275">
          <cell r="F7275" t="str">
            <v>OPE</v>
          </cell>
          <cell r="N7275">
            <v>16875000</v>
          </cell>
          <cell r="O7275">
            <v>43593750</v>
          </cell>
        </row>
        <row r="7276">
          <cell r="F7276" t="str">
            <v>OPE</v>
          </cell>
          <cell r="N7276">
            <v>16875000</v>
          </cell>
          <cell r="O7276">
            <v>43593750</v>
          </cell>
        </row>
        <row r="7277">
          <cell r="F7277" t="str">
            <v>OPE</v>
          </cell>
          <cell r="N7277">
            <v>366064342</v>
          </cell>
          <cell r="O7277">
            <v>884655493</v>
          </cell>
        </row>
        <row r="7278">
          <cell r="F7278" t="str">
            <v>OPE</v>
          </cell>
          <cell r="N7278">
            <v>42500000</v>
          </cell>
          <cell r="O7278">
            <v>106250000</v>
          </cell>
        </row>
        <row r="7279">
          <cell r="F7279" t="str">
            <v>OPE</v>
          </cell>
          <cell r="N7279">
            <v>14520834</v>
          </cell>
          <cell r="O7279">
            <v>46466666</v>
          </cell>
        </row>
        <row r="7280">
          <cell r="F7280" t="str">
            <v>OPE</v>
          </cell>
          <cell r="N7280">
            <v>2904166</v>
          </cell>
          <cell r="O7280">
            <v>0</v>
          </cell>
        </row>
        <row r="7281">
          <cell r="F7281" t="str">
            <v>FFE</v>
          </cell>
          <cell r="N7281">
            <v>1097250</v>
          </cell>
          <cell r="O7281">
            <v>2743125</v>
          </cell>
        </row>
        <row r="7282">
          <cell r="F7282" t="str">
            <v>ITE</v>
          </cell>
          <cell r="N7282">
            <v>1000000</v>
          </cell>
          <cell r="O7282">
            <v>2500000</v>
          </cell>
        </row>
        <row r="7283">
          <cell r="F7283" t="str">
            <v>FFE</v>
          </cell>
          <cell r="N7283">
            <v>1162500</v>
          </cell>
          <cell r="O7283">
            <v>2809375</v>
          </cell>
        </row>
        <row r="7284">
          <cell r="F7284" t="str">
            <v>FFE</v>
          </cell>
          <cell r="N7284">
            <v>1162500</v>
          </cell>
          <cell r="O7284">
            <v>2809375</v>
          </cell>
        </row>
        <row r="7285">
          <cell r="F7285" t="str">
            <v>ITE</v>
          </cell>
          <cell r="N7285">
            <v>1418750</v>
          </cell>
          <cell r="O7285">
            <v>3546875</v>
          </cell>
        </row>
        <row r="7286">
          <cell r="F7286" t="str">
            <v>ITE</v>
          </cell>
          <cell r="N7286">
            <v>1418750</v>
          </cell>
          <cell r="O7286">
            <v>3546875</v>
          </cell>
        </row>
        <row r="7287">
          <cell r="F7287" t="str">
            <v>ITE</v>
          </cell>
          <cell r="N7287">
            <v>1418750</v>
          </cell>
          <cell r="O7287">
            <v>3546875</v>
          </cell>
        </row>
        <row r="7288">
          <cell r="F7288" t="str">
            <v>ITE</v>
          </cell>
          <cell r="N7288">
            <v>1418750</v>
          </cell>
          <cell r="O7288">
            <v>3546875</v>
          </cell>
        </row>
        <row r="7289">
          <cell r="F7289" t="str">
            <v>ITE</v>
          </cell>
          <cell r="N7289">
            <v>1418750</v>
          </cell>
          <cell r="O7289">
            <v>3546875</v>
          </cell>
        </row>
        <row r="7290">
          <cell r="F7290" t="str">
            <v>ITE</v>
          </cell>
          <cell r="N7290">
            <v>1418750</v>
          </cell>
          <cell r="O7290">
            <v>3546875</v>
          </cell>
        </row>
        <row r="7291">
          <cell r="F7291" t="str">
            <v>BLD</v>
          </cell>
          <cell r="N7291">
            <v>87000000</v>
          </cell>
          <cell r="O7291">
            <v>217500000</v>
          </cell>
        </row>
        <row r="7292">
          <cell r="F7292" t="str">
            <v>OPE</v>
          </cell>
          <cell r="N7292">
            <v>16875000</v>
          </cell>
          <cell r="O7292">
            <v>43593750</v>
          </cell>
        </row>
        <row r="7293">
          <cell r="F7293" t="str">
            <v>OPE</v>
          </cell>
          <cell r="N7293">
            <v>16875000</v>
          </cell>
          <cell r="O7293">
            <v>43593750</v>
          </cell>
        </row>
        <row r="7294">
          <cell r="F7294" t="str">
            <v>OPE</v>
          </cell>
          <cell r="N7294">
            <v>16875000</v>
          </cell>
          <cell r="O7294">
            <v>43593750</v>
          </cell>
        </row>
        <row r="7295">
          <cell r="F7295" t="str">
            <v>OPE</v>
          </cell>
          <cell r="N7295">
            <v>16875000</v>
          </cell>
          <cell r="O7295">
            <v>43593750</v>
          </cell>
        </row>
        <row r="7296">
          <cell r="F7296" t="str">
            <v>ITE</v>
          </cell>
          <cell r="N7296">
            <v>155000</v>
          </cell>
          <cell r="O7296">
            <v>387500</v>
          </cell>
        </row>
        <row r="7297">
          <cell r="F7297" t="str">
            <v>ITE</v>
          </cell>
          <cell r="N7297">
            <v>155000</v>
          </cell>
          <cell r="O7297">
            <v>387500</v>
          </cell>
        </row>
        <row r="7298">
          <cell r="F7298" t="str">
            <v>ITE</v>
          </cell>
          <cell r="N7298">
            <v>155000</v>
          </cell>
          <cell r="O7298">
            <v>387500</v>
          </cell>
        </row>
        <row r="7299">
          <cell r="F7299" t="str">
            <v>ITE</v>
          </cell>
          <cell r="N7299">
            <v>155000</v>
          </cell>
          <cell r="O7299">
            <v>387500</v>
          </cell>
        </row>
        <row r="7300">
          <cell r="F7300" t="str">
            <v>ITE</v>
          </cell>
          <cell r="N7300">
            <v>155000</v>
          </cell>
          <cell r="O7300">
            <v>387500</v>
          </cell>
        </row>
        <row r="7301">
          <cell r="F7301" t="str">
            <v>ITE</v>
          </cell>
          <cell r="N7301">
            <v>155000</v>
          </cell>
          <cell r="O7301">
            <v>387500</v>
          </cell>
        </row>
        <row r="7302">
          <cell r="F7302" t="str">
            <v>ITE</v>
          </cell>
          <cell r="N7302">
            <v>155000</v>
          </cell>
          <cell r="O7302">
            <v>387500</v>
          </cell>
        </row>
        <row r="7303">
          <cell r="F7303" t="str">
            <v>ITE</v>
          </cell>
          <cell r="N7303">
            <v>155000</v>
          </cell>
          <cell r="O7303">
            <v>387500</v>
          </cell>
        </row>
        <row r="7304">
          <cell r="F7304" t="str">
            <v>ITE</v>
          </cell>
          <cell r="N7304">
            <v>155000</v>
          </cell>
          <cell r="O7304">
            <v>387500</v>
          </cell>
        </row>
        <row r="7305">
          <cell r="F7305" t="str">
            <v>ITE</v>
          </cell>
          <cell r="N7305">
            <v>1750000</v>
          </cell>
          <cell r="O7305">
            <v>4375000</v>
          </cell>
        </row>
        <row r="7306">
          <cell r="F7306" t="str">
            <v>ITE</v>
          </cell>
          <cell r="N7306">
            <v>155000</v>
          </cell>
          <cell r="O7306">
            <v>387500</v>
          </cell>
        </row>
        <row r="7307">
          <cell r="F7307" t="str">
            <v>ITE</v>
          </cell>
          <cell r="N7307">
            <v>155000</v>
          </cell>
          <cell r="O7307">
            <v>387500</v>
          </cell>
        </row>
        <row r="7308">
          <cell r="F7308" t="str">
            <v>ITE</v>
          </cell>
          <cell r="N7308">
            <v>155000</v>
          </cell>
          <cell r="O7308">
            <v>387500</v>
          </cell>
        </row>
        <row r="7309">
          <cell r="F7309" t="str">
            <v>ITE</v>
          </cell>
          <cell r="N7309">
            <v>155000</v>
          </cell>
          <cell r="O7309">
            <v>387500</v>
          </cell>
        </row>
        <row r="7310">
          <cell r="F7310" t="str">
            <v>ITE</v>
          </cell>
          <cell r="N7310">
            <v>155000</v>
          </cell>
          <cell r="O7310">
            <v>387500</v>
          </cell>
        </row>
        <row r="7311">
          <cell r="F7311" t="str">
            <v>ITE</v>
          </cell>
          <cell r="N7311">
            <v>155000</v>
          </cell>
          <cell r="O7311">
            <v>387500</v>
          </cell>
        </row>
        <row r="7312">
          <cell r="F7312" t="str">
            <v>ITE</v>
          </cell>
          <cell r="N7312">
            <v>155000</v>
          </cell>
          <cell r="O7312">
            <v>387500</v>
          </cell>
        </row>
        <row r="7313">
          <cell r="F7313" t="str">
            <v>FFE</v>
          </cell>
          <cell r="N7313">
            <v>1137500</v>
          </cell>
          <cell r="O7313">
            <v>2748958</v>
          </cell>
        </row>
        <row r="7314">
          <cell r="F7314" t="str">
            <v>FFE</v>
          </cell>
          <cell r="N7314">
            <v>1540000</v>
          </cell>
          <cell r="O7314">
            <v>3721666</v>
          </cell>
        </row>
        <row r="7315">
          <cell r="F7315" t="str">
            <v>BLD</v>
          </cell>
          <cell r="N7315">
            <v>244078280</v>
          </cell>
          <cell r="O7315">
            <v>589855843</v>
          </cell>
        </row>
        <row r="7316">
          <cell r="F7316" t="str">
            <v>FFE</v>
          </cell>
          <cell r="N7316">
            <v>1911000</v>
          </cell>
          <cell r="O7316">
            <v>4618250</v>
          </cell>
        </row>
        <row r="7317">
          <cell r="F7317" t="str">
            <v>FFE</v>
          </cell>
          <cell r="N7317">
            <v>1911000</v>
          </cell>
          <cell r="O7317">
            <v>4618250</v>
          </cell>
        </row>
        <row r="7318">
          <cell r="F7318" t="str">
            <v>FFE</v>
          </cell>
          <cell r="N7318">
            <v>1003375</v>
          </cell>
          <cell r="O7318">
            <v>2424822</v>
          </cell>
        </row>
        <row r="7319">
          <cell r="F7319" t="str">
            <v>FFE</v>
          </cell>
          <cell r="N7319">
            <v>1003375</v>
          </cell>
          <cell r="O7319">
            <v>2424822</v>
          </cell>
        </row>
        <row r="7320">
          <cell r="F7320" t="str">
            <v>FFE</v>
          </cell>
          <cell r="N7320">
            <v>1187500</v>
          </cell>
          <cell r="O7320">
            <v>2869791</v>
          </cell>
        </row>
        <row r="7321">
          <cell r="F7321" t="str">
            <v>FFE</v>
          </cell>
          <cell r="N7321">
            <v>1187500</v>
          </cell>
          <cell r="O7321">
            <v>2869791</v>
          </cell>
        </row>
        <row r="7322">
          <cell r="F7322" t="str">
            <v>FFE</v>
          </cell>
          <cell r="N7322">
            <v>1187500</v>
          </cell>
          <cell r="O7322">
            <v>2869791</v>
          </cell>
        </row>
        <row r="7323">
          <cell r="F7323" t="str">
            <v>FFE</v>
          </cell>
          <cell r="N7323">
            <v>1187500</v>
          </cell>
          <cell r="O7323">
            <v>2869791</v>
          </cell>
        </row>
        <row r="7324">
          <cell r="F7324" t="str">
            <v>FFE</v>
          </cell>
          <cell r="N7324">
            <v>1187500</v>
          </cell>
          <cell r="O7324">
            <v>2869791</v>
          </cell>
        </row>
        <row r="7325">
          <cell r="F7325" t="str">
            <v>FFE</v>
          </cell>
          <cell r="N7325">
            <v>358800</v>
          </cell>
          <cell r="O7325">
            <v>867100</v>
          </cell>
        </row>
        <row r="7326">
          <cell r="F7326" t="str">
            <v>FFE</v>
          </cell>
          <cell r="N7326">
            <v>632400</v>
          </cell>
          <cell r="O7326">
            <v>1528300</v>
          </cell>
        </row>
        <row r="7327">
          <cell r="F7327" t="str">
            <v>FFE</v>
          </cell>
          <cell r="N7327">
            <v>358800</v>
          </cell>
          <cell r="O7327">
            <v>867100</v>
          </cell>
        </row>
        <row r="7328">
          <cell r="F7328" t="str">
            <v>FFE</v>
          </cell>
          <cell r="N7328">
            <v>358800</v>
          </cell>
          <cell r="O7328">
            <v>867100</v>
          </cell>
        </row>
        <row r="7329">
          <cell r="F7329" t="str">
            <v>FFE</v>
          </cell>
          <cell r="N7329">
            <v>358800</v>
          </cell>
          <cell r="O7329">
            <v>867100</v>
          </cell>
        </row>
        <row r="7330">
          <cell r="F7330" t="str">
            <v>FFE</v>
          </cell>
          <cell r="N7330">
            <v>358800</v>
          </cell>
          <cell r="O7330">
            <v>867100</v>
          </cell>
        </row>
        <row r="7331">
          <cell r="F7331" t="str">
            <v>FFE</v>
          </cell>
          <cell r="N7331">
            <v>358800</v>
          </cell>
          <cell r="O7331">
            <v>867100</v>
          </cell>
        </row>
        <row r="7332">
          <cell r="F7332" t="str">
            <v>FFE</v>
          </cell>
          <cell r="N7332">
            <v>358800</v>
          </cell>
          <cell r="O7332">
            <v>867100</v>
          </cell>
        </row>
        <row r="7333">
          <cell r="F7333" t="str">
            <v>FFE</v>
          </cell>
          <cell r="N7333">
            <v>358800</v>
          </cell>
          <cell r="O7333">
            <v>867100</v>
          </cell>
        </row>
        <row r="7334">
          <cell r="F7334" t="str">
            <v>FFE</v>
          </cell>
          <cell r="N7334">
            <v>358800</v>
          </cell>
          <cell r="O7334">
            <v>867100</v>
          </cell>
        </row>
        <row r="7335">
          <cell r="F7335" t="str">
            <v>FFE</v>
          </cell>
          <cell r="N7335">
            <v>358800</v>
          </cell>
          <cell r="O7335">
            <v>867100</v>
          </cell>
        </row>
        <row r="7336">
          <cell r="F7336" t="str">
            <v>FFE</v>
          </cell>
          <cell r="N7336">
            <v>358800</v>
          </cell>
          <cell r="O7336">
            <v>867100</v>
          </cell>
        </row>
        <row r="7337">
          <cell r="F7337" t="str">
            <v>FFE</v>
          </cell>
          <cell r="N7337">
            <v>358800</v>
          </cell>
          <cell r="O7337">
            <v>867100</v>
          </cell>
        </row>
        <row r="7338">
          <cell r="F7338" t="str">
            <v>FFE</v>
          </cell>
          <cell r="N7338">
            <v>358800</v>
          </cell>
          <cell r="O7338">
            <v>867100</v>
          </cell>
        </row>
        <row r="7339">
          <cell r="F7339" t="str">
            <v>FFE</v>
          </cell>
          <cell r="N7339">
            <v>358800</v>
          </cell>
          <cell r="O7339">
            <v>867100</v>
          </cell>
        </row>
        <row r="7340">
          <cell r="F7340" t="str">
            <v>FFE</v>
          </cell>
          <cell r="N7340">
            <v>358800</v>
          </cell>
          <cell r="O7340">
            <v>867100</v>
          </cell>
        </row>
        <row r="7341">
          <cell r="F7341" t="str">
            <v>FFE</v>
          </cell>
          <cell r="N7341">
            <v>358800</v>
          </cell>
          <cell r="O7341">
            <v>867100</v>
          </cell>
        </row>
        <row r="7342">
          <cell r="F7342" t="str">
            <v>FFE</v>
          </cell>
          <cell r="N7342">
            <v>358800</v>
          </cell>
          <cell r="O7342">
            <v>867100</v>
          </cell>
        </row>
        <row r="7343">
          <cell r="F7343" t="str">
            <v>FFE</v>
          </cell>
          <cell r="N7343">
            <v>358800</v>
          </cell>
          <cell r="O7343">
            <v>867100</v>
          </cell>
        </row>
        <row r="7344">
          <cell r="F7344" t="str">
            <v>FFE</v>
          </cell>
          <cell r="N7344">
            <v>358800</v>
          </cell>
          <cell r="O7344">
            <v>867100</v>
          </cell>
        </row>
        <row r="7345">
          <cell r="F7345" t="str">
            <v>FFE</v>
          </cell>
          <cell r="N7345">
            <v>358800</v>
          </cell>
          <cell r="O7345">
            <v>867100</v>
          </cell>
        </row>
        <row r="7346">
          <cell r="F7346" t="str">
            <v>FFE</v>
          </cell>
          <cell r="N7346">
            <v>265500</v>
          </cell>
          <cell r="O7346">
            <v>641625</v>
          </cell>
        </row>
        <row r="7347">
          <cell r="F7347" t="str">
            <v>FFE</v>
          </cell>
          <cell r="N7347">
            <v>265500</v>
          </cell>
          <cell r="O7347">
            <v>641625</v>
          </cell>
        </row>
        <row r="7348">
          <cell r="F7348" t="str">
            <v>FFE</v>
          </cell>
          <cell r="N7348">
            <v>265500</v>
          </cell>
          <cell r="O7348">
            <v>641625</v>
          </cell>
        </row>
        <row r="7349">
          <cell r="F7349" t="str">
            <v>FFE</v>
          </cell>
          <cell r="N7349">
            <v>265500</v>
          </cell>
          <cell r="O7349">
            <v>641625</v>
          </cell>
        </row>
        <row r="7350">
          <cell r="F7350" t="str">
            <v>FFE</v>
          </cell>
          <cell r="N7350">
            <v>265500</v>
          </cell>
          <cell r="O7350">
            <v>641625</v>
          </cell>
        </row>
        <row r="7351">
          <cell r="F7351" t="str">
            <v>FFE</v>
          </cell>
          <cell r="N7351">
            <v>632400</v>
          </cell>
          <cell r="O7351">
            <v>1528300</v>
          </cell>
        </row>
        <row r="7352">
          <cell r="F7352" t="str">
            <v>FFE</v>
          </cell>
          <cell r="N7352">
            <v>632400</v>
          </cell>
          <cell r="O7352">
            <v>1528300</v>
          </cell>
        </row>
        <row r="7353">
          <cell r="F7353" t="str">
            <v>FFE</v>
          </cell>
          <cell r="N7353">
            <v>632400</v>
          </cell>
          <cell r="O7353">
            <v>1528300</v>
          </cell>
        </row>
        <row r="7354">
          <cell r="F7354" t="str">
            <v>FFE</v>
          </cell>
          <cell r="N7354">
            <v>632400</v>
          </cell>
          <cell r="O7354">
            <v>1528300</v>
          </cell>
        </row>
        <row r="7355">
          <cell r="F7355" t="str">
            <v>FFE</v>
          </cell>
          <cell r="N7355">
            <v>472500</v>
          </cell>
          <cell r="O7355">
            <v>1141875</v>
          </cell>
        </row>
        <row r="7356">
          <cell r="F7356" t="str">
            <v>FFE</v>
          </cell>
          <cell r="N7356">
            <v>472500</v>
          </cell>
          <cell r="O7356">
            <v>1141875</v>
          </cell>
        </row>
        <row r="7357">
          <cell r="F7357" t="str">
            <v>FFE</v>
          </cell>
          <cell r="N7357">
            <v>681000</v>
          </cell>
          <cell r="O7357">
            <v>1645750</v>
          </cell>
        </row>
        <row r="7358">
          <cell r="F7358" t="str">
            <v>FFE</v>
          </cell>
          <cell r="N7358">
            <v>265500</v>
          </cell>
          <cell r="O7358">
            <v>641625</v>
          </cell>
        </row>
        <row r="7359">
          <cell r="F7359" t="str">
            <v>FFE</v>
          </cell>
          <cell r="N7359">
            <v>265500</v>
          </cell>
          <cell r="O7359">
            <v>641625</v>
          </cell>
        </row>
        <row r="7360">
          <cell r="F7360" t="str">
            <v>FFE</v>
          </cell>
          <cell r="N7360">
            <v>632400</v>
          </cell>
          <cell r="O7360">
            <v>1528300</v>
          </cell>
        </row>
        <row r="7361">
          <cell r="F7361" t="str">
            <v>FFE</v>
          </cell>
          <cell r="N7361">
            <v>632400</v>
          </cell>
          <cell r="O7361">
            <v>1528300</v>
          </cell>
        </row>
        <row r="7362">
          <cell r="F7362" t="str">
            <v>FFE</v>
          </cell>
          <cell r="N7362">
            <v>632400</v>
          </cell>
          <cell r="O7362">
            <v>1528300</v>
          </cell>
        </row>
        <row r="7363">
          <cell r="F7363" t="str">
            <v>FFE</v>
          </cell>
          <cell r="N7363">
            <v>632400</v>
          </cell>
          <cell r="O7363">
            <v>1528300</v>
          </cell>
        </row>
        <row r="7364">
          <cell r="F7364" t="str">
            <v>FFE</v>
          </cell>
          <cell r="N7364">
            <v>632400</v>
          </cell>
          <cell r="O7364">
            <v>1528300</v>
          </cell>
        </row>
        <row r="7365">
          <cell r="F7365" t="str">
            <v>FFE</v>
          </cell>
          <cell r="N7365">
            <v>632400</v>
          </cell>
          <cell r="O7365">
            <v>1528300</v>
          </cell>
        </row>
        <row r="7366">
          <cell r="F7366" t="str">
            <v>FFE</v>
          </cell>
          <cell r="N7366">
            <v>632400</v>
          </cell>
          <cell r="O7366">
            <v>1528300</v>
          </cell>
        </row>
        <row r="7367">
          <cell r="F7367" t="str">
            <v>FFE</v>
          </cell>
          <cell r="N7367">
            <v>632400</v>
          </cell>
          <cell r="O7367">
            <v>1528300</v>
          </cell>
        </row>
        <row r="7368">
          <cell r="F7368" t="str">
            <v>FFE</v>
          </cell>
          <cell r="N7368">
            <v>632400</v>
          </cell>
          <cell r="O7368">
            <v>1528300</v>
          </cell>
        </row>
        <row r="7369">
          <cell r="F7369" t="str">
            <v>FFE</v>
          </cell>
          <cell r="N7369">
            <v>632400</v>
          </cell>
          <cell r="O7369">
            <v>1528300</v>
          </cell>
        </row>
        <row r="7370">
          <cell r="F7370" t="str">
            <v>FFE</v>
          </cell>
          <cell r="N7370">
            <v>632400</v>
          </cell>
          <cell r="O7370">
            <v>1528300</v>
          </cell>
        </row>
        <row r="7371">
          <cell r="F7371" t="str">
            <v>FFE</v>
          </cell>
          <cell r="N7371">
            <v>632400</v>
          </cell>
          <cell r="O7371">
            <v>1528300</v>
          </cell>
        </row>
        <row r="7372">
          <cell r="F7372" t="str">
            <v>FFE</v>
          </cell>
          <cell r="N7372">
            <v>632400</v>
          </cell>
          <cell r="O7372">
            <v>1528300</v>
          </cell>
        </row>
        <row r="7373">
          <cell r="F7373" t="str">
            <v>FFE</v>
          </cell>
          <cell r="N7373">
            <v>632400</v>
          </cell>
          <cell r="O7373">
            <v>1528300</v>
          </cell>
        </row>
        <row r="7374">
          <cell r="F7374" t="str">
            <v>FFE</v>
          </cell>
          <cell r="N7374">
            <v>358800</v>
          </cell>
          <cell r="O7374">
            <v>867100</v>
          </cell>
        </row>
        <row r="7375">
          <cell r="F7375" t="str">
            <v>OPE</v>
          </cell>
          <cell r="N7375">
            <v>2700000</v>
          </cell>
          <cell r="O7375">
            <v>6525000</v>
          </cell>
        </row>
        <row r="7376">
          <cell r="F7376" t="str">
            <v>OPE</v>
          </cell>
          <cell r="N7376">
            <v>1518750</v>
          </cell>
          <cell r="O7376">
            <v>3670312</v>
          </cell>
        </row>
        <row r="7377">
          <cell r="F7377" t="str">
            <v>OPE</v>
          </cell>
          <cell r="N7377">
            <v>1518750</v>
          </cell>
          <cell r="O7377">
            <v>3670312</v>
          </cell>
        </row>
        <row r="7378">
          <cell r="F7378" t="str">
            <v>OPE</v>
          </cell>
          <cell r="N7378">
            <v>1518750</v>
          </cell>
          <cell r="O7378">
            <v>3670312</v>
          </cell>
        </row>
        <row r="7379">
          <cell r="F7379" t="str">
            <v>OPE</v>
          </cell>
          <cell r="N7379">
            <v>1518750</v>
          </cell>
          <cell r="O7379">
            <v>3670312</v>
          </cell>
        </row>
        <row r="7380">
          <cell r="F7380" t="str">
            <v>OPE</v>
          </cell>
          <cell r="N7380">
            <v>1518750</v>
          </cell>
          <cell r="O7380">
            <v>3670312</v>
          </cell>
        </row>
        <row r="7381">
          <cell r="F7381" t="str">
            <v>OPE</v>
          </cell>
          <cell r="N7381">
            <v>1518750</v>
          </cell>
          <cell r="O7381">
            <v>3670312</v>
          </cell>
        </row>
        <row r="7382">
          <cell r="F7382" t="str">
            <v>OPE</v>
          </cell>
          <cell r="N7382">
            <v>1518750</v>
          </cell>
          <cell r="O7382">
            <v>3670312</v>
          </cell>
        </row>
        <row r="7383">
          <cell r="F7383" t="str">
            <v>OPE</v>
          </cell>
          <cell r="N7383">
            <v>1518750</v>
          </cell>
          <cell r="O7383">
            <v>3670312</v>
          </cell>
        </row>
        <row r="7384">
          <cell r="F7384" t="str">
            <v>OPE</v>
          </cell>
          <cell r="N7384">
            <v>1518750</v>
          </cell>
          <cell r="O7384">
            <v>3670312</v>
          </cell>
        </row>
        <row r="7385">
          <cell r="F7385" t="str">
            <v>OPE</v>
          </cell>
          <cell r="N7385">
            <v>1518750</v>
          </cell>
          <cell r="O7385">
            <v>3670312</v>
          </cell>
        </row>
        <row r="7386">
          <cell r="F7386" t="str">
            <v>OPE</v>
          </cell>
          <cell r="N7386">
            <v>1518750</v>
          </cell>
          <cell r="O7386">
            <v>3670312</v>
          </cell>
        </row>
        <row r="7387">
          <cell r="F7387" t="str">
            <v>OPE</v>
          </cell>
          <cell r="N7387">
            <v>1518750</v>
          </cell>
          <cell r="O7387">
            <v>3670312</v>
          </cell>
        </row>
        <row r="7388">
          <cell r="F7388" t="str">
            <v>OPE</v>
          </cell>
          <cell r="N7388">
            <v>1518750</v>
          </cell>
          <cell r="O7388">
            <v>3670312</v>
          </cell>
        </row>
        <row r="7389">
          <cell r="F7389" t="str">
            <v>OPE</v>
          </cell>
          <cell r="N7389">
            <v>1518750</v>
          </cell>
          <cell r="O7389">
            <v>3670312</v>
          </cell>
        </row>
        <row r="7390">
          <cell r="F7390" t="str">
            <v>OPE</v>
          </cell>
          <cell r="N7390">
            <v>1518750</v>
          </cell>
          <cell r="O7390">
            <v>3670312</v>
          </cell>
        </row>
        <row r="7391">
          <cell r="F7391" t="str">
            <v>OPE</v>
          </cell>
          <cell r="N7391">
            <v>1518750</v>
          </cell>
          <cell r="O7391">
            <v>3670312</v>
          </cell>
        </row>
        <row r="7392">
          <cell r="F7392" t="str">
            <v>OPE</v>
          </cell>
          <cell r="N7392">
            <v>1518750</v>
          </cell>
          <cell r="O7392">
            <v>3670312</v>
          </cell>
        </row>
        <row r="7393">
          <cell r="F7393" t="str">
            <v>OPE</v>
          </cell>
          <cell r="N7393">
            <v>1518750</v>
          </cell>
          <cell r="O7393">
            <v>3670312</v>
          </cell>
        </row>
        <row r="7394">
          <cell r="F7394" t="str">
            <v>OPE</v>
          </cell>
          <cell r="N7394">
            <v>1518750</v>
          </cell>
          <cell r="O7394">
            <v>3670312</v>
          </cell>
        </row>
        <row r="7395">
          <cell r="F7395" t="str">
            <v>OPE</v>
          </cell>
          <cell r="N7395">
            <v>1518750</v>
          </cell>
          <cell r="O7395">
            <v>3670312</v>
          </cell>
        </row>
        <row r="7396">
          <cell r="F7396" t="str">
            <v>OPE</v>
          </cell>
          <cell r="N7396">
            <v>0</v>
          </cell>
          <cell r="O7396">
            <v>406324918</v>
          </cell>
        </row>
        <row r="7397">
          <cell r="F7397" t="str">
            <v>OPE</v>
          </cell>
          <cell r="N7397">
            <v>0</v>
          </cell>
          <cell r="O7397">
            <v>406324918</v>
          </cell>
        </row>
        <row r="7398">
          <cell r="F7398" t="str">
            <v>OPE</v>
          </cell>
          <cell r="N7398">
            <v>4005028</v>
          </cell>
          <cell r="O7398">
            <v>9678817</v>
          </cell>
        </row>
        <row r="7399">
          <cell r="F7399" t="str">
            <v>OPE</v>
          </cell>
          <cell r="N7399">
            <v>2322476</v>
          </cell>
          <cell r="O7399">
            <v>5612650</v>
          </cell>
        </row>
        <row r="7400">
          <cell r="F7400" t="str">
            <v>OPE</v>
          </cell>
          <cell r="N7400">
            <v>1327386</v>
          </cell>
          <cell r="O7400">
            <v>3207849</v>
          </cell>
        </row>
        <row r="7401">
          <cell r="F7401" t="str">
            <v>OPE</v>
          </cell>
          <cell r="N7401">
            <v>4548883</v>
          </cell>
          <cell r="O7401">
            <v>10993133</v>
          </cell>
        </row>
        <row r="7402">
          <cell r="F7402" t="str">
            <v>OPE</v>
          </cell>
          <cell r="N7402">
            <v>4149062</v>
          </cell>
          <cell r="O7402">
            <v>10026900</v>
          </cell>
        </row>
        <row r="7403">
          <cell r="F7403" t="str">
            <v>ITE</v>
          </cell>
          <cell r="N7403">
            <v>4427500</v>
          </cell>
          <cell r="O7403">
            <v>12913541</v>
          </cell>
        </row>
        <row r="7404">
          <cell r="F7404" t="str">
            <v>ITE</v>
          </cell>
          <cell r="N7404">
            <v>1909050</v>
          </cell>
          <cell r="O7404">
            <v>5568062</v>
          </cell>
        </row>
        <row r="7405">
          <cell r="F7405" t="str">
            <v>ITE</v>
          </cell>
          <cell r="N7405">
            <v>1909050</v>
          </cell>
          <cell r="O7405">
            <v>5568062</v>
          </cell>
        </row>
        <row r="7406">
          <cell r="F7406" t="str">
            <v>ITE</v>
          </cell>
          <cell r="N7406">
            <v>1909050</v>
          </cell>
          <cell r="O7406">
            <v>5568062</v>
          </cell>
        </row>
        <row r="7407">
          <cell r="F7407" t="str">
            <v>ITE</v>
          </cell>
          <cell r="N7407">
            <v>29205000</v>
          </cell>
          <cell r="O7407">
            <v>85181250</v>
          </cell>
        </row>
        <row r="7408">
          <cell r="F7408" t="str">
            <v>ITE</v>
          </cell>
          <cell r="N7408">
            <v>8250000</v>
          </cell>
          <cell r="O7408">
            <v>24062500</v>
          </cell>
        </row>
        <row r="7409">
          <cell r="F7409" t="str">
            <v>ITE</v>
          </cell>
          <cell r="N7409">
            <v>1909050</v>
          </cell>
          <cell r="O7409">
            <v>5568062</v>
          </cell>
        </row>
        <row r="7410">
          <cell r="F7410" t="str">
            <v>ITE</v>
          </cell>
          <cell r="N7410">
            <v>1909050</v>
          </cell>
          <cell r="O7410">
            <v>5568062</v>
          </cell>
        </row>
        <row r="7411">
          <cell r="F7411" t="str">
            <v>ITE</v>
          </cell>
          <cell r="N7411">
            <v>1909050</v>
          </cell>
          <cell r="O7411">
            <v>5568062</v>
          </cell>
        </row>
        <row r="7412">
          <cell r="F7412" t="str">
            <v>ITE</v>
          </cell>
          <cell r="N7412">
            <v>1909050</v>
          </cell>
          <cell r="O7412">
            <v>5568062</v>
          </cell>
        </row>
        <row r="7413">
          <cell r="F7413" t="str">
            <v>ITE</v>
          </cell>
          <cell r="N7413">
            <v>1909050</v>
          </cell>
          <cell r="O7413">
            <v>5568062</v>
          </cell>
        </row>
        <row r="7414">
          <cell r="F7414" t="str">
            <v>FFE</v>
          </cell>
          <cell r="N7414">
            <v>1287500</v>
          </cell>
          <cell r="O7414">
            <v>3111458</v>
          </cell>
        </row>
        <row r="7415">
          <cell r="F7415" t="str">
            <v>FFE</v>
          </cell>
          <cell r="N7415">
            <v>93750</v>
          </cell>
          <cell r="O7415">
            <v>2718750</v>
          </cell>
        </row>
        <row r="7416">
          <cell r="F7416" t="str">
            <v>FFE</v>
          </cell>
          <cell r="N7416">
            <v>1031250</v>
          </cell>
          <cell r="O7416">
            <v>0</v>
          </cell>
        </row>
        <row r="7417">
          <cell r="F7417" t="str">
            <v>OPE</v>
          </cell>
          <cell r="N7417">
            <v>874525</v>
          </cell>
          <cell r="O7417">
            <v>2842205</v>
          </cell>
        </row>
        <row r="7418">
          <cell r="F7418" t="str">
            <v>OPE</v>
          </cell>
          <cell r="N7418">
            <v>874525</v>
          </cell>
          <cell r="O7418">
            <v>2842205</v>
          </cell>
        </row>
        <row r="7419">
          <cell r="F7419" t="str">
            <v>ITE</v>
          </cell>
          <cell r="N7419">
            <v>800000</v>
          </cell>
          <cell r="O7419">
            <v>2000000</v>
          </cell>
        </row>
        <row r="7420">
          <cell r="F7420" t="str">
            <v>FFE</v>
          </cell>
          <cell r="N7420">
            <v>875000</v>
          </cell>
          <cell r="O7420">
            <v>2114583</v>
          </cell>
        </row>
        <row r="7421">
          <cell r="F7421" t="str">
            <v>FFE</v>
          </cell>
          <cell r="N7421">
            <v>875000</v>
          </cell>
          <cell r="O7421">
            <v>2114583</v>
          </cell>
        </row>
        <row r="7422">
          <cell r="F7422" t="str">
            <v>FFE</v>
          </cell>
          <cell r="N7422">
            <v>875000</v>
          </cell>
          <cell r="O7422">
            <v>2114583</v>
          </cell>
        </row>
        <row r="7423">
          <cell r="F7423" t="str">
            <v>OPE</v>
          </cell>
          <cell r="N7423">
            <v>10187500</v>
          </cell>
          <cell r="O7423">
            <v>24619791</v>
          </cell>
        </row>
        <row r="7424">
          <cell r="F7424" t="str">
            <v>OPE</v>
          </cell>
          <cell r="N7424">
            <v>10593750</v>
          </cell>
          <cell r="O7424">
            <v>25601562</v>
          </cell>
        </row>
        <row r="7425">
          <cell r="F7425" t="str">
            <v>OPE</v>
          </cell>
          <cell r="N7425">
            <v>875000</v>
          </cell>
          <cell r="O7425">
            <v>2114583</v>
          </cell>
        </row>
        <row r="7426">
          <cell r="F7426" t="str">
            <v>OPE</v>
          </cell>
          <cell r="N7426">
            <v>875000</v>
          </cell>
          <cell r="O7426">
            <v>2114583</v>
          </cell>
        </row>
        <row r="7427">
          <cell r="F7427" t="str">
            <v>ITE</v>
          </cell>
          <cell r="N7427">
            <v>70112250</v>
          </cell>
          <cell r="O7427">
            <v>169437937</v>
          </cell>
        </row>
        <row r="7428">
          <cell r="F7428" t="str">
            <v>ITE</v>
          </cell>
          <cell r="N7428">
            <v>84644006</v>
          </cell>
          <cell r="O7428">
            <v>185390006</v>
          </cell>
        </row>
        <row r="7429">
          <cell r="F7429" t="str">
            <v>ITE</v>
          </cell>
          <cell r="N7429">
            <v>86093441</v>
          </cell>
          <cell r="O7429">
            <v>208059149</v>
          </cell>
        </row>
        <row r="7430">
          <cell r="F7430" t="str">
            <v>ITE</v>
          </cell>
          <cell r="N7430">
            <v>1542043</v>
          </cell>
          <cell r="O7430">
            <v>3983611</v>
          </cell>
        </row>
        <row r="7431">
          <cell r="F7431" t="str">
            <v>ITE</v>
          </cell>
          <cell r="N7431">
            <v>1542043</v>
          </cell>
          <cell r="O7431">
            <v>3983611</v>
          </cell>
        </row>
        <row r="7432">
          <cell r="F7432" t="str">
            <v>ITE</v>
          </cell>
          <cell r="N7432">
            <v>1542043</v>
          </cell>
          <cell r="O7432">
            <v>3983611</v>
          </cell>
        </row>
        <row r="7433">
          <cell r="F7433" t="str">
            <v>ITE</v>
          </cell>
          <cell r="N7433">
            <v>1542043</v>
          </cell>
          <cell r="O7433">
            <v>3983611</v>
          </cell>
        </row>
        <row r="7434">
          <cell r="F7434" t="str">
            <v>ITE</v>
          </cell>
          <cell r="N7434">
            <v>1542043</v>
          </cell>
          <cell r="O7434">
            <v>3983611</v>
          </cell>
        </row>
        <row r="7435">
          <cell r="F7435" t="str">
            <v>ITE</v>
          </cell>
          <cell r="N7435">
            <v>1542043</v>
          </cell>
          <cell r="O7435">
            <v>3983611</v>
          </cell>
        </row>
        <row r="7436">
          <cell r="F7436" t="str">
            <v>ITE</v>
          </cell>
          <cell r="N7436">
            <v>1542043</v>
          </cell>
          <cell r="O7436">
            <v>3983611</v>
          </cell>
        </row>
        <row r="7437">
          <cell r="F7437" t="str">
            <v>ITE</v>
          </cell>
          <cell r="N7437">
            <v>1542043</v>
          </cell>
          <cell r="O7437">
            <v>3983611</v>
          </cell>
        </row>
        <row r="7438">
          <cell r="F7438" t="str">
            <v>ITE</v>
          </cell>
          <cell r="N7438">
            <v>1542043</v>
          </cell>
          <cell r="O7438">
            <v>3983611</v>
          </cell>
        </row>
        <row r="7439">
          <cell r="F7439" t="str">
            <v>ITE</v>
          </cell>
          <cell r="N7439">
            <v>1542043</v>
          </cell>
          <cell r="O7439">
            <v>3983611</v>
          </cell>
        </row>
        <row r="7440">
          <cell r="F7440" t="str">
            <v>ITE</v>
          </cell>
          <cell r="N7440">
            <v>2398987</v>
          </cell>
          <cell r="O7440">
            <v>5997467</v>
          </cell>
        </row>
        <row r="7441">
          <cell r="F7441" t="str">
            <v>ITE</v>
          </cell>
          <cell r="N7441">
            <v>2212500</v>
          </cell>
          <cell r="O7441">
            <v>5162500</v>
          </cell>
        </row>
        <row r="7442">
          <cell r="F7442" t="str">
            <v>ITE</v>
          </cell>
          <cell r="N7442">
            <v>2212500</v>
          </cell>
          <cell r="O7442">
            <v>5162500</v>
          </cell>
        </row>
        <row r="7443">
          <cell r="F7443" t="str">
            <v>FFE</v>
          </cell>
          <cell r="N7443">
            <v>830000</v>
          </cell>
          <cell r="O7443">
            <v>1936666</v>
          </cell>
        </row>
        <row r="7444">
          <cell r="F7444" t="str">
            <v>FFE</v>
          </cell>
          <cell r="N7444">
            <v>781250</v>
          </cell>
          <cell r="O7444">
            <v>1822916</v>
          </cell>
        </row>
        <row r="7445">
          <cell r="F7445" t="str">
            <v>FFE</v>
          </cell>
          <cell r="N7445">
            <v>2500000</v>
          </cell>
          <cell r="O7445">
            <v>6458333</v>
          </cell>
        </row>
        <row r="7446">
          <cell r="F7446" t="str">
            <v>FFE</v>
          </cell>
          <cell r="N7446">
            <v>1437500</v>
          </cell>
          <cell r="O7446">
            <v>3593750</v>
          </cell>
        </row>
        <row r="7447">
          <cell r="F7447" t="str">
            <v>ITE</v>
          </cell>
          <cell r="N7447">
            <v>2000000</v>
          </cell>
          <cell r="O7447">
            <v>4666666</v>
          </cell>
        </row>
        <row r="7448">
          <cell r="F7448" t="str">
            <v>OPE</v>
          </cell>
          <cell r="N7448">
            <v>43452000</v>
          </cell>
          <cell r="O7448">
            <v>105009000</v>
          </cell>
        </row>
        <row r="7449">
          <cell r="F7449" t="str">
            <v>OPE</v>
          </cell>
          <cell r="N7449">
            <v>43452000</v>
          </cell>
          <cell r="O7449">
            <v>105009000</v>
          </cell>
        </row>
        <row r="7450">
          <cell r="F7450" t="str">
            <v>ITE</v>
          </cell>
          <cell r="N7450">
            <v>2347941</v>
          </cell>
          <cell r="O7450">
            <v>5478529</v>
          </cell>
        </row>
        <row r="7451">
          <cell r="F7451" t="str">
            <v>FFE</v>
          </cell>
          <cell r="N7451">
            <v>2500000</v>
          </cell>
          <cell r="O7451">
            <v>5833333</v>
          </cell>
        </row>
        <row r="7452">
          <cell r="F7452" t="str">
            <v>OPE</v>
          </cell>
          <cell r="N7452">
            <v>43750000</v>
          </cell>
          <cell r="O7452">
            <v>105729166</v>
          </cell>
        </row>
        <row r="7453">
          <cell r="F7453" t="str">
            <v>OPE</v>
          </cell>
          <cell r="N7453">
            <v>0</v>
          </cell>
          <cell r="O7453">
            <v>38118534</v>
          </cell>
        </row>
        <row r="7454">
          <cell r="F7454" t="str">
            <v>OPE</v>
          </cell>
          <cell r="N7454">
            <v>0</v>
          </cell>
          <cell r="O7454">
            <v>38118534</v>
          </cell>
        </row>
        <row r="7455">
          <cell r="F7455" t="str">
            <v>OPE</v>
          </cell>
          <cell r="N7455">
            <v>0</v>
          </cell>
          <cell r="O7455">
            <v>38118534</v>
          </cell>
        </row>
        <row r="7456">
          <cell r="F7456" t="str">
            <v>OPE</v>
          </cell>
          <cell r="N7456">
            <v>0</v>
          </cell>
          <cell r="O7456">
            <v>38118534</v>
          </cell>
        </row>
        <row r="7457">
          <cell r="F7457" t="str">
            <v>FFE</v>
          </cell>
          <cell r="N7457">
            <v>527000</v>
          </cell>
          <cell r="O7457">
            <v>1712754</v>
          </cell>
        </row>
        <row r="7458">
          <cell r="F7458" t="str">
            <v>FFE</v>
          </cell>
          <cell r="N7458">
            <v>527000</v>
          </cell>
          <cell r="O7458">
            <v>1712754</v>
          </cell>
        </row>
        <row r="7459">
          <cell r="F7459" t="str">
            <v>FFE</v>
          </cell>
          <cell r="N7459">
            <v>527000</v>
          </cell>
          <cell r="O7459">
            <v>1712754</v>
          </cell>
        </row>
        <row r="7460">
          <cell r="F7460" t="str">
            <v>FFE</v>
          </cell>
          <cell r="N7460">
            <v>527000</v>
          </cell>
          <cell r="O7460">
            <v>1712754</v>
          </cell>
        </row>
        <row r="7461">
          <cell r="F7461" t="str">
            <v>FFE</v>
          </cell>
          <cell r="N7461">
            <v>527000</v>
          </cell>
          <cell r="O7461">
            <v>1712754</v>
          </cell>
        </row>
        <row r="7462">
          <cell r="F7462" t="str">
            <v>FFE</v>
          </cell>
          <cell r="N7462">
            <v>527000</v>
          </cell>
          <cell r="O7462">
            <v>1712754</v>
          </cell>
        </row>
        <row r="7463">
          <cell r="F7463" t="str">
            <v>FFE</v>
          </cell>
          <cell r="N7463">
            <v>527000</v>
          </cell>
          <cell r="O7463">
            <v>1712754</v>
          </cell>
        </row>
        <row r="7464">
          <cell r="F7464" t="str">
            <v>FFE</v>
          </cell>
          <cell r="N7464">
            <v>527000</v>
          </cell>
          <cell r="O7464">
            <v>1712754</v>
          </cell>
        </row>
        <row r="7465">
          <cell r="F7465" t="str">
            <v>FFE</v>
          </cell>
          <cell r="N7465">
            <v>527000</v>
          </cell>
          <cell r="O7465">
            <v>1712754</v>
          </cell>
        </row>
        <row r="7466">
          <cell r="F7466" t="str">
            <v>FFE</v>
          </cell>
          <cell r="N7466">
            <v>527000</v>
          </cell>
          <cell r="O7466">
            <v>1712754</v>
          </cell>
        </row>
        <row r="7467">
          <cell r="F7467" t="str">
            <v>FFE</v>
          </cell>
          <cell r="N7467">
            <v>527000</v>
          </cell>
          <cell r="O7467">
            <v>1712754</v>
          </cell>
        </row>
        <row r="7468">
          <cell r="F7468" t="str">
            <v>FFE</v>
          </cell>
          <cell r="N7468">
            <v>527000</v>
          </cell>
          <cell r="O7468">
            <v>1712754</v>
          </cell>
        </row>
        <row r="7469">
          <cell r="F7469" t="str">
            <v>FFE</v>
          </cell>
          <cell r="N7469">
            <v>527000</v>
          </cell>
          <cell r="O7469">
            <v>1712754</v>
          </cell>
        </row>
        <row r="7470">
          <cell r="F7470" t="str">
            <v>FFE</v>
          </cell>
          <cell r="N7470">
            <v>527000</v>
          </cell>
          <cell r="O7470">
            <v>1712754</v>
          </cell>
        </row>
        <row r="7471">
          <cell r="F7471" t="str">
            <v>FFE</v>
          </cell>
          <cell r="N7471">
            <v>527000</v>
          </cell>
          <cell r="O7471">
            <v>1712754</v>
          </cell>
        </row>
        <row r="7472">
          <cell r="F7472" t="str">
            <v>FFE</v>
          </cell>
          <cell r="N7472">
            <v>527000</v>
          </cell>
          <cell r="O7472">
            <v>1712754</v>
          </cell>
        </row>
        <row r="7473">
          <cell r="F7473" t="str">
            <v>FFE</v>
          </cell>
          <cell r="N7473">
            <v>527000</v>
          </cell>
          <cell r="O7473">
            <v>1712754</v>
          </cell>
        </row>
        <row r="7474">
          <cell r="F7474" t="str">
            <v>FFE</v>
          </cell>
          <cell r="N7474">
            <v>527000</v>
          </cell>
          <cell r="O7474">
            <v>1712754</v>
          </cell>
        </row>
        <row r="7475">
          <cell r="F7475" t="str">
            <v>FFE</v>
          </cell>
          <cell r="N7475">
            <v>527000</v>
          </cell>
          <cell r="O7475">
            <v>1712754</v>
          </cell>
        </row>
        <row r="7476">
          <cell r="F7476" t="str">
            <v>FFE</v>
          </cell>
          <cell r="N7476">
            <v>527000</v>
          </cell>
          <cell r="O7476">
            <v>1712754</v>
          </cell>
        </row>
        <row r="7477">
          <cell r="F7477" t="str">
            <v>FFE</v>
          </cell>
          <cell r="N7477">
            <v>527000</v>
          </cell>
          <cell r="O7477">
            <v>1712754</v>
          </cell>
        </row>
        <row r="7478">
          <cell r="F7478" t="str">
            <v>FFE</v>
          </cell>
          <cell r="N7478">
            <v>527000</v>
          </cell>
          <cell r="O7478">
            <v>1712754</v>
          </cell>
        </row>
        <row r="7479">
          <cell r="F7479" t="str">
            <v>FFE</v>
          </cell>
          <cell r="N7479">
            <v>527000</v>
          </cell>
          <cell r="O7479">
            <v>1712754</v>
          </cell>
        </row>
        <row r="7480">
          <cell r="F7480" t="str">
            <v>FFE</v>
          </cell>
          <cell r="N7480">
            <v>527000</v>
          </cell>
          <cell r="O7480">
            <v>1712754</v>
          </cell>
        </row>
        <row r="7481">
          <cell r="F7481" t="str">
            <v>FFE</v>
          </cell>
          <cell r="N7481">
            <v>527000</v>
          </cell>
          <cell r="O7481">
            <v>1712754</v>
          </cell>
        </row>
        <row r="7482">
          <cell r="F7482" t="str">
            <v>FFE</v>
          </cell>
          <cell r="N7482">
            <v>527000</v>
          </cell>
          <cell r="O7482">
            <v>1712754</v>
          </cell>
        </row>
        <row r="7483">
          <cell r="F7483" t="str">
            <v>FFE</v>
          </cell>
          <cell r="N7483">
            <v>527000</v>
          </cell>
          <cell r="O7483">
            <v>1712754</v>
          </cell>
        </row>
        <row r="7484">
          <cell r="F7484" t="str">
            <v>FFE</v>
          </cell>
          <cell r="N7484">
            <v>527000</v>
          </cell>
          <cell r="O7484">
            <v>1712754</v>
          </cell>
        </row>
        <row r="7485">
          <cell r="F7485" t="str">
            <v>FFE</v>
          </cell>
          <cell r="N7485">
            <v>527000</v>
          </cell>
          <cell r="O7485">
            <v>1712754</v>
          </cell>
        </row>
        <row r="7486">
          <cell r="F7486" t="str">
            <v>FFE</v>
          </cell>
          <cell r="N7486">
            <v>527000</v>
          </cell>
          <cell r="O7486">
            <v>1712754</v>
          </cell>
        </row>
        <row r="7487">
          <cell r="F7487" t="str">
            <v>FFE</v>
          </cell>
          <cell r="N7487">
            <v>527000</v>
          </cell>
          <cell r="O7487">
            <v>1712754</v>
          </cell>
        </row>
        <row r="7488">
          <cell r="F7488" t="str">
            <v>FFE</v>
          </cell>
          <cell r="N7488">
            <v>527000</v>
          </cell>
          <cell r="O7488">
            <v>1712754</v>
          </cell>
        </row>
        <row r="7489">
          <cell r="F7489" t="str">
            <v>FFE</v>
          </cell>
          <cell r="N7489">
            <v>221000</v>
          </cell>
          <cell r="O7489">
            <v>718254</v>
          </cell>
        </row>
        <row r="7490">
          <cell r="F7490" t="str">
            <v>FFE</v>
          </cell>
          <cell r="N7490">
            <v>221000</v>
          </cell>
          <cell r="O7490">
            <v>718254</v>
          </cell>
        </row>
        <row r="7491">
          <cell r="F7491" t="str">
            <v>FFE</v>
          </cell>
          <cell r="N7491">
            <v>221000</v>
          </cell>
          <cell r="O7491">
            <v>718254</v>
          </cell>
        </row>
        <row r="7492">
          <cell r="F7492" t="str">
            <v>FFE</v>
          </cell>
          <cell r="N7492">
            <v>221000</v>
          </cell>
          <cell r="O7492">
            <v>718254</v>
          </cell>
        </row>
        <row r="7493">
          <cell r="F7493" t="str">
            <v>FFE</v>
          </cell>
          <cell r="N7493">
            <v>221000</v>
          </cell>
          <cell r="O7493">
            <v>718254</v>
          </cell>
        </row>
        <row r="7494">
          <cell r="F7494" t="str">
            <v>FFE</v>
          </cell>
          <cell r="N7494">
            <v>221000</v>
          </cell>
          <cell r="O7494">
            <v>718254</v>
          </cell>
        </row>
        <row r="7495">
          <cell r="F7495" t="str">
            <v>FFE</v>
          </cell>
          <cell r="N7495">
            <v>221000</v>
          </cell>
          <cell r="O7495">
            <v>718254</v>
          </cell>
        </row>
        <row r="7496">
          <cell r="F7496" t="str">
            <v>FFE</v>
          </cell>
          <cell r="N7496">
            <v>221000</v>
          </cell>
          <cell r="O7496">
            <v>718254</v>
          </cell>
        </row>
        <row r="7497">
          <cell r="F7497" t="str">
            <v>FFE</v>
          </cell>
          <cell r="N7497">
            <v>221000</v>
          </cell>
          <cell r="O7497">
            <v>718254</v>
          </cell>
        </row>
        <row r="7498">
          <cell r="F7498" t="str">
            <v>FFE</v>
          </cell>
          <cell r="N7498">
            <v>221000</v>
          </cell>
          <cell r="O7498">
            <v>718254</v>
          </cell>
        </row>
        <row r="7499">
          <cell r="F7499" t="str">
            <v>FFE</v>
          </cell>
          <cell r="N7499">
            <v>221000</v>
          </cell>
          <cell r="O7499">
            <v>718254</v>
          </cell>
        </row>
        <row r="7500">
          <cell r="F7500" t="str">
            <v>FFE</v>
          </cell>
          <cell r="N7500">
            <v>221000</v>
          </cell>
          <cell r="O7500">
            <v>718254</v>
          </cell>
        </row>
        <row r="7501">
          <cell r="F7501" t="str">
            <v>FFE</v>
          </cell>
          <cell r="N7501">
            <v>221000</v>
          </cell>
          <cell r="O7501">
            <v>718254</v>
          </cell>
        </row>
        <row r="7502">
          <cell r="F7502" t="str">
            <v>FFE</v>
          </cell>
          <cell r="N7502">
            <v>221000</v>
          </cell>
          <cell r="O7502">
            <v>718254</v>
          </cell>
        </row>
        <row r="7503">
          <cell r="F7503" t="str">
            <v>FFE</v>
          </cell>
          <cell r="N7503">
            <v>221000</v>
          </cell>
          <cell r="O7503">
            <v>718254</v>
          </cell>
        </row>
        <row r="7504">
          <cell r="F7504" t="str">
            <v>FFE</v>
          </cell>
          <cell r="N7504">
            <v>221000</v>
          </cell>
          <cell r="O7504">
            <v>718254</v>
          </cell>
        </row>
        <row r="7505">
          <cell r="F7505" t="str">
            <v>FFE</v>
          </cell>
          <cell r="N7505">
            <v>221000</v>
          </cell>
          <cell r="O7505">
            <v>718254</v>
          </cell>
        </row>
        <row r="7506">
          <cell r="F7506" t="str">
            <v>FFE</v>
          </cell>
          <cell r="N7506">
            <v>221000</v>
          </cell>
          <cell r="O7506">
            <v>718254</v>
          </cell>
        </row>
        <row r="7507">
          <cell r="F7507" t="str">
            <v>FFE</v>
          </cell>
          <cell r="N7507">
            <v>221000</v>
          </cell>
          <cell r="O7507">
            <v>718254</v>
          </cell>
        </row>
        <row r="7508">
          <cell r="F7508" t="str">
            <v>FFE</v>
          </cell>
          <cell r="N7508">
            <v>221000</v>
          </cell>
          <cell r="O7508">
            <v>718254</v>
          </cell>
        </row>
        <row r="7509">
          <cell r="F7509" t="str">
            <v>FFE</v>
          </cell>
          <cell r="N7509">
            <v>221000</v>
          </cell>
          <cell r="O7509">
            <v>718254</v>
          </cell>
        </row>
        <row r="7510">
          <cell r="F7510" t="str">
            <v>FFE</v>
          </cell>
          <cell r="N7510">
            <v>221000</v>
          </cell>
          <cell r="O7510">
            <v>718254</v>
          </cell>
        </row>
        <row r="7511">
          <cell r="F7511" t="str">
            <v>FFE</v>
          </cell>
          <cell r="N7511">
            <v>221000</v>
          </cell>
          <cell r="O7511">
            <v>718254</v>
          </cell>
        </row>
        <row r="7512">
          <cell r="F7512" t="str">
            <v>FFE</v>
          </cell>
          <cell r="N7512">
            <v>221000</v>
          </cell>
          <cell r="O7512">
            <v>718254</v>
          </cell>
        </row>
        <row r="7513">
          <cell r="F7513" t="str">
            <v>FFE</v>
          </cell>
          <cell r="N7513">
            <v>221000</v>
          </cell>
          <cell r="O7513">
            <v>718254</v>
          </cell>
        </row>
        <row r="7514">
          <cell r="F7514" t="str">
            <v>FFE</v>
          </cell>
          <cell r="N7514">
            <v>221000</v>
          </cell>
          <cell r="O7514">
            <v>718254</v>
          </cell>
        </row>
        <row r="7515">
          <cell r="F7515" t="str">
            <v>FFE</v>
          </cell>
          <cell r="N7515">
            <v>221000</v>
          </cell>
          <cell r="O7515">
            <v>718254</v>
          </cell>
        </row>
        <row r="7516">
          <cell r="F7516" t="str">
            <v>FFE</v>
          </cell>
          <cell r="N7516">
            <v>221000</v>
          </cell>
          <cell r="O7516">
            <v>718254</v>
          </cell>
        </row>
        <row r="7517">
          <cell r="F7517" t="str">
            <v>FFE</v>
          </cell>
          <cell r="N7517">
            <v>221000</v>
          </cell>
          <cell r="O7517">
            <v>718254</v>
          </cell>
        </row>
        <row r="7518">
          <cell r="F7518" t="str">
            <v>FFE</v>
          </cell>
          <cell r="N7518">
            <v>221000</v>
          </cell>
          <cell r="O7518">
            <v>718254</v>
          </cell>
        </row>
        <row r="7519">
          <cell r="F7519" t="str">
            <v>FFE</v>
          </cell>
          <cell r="N7519">
            <v>221000</v>
          </cell>
          <cell r="O7519">
            <v>718254</v>
          </cell>
        </row>
        <row r="7520">
          <cell r="F7520" t="str">
            <v>FFE</v>
          </cell>
          <cell r="N7520">
            <v>221000</v>
          </cell>
          <cell r="O7520">
            <v>718254</v>
          </cell>
        </row>
        <row r="7521">
          <cell r="F7521" t="str">
            <v>FFE</v>
          </cell>
          <cell r="N7521">
            <v>221000</v>
          </cell>
          <cell r="O7521">
            <v>718254</v>
          </cell>
        </row>
        <row r="7522">
          <cell r="F7522" t="str">
            <v>FFE</v>
          </cell>
          <cell r="N7522">
            <v>323000</v>
          </cell>
          <cell r="O7522">
            <v>1049754</v>
          </cell>
        </row>
        <row r="7523">
          <cell r="F7523" t="str">
            <v>FFE</v>
          </cell>
          <cell r="N7523">
            <v>323000</v>
          </cell>
          <cell r="O7523">
            <v>1049754</v>
          </cell>
        </row>
        <row r="7524">
          <cell r="F7524" t="str">
            <v>FFE</v>
          </cell>
          <cell r="N7524">
            <v>323000</v>
          </cell>
          <cell r="O7524">
            <v>1049754</v>
          </cell>
        </row>
        <row r="7525">
          <cell r="F7525" t="str">
            <v>FFE</v>
          </cell>
          <cell r="N7525">
            <v>323000</v>
          </cell>
          <cell r="O7525">
            <v>1049754</v>
          </cell>
        </row>
        <row r="7526">
          <cell r="F7526" t="str">
            <v>FFE</v>
          </cell>
          <cell r="N7526">
            <v>323000</v>
          </cell>
          <cell r="O7526">
            <v>1049754</v>
          </cell>
        </row>
        <row r="7527">
          <cell r="F7527" t="str">
            <v>FFE</v>
          </cell>
          <cell r="N7527">
            <v>323000</v>
          </cell>
          <cell r="O7527">
            <v>1049754</v>
          </cell>
        </row>
        <row r="7528">
          <cell r="F7528" t="str">
            <v>FFE</v>
          </cell>
          <cell r="N7528">
            <v>323000</v>
          </cell>
          <cell r="O7528">
            <v>1049754</v>
          </cell>
        </row>
        <row r="7529">
          <cell r="F7529" t="str">
            <v>FFE</v>
          </cell>
          <cell r="N7529">
            <v>323000</v>
          </cell>
          <cell r="O7529">
            <v>1049754</v>
          </cell>
        </row>
        <row r="7530">
          <cell r="F7530" t="str">
            <v>FFE</v>
          </cell>
          <cell r="N7530">
            <v>323000</v>
          </cell>
          <cell r="O7530">
            <v>1049754</v>
          </cell>
        </row>
        <row r="7531">
          <cell r="F7531" t="str">
            <v>FFE</v>
          </cell>
          <cell r="N7531">
            <v>323000</v>
          </cell>
          <cell r="O7531">
            <v>1049754</v>
          </cell>
        </row>
        <row r="7532">
          <cell r="F7532" t="str">
            <v>FFE</v>
          </cell>
          <cell r="N7532">
            <v>323000</v>
          </cell>
          <cell r="O7532">
            <v>1049754</v>
          </cell>
        </row>
        <row r="7533">
          <cell r="F7533" t="str">
            <v>FFE</v>
          </cell>
          <cell r="N7533">
            <v>323000</v>
          </cell>
          <cell r="O7533">
            <v>1049754</v>
          </cell>
        </row>
        <row r="7534">
          <cell r="F7534" t="str">
            <v>FFE</v>
          </cell>
          <cell r="N7534">
            <v>323000</v>
          </cell>
          <cell r="O7534">
            <v>1049754</v>
          </cell>
        </row>
        <row r="7535">
          <cell r="F7535" t="str">
            <v>FFE</v>
          </cell>
          <cell r="N7535">
            <v>323000</v>
          </cell>
          <cell r="O7535">
            <v>1049754</v>
          </cell>
        </row>
        <row r="7536">
          <cell r="F7536" t="str">
            <v>FFE</v>
          </cell>
          <cell r="N7536">
            <v>323000</v>
          </cell>
          <cell r="O7536">
            <v>1049754</v>
          </cell>
        </row>
        <row r="7537">
          <cell r="F7537" t="str">
            <v>FFE</v>
          </cell>
          <cell r="N7537">
            <v>323000</v>
          </cell>
          <cell r="O7537">
            <v>1049754</v>
          </cell>
        </row>
        <row r="7538">
          <cell r="F7538" t="str">
            <v>FFE</v>
          </cell>
          <cell r="N7538">
            <v>323000</v>
          </cell>
          <cell r="O7538">
            <v>1049754</v>
          </cell>
        </row>
        <row r="7539">
          <cell r="F7539" t="str">
            <v>FFE</v>
          </cell>
          <cell r="N7539">
            <v>323000</v>
          </cell>
          <cell r="O7539">
            <v>1049754</v>
          </cell>
        </row>
        <row r="7540">
          <cell r="F7540" t="str">
            <v>FFE</v>
          </cell>
          <cell r="N7540">
            <v>323000</v>
          </cell>
          <cell r="O7540">
            <v>1049754</v>
          </cell>
        </row>
        <row r="7541">
          <cell r="F7541" t="str">
            <v>FFE</v>
          </cell>
          <cell r="N7541">
            <v>323000</v>
          </cell>
          <cell r="O7541">
            <v>1049754</v>
          </cell>
        </row>
        <row r="7542">
          <cell r="F7542" t="str">
            <v>FFE</v>
          </cell>
          <cell r="N7542">
            <v>323000</v>
          </cell>
          <cell r="O7542">
            <v>1049754</v>
          </cell>
        </row>
        <row r="7543">
          <cell r="F7543" t="str">
            <v>FFE</v>
          </cell>
          <cell r="N7543">
            <v>323000</v>
          </cell>
          <cell r="O7543">
            <v>1049754</v>
          </cell>
        </row>
        <row r="7544">
          <cell r="F7544" t="str">
            <v>FFE</v>
          </cell>
          <cell r="N7544">
            <v>323000</v>
          </cell>
          <cell r="O7544">
            <v>1049754</v>
          </cell>
        </row>
        <row r="7545">
          <cell r="F7545" t="str">
            <v>FFE</v>
          </cell>
          <cell r="N7545">
            <v>323000</v>
          </cell>
          <cell r="O7545">
            <v>1049754</v>
          </cell>
        </row>
        <row r="7546">
          <cell r="F7546" t="str">
            <v>FFE</v>
          </cell>
          <cell r="N7546">
            <v>323000</v>
          </cell>
          <cell r="O7546">
            <v>1049754</v>
          </cell>
        </row>
        <row r="7547">
          <cell r="F7547" t="str">
            <v>FFE</v>
          </cell>
          <cell r="N7547">
            <v>323000</v>
          </cell>
          <cell r="O7547">
            <v>1049754</v>
          </cell>
        </row>
        <row r="7548">
          <cell r="F7548" t="str">
            <v>FFE</v>
          </cell>
          <cell r="N7548">
            <v>323000</v>
          </cell>
          <cell r="O7548">
            <v>1049754</v>
          </cell>
        </row>
        <row r="7549">
          <cell r="F7549" t="str">
            <v>FFE</v>
          </cell>
          <cell r="N7549">
            <v>323000</v>
          </cell>
          <cell r="O7549">
            <v>1049754</v>
          </cell>
        </row>
        <row r="7550">
          <cell r="F7550" t="str">
            <v>FFE</v>
          </cell>
          <cell r="N7550">
            <v>323000</v>
          </cell>
          <cell r="O7550">
            <v>1049754</v>
          </cell>
        </row>
        <row r="7551">
          <cell r="F7551" t="str">
            <v>FFE</v>
          </cell>
          <cell r="N7551">
            <v>323000</v>
          </cell>
          <cell r="O7551">
            <v>1049754</v>
          </cell>
        </row>
        <row r="7552">
          <cell r="F7552" t="str">
            <v>FFE</v>
          </cell>
          <cell r="N7552">
            <v>323000</v>
          </cell>
          <cell r="O7552">
            <v>1049754</v>
          </cell>
        </row>
        <row r="7553">
          <cell r="F7553" t="str">
            <v>FFE</v>
          </cell>
          <cell r="N7553">
            <v>323000</v>
          </cell>
          <cell r="O7553">
            <v>1049754</v>
          </cell>
        </row>
        <row r="7554">
          <cell r="F7554" t="str">
            <v>FFE</v>
          </cell>
          <cell r="N7554">
            <v>299200</v>
          </cell>
          <cell r="O7554">
            <v>972396</v>
          </cell>
        </row>
        <row r="7555">
          <cell r="F7555" t="str">
            <v>FFE</v>
          </cell>
          <cell r="N7555">
            <v>299200</v>
          </cell>
          <cell r="O7555">
            <v>972396</v>
          </cell>
        </row>
        <row r="7556">
          <cell r="F7556" t="str">
            <v>FFE</v>
          </cell>
          <cell r="N7556">
            <v>299200</v>
          </cell>
          <cell r="O7556">
            <v>972396</v>
          </cell>
        </row>
        <row r="7557">
          <cell r="F7557" t="str">
            <v>FFE</v>
          </cell>
          <cell r="N7557">
            <v>299200</v>
          </cell>
          <cell r="O7557">
            <v>972396</v>
          </cell>
        </row>
        <row r="7558">
          <cell r="F7558" t="str">
            <v>FFE</v>
          </cell>
          <cell r="N7558">
            <v>299200</v>
          </cell>
          <cell r="O7558">
            <v>972396</v>
          </cell>
        </row>
        <row r="7559">
          <cell r="F7559" t="str">
            <v>FFE</v>
          </cell>
          <cell r="N7559">
            <v>299200</v>
          </cell>
          <cell r="O7559">
            <v>972396</v>
          </cell>
        </row>
        <row r="7560">
          <cell r="F7560" t="str">
            <v>FFE</v>
          </cell>
          <cell r="N7560">
            <v>299200</v>
          </cell>
          <cell r="O7560">
            <v>972396</v>
          </cell>
        </row>
        <row r="7561">
          <cell r="F7561" t="str">
            <v>FFE</v>
          </cell>
          <cell r="N7561">
            <v>299200</v>
          </cell>
          <cell r="O7561">
            <v>972396</v>
          </cell>
        </row>
        <row r="7562">
          <cell r="F7562" t="str">
            <v>FFE</v>
          </cell>
          <cell r="N7562">
            <v>299200</v>
          </cell>
          <cell r="O7562">
            <v>972396</v>
          </cell>
        </row>
        <row r="7563">
          <cell r="F7563" t="str">
            <v>FFE</v>
          </cell>
          <cell r="N7563">
            <v>299200</v>
          </cell>
          <cell r="O7563">
            <v>972396</v>
          </cell>
        </row>
        <row r="7564">
          <cell r="F7564" t="str">
            <v>FFE</v>
          </cell>
          <cell r="N7564">
            <v>299200</v>
          </cell>
          <cell r="O7564">
            <v>972396</v>
          </cell>
        </row>
        <row r="7565">
          <cell r="F7565" t="str">
            <v>FFE</v>
          </cell>
          <cell r="N7565">
            <v>299200</v>
          </cell>
          <cell r="O7565">
            <v>972396</v>
          </cell>
        </row>
        <row r="7566">
          <cell r="F7566" t="str">
            <v>FFE</v>
          </cell>
          <cell r="N7566">
            <v>299200</v>
          </cell>
          <cell r="O7566">
            <v>972396</v>
          </cell>
        </row>
        <row r="7567">
          <cell r="F7567" t="str">
            <v>FFE</v>
          </cell>
          <cell r="N7567">
            <v>299200</v>
          </cell>
          <cell r="O7567">
            <v>972396</v>
          </cell>
        </row>
        <row r="7568">
          <cell r="F7568" t="str">
            <v>FFE</v>
          </cell>
          <cell r="N7568">
            <v>299200</v>
          </cell>
          <cell r="O7568">
            <v>972396</v>
          </cell>
        </row>
        <row r="7569">
          <cell r="F7569" t="str">
            <v>FFE</v>
          </cell>
          <cell r="N7569">
            <v>299200</v>
          </cell>
          <cell r="O7569">
            <v>972396</v>
          </cell>
        </row>
        <row r="7570">
          <cell r="F7570" t="str">
            <v>FFE</v>
          </cell>
          <cell r="N7570">
            <v>299200</v>
          </cell>
          <cell r="O7570">
            <v>972396</v>
          </cell>
        </row>
        <row r="7571">
          <cell r="F7571" t="str">
            <v>FFE</v>
          </cell>
          <cell r="N7571">
            <v>299200</v>
          </cell>
          <cell r="O7571">
            <v>972396</v>
          </cell>
        </row>
        <row r="7572">
          <cell r="F7572" t="str">
            <v>FFE</v>
          </cell>
          <cell r="N7572">
            <v>299200</v>
          </cell>
          <cell r="O7572">
            <v>972396</v>
          </cell>
        </row>
        <row r="7573">
          <cell r="F7573" t="str">
            <v>FFE</v>
          </cell>
          <cell r="N7573">
            <v>299200</v>
          </cell>
          <cell r="O7573">
            <v>972396</v>
          </cell>
        </row>
        <row r="7574">
          <cell r="F7574" t="str">
            <v>FFE</v>
          </cell>
          <cell r="N7574">
            <v>299200</v>
          </cell>
          <cell r="O7574">
            <v>972396</v>
          </cell>
        </row>
        <row r="7575">
          <cell r="F7575" t="str">
            <v>FFE</v>
          </cell>
          <cell r="N7575">
            <v>299200</v>
          </cell>
          <cell r="O7575">
            <v>972396</v>
          </cell>
        </row>
        <row r="7576">
          <cell r="F7576" t="str">
            <v>FFE</v>
          </cell>
          <cell r="N7576">
            <v>299200</v>
          </cell>
          <cell r="O7576">
            <v>972396</v>
          </cell>
        </row>
        <row r="7577">
          <cell r="F7577" t="str">
            <v>FFE</v>
          </cell>
          <cell r="N7577">
            <v>299200</v>
          </cell>
          <cell r="O7577">
            <v>972396</v>
          </cell>
        </row>
        <row r="7578">
          <cell r="F7578" t="str">
            <v>FFE</v>
          </cell>
          <cell r="N7578">
            <v>299200</v>
          </cell>
          <cell r="O7578">
            <v>972396</v>
          </cell>
        </row>
        <row r="7579">
          <cell r="F7579" t="str">
            <v>FFE</v>
          </cell>
          <cell r="N7579">
            <v>299200</v>
          </cell>
          <cell r="O7579">
            <v>972396</v>
          </cell>
        </row>
        <row r="7580">
          <cell r="F7580" t="str">
            <v>FFE</v>
          </cell>
          <cell r="N7580">
            <v>299200</v>
          </cell>
          <cell r="O7580">
            <v>972396</v>
          </cell>
        </row>
        <row r="7581">
          <cell r="F7581" t="str">
            <v>FFE</v>
          </cell>
          <cell r="N7581">
            <v>299200</v>
          </cell>
          <cell r="O7581">
            <v>972396</v>
          </cell>
        </row>
        <row r="7582">
          <cell r="F7582" t="str">
            <v>FFE</v>
          </cell>
          <cell r="N7582">
            <v>299200</v>
          </cell>
          <cell r="O7582">
            <v>972396</v>
          </cell>
        </row>
        <row r="7583">
          <cell r="F7583" t="str">
            <v>FFE</v>
          </cell>
          <cell r="N7583">
            <v>299200</v>
          </cell>
          <cell r="O7583">
            <v>972396</v>
          </cell>
        </row>
        <row r="7584">
          <cell r="F7584" t="str">
            <v>FFE</v>
          </cell>
          <cell r="N7584">
            <v>299200</v>
          </cell>
          <cell r="O7584">
            <v>972396</v>
          </cell>
        </row>
        <row r="7585">
          <cell r="F7585" t="str">
            <v>FFE</v>
          </cell>
          <cell r="N7585">
            <v>299200</v>
          </cell>
          <cell r="O7585">
            <v>972396</v>
          </cell>
        </row>
        <row r="7586">
          <cell r="F7586" t="str">
            <v>FFE</v>
          </cell>
          <cell r="N7586">
            <v>299200</v>
          </cell>
          <cell r="O7586">
            <v>972396</v>
          </cell>
        </row>
        <row r="7587">
          <cell r="F7587" t="str">
            <v>FFE</v>
          </cell>
          <cell r="N7587">
            <v>299200</v>
          </cell>
          <cell r="O7587">
            <v>972396</v>
          </cell>
        </row>
        <row r="7588">
          <cell r="F7588" t="str">
            <v>FFE</v>
          </cell>
          <cell r="N7588">
            <v>299200</v>
          </cell>
          <cell r="O7588">
            <v>972396</v>
          </cell>
        </row>
        <row r="7589">
          <cell r="F7589" t="str">
            <v>FFE</v>
          </cell>
          <cell r="N7589">
            <v>299200</v>
          </cell>
          <cell r="O7589">
            <v>972396</v>
          </cell>
        </row>
        <row r="7590">
          <cell r="F7590" t="str">
            <v>FFE</v>
          </cell>
          <cell r="N7590">
            <v>299200</v>
          </cell>
          <cell r="O7590">
            <v>972396</v>
          </cell>
        </row>
        <row r="7591">
          <cell r="F7591" t="str">
            <v>FFE</v>
          </cell>
          <cell r="N7591">
            <v>299200</v>
          </cell>
          <cell r="O7591">
            <v>972396</v>
          </cell>
        </row>
        <row r="7592">
          <cell r="F7592" t="str">
            <v>FFE</v>
          </cell>
          <cell r="N7592">
            <v>314500</v>
          </cell>
          <cell r="O7592">
            <v>1022121</v>
          </cell>
        </row>
        <row r="7593">
          <cell r="F7593" t="str">
            <v>FFE</v>
          </cell>
          <cell r="N7593">
            <v>314500</v>
          </cell>
          <cell r="O7593">
            <v>1022121</v>
          </cell>
        </row>
        <row r="7594">
          <cell r="F7594" t="str">
            <v>FFE</v>
          </cell>
          <cell r="N7594">
            <v>314500</v>
          </cell>
          <cell r="O7594">
            <v>1022121</v>
          </cell>
        </row>
        <row r="7595">
          <cell r="F7595" t="str">
            <v>FFE</v>
          </cell>
          <cell r="N7595">
            <v>527000</v>
          </cell>
          <cell r="O7595">
            <v>1712754</v>
          </cell>
        </row>
        <row r="7596">
          <cell r="F7596" t="str">
            <v>FFE</v>
          </cell>
          <cell r="N7596">
            <v>527000</v>
          </cell>
          <cell r="O7596">
            <v>1712754</v>
          </cell>
        </row>
        <row r="7597">
          <cell r="F7597" t="str">
            <v>FFE</v>
          </cell>
          <cell r="N7597">
            <v>527000</v>
          </cell>
          <cell r="O7597">
            <v>1712754</v>
          </cell>
        </row>
        <row r="7598">
          <cell r="F7598" t="str">
            <v>FFE</v>
          </cell>
          <cell r="N7598">
            <v>527000</v>
          </cell>
          <cell r="O7598">
            <v>1712754</v>
          </cell>
        </row>
        <row r="7599">
          <cell r="F7599" t="str">
            <v>FFE</v>
          </cell>
          <cell r="N7599">
            <v>527000</v>
          </cell>
          <cell r="O7599">
            <v>1712754</v>
          </cell>
        </row>
        <row r="7600">
          <cell r="F7600" t="str">
            <v>FFE</v>
          </cell>
          <cell r="N7600">
            <v>527000</v>
          </cell>
          <cell r="O7600">
            <v>1712754</v>
          </cell>
        </row>
        <row r="7601">
          <cell r="F7601" t="str">
            <v>FFE</v>
          </cell>
          <cell r="N7601">
            <v>527000</v>
          </cell>
          <cell r="O7601">
            <v>1712754</v>
          </cell>
        </row>
        <row r="7602">
          <cell r="F7602" t="str">
            <v>FFE</v>
          </cell>
          <cell r="N7602">
            <v>527000</v>
          </cell>
          <cell r="O7602">
            <v>1712754</v>
          </cell>
        </row>
        <row r="7603">
          <cell r="F7603" t="str">
            <v>FFE</v>
          </cell>
          <cell r="N7603">
            <v>527000</v>
          </cell>
          <cell r="O7603">
            <v>1712754</v>
          </cell>
        </row>
        <row r="7604">
          <cell r="F7604" t="str">
            <v>FFE</v>
          </cell>
          <cell r="N7604">
            <v>527000</v>
          </cell>
          <cell r="O7604">
            <v>1712754</v>
          </cell>
        </row>
        <row r="7605">
          <cell r="F7605" t="str">
            <v>FFE</v>
          </cell>
          <cell r="N7605">
            <v>527000</v>
          </cell>
          <cell r="O7605">
            <v>1712754</v>
          </cell>
        </row>
        <row r="7606">
          <cell r="F7606" t="str">
            <v>FFE</v>
          </cell>
          <cell r="N7606">
            <v>527000</v>
          </cell>
          <cell r="O7606">
            <v>1712754</v>
          </cell>
        </row>
        <row r="7607">
          <cell r="F7607" t="str">
            <v>FFE</v>
          </cell>
          <cell r="N7607">
            <v>527000</v>
          </cell>
          <cell r="O7607">
            <v>1712754</v>
          </cell>
        </row>
        <row r="7608">
          <cell r="F7608" t="str">
            <v>FFE</v>
          </cell>
          <cell r="N7608">
            <v>527000</v>
          </cell>
          <cell r="O7608">
            <v>1712754</v>
          </cell>
        </row>
        <row r="7609">
          <cell r="F7609" t="str">
            <v>FFE</v>
          </cell>
          <cell r="N7609">
            <v>527000</v>
          </cell>
          <cell r="O7609">
            <v>1712754</v>
          </cell>
        </row>
        <row r="7610">
          <cell r="F7610" t="str">
            <v>FFE</v>
          </cell>
          <cell r="N7610">
            <v>527000</v>
          </cell>
          <cell r="O7610">
            <v>1712754</v>
          </cell>
        </row>
        <row r="7611">
          <cell r="F7611" t="str">
            <v>FFE</v>
          </cell>
          <cell r="N7611">
            <v>527000</v>
          </cell>
          <cell r="O7611">
            <v>1712754</v>
          </cell>
        </row>
        <row r="7612">
          <cell r="F7612" t="str">
            <v>FFE</v>
          </cell>
          <cell r="N7612">
            <v>527000</v>
          </cell>
          <cell r="O7612">
            <v>1712754</v>
          </cell>
        </row>
        <row r="7613">
          <cell r="F7613" t="str">
            <v>FFE</v>
          </cell>
          <cell r="N7613">
            <v>527000</v>
          </cell>
          <cell r="O7613">
            <v>1712754</v>
          </cell>
        </row>
        <row r="7614">
          <cell r="F7614" t="str">
            <v>FFE</v>
          </cell>
          <cell r="N7614">
            <v>527000</v>
          </cell>
          <cell r="O7614">
            <v>1712754</v>
          </cell>
        </row>
        <row r="7615">
          <cell r="F7615" t="str">
            <v>FFE</v>
          </cell>
          <cell r="N7615">
            <v>527000</v>
          </cell>
          <cell r="O7615">
            <v>1712754</v>
          </cell>
        </row>
        <row r="7616">
          <cell r="F7616" t="str">
            <v>FFE</v>
          </cell>
          <cell r="N7616">
            <v>527000</v>
          </cell>
          <cell r="O7616">
            <v>1712754</v>
          </cell>
        </row>
        <row r="7617">
          <cell r="F7617" t="str">
            <v>FFE</v>
          </cell>
          <cell r="N7617">
            <v>527000</v>
          </cell>
          <cell r="O7617">
            <v>1712754</v>
          </cell>
        </row>
        <row r="7618">
          <cell r="F7618" t="str">
            <v>FFE</v>
          </cell>
          <cell r="N7618">
            <v>527000</v>
          </cell>
          <cell r="O7618">
            <v>1712754</v>
          </cell>
        </row>
        <row r="7619">
          <cell r="F7619" t="str">
            <v>FFE</v>
          </cell>
          <cell r="N7619">
            <v>527000</v>
          </cell>
          <cell r="O7619">
            <v>1712754</v>
          </cell>
        </row>
        <row r="7620">
          <cell r="F7620" t="str">
            <v>FFE</v>
          </cell>
          <cell r="N7620">
            <v>527000</v>
          </cell>
          <cell r="O7620">
            <v>1712754</v>
          </cell>
        </row>
        <row r="7621">
          <cell r="F7621" t="str">
            <v>FFE</v>
          </cell>
          <cell r="N7621">
            <v>527000</v>
          </cell>
          <cell r="O7621">
            <v>1712754</v>
          </cell>
        </row>
        <row r="7622">
          <cell r="F7622" t="str">
            <v>FFE</v>
          </cell>
          <cell r="N7622">
            <v>221000</v>
          </cell>
          <cell r="O7622">
            <v>718254</v>
          </cell>
        </row>
        <row r="7623">
          <cell r="F7623" t="str">
            <v>FFE</v>
          </cell>
          <cell r="N7623">
            <v>221000</v>
          </cell>
          <cell r="O7623">
            <v>718254</v>
          </cell>
        </row>
        <row r="7624">
          <cell r="F7624" t="str">
            <v>FFE</v>
          </cell>
          <cell r="N7624">
            <v>221000</v>
          </cell>
          <cell r="O7624">
            <v>718254</v>
          </cell>
        </row>
        <row r="7625">
          <cell r="F7625" t="str">
            <v>FFE</v>
          </cell>
          <cell r="N7625">
            <v>221000</v>
          </cell>
          <cell r="O7625">
            <v>718254</v>
          </cell>
        </row>
        <row r="7626">
          <cell r="F7626" t="str">
            <v>FFE</v>
          </cell>
          <cell r="N7626">
            <v>221000</v>
          </cell>
          <cell r="O7626">
            <v>718254</v>
          </cell>
        </row>
        <row r="7627">
          <cell r="F7627" t="str">
            <v>FFE</v>
          </cell>
          <cell r="N7627">
            <v>221000</v>
          </cell>
          <cell r="O7627">
            <v>718254</v>
          </cell>
        </row>
        <row r="7628">
          <cell r="F7628" t="str">
            <v>FFE</v>
          </cell>
          <cell r="N7628">
            <v>221000</v>
          </cell>
          <cell r="O7628">
            <v>718254</v>
          </cell>
        </row>
        <row r="7629">
          <cell r="F7629" t="str">
            <v>FFE</v>
          </cell>
          <cell r="N7629">
            <v>221000</v>
          </cell>
          <cell r="O7629">
            <v>718254</v>
          </cell>
        </row>
        <row r="7630">
          <cell r="F7630" t="str">
            <v>FFE</v>
          </cell>
          <cell r="N7630">
            <v>221000</v>
          </cell>
          <cell r="O7630">
            <v>718254</v>
          </cell>
        </row>
        <row r="7631">
          <cell r="F7631" t="str">
            <v>FFE</v>
          </cell>
          <cell r="N7631">
            <v>221000</v>
          </cell>
          <cell r="O7631">
            <v>718254</v>
          </cell>
        </row>
        <row r="7632">
          <cell r="F7632" t="str">
            <v>FFE</v>
          </cell>
          <cell r="N7632">
            <v>221000</v>
          </cell>
          <cell r="O7632">
            <v>718254</v>
          </cell>
        </row>
        <row r="7633">
          <cell r="F7633" t="str">
            <v>FFE</v>
          </cell>
          <cell r="N7633">
            <v>221000</v>
          </cell>
          <cell r="O7633">
            <v>718254</v>
          </cell>
        </row>
        <row r="7634">
          <cell r="F7634" t="str">
            <v>FFE</v>
          </cell>
          <cell r="N7634">
            <v>221000</v>
          </cell>
          <cell r="O7634">
            <v>718254</v>
          </cell>
        </row>
        <row r="7635">
          <cell r="F7635" t="str">
            <v>FFE</v>
          </cell>
          <cell r="N7635">
            <v>221000</v>
          </cell>
          <cell r="O7635">
            <v>718254</v>
          </cell>
        </row>
        <row r="7636">
          <cell r="F7636" t="str">
            <v>FFE</v>
          </cell>
          <cell r="N7636">
            <v>221000</v>
          </cell>
          <cell r="O7636">
            <v>718254</v>
          </cell>
        </row>
        <row r="7637">
          <cell r="F7637" t="str">
            <v>FFE</v>
          </cell>
          <cell r="N7637">
            <v>221000</v>
          </cell>
          <cell r="O7637">
            <v>718254</v>
          </cell>
        </row>
        <row r="7638">
          <cell r="F7638" t="str">
            <v>FFE</v>
          </cell>
          <cell r="N7638">
            <v>221000</v>
          </cell>
          <cell r="O7638">
            <v>718254</v>
          </cell>
        </row>
        <row r="7639">
          <cell r="F7639" t="str">
            <v>FFE</v>
          </cell>
          <cell r="N7639">
            <v>221000</v>
          </cell>
          <cell r="O7639">
            <v>718254</v>
          </cell>
        </row>
        <row r="7640">
          <cell r="F7640" t="str">
            <v>FFE</v>
          </cell>
          <cell r="N7640">
            <v>221000</v>
          </cell>
          <cell r="O7640">
            <v>718254</v>
          </cell>
        </row>
        <row r="7641">
          <cell r="F7641" t="str">
            <v>FFE</v>
          </cell>
          <cell r="N7641">
            <v>221000</v>
          </cell>
          <cell r="O7641">
            <v>718254</v>
          </cell>
        </row>
        <row r="7642">
          <cell r="F7642" t="str">
            <v>FFE</v>
          </cell>
          <cell r="N7642">
            <v>221000</v>
          </cell>
          <cell r="O7642">
            <v>718254</v>
          </cell>
        </row>
        <row r="7643">
          <cell r="F7643" t="str">
            <v>FFE</v>
          </cell>
          <cell r="N7643">
            <v>221000</v>
          </cell>
          <cell r="O7643">
            <v>718254</v>
          </cell>
        </row>
        <row r="7644">
          <cell r="F7644" t="str">
            <v>FFE</v>
          </cell>
          <cell r="N7644">
            <v>221000</v>
          </cell>
          <cell r="O7644">
            <v>718254</v>
          </cell>
        </row>
        <row r="7645">
          <cell r="F7645" t="str">
            <v>FFE</v>
          </cell>
          <cell r="N7645">
            <v>221000</v>
          </cell>
          <cell r="O7645">
            <v>718254</v>
          </cell>
        </row>
        <row r="7646">
          <cell r="F7646" t="str">
            <v>FFE</v>
          </cell>
          <cell r="N7646">
            <v>221000</v>
          </cell>
          <cell r="O7646">
            <v>718254</v>
          </cell>
        </row>
        <row r="7647">
          <cell r="F7647" t="str">
            <v>FFE</v>
          </cell>
          <cell r="N7647">
            <v>221000</v>
          </cell>
          <cell r="O7647">
            <v>718254</v>
          </cell>
        </row>
        <row r="7648">
          <cell r="F7648" t="str">
            <v>FFE</v>
          </cell>
          <cell r="N7648">
            <v>221000</v>
          </cell>
          <cell r="O7648">
            <v>718254</v>
          </cell>
        </row>
        <row r="7649">
          <cell r="F7649" t="str">
            <v>FFE</v>
          </cell>
          <cell r="N7649">
            <v>221000</v>
          </cell>
          <cell r="O7649">
            <v>718254</v>
          </cell>
        </row>
        <row r="7650">
          <cell r="F7650" t="str">
            <v>FFE</v>
          </cell>
          <cell r="N7650">
            <v>221000</v>
          </cell>
          <cell r="O7650">
            <v>718254</v>
          </cell>
        </row>
        <row r="7651">
          <cell r="F7651" t="str">
            <v>FFE</v>
          </cell>
          <cell r="N7651">
            <v>221000</v>
          </cell>
          <cell r="O7651">
            <v>718254</v>
          </cell>
        </row>
        <row r="7652">
          <cell r="F7652" t="str">
            <v>FFE</v>
          </cell>
          <cell r="N7652">
            <v>221000</v>
          </cell>
          <cell r="O7652">
            <v>718254</v>
          </cell>
        </row>
        <row r="7653">
          <cell r="F7653" t="str">
            <v>FFE</v>
          </cell>
          <cell r="N7653">
            <v>221000</v>
          </cell>
          <cell r="O7653">
            <v>718254</v>
          </cell>
        </row>
        <row r="7654">
          <cell r="F7654" t="str">
            <v>FFE</v>
          </cell>
          <cell r="N7654">
            <v>221000</v>
          </cell>
          <cell r="O7654">
            <v>718254</v>
          </cell>
        </row>
        <row r="7655">
          <cell r="F7655" t="str">
            <v>FFE</v>
          </cell>
          <cell r="N7655">
            <v>221000</v>
          </cell>
          <cell r="O7655">
            <v>718254</v>
          </cell>
        </row>
        <row r="7656">
          <cell r="F7656" t="str">
            <v>FFE</v>
          </cell>
          <cell r="N7656">
            <v>221000</v>
          </cell>
          <cell r="O7656">
            <v>718254</v>
          </cell>
        </row>
        <row r="7657">
          <cell r="F7657" t="str">
            <v>FFE</v>
          </cell>
          <cell r="N7657">
            <v>221000</v>
          </cell>
          <cell r="O7657">
            <v>718254</v>
          </cell>
        </row>
        <row r="7658">
          <cell r="F7658" t="str">
            <v>FFE</v>
          </cell>
          <cell r="N7658">
            <v>221000</v>
          </cell>
          <cell r="O7658">
            <v>718254</v>
          </cell>
        </row>
        <row r="7659">
          <cell r="F7659" t="str">
            <v>FFE</v>
          </cell>
          <cell r="N7659">
            <v>221000</v>
          </cell>
          <cell r="O7659">
            <v>718254</v>
          </cell>
        </row>
        <row r="7660">
          <cell r="F7660" t="str">
            <v>FFE</v>
          </cell>
          <cell r="N7660">
            <v>221000</v>
          </cell>
          <cell r="O7660">
            <v>718254</v>
          </cell>
        </row>
        <row r="7661">
          <cell r="F7661" t="str">
            <v>FFE</v>
          </cell>
          <cell r="N7661">
            <v>221000</v>
          </cell>
          <cell r="O7661">
            <v>718254</v>
          </cell>
        </row>
        <row r="7662">
          <cell r="F7662" t="str">
            <v>FFE</v>
          </cell>
          <cell r="N7662">
            <v>221000</v>
          </cell>
          <cell r="O7662">
            <v>718254</v>
          </cell>
        </row>
        <row r="7663">
          <cell r="F7663" t="str">
            <v>FFE</v>
          </cell>
          <cell r="N7663">
            <v>221000</v>
          </cell>
          <cell r="O7663">
            <v>718254</v>
          </cell>
        </row>
        <row r="7664">
          <cell r="F7664" t="str">
            <v>FFE</v>
          </cell>
          <cell r="N7664">
            <v>221000</v>
          </cell>
          <cell r="O7664">
            <v>718254</v>
          </cell>
        </row>
        <row r="7665">
          <cell r="F7665" t="str">
            <v>FFE</v>
          </cell>
          <cell r="N7665">
            <v>221000</v>
          </cell>
          <cell r="O7665">
            <v>718254</v>
          </cell>
        </row>
        <row r="7666">
          <cell r="F7666" t="str">
            <v>FFE</v>
          </cell>
          <cell r="N7666">
            <v>221000</v>
          </cell>
          <cell r="O7666">
            <v>718254</v>
          </cell>
        </row>
        <row r="7667">
          <cell r="F7667" t="str">
            <v>FFE</v>
          </cell>
          <cell r="N7667">
            <v>221000</v>
          </cell>
          <cell r="O7667">
            <v>718254</v>
          </cell>
        </row>
        <row r="7668">
          <cell r="F7668" t="str">
            <v>FFE</v>
          </cell>
          <cell r="N7668">
            <v>221000</v>
          </cell>
          <cell r="O7668">
            <v>718254</v>
          </cell>
        </row>
        <row r="7669">
          <cell r="F7669" t="str">
            <v>FFE</v>
          </cell>
          <cell r="N7669">
            <v>221000</v>
          </cell>
          <cell r="O7669">
            <v>718254</v>
          </cell>
        </row>
        <row r="7670">
          <cell r="F7670" t="str">
            <v>FFE</v>
          </cell>
          <cell r="N7670">
            <v>221000</v>
          </cell>
          <cell r="O7670">
            <v>718254</v>
          </cell>
        </row>
        <row r="7671">
          <cell r="F7671" t="str">
            <v>FFE</v>
          </cell>
          <cell r="N7671">
            <v>221000</v>
          </cell>
          <cell r="O7671">
            <v>718254</v>
          </cell>
        </row>
        <row r="7672">
          <cell r="F7672" t="str">
            <v>FFE</v>
          </cell>
          <cell r="N7672">
            <v>323000</v>
          </cell>
          <cell r="O7672">
            <v>1049754</v>
          </cell>
        </row>
        <row r="7673">
          <cell r="F7673" t="str">
            <v>FFE</v>
          </cell>
          <cell r="N7673">
            <v>323000</v>
          </cell>
          <cell r="O7673">
            <v>1049754</v>
          </cell>
        </row>
        <row r="7674">
          <cell r="F7674" t="str">
            <v>FFE</v>
          </cell>
          <cell r="N7674">
            <v>323000</v>
          </cell>
          <cell r="O7674">
            <v>1049754</v>
          </cell>
        </row>
        <row r="7675">
          <cell r="F7675" t="str">
            <v>FFE</v>
          </cell>
          <cell r="N7675">
            <v>323000</v>
          </cell>
          <cell r="O7675">
            <v>1049754</v>
          </cell>
        </row>
        <row r="7676">
          <cell r="F7676" t="str">
            <v>FFE</v>
          </cell>
          <cell r="N7676">
            <v>323000</v>
          </cell>
          <cell r="O7676">
            <v>1049754</v>
          </cell>
        </row>
        <row r="7677">
          <cell r="F7677" t="str">
            <v>FFE</v>
          </cell>
          <cell r="N7677">
            <v>323000</v>
          </cell>
          <cell r="O7677">
            <v>1049754</v>
          </cell>
        </row>
        <row r="7678">
          <cell r="F7678" t="str">
            <v>FFE</v>
          </cell>
          <cell r="N7678">
            <v>323000</v>
          </cell>
          <cell r="O7678">
            <v>1049754</v>
          </cell>
        </row>
        <row r="7679">
          <cell r="F7679" t="str">
            <v>FFE</v>
          </cell>
          <cell r="N7679">
            <v>323000</v>
          </cell>
          <cell r="O7679">
            <v>1049754</v>
          </cell>
        </row>
        <row r="7680">
          <cell r="F7680" t="str">
            <v>FFE</v>
          </cell>
          <cell r="N7680">
            <v>323000</v>
          </cell>
          <cell r="O7680">
            <v>1049754</v>
          </cell>
        </row>
        <row r="7681">
          <cell r="F7681" t="str">
            <v>FFE</v>
          </cell>
          <cell r="N7681">
            <v>323000</v>
          </cell>
          <cell r="O7681">
            <v>1049754</v>
          </cell>
        </row>
        <row r="7682">
          <cell r="F7682" t="str">
            <v>FFE</v>
          </cell>
          <cell r="N7682">
            <v>323000</v>
          </cell>
          <cell r="O7682">
            <v>1049754</v>
          </cell>
        </row>
        <row r="7683">
          <cell r="F7683" t="str">
            <v>FFE</v>
          </cell>
          <cell r="N7683">
            <v>323000</v>
          </cell>
          <cell r="O7683">
            <v>1049754</v>
          </cell>
        </row>
        <row r="7684">
          <cell r="F7684" t="str">
            <v>FFE</v>
          </cell>
          <cell r="N7684">
            <v>323000</v>
          </cell>
          <cell r="O7684">
            <v>1049754</v>
          </cell>
        </row>
        <row r="7685">
          <cell r="F7685" t="str">
            <v>FFE</v>
          </cell>
          <cell r="N7685">
            <v>323000</v>
          </cell>
          <cell r="O7685">
            <v>1049754</v>
          </cell>
        </row>
        <row r="7686">
          <cell r="F7686" t="str">
            <v>FFE</v>
          </cell>
          <cell r="N7686">
            <v>323000</v>
          </cell>
          <cell r="O7686">
            <v>1049754</v>
          </cell>
        </row>
        <row r="7687">
          <cell r="F7687" t="str">
            <v>FFE</v>
          </cell>
          <cell r="N7687">
            <v>323000</v>
          </cell>
          <cell r="O7687">
            <v>1049754</v>
          </cell>
        </row>
        <row r="7688">
          <cell r="F7688" t="str">
            <v>FFE</v>
          </cell>
          <cell r="N7688">
            <v>323000</v>
          </cell>
          <cell r="O7688">
            <v>1049754</v>
          </cell>
        </row>
        <row r="7689">
          <cell r="F7689" t="str">
            <v>FFE</v>
          </cell>
          <cell r="N7689">
            <v>323000</v>
          </cell>
          <cell r="O7689">
            <v>1049754</v>
          </cell>
        </row>
        <row r="7690">
          <cell r="F7690" t="str">
            <v>FFE</v>
          </cell>
          <cell r="N7690">
            <v>323000</v>
          </cell>
          <cell r="O7690">
            <v>1049754</v>
          </cell>
        </row>
        <row r="7691">
          <cell r="F7691" t="str">
            <v>FFE</v>
          </cell>
          <cell r="N7691">
            <v>323000</v>
          </cell>
          <cell r="O7691">
            <v>1049754</v>
          </cell>
        </row>
        <row r="7692">
          <cell r="F7692" t="str">
            <v>FFE</v>
          </cell>
          <cell r="N7692">
            <v>323000</v>
          </cell>
          <cell r="O7692">
            <v>1049754</v>
          </cell>
        </row>
        <row r="7693">
          <cell r="F7693" t="str">
            <v>FFE</v>
          </cell>
          <cell r="N7693">
            <v>323000</v>
          </cell>
          <cell r="O7693">
            <v>1049754</v>
          </cell>
        </row>
        <row r="7694">
          <cell r="F7694" t="str">
            <v>FFE</v>
          </cell>
          <cell r="N7694">
            <v>323000</v>
          </cell>
          <cell r="O7694">
            <v>1049754</v>
          </cell>
        </row>
        <row r="7695">
          <cell r="F7695" t="str">
            <v>FFE</v>
          </cell>
          <cell r="N7695">
            <v>323000</v>
          </cell>
          <cell r="O7695">
            <v>1049754</v>
          </cell>
        </row>
        <row r="7696">
          <cell r="F7696" t="str">
            <v>FFE</v>
          </cell>
          <cell r="N7696">
            <v>323000</v>
          </cell>
          <cell r="O7696">
            <v>1049754</v>
          </cell>
        </row>
        <row r="7697">
          <cell r="F7697" t="str">
            <v>FFE</v>
          </cell>
          <cell r="N7697">
            <v>323000</v>
          </cell>
          <cell r="O7697">
            <v>1049754</v>
          </cell>
        </row>
        <row r="7698">
          <cell r="F7698" t="str">
            <v>FFE</v>
          </cell>
          <cell r="N7698">
            <v>323000</v>
          </cell>
          <cell r="O7698">
            <v>1049754</v>
          </cell>
        </row>
        <row r="7699">
          <cell r="F7699" t="str">
            <v>FFE</v>
          </cell>
          <cell r="N7699">
            <v>323000</v>
          </cell>
          <cell r="O7699">
            <v>1049754</v>
          </cell>
        </row>
        <row r="7700">
          <cell r="F7700" t="str">
            <v>FFE</v>
          </cell>
          <cell r="N7700">
            <v>875500</v>
          </cell>
          <cell r="O7700">
            <v>2845371</v>
          </cell>
        </row>
        <row r="7701">
          <cell r="F7701" t="str">
            <v>FFE</v>
          </cell>
          <cell r="N7701">
            <v>2114375</v>
          </cell>
          <cell r="O7701">
            <v>6871720</v>
          </cell>
        </row>
        <row r="7702">
          <cell r="F7702" t="str">
            <v>FFE</v>
          </cell>
          <cell r="N7702">
            <v>2114375</v>
          </cell>
          <cell r="O7702">
            <v>6871720</v>
          </cell>
        </row>
        <row r="7703">
          <cell r="F7703" t="str">
            <v>FFE</v>
          </cell>
          <cell r="N7703">
            <v>7033750</v>
          </cell>
          <cell r="O7703">
            <v>22859690</v>
          </cell>
        </row>
        <row r="7704">
          <cell r="F7704" t="str">
            <v>FFE</v>
          </cell>
          <cell r="N7704">
            <v>299200</v>
          </cell>
          <cell r="O7704">
            <v>972396</v>
          </cell>
        </row>
        <row r="7705">
          <cell r="F7705" t="str">
            <v>FFE</v>
          </cell>
          <cell r="N7705">
            <v>299200</v>
          </cell>
          <cell r="O7705">
            <v>972396</v>
          </cell>
        </row>
        <row r="7706">
          <cell r="F7706" t="str">
            <v>FFE</v>
          </cell>
          <cell r="N7706">
            <v>299200</v>
          </cell>
          <cell r="O7706">
            <v>972396</v>
          </cell>
        </row>
        <row r="7707">
          <cell r="F7707" t="str">
            <v>FFE</v>
          </cell>
          <cell r="N7707">
            <v>299200</v>
          </cell>
          <cell r="O7707">
            <v>972396</v>
          </cell>
        </row>
        <row r="7708">
          <cell r="F7708" t="str">
            <v>FFE</v>
          </cell>
          <cell r="N7708">
            <v>299200</v>
          </cell>
          <cell r="O7708">
            <v>972396</v>
          </cell>
        </row>
        <row r="7709">
          <cell r="F7709" t="str">
            <v>FFE</v>
          </cell>
          <cell r="N7709">
            <v>299200</v>
          </cell>
          <cell r="O7709">
            <v>972396</v>
          </cell>
        </row>
        <row r="7710">
          <cell r="F7710" t="str">
            <v>FFE</v>
          </cell>
          <cell r="N7710">
            <v>299200</v>
          </cell>
          <cell r="O7710">
            <v>972396</v>
          </cell>
        </row>
        <row r="7711">
          <cell r="F7711" t="str">
            <v>FFE</v>
          </cell>
          <cell r="N7711">
            <v>299200</v>
          </cell>
          <cell r="O7711">
            <v>972396</v>
          </cell>
        </row>
        <row r="7712">
          <cell r="F7712" t="str">
            <v>FFE</v>
          </cell>
          <cell r="N7712">
            <v>299200</v>
          </cell>
          <cell r="O7712">
            <v>972396</v>
          </cell>
        </row>
        <row r="7713">
          <cell r="F7713" t="str">
            <v>FFE</v>
          </cell>
          <cell r="N7713">
            <v>299200</v>
          </cell>
          <cell r="O7713">
            <v>972396</v>
          </cell>
        </row>
        <row r="7714">
          <cell r="F7714" t="str">
            <v>FFE</v>
          </cell>
          <cell r="N7714">
            <v>299200</v>
          </cell>
          <cell r="O7714">
            <v>972396</v>
          </cell>
        </row>
        <row r="7715">
          <cell r="F7715" t="str">
            <v>FFE</v>
          </cell>
          <cell r="N7715">
            <v>299200</v>
          </cell>
          <cell r="O7715">
            <v>972396</v>
          </cell>
        </row>
        <row r="7716">
          <cell r="F7716" t="str">
            <v>FFE</v>
          </cell>
          <cell r="N7716">
            <v>299200</v>
          </cell>
          <cell r="O7716">
            <v>972396</v>
          </cell>
        </row>
        <row r="7717">
          <cell r="F7717" t="str">
            <v>FFE</v>
          </cell>
          <cell r="N7717">
            <v>299200</v>
          </cell>
          <cell r="O7717">
            <v>972396</v>
          </cell>
        </row>
        <row r="7718">
          <cell r="F7718" t="str">
            <v>FFE</v>
          </cell>
          <cell r="N7718">
            <v>299200</v>
          </cell>
          <cell r="O7718">
            <v>972396</v>
          </cell>
        </row>
        <row r="7719">
          <cell r="F7719" t="str">
            <v>FFE</v>
          </cell>
          <cell r="N7719">
            <v>299200</v>
          </cell>
          <cell r="O7719">
            <v>972396</v>
          </cell>
        </row>
        <row r="7720">
          <cell r="F7720" t="str">
            <v>FFE</v>
          </cell>
          <cell r="N7720">
            <v>299200</v>
          </cell>
          <cell r="O7720">
            <v>972396</v>
          </cell>
        </row>
        <row r="7721">
          <cell r="F7721" t="str">
            <v>FFE</v>
          </cell>
          <cell r="N7721">
            <v>299200</v>
          </cell>
          <cell r="O7721">
            <v>972396</v>
          </cell>
        </row>
        <row r="7722">
          <cell r="F7722" t="str">
            <v>FFE</v>
          </cell>
          <cell r="N7722">
            <v>299200</v>
          </cell>
          <cell r="O7722">
            <v>972396</v>
          </cell>
        </row>
        <row r="7723">
          <cell r="F7723" t="str">
            <v>FFE</v>
          </cell>
          <cell r="N7723">
            <v>299200</v>
          </cell>
          <cell r="O7723">
            <v>972396</v>
          </cell>
        </row>
        <row r="7724">
          <cell r="F7724" t="str">
            <v>FFE</v>
          </cell>
          <cell r="N7724">
            <v>299200</v>
          </cell>
          <cell r="O7724">
            <v>972396</v>
          </cell>
        </row>
        <row r="7725">
          <cell r="F7725" t="str">
            <v>FFE</v>
          </cell>
          <cell r="N7725">
            <v>299200</v>
          </cell>
          <cell r="O7725">
            <v>972396</v>
          </cell>
        </row>
        <row r="7726">
          <cell r="F7726" t="str">
            <v>FFE</v>
          </cell>
          <cell r="N7726">
            <v>299200</v>
          </cell>
          <cell r="O7726">
            <v>972396</v>
          </cell>
        </row>
        <row r="7727">
          <cell r="F7727" t="str">
            <v>FFE</v>
          </cell>
          <cell r="N7727">
            <v>299200</v>
          </cell>
          <cell r="O7727">
            <v>972396</v>
          </cell>
        </row>
        <row r="7728">
          <cell r="F7728" t="str">
            <v>FFE</v>
          </cell>
          <cell r="N7728">
            <v>299200</v>
          </cell>
          <cell r="O7728">
            <v>972396</v>
          </cell>
        </row>
        <row r="7729">
          <cell r="F7729" t="str">
            <v>FFE</v>
          </cell>
          <cell r="N7729">
            <v>299200</v>
          </cell>
          <cell r="O7729">
            <v>972396</v>
          </cell>
        </row>
        <row r="7730">
          <cell r="F7730" t="str">
            <v>FFE</v>
          </cell>
          <cell r="N7730">
            <v>299200</v>
          </cell>
          <cell r="O7730">
            <v>972396</v>
          </cell>
        </row>
        <row r="7731">
          <cell r="F7731" t="str">
            <v>FFE</v>
          </cell>
          <cell r="N7731">
            <v>299200</v>
          </cell>
          <cell r="O7731">
            <v>972396</v>
          </cell>
        </row>
        <row r="7732">
          <cell r="F7732" t="str">
            <v>FFE</v>
          </cell>
          <cell r="N7732">
            <v>314500</v>
          </cell>
          <cell r="O7732">
            <v>1022121</v>
          </cell>
        </row>
        <row r="7733">
          <cell r="F7733" t="str">
            <v>FFE</v>
          </cell>
          <cell r="N7733">
            <v>314500</v>
          </cell>
          <cell r="O7733">
            <v>1022121</v>
          </cell>
        </row>
        <row r="7734">
          <cell r="F7734" t="str">
            <v>FFE</v>
          </cell>
          <cell r="N7734">
            <v>314500</v>
          </cell>
          <cell r="O7734">
            <v>1022121</v>
          </cell>
        </row>
        <row r="7735">
          <cell r="F7735" t="str">
            <v>FFE</v>
          </cell>
          <cell r="N7735">
            <v>314500</v>
          </cell>
          <cell r="O7735">
            <v>1022121</v>
          </cell>
        </row>
        <row r="7736">
          <cell r="F7736" t="str">
            <v>FFE</v>
          </cell>
          <cell r="N7736">
            <v>314500</v>
          </cell>
          <cell r="O7736">
            <v>1022121</v>
          </cell>
        </row>
        <row r="7737">
          <cell r="F7737" t="str">
            <v>FFE</v>
          </cell>
          <cell r="N7737">
            <v>314500</v>
          </cell>
          <cell r="O7737">
            <v>1022121</v>
          </cell>
        </row>
        <row r="7738">
          <cell r="F7738" t="str">
            <v>FFE</v>
          </cell>
          <cell r="N7738">
            <v>314500</v>
          </cell>
          <cell r="O7738">
            <v>1022121</v>
          </cell>
        </row>
        <row r="7739">
          <cell r="F7739" t="str">
            <v>FFE</v>
          </cell>
          <cell r="N7739">
            <v>314500</v>
          </cell>
          <cell r="O7739">
            <v>1022121</v>
          </cell>
        </row>
        <row r="7740">
          <cell r="F7740" t="str">
            <v>FFE</v>
          </cell>
          <cell r="N7740">
            <v>314500</v>
          </cell>
          <cell r="O7740">
            <v>1022121</v>
          </cell>
        </row>
        <row r="7741">
          <cell r="F7741" t="str">
            <v>FFE</v>
          </cell>
          <cell r="N7741">
            <v>314500</v>
          </cell>
          <cell r="O7741">
            <v>1022121</v>
          </cell>
        </row>
        <row r="7742">
          <cell r="F7742" t="str">
            <v>FFE</v>
          </cell>
          <cell r="N7742">
            <v>314500</v>
          </cell>
          <cell r="O7742">
            <v>1022121</v>
          </cell>
        </row>
        <row r="7743">
          <cell r="F7743" t="str">
            <v>FFE</v>
          </cell>
          <cell r="N7743">
            <v>314500</v>
          </cell>
          <cell r="O7743">
            <v>1022121</v>
          </cell>
        </row>
        <row r="7744">
          <cell r="F7744" t="str">
            <v>FFE</v>
          </cell>
          <cell r="N7744">
            <v>314500</v>
          </cell>
          <cell r="O7744">
            <v>1022121</v>
          </cell>
        </row>
        <row r="7745">
          <cell r="F7745" t="str">
            <v>FFE</v>
          </cell>
          <cell r="N7745">
            <v>314500</v>
          </cell>
          <cell r="O7745">
            <v>1022121</v>
          </cell>
        </row>
        <row r="7746">
          <cell r="F7746" t="str">
            <v>FFE</v>
          </cell>
          <cell r="N7746">
            <v>314500</v>
          </cell>
          <cell r="O7746">
            <v>1022121</v>
          </cell>
        </row>
        <row r="7747">
          <cell r="F7747" t="str">
            <v>FFE</v>
          </cell>
          <cell r="N7747">
            <v>314500</v>
          </cell>
          <cell r="O7747">
            <v>1022121</v>
          </cell>
        </row>
        <row r="7748">
          <cell r="F7748" t="str">
            <v>FFE</v>
          </cell>
          <cell r="N7748">
            <v>314500</v>
          </cell>
          <cell r="O7748">
            <v>1022121</v>
          </cell>
        </row>
        <row r="7749">
          <cell r="F7749" t="str">
            <v>FFE</v>
          </cell>
          <cell r="N7749">
            <v>314500</v>
          </cell>
          <cell r="O7749">
            <v>1022121</v>
          </cell>
        </row>
        <row r="7750">
          <cell r="F7750" t="str">
            <v>FFE</v>
          </cell>
          <cell r="N7750">
            <v>314500</v>
          </cell>
          <cell r="O7750">
            <v>1022121</v>
          </cell>
        </row>
        <row r="7751">
          <cell r="F7751" t="str">
            <v>FFE</v>
          </cell>
          <cell r="N7751">
            <v>314500</v>
          </cell>
          <cell r="O7751">
            <v>1022121</v>
          </cell>
        </row>
        <row r="7752">
          <cell r="F7752" t="str">
            <v>FFE</v>
          </cell>
          <cell r="N7752">
            <v>314500</v>
          </cell>
          <cell r="O7752">
            <v>1022121</v>
          </cell>
        </row>
        <row r="7753">
          <cell r="F7753" t="str">
            <v>FFE</v>
          </cell>
          <cell r="N7753">
            <v>314500</v>
          </cell>
          <cell r="O7753">
            <v>1022121</v>
          </cell>
        </row>
        <row r="7754">
          <cell r="F7754" t="str">
            <v>FFE</v>
          </cell>
          <cell r="N7754">
            <v>314500</v>
          </cell>
          <cell r="O7754">
            <v>1022121</v>
          </cell>
        </row>
        <row r="7755">
          <cell r="F7755" t="str">
            <v>FFE</v>
          </cell>
          <cell r="N7755">
            <v>314500</v>
          </cell>
          <cell r="O7755">
            <v>1022121</v>
          </cell>
        </row>
        <row r="7756">
          <cell r="F7756" t="str">
            <v>FFE</v>
          </cell>
          <cell r="N7756">
            <v>314500</v>
          </cell>
          <cell r="O7756">
            <v>1022121</v>
          </cell>
        </row>
        <row r="7757">
          <cell r="F7757" t="str">
            <v>FFE</v>
          </cell>
          <cell r="N7757">
            <v>314500</v>
          </cell>
          <cell r="O7757">
            <v>1022121</v>
          </cell>
        </row>
        <row r="7758">
          <cell r="F7758" t="str">
            <v>FFE</v>
          </cell>
          <cell r="N7758">
            <v>314500</v>
          </cell>
          <cell r="O7758">
            <v>1022121</v>
          </cell>
        </row>
        <row r="7759">
          <cell r="F7759" t="str">
            <v>FFE</v>
          </cell>
          <cell r="N7759">
            <v>314500</v>
          </cell>
          <cell r="O7759">
            <v>1022121</v>
          </cell>
        </row>
        <row r="7760">
          <cell r="F7760" t="str">
            <v>FFE</v>
          </cell>
          <cell r="N7760">
            <v>314500</v>
          </cell>
          <cell r="O7760">
            <v>1022121</v>
          </cell>
        </row>
        <row r="7761">
          <cell r="F7761" t="str">
            <v>FFE</v>
          </cell>
          <cell r="N7761">
            <v>314500</v>
          </cell>
          <cell r="O7761">
            <v>1022121</v>
          </cell>
        </row>
        <row r="7762">
          <cell r="F7762" t="str">
            <v>FFE</v>
          </cell>
          <cell r="N7762">
            <v>314500</v>
          </cell>
          <cell r="O7762">
            <v>1022121</v>
          </cell>
        </row>
        <row r="7763">
          <cell r="F7763" t="str">
            <v>FFE</v>
          </cell>
          <cell r="N7763">
            <v>314500</v>
          </cell>
          <cell r="O7763">
            <v>1022121</v>
          </cell>
        </row>
        <row r="7764">
          <cell r="F7764" t="str">
            <v>FFE</v>
          </cell>
          <cell r="N7764">
            <v>314500</v>
          </cell>
          <cell r="O7764">
            <v>1022121</v>
          </cell>
        </row>
        <row r="7765">
          <cell r="F7765" t="str">
            <v>FFE</v>
          </cell>
          <cell r="N7765">
            <v>314500</v>
          </cell>
          <cell r="O7765">
            <v>1022121</v>
          </cell>
        </row>
        <row r="7766">
          <cell r="F7766" t="str">
            <v>FFE</v>
          </cell>
          <cell r="N7766">
            <v>314500</v>
          </cell>
          <cell r="O7766">
            <v>1022121</v>
          </cell>
        </row>
        <row r="7767">
          <cell r="F7767" t="str">
            <v>FFE</v>
          </cell>
          <cell r="N7767">
            <v>314500</v>
          </cell>
          <cell r="O7767">
            <v>1022121</v>
          </cell>
        </row>
        <row r="7768">
          <cell r="F7768" t="str">
            <v>FFE</v>
          </cell>
          <cell r="N7768">
            <v>314500</v>
          </cell>
          <cell r="O7768">
            <v>1022121</v>
          </cell>
        </row>
        <row r="7769">
          <cell r="F7769" t="str">
            <v>FFE</v>
          </cell>
          <cell r="N7769">
            <v>314500</v>
          </cell>
          <cell r="O7769">
            <v>1022121</v>
          </cell>
        </row>
        <row r="7770">
          <cell r="F7770" t="str">
            <v>FFE</v>
          </cell>
          <cell r="N7770">
            <v>314500</v>
          </cell>
          <cell r="O7770">
            <v>1022121</v>
          </cell>
        </row>
        <row r="7771">
          <cell r="F7771" t="str">
            <v>FFE</v>
          </cell>
          <cell r="N7771">
            <v>314500</v>
          </cell>
          <cell r="O7771">
            <v>1022121</v>
          </cell>
        </row>
        <row r="7772">
          <cell r="F7772" t="str">
            <v>FFE</v>
          </cell>
          <cell r="N7772">
            <v>314500</v>
          </cell>
          <cell r="O7772">
            <v>1022121</v>
          </cell>
        </row>
        <row r="7773">
          <cell r="F7773" t="str">
            <v>FFE</v>
          </cell>
          <cell r="N7773">
            <v>314500</v>
          </cell>
          <cell r="O7773">
            <v>1022121</v>
          </cell>
        </row>
        <row r="7774">
          <cell r="F7774" t="str">
            <v>FFE</v>
          </cell>
          <cell r="N7774">
            <v>314500</v>
          </cell>
          <cell r="O7774">
            <v>1022121</v>
          </cell>
        </row>
        <row r="7775">
          <cell r="F7775" t="str">
            <v>FFE</v>
          </cell>
          <cell r="N7775">
            <v>314500</v>
          </cell>
          <cell r="O7775">
            <v>1022121</v>
          </cell>
        </row>
        <row r="7776">
          <cell r="F7776" t="str">
            <v>FFE</v>
          </cell>
          <cell r="N7776">
            <v>314500</v>
          </cell>
          <cell r="O7776">
            <v>1022121</v>
          </cell>
        </row>
        <row r="7777">
          <cell r="F7777" t="str">
            <v>FFE</v>
          </cell>
          <cell r="N7777">
            <v>314500</v>
          </cell>
          <cell r="O7777">
            <v>1022121</v>
          </cell>
        </row>
        <row r="7778">
          <cell r="F7778" t="str">
            <v>FFE</v>
          </cell>
          <cell r="N7778">
            <v>314500</v>
          </cell>
          <cell r="O7778">
            <v>1022121</v>
          </cell>
        </row>
        <row r="7779">
          <cell r="F7779" t="str">
            <v>FFE</v>
          </cell>
          <cell r="N7779">
            <v>314500</v>
          </cell>
          <cell r="O7779">
            <v>1022121</v>
          </cell>
        </row>
        <row r="7780">
          <cell r="F7780" t="str">
            <v>FFE</v>
          </cell>
          <cell r="N7780">
            <v>314500</v>
          </cell>
          <cell r="O7780">
            <v>1022121</v>
          </cell>
        </row>
        <row r="7781">
          <cell r="F7781" t="str">
            <v>FFE</v>
          </cell>
          <cell r="N7781">
            <v>314500</v>
          </cell>
          <cell r="O7781">
            <v>1022121</v>
          </cell>
        </row>
        <row r="7782">
          <cell r="F7782" t="str">
            <v>FFE</v>
          </cell>
          <cell r="N7782">
            <v>314500</v>
          </cell>
          <cell r="O7782">
            <v>1022121</v>
          </cell>
        </row>
        <row r="7783">
          <cell r="F7783" t="str">
            <v>FFE</v>
          </cell>
          <cell r="N7783">
            <v>314500</v>
          </cell>
          <cell r="O7783">
            <v>1022121</v>
          </cell>
        </row>
        <row r="7784">
          <cell r="F7784" t="str">
            <v>FFE</v>
          </cell>
          <cell r="N7784">
            <v>1637500</v>
          </cell>
          <cell r="O7784">
            <v>5321871</v>
          </cell>
        </row>
        <row r="7785">
          <cell r="F7785" t="str">
            <v>FFE</v>
          </cell>
          <cell r="N7785">
            <v>1637500</v>
          </cell>
          <cell r="O7785">
            <v>5321871</v>
          </cell>
        </row>
        <row r="7786">
          <cell r="F7786" t="str">
            <v>FFE</v>
          </cell>
          <cell r="N7786">
            <v>1637500</v>
          </cell>
          <cell r="O7786">
            <v>5321871</v>
          </cell>
        </row>
        <row r="7787">
          <cell r="F7787" t="str">
            <v>FFE</v>
          </cell>
          <cell r="N7787">
            <v>1637500</v>
          </cell>
          <cell r="O7787">
            <v>5321871</v>
          </cell>
        </row>
        <row r="7788">
          <cell r="F7788" t="str">
            <v>FFE</v>
          </cell>
          <cell r="N7788">
            <v>1637500</v>
          </cell>
          <cell r="O7788">
            <v>5321871</v>
          </cell>
        </row>
        <row r="7789">
          <cell r="F7789" t="str">
            <v>FFE</v>
          </cell>
          <cell r="N7789">
            <v>1637500</v>
          </cell>
          <cell r="O7789">
            <v>5321871</v>
          </cell>
        </row>
        <row r="7790">
          <cell r="F7790" t="str">
            <v>FFE</v>
          </cell>
          <cell r="N7790">
            <v>1637500</v>
          </cell>
          <cell r="O7790">
            <v>5321871</v>
          </cell>
        </row>
        <row r="7791">
          <cell r="F7791" t="str">
            <v>FFE</v>
          </cell>
          <cell r="N7791">
            <v>1637500</v>
          </cell>
          <cell r="O7791">
            <v>5321871</v>
          </cell>
        </row>
        <row r="7792">
          <cell r="F7792" t="str">
            <v>FFE</v>
          </cell>
          <cell r="N7792">
            <v>1637500</v>
          </cell>
          <cell r="O7792">
            <v>5321871</v>
          </cell>
        </row>
        <row r="7793">
          <cell r="F7793" t="str">
            <v>FFE</v>
          </cell>
          <cell r="N7793">
            <v>1637500</v>
          </cell>
          <cell r="O7793">
            <v>5321871</v>
          </cell>
        </row>
        <row r="7794">
          <cell r="F7794" t="str">
            <v>FFE</v>
          </cell>
          <cell r="N7794">
            <v>1637500</v>
          </cell>
          <cell r="O7794">
            <v>5321871</v>
          </cell>
        </row>
        <row r="7795">
          <cell r="F7795" t="str">
            <v>FFE</v>
          </cell>
          <cell r="N7795">
            <v>1637500</v>
          </cell>
          <cell r="O7795">
            <v>5321871</v>
          </cell>
        </row>
        <row r="7796">
          <cell r="F7796" t="str">
            <v>FFE</v>
          </cell>
          <cell r="N7796">
            <v>1062500</v>
          </cell>
          <cell r="O7796">
            <v>3453129</v>
          </cell>
        </row>
        <row r="7797">
          <cell r="F7797" t="str">
            <v>FFE</v>
          </cell>
          <cell r="N7797">
            <v>1062500</v>
          </cell>
          <cell r="O7797">
            <v>3453129</v>
          </cell>
        </row>
        <row r="7798">
          <cell r="F7798" t="str">
            <v>FFE</v>
          </cell>
          <cell r="N7798">
            <v>987500</v>
          </cell>
          <cell r="O7798">
            <v>3209379</v>
          </cell>
        </row>
        <row r="7799">
          <cell r="F7799" t="str">
            <v>FFE</v>
          </cell>
          <cell r="N7799">
            <v>987500</v>
          </cell>
          <cell r="O7799">
            <v>3209379</v>
          </cell>
        </row>
        <row r="7800">
          <cell r="F7800" t="str">
            <v>FFE</v>
          </cell>
          <cell r="N7800">
            <v>987500</v>
          </cell>
          <cell r="O7800">
            <v>3209379</v>
          </cell>
        </row>
        <row r="7801">
          <cell r="F7801" t="str">
            <v>FFE</v>
          </cell>
          <cell r="N7801">
            <v>987500</v>
          </cell>
          <cell r="O7801">
            <v>3209379</v>
          </cell>
        </row>
        <row r="7802">
          <cell r="F7802" t="str">
            <v>FFE</v>
          </cell>
          <cell r="N7802">
            <v>1062500</v>
          </cell>
          <cell r="O7802">
            <v>3453129</v>
          </cell>
        </row>
        <row r="7803">
          <cell r="F7803" t="str">
            <v>FFE</v>
          </cell>
          <cell r="N7803">
            <v>1062500</v>
          </cell>
          <cell r="O7803">
            <v>3453129</v>
          </cell>
        </row>
        <row r="7804">
          <cell r="F7804" t="str">
            <v>FFE</v>
          </cell>
          <cell r="N7804">
            <v>987500</v>
          </cell>
          <cell r="O7804">
            <v>3209379</v>
          </cell>
        </row>
        <row r="7805">
          <cell r="F7805" t="str">
            <v>FFE</v>
          </cell>
          <cell r="N7805">
            <v>987500</v>
          </cell>
          <cell r="O7805">
            <v>3209379</v>
          </cell>
        </row>
        <row r="7806">
          <cell r="F7806" t="str">
            <v>FFE</v>
          </cell>
          <cell r="N7806">
            <v>987500</v>
          </cell>
          <cell r="O7806">
            <v>3209379</v>
          </cell>
        </row>
        <row r="7807">
          <cell r="F7807" t="str">
            <v>FFE</v>
          </cell>
          <cell r="N7807">
            <v>987500</v>
          </cell>
          <cell r="O7807">
            <v>3209379</v>
          </cell>
        </row>
        <row r="7808">
          <cell r="F7808" t="str">
            <v>FFE</v>
          </cell>
          <cell r="N7808">
            <v>987500</v>
          </cell>
          <cell r="O7808">
            <v>3209379</v>
          </cell>
        </row>
        <row r="7809">
          <cell r="F7809" t="str">
            <v>FFE</v>
          </cell>
          <cell r="N7809">
            <v>987500</v>
          </cell>
          <cell r="O7809">
            <v>3209379</v>
          </cell>
        </row>
        <row r="7810">
          <cell r="F7810" t="str">
            <v>FFE</v>
          </cell>
          <cell r="N7810">
            <v>987500</v>
          </cell>
          <cell r="O7810">
            <v>3209379</v>
          </cell>
        </row>
        <row r="7811">
          <cell r="F7811" t="str">
            <v>FFE</v>
          </cell>
          <cell r="N7811">
            <v>987500</v>
          </cell>
          <cell r="O7811">
            <v>3209379</v>
          </cell>
        </row>
        <row r="7812">
          <cell r="F7812" t="str">
            <v>FFE</v>
          </cell>
          <cell r="N7812">
            <v>1911000</v>
          </cell>
          <cell r="O7812">
            <v>4459000</v>
          </cell>
        </row>
        <row r="7813">
          <cell r="F7813" t="str">
            <v>BLD</v>
          </cell>
          <cell r="N7813">
            <v>40732638</v>
          </cell>
          <cell r="O7813">
            <v>95042822</v>
          </cell>
        </row>
        <row r="7814">
          <cell r="F7814" t="str">
            <v>FFE</v>
          </cell>
          <cell r="N7814">
            <v>1931250</v>
          </cell>
          <cell r="O7814">
            <v>4506250</v>
          </cell>
        </row>
        <row r="7815">
          <cell r="F7815" t="str">
            <v>FFE</v>
          </cell>
          <cell r="N7815">
            <v>837500</v>
          </cell>
          <cell r="O7815">
            <v>1954166</v>
          </cell>
        </row>
        <row r="7816">
          <cell r="F7816" t="str">
            <v>FFE</v>
          </cell>
          <cell r="N7816">
            <v>1306250</v>
          </cell>
          <cell r="O7816">
            <v>2939062</v>
          </cell>
        </row>
        <row r="7817">
          <cell r="F7817" t="str">
            <v>ITE</v>
          </cell>
          <cell r="N7817">
            <v>1418750</v>
          </cell>
          <cell r="O7817">
            <v>3192187</v>
          </cell>
        </row>
        <row r="7818">
          <cell r="F7818" t="str">
            <v>ITE</v>
          </cell>
          <cell r="N7818">
            <v>1418750</v>
          </cell>
          <cell r="O7818">
            <v>3192187</v>
          </cell>
        </row>
        <row r="7819">
          <cell r="F7819" t="str">
            <v>ITE</v>
          </cell>
          <cell r="N7819">
            <v>1418750</v>
          </cell>
          <cell r="O7819">
            <v>3192187</v>
          </cell>
        </row>
        <row r="7820">
          <cell r="F7820" t="str">
            <v>ITE</v>
          </cell>
          <cell r="N7820">
            <v>1948482</v>
          </cell>
          <cell r="O7820">
            <v>4384084</v>
          </cell>
        </row>
        <row r="7821">
          <cell r="F7821" t="str">
            <v>ITE</v>
          </cell>
          <cell r="N7821">
            <v>1948482</v>
          </cell>
          <cell r="O7821">
            <v>4384084</v>
          </cell>
        </row>
        <row r="7822">
          <cell r="F7822" t="str">
            <v>ITE</v>
          </cell>
          <cell r="N7822">
            <v>1948482</v>
          </cell>
          <cell r="O7822">
            <v>4384084</v>
          </cell>
        </row>
        <row r="7823">
          <cell r="F7823" t="str">
            <v>ITE</v>
          </cell>
          <cell r="N7823">
            <v>1948482</v>
          </cell>
          <cell r="O7823">
            <v>4384084</v>
          </cell>
        </row>
        <row r="7824">
          <cell r="F7824" t="str">
            <v>ITE</v>
          </cell>
          <cell r="N7824">
            <v>1948482</v>
          </cell>
          <cell r="O7824">
            <v>4384084</v>
          </cell>
        </row>
        <row r="7825">
          <cell r="F7825" t="str">
            <v>ITE</v>
          </cell>
          <cell r="N7825">
            <v>1948482</v>
          </cell>
          <cell r="O7825">
            <v>4384084</v>
          </cell>
        </row>
        <row r="7826">
          <cell r="F7826" t="str">
            <v>ITE</v>
          </cell>
          <cell r="N7826">
            <v>1948482</v>
          </cell>
          <cell r="O7826">
            <v>4384084</v>
          </cell>
        </row>
        <row r="7827">
          <cell r="F7827" t="str">
            <v>ITE</v>
          </cell>
          <cell r="N7827">
            <v>1948482</v>
          </cell>
          <cell r="O7827">
            <v>4384084</v>
          </cell>
        </row>
        <row r="7828">
          <cell r="F7828" t="str">
            <v>ITE</v>
          </cell>
          <cell r="N7828">
            <v>1948482</v>
          </cell>
          <cell r="O7828">
            <v>4384084</v>
          </cell>
        </row>
        <row r="7829">
          <cell r="F7829" t="str">
            <v>ITE</v>
          </cell>
          <cell r="N7829">
            <v>1948482</v>
          </cell>
          <cell r="O7829">
            <v>4384084</v>
          </cell>
        </row>
        <row r="7830">
          <cell r="F7830" t="str">
            <v>ITE</v>
          </cell>
          <cell r="N7830">
            <v>1948482</v>
          </cell>
          <cell r="O7830">
            <v>4384084</v>
          </cell>
        </row>
        <row r="7831">
          <cell r="F7831" t="str">
            <v>ITE</v>
          </cell>
          <cell r="N7831">
            <v>1948482</v>
          </cell>
          <cell r="O7831">
            <v>4384084</v>
          </cell>
        </row>
        <row r="7832">
          <cell r="F7832" t="str">
            <v>ITE</v>
          </cell>
          <cell r="N7832">
            <v>1948482</v>
          </cell>
          <cell r="O7832">
            <v>4384084</v>
          </cell>
        </row>
        <row r="7833">
          <cell r="F7833" t="str">
            <v>ITE</v>
          </cell>
          <cell r="N7833">
            <v>1948482</v>
          </cell>
          <cell r="O7833">
            <v>4384084</v>
          </cell>
        </row>
        <row r="7834">
          <cell r="F7834" t="str">
            <v>ITE</v>
          </cell>
          <cell r="N7834">
            <v>1948482</v>
          </cell>
          <cell r="O7834">
            <v>4384084</v>
          </cell>
        </row>
        <row r="7835">
          <cell r="F7835" t="str">
            <v>ITE</v>
          </cell>
          <cell r="N7835">
            <v>1948482</v>
          </cell>
          <cell r="O7835">
            <v>4384084</v>
          </cell>
        </row>
        <row r="7836">
          <cell r="F7836" t="str">
            <v>ITE</v>
          </cell>
          <cell r="N7836">
            <v>1948482</v>
          </cell>
          <cell r="O7836">
            <v>4384084</v>
          </cell>
        </row>
        <row r="7837">
          <cell r="F7837" t="str">
            <v>ITE</v>
          </cell>
          <cell r="N7837">
            <v>1948482</v>
          </cell>
          <cell r="O7837">
            <v>4384084</v>
          </cell>
        </row>
        <row r="7838">
          <cell r="F7838" t="str">
            <v>ITE</v>
          </cell>
          <cell r="N7838">
            <v>1948482</v>
          </cell>
          <cell r="O7838">
            <v>4384084</v>
          </cell>
        </row>
        <row r="7839">
          <cell r="F7839" t="str">
            <v>ITE</v>
          </cell>
          <cell r="N7839">
            <v>1948482</v>
          </cell>
          <cell r="O7839">
            <v>4384084</v>
          </cell>
        </row>
        <row r="7840">
          <cell r="F7840" t="str">
            <v>ITE</v>
          </cell>
          <cell r="N7840">
            <v>1948482</v>
          </cell>
          <cell r="O7840">
            <v>4384084</v>
          </cell>
        </row>
        <row r="7841">
          <cell r="F7841" t="str">
            <v>ITE</v>
          </cell>
          <cell r="N7841">
            <v>1948482</v>
          </cell>
          <cell r="O7841">
            <v>4384084</v>
          </cell>
        </row>
        <row r="7842">
          <cell r="F7842" t="str">
            <v>ITE</v>
          </cell>
          <cell r="N7842">
            <v>1948482</v>
          </cell>
          <cell r="O7842">
            <v>4384084</v>
          </cell>
        </row>
        <row r="7843">
          <cell r="F7843" t="str">
            <v>ITE</v>
          </cell>
          <cell r="N7843">
            <v>1948482</v>
          </cell>
          <cell r="O7843">
            <v>4384084</v>
          </cell>
        </row>
        <row r="7844">
          <cell r="F7844" t="str">
            <v>ITE</v>
          </cell>
          <cell r="N7844">
            <v>1948482</v>
          </cell>
          <cell r="O7844">
            <v>4384084</v>
          </cell>
        </row>
        <row r="7845">
          <cell r="F7845" t="str">
            <v>ITE</v>
          </cell>
          <cell r="N7845">
            <v>1948482</v>
          </cell>
          <cell r="O7845">
            <v>4384084</v>
          </cell>
        </row>
        <row r="7846">
          <cell r="F7846" t="str">
            <v>ITE</v>
          </cell>
          <cell r="N7846">
            <v>1948482</v>
          </cell>
          <cell r="O7846">
            <v>4384084</v>
          </cell>
        </row>
        <row r="7847">
          <cell r="F7847" t="str">
            <v>ITE</v>
          </cell>
          <cell r="N7847">
            <v>1948482</v>
          </cell>
          <cell r="O7847">
            <v>4384084</v>
          </cell>
        </row>
        <row r="7848">
          <cell r="F7848" t="str">
            <v>ITE</v>
          </cell>
          <cell r="N7848">
            <v>1948482</v>
          </cell>
          <cell r="O7848">
            <v>4384084</v>
          </cell>
        </row>
        <row r="7849">
          <cell r="F7849" t="str">
            <v>ITE</v>
          </cell>
          <cell r="N7849">
            <v>1948482</v>
          </cell>
          <cell r="O7849">
            <v>4384084</v>
          </cell>
        </row>
        <row r="7850">
          <cell r="F7850" t="str">
            <v>MME</v>
          </cell>
          <cell r="N7850">
            <v>5295454</v>
          </cell>
          <cell r="O7850">
            <v>12356059</v>
          </cell>
        </row>
        <row r="7851">
          <cell r="F7851" t="str">
            <v>MME</v>
          </cell>
          <cell r="N7851">
            <v>5295454</v>
          </cell>
          <cell r="O7851">
            <v>12356059</v>
          </cell>
        </row>
        <row r="7852">
          <cell r="F7852" t="str">
            <v>OPE</v>
          </cell>
          <cell r="N7852">
            <v>940096404</v>
          </cell>
          <cell r="O7852">
            <v>2115216909</v>
          </cell>
        </row>
        <row r="7853">
          <cell r="F7853" t="str">
            <v>ITE</v>
          </cell>
          <cell r="N7853">
            <v>1900000</v>
          </cell>
          <cell r="O7853">
            <v>4275000</v>
          </cell>
        </row>
        <row r="7854">
          <cell r="F7854" t="str">
            <v>ITE</v>
          </cell>
          <cell r="N7854">
            <v>3912500</v>
          </cell>
          <cell r="O7854">
            <v>8803125</v>
          </cell>
        </row>
        <row r="7855">
          <cell r="F7855" t="str">
            <v>ITE</v>
          </cell>
          <cell r="N7855">
            <v>4231250</v>
          </cell>
          <cell r="O7855">
            <v>9520312</v>
          </cell>
        </row>
        <row r="7856">
          <cell r="F7856" t="str">
            <v>ITE</v>
          </cell>
          <cell r="N7856">
            <v>4231250</v>
          </cell>
          <cell r="O7856">
            <v>9520312</v>
          </cell>
        </row>
        <row r="7857">
          <cell r="F7857" t="str">
            <v>ITE</v>
          </cell>
          <cell r="N7857">
            <v>2546250</v>
          </cell>
          <cell r="O7857">
            <v>5729062</v>
          </cell>
        </row>
        <row r="7858">
          <cell r="F7858" t="str">
            <v>FFE</v>
          </cell>
          <cell r="N7858">
            <v>313500</v>
          </cell>
          <cell r="O7858">
            <v>705375</v>
          </cell>
        </row>
        <row r="7859">
          <cell r="F7859" t="str">
            <v>FFE</v>
          </cell>
          <cell r="N7859">
            <v>567125</v>
          </cell>
          <cell r="O7859">
            <v>1276031</v>
          </cell>
        </row>
        <row r="7860">
          <cell r="F7860" t="str">
            <v>FFE</v>
          </cell>
          <cell r="N7860">
            <v>1218750</v>
          </cell>
          <cell r="O7860">
            <v>2742187</v>
          </cell>
        </row>
        <row r="7861">
          <cell r="F7861" t="str">
            <v>FFE</v>
          </cell>
          <cell r="N7861">
            <v>313500</v>
          </cell>
          <cell r="O7861">
            <v>705375</v>
          </cell>
        </row>
        <row r="7862">
          <cell r="F7862" t="str">
            <v>FFE</v>
          </cell>
          <cell r="N7862">
            <v>313500</v>
          </cell>
          <cell r="O7862">
            <v>705375</v>
          </cell>
        </row>
        <row r="7863">
          <cell r="F7863" t="str">
            <v>FFE</v>
          </cell>
          <cell r="N7863">
            <v>313500</v>
          </cell>
          <cell r="O7863">
            <v>705375</v>
          </cell>
        </row>
        <row r="7864">
          <cell r="F7864" t="str">
            <v>FFE</v>
          </cell>
          <cell r="N7864">
            <v>313500</v>
          </cell>
          <cell r="O7864">
            <v>705375</v>
          </cell>
        </row>
        <row r="7865">
          <cell r="F7865" t="str">
            <v>FFE</v>
          </cell>
          <cell r="N7865">
            <v>313500</v>
          </cell>
          <cell r="O7865">
            <v>705375</v>
          </cell>
        </row>
        <row r="7866">
          <cell r="F7866" t="str">
            <v>FFE</v>
          </cell>
          <cell r="N7866">
            <v>313500</v>
          </cell>
          <cell r="O7866">
            <v>705375</v>
          </cell>
        </row>
        <row r="7867">
          <cell r="F7867" t="str">
            <v>FFE</v>
          </cell>
          <cell r="N7867">
            <v>313500</v>
          </cell>
          <cell r="O7867">
            <v>705375</v>
          </cell>
        </row>
        <row r="7868">
          <cell r="F7868" t="str">
            <v>FFE</v>
          </cell>
          <cell r="N7868">
            <v>552500</v>
          </cell>
          <cell r="O7868">
            <v>1243125</v>
          </cell>
        </row>
        <row r="7869">
          <cell r="F7869" t="str">
            <v>FFE</v>
          </cell>
          <cell r="N7869">
            <v>313500</v>
          </cell>
          <cell r="O7869">
            <v>705375</v>
          </cell>
        </row>
        <row r="7870">
          <cell r="F7870" t="str">
            <v>FFE</v>
          </cell>
          <cell r="N7870">
            <v>313500</v>
          </cell>
          <cell r="O7870">
            <v>705375</v>
          </cell>
        </row>
        <row r="7871">
          <cell r="F7871" t="str">
            <v>FFE</v>
          </cell>
          <cell r="N7871">
            <v>313500</v>
          </cell>
          <cell r="O7871">
            <v>705375</v>
          </cell>
        </row>
        <row r="7872">
          <cell r="F7872" t="str">
            <v>FFE</v>
          </cell>
          <cell r="N7872">
            <v>552500</v>
          </cell>
          <cell r="O7872">
            <v>1243125</v>
          </cell>
        </row>
        <row r="7873">
          <cell r="F7873" t="str">
            <v>FFE</v>
          </cell>
          <cell r="N7873">
            <v>552500</v>
          </cell>
          <cell r="O7873">
            <v>1243125</v>
          </cell>
        </row>
        <row r="7874">
          <cell r="F7874" t="str">
            <v>FFE</v>
          </cell>
          <cell r="N7874">
            <v>471250</v>
          </cell>
          <cell r="O7874">
            <v>1060312</v>
          </cell>
        </row>
        <row r="7875">
          <cell r="F7875" t="str">
            <v>FFE</v>
          </cell>
          <cell r="N7875">
            <v>471250</v>
          </cell>
          <cell r="O7875">
            <v>1060312</v>
          </cell>
        </row>
        <row r="7876">
          <cell r="F7876" t="str">
            <v>FFE</v>
          </cell>
          <cell r="N7876">
            <v>1625000</v>
          </cell>
          <cell r="O7876">
            <v>3656250</v>
          </cell>
        </row>
        <row r="7877">
          <cell r="F7877" t="str">
            <v>FFE</v>
          </cell>
          <cell r="N7877">
            <v>1325000</v>
          </cell>
          <cell r="O7877">
            <v>2981250</v>
          </cell>
        </row>
        <row r="7878">
          <cell r="F7878" t="str">
            <v>FFE</v>
          </cell>
          <cell r="N7878">
            <v>981500</v>
          </cell>
          <cell r="O7878">
            <v>2208375</v>
          </cell>
        </row>
        <row r="7879">
          <cell r="F7879" t="str">
            <v>FFE</v>
          </cell>
          <cell r="N7879">
            <v>536250</v>
          </cell>
          <cell r="O7879">
            <v>1206562</v>
          </cell>
        </row>
        <row r="7880">
          <cell r="F7880" t="str">
            <v>FFE</v>
          </cell>
          <cell r="N7880">
            <v>731250</v>
          </cell>
          <cell r="O7880">
            <v>1645312</v>
          </cell>
        </row>
        <row r="7881">
          <cell r="F7881" t="str">
            <v>FFE</v>
          </cell>
          <cell r="N7881">
            <v>687500</v>
          </cell>
          <cell r="O7881">
            <v>1546875</v>
          </cell>
        </row>
        <row r="7882">
          <cell r="F7882" t="str">
            <v>FFE</v>
          </cell>
          <cell r="N7882">
            <v>242125</v>
          </cell>
          <cell r="O7882">
            <v>544781</v>
          </cell>
        </row>
        <row r="7883">
          <cell r="F7883" t="str">
            <v>FFE</v>
          </cell>
          <cell r="N7883">
            <v>958750</v>
          </cell>
          <cell r="O7883">
            <v>2157187</v>
          </cell>
        </row>
        <row r="7884">
          <cell r="F7884" t="str">
            <v>FFE</v>
          </cell>
          <cell r="N7884">
            <v>471250</v>
          </cell>
          <cell r="O7884">
            <v>1060312</v>
          </cell>
        </row>
        <row r="7885">
          <cell r="F7885" t="str">
            <v>FFE</v>
          </cell>
          <cell r="N7885">
            <v>617500</v>
          </cell>
          <cell r="O7885">
            <v>1389375</v>
          </cell>
        </row>
        <row r="7886">
          <cell r="F7886" t="str">
            <v>OPE</v>
          </cell>
          <cell r="N7886">
            <v>1125000</v>
          </cell>
          <cell r="O7886">
            <v>2625000</v>
          </cell>
        </row>
        <row r="7887">
          <cell r="F7887" t="str">
            <v>OPE</v>
          </cell>
          <cell r="N7887">
            <v>1125000</v>
          </cell>
          <cell r="O7887">
            <v>2625000</v>
          </cell>
        </row>
        <row r="7888">
          <cell r="F7888" t="str">
            <v>OPE</v>
          </cell>
          <cell r="N7888">
            <v>1125000</v>
          </cell>
          <cell r="O7888">
            <v>2625000</v>
          </cell>
        </row>
        <row r="7889">
          <cell r="F7889" t="str">
            <v>OPE</v>
          </cell>
          <cell r="N7889">
            <v>1125000</v>
          </cell>
          <cell r="O7889">
            <v>2625000</v>
          </cell>
        </row>
        <row r="7890">
          <cell r="F7890" t="str">
            <v>OPE</v>
          </cell>
          <cell r="N7890">
            <v>1125000</v>
          </cell>
          <cell r="O7890">
            <v>2625000</v>
          </cell>
        </row>
        <row r="7891">
          <cell r="F7891" t="str">
            <v>OPE</v>
          </cell>
          <cell r="N7891">
            <v>1125000</v>
          </cell>
          <cell r="O7891">
            <v>2625000</v>
          </cell>
        </row>
        <row r="7892">
          <cell r="F7892" t="str">
            <v>OPE</v>
          </cell>
          <cell r="N7892">
            <v>1125000</v>
          </cell>
          <cell r="O7892">
            <v>2625000</v>
          </cell>
        </row>
        <row r="7893">
          <cell r="F7893" t="str">
            <v>OPE</v>
          </cell>
          <cell r="N7893">
            <v>1125000</v>
          </cell>
          <cell r="O7893">
            <v>2625000</v>
          </cell>
        </row>
        <row r="7894">
          <cell r="F7894" t="str">
            <v>OPE</v>
          </cell>
          <cell r="N7894">
            <v>1125000</v>
          </cell>
          <cell r="O7894">
            <v>2625000</v>
          </cell>
        </row>
        <row r="7895">
          <cell r="F7895" t="str">
            <v>OPE</v>
          </cell>
          <cell r="N7895">
            <v>1125000</v>
          </cell>
          <cell r="O7895">
            <v>2625000</v>
          </cell>
        </row>
        <row r="7896">
          <cell r="F7896" t="str">
            <v>OPE</v>
          </cell>
          <cell r="N7896">
            <v>562500</v>
          </cell>
          <cell r="O7896">
            <v>15187500</v>
          </cell>
        </row>
        <row r="7897">
          <cell r="F7897" t="str">
            <v>OPE</v>
          </cell>
          <cell r="N7897">
            <v>6187500</v>
          </cell>
          <cell r="O7897">
            <v>0</v>
          </cell>
        </row>
        <row r="7898">
          <cell r="F7898" t="str">
            <v>FFE</v>
          </cell>
          <cell r="N7898">
            <v>962500</v>
          </cell>
          <cell r="O7898">
            <v>2165625</v>
          </cell>
        </row>
        <row r="7899">
          <cell r="F7899" t="str">
            <v>FFE</v>
          </cell>
          <cell r="N7899">
            <v>962500</v>
          </cell>
          <cell r="O7899">
            <v>2165625</v>
          </cell>
        </row>
        <row r="7900">
          <cell r="F7900" t="str">
            <v>OPE</v>
          </cell>
          <cell r="N7900">
            <v>12250000</v>
          </cell>
          <cell r="O7900">
            <v>26541666</v>
          </cell>
        </row>
        <row r="7901">
          <cell r="F7901" t="str">
            <v>OPE</v>
          </cell>
          <cell r="N7901">
            <v>12250000</v>
          </cell>
          <cell r="O7901">
            <v>26541666</v>
          </cell>
        </row>
        <row r="7902">
          <cell r="F7902" t="str">
            <v>FFE</v>
          </cell>
          <cell r="N7902">
            <v>1575000</v>
          </cell>
          <cell r="O7902">
            <v>3412500</v>
          </cell>
        </row>
        <row r="7903">
          <cell r="F7903" t="str">
            <v>FFE</v>
          </cell>
          <cell r="N7903">
            <v>1003375</v>
          </cell>
          <cell r="O7903">
            <v>2257593</v>
          </cell>
        </row>
        <row r="7904">
          <cell r="F7904" t="str">
            <v>FFE</v>
          </cell>
          <cell r="N7904">
            <v>1003375</v>
          </cell>
          <cell r="O7904">
            <v>2257593</v>
          </cell>
        </row>
        <row r="7905">
          <cell r="F7905" t="str">
            <v>FFE</v>
          </cell>
          <cell r="N7905">
            <v>796500</v>
          </cell>
          <cell r="O7905">
            <v>1792125</v>
          </cell>
        </row>
        <row r="7906">
          <cell r="F7906" t="str">
            <v>BLD</v>
          </cell>
          <cell r="N7906">
            <v>27262896</v>
          </cell>
          <cell r="O7906">
            <v>61341516</v>
          </cell>
        </row>
        <row r="7907">
          <cell r="F7907" t="str">
            <v>FFE</v>
          </cell>
          <cell r="N7907">
            <v>632400</v>
          </cell>
          <cell r="O7907">
            <v>1422900</v>
          </cell>
        </row>
        <row r="7908">
          <cell r="F7908" t="str">
            <v>FFE</v>
          </cell>
          <cell r="N7908">
            <v>632400</v>
          </cell>
          <cell r="O7908">
            <v>1422900</v>
          </cell>
        </row>
        <row r="7909">
          <cell r="F7909" t="str">
            <v>FFE</v>
          </cell>
          <cell r="N7909">
            <v>632400</v>
          </cell>
          <cell r="O7909">
            <v>1422900</v>
          </cell>
        </row>
        <row r="7910">
          <cell r="F7910" t="str">
            <v>FFE</v>
          </cell>
          <cell r="N7910">
            <v>358800</v>
          </cell>
          <cell r="O7910">
            <v>807300</v>
          </cell>
        </row>
        <row r="7911">
          <cell r="F7911" t="str">
            <v>FFE</v>
          </cell>
          <cell r="N7911">
            <v>358800</v>
          </cell>
          <cell r="O7911">
            <v>807300</v>
          </cell>
        </row>
        <row r="7912">
          <cell r="F7912" t="str">
            <v>FFE</v>
          </cell>
          <cell r="N7912">
            <v>358800</v>
          </cell>
          <cell r="O7912">
            <v>807300</v>
          </cell>
        </row>
        <row r="7913">
          <cell r="F7913" t="str">
            <v>FFE</v>
          </cell>
          <cell r="N7913">
            <v>358800</v>
          </cell>
          <cell r="O7913">
            <v>807300</v>
          </cell>
        </row>
        <row r="7914">
          <cell r="F7914" t="str">
            <v>FFE</v>
          </cell>
          <cell r="N7914">
            <v>358800</v>
          </cell>
          <cell r="O7914">
            <v>807300</v>
          </cell>
        </row>
        <row r="7915">
          <cell r="F7915" t="str">
            <v>FFE</v>
          </cell>
          <cell r="N7915">
            <v>358800</v>
          </cell>
          <cell r="O7915">
            <v>807300</v>
          </cell>
        </row>
        <row r="7916">
          <cell r="F7916" t="str">
            <v>FFE</v>
          </cell>
          <cell r="N7916">
            <v>358800</v>
          </cell>
          <cell r="O7916">
            <v>807300</v>
          </cell>
        </row>
        <row r="7917">
          <cell r="F7917" t="str">
            <v>FFE</v>
          </cell>
          <cell r="N7917">
            <v>358800</v>
          </cell>
          <cell r="O7917">
            <v>807300</v>
          </cell>
        </row>
        <row r="7918">
          <cell r="F7918" t="str">
            <v>FFE</v>
          </cell>
          <cell r="N7918">
            <v>358800</v>
          </cell>
          <cell r="O7918">
            <v>807300</v>
          </cell>
        </row>
        <row r="7919">
          <cell r="F7919" t="str">
            <v>FFE</v>
          </cell>
          <cell r="N7919">
            <v>632400</v>
          </cell>
          <cell r="O7919">
            <v>1422900</v>
          </cell>
        </row>
        <row r="7920">
          <cell r="F7920" t="str">
            <v>FFE</v>
          </cell>
          <cell r="N7920">
            <v>632400</v>
          </cell>
          <cell r="O7920">
            <v>1422900</v>
          </cell>
        </row>
        <row r="7921">
          <cell r="F7921" t="str">
            <v>FFE</v>
          </cell>
          <cell r="N7921">
            <v>632400</v>
          </cell>
          <cell r="O7921">
            <v>1422900</v>
          </cell>
        </row>
        <row r="7922">
          <cell r="F7922" t="str">
            <v>FFE</v>
          </cell>
          <cell r="N7922">
            <v>358800</v>
          </cell>
          <cell r="O7922">
            <v>807300</v>
          </cell>
        </row>
        <row r="7923">
          <cell r="F7923" t="str">
            <v>FFE</v>
          </cell>
          <cell r="N7923">
            <v>358800</v>
          </cell>
          <cell r="O7923">
            <v>807300</v>
          </cell>
        </row>
        <row r="7924">
          <cell r="F7924" t="str">
            <v>FFE</v>
          </cell>
          <cell r="N7924">
            <v>358800</v>
          </cell>
          <cell r="O7924">
            <v>807300</v>
          </cell>
        </row>
        <row r="7925">
          <cell r="F7925" t="str">
            <v>FFE</v>
          </cell>
          <cell r="N7925">
            <v>358800</v>
          </cell>
          <cell r="O7925">
            <v>807300</v>
          </cell>
        </row>
        <row r="7926">
          <cell r="F7926" t="str">
            <v>FFE</v>
          </cell>
          <cell r="N7926">
            <v>632400</v>
          </cell>
          <cell r="O7926">
            <v>1422900</v>
          </cell>
        </row>
        <row r="7927">
          <cell r="F7927" t="str">
            <v>FFE</v>
          </cell>
          <cell r="N7927">
            <v>632400</v>
          </cell>
          <cell r="O7927">
            <v>1422900</v>
          </cell>
        </row>
        <row r="7928">
          <cell r="F7928" t="str">
            <v>FFE</v>
          </cell>
          <cell r="N7928">
            <v>632400</v>
          </cell>
          <cell r="O7928">
            <v>1422900</v>
          </cell>
        </row>
        <row r="7929">
          <cell r="F7929" t="str">
            <v>FFE</v>
          </cell>
          <cell r="N7929">
            <v>632400</v>
          </cell>
          <cell r="O7929">
            <v>1422900</v>
          </cell>
        </row>
        <row r="7930">
          <cell r="F7930" t="str">
            <v>FFE</v>
          </cell>
          <cell r="N7930">
            <v>358800</v>
          </cell>
          <cell r="O7930">
            <v>807300</v>
          </cell>
        </row>
        <row r="7931">
          <cell r="F7931" t="str">
            <v>FFE</v>
          </cell>
          <cell r="N7931">
            <v>358800</v>
          </cell>
          <cell r="O7931">
            <v>807300</v>
          </cell>
        </row>
        <row r="7932">
          <cell r="F7932" t="str">
            <v>FFE</v>
          </cell>
          <cell r="N7932">
            <v>358800</v>
          </cell>
          <cell r="O7932">
            <v>807300</v>
          </cell>
        </row>
        <row r="7933">
          <cell r="F7933" t="str">
            <v>FFE</v>
          </cell>
          <cell r="N7933">
            <v>358800</v>
          </cell>
          <cell r="O7933">
            <v>807300</v>
          </cell>
        </row>
        <row r="7934">
          <cell r="F7934" t="str">
            <v>FFE</v>
          </cell>
          <cell r="N7934">
            <v>358800</v>
          </cell>
          <cell r="O7934">
            <v>807300</v>
          </cell>
        </row>
        <row r="7935">
          <cell r="F7935" t="str">
            <v>FFE</v>
          </cell>
          <cell r="N7935">
            <v>358800</v>
          </cell>
          <cell r="O7935">
            <v>807300</v>
          </cell>
        </row>
        <row r="7936">
          <cell r="F7936" t="str">
            <v>FFE</v>
          </cell>
          <cell r="N7936">
            <v>358800</v>
          </cell>
          <cell r="O7936">
            <v>807300</v>
          </cell>
        </row>
        <row r="7937">
          <cell r="F7937" t="str">
            <v>FFE</v>
          </cell>
          <cell r="N7937">
            <v>358800</v>
          </cell>
          <cell r="O7937">
            <v>807300</v>
          </cell>
        </row>
        <row r="7938">
          <cell r="F7938" t="str">
            <v>FFE</v>
          </cell>
          <cell r="N7938">
            <v>358800</v>
          </cell>
          <cell r="O7938">
            <v>807300</v>
          </cell>
        </row>
        <row r="7939">
          <cell r="F7939" t="str">
            <v>FFE</v>
          </cell>
          <cell r="N7939">
            <v>358800</v>
          </cell>
          <cell r="O7939">
            <v>807300</v>
          </cell>
        </row>
        <row r="7940">
          <cell r="F7940" t="str">
            <v>FFE</v>
          </cell>
          <cell r="N7940">
            <v>358800</v>
          </cell>
          <cell r="O7940">
            <v>807300</v>
          </cell>
        </row>
        <row r="7941">
          <cell r="F7941" t="str">
            <v>FFE</v>
          </cell>
          <cell r="N7941">
            <v>358800</v>
          </cell>
          <cell r="O7941">
            <v>807300</v>
          </cell>
        </row>
        <row r="7942">
          <cell r="F7942" t="str">
            <v>FFE</v>
          </cell>
          <cell r="N7942">
            <v>358800</v>
          </cell>
          <cell r="O7942">
            <v>807300</v>
          </cell>
        </row>
        <row r="7943">
          <cell r="F7943" t="str">
            <v>FFE</v>
          </cell>
          <cell r="N7943">
            <v>358800</v>
          </cell>
          <cell r="O7943">
            <v>807300</v>
          </cell>
        </row>
        <row r="7944">
          <cell r="F7944" t="str">
            <v>FFE</v>
          </cell>
          <cell r="N7944">
            <v>358800</v>
          </cell>
          <cell r="O7944">
            <v>807300</v>
          </cell>
        </row>
        <row r="7945">
          <cell r="F7945" t="str">
            <v>FFE</v>
          </cell>
          <cell r="N7945">
            <v>358800</v>
          </cell>
          <cell r="O7945">
            <v>807300</v>
          </cell>
        </row>
        <row r="7946">
          <cell r="F7946" t="str">
            <v>FFE</v>
          </cell>
          <cell r="N7946">
            <v>358800</v>
          </cell>
          <cell r="O7946">
            <v>807300</v>
          </cell>
        </row>
        <row r="7947">
          <cell r="F7947" t="str">
            <v>FFE</v>
          </cell>
          <cell r="N7947">
            <v>358800</v>
          </cell>
          <cell r="O7947">
            <v>807300</v>
          </cell>
        </row>
        <row r="7948">
          <cell r="F7948" t="str">
            <v>FFE</v>
          </cell>
          <cell r="N7948">
            <v>358800</v>
          </cell>
          <cell r="O7948">
            <v>807300</v>
          </cell>
        </row>
        <row r="7949">
          <cell r="F7949" t="str">
            <v>FFE</v>
          </cell>
          <cell r="N7949">
            <v>632400</v>
          </cell>
          <cell r="O7949">
            <v>1422900</v>
          </cell>
        </row>
        <row r="7950">
          <cell r="F7950" t="str">
            <v>FFE</v>
          </cell>
          <cell r="N7950">
            <v>632400</v>
          </cell>
          <cell r="O7950">
            <v>1422900</v>
          </cell>
        </row>
        <row r="7951">
          <cell r="F7951" t="str">
            <v>FFE</v>
          </cell>
          <cell r="N7951">
            <v>632400</v>
          </cell>
          <cell r="O7951">
            <v>1422900</v>
          </cell>
        </row>
        <row r="7952">
          <cell r="F7952" t="str">
            <v>FFE</v>
          </cell>
          <cell r="N7952">
            <v>632400</v>
          </cell>
          <cell r="O7952">
            <v>1422900</v>
          </cell>
        </row>
        <row r="7953">
          <cell r="F7953" t="str">
            <v>FFE</v>
          </cell>
          <cell r="N7953">
            <v>632400</v>
          </cell>
          <cell r="O7953">
            <v>1422900</v>
          </cell>
        </row>
        <row r="7954">
          <cell r="F7954" t="str">
            <v>OPE</v>
          </cell>
          <cell r="N7954">
            <v>257866125</v>
          </cell>
          <cell r="O7954">
            <v>580198781</v>
          </cell>
        </row>
        <row r="7955">
          <cell r="F7955" t="str">
            <v>FFE</v>
          </cell>
          <cell r="N7955">
            <v>750000</v>
          </cell>
          <cell r="O7955">
            <v>1625000</v>
          </cell>
        </row>
        <row r="7956">
          <cell r="F7956" t="str">
            <v>FFE</v>
          </cell>
          <cell r="N7956">
            <v>750000</v>
          </cell>
          <cell r="O7956">
            <v>1625000</v>
          </cell>
        </row>
        <row r="7957">
          <cell r="F7957" t="str">
            <v>FFE</v>
          </cell>
          <cell r="N7957">
            <v>750000</v>
          </cell>
          <cell r="O7957">
            <v>1625000</v>
          </cell>
        </row>
        <row r="7958">
          <cell r="F7958" t="str">
            <v>FFE</v>
          </cell>
          <cell r="N7958">
            <v>750000</v>
          </cell>
          <cell r="O7958">
            <v>1625000</v>
          </cell>
        </row>
        <row r="7959">
          <cell r="F7959" t="str">
            <v>FFE</v>
          </cell>
          <cell r="N7959">
            <v>750000</v>
          </cell>
          <cell r="O7959">
            <v>1625000</v>
          </cell>
        </row>
        <row r="7960">
          <cell r="F7960" t="str">
            <v>FFE</v>
          </cell>
          <cell r="N7960">
            <v>750000</v>
          </cell>
          <cell r="O7960">
            <v>1625000</v>
          </cell>
        </row>
        <row r="7961">
          <cell r="F7961" t="str">
            <v>FFE</v>
          </cell>
          <cell r="N7961">
            <v>750000</v>
          </cell>
          <cell r="O7961">
            <v>1625000</v>
          </cell>
        </row>
        <row r="7962">
          <cell r="F7962" t="str">
            <v>FFE</v>
          </cell>
          <cell r="N7962">
            <v>750000</v>
          </cell>
          <cell r="O7962">
            <v>1625000</v>
          </cell>
        </row>
        <row r="7963">
          <cell r="F7963" t="str">
            <v>FFE</v>
          </cell>
          <cell r="N7963">
            <v>750000</v>
          </cell>
          <cell r="O7963">
            <v>1625000</v>
          </cell>
        </row>
        <row r="7964">
          <cell r="F7964" t="str">
            <v>FFE</v>
          </cell>
          <cell r="N7964">
            <v>767750</v>
          </cell>
          <cell r="O7964">
            <v>1663458</v>
          </cell>
        </row>
        <row r="7965">
          <cell r="F7965" t="str">
            <v>FFE</v>
          </cell>
          <cell r="N7965">
            <v>546407</v>
          </cell>
          <cell r="O7965">
            <v>1229416</v>
          </cell>
        </row>
        <row r="7966">
          <cell r="F7966" t="str">
            <v>FFE</v>
          </cell>
          <cell r="N7966">
            <v>945231</v>
          </cell>
          <cell r="O7966">
            <v>2126769</v>
          </cell>
        </row>
        <row r="7967">
          <cell r="F7967" t="str">
            <v>FFE</v>
          </cell>
          <cell r="N7967">
            <v>1467185</v>
          </cell>
          <cell r="O7967">
            <v>3301165</v>
          </cell>
        </row>
        <row r="7968">
          <cell r="F7968" t="str">
            <v>FFE</v>
          </cell>
          <cell r="N7968">
            <v>460930</v>
          </cell>
          <cell r="O7968">
            <v>1037093</v>
          </cell>
        </row>
        <row r="7969">
          <cell r="F7969" t="str">
            <v>FFE</v>
          </cell>
          <cell r="N7969">
            <v>306076</v>
          </cell>
          <cell r="O7969">
            <v>688670</v>
          </cell>
        </row>
        <row r="7970">
          <cell r="F7970" t="str">
            <v>FFE</v>
          </cell>
          <cell r="N7970">
            <v>320789</v>
          </cell>
          <cell r="O7970">
            <v>721774</v>
          </cell>
        </row>
        <row r="7971">
          <cell r="F7971" t="str">
            <v>FFE</v>
          </cell>
          <cell r="N7971">
            <v>768649</v>
          </cell>
          <cell r="O7971">
            <v>1729460</v>
          </cell>
        </row>
        <row r="7972">
          <cell r="F7972" t="str">
            <v>FFE</v>
          </cell>
          <cell r="N7972">
            <v>2726628</v>
          </cell>
          <cell r="O7972">
            <v>6134913</v>
          </cell>
        </row>
        <row r="7973">
          <cell r="F7973" t="str">
            <v>FFE</v>
          </cell>
          <cell r="N7973">
            <v>248209</v>
          </cell>
          <cell r="O7973">
            <v>558470</v>
          </cell>
        </row>
        <row r="7974">
          <cell r="F7974" t="str">
            <v>FFE</v>
          </cell>
          <cell r="N7974">
            <v>248209</v>
          </cell>
          <cell r="O7974">
            <v>558470</v>
          </cell>
        </row>
        <row r="7975">
          <cell r="F7975" t="str">
            <v>FFE</v>
          </cell>
          <cell r="N7975">
            <v>470234</v>
          </cell>
          <cell r="O7975">
            <v>1058026</v>
          </cell>
        </row>
        <row r="7976">
          <cell r="F7976" t="str">
            <v>FFE</v>
          </cell>
          <cell r="N7976">
            <v>328494</v>
          </cell>
          <cell r="O7976">
            <v>739113</v>
          </cell>
        </row>
        <row r="7977">
          <cell r="F7977" t="str">
            <v>FFE</v>
          </cell>
          <cell r="N7977">
            <v>546407</v>
          </cell>
          <cell r="O7977">
            <v>1229415</v>
          </cell>
        </row>
        <row r="7978">
          <cell r="F7978" t="str">
            <v>FFE</v>
          </cell>
          <cell r="N7978">
            <v>546407</v>
          </cell>
          <cell r="O7978">
            <v>1229415</v>
          </cell>
        </row>
        <row r="7979">
          <cell r="F7979" t="str">
            <v>FFE</v>
          </cell>
          <cell r="N7979">
            <v>546407</v>
          </cell>
          <cell r="O7979">
            <v>1229415</v>
          </cell>
        </row>
        <row r="7980">
          <cell r="F7980" t="str">
            <v>FFE</v>
          </cell>
          <cell r="N7980">
            <v>945231</v>
          </cell>
          <cell r="O7980">
            <v>2126769</v>
          </cell>
        </row>
        <row r="7981">
          <cell r="F7981" t="str">
            <v>FFE</v>
          </cell>
          <cell r="N7981">
            <v>460930</v>
          </cell>
          <cell r="O7981">
            <v>1037092</v>
          </cell>
        </row>
        <row r="7982">
          <cell r="F7982" t="str">
            <v>FFE</v>
          </cell>
          <cell r="N7982">
            <v>306074</v>
          </cell>
          <cell r="O7982">
            <v>688666</v>
          </cell>
        </row>
        <row r="7983">
          <cell r="F7983" t="str">
            <v>FFE</v>
          </cell>
          <cell r="N7983">
            <v>306074</v>
          </cell>
          <cell r="O7983">
            <v>688666</v>
          </cell>
        </row>
        <row r="7984">
          <cell r="F7984" t="str">
            <v>FFE</v>
          </cell>
          <cell r="N7984">
            <v>306074</v>
          </cell>
          <cell r="O7984">
            <v>688666</v>
          </cell>
        </row>
        <row r="7985">
          <cell r="F7985" t="str">
            <v>FFE</v>
          </cell>
          <cell r="N7985">
            <v>306074</v>
          </cell>
          <cell r="O7985">
            <v>688666</v>
          </cell>
        </row>
        <row r="7986">
          <cell r="F7986" t="str">
            <v>FFE</v>
          </cell>
          <cell r="N7986">
            <v>306074</v>
          </cell>
          <cell r="O7986">
            <v>688666</v>
          </cell>
        </row>
        <row r="7987">
          <cell r="F7987" t="str">
            <v>FFE</v>
          </cell>
          <cell r="N7987">
            <v>306074</v>
          </cell>
          <cell r="O7987">
            <v>688666</v>
          </cell>
        </row>
        <row r="7988">
          <cell r="F7988" t="str">
            <v>FFE</v>
          </cell>
          <cell r="N7988">
            <v>306074</v>
          </cell>
          <cell r="O7988">
            <v>688666</v>
          </cell>
        </row>
        <row r="7989">
          <cell r="F7989" t="str">
            <v>FFE</v>
          </cell>
          <cell r="N7989">
            <v>306074</v>
          </cell>
          <cell r="O7989">
            <v>688666</v>
          </cell>
        </row>
        <row r="7990">
          <cell r="F7990" t="str">
            <v>FFE</v>
          </cell>
          <cell r="N7990">
            <v>306074</v>
          </cell>
          <cell r="O7990">
            <v>688666</v>
          </cell>
        </row>
        <row r="7991">
          <cell r="F7991" t="str">
            <v>FFE</v>
          </cell>
          <cell r="N7991">
            <v>306074</v>
          </cell>
          <cell r="O7991">
            <v>688666</v>
          </cell>
        </row>
        <row r="7992">
          <cell r="F7992" t="str">
            <v>FFE</v>
          </cell>
          <cell r="N7992">
            <v>306074</v>
          </cell>
          <cell r="O7992">
            <v>688666</v>
          </cell>
        </row>
        <row r="7993">
          <cell r="F7993" t="str">
            <v>FFE</v>
          </cell>
          <cell r="N7993">
            <v>306074</v>
          </cell>
          <cell r="O7993">
            <v>688666</v>
          </cell>
        </row>
        <row r="7994">
          <cell r="F7994" t="str">
            <v>FFE</v>
          </cell>
          <cell r="N7994">
            <v>306074</v>
          </cell>
          <cell r="O7994">
            <v>688666</v>
          </cell>
        </row>
        <row r="7995">
          <cell r="F7995" t="str">
            <v>FFE</v>
          </cell>
          <cell r="N7995">
            <v>306074</v>
          </cell>
          <cell r="O7995">
            <v>688666</v>
          </cell>
        </row>
        <row r="7996">
          <cell r="F7996" t="str">
            <v>FFE</v>
          </cell>
          <cell r="N7996">
            <v>306074</v>
          </cell>
          <cell r="O7996">
            <v>688666</v>
          </cell>
        </row>
        <row r="7997">
          <cell r="F7997" t="str">
            <v>FFE</v>
          </cell>
          <cell r="N7997">
            <v>306074</v>
          </cell>
          <cell r="O7997">
            <v>688666</v>
          </cell>
        </row>
        <row r="7998">
          <cell r="F7998" t="str">
            <v>FFE</v>
          </cell>
          <cell r="N7998">
            <v>306074</v>
          </cell>
          <cell r="O7998">
            <v>688666</v>
          </cell>
        </row>
        <row r="7999">
          <cell r="F7999" t="str">
            <v>FFE</v>
          </cell>
          <cell r="N7999">
            <v>306074</v>
          </cell>
          <cell r="O7999">
            <v>688666</v>
          </cell>
        </row>
        <row r="8000">
          <cell r="F8000" t="str">
            <v>FFE</v>
          </cell>
          <cell r="N8000">
            <v>306074</v>
          </cell>
          <cell r="O8000">
            <v>688666</v>
          </cell>
        </row>
        <row r="8001">
          <cell r="F8001" t="str">
            <v>FFE</v>
          </cell>
          <cell r="N8001">
            <v>306074</v>
          </cell>
          <cell r="O8001">
            <v>688666</v>
          </cell>
        </row>
        <row r="8002">
          <cell r="F8002" t="str">
            <v>FFE</v>
          </cell>
          <cell r="N8002">
            <v>320790</v>
          </cell>
          <cell r="O8002">
            <v>721777</v>
          </cell>
        </row>
        <row r="8003">
          <cell r="F8003" t="str">
            <v>FFE</v>
          </cell>
          <cell r="N8003">
            <v>320790</v>
          </cell>
          <cell r="O8003">
            <v>721777</v>
          </cell>
        </row>
        <row r="8004">
          <cell r="F8004" t="str">
            <v>FFE</v>
          </cell>
          <cell r="N8004">
            <v>320790</v>
          </cell>
          <cell r="O8004">
            <v>721777</v>
          </cell>
        </row>
        <row r="8005">
          <cell r="F8005" t="str">
            <v>FFE</v>
          </cell>
          <cell r="N8005">
            <v>320790</v>
          </cell>
          <cell r="O8005">
            <v>721777</v>
          </cell>
        </row>
        <row r="8006">
          <cell r="F8006" t="str">
            <v>FFE</v>
          </cell>
          <cell r="N8006">
            <v>320790</v>
          </cell>
          <cell r="O8006">
            <v>721777</v>
          </cell>
        </row>
        <row r="8007">
          <cell r="F8007" t="str">
            <v>FFE</v>
          </cell>
          <cell r="N8007">
            <v>320790</v>
          </cell>
          <cell r="O8007">
            <v>721777</v>
          </cell>
        </row>
        <row r="8008">
          <cell r="F8008" t="str">
            <v>FFE</v>
          </cell>
          <cell r="N8008">
            <v>320790</v>
          </cell>
          <cell r="O8008">
            <v>721777</v>
          </cell>
        </row>
        <row r="8009">
          <cell r="F8009" t="str">
            <v>FFE</v>
          </cell>
          <cell r="N8009">
            <v>320790</v>
          </cell>
          <cell r="O8009">
            <v>721777</v>
          </cell>
        </row>
        <row r="8010">
          <cell r="F8010" t="str">
            <v>FFE</v>
          </cell>
          <cell r="N8010">
            <v>320790</v>
          </cell>
          <cell r="O8010">
            <v>721777</v>
          </cell>
        </row>
        <row r="8011">
          <cell r="F8011" t="str">
            <v>FFE</v>
          </cell>
          <cell r="N8011">
            <v>320790</v>
          </cell>
          <cell r="O8011">
            <v>721777</v>
          </cell>
        </row>
        <row r="8012">
          <cell r="F8012" t="str">
            <v>FFE</v>
          </cell>
          <cell r="N8012">
            <v>320790</v>
          </cell>
          <cell r="O8012">
            <v>721777</v>
          </cell>
        </row>
        <row r="8013">
          <cell r="F8013" t="str">
            <v>FFE</v>
          </cell>
          <cell r="N8013">
            <v>320790</v>
          </cell>
          <cell r="O8013">
            <v>721777</v>
          </cell>
        </row>
        <row r="8014">
          <cell r="F8014" t="str">
            <v>FFE</v>
          </cell>
          <cell r="N8014">
            <v>320790</v>
          </cell>
          <cell r="O8014">
            <v>721777</v>
          </cell>
        </row>
        <row r="8015">
          <cell r="F8015" t="str">
            <v>FFE</v>
          </cell>
          <cell r="N8015">
            <v>320790</v>
          </cell>
          <cell r="O8015">
            <v>721777</v>
          </cell>
        </row>
        <row r="8016">
          <cell r="F8016" t="str">
            <v>FFE</v>
          </cell>
          <cell r="N8016">
            <v>320790</v>
          </cell>
          <cell r="O8016">
            <v>721777</v>
          </cell>
        </row>
        <row r="8017">
          <cell r="F8017" t="str">
            <v>FFE</v>
          </cell>
          <cell r="N8017">
            <v>320790</v>
          </cell>
          <cell r="O8017">
            <v>721777</v>
          </cell>
        </row>
        <row r="8018">
          <cell r="F8018" t="str">
            <v>FFE</v>
          </cell>
          <cell r="N8018">
            <v>320790</v>
          </cell>
          <cell r="O8018">
            <v>721777</v>
          </cell>
        </row>
        <row r="8019">
          <cell r="F8019" t="str">
            <v>FFE</v>
          </cell>
          <cell r="N8019">
            <v>320790</v>
          </cell>
          <cell r="O8019">
            <v>721777</v>
          </cell>
        </row>
        <row r="8020">
          <cell r="F8020" t="str">
            <v>FFE</v>
          </cell>
          <cell r="N8020">
            <v>320790</v>
          </cell>
          <cell r="O8020">
            <v>721777</v>
          </cell>
        </row>
        <row r="8021">
          <cell r="F8021" t="str">
            <v>FFE</v>
          </cell>
          <cell r="N8021">
            <v>320790</v>
          </cell>
          <cell r="O8021">
            <v>721777</v>
          </cell>
        </row>
        <row r="8022">
          <cell r="F8022" t="str">
            <v>FFE</v>
          </cell>
          <cell r="N8022">
            <v>320790</v>
          </cell>
          <cell r="O8022">
            <v>721777</v>
          </cell>
        </row>
        <row r="8023">
          <cell r="F8023" t="str">
            <v>FFE</v>
          </cell>
          <cell r="N8023">
            <v>320790</v>
          </cell>
          <cell r="O8023">
            <v>721777</v>
          </cell>
        </row>
        <row r="8024">
          <cell r="F8024" t="str">
            <v>FFE</v>
          </cell>
          <cell r="N8024">
            <v>320790</v>
          </cell>
          <cell r="O8024">
            <v>721777</v>
          </cell>
        </row>
        <row r="8025">
          <cell r="F8025" t="str">
            <v>FFE</v>
          </cell>
          <cell r="N8025">
            <v>320790</v>
          </cell>
          <cell r="O8025">
            <v>721777</v>
          </cell>
        </row>
        <row r="8026">
          <cell r="F8026" t="str">
            <v>FFE</v>
          </cell>
          <cell r="N8026">
            <v>768649</v>
          </cell>
          <cell r="O8026">
            <v>1729460</v>
          </cell>
        </row>
        <row r="8027">
          <cell r="F8027" t="str">
            <v>FFE</v>
          </cell>
          <cell r="N8027">
            <v>768649</v>
          </cell>
          <cell r="O8027">
            <v>1729460</v>
          </cell>
        </row>
        <row r="8028">
          <cell r="F8028" t="str">
            <v>FFE</v>
          </cell>
          <cell r="N8028">
            <v>768649</v>
          </cell>
          <cell r="O8028">
            <v>1729460</v>
          </cell>
        </row>
        <row r="8029">
          <cell r="F8029" t="str">
            <v>FFE</v>
          </cell>
          <cell r="N8029">
            <v>248209</v>
          </cell>
          <cell r="O8029">
            <v>558470</v>
          </cell>
        </row>
        <row r="8030">
          <cell r="F8030" t="str">
            <v>FFE</v>
          </cell>
          <cell r="N8030">
            <v>248209</v>
          </cell>
          <cell r="O8030">
            <v>558470</v>
          </cell>
        </row>
        <row r="8031">
          <cell r="F8031" t="str">
            <v>FFE</v>
          </cell>
          <cell r="N8031">
            <v>248209</v>
          </cell>
          <cell r="O8031">
            <v>558470</v>
          </cell>
        </row>
        <row r="8032">
          <cell r="F8032" t="str">
            <v>FFE</v>
          </cell>
          <cell r="N8032">
            <v>248209</v>
          </cell>
          <cell r="O8032">
            <v>558470</v>
          </cell>
        </row>
        <row r="8033">
          <cell r="F8033" t="str">
            <v>FFE</v>
          </cell>
          <cell r="N8033">
            <v>248209</v>
          </cell>
          <cell r="O8033">
            <v>558470</v>
          </cell>
        </row>
        <row r="8034">
          <cell r="F8034" t="str">
            <v>FFE</v>
          </cell>
          <cell r="N8034">
            <v>248209</v>
          </cell>
          <cell r="O8034">
            <v>558470</v>
          </cell>
        </row>
        <row r="8035">
          <cell r="F8035" t="str">
            <v>FFE</v>
          </cell>
          <cell r="N8035">
            <v>248209</v>
          </cell>
          <cell r="O8035">
            <v>558470</v>
          </cell>
        </row>
        <row r="8036">
          <cell r="F8036" t="str">
            <v>FFE</v>
          </cell>
          <cell r="N8036">
            <v>248209</v>
          </cell>
          <cell r="O8036">
            <v>558470</v>
          </cell>
        </row>
        <row r="8037">
          <cell r="F8037" t="str">
            <v>FFE</v>
          </cell>
          <cell r="N8037">
            <v>248209</v>
          </cell>
          <cell r="O8037">
            <v>558470</v>
          </cell>
        </row>
        <row r="8038">
          <cell r="F8038" t="str">
            <v>FFE</v>
          </cell>
          <cell r="N8038">
            <v>248209</v>
          </cell>
          <cell r="O8038">
            <v>558470</v>
          </cell>
        </row>
        <row r="8039">
          <cell r="F8039" t="str">
            <v>FFE</v>
          </cell>
          <cell r="N8039">
            <v>248209</v>
          </cell>
          <cell r="O8039">
            <v>558470</v>
          </cell>
        </row>
        <row r="8040">
          <cell r="F8040" t="str">
            <v>FFE</v>
          </cell>
          <cell r="N8040">
            <v>248209</v>
          </cell>
          <cell r="O8040">
            <v>558470</v>
          </cell>
        </row>
        <row r="8041">
          <cell r="F8041" t="str">
            <v>FFE</v>
          </cell>
          <cell r="N8041">
            <v>248209</v>
          </cell>
          <cell r="O8041">
            <v>558470</v>
          </cell>
        </row>
        <row r="8042">
          <cell r="F8042" t="str">
            <v>FFE</v>
          </cell>
          <cell r="N8042">
            <v>248209</v>
          </cell>
          <cell r="O8042">
            <v>558470</v>
          </cell>
        </row>
        <row r="8043">
          <cell r="F8043" t="str">
            <v>FFE</v>
          </cell>
          <cell r="N8043">
            <v>248209</v>
          </cell>
          <cell r="O8043">
            <v>558470</v>
          </cell>
        </row>
        <row r="8044">
          <cell r="F8044" t="str">
            <v>FFE</v>
          </cell>
          <cell r="N8044">
            <v>248209</v>
          </cell>
          <cell r="O8044">
            <v>558470</v>
          </cell>
        </row>
        <row r="8045">
          <cell r="F8045" t="str">
            <v>FFE</v>
          </cell>
          <cell r="N8045">
            <v>248209</v>
          </cell>
          <cell r="O8045">
            <v>558470</v>
          </cell>
        </row>
        <row r="8046">
          <cell r="F8046" t="str">
            <v>FFE</v>
          </cell>
          <cell r="N8046">
            <v>248209</v>
          </cell>
          <cell r="O8046">
            <v>558470</v>
          </cell>
        </row>
        <row r="8047">
          <cell r="F8047" t="str">
            <v>FFE</v>
          </cell>
          <cell r="N8047">
            <v>248209</v>
          </cell>
          <cell r="O8047">
            <v>558470</v>
          </cell>
        </row>
        <row r="8048">
          <cell r="F8048" t="str">
            <v>FFE</v>
          </cell>
          <cell r="N8048">
            <v>470235</v>
          </cell>
          <cell r="O8048">
            <v>1058028</v>
          </cell>
        </row>
        <row r="8049">
          <cell r="F8049" t="str">
            <v>FFE</v>
          </cell>
          <cell r="N8049">
            <v>470235</v>
          </cell>
          <cell r="O8049">
            <v>1058028</v>
          </cell>
        </row>
        <row r="8050">
          <cell r="F8050" t="str">
            <v>FFE</v>
          </cell>
          <cell r="N8050">
            <v>470235</v>
          </cell>
          <cell r="O8050">
            <v>1058028</v>
          </cell>
        </row>
        <row r="8051">
          <cell r="F8051" t="str">
            <v>FFE</v>
          </cell>
          <cell r="N8051">
            <v>470235</v>
          </cell>
          <cell r="O8051">
            <v>1058028</v>
          </cell>
        </row>
        <row r="8052">
          <cell r="F8052" t="str">
            <v>FFE</v>
          </cell>
          <cell r="N8052">
            <v>470235</v>
          </cell>
          <cell r="O8052">
            <v>1058028</v>
          </cell>
        </row>
        <row r="8053">
          <cell r="F8053" t="str">
            <v>FFE</v>
          </cell>
          <cell r="N8053">
            <v>470235</v>
          </cell>
          <cell r="O8053">
            <v>1058028</v>
          </cell>
        </row>
        <row r="8054">
          <cell r="F8054" t="str">
            <v>FFE</v>
          </cell>
          <cell r="N8054">
            <v>470235</v>
          </cell>
          <cell r="O8054">
            <v>1058028</v>
          </cell>
        </row>
        <row r="8055">
          <cell r="F8055" t="str">
            <v>FFE</v>
          </cell>
          <cell r="N8055">
            <v>470235</v>
          </cell>
          <cell r="O8055">
            <v>1058028</v>
          </cell>
        </row>
        <row r="8056">
          <cell r="F8056" t="str">
            <v>FFE</v>
          </cell>
          <cell r="N8056">
            <v>328493</v>
          </cell>
          <cell r="O8056">
            <v>739109</v>
          </cell>
        </row>
        <row r="8057">
          <cell r="F8057" t="str">
            <v>FFE</v>
          </cell>
          <cell r="N8057">
            <v>328493</v>
          </cell>
          <cell r="O8057">
            <v>739109</v>
          </cell>
        </row>
        <row r="8058">
          <cell r="F8058" t="str">
            <v>FFE</v>
          </cell>
          <cell r="N8058">
            <v>328493</v>
          </cell>
          <cell r="O8058">
            <v>739109</v>
          </cell>
        </row>
        <row r="8059">
          <cell r="F8059" t="str">
            <v>FFE</v>
          </cell>
          <cell r="N8059">
            <v>328493</v>
          </cell>
          <cell r="O8059">
            <v>739109</v>
          </cell>
        </row>
        <row r="8060">
          <cell r="F8060" t="str">
            <v>FFE</v>
          </cell>
          <cell r="N8060">
            <v>328493</v>
          </cell>
          <cell r="O8060">
            <v>739109</v>
          </cell>
        </row>
        <row r="8061">
          <cell r="F8061" t="str">
            <v>FFE</v>
          </cell>
          <cell r="N8061">
            <v>328493</v>
          </cell>
          <cell r="O8061">
            <v>739109</v>
          </cell>
        </row>
        <row r="8062">
          <cell r="F8062" t="str">
            <v>FFE</v>
          </cell>
          <cell r="N8062">
            <v>328493</v>
          </cell>
          <cell r="O8062">
            <v>739109</v>
          </cell>
        </row>
        <row r="8063">
          <cell r="F8063" t="str">
            <v>FFE</v>
          </cell>
          <cell r="N8063">
            <v>328493</v>
          </cell>
          <cell r="O8063">
            <v>739109</v>
          </cell>
        </row>
        <row r="8064">
          <cell r="F8064" t="str">
            <v>FFE</v>
          </cell>
          <cell r="N8064">
            <v>328493</v>
          </cell>
          <cell r="O8064">
            <v>739109</v>
          </cell>
        </row>
        <row r="8065">
          <cell r="F8065" t="str">
            <v>FFE</v>
          </cell>
          <cell r="N8065">
            <v>328493</v>
          </cell>
          <cell r="O8065">
            <v>739109</v>
          </cell>
        </row>
        <row r="8066">
          <cell r="F8066" t="str">
            <v>FFE</v>
          </cell>
          <cell r="N8066">
            <v>328493</v>
          </cell>
          <cell r="O8066">
            <v>739109</v>
          </cell>
        </row>
        <row r="8067">
          <cell r="F8067" t="str">
            <v>FFE</v>
          </cell>
          <cell r="N8067">
            <v>328493</v>
          </cell>
          <cell r="O8067">
            <v>739109</v>
          </cell>
        </row>
        <row r="8068">
          <cell r="F8068" t="str">
            <v>FFE</v>
          </cell>
          <cell r="N8068">
            <v>328493</v>
          </cell>
          <cell r="O8068">
            <v>739109</v>
          </cell>
        </row>
        <row r="8069">
          <cell r="F8069" t="str">
            <v>FFE</v>
          </cell>
          <cell r="N8069">
            <v>328493</v>
          </cell>
          <cell r="O8069">
            <v>739109</v>
          </cell>
        </row>
        <row r="8070">
          <cell r="F8070" t="str">
            <v>FFE</v>
          </cell>
          <cell r="N8070">
            <v>328493</v>
          </cell>
          <cell r="O8070">
            <v>739109</v>
          </cell>
        </row>
        <row r="8071">
          <cell r="F8071" t="str">
            <v>FFE</v>
          </cell>
          <cell r="N8071">
            <v>328493</v>
          </cell>
          <cell r="O8071">
            <v>739109</v>
          </cell>
        </row>
        <row r="8072">
          <cell r="F8072" t="str">
            <v>FFE</v>
          </cell>
          <cell r="N8072">
            <v>328493</v>
          </cell>
          <cell r="O8072">
            <v>739109</v>
          </cell>
        </row>
        <row r="8073">
          <cell r="F8073" t="str">
            <v>FFE</v>
          </cell>
          <cell r="N8073">
            <v>328493</v>
          </cell>
          <cell r="O8073">
            <v>739109</v>
          </cell>
        </row>
        <row r="8074">
          <cell r="F8074" t="str">
            <v>FFE</v>
          </cell>
          <cell r="N8074">
            <v>328493</v>
          </cell>
          <cell r="O8074">
            <v>739109</v>
          </cell>
        </row>
        <row r="8075">
          <cell r="F8075" t="str">
            <v>FFE</v>
          </cell>
          <cell r="N8075">
            <v>328493</v>
          </cell>
          <cell r="O8075">
            <v>739109</v>
          </cell>
        </row>
        <row r="8076">
          <cell r="F8076" t="str">
            <v>OPE</v>
          </cell>
          <cell r="N8076">
            <v>46922924</v>
          </cell>
          <cell r="O8076">
            <v>101666335</v>
          </cell>
        </row>
        <row r="8077">
          <cell r="F8077" t="str">
            <v>FFE</v>
          </cell>
          <cell r="N8077">
            <v>2069249</v>
          </cell>
          <cell r="O8077">
            <v>4483372</v>
          </cell>
        </row>
        <row r="8078">
          <cell r="F8078" t="str">
            <v>BLD</v>
          </cell>
          <cell r="N8078">
            <v>37793873</v>
          </cell>
          <cell r="O8078">
            <v>81886724</v>
          </cell>
        </row>
        <row r="8079">
          <cell r="F8079" t="str">
            <v>FFE</v>
          </cell>
          <cell r="N8079">
            <v>472500</v>
          </cell>
          <cell r="O8079">
            <v>1023750</v>
          </cell>
        </row>
        <row r="8080">
          <cell r="F8080" t="str">
            <v>FFE</v>
          </cell>
          <cell r="N8080">
            <v>472500</v>
          </cell>
          <cell r="O8080">
            <v>1023750</v>
          </cell>
        </row>
        <row r="8081">
          <cell r="F8081" t="str">
            <v>FFE</v>
          </cell>
          <cell r="N8081">
            <v>2567750</v>
          </cell>
          <cell r="O8081">
            <v>5563458</v>
          </cell>
        </row>
        <row r="8082">
          <cell r="F8082" t="str">
            <v>FFE</v>
          </cell>
          <cell r="N8082">
            <v>2567750</v>
          </cell>
          <cell r="O8082">
            <v>5563458</v>
          </cell>
        </row>
        <row r="8083">
          <cell r="F8083" t="str">
            <v>FFE</v>
          </cell>
          <cell r="N8083">
            <v>632400</v>
          </cell>
          <cell r="O8083">
            <v>1370200</v>
          </cell>
        </row>
        <row r="8084">
          <cell r="F8084" t="str">
            <v>FFE</v>
          </cell>
          <cell r="N8084">
            <v>632400</v>
          </cell>
          <cell r="O8084">
            <v>1370200</v>
          </cell>
        </row>
        <row r="8085">
          <cell r="F8085" t="str">
            <v>FFE</v>
          </cell>
          <cell r="N8085">
            <v>632400</v>
          </cell>
          <cell r="O8085">
            <v>1370200</v>
          </cell>
        </row>
        <row r="8086">
          <cell r="F8086" t="str">
            <v>FFE</v>
          </cell>
          <cell r="N8086">
            <v>632400</v>
          </cell>
          <cell r="O8086">
            <v>1370200</v>
          </cell>
        </row>
        <row r="8087">
          <cell r="F8087" t="str">
            <v>FFE</v>
          </cell>
          <cell r="N8087">
            <v>632400</v>
          </cell>
          <cell r="O8087">
            <v>1370200</v>
          </cell>
        </row>
        <row r="8088">
          <cell r="F8088" t="str">
            <v>FFE</v>
          </cell>
          <cell r="N8088">
            <v>632400</v>
          </cell>
          <cell r="O8088">
            <v>1370200</v>
          </cell>
        </row>
        <row r="8089">
          <cell r="F8089" t="str">
            <v>FFE</v>
          </cell>
          <cell r="N8089">
            <v>632400</v>
          </cell>
          <cell r="O8089">
            <v>1370200</v>
          </cell>
        </row>
        <row r="8090">
          <cell r="F8090" t="str">
            <v>FFE</v>
          </cell>
          <cell r="N8090">
            <v>632400</v>
          </cell>
          <cell r="O8090">
            <v>1370200</v>
          </cell>
        </row>
        <row r="8091">
          <cell r="F8091" t="str">
            <v>FFE</v>
          </cell>
          <cell r="N8091">
            <v>632400</v>
          </cell>
          <cell r="O8091">
            <v>1370200</v>
          </cell>
        </row>
        <row r="8092">
          <cell r="F8092" t="str">
            <v>FFE</v>
          </cell>
          <cell r="N8092">
            <v>632400</v>
          </cell>
          <cell r="O8092">
            <v>1370200</v>
          </cell>
        </row>
        <row r="8093">
          <cell r="F8093" t="str">
            <v>FFE</v>
          </cell>
          <cell r="N8093">
            <v>632400</v>
          </cell>
          <cell r="O8093">
            <v>1370200</v>
          </cell>
        </row>
        <row r="8094">
          <cell r="F8094" t="str">
            <v>FFE</v>
          </cell>
          <cell r="N8094">
            <v>632400</v>
          </cell>
          <cell r="O8094">
            <v>1370200</v>
          </cell>
        </row>
        <row r="8095">
          <cell r="F8095" t="str">
            <v>FFE</v>
          </cell>
          <cell r="N8095">
            <v>632400</v>
          </cell>
          <cell r="O8095">
            <v>1370200</v>
          </cell>
        </row>
        <row r="8096">
          <cell r="F8096" t="str">
            <v>FFE</v>
          </cell>
          <cell r="N8096">
            <v>632400</v>
          </cell>
          <cell r="O8096">
            <v>1370200</v>
          </cell>
        </row>
        <row r="8097">
          <cell r="F8097" t="str">
            <v>FFE</v>
          </cell>
          <cell r="N8097">
            <v>632400</v>
          </cell>
          <cell r="O8097">
            <v>1370200</v>
          </cell>
        </row>
        <row r="8098">
          <cell r="F8098" t="str">
            <v>FFE</v>
          </cell>
          <cell r="N8098">
            <v>632400</v>
          </cell>
          <cell r="O8098">
            <v>1370200</v>
          </cell>
        </row>
        <row r="8099">
          <cell r="F8099" t="str">
            <v>FFE</v>
          </cell>
          <cell r="N8099">
            <v>358800</v>
          </cell>
          <cell r="O8099">
            <v>777400</v>
          </cell>
        </row>
        <row r="8100">
          <cell r="F8100" t="str">
            <v>FFE</v>
          </cell>
          <cell r="N8100">
            <v>358800</v>
          </cell>
          <cell r="O8100">
            <v>777400</v>
          </cell>
        </row>
        <row r="8101">
          <cell r="F8101" t="str">
            <v>FFE</v>
          </cell>
          <cell r="N8101">
            <v>358800</v>
          </cell>
          <cell r="O8101">
            <v>777400</v>
          </cell>
        </row>
        <row r="8102">
          <cell r="F8102" t="str">
            <v>FFE</v>
          </cell>
          <cell r="N8102">
            <v>358800</v>
          </cell>
          <cell r="O8102">
            <v>777400</v>
          </cell>
        </row>
        <row r="8103">
          <cell r="F8103" t="str">
            <v>FFE</v>
          </cell>
          <cell r="N8103">
            <v>358800</v>
          </cell>
          <cell r="O8103">
            <v>777400</v>
          </cell>
        </row>
        <row r="8104">
          <cell r="F8104" t="str">
            <v>FFE</v>
          </cell>
          <cell r="N8104">
            <v>358800</v>
          </cell>
          <cell r="O8104">
            <v>777400</v>
          </cell>
        </row>
        <row r="8105">
          <cell r="F8105" t="str">
            <v>FFE</v>
          </cell>
          <cell r="N8105">
            <v>358800</v>
          </cell>
          <cell r="O8105">
            <v>777400</v>
          </cell>
        </row>
        <row r="8106">
          <cell r="F8106" t="str">
            <v>FFE</v>
          </cell>
          <cell r="N8106">
            <v>358800</v>
          </cell>
          <cell r="O8106">
            <v>777400</v>
          </cell>
        </row>
        <row r="8107">
          <cell r="F8107" t="str">
            <v>FFE</v>
          </cell>
          <cell r="N8107">
            <v>358800</v>
          </cell>
          <cell r="O8107">
            <v>777400</v>
          </cell>
        </row>
        <row r="8108">
          <cell r="F8108" t="str">
            <v>FFE</v>
          </cell>
          <cell r="N8108">
            <v>358800</v>
          </cell>
          <cell r="O8108">
            <v>777400</v>
          </cell>
        </row>
        <row r="8109">
          <cell r="F8109" t="str">
            <v>FFE</v>
          </cell>
          <cell r="N8109">
            <v>358800</v>
          </cell>
          <cell r="O8109">
            <v>777400</v>
          </cell>
        </row>
        <row r="8110">
          <cell r="F8110" t="str">
            <v>FFE</v>
          </cell>
          <cell r="N8110">
            <v>358800</v>
          </cell>
          <cell r="O8110">
            <v>777400</v>
          </cell>
        </row>
        <row r="8111">
          <cell r="F8111" t="str">
            <v>FFE</v>
          </cell>
          <cell r="N8111">
            <v>358800</v>
          </cell>
          <cell r="O8111">
            <v>777400</v>
          </cell>
        </row>
        <row r="8112">
          <cell r="F8112" t="str">
            <v>FFE</v>
          </cell>
          <cell r="N8112">
            <v>358800</v>
          </cell>
          <cell r="O8112">
            <v>777400</v>
          </cell>
        </row>
        <row r="8113">
          <cell r="F8113" t="str">
            <v>FFE</v>
          </cell>
          <cell r="N8113">
            <v>358800</v>
          </cell>
          <cell r="O8113">
            <v>777400</v>
          </cell>
        </row>
        <row r="8114">
          <cell r="F8114" t="str">
            <v>FFE</v>
          </cell>
          <cell r="N8114">
            <v>358800</v>
          </cell>
          <cell r="O8114">
            <v>777400</v>
          </cell>
        </row>
        <row r="8115">
          <cell r="F8115" t="str">
            <v>FFE</v>
          </cell>
          <cell r="N8115">
            <v>358800</v>
          </cell>
          <cell r="O8115">
            <v>777400</v>
          </cell>
        </row>
        <row r="8116">
          <cell r="F8116" t="str">
            <v>FFE</v>
          </cell>
          <cell r="N8116">
            <v>358800</v>
          </cell>
          <cell r="O8116">
            <v>777400</v>
          </cell>
        </row>
        <row r="8117">
          <cell r="F8117" t="str">
            <v>FFE</v>
          </cell>
          <cell r="N8117">
            <v>358800</v>
          </cell>
          <cell r="O8117">
            <v>777400</v>
          </cell>
        </row>
        <row r="8118">
          <cell r="F8118" t="str">
            <v>FFE</v>
          </cell>
          <cell r="N8118">
            <v>358800</v>
          </cell>
          <cell r="O8118">
            <v>777400</v>
          </cell>
        </row>
        <row r="8119">
          <cell r="F8119" t="str">
            <v>FFE</v>
          </cell>
          <cell r="N8119">
            <v>358800</v>
          </cell>
          <cell r="O8119">
            <v>777400</v>
          </cell>
        </row>
        <row r="8120">
          <cell r="F8120" t="str">
            <v>FFE</v>
          </cell>
          <cell r="N8120">
            <v>358800</v>
          </cell>
          <cell r="O8120">
            <v>777400</v>
          </cell>
        </row>
        <row r="8121">
          <cell r="F8121" t="str">
            <v>FFE</v>
          </cell>
          <cell r="N8121">
            <v>358800</v>
          </cell>
          <cell r="O8121">
            <v>777400</v>
          </cell>
        </row>
        <row r="8122">
          <cell r="F8122" t="str">
            <v>ITE</v>
          </cell>
          <cell r="N8122">
            <v>1803587</v>
          </cell>
          <cell r="O8122">
            <v>4058070</v>
          </cell>
        </row>
        <row r="8123">
          <cell r="F8123" t="str">
            <v>ITE</v>
          </cell>
          <cell r="N8123">
            <v>1803587</v>
          </cell>
          <cell r="O8123">
            <v>4058070</v>
          </cell>
        </row>
        <row r="8124">
          <cell r="F8124" t="str">
            <v>ITE</v>
          </cell>
          <cell r="N8124">
            <v>1581250</v>
          </cell>
          <cell r="O8124">
            <v>3426041</v>
          </cell>
        </row>
        <row r="8125">
          <cell r="F8125" t="str">
            <v>ITE</v>
          </cell>
          <cell r="N8125">
            <v>1581250</v>
          </cell>
          <cell r="O8125">
            <v>3426041</v>
          </cell>
        </row>
        <row r="8126">
          <cell r="F8126" t="str">
            <v>ITE</v>
          </cell>
          <cell r="N8126">
            <v>1418750</v>
          </cell>
          <cell r="O8126">
            <v>3073958</v>
          </cell>
        </row>
        <row r="8127">
          <cell r="F8127" t="str">
            <v>ITE</v>
          </cell>
          <cell r="N8127">
            <v>1418750</v>
          </cell>
          <cell r="O8127">
            <v>3073958</v>
          </cell>
        </row>
        <row r="8128">
          <cell r="F8128" t="str">
            <v>ITE</v>
          </cell>
          <cell r="N8128">
            <v>1418750</v>
          </cell>
          <cell r="O8128">
            <v>3073958</v>
          </cell>
        </row>
        <row r="8129">
          <cell r="F8129" t="str">
            <v>FFE</v>
          </cell>
          <cell r="N8129">
            <v>1867500</v>
          </cell>
          <cell r="O8129">
            <v>4201875</v>
          </cell>
        </row>
        <row r="8130">
          <cell r="F8130" t="str">
            <v>FFE</v>
          </cell>
          <cell r="N8130">
            <v>1700000</v>
          </cell>
          <cell r="O8130">
            <v>3966666</v>
          </cell>
        </row>
        <row r="8131">
          <cell r="F8131" t="str">
            <v>BLD</v>
          </cell>
          <cell r="N8131">
            <v>668800800</v>
          </cell>
          <cell r="O8131">
            <v>668800800</v>
          </cell>
        </row>
        <row r="8132">
          <cell r="F8132" t="str">
            <v>ITE</v>
          </cell>
          <cell r="N8132">
            <v>600000</v>
          </cell>
          <cell r="O8132">
            <v>1400000</v>
          </cell>
        </row>
        <row r="8133">
          <cell r="F8133" t="str">
            <v>ITE</v>
          </cell>
          <cell r="N8133">
            <v>1675000</v>
          </cell>
          <cell r="O8133">
            <v>3908332</v>
          </cell>
        </row>
        <row r="8134">
          <cell r="F8134" t="str">
            <v>ITE</v>
          </cell>
          <cell r="N8134">
            <v>24813750</v>
          </cell>
          <cell r="O8134">
            <v>57898752</v>
          </cell>
        </row>
        <row r="8135">
          <cell r="F8135" t="str">
            <v>ITE</v>
          </cell>
          <cell r="N8135">
            <v>1675000</v>
          </cell>
          <cell r="O8135">
            <v>3908332</v>
          </cell>
        </row>
        <row r="8136">
          <cell r="F8136" t="str">
            <v>ITE</v>
          </cell>
          <cell r="N8136">
            <v>1662500</v>
          </cell>
          <cell r="O8136">
            <v>3879168</v>
          </cell>
        </row>
        <row r="8137">
          <cell r="F8137" t="str">
            <v>ITE</v>
          </cell>
          <cell r="N8137">
            <v>1662500</v>
          </cell>
          <cell r="O8137">
            <v>3879168</v>
          </cell>
        </row>
        <row r="8138">
          <cell r="F8138" t="str">
            <v>ITE</v>
          </cell>
          <cell r="N8138">
            <v>1662500</v>
          </cell>
          <cell r="O8138">
            <v>3879168</v>
          </cell>
        </row>
        <row r="8139">
          <cell r="F8139" t="str">
            <v>ITE</v>
          </cell>
          <cell r="N8139">
            <v>600000</v>
          </cell>
          <cell r="O8139">
            <v>1400000</v>
          </cell>
        </row>
        <row r="8140">
          <cell r="F8140" t="str">
            <v>ITE</v>
          </cell>
          <cell r="N8140">
            <v>687500</v>
          </cell>
          <cell r="O8140">
            <v>1604168</v>
          </cell>
        </row>
        <row r="8141">
          <cell r="F8141" t="str">
            <v>ITE</v>
          </cell>
          <cell r="N8141">
            <v>687500</v>
          </cell>
          <cell r="O8141">
            <v>1604168</v>
          </cell>
        </row>
        <row r="8142">
          <cell r="F8142" t="str">
            <v>ITE</v>
          </cell>
          <cell r="N8142">
            <v>375000</v>
          </cell>
          <cell r="O8142">
            <v>875000</v>
          </cell>
        </row>
        <row r="8143">
          <cell r="F8143" t="str">
            <v>ITE</v>
          </cell>
          <cell r="N8143">
            <v>1675000</v>
          </cell>
          <cell r="O8143">
            <v>3908332</v>
          </cell>
        </row>
        <row r="8144">
          <cell r="F8144" t="str">
            <v>ITE</v>
          </cell>
          <cell r="N8144">
            <v>1125000</v>
          </cell>
          <cell r="O8144">
            <v>2625000</v>
          </cell>
        </row>
        <row r="8145">
          <cell r="F8145" t="str">
            <v>ITE</v>
          </cell>
          <cell r="N8145">
            <v>1125000</v>
          </cell>
          <cell r="O8145">
            <v>2625000</v>
          </cell>
        </row>
        <row r="8146">
          <cell r="F8146" t="str">
            <v>ITE</v>
          </cell>
          <cell r="N8146">
            <v>687500</v>
          </cell>
          <cell r="O8146">
            <v>1604168</v>
          </cell>
        </row>
        <row r="8147">
          <cell r="F8147" t="str">
            <v>ITE</v>
          </cell>
          <cell r="N8147">
            <v>2187500</v>
          </cell>
          <cell r="O8147">
            <v>5651041</v>
          </cell>
        </row>
        <row r="8148">
          <cell r="F8148" t="str">
            <v>OPE</v>
          </cell>
          <cell r="N8148">
            <v>43617025</v>
          </cell>
          <cell r="O8148">
            <v>98138306</v>
          </cell>
        </row>
        <row r="8149">
          <cell r="F8149" t="str">
            <v>ITE</v>
          </cell>
          <cell r="N8149">
            <v>3375000</v>
          </cell>
          <cell r="O8149">
            <v>7312500</v>
          </cell>
        </row>
        <row r="8150">
          <cell r="F8150" t="str">
            <v>FFE</v>
          </cell>
          <cell r="N8150">
            <v>1878750</v>
          </cell>
          <cell r="O8150">
            <v>4070625</v>
          </cell>
        </row>
        <row r="8151">
          <cell r="F8151" t="str">
            <v>FFE</v>
          </cell>
          <cell r="N8151">
            <v>957000</v>
          </cell>
          <cell r="O8151">
            <v>2153250</v>
          </cell>
        </row>
        <row r="8152">
          <cell r="F8152" t="str">
            <v>OPE</v>
          </cell>
          <cell r="N8152">
            <v>1687500</v>
          </cell>
          <cell r="O8152">
            <v>4359375</v>
          </cell>
        </row>
        <row r="8153">
          <cell r="F8153" t="str">
            <v>FFE</v>
          </cell>
          <cell r="N8153">
            <v>7429500</v>
          </cell>
          <cell r="O8153">
            <v>16097250</v>
          </cell>
        </row>
        <row r="8154">
          <cell r="F8154" t="str">
            <v>FFE</v>
          </cell>
          <cell r="N8154">
            <v>9562500</v>
          </cell>
          <cell r="O8154">
            <v>19921875</v>
          </cell>
        </row>
        <row r="8155">
          <cell r="F8155" t="str">
            <v>FFE</v>
          </cell>
          <cell r="N8155">
            <v>2565000</v>
          </cell>
          <cell r="O8155">
            <v>5557500</v>
          </cell>
        </row>
        <row r="8156">
          <cell r="F8156" t="str">
            <v>FFE</v>
          </cell>
          <cell r="N8156">
            <v>5670000</v>
          </cell>
          <cell r="O8156">
            <v>11812500</v>
          </cell>
        </row>
        <row r="8157">
          <cell r="F8157" t="str">
            <v>FFE</v>
          </cell>
          <cell r="N8157">
            <v>1068750</v>
          </cell>
          <cell r="O8157">
            <v>2315625</v>
          </cell>
        </row>
        <row r="8158">
          <cell r="F8158" t="str">
            <v>FFE</v>
          </cell>
          <cell r="N8158">
            <v>471250</v>
          </cell>
          <cell r="O8158">
            <v>1021041</v>
          </cell>
        </row>
        <row r="8159">
          <cell r="F8159" t="str">
            <v>BLD</v>
          </cell>
          <cell r="N8159">
            <v>70169430</v>
          </cell>
          <cell r="O8159">
            <v>152033766</v>
          </cell>
        </row>
        <row r="8160">
          <cell r="F8160" t="str">
            <v>FFE</v>
          </cell>
          <cell r="N8160">
            <v>2425000</v>
          </cell>
          <cell r="O8160">
            <v>5254166</v>
          </cell>
        </row>
        <row r="8161">
          <cell r="F8161" t="str">
            <v>FFE</v>
          </cell>
          <cell r="N8161">
            <v>1837500</v>
          </cell>
          <cell r="O8161">
            <v>3981250</v>
          </cell>
        </row>
        <row r="8162">
          <cell r="F8162" t="str">
            <v>FFE</v>
          </cell>
          <cell r="N8162">
            <v>1247500</v>
          </cell>
          <cell r="O8162">
            <v>2702916</v>
          </cell>
        </row>
        <row r="8163">
          <cell r="F8163" t="str">
            <v>FFE</v>
          </cell>
          <cell r="N8163">
            <v>1700000</v>
          </cell>
          <cell r="O8163">
            <v>3683333</v>
          </cell>
        </row>
        <row r="8164">
          <cell r="F8164" t="str">
            <v>FFE</v>
          </cell>
          <cell r="N8164">
            <v>1051875</v>
          </cell>
          <cell r="O8164">
            <v>2191406</v>
          </cell>
        </row>
        <row r="8165">
          <cell r="F8165" t="str">
            <v>FFE</v>
          </cell>
          <cell r="N8165">
            <v>3125000</v>
          </cell>
          <cell r="O8165">
            <v>6510416</v>
          </cell>
        </row>
        <row r="8166">
          <cell r="F8166" t="str">
            <v>FFE</v>
          </cell>
          <cell r="N8166">
            <v>1098625</v>
          </cell>
          <cell r="O8166">
            <v>2288802</v>
          </cell>
        </row>
        <row r="8167">
          <cell r="F8167" t="str">
            <v>OPE</v>
          </cell>
          <cell r="N8167">
            <v>14027412</v>
          </cell>
          <cell r="O8167">
            <v>30392726</v>
          </cell>
        </row>
        <row r="8168">
          <cell r="F8168" t="str">
            <v>COM</v>
          </cell>
          <cell r="N8168">
            <v>1887500</v>
          </cell>
          <cell r="O8168">
            <v>3932291</v>
          </cell>
        </row>
        <row r="8169">
          <cell r="F8169" t="str">
            <v>OPE</v>
          </cell>
          <cell r="N8169">
            <v>4760416</v>
          </cell>
          <cell r="O8169">
            <v>9917533</v>
          </cell>
        </row>
        <row r="8170">
          <cell r="F8170" t="str">
            <v>OPE</v>
          </cell>
          <cell r="N8170">
            <v>4760416</v>
          </cell>
          <cell r="O8170">
            <v>9917533</v>
          </cell>
        </row>
        <row r="8171">
          <cell r="F8171" t="str">
            <v>OPE</v>
          </cell>
          <cell r="N8171">
            <v>4760416</v>
          </cell>
          <cell r="O8171">
            <v>9917533</v>
          </cell>
        </row>
        <row r="8172">
          <cell r="F8172" t="str">
            <v>OPE</v>
          </cell>
          <cell r="N8172">
            <v>4760416</v>
          </cell>
          <cell r="O8172">
            <v>9917533</v>
          </cell>
        </row>
        <row r="8173">
          <cell r="F8173" t="str">
            <v>OPE</v>
          </cell>
          <cell r="N8173">
            <v>4760416</v>
          </cell>
          <cell r="O8173">
            <v>9917533</v>
          </cell>
        </row>
        <row r="8174">
          <cell r="F8174" t="str">
            <v>OPE</v>
          </cell>
          <cell r="N8174">
            <v>4760416</v>
          </cell>
          <cell r="O8174">
            <v>9917533</v>
          </cell>
        </row>
        <row r="8175">
          <cell r="F8175" t="str">
            <v>OPE</v>
          </cell>
          <cell r="N8175">
            <v>4760416</v>
          </cell>
          <cell r="O8175">
            <v>9917533</v>
          </cell>
        </row>
        <row r="8176">
          <cell r="F8176" t="str">
            <v>OPE</v>
          </cell>
          <cell r="N8176">
            <v>4760417</v>
          </cell>
          <cell r="O8176">
            <v>9917535</v>
          </cell>
        </row>
        <row r="8177">
          <cell r="F8177" t="str">
            <v>OPE</v>
          </cell>
          <cell r="N8177">
            <v>4760416</v>
          </cell>
          <cell r="O8177">
            <v>9917533</v>
          </cell>
        </row>
        <row r="8178">
          <cell r="F8178" t="str">
            <v>OPE</v>
          </cell>
          <cell r="N8178">
            <v>4760416</v>
          </cell>
          <cell r="O8178">
            <v>9917533</v>
          </cell>
        </row>
        <row r="8179">
          <cell r="F8179" t="str">
            <v>OPE</v>
          </cell>
          <cell r="N8179">
            <v>4760416</v>
          </cell>
          <cell r="O8179">
            <v>9917533</v>
          </cell>
        </row>
        <row r="8180">
          <cell r="F8180" t="str">
            <v>OPE</v>
          </cell>
          <cell r="N8180">
            <v>4760416</v>
          </cell>
          <cell r="O8180">
            <v>9917533</v>
          </cell>
        </row>
        <row r="8181">
          <cell r="F8181" t="str">
            <v>OPE</v>
          </cell>
          <cell r="N8181">
            <v>4760416</v>
          </cell>
          <cell r="O8181">
            <v>9917533</v>
          </cell>
        </row>
        <row r="8182">
          <cell r="F8182" t="str">
            <v>OPE</v>
          </cell>
          <cell r="N8182">
            <v>4760416</v>
          </cell>
          <cell r="O8182">
            <v>9917533</v>
          </cell>
        </row>
        <row r="8183">
          <cell r="F8183" t="str">
            <v>OPE</v>
          </cell>
          <cell r="N8183">
            <v>4760416</v>
          </cell>
          <cell r="O8183">
            <v>9917533</v>
          </cell>
        </row>
        <row r="8184">
          <cell r="F8184" t="str">
            <v>FFE</v>
          </cell>
          <cell r="N8184">
            <v>2181250</v>
          </cell>
          <cell r="O8184">
            <v>4544270</v>
          </cell>
        </row>
        <row r="8185">
          <cell r="F8185" t="str">
            <v>ITE</v>
          </cell>
          <cell r="N8185">
            <v>1573750</v>
          </cell>
          <cell r="O8185">
            <v>3278645</v>
          </cell>
        </row>
        <row r="8186">
          <cell r="F8186" t="str">
            <v>ITE</v>
          </cell>
          <cell r="N8186">
            <v>1573750</v>
          </cell>
          <cell r="O8186">
            <v>3278645</v>
          </cell>
        </row>
        <row r="8187">
          <cell r="F8187" t="str">
            <v>ITE</v>
          </cell>
          <cell r="N8187">
            <v>1573750</v>
          </cell>
          <cell r="O8187">
            <v>3278645</v>
          </cell>
        </row>
        <row r="8188">
          <cell r="F8188" t="str">
            <v>FFE</v>
          </cell>
          <cell r="N8188">
            <v>1306250</v>
          </cell>
          <cell r="O8188">
            <v>2721354</v>
          </cell>
        </row>
        <row r="8189">
          <cell r="F8189" t="str">
            <v>FFE</v>
          </cell>
          <cell r="N8189">
            <v>1306250</v>
          </cell>
          <cell r="O8189">
            <v>2721354</v>
          </cell>
        </row>
        <row r="8190">
          <cell r="F8190" t="str">
            <v>FFE</v>
          </cell>
          <cell r="N8190">
            <v>1306250</v>
          </cell>
          <cell r="O8190">
            <v>2721354</v>
          </cell>
        </row>
        <row r="8191">
          <cell r="F8191" t="str">
            <v>ITE</v>
          </cell>
          <cell r="N8191">
            <v>4700000</v>
          </cell>
          <cell r="O8191">
            <v>9791666</v>
          </cell>
        </row>
        <row r="8192">
          <cell r="F8192" t="str">
            <v>BLD</v>
          </cell>
          <cell r="N8192">
            <v>7858000</v>
          </cell>
          <cell r="O8192">
            <v>17025666</v>
          </cell>
        </row>
        <row r="8193">
          <cell r="F8193" t="str">
            <v>FFE</v>
          </cell>
          <cell r="N8193">
            <v>4875000</v>
          </cell>
          <cell r="O8193">
            <v>10562500</v>
          </cell>
        </row>
        <row r="8194">
          <cell r="F8194" t="str">
            <v>FFE</v>
          </cell>
          <cell r="N8194">
            <v>3025000</v>
          </cell>
          <cell r="O8194">
            <v>6554166</v>
          </cell>
        </row>
        <row r="8195">
          <cell r="F8195" t="str">
            <v>FFE</v>
          </cell>
          <cell r="N8195">
            <v>3812500</v>
          </cell>
          <cell r="O8195">
            <v>8260416</v>
          </cell>
        </row>
        <row r="8196">
          <cell r="F8196" t="str">
            <v>FFE</v>
          </cell>
          <cell r="N8196">
            <v>2968750</v>
          </cell>
          <cell r="O8196">
            <v>6432291</v>
          </cell>
        </row>
        <row r="8197">
          <cell r="F8197" t="str">
            <v>FFE</v>
          </cell>
          <cell r="N8197">
            <v>1787500</v>
          </cell>
          <cell r="O8197">
            <v>3872916</v>
          </cell>
        </row>
        <row r="8198">
          <cell r="F8198" t="str">
            <v>FFE</v>
          </cell>
          <cell r="N8198">
            <v>1850000</v>
          </cell>
          <cell r="O8198">
            <v>4008333</v>
          </cell>
        </row>
        <row r="8199">
          <cell r="F8199" t="str">
            <v>FFE</v>
          </cell>
          <cell r="N8199">
            <v>300000</v>
          </cell>
          <cell r="O8199">
            <v>650000</v>
          </cell>
        </row>
        <row r="8200">
          <cell r="F8200" t="str">
            <v>FFE</v>
          </cell>
          <cell r="N8200">
            <v>300000</v>
          </cell>
          <cell r="O8200">
            <v>650000</v>
          </cell>
        </row>
        <row r="8201">
          <cell r="F8201" t="str">
            <v>FFE</v>
          </cell>
          <cell r="N8201">
            <v>300000</v>
          </cell>
          <cell r="O8201">
            <v>650000</v>
          </cell>
        </row>
        <row r="8202">
          <cell r="F8202" t="str">
            <v>FFE</v>
          </cell>
          <cell r="N8202">
            <v>300000</v>
          </cell>
          <cell r="O8202">
            <v>650000</v>
          </cell>
        </row>
        <row r="8203">
          <cell r="F8203" t="str">
            <v>FFE</v>
          </cell>
          <cell r="N8203">
            <v>300000</v>
          </cell>
          <cell r="O8203">
            <v>650000</v>
          </cell>
        </row>
        <row r="8204">
          <cell r="F8204" t="str">
            <v>FFE</v>
          </cell>
          <cell r="N8204">
            <v>300000</v>
          </cell>
          <cell r="O8204">
            <v>650000</v>
          </cell>
        </row>
        <row r="8205">
          <cell r="F8205" t="str">
            <v>OPE</v>
          </cell>
          <cell r="N8205">
            <v>1572916</v>
          </cell>
          <cell r="O8205">
            <v>0</v>
          </cell>
        </row>
        <row r="8206">
          <cell r="F8206" t="str">
            <v>OPE</v>
          </cell>
          <cell r="N8206">
            <v>3145834</v>
          </cell>
          <cell r="O8206">
            <v>9830729</v>
          </cell>
        </row>
        <row r="8207">
          <cell r="F8207" t="str">
            <v>OPE</v>
          </cell>
          <cell r="N8207">
            <v>1572916</v>
          </cell>
          <cell r="O8207">
            <v>0</v>
          </cell>
        </row>
        <row r="8208">
          <cell r="F8208" t="str">
            <v>OPE</v>
          </cell>
          <cell r="N8208">
            <v>3145834</v>
          </cell>
          <cell r="O8208">
            <v>9830729</v>
          </cell>
        </row>
        <row r="8209">
          <cell r="F8209" t="str">
            <v>OPE</v>
          </cell>
          <cell r="N8209">
            <v>1572916</v>
          </cell>
          <cell r="O8209">
            <v>0</v>
          </cell>
        </row>
        <row r="8210">
          <cell r="F8210" t="str">
            <v>OPE</v>
          </cell>
          <cell r="N8210">
            <v>3145834</v>
          </cell>
          <cell r="O8210">
            <v>9830729</v>
          </cell>
        </row>
        <row r="8211">
          <cell r="F8211" t="str">
            <v>OPE</v>
          </cell>
          <cell r="N8211">
            <v>1572916</v>
          </cell>
          <cell r="O8211">
            <v>0</v>
          </cell>
        </row>
        <row r="8212">
          <cell r="F8212" t="str">
            <v>OPE</v>
          </cell>
          <cell r="N8212">
            <v>3145834</v>
          </cell>
          <cell r="O8212">
            <v>9830729</v>
          </cell>
        </row>
        <row r="8213">
          <cell r="F8213" t="str">
            <v>OPE</v>
          </cell>
          <cell r="N8213">
            <v>1572916</v>
          </cell>
          <cell r="O8213">
            <v>0</v>
          </cell>
        </row>
        <row r="8214">
          <cell r="F8214" t="str">
            <v>OPE</v>
          </cell>
          <cell r="N8214">
            <v>3145834</v>
          </cell>
          <cell r="O8214">
            <v>9830729</v>
          </cell>
        </row>
        <row r="8215">
          <cell r="F8215" t="str">
            <v>OPE</v>
          </cell>
          <cell r="N8215">
            <v>1572916</v>
          </cell>
          <cell r="O8215">
            <v>0</v>
          </cell>
        </row>
        <row r="8216">
          <cell r="F8216" t="str">
            <v>OPE</v>
          </cell>
          <cell r="N8216">
            <v>3145834</v>
          </cell>
          <cell r="O8216">
            <v>9830729</v>
          </cell>
        </row>
        <row r="8217">
          <cell r="F8217" t="str">
            <v>OPE</v>
          </cell>
          <cell r="N8217">
            <v>1572916</v>
          </cell>
          <cell r="O8217">
            <v>0</v>
          </cell>
        </row>
        <row r="8218">
          <cell r="F8218" t="str">
            <v>OPE</v>
          </cell>
          <cell r="N8218">
            <v>3145834</v>
          </cell>
          <cell r="O8218">
            <v>9830729</v>
          </cell>
        </row>
        <row r="8219">
          <cell r="F8219" t="str">
            <v>OPE</v>
          </cell>
          <cell r="N8219">
            <v>4718750</v>
          </cell>
          <cell r="O8219">
            <v>9830729</v>
          </cell>
        </row>
        <row r="8220">
          <cell r="F8220" t="str">
            <v>OPE</v>
          </cell>
          <cell r="N8220">
            <v>1572916</v>
          </cell>
          <cell r="O8220">
            <v>0</v>
          </cell>
        </row>
        <row r="8221">
          <cell r="F8221" t="str">
            <v>OPE</v>
          </cell>
          <cell r="N8221">
            <v>3145834</v>
          </cell>
          <cell r="O8221">
            <v>9830729</v>
          </cell>
        </row>
        <row r="8222">
          <cell r="F8222" t="str">
            <v>OPE</v>
          </cell>
          <cell r="N8222">
            <v>4718750</v>
          </cell>
          <cell r="O8222">
            <v>9830729</v>
          </cell>
        </row>
        <row r="8223">
          <cell r="F8223" t="str">
            <v>ITE</v>
          </cell>
          <cell r="N8223">
            <v>1837500</v>
          </cell>
          <cell r="O8223">
            <v>3828125</v>
          </cell>
        </row>
        <row r="8224">
          <cell r="F8224" t="str">
            <v>ITE</v>
          </cell>
          <cell r="N8224">
            <v>1837500</v>
          </cell>
          <cell r="O8224">
            <v>3828125</v>
          </cell>
        </row>
        <row r="8225">
          <cell r="F8225" t="str">
            <v>ITE</v>
          </cell>
          <cell r="N8225">
            <v>1837500</v>
          </cell>
          <cell r="O8225">
            <v>3828125</v>
          </cell>
        </row>
        <row r="8226">
          <cell r="F8226" t="str">
            <v>ITE</v>
          </cell>
          <cell r="N8226">
            <v>30086470</v>
          </cell>
          <cell r="O8226">
            <v>62680145</v>
          </cell>
        </row>
        <row r="8227">
          <cell r="F8227" t="str">
            <v>BLD</v>
          </cell>
          <cell r="N8227">
            <v>39555780</v>
          </cell>
          <cell r="O8227">
            <v>82407875</v>
          </cell>
        </row>
        <row r="8228">
          <cell r="F8228" t="str">
            <v>ITE</v>
          </cell>
          <cell r="N8228">
            <v>5207500</v>
          </cell>
          <cell r="O8228">
            <v>11282916</v>
          </cell>
        </row>
        <row r="8229">
          <cell r="F8229" t="str">
            <v>ITE</v>
          </cell>
          <cell r="N8229">
            <v>3237500</v>
          </cell>
          <cell r="O8229">
            <v>7284375</v>
          </cell>
        </row>
        <row r="8230">
          <cell r="F8230" t="str">
            <v>FFE</v>
          </cell>
          <cell r="N8230">
            <v>1897250</v>
          </cell>
          <cell r="O8230">
            <v>3952604</v>
          </cell>
        </row>
        <row r="8231">
          <cell r="F8231" t="str">
            <v>FFE</v>
          </cell>
          <cell r="N8231">
            <v>1897250</v>
          </cell>
          <cell r="O8231">
            <v>3952604</v>
          </cell>
        </row>
        <row r="8232">
          <cell r="F8232" t="str">
            <v>ITE</v>
          </cell>
          <cell r="N8232">
            <v>1262250</v>
          </cell>
          <cell r="O8232">
            <v>2629687</v>
          </cell>
        </row>
        <row r="8233">
          <cell r="F8233" t="str">
            <v>ITE</v>
          </cell>
          <cell r="N8233">
            <v>1262250</v>
          </cell>
          <cell r="O8233">
            <v>2629687</v>
          </cell>
        </row>
        <row r="8234">
          <cell r="F8234" t="str">
            <v>ITE</v>
          </cell>
          <cell r="N8234">
            <v>1262250</v>
          </cell>
          <cell r="O8234">
            <v>2629687</v>
          </cell>
        </row>
        <row r="8235">
          <cell r="F8235" t="str">
            <v>ITE</v>
          </cell>
          <cell r="N8235">
            <v>1262250</v>
          </cell>
          <cell r="O8235">
            <v>2629687</v>
          </cell>
        </row>
        <row r="8236">
          <cell r="F8236" t="str">
            <v>ITE</v>
          </cell>
          <cell r="N8236">
            <v>1837500</v>
          </cell>
          <cell r="O8236">
            <v>3828125</v>
          </cell>
        </row>
        <row r="8237">
          <cell r="F8237" t="str">
            <v>ITE</v>
          </cell>
          <cell r="N8237">
            <v>1837500</v>
          </cell>
          <cell r="O8237">
            <v>3828125</v>
          </cell>
        </row>
        <row r="8238">
          <cell r="F8238" t="str">
            <v>ITE</v>
          </cell>
          <cell r="N8238">
            <v>1837500</v>
          </cell>
          <cell r="O8238">
            <v>3828125</v>
          </cell>
        </row>
        <row r="8239">
          <cell r="F8239" t="str">
            <v>ITE</v>
          </cell>
          <cell r="N8239">
            <v>1837500</v>
          </cell>
          <cell r="O8239">
            <v>3828125</v>
          </cell>
        </row>
        <row r="8240">
          <cell r="F8240" t="str">
            <v>ITE</v>
          </cell>
          <cell r="N8240">
            <v>1837500</v>
          </cell>
          <cell r="O8240">
            <v>3828125</v>
          </cell>
        </row>
        <row r="8241">
          <cell r="F8241" t="str">
            <v>ITE</v>
          </cell>
          <cell r="N8241">
            <v>1837500</v>
          </cell>
          <cell r="O8241">
            <v>3828125</v>
          </cell>
        </row>
        <row r="8242">
          <cell r="F8242" t="str">
            <v>ITE</v>
          </cell>
          <cell r="N8242">
            <v>1837500</v>
          </cell>
          <cell r="O8242">
            <v>3828125</v>
          </cell>
        </row>
        <row r="8243">
          <cell r="F8243" t="str">
            <v>ITE</v>
          </cell>
          <cell r="N8243">
            <v>1837500</v>
          </cell>
          <cell r="O8243">
            <v>3828125</v>
          </cell>
        </row>
        <row r="8244">
          <cell r="F8244" t="str">
            <v>ITE</v>
          </cell>
          <cell r="N8244">
            <v>1837500</v>
          </cell>
          <cell r="O8244">
            <v>3828125</v>
          </cell>
        </row>
        <row r="8245">
          <cell r="F8245" t="str">
            <v>ITE</v>
          </cell>
          <cell r="N8245">
            <v>2231250</v>
          </cell>
          <cell r="O8245">
            <v>4648437</v>
          </cell>
        </row>
        <row r="8246">
          <cell r="F8246" t="str">
            <v>ITE</v>
          </cell>
          <cell r="N8246">
            <v>2231250</v>
          </cell>
          <cell r="O8246">
            <v>4648437</v>
          </cell>
        </row>
        <row r="8247">
          <cell r="F8247" t="str">
            <v>ITE</v>
          </cell>
          <cell r="N8247">
            <v>2231250</v>
          </cell>
          <cell r="O8247">
            <v>4648437</v>
          </cell>
        </row>
        <row r="8248">
          <cell r="F8248" t="str">
            <v>ITE</v>
          </cell>
          <cell r="N8248">
            <v>2231250</v>
          </cell>
          <cell r="O8248">
            <v>4648437</v>
          </cell>
        </row>
        <row r="8249">
          <cell r="F8249" t="str">
            <v>ITE</v>
          </cell>
          <cell r="N8249">
            <v>2231250</v>
          </cell>
          <cell r="O8249">
            <v>4648437</v>
          </cell>
        </row>
        <row r="8250">
          <cell r="F8250" t="str">
            <v>ITE</v>
          </cell>
          <cell r="N8250">
            <v>2231250</v>
          </cell>
          <cell r="O8250">
            <v>4648437</v>
          </cell>
        </row>
        <row r="8251">
          <cell r="F8251" t="str">
            <v>ITE</v>
          </cell>
          <cell r="N8251">
            <v>2231250</v>
          </cell>
          <cell r="O8251">
            <v>4648437</v>
          </cell>
        </row>
        <row r="8252">
          <cell r="F8252" t="str">
            <v>ITE</v>
          </cell>
          <cell r="N8252">
            <v>2231250</v>
          </cell>
          <cell r="O8252">
            <v>4648437</v>
          </cell>
        </row>
        <row r="8253">
          <cell r="F8253" t="str">
            <v>ITE</v>
          </cell>
          <cell r="N8253">
            <v>2231250</v>
          </cell>
          <cell r="O8253">
            <v>4648437</v>
          </cell>
        </row>
        <row r="8254">
          <cell r="F8254" t="str">
            <v>FFE</v>
          </cell>
          <cell r="N8254">
            <v>786250</v>
          </cell>
          <cell r="O8254">
            <v>1638020</v>
          </cell>
        </row>
        <row r="8255">
          <cell r="F8255" t="str">
            <v>FFE</v>
          </cell>
          <cell r="N8255">
            <v>786250</v>
          </cell>
          <cell r="O8255">
            <v>1638020</v>
          </cell>
        </row>
        <row r="8256">
          <cell r="F8256" t="str">
            <v>BLD</v>
          </cell>
          <cell r="N8256">
            <v>119973000</v>
          </cell>
          <cell r="O8256">
            <v>269939250</v>
          </cell>
        </row>
        <row r="8257">
          <cell r="F8257" t="str">
            <v>BLD</v>
          </cell>
          <cell r="N8257">
            <v>21398980</v>
          </cell>
          <cell r="O8257">
            <v>48147705</v>
          </cell>
        </row>
        <row r="8258">
          <cell r="F8258" t="str">
            <v>FFE</v>
          </cell>
          <cell r="N8258">
            <v>2875000</v>
          </cell>
          <cell r="O8258">
            <v>6468750</v>
          </cell>
        </row>
        <row r="8259">
          <cell r="F8259" t="str">
            <v>FFE</v>
          </cell>
          <cell r="N8259">
            <v>2737500</v>
          </cell>
          <cell r="O8259">
            <v>6159375</v>
          </cell>
        </row>
        <row r="8260">
          <cell r="F8260" t="str">
            <v>FFE</v>
          </cell>
          <cell r="N8260">
            <v>2375000</v>
          </cell>
          <cell r="O8260">
            <v>5343750</v>
          </cell>
        </row>
        <row r="8261">
          <cell r="F8261" t="str">
            <v>FFE</v>
          </cell>
          <cell r="N8261">
            <v>2125000</v>
          </cell>
          <cell r="O8261">
            <v>4781250</v>
          </cell>
        </row>
        <row r="8262">
          <cell r="F8262" t="str">
            <v>FFE</v>
          </cell>
          <cell r="N8262">
            <v>2375000</v>
          </cell>
          <cell r="O8262">
            <v>5343750</v>
          </cell>
        </row>
        <row r="8263">
          <cell r="F8263" t="str">
            <v>FFE</v>
          </cell>
          <cell r="N8263">
            <v>2212500</v>
          </cell>
          <cell r="O8263">
            <v>4978125</v>
          </cell>
        </row>
        <row r="8264">
          <cell r="F8264" t="str">
            <v>FFE</v>
          </cell>
          <cell r="N8264">
            <v>1074750</v>
          </cell>
          <cell r="O8264">
            <v>2866000</v>
          </cell>
        </row>
        <row r="8265">
          <cell r="F8265" t="str">
            <v>FFE</v>
          </cell>
          <cell r="N8265">
            <v>856250</v>
          </cell>
          <cell r="O8265">
            <v>1783854</v>
          </cell>
        </row>
        <row r="8266">
          <cell r="F8266" t="str">
            <v>FFE</v>
          </cell>
          <cell r="N8266">
            <v>856250</v>
          </cell>
          <cell r="O8266">
            <v>1783854</v>
          </cell>
        </row>
        <row r="8267">
          <cell r="F8267" t="str">
            <v>FFE</v>
          </cell>
          <cell r="N8267">
            <v>856250</v>
          </cell>
          <cell r="O8267">
            <v>1783854</v>
          </cell>
        </row>
        <row r="8268">
          <cell r="F8268" t="str">
            <v>OPE</v>
          </cell>
          <cell r="N8268">
            <v>4802083</v>
          </cell>
          <cell r="O8268">
            <v>9604166</v>
          </cell>
        </row>
        <row r="8269">
          <cell r="F8269" t="str">
            <v>OPE</v>
          </cell>
          <cell r="N8269">
            <v>4802083</v>
          </cell>
          <cell r="O8269">
            <v>9604166</v>
          </cell>
        </row>
        <row r="8270">
          <cell r="F8270" t="str">
            <v>OPE</v>
          </cell>
          <cell r="N8270">
            <v>4802083</v>
          </cell>
          <cell r="O8270">
            <v>9604166</v>
          </cell>
        </row>
        <row r="8271">
          <cell r="F8271" t="str">
            <v>OPE</v>
          </cell>
          <cell r="N8271">
            <v>4802083</v>
          </cell>
          <cell r="O8271">
            <v>9604166</v>
          </cell>
        </row>
        <row r="8272">
          <cell r="F8272" t="str">
            <v>OPE</v>
          </cell>
          <cell r="N8272">
            <v>4802083</v>
          </cell>
          <cell r="O8272">
            <v>9604166</v>
          </cell>
        </row>
        <row r="8273">
          <cell r="F8273" t="str">
            <v>OPE</v>
          </cell>
          <cell r="N8273">
            <v>4802082</v>
          </cell>
          <cell r="O8273">
            <v>9604164</v>
          </cell>
        </row>
        <row r="8274">
          <cell r="F8274" t="str">
            <v>OPE</v>
          </cell>
          <cell r="N8274">
            <v>4802083</v>
          </cell>
          <cell r="O8274">
            <v>9604166</v>
          </cell>
        </row>
        <row r="8275">
          <cell r="F8275" t="str">
            <v>OPE</v>
          </cell>
          <cell r="N8275">
            <v>4802083</v>
          </cell>
          <cell r="O8275">
            <v>9604166</v>
          </cell>
        </row>
        <row r="8276">
          <cell r="F8276" t="str">
            <v>OPE</v>
          </cell>
          <cell r="N8276">
            <v>4802083</v>
          </cell>
          <cell r="O8276">
            <v>9604166</v>
          </cell>
        </row>
        <row r="8277">
          <cell r="F8277" t="str">
            <v>OPE</v>
          </cell>
          <cell r="N8277">
            <v>4802083</v>
          </cell>
          <cell r="O8277">
            <v>9604166</v>
          </cell>
        </row>
        <row r="8278">
          <cell r="F8278" t="str">
            <v>OPE</v>
          </cell>
          <cell r="N8278">
            <v>4802083</v>
          </cell>
          <cell r="O8278">
            <v>9604166</v>
          </cell>
        </row>
        <row r="8279">
          <cell r="F8279" t="str">
            <v>OPE</v>
          </cell>
          <cell r="N8279">
            <v>4802083</v>
          </cell>
          <cell r="O8279">
            <v>9604166</v>
          </cell>
        </row>
        <row r="8280">
          <cell r="F8280" t="str">
            <v>OPE</v>
          </cell>
          <cell r="N8280">
            <v>4802083</v>
          </cell>
          <cell r="O8280">
            <v>9604166</v>
          </cell>
        </row>
        <row r="8281">
          <cell r="F8281" t="str">
            <v>OPE</v>
          </cell>
          <cell r="N8281">
            <v>4802083</v>
          </cell>
          <cell r="O8281">
            <v>9604166</v>
          </cell>
        </row>
        <row r="8282">
          <cell r="F8282" t="str">
            <v>OPE</v>
          </cell>
          <cell r="N8282">
            <v>4802083</v>
          </cell>
          <cell r="O8282">
            <v>9604166</v>
          </cell>
        </row>
        <row r="8283">
          <cell r="F8283" t="str">
            <v>OPE</v>
          </cell>
          <cell r="N8283">
            <v>4802083</v>
          </cell>
          <cell r="O8283">
            <v>9604166</v>
          </cell>
        </row>
        <row r="8284">
          <cell r="F8284" t="str">
            <v>OPE</v>
          </cell>
          <cell r="N8284">
            <v>4802083</v>
          </cell>
          <cell r="O8284">
            <v>9604166</v>
          </cell>
        </row>
        <row r="8285">
          <cell r="F8285" t="str">
            <v>OPE</v>
          </cell>
          <cell r="N8285">
            <v>4802083</v>
          </cell>
          <cell r="O8285">
            <v>9604166</v>
          </cell>
        </row>
        <row r="8286">
          <cell r="F8286" t="str">
            <v>OPE</v>
          </cell>
          <cell r="N8286">
            <v>4802083</v>
          </cell>
          <cell r="O8286">
            <v>9604166</v>
          </cell>
        </row>
        <row r="8287">
          <cell r="F8287" t="str">
            <v>OPE</v>
          </cell>
          <cell r="N8287">
            <v>4802083</v>
          </cell>
          <cell r="O8287">
            <v>9604166</v>
          </cell>
        </row>
        <row r="8288">
          <cell r="F8288" t="str">
            <v>OPE</v>
          </cell>
          <cell r="N8288">
            <v>4802083</v>
          </cell>
          <cell r="O8288">
            <v>9604166</v>
          </cell>
        </row>
        <row r="8289">
          <cell r="F8289" t="str">
            <v>OPE</v>
          </cell>
          <cell r="N8289">
            <v>4802083</v>
          </cell>
          <cell r="O8289">
            <v>9604166</v>
          </cell>
        </row>
        <row r="8290">
          <cell r="F8290" t="str">
            <v>OPE</v>
          </cell>
          <cell r="N8290">
            <v>4802083</v>
          </cell>
          <cell r="O8290">
            <v>9604166</v>
          </cell>
        </row>
        <row r="8291">
          <cell r="F8291" t="str">
            <v>OPE</v>
          </cell>
          <cell r="N8291">
            <v>4802083</v>
          </cell>
          <cell r="O8291">
            <v>9604166</v>
          </cell>
        </row>
        <row r="8292">
          <cell r="F8292" t="str">
            <v>OPE</v>
          </cell>
          <cell r="N8292">
            <v>4802083</v>
          </cell>
          <cell r="O8292">
            <v>9604166</v>
          </cell>
        </row>
        <row r="8293">
          <cell r="F8293" t="str">
            <v>OPE</v>
          </cell>
          <cell r="N8293">
            <v>4802083</v>
          </cell>
          <cell r="O8293">
            <v>9604166</v>
          </cell>
        </row>
        <row r="8294">
          <cell r="F8294" t="str">
            <v>OPE</v>
          </cell>
          <cell r="N8294">
            <v>4802083</v>
          </cell>
          <cell r="O8294">
            <v>9604166</v>
          </cell>
        </row>
        <row r="8295">
          <cell r="F8295" t="str">
            <v>OPE</v>
          </cell>
          <cell r="N8295">
            <v>4802083</v>
          </cell>
          <cell r="O8295">
            <v>9604166</v>
          </cell>
        </row>
        <row r="8296">
          <cell r="F8296" t="str">
            <v>OPE</v>
          </cell>
          <cell r="N8296">
            <v>4802083</v>
          </cell>
          <cell r="O8296">
            <v>9604166</v>
          </cell>
        </row>
        <row r="8297">
          <cell r="F8297" t="str">
            <v>OPE</v>
          </cell>
          <cell r="N8297">
            <v>4802083</v>
          </cell>
          <cell r="O8297">
            <v>9604166</v>
          </cell>
        </row>
        <row r="8298">
          <cell r="F8298" t="str">
            <v>OPE</v>
          </cell>
          <cell r="N8298">
            <v>4507500</v>
          </cell>
          <cell r="O8298">
            <v>9015000</v>
          </cell>
        </row>
        <row r="8299">
          <cell r="F8299" t="str">
            <v>OPE</v>
          </cell>
          <cell r="N8299">
            <v>4507500</v>
          </cell>
          <cell r="O8299">
            <v>9015000</v>
          </cell>
        </row>
        <row r="8300">
          <cell r="F8300" t="str">
            <v>OPE</v>
          </cell>
          <cell r="N8300">
            <v>4507500</v>
          </cell>
          <cell r="O8300">
            <v>9015000</v>
          </cell>
        </row>
        <row r="8301">
          <cell r="F8301" t="str">
            <v>OPE</v>
          </cell>
          <cell r="N8301">
            <v>4507500</v>
          </cell>
          <cell r="O8301">
            <v>9015000</v>
          </cell>
        </row>
        <row r="8302">
          <cell r="F8302" t="str">
            <v>OPE</v>
          </cell>
          <cell r="N8302">
            <v>4507500</v>
          </cell>
          <cell r="O8302">
            <v>9015000</v>
          </cell>
        </row>
        <row r="8303">
          <cell r="F8303" t="str">
            <v>OPE</v>
          </cell>
          <cell r="N8303">
            <v>4507500</v>
          </cell>
          <cell r="O8303">
            <v>9015000</v>
          </cell>
        </row>
        <row r="8304">
          <cell r="F8304" t="str">
            <v>OPE</v>
          </cell>
          <cell r="N8304">
            <v>4507500</v>
          </cell>
          <cell r="O8304">
            <v>9015000</v>
          </cell>
        </row>
        <row r="8305">
          <cell r="F8305" t="str">
            <v>OPE</v>
          </cell>
          <cell r="N8305">
            <v>4507500</v>
          </cell>
          <cell r="O8305">
            <v>9015000</v>
          </cell>
        </row>
        <row r="8306">
          <cell r="F8306" t="str">
            <v>OPE</v>
          </cell>
          <cell r="N8306">
            <v>4507500</v>
          </cell>
          <cell r="O8306">
            <v>9015000</v>
          </cell>
        </row>
        <row r="8307">
          <cell r="F8307" t="str">
            <v>OPE</v>
          </cell>
          <cell r="N8307">
            <v>4507500</v>
          </cell>
          <cell r="O8307">
            <v>9015000</v>
          </cell>
        </row>
        <row r="8308">
          <cell r="F8308" t="str">
            <v>OPE</v>
          </cell>
          <cell r="N8308">
            <v>4507500</v>
          </cell>
          <cell r="O8308">
            <v>9015000</v>
          </cell>
        </row>
        <row r="8309">
          <cell r="F8309" t="str">
            <v>OPE</v>
          </cell>
          <cell r="N8309">
            <v>4507500</v>
          </cell>
          <cell r="O8309">
            <v>9015000</v>
          </cell>
        </row>
        <row r="8310">
          <cell r="F8310" t="str">
            <v>OPE</v>
          </cell>
          <cell r="N8310">
            <v>4507500</v>
          </cell>
          <cell r="O8310">
            <v>9015000</v>
          </cell>
        </row>
        <row r="8311">
          <cell r="F8311" t="str">
            <v>OPE</v>
          </cell>
          <cell r="N8311">
            <v>4507500</v>
          </cell>
          <cell r="O8311">
            <v>9015000</v>
          </cell>
        </row>
        <row r="8312">
          <cell r="F8312" t="str">
            <v>OPE</v>
          </cell>
          <cell r="N8312">
            <v>4507500</v>
          </cell>
          <cell r="O8312">
            <v>9015000</v>
          </cell>
        </row>
        <row r="8313">
          <cell r="F8313" t="str">
            <v>OPE</v>
          </cell>
          <cell r="N8313">
            <v>4507500</v>
          </cell>
          <cell r="O8313">
            <v>9015000</v>
          </cell>
        </row>
        <row r="8314">
          <cell r="F8314" t="str">
            <v>OPE</v>
          </cell>
          <cell r="N8314">
            <v>4507500</v>
          </cell>
          <cell r="O8314">
            <v>9015000</v>
          </cell>
        </row>
        <row r="8315">
          <cell r="F8315" t="str">
            <v>OPE</v>
          </cell>
          <cell r="N8315">
            <v>4507500</v>
          </cell>
          <cell r="O8315">
            <v>9015000</v>
          </cell>
        </row>
        <row r="8316">
          <cell r="F8316" t="str">
            <v>OPE</v>
          </cell>
          <cell r="N8316">
            <v>4507500</v>
          </cell>
          <cell r="O8316">
            <v>9015000</v>
          </cell>
        </row>
        <row r="8317">
          <cell r="F8317" t="str">
            <v>OPE</v>
          </cell>
          <cell r="N8317">
            <v>4507500</v>
          </cell>
          <cell r="O8317">
            <v>9015000</v>
          </cell>
        </row>
        <row r="8318">
          <cell r="F8318" t="str">
            <v>OPE</v>
          </cell>
          <cell r="N8318">
            <v>4507500</v>
          </cell>
          <cell r="O8318">
            <v>9015000</v>
          </cell>
        </row>
        <row r="8319">
          <cell r="F8319" t="str">
            <v>OPE</v>
          </cell>
          <cell r="N8319">
            <v>4507500</v>
          </cell>
          <cell r="O8319">
            <v>9015000</v>
          </cell>
        </row>
        <row r="8320">
          <cell r="F8320" t="str">
            <v>OPE</v>
          </cell>
          <cell r="N8320">
            <v>4507500</v>
          </cell>
          <cell r="O8320">
            <v>9015000</v>
          </cell>
        </row>
        <row r="8321">
          <cell r="F8321" t="str">
            <v>OPE</v>
          </cell>
          <cell r="N8321">
            <v>4507500</v>
          </cell>
          <cell r="O8321">
            <v>9015000</v>
          </cell>
        </row>
        <row r="8322">
          <cell r="F8322" t="str">
            <v>OPE</v>
          </cell>
          <cell r="N8322">
            <v>4507500</v>
          </cell>
          <cell r="O8322">
            <v>9015000</v>
          </cell>
        </row>
        <row r="8323">
          <cell r="F8323" t="str">
            <v>OPE</v>
          </cell>
          <cell r="N8323">
            <v>4507500</v>
          </cell>
          <cell r="O8323">
            <v>9015000</v>
          </cell>
        </row>
        <row r="8324">
          <cell r="F8324" t="str">
            <v>OPE</v>
          </cell>
          <cell r="N8324">
            <v>4507500</v>
          </cell>
          <cell r="O8324">
            <v>9015000</v>
          </cell>
        </row>
        <row r="8325">
          <cell r="F8325" t="str">
            <v>OPE</v>
          </cell>
          <cell r="N8325">
            <v>4507500</v>
          </cell>
          <cell r="O8325">
            <v>9015000</v>
          </cell>
        </row>
        <row r="8326">
          <cell r="F8326" t="str">
            <v>OPE</v>
          </cell>
          <cell r="N8326">
            <v>4507500</v>
          </cell>
          <cell r="O8326">
            <v>9015000</v>
          </cell>
        </row>
        <row r="8327">
          <cell r="F8327" t="str">
            <v>OPE</v>
          </cell>
          <cell r="N8327">
            <v>4507500</v>
          </cell>
          <cell r="O8327">
            <v>9015000</v>
          </cell>
        </row>
        <row r="8328">
          <cell r="F8328" t="str">
            <v>OPE</v>
          </cell>
          <cell r="N8328">
            <v>4507500</v>
          </cell>
          <cell r="O8328">
            <v>9015000</v>
          </cell>
        </row>
        <row r="8329">
          <cell r="F8329" t="str">
            <v>OPE</v>
          </cell>
          <cell r="N8329">
            <v>4507500</v>
          </cell>
          <cell r="O8329">
            <v>9015000</v>
          </cell>
        </row>
        <row r="8330">
          <cell r="F8330" t="str">
            <v>OPE</v>
          </cell>
          <cell r="N8330">
            <v>4507500</v>
          </cell>
          <cell r="O8330">
            <v>9015000</v>
          </cell>
        </row>
        <row r="8331">
          <cell r="F8331" t="str">
            <v>OPE</v>
          </cell>
          <cell r="N8331">
            <v>4507500</v>
          </cell>
          <cell r="O8331">
            <v>9015000</v>
          </cell>
        </row>
        <row r="8332">
          <cell r="F8332" t="str">
            <v>OPE</v>
          </cell>
          <cell r="N8332">
            <v>4507500</v>
          </cell>
          <cell r="O8332">
            <v>9015000</v>
          </cell>
        </row>
        <row r="8333">
          <cell r="F8333" t="str">
            <v>OPE</v>
          </cell>
          <cell r="N8333">
            <v>4507500</v>
          </cell>
          <cell r="O8333">
            <v>9015000</v>
          </cell>
        </row>
        <row r="8334">
          <cell r="F8334" t="str">
            <v>OPE</v>
          </cell>
          <cell r="N8334">
            <v>4507500</v>
          </cell>
          <cell r="O8334">
            <v>9015000</v>
          </cell>
        </row>
        <row r="8335">
          <cell r="F8335" t="str">
            <v>OPE</v>
          </cell>
          <cell r="N8335">
            <v>4507500</v>
          </cell>
          <cell r="O8335">
            <v>9015000</v>
          </cell>
        </row>
        <row r="8336">
          <cell r="F8336" t="str">
            <v>OPE</v>
          </cell>
          <cell r="N8336">
            <v>4507500</v>
          </cell>
          <cell r="O8336">
            <v>9015000</v>
          </cell>
        </row>
        <row r="8337">
          <cell r="F8337" t="str">
            <v>OPE</v>
          </cell>
          <cell r="N8337">
            <v>4507500</v>
          </cell>
          <cell r="O8337">
            <v>9015000</v>
          </cell>
        </row>
        <row r="8338">
          <cell r="F8338" t="str">
            <v>OPE</v>
          </cell>
          <cell r="N8338">
            <v>4507500</v>
          </cell>
          <cell r="O8338">
            <v>9015000</v>
          </cell>
        </row>
        <row r="8339">
          <cell r="F8339" t="str">
            <v>OPE</v>
          </cell>
          <cell r="N8339">
            <v>4507500</v>
          </cell>
          <cell r="O8339">
            <v>9015000</v>
          </cell>
        </row>
        <row r="8340">
          <cell r="F8340" t="str">
            <v>OPE</v>
          </cell>
          <cell r="N8340">
            <v>4507500</v>
          </cell>
          <cell r="O8340">
            <v>9015000</v>
          </cell>
        </row>
        <row r="8341">
          <cell r="F8341" t="str">
            <v>OPE</v>
          </cell>
          <cell r="N8341">
            <v>4507500</v>
          </cell>
          <cell r="O8341">
            <v>9015000</v>
          </cell>
        </row>
        <row r="8342">
          <cell r="F8342" t="str">
            <v>OPE</v>
          </cell>
          <cell r="N8342">
            <v>4507500</v>
          </cell>
          <cell r="O8342">
            <v>9015000</v>
          </cell>
        </row>
        <row r="8343">
          <cell r="F8343" t="str">
            <v>OPE</v>
          </cell>
          <cell r="N8343">
            <v>4507500</v>
          </cell>
          <cell r="O8343">
            <v>9015000</v>
          </cell>
        </row>
        <row r="8344">
          <cell r="F8344" t="str">
            <v>OPE</v>
          </cell>
          <cell r="N8344">
            <v>4507500</v>
          </cell>
          <cell r="O8344">
            <v>9015000</v>
          </cell>
        </row>
        <row r="8345">
          <cell r="F8345" t="str">
            <v>OPE</v>
          </cell>
          <cell r="N8345">
            <v>4507500</v>
          </cell>
          <cell r="O8345">
            <v>9015000</v>
          </cell>
        </row>
        <row r="8346">
          <cell r="F8346" t="str">
            <v>OPE</v>
          </cell>
          <cell r="N8346">
            <v>4507500</v>
          </cell>
          <cell r="O8346">
            <v>9015000</v>
          </cell>
        </row>
        <row r="8347">
          <cell r="F8347" t="str">
            <v>OPE</v>
          </cell>
          <cell r="N8347">
            <v>4507500</v>
          </cell>
          <cell r="O8347">
            <v>9015000</v>
          </cell>
        </row>
        <row r="8348">
          <cell r="F8348" t="str">
            <v>ITE</v>
          </cell>
          <cell r="N8348">
            <v>2083770</v>
          </cell>
          <cell r="O8348">
            <v>4167540</v>
          </cell>
        </row>
        <row r="8349">
          <cell r="F8349" t="str">
            <v>ITE</v>
          </cell>
          <cell r="N8349">
            <v>2083770</v>
          </cell>
          <cell r="O8349">
            <v>4167540</v>
          </cell>
        </row>
        <row r="8350">
          <cell r="F8350" t="str">
            <v>ITE</v>
          </cell>
          <cell r="N8350">
            <v>2083770</v>
          </cell>
          <cell r="O8350">
            <v>4167540</v>
          </cell>
        </row>
        <row r="8351">
          <cell r="F8351" t="str">
            <v>ITE</v>
          </cell>
          <cell r="N8351">
            <v>2083770</v>
          </cell>
          <cell r="O8351">
            <v>4167540</v>
          </cell>
        </row>
        <row r="8352">
          <cell r="F8352" t="str">
            <v>ITE</v>
          </cell>
          <cell r="N8352">
            <v>2083770</v>
          </cell>
          <cell r="O8352">
            <v>4167540</v>
          </cell>
        </row>
        <row r="8353">
          <cell r="F8353" t="str">
            <v>ITE</v>
          </cell>
          <cell r="N8353">
            <v>2083770</v>
          </cell>
          <cell r="O8353">
            <v>4167540</v>
          </cell>
        </row>
        <row r="8354">
          <cell r="F8354" t="str">
            <v>ITE</v>
          </cell>
          <cell r="N8354">
            <v>2083770</v>
          </cell>
          <cell r="O8354">
            <v>4167540</v>
          </cell>
        </row>
        <row r="8355">
          <cell r="F8355" t="str">
            <v>ITE</v>
          </cell>
          <cell r="N8355">
            <v>2083770</v>
          </cell>
          <cell r="O8355">
            <v>4167540</v>
          </cell>
        </row>
        <row r="8356">
          <cell r="F8356" t="str">
            <v>ITE</v>
          </cell>
          <cell r="N8356">
            <v>2083770</v>
          </cell>
          <cell r="O8356">
            <v>4167540</v>
          </cell>
        </row>
        <row r="8357">
          <cell r="F8357" t="str">
            <v>ITE</v>
          </cell>
          <cell r="N8357">
            <v>2083770</v>
          </cell>
          <cell r="O8357">
            <v>4167540</v>
          </cell>
        </row>
        <row r="8358">
          <cell r="F8358" t="str">
            <v>ITE</v>
          </cell>
          <cell r="N8358">
            <v>2083770</v>
          </cell>
          <cell r="O8358">
            <v>4167540</v>
          </cell>
        </row>
        <row r="8359">
          <cell r="F8359" t="str">
            <v>ITE</v>
          </cell>
          <cell r="N8359">
            <v>2083770</v>
          </cell>
          <cell r="O8359">
            <v>4167540</v>
          </cell>
        </row>
        <row r="8360">
          <cell r="F8360" t="str">
            <v>ITE</v>
          </cell>
          <cell r="N8360">
            <v>2083770</v>
          </cell>
          <cell r="O8360">
            <v>4167540</v>
          </cell>
        </row>
        <row r="8361">
          <cell r="F8361" t="str">
            <v>ITE</v>
          </cell>
          <cell r="N8361">
            <v>2083770</v>
          </cell>
          <cell r="O8361">
            <v>4167540</v>
          </cell>
        </row>
        <row r="8362">
          <cell r="F8362" t="str">
            <v>ITE</v>
          </cell>
          <cell r="N8362">
            <v>2083770</v>
          </cell>
          <cell r="O8362">
            <v>4167540</v>
          </cell>
        </row>
        <row r="8363">
          <cell r="F8363" t="str">
            <v>ITE</v>
          </cell>
          <cell r="N8363">
            <v>2083770</v>
          </cell>
          <cell r="O8363">
            <v>4167540</v>
          </cell>
        </row>
        <row r="8364">
          <cell r="F8364" t="str">
            <v>TRE</v>
          </cell>
          <cell r="N8364">
            <v>125550000</v>
          </cell>
          <cell r="O8364">
            <v>282487500</v>
          </cell>
        </row>
        <row r="8365">
          <cell r="F8365" t="str">
            <v>FFE</v>
          </cell>
          <cell r="N8365">
            <v>8000000</v>
          </cell>
          <cell r="O8365">
            <v>16666671</v>
          </cell>
        </row>
        <row r="8366">
          <cell r="F8366" t="str">
            <v>FFE</v>
          </cell>
          <cell r="N8366">
            <v>8000000</v>
          </cell>
          <cell r="O8366">
            <v>16666671</v>
          </cell>
        </row>
        <row r="8367">
          <cell r="F8367" t="str">
            <v>COM</v>
          </cell>
          <cell r="N8367">
            <v>2937250</v>
          </cell>
          <cell r="O8367">
            <v>5629729</v>
          </cell>
        </row>
        <row r="8368">
          <cell r="F8368" t="str">
            <v>COM</v>
          </cell>
          <cell r="N8368">
            <v>8946650</v>
          </cell>
          <cell r="O8368">
            <v>17893300</v>
          </cell>
        </row>
        <row r="8369">
          <cell r="F8369" t="str">
            <v>COM</v>
          </cell>
          <cell r="N8369">
            <v>8946650</v>
          </cell>
          <cell r="O8369">
            <v>17893300</v>
          </cell>
        </row>
        <row r="8370">
          <cell r="F8370" t="str">
            <v>COM</v>
          </cell>
          <cell r="N8370">
            <v>8946650</v>
          </cell>
          <cell r="O8370">
            <v>17893300</v>
          </cell>
        </row>
        <row r="8371">
          <cell r="F8371" t="str">
            <v>COM</v>
          </cell>
          <cell r="N8371">
            <v>8946650</v>
          </cell>
          <cell r="O8371">
            <v>17893300</v>
          </cell>
        </row>
        <row r="8372">
          <cell r="F8372" t="str">
            <v>FFE</v>
          </cell>
          <cell r="N8372">
            <v>837500</v>
          </cell>
          <cell r="O8372">
            <v>1744796</v>
          </cell>
        </row>
        <row r="8373">
          <cell r="F8373" t="str">
            <v>FFE</v>
          </cell>
          <cell r="N8373">
            <v>1050000</v>
          </cell>
          <cell r="O8373">
            <v>2187500</v>
          </cell>
        </row>
        <row r="8374">
          <cell r="F8374" t="str">
            <v>FFE</v>
          </cell>
          <cell r="N8374">
            <v>1050000</v>
          </cell>
          <cell r="O8374">
            <v>2187500</v>
          </cell>
        </row>
        <row r="8375">
          <cell r="F8375" t="str">
            <v>OPE</v>
          </cell>
          <cell r="N8375">
            <v>20125000</v>
          </cell>
          <cell r="O8375">
            <v>40250000</v>
          </cell>
        </row>
        <row r="8376">
          <cell r="F8376" t="str">
            <v>OPE</v>
          </cell>
          <cell r="N8376">
            <v>20125000</v>
          </cell>
          <cell r="O8376">
            <v>40250000</v>
          </cell>
        </row>
        <row r="8377">
          <cell r="F8377" t="str">
            <v>OPE</v>
          </cell>
          <cell r="N8377">
            <v>18125000</v>
          </cell>
          <cell r="O8377">
            <v>36250000</v>
          </cell>
        </row>
        <row r="8378">
          <cell r="F8378" t="str">
            <v>OPE</v>
          </cell>
          <cell r="N8378">
            <v>18125000</v>
          </cell>
          <cell r="O8378">
            <v>36250000</v>
          </cell>
        </row>
        <row r="8379">
          <cell r="F8379" t="str">
            <v>BLD</v>
          </cell>
          <cell r="N8379">
            <v>75956000</v>
          </cell>
          <cell r="O8379">
            <v>151912000</v>
          </cell>
        </row>
        <row r="8380">
          <cell r="F8380" t="str">
            <v>FFE</v>
          </cell>
          <cell r="N8380">
            <v>1313750</v>
          </cell>
          <cell r="O8380">
            <v>2627500</v>
          </cell>
        </row>
        <row r="8381">
          <cell r="F8381" t="str">
            <v>ITE</v>
          </cell>
          <cell r="N8381">
            <v>1363000</v>
          </cell>
          <cell r="O8381">
            <v>3066746</v>
          </cell>
        </row>
        <row r="8382">
          <cell r="F8382" t="str">
            <v>ITE</v>
          </cell>
          <cell r="N8382">
            <v>3672500</v>
          </cell>
          <cell r="O8382">
            <v>7345000</v>
          </cell>
        </row>
        <row r="8383">
          <cell r="F8383" t="str">
            <v>ITE</v>
          </cell>
          <cell r="N8383">
            <v>3672500</v>
          </cell>
          <cell r="O8383">
            <v>7345000</v>
          </cell>
        </row>
        <row r="8384">
          <cell r="F8384" t="str">
            <v>ITE</v>
          </cell>
          <cell r="N8384">
            <v>3672500</v>
          </cell>
          <cell r="O8384">
            <v>7345000</v>
          </cell>
        </row>
        <row r="8385">
          <cell r="F8385" t="str">
            <v>ITE</v>
          </cell>
          <cell r="N8385">
            <v>3672500</v>
          </cell>
          <cell r="O8385">
            <v>7345000</v>
          </cell>
        </row>
        <row r="8386">
          <cell r="F8386" t="str">
            <v>ITE</v>
          </cell>
          <cell r="N8386">
            <v>3672500</v>
          </cell>
          <cell r="O8386">
            <v>7345000</v>
          </cell>
        </row>
        <row r="8387">
          <cell r="F8387" t="str">
            <v>COM</v>
          </cell>
          <cell r="N8387">
            <v>979084</v>
          </cell>
          <cell r="O8387">
            <v>0</v>
          </cell>
        </row>
        <row r="8388">
          <cell r="F8388" t="str">
            <v>FFE</v>
          </cell>
          <cell r="N8388">
            <v>923250</v>
          </cell>
          <cell r="O8388">
            <v>2462006</v>
          </cell>
        </row>
        <row r="8389">
          <cell r="F8389" t="str">
            <v>FFE</v>
          </cell>
          <cell r="N8389">
            <v>498750</v>
          </cell>
          <cell r="O8389">
            <v>997500</v>
          </cell>
        </row>
        <row r="8390">
          <cell r="F8390" t="str">
            <v>FFE</v>
          </cell>
          <cell r="N8390">
            <v>737500</v>
          </cell>
          <cell r="O8390">
            <v>1475000</v>
          </cell>
        </row>
        <row r="8391">
          <cell r="F8391" t="str">
            <v>FFE</v>
          </cell>
          <cell r="N8391">
            <v>4809375</v>
          </cell>
          <cell r="O8391">
            <v>9618750</v>
          </cell>
        </row>
        <row r="8392">
          <cell r="F8392" t="str">
            <v>FFE</v>
          </cell>
          <cell r="N8392">
            <v>683125</v>
          </cell>
          <cell r="O8392">
            <v>1366250</v>
          </cell>
        </row>
        <row r="8393">
          <cell r="F8393" t="str">
            <v>FFE</v>
          </cell>
          <cell r="N8393">
            <v>261000</v>
          </cell>
          <cell r="O8393">
            <v>522000</v>
          </cell>
        </row>
        <row r="8394">
          <cell r="F8394" t="str">
            <v>FFE</v>
          </cell>
          <cell r="N8394">
            <v>6095750</v>
          </cell>
          <cell r="O8394">
            <v>12191500</v>
          </cell>
        </row>
        <row r="8395">
          <cell r="F8395" t="str">
            <v>FFE</v>
          </cell>
          <cell r="N8395">
            <v>3778125</v>
          </cell>
          <cell r="O8395">
            <v>7556250</v>
          </cell>
        </row>
        <row r="8396">
          <cell r="F8396" t="str">
            <v>FFE</v>
          </cell>
          <cell r="N8396">
            <v>1534500</v>
          </cell>
          <cell r="O8396">
            <v>3069000</v>
          </cell>
        </row>
        <row r="8397">
          <cell r="F8397" t="str">
            <v>FFE</v>
          </cell>
          <cell r="N8397">
            <v>533125</v>
          </cell>
          <cell r="O8397">
            <v>1066250</v>
          </cell>
        </row>
        <row r="8398">
          <cell r="F8398" t="str">
            <v>FFE</v>
          </cell>
          <cell r="N8398">
            <v>1295454</v>
          </cell>
          <cell r="O8398">
            <v>2698869</v>
          </cell>
        </row>
        <row r="8399">
          <cell r="F8399" t="str">
            <v>FFE</v>
          </cell>
          <cell r="N8399">
            <v>1450500</v>
          </cell>
          <cell r="O8399">
            <v>3021875</v>
          </cell>
        </row>
        <row r="8400">
          <cell r="F8400" t="str">
            <v>FFE</v>
          </cell>
          <cell r="N8400">
            <v>1313750</v>
          </cell>
          <cell r="O8400">
            <v>2518020</v>
          </cell>
        </row>
        <row r="8401">
          <cell r="F8401" t="str">
            <v>ITE</v>
          </cell>
          <cell r="N8401">
            <v>4193750</v>
          </cell>
          <cell r="O8401">
            <v>8038020</v>
          </cell>
        </row>
        <row r="8402">
          <cell r="F8402" t="str">
            <v>FFE</v>
          </cell>
          <cell r="N8402">
            <v>1350000</v>
          </cell>
          <cell r="O8402">
            <v>2700000</v>
          </cell>
        </row>
        <row r="8403">
          <cell r="F8403" t="str">
            <v>BLD</v>
          </cell>
          <cell r="N8403">
            <v>28170204</v>
          </cell>
          <cell r="O8403">
            <v>58687925</v>
          </cell>
        </row>
        <row r="8404">
          <cell r="F8404" t="str">
            <v>ITE</v>
          </cell>
          <cell r="N8404">
            <v>1837500</v>
          </cell>
          <cell r="O8404">
            <v>3675000</v>
          </cell>
        </row>
        <row r="8405">
          <cell r="F8405" t="str">
            <v>ITE</v>
          </cell>
          <cell r="N8405">
            <v>1837500</v>
          </cell>
          <cell r="O8405">
            <v>3675000</v>
          </cell>
        </row>
        <row r="8406">
          <cell r="F8406" t="str">
            <v>ITE</v>
          </cell>
          <cell r="N8406">
            <v>2231250</v>
          </cell>
          <cell r="O8406">
            <v>4462500</v>
          </cell>
        </row>
        <row r="8407">
          <cell r="F8407" t="str">
            <v>ITE</v>
          </cell>
          <cell r="N8407">
            <v>3994333</v>
          </cell>
          <cell r="O8407">
            <v>7988665</v>
          </cell>
        </row>
        <row r="8408">
          <cell r="F8408" t="str">
            <v>ITE</v>
          </cell>
          <cell r="N8408">
            <v>3994333</v>
          </cell>
          <cell r="O8408">
            <v>7988665</v>
          </cell>
        </row>
        <row r="8409">
          <cell r="F8409" t="str">
            <v>ITE</v>
          </cell>
          <cell r="N8409">
            <v>3994333</v>
          </cell>
          <cell r="O8409">
            <v>7988665</v>
          </cell>
        </row>
        <row r="8410">
          <cell r="F8410" t="str">
            <v>ITE</v>
          </cell>
          <cell r="N8410">
            <v>3994333</v>
          </cell>
          <cell r="O8410">
            <v>7988665</v>
          </cell>
        </row>
        <row r="8411">
          <cell r="F8411" t="str">
            <v>ITE</v>
          </cell>
          <cell r="N8411">
            <v>3994333</v>
          </cell>
          <cell r="O8411">
            <v>7988665</v>
          </cell>
        </row>
        <row r="8412">
          <cell r="F8412" t="str">
            <v>ITE</v>
          </cell>
          <cell r="N8412">
            <v>4825000</v>
          </cell>
          <cell r="O8412">
            <v>9650000</v>
          </cell>
        </row>
        <row r="8413">
          <cell r="F8413" t="str">
            <v>ITE</v>
          </cell>
          <cell r="N8413">
            <v>3994333</v>
          </cell>
          <cell r="O8413">
            <v>7988665</v>
          </cell>
        </row>
        <row r="8414">
          <cell r="F8414" t="str">
            <v>ITE</v>
          </cell>
          <cell r="N8414">
            <v>3994333</v>
          </cell>
          <cell r="O8414">
            <v>7988665</v>
          </cell>
        </row>
        <row r="8415">
          <cell r="F8415" t="str">
            <v>ITE</v>
          </cell>
          <cell r="N8415">
            <v>3994333</v>
          </cell>
          <cell r="O8415">
            <v>7988665</v>
          </cell>
        </row>
        <row r="8416">
          <cell r="F8416" t="str">
            <v>ITE</v>
          </cell>
          <cell r="N8416">
            <v>3994333</v>
          </cell>
          <cell r="O8416">
            <v>7988665</v>
          </cell>
        </row>
        <row r="8417">
          <cell r="F8417" t="str">
            <v>ITE</v>
          </cell>
          <cell r="N8417">
            <v>3994333</v>
          </cell>
          <cell r="O8417">
            <v>7988665</v>
          </cell>
        </row>
        <row r="8418">
          <cell r="F8418" t="str">
            <v>ITE</v>
          </cell>
          <cell r="N8418">
            <v>3994333</v>
          </cell>
          <cell r="O8418">
            <v>7988665</v>
          </cell>
        </row>
        <row r="8419">
          <cell r="F8419" t="str">
            <v>ITE</v>
          </cell>
          <cell r="N8419">
            <v>3994333</v>
          </cell>
          <cell r="O8419">
            <v>7988665</v>
          </cell>
        </row>
        <row r="8420">
          <cell r="F8420" t="str">
            <v>ITE</v>
          </cell>
          <cell r="N8420">
            <v>3994334</v>
          </cell>
          <cell r="O8420">
            <v>7988666</v>
          </cell>
        </row>
        <row r="8421">
          <cell r="F8421" t="str">
            <v>ITE</v>
          </cell>
          <cell r="N8421">
            <v>3994333</v>
          </cell>
          <cell r="O8421">
            <v>7988665</v>
          </cell>
        </row>
        <row r="8422">
          <cell r="F8422" t="str">
            <v>ITE</v>
          </cell>
          <cell r="N8422">
            <v>3994333</v>
          </cell>
          <cell r="O8422">
            <v>7988665</v>
          </cell>
        </row>
        <row r="8423">
          <cell r="F8423" t="str">
            <v>OPE</v>
          </cell>
          <cell r="N8423">
            <v>50530175</v>
          </cell>
          <cell r="O8423">
            <v>101060351</v>
          </cell>
        </row>
        <row r="8424">
          <cell r="F8424" t="str">
            <v>OPE</v>
          </cell>
          <cell r="N8424">
            <v>50530181</v>
          </cell>
          <cell r="O8424">
            <v>101060357</v>
          </cell>
        </row>
        <row r="8425">
          <cell r="F8425" t="str">
            <v>ITE</v>
          </cell>
          <cell r="N8425">
            <v>3855150</v>
          </cell>
          <cell r="O8425">
            <v>7389037</v>
          </cell>
        </row>
        <row r="8426">
          <cell r="F8426" t="str">
            <v>FFE</v>
          </cell>
          <cell r="N8426">
            <v>2287500</v>
          </cell>
          <cell r="O8426">
            <v>4384375</v>
          </cell>
        </row>
        <row r="8427">
          <cell r="F8427" t="str">
            <v>FFE</v>
          </cell>
          <cell r="N8427">
            <v>2012500</v>
          </cell>
          <cell r="O8427">
            <v>3857291</v>
          </cell>
        </row>
        <row r="8428">
          <cell r="F8428" t="str">
            <v>FFE</v>
          </cell>
          <cell r="N8428">
            <v>1215000</v>
          </cell>
          <cell r="O8428">
            <v>2328750</v>
          </cell>
        </row>
        <row r="8429">
          <cell r="F8429" t="str">
            <v>FFE</v>
          </cell>
          <cell r="N8429">
            <v>950000</v>
          </cell>
          <cell r="O8429">
            <v>1820833</v>
          </cell>
        </row>
        <row r="8430">
          <cell r="F8430" t="str">
            <v>BLD</v>
          </cell>
          <cell r="N8430">
            <v>8487700</v>
          </cell>
          <cell r="O8430">
            <v>16268091</v>
          </cell>
        </row>
        <row r="8431">
          <cell r="F8431" t="str">
            <v>FFE</v>
          </cell>
          <cell r="N8431">
            <v>1812500</v>
          </cell>
          <cell r="O8431">
            <v>3473958</v>
          </cell>
        </row>
        <row r="8432">
          <cell r="F8432" t="str">
            <v>FFE</v>
          </cell>
          <cell r="N8432">
            <v>1595000</v>
          </cell>
          <cell r="O8432">
            <v>3057083</v>
          </cell>
        </row>
        <row r="8433">
          <cell r="F8433" t="str">
            <v>FFE</v>
          </cell>
          <cell r="N8433">
            <v>1696250</v>
          </cell>
          <cell r="O8433">
            <v>3251145</v>
          </cell>
        </row>
        <row r="8434">
          <cell r="F8434" t="str">
            <v>FFE</v>
          </cell>
          <cell r="N8434">
            <v>1962500</v>
          </cell>
          <cell r="O8434">
            <v>3761458</v>
          </cell>
        </row>
        <row r="8435">
          <cell r="F8435" t="str">
            <v>FFE</v>
          </cell>
          <cell r="N8435">
            <v>1406750</v>
          </cell>
          <cell r="O8435">
            <v>2696270</v>
          </cell>
        </row>
        <row r="8436">
          <cell r="F8436" t="str">
            <v>FFE</v>
          </cell>
          <cell r="N8436">
            <v>3215000</v>
          </cell>
          <cell r="O8436">
            <v>6162083</v>
          </cell>
        </row>
        <row r="8437">
          <cell r="F8437" t="str">
            <v>FFE</v>
          </cell>
          <cell r="N8437">
            <v>1312500</v>
          </cell>
          <cell r="O8437">
            <v>2515625</v>
          </cell>
        </row>
        <row r="8438">
          <cell r="F8438" t="str">
            <v>FFE</v>
          </cell>
          <cell r="N8438">
            <v>595000</v>
          </cell>
          <cell r="O8438">
            <v>1140416</v>
          </cell>
        </row>
        <row r="8439">
          <cell r="F8439" t="str">
            <v>FFE</v>
          </cell>
          <cell r="N8439">
            <v>462500</v>
          </cell>
          <cell r="O8439">
            <v>886458</v>
          </cell>
        </row>
        <row r="8440">
          <cell r="F8440" t="str">
            <v>FFE</v>
          </cell>
          <cell r="N8440">
            <v>595000</v>
          </cell>
          <cell r="O8440">
            <v>1140416</v>
          </cell>
        </row>
        <row r="8441">
          <cell r="F8441" t="str">
            <v>FFE</v>
          </cell>
          <cell r="N8441">
            <v>595000</v>
          </cell>
          <cell r="O8441">
            <v>1140416</v>
          </cell>
        </row>
        <row r="8442">
          <cell r="F8442" t="str">
            <v>FFE</v>
          </cell>
          <cell r="N8442">
            <v>595000</v>
          </cell>
          <cell r="O8442">
            <v>1140416</v>
          </cell>
        </row>
        <row r="8443">
          <cell r="F8443" t="str">
            <v>FFE</v>
          </cell>
          <cell r="N8443">
            <v>595000</v>
          </cell>
          <cell r="O8443">
            <v>1140416</v>
          </cell>
        </row>
        <row r="8444">
          <cell r="F8444" t="str">
            <v>FFE</v>
          </cell>
          <cell r="N8444">
            <v>595000</v>
          </cell>
          <cell r="O8444">
            <v>1140416</v>
          </cell>
        </row>
        <row r="8445">
          <cell r="F8445" t="str">
            <v>FFE</v>
          </cell>
          <cell r="N8445">
            <v>595000</v>
          </cell>
          <cell r="O8445">
            <v>1140416</v>
          </cell>
        </row>
        <row r="8446">
          <cell r="F8446" t="str">
            <v>FFE</v>
          </cell>
          <cell r="N8446">
            <v>2347500</v>
          </cell>
          <cell r="O8446">
            <v>4499375</v>
          </cell>
        </row>
        <row r="8447">
          <cell r="F8447" t="str">
            <v>FFE</v>
          </cell>
          <cell r="N8447">
            <v>2347500</v>
          </cell>
          <cell r="O8447">
            <v>4499375</v>
          </cell>
        </row>
        <row r="8448">
          <cell r="F8448" t="str">
            <v>FFE</v>
          </cell>
          <cell r="N8448">
            <v>2347500</v>
          </cell>
          <cell r="O8448">
            <v>4499375</v>
          </cell>
        </row>
        <row r="8449">
          <cell r="F8449" t="str">
            <v>FFE</v>
          </cell>
          <cell r="N8449">
            <v>2347500</v>
          </cell>
          <cell r="O8449">
            <v>4499375</v>
          </cell>
        </row>
        <row r="8450">
          <cell r="F8450" t="str">
            <v>FFE</v>
          </cell>
          <cell r="N8450">
            <v>2347500</v>
          </cell>
          <cell r="O8450">
            <v>4499375</v>
          </cell>
        </row>
        <row r="8451">
          <cell r="F8451" t="str">
            <v>FFE</v>
          </cell>
          <cell r="N8451">
            <v>2347500</v>
          </cell>
          <cell r="O8451">
            <v>4499375</v>
          </cell>
        </row>
        <row r="8452">
          <cell r="F8452" t="str">
            <v>FFE</v>
          </cell>
          <cell r="N8452">
            <v>2347500</v>
          </cell>
          <cell r="O8452">
            <v>4499375</v>
          </cell>
        </row>
        <row r="8453">
          <cell r="F8453" t="str">
            <v>FFE</v>
          </cell>
          <cell r="N8453">
            <v>2347500</v>
          </cell>
          <cell r="O8453">
            <v>4499375</v>
          </cell>
        </row>
        <row r="8454">
          <cell r="F8454" t="str">
            <v>FFE</v>
          </cell>
          <cell r="N8454">
            <v>2347500</v>
          </cell>
          <cell r="O8454">
            <v>4499375</v>
          </cell>
        </row>
        <row r="8455">
          <cell r="F8455" t="str">
            <v>FFE</v>
          </cell>
          <cell r="N8455">
            <v>2347500</v>
          </cell>
          <cell r="O8455">
            <v>4499375</v>
          </cell>
        </row>
        <row r="8456">
          <cell r="F8456" t="str">
            <v>FFE</v>
          </cell>
          <cell r="N8456">
            <v>418750</v>
          </cell>
          <cell r="O8456">
            <v>802604</v>
          </cell>
        </row>
        <row r="8457">
          <cell r="F8457" t="str">
            <v>FFE</v>
          </cell>
          <cell r="N8457">
            <v>418750</v>
          </cell>
          <cell r="O8457">
            <v>802604</v>
          </cell>
        </row>
        <row r="8458">
          <cell r="F8458" t="str">
            <v>FFE</v>
          </cell>
          <cell r="N8458">
            <v>418750</v>
          </cell>
          <cell r="O8458">
            <v>802604</v>
          </cell>
        </row>
        <row r="8459">
          <cell r="F8459" t="str">
            <v>FFE</v>
          </cell>
          <cell r="N8459">
            <v>595000</v>
          </cell>
          <cell r="O8459">
            <v>1140416</v>
          </cell>
        </row>
        <row r="8460">
          <cell r="F8460" t="str">
            <v>FFE</v>
          </cell>
          <cell r="N8460">
            <v>595000</v>
          </cell>
          <cell r="O8460">
            <v>1140416</v>
          </cell>
        </row>
        <row r="8461">
          <cell r="F8461" t="str">
            <v>FFE</v>
          </cell>
          <cell r="N8461">
            <v>595000</v>
          </cell>
          <cell r="O8461">
            <v>1140416</v>
          </cell>
        </row>
        <row r="8462">
          <cell r="F8462" t="str">
            <v>FFE</v>
          </cell>
          <cell r="N8462">
            <v>418750</v>
          </cell>
          <cell r="O8462">
            <v>802604</v>
          </cell>
        </row>
        <row r="8463">
          <cell r="F8463" t="str">
            <v>FFE</v>
          </cell>
          <cell r="N8463">
            <v>418750</v>
          </cell>
          <cell r="O8463">
            <v>802604</v>
          </cell>
        </row>
        <row r="8464">
          <cell r="F8464" t="str">
            <v>FFE</v>
          </cell>
          <cell r="N8464">
            <v>418750</v>
          </cell>
          <cell r="O8464">
            <v>802604</v>
          </cell>
        </row>
        <row r="8465">
          <cell r="F8465" t="str">
            <v>BLD</v>
          </cell>
          <cell r="N8465">
            <v>47100000</v>
          </cell>
          <cell r="O8465">
            <v>90275000</v>
          </cell>
        </row>
        <row r="8466">
          <cell r="F8466" t="str">
            <v>FFE</v>
          </cell>
          <cell r="N8466">
            <v>4950000</v>
          </cell>
          <cell r="O8466">
            <v>9487500</v>
          </cell>
        </row>
        <row r="8467">
          <cell r="F8467" t="str">
            <v>FFE</v>
          </cell>
          <cell r="N8467">
            <v>4125000</v>
          </cell>
          <cell r="O8467">
            <v>7906250</v>
          </cell>
        </row>
        <row r="8468">
          <cell r="F8468" t="str">
            <v>FFE</v>
          </cell>
          <cell r="N8468">
            <v>3825000</v>
          </cell>
          <cell r="O8468">
            <v>7331250</v>
          </cell>
        </row>
        <row r="8469">
          <cell r="F8469" t="str">
            <v>BLD</v>
          </cell>
          <cell r="N8469">
            <v>10041710</v>
          </cell>
          <cell r="O8469">
            <v>19246610</v>
          </cell>
        </row>
        <row r="8470">
          <cell r="F8470" t="str">
            <v>FFE</v>
          </cell>
          <cell r="N8470">
            <v>462500</v>
          </cell>
          <cell r="O8470">
            <v>886458</v>
          </cell>
        </row>
        <row r="8471">
          <cell r="F8471" t="str">
            <v>FFE</v>
          </cell>
          <cell r="N8471">
            <v>212500</v>
          </cell>
          <cell r="O8471">
            <v>407291</v>
          </cell>
        </row>
        <row r="8472">
          <cell r="F8472" t="str">
            <v>FFE</v>
          </cell>
          <cell r="N8472">
            <v>462500</v>
          </cell>
          <cell r="O8472">
            <v>886458</v>
          </cell>
        </row>
        <row r="8473">
          <cell r="F8473" t="str">
            <v>FFE</v>
          </cell>
          <cell r="N8473">
            <v>595000</v>
          </cell>
          <cell r="O8473">
            <v>1140416</v>
          </cell>
        </row>
        <row r="8474">
          <cell r="F8474" t="str">
            <v>FFE</v>
          </cell>
          <cell r="N8474">
            <v>595000</v>
          </cell>
          <cell r="O8474">
            <v>1140416</v>
          </cell>
        </row>
        <row r="8475">
          <cell r="F8475" t="str">
            <v>FFE</v>
          </cell>
          <cell r="N8475">
            <v>746250</v>
          </cell>
          <cell r="O8475">
            <v>1430312</v>
          </cell>
        </row>
        <row r="8476">
          <cell r="F8476" t="str">
            <v>FFE</v>
          </cell>
          <cell r="N8476">
            <v>746250</v>
          </cell>
          <cell r="O8476">
            <v>1430312</v>
          </cell>
        </row>
        <row r="8477">
          <cell r="F8477" t="str">
            <v>FFE</v>
          </cell>
          <cell r="N8477">
            <v>746250</v>
          </cell>
          <cell r="O8477">
            <v>1430312</v>
          </cell>
        </row>
        <row r="8478">
          <cell r="F8478" t="str">
            <v>FFE</v>
          </cell>
          <cell r="N8478">
            <v>746250</v>
          </cell>
          <cell r="O8478">
            <v>1430312</v>
          </cell>
        </row>
        <row r="8479">
          <cell r="F8479" t="str">
            <v>FFE</v>
          </cell>
          <cell r="N8479">
            <v>1575000</v>
          </cell>
          <cell r="O8479">
            <v>3018750</v>
          </cell>
        </row>
        <row r="8480">
          <cell r="F8480" t="str">
            <v>FFE</v>
          </cell>
          <cell r="N8480">
            <v>1575000</v>
          </cell>
          <cell r="O8480">
            <v>3018750</v>
          </cell>
        </row>
        <row r="8481">
          <cell r="F8481" t="str">
            <v>FFE</v>
          </cell>
          <cell r="N8481">
            <v>1575000</v>
          </cell>
          <cell r="O8481">
            <v>3018750</v>
          </cell>
        </row>
        <row r="8482">
          <cell r="F8482" t="str">
            <v>FFE</v>
          </cell>
          <cell r="N8482">
            <v>1575000</v>
          </cell>
          <cell r="O8482">
            <v>3018750</v>
          </cell>
        </row>
        <row r="8483">
          <cell r="F8483" t="str">
            <v>FFE</v>
          </cell>
          <cell r="N8483">
            <v>1575000</v>
          </cell>
          <cell r="O8483">
            <v>3018750</v>
          </cell>
        </row>
        <row r="8484">
          <cell r="F8484" t="str">
            <v>ITE</v>
          </cell>
          <cell r="N8484">
            <v>1250000</v>
          </cell>
          <cell r="O8484">
            <v>2500000</v>
          </cell>
        </row>
        <row r="8485">
          <cell r="F8485" t="str">
            <v>OPE</v>
          </cell>
          <cell r="N8485">
            <v>0</v>
          </cell>
          <cell r="O8485">
            <v>434874007</v>
          </cell>
        </row>
        <row r="8486">
          <cell r="F8486" t="str">
            <v>OPE</v>
          </cell>
          <cell r="N8486">
            <v>0</v>
          </cell>
          <cell r="O8486">
            <v>604239655</v>
          </cell>
        </row>
        <row r="8487">
          <cell r="F8487" t="str">
            <v>OPE</v>
          </cell>
          <cell r="N8487">
            <v>0</v>
          </cell>
          <cell r="O8487">
            <v>604239655</v>
          </cell>
        </row>
        <row r="8488">
          <cell r="F8488" t="str">
            <v>OPE</v>
          </cell>
          <cell r="N8488">
            <v>0</v>
          </cell>
          <cell r="O8488">
            <v>95263009</v>
          </cell>
        </row>
        <row r="8489">
          <cell r="F8489" t="str">
            <v>OPE</v>
          </cell>
          <cell r="N8489">
            <v>0</v>
          </cell>
          <cell r="O8489">
            <v>60841899</v>
          </cell>
        </row>
        <row r="8490">
          <cell r="F8490" t="str">
            <v>OPE</v>
          </cell>
          <cell r="N8490">
            <v>0</v>
          </cell>
          <cell r="O8490">
            <v>60841899</v>
          </cell>
        </row>
        <row r="8491">
          <cell r="F8491" t="str">
            <v>OPE</v>
          </cell>
          <cell r="N8491">
            <v>0</v>
          </cell>
          <cell r="O8491">
            <v>95263009</v>
          </cell>
        </row>
        <row r="8492">
          <cell r="F8492" t="str">
            <v>OPE</v>
          </cell>
          <cell r="N8492">
            <v>0</v>
          </cell>
          <cell r="O8492">
            <v>95263009</v>
          </cell>
        </row>
        <row r="8493">
          <cell r="F8493" t="str">
            <v>OPE</v>
          </cell>
          <cell r="N8493">
            <v>0</v>
          </cell>
          <cell r="O8493">
            <v>60841899</v>
          </cell>
        </row>
        <row r="8494">
          <cell r="F8494" t="str">
            <v>OPE</v>
          </cell>
          <cell r="N8494">
            <v>0</v>
          </cell>
          <cell r="O8494">
            <v>95263009</v>
          </cell>
        </row>
        <row r="8495">
          <cell r="F8495" t="str">
            <v>OPE</v>
          </cell>
          <cell r="N8495">
            <v>0</v>
          </cell>
          <cell r="O8495">
            <v>18660662</v>
          </cell>
        </row>
        <row r="8496">
          <cell r="F8496" t="str">
            <v>OPE</v>
          </cell>
          <cell r="N8496">
            <v>0</v>
          </cell>
          <cell r="O8496">
            <v>18660662</v>
          </cell>
        </row>
        <row r="8497">
          <cell r="F8497" t="str">
            <v>OPE</v>
          </cell>
          <cell r="N8497">
            <v>0</v>
          </cell>
          <cell r="O8497">
            <v>18660662</v>
          </cell>
        </row>
        <row r="8498">
          <cell r="F8498" t="str">
            <v>OPE</v>
          </cell>
          <cell r="N8498">
            <v>0</v>
          </cell>
          <cell r="O8498">
            <v>18660662</v>
          </cell>
        </row>
        <row r="8499">
          <cell r="F8499" t="str">
            <v>OPE</v>
          </cell>
          <cell r="N8499">
            <v>0</v>
          </cell>
          <cell r="O8499">
            <v>72278240</v>
          </cell>
        </row>
        <row r="8500">
          <cell r="F8500" t="str">
            <v>OPE</v>
          </cell>
          <cell r="N8500">
            <v>0</v>
          </cell>
          <cell r="O8500">
            <v>18660662</v>
          </cell>
        </row>
        <row r="8501">
          <cell r="F8501" t="str">
            <v>OPE</v>
          </cell>
          <cell r="N8501">
            <v>0</v>
          </cell>
          <cell r="O8501">
            <v>18660662</v>
          </cell>
        </row>
        <row r="8502">
          <cell r="F8502" t="str">
            <v>OPE</v>
          </cell>
          <cell r="N8502">
            <v>0</v>
          </cell>
          <cell r="O8502">
            <v>18660662</v>
          </cell>
        </row>
        <row r="8503">
          <cell r="F8503" t="str">
            <v>OPE</v>
          </cell>
          <cell r="N8503">
            <v>0</v>
          </cell>
          <cell r="O8503">
            <v>72278240</v>
          </cell>
        </row>
        <row r="8504">
          <cell r="F8504" t="str">
            <v>OPE</v>
          </cell>
          <cell r="N8504">
            <v>0</v>
          </cell>
          <cell r="O8504">
            <v>72278240</v>
          </cell>
        </row>
        <row r="8505">
          <cell r="F8505" t="str">
            <v>OPE</v>
          </cell>
          <cell r="N8505">
            <v>0</v>
          </cell>
          <cell r="O8505">
            <v>454718707</v>
          </cell>
        </row>
        <row r="8506">
          <cell r="F8506" t="str">
            <v>OPE</v>
          </cell>
          <cell r="N8506">
            <v>0</v>
          </cell>
          <cell r="O8506">
            <v>454718707</v>
          </cell>
        </row>
        <row r="8507">
          <cell r="F8507" t="str">
            <v>OPE</v>
          </cell>
          <cell r="N8507">
            <v>0</v>
          </cell>
          <cell r="O8507">
            <v>454718707</v>
          </cell>
        </row>
        <row r="8508">
          <cell r="F8508" t="str">
            <v>OPE</v>
          </cell>
          <cell r="N8508">
            <v>0</v>
          </cell>
          <cell r="O8508">
            <v>454718707</v>
          </cell>
        </row>
        <row r="8509">
          <cell r="F8509" t="str">
            <v>OPE</v>
          </cell>
          <cell r="N8509">
            <v>0</v>
          </cell>
          <cell r="O8509">
            <v>454718707</v>
          </cell>
        </row>
        <row r="8510">
          <cell r="F8510" t="str">
            <v>OPE</v>
          </cell>
          <cell r="N8510">
            <v>0</v>
          </cell>
          <cell r="O8510">
            <v>454718707</v>
          </cell>
        </row>
        <row r="8511">
          <cell r="F8511" t="str">
            <v>OPE</v>
          </cell>
          <cell r="N8511">
            <v>0</v>
          </cell>
          <cell r="O8511">
            <v>454718707</v>
          </cell>
        </row>
        <row r="8512">
          <cell r="F8512" t="str">
            <v>OPE</v>
          </cell>
          <cell r="N8512">
            <v>0</v>
          </cell>
          <cell r="O8512">
            <v>18660662</v>
          </cell>
        </row>
        <row r="8513">
          <cell r="F8513" t="str">
            <v>OPE</v>
          </cell>
          <cell r="N8513">
            <v>0</v>
          </cell>
          <cell r="O8513">
            <v>18660662</v>
          </cell>
        </row>
        <row r="8514">
          <cell r="F8514" t="str">
            <v>OPE</v>
          </cell>
          <cell r="N8514">
            <v>0</v>
          </cell>
          <cell r="O8514">
            <v>18660662</v>
          </cell>
        </row>
        <row r="8515">
          <cell r="F8515" t="str">
            <v>OPE</v>
          </cell>
          <cell r="N8515">
            <v>0</v>
          </cell>
          <cell r="O8515">
            <v>18660662</v>
          </cell>
        </row>
        <row r="8516">
          <cell r="F8516" t="str">
            <v>OPE</v>
          </cell>
          <cell r="N8516">
            <v>0</v>
          </cell>
          <cell r="O8516">
            <v>72278240</v>
          </cell>
        </row>
        <row r="8517">
          <cell r="F8517" t="str">
            <v>OPE</v>
          </cell>
          <cell r="N8517">
            <v>0</v>
          </cell>
          <cell r="O8517">
            <v>31249786</v>
          </cell>
        </row>
        <row r="8518">
          <cell r="F8518" t="str">
            <v>OPE</v>
          </cell>
          <cell r="N8518">
            <v>0</v>
          </cell>
          <cell r="O8518">
            <v>31249786</v>
          </cell>
        </row>
        <row r="8519">
          <cell r="F8519" t="str">
            <v>OPE</v>
          </cell>
          <cell r="N8519">
            <v>0</v>
          </cell>
          <cell r="O8519">
            <v>125001004</v>
          </cell>
        </row>
        <row r="8520">
          <cell r="F8520" t="str">
            <v>OPE</v>
          </cell>
          <cell r="N8520">
            <v>0</v>
          </cell>
          <cell r="O8520">
            <v>125001004</v>
          </cell>
        </row>
        <row r="8521">
          <cell r="F8521" t="str">
            <v>OPE</v>
          </cell>
          <cell r="N8521">
            <v>0</v>
          </cell>
          <cell r="O8521">
            <v>348576750</v>
          </cell>
        </row>
        <row r="8522">
          <cell r="F8522" t="str">
            <v>OPE</v>
          </cell>
          <cell r="N8522">
            <v>0</v>
          </cell>
          <cell r="O8522">
            <v>348576750</v>
          </cell>
        </row>
        <row r="8523">
          <cell r="F8523" t="str">
            <v>OPE</v>
          </cell>
          <cell r="N8523">
            <v>0</v>
          </cell>
          <cell r="O8523">
            <v>348576750</v>
          </cell>
        </row>
        <row r="8524">
          <cell r="F8524" t="str">
            <v>OPE</v>
          </cell>
          <cell r="N8524">
            <v>0</v>
          </cell>
          <cell r="O8524">
            <v>23629935</v>
          </cell>
        </row>
        <row r="8525">
          <cell r="F8525" t="str">
            <v>OPE</v>
          </cell>
          <cell r="N8525">
            <v>0</v>
          </cell>
          <cell r="O8525">
            <v>15753290</v>
          </cell>
        </row>
        <row r="8526">
          <cell r="F8526" t="str">
            <v>OPE</v>
          </cell>
          <cell r="N8526">
            <v>0</v>
          </cell>
          <cell r="O8526">
            <v>15753290</v>
          </cell>
        </row>
        <row r="8527">
          <cell r="F8527" t="str">
            <v>OPE</v>
          </cell>
          <cell r="N8527">
            <v>0</v>
          </cell>
          <cell r="O8527">
            <v>39781113</v>
          </cell>
        </row>
        <row r="8528">
          <cell r="F8528" t="str">
            <v>OPE</v>
          </cell>
          <cell r="N8528">
            <v>0</v>
          </cell>
          <cell r="O8528">
            <v>39781113</v>
          </cell>
        </row>
        <row r="8529">
          <cell r="F8529" t="str">
            <v>OPE</v>
          </cell>
          <cell r="N8529">
            <v>0</v>
          </cell>
          <cell r="O8529">
            <v>72015039</v>
          </cell>
        </row>
        <row r="8530">
          <cell r="F8530" t="str">
            <v>OPE</v>
          </cell>
          <cell r="N8530">
            <v>0</v>
          </cell>
          <cell r="O8530">
            <v>4360562</v>
          </cell>
        </row>
        <row r="8531">
          <cell r="F8531" t="str">
            <v>OPE</v>
          </cell>
          <cell r="N8531">
            <v>0</v>
          </cell>
          <cell r="O8531">
            <v>4360562</v>
          </cell>
        </row>
        <row r="8532">
          <cell r="F8532" t="str">
            <v>OPE</v>
          </cell>
          <cell r="N8532">
            <v>0</v>
          </cell>
          <cell r="O8532">
            <v>4360562</v>
          </cell>
        </row>
        <row r="8533">
          <cell r="F8533" t="str">
            <v>OPE</v>
          </cell>
          <cell r="N8533">
            <v>0</v>
          </cell>
          <cell r="O8533">
            <v>4360562</v>
          </cell>
        </row>
        <row r="8534">
          <cell r="F8534" t="str">
            <v>OPE</v>
          </cell>
          <cell r="N8534">
            <v>0</v>
          </cell>
          <cell r="O8534">
            <v>4360562</v>
          </cell>
        </row>
        <row r="8535">
          <cell r="F8535" t="str">
            <v>OPE</v>
          </cell>
          <cell r="N8535">
            <v>0</v>
          </cell>
          <cell r="O8535">
            <v>4360562</v>
          </cell>
        </row>
        <row r="8536">
          <cell r="F8536" t="str">
            <v>OPE</v>
          </cell>
          <cell r="N8536">
            <v>0</v>
          </cell>
          <cell r="O8536">
            <v>4360562</v>
          </cell>
        </row>
        <row r="8537">
          <cell r="F8537" t="str">
            <v>OPE</v>
          </cell>
          <cell r="N8537">
            <v>0</v>
          </cell>
          <cell r="O8537">
            <v>4360562</v>
          </cell>
        </row>
        <row r="8538">
          <cell r="F8538" t="str">
            <v>OPE</v>
          </cell>
          <cell r="N8538">
            <v>0</v>
          </cell>
          <cell r="O8538">
            <v>4360562</v>
          </cell>
        </row>
        <row r="8539">
          <cell r="F8539" t="str">
            <v>OPE</v>
          </cell>
          <cell r="N8539">
            <v>0</v>
          </cell>
          <cell r="O8539">
            <v>4360562</v>
          </cell>
        </row>
        <row r="8540">
          <cell r="F8540" t="str">
            <v>OPE</v>
          </cell>
          <cell r="N8540">
            <v>0</v>
          </cell>
          <cell r="O8540">
            <v>4360562</v>
          </cell>
        </row>
        <row r="8541">
          <cell r="F8541" t="str">
            <v>OPE</v>
          </cell>
          <cell r="N8541">
            <v>0</v>
          </cell>
          <cell r="O8541">
            <v>4360562</v>
          </cell>
        </row>
        <row r="8542">
          <cell r="F8542" t="str">
            <v>OPE</v>
          </cell>
          <cell r="N8542">
            <v>0</v>
          </cell>
          <cell r="O8542">
            <v>4360562</v>
          </cell>
        </row>
        <row r="8543">
          <cell r="F8543" t="str">
            <v>OPE</v>
          </cell>
          <cell r="N8543">
            <v>0</v>
          </cell>
          <cell r="O8543">
            <v>4360562</v>
          </cell>
        </row>
        <row r="8544">
          <cell r="F8544" t="str">
            <v>OPE</v>
          </cell>
          <cell r="N8544">
            <v>0</v>
          </cell>
          <cell r="O8544">
            <v>4360562</v>
          </cell>
        </row>
        <row r="8545">
          <cell r="F8545" t="str">
            <v>OPE</v>
          </cell>
          <cell r="N8545">
            <v>0</v>
          </cell>
          <cell r="O8545">
            <v>4360562</v>
          </cell>
        </row>
        <row r="8546">
          <cell r="F8546" t="str">
            <v>OPE</v>
          </cell>
          <cell r="N8546">
            <v>0</v>
          </cell>
          <cell r="O8546">
            <v>4360562</v>
          </cell>
        </row>
        <row r="8547">
          <cell r="F8547" t="str">
            <v>OPE</v>
          </cell>
          <cell r="N8547">
            <v>0</v>
          </cell>
          <cell r="O8547">
            <v>4360562</v>
          </cell>
        </row>
        <row r="8548">
          <cell r="F8548" t="str">
            <v>OPE</v>
          </cell>
          <cell r="N8548">
            <v>0</v>
          </cell>
          <cell r="O8548">
            <v>4360562</v>
          </cell>
        </row>
        <row r="8549">
          <cell r="F8549" t="str">
            <v>OPE</v>
          </cell>
          <cell r="N8549">
            <v>0</v>
          </cell>
          <cell r="O8549">
            <v>4360562</v>
          </cell>
        </row>
        <row r="8550">
          <cell r="F8550" t="str">
            <v>OPE</v>
          </cell>
          <cell r="N8550">
            <v>0</v>
          </cell>
          <cell r="O8550">
            <v>4360562</v>
          </cell>
        </row>
        <row r="8551">
          <cell r="F8551" t="str">
            <v>OPE</v>
          </cell>
          <cell r="N8551">
            <v>0</v>
          </cell>
          <cell r="O8551">
            <v>4360562</v>
          </cell>
        </row>
        <row r="8552">
          <cell r="F8552" t="str">
            <v>OPE</v>
          </cell>
          <cell r="N8552">
            <v>0</v>
          </cell>
          <cell r="O8552">
            <v>4360562</v>
          </cell>
        </row>
        <row r="8553">
          <cell r="F8553" t="str">
            <v>OPE</v>
          </cell>
          <cell r="N8553">
            <v>0</v>
          </cell>
          <cell r="O8553">
            <v>4360562</v>
          </cell>
        </row>
        <row r="8554">
          <cell r="F8554" t="str">
            <v>OPE</v>
          </cell>
          <cell r="N8554">
            <v>0</v>
          </cell>
          <cell r="O8554">
            <v>4360562</v>
          </cell>
        </row>
        <row r="8555">
          <cell r="F8555" t="str">
            <v>OPE</v>
          </cell>
          <cell r="N8555">
            <v>0</v>
          </cell>
          <cell r="O8555">
            <v>4360562</v>
          </cell>
        </row>
        <row r="8556">
          <cell r="F8556" t="str">
            <v>OPE</v>
          </cell>
          <cell r="N8556">
            <v>0</v>
          </cell>
          <cell r="O8556">
            <v>4360562</v>
          </cell>
        </row>
        <row r="8557">
          <cell r="F8557" t="str">
            <v>OPE</v>
          </cell>
          <cell r="N8557">
            <v>0</v>
          </cell>
          <cell r="O8557">
            <v>4360562</v>
          </cell>
        </row>
        <row r="8558">
          <cell r="F8558" t="str">
            <v>OPE</v>
          </cell>
          <cell r="N8558">
            <v>0</v>
          </cell>
          <cell r="O8558">
            <v>4360562</v>
          </cell>
        </row>
        <row r="8559">
          <cell r="F8559" t="str">
            <v>OPE</v>
          </cell>
          <cell r="N8559">
            <v>0</v>
          </cell>
          <cell r="O8559">
            <v>4360562</v>
          </cell>
        </row>
        <row r="8560">
          <cell r="F8560" t="str">
            <v>OPE</v>
          </cell>
          <cell r="N8560">
            <v>0</v>
          </cell>
          <cell r="O8560">
            <v>4360562</v>
          </cell>
        </row>
        <row r="8561">
          <cell r="F8561" t="str">
            <v>OPE</v>
          </cell>
          <cell r="N8561">
            <v>0</v>
          </cell>
          <cell r="O8561">
            <v>4360562</v>
          </cell>
        </row>
        <row r="8562">
          <cell r="F8562" t="str">
            <v>OPE</v>
          </cell>
          <cell r="N8562">
            <v>0</v>
          </cell>
          <cell r="O8562">
            <v>4360562</v>
          </cell>
        </row>
        <row r="8563">
          <cell r="F8563" t="str">
            <v>OPE</v>
          </cell>
          <cell r="N8563">
            <v>0</v>
          </cell>
          <cell r="O8563">
            <v>4360562</v>
          </cell>
        </row>
        <row r="8564">
          <cell r="F8564" t="str">
            <v>OPE</v>
          </cell>
          <cell r="N8564">
            <v>0</v>
          </cell>
          <cell r="O8564">
            <v>4360562</v>
          </cell>
        </row>
        <row r="8565">
          <cell r="F8565" t="str">
            <v>OPE</v>
          </cell>
          <cell r="N8565">
            <v>0</v>
          </cell>
          <cell r="O8565">
            <v>4360562</v>
          </cell>
        </row>
        <row r="8566">
          <cell r="F8566" t="str">
            <v>OPE</v>
          </cell>
          <cell r="N8566">
            <v>0</v>
          </cell>
          <cell r="O8566">
            <v>4360562</v>
          </cell>
        </row>
        <row r="8567">
          <cell r="F8567" t="str">
            <v>OPE</v>
          </cell>
          <cell r="N8567">
            <v>0</v>
          </cell>
          <cell r="O8567">
            <v>4360562</v>
          </cell>
        </row>
        <row r="8568">
          <cell r="F8568" t="str">
            <v>OPE</v>
          </cell>
          <cell r="N8568">
            <v>0</v>
          </cell>
          <cell r="O8568">
            <v>4360562</v>
          </cell>
        </row>
        <row r="8569">
          <cell r="F8569" t="str">
            <v>OPE</v>
          </cell>
          <cell r="N8569">
            <v>0</v>
          </cell>
          <cell r="O8569">
            <v>4360562</v>
          </cell>
        </row>
        <row r="8570">
          <cell r="F8570" t="str">
            <v>OPE</v>
          </cell>
          <cell r="N8570">
            <v>0</v>
          </cell>
          <cell r="O8570">
            <v>4360562</v>
          </cell>
        </row>
        <row r="8571">
          <cell r="F8571" t="str">
            <v>OPE</v>
          </cell>
          <cell r="N8571">
            <v>0</v>
          </cell>
          <cell r="O8571">
            <v>4360562</v>
          </cell>
        </row>
        <row r="8572">
          <cell r="F8572" t="str">
            <v>OPE</v>
          </cell>
          <cell r="N8572">
            <v>0</v>
          </cell>
          <cell r="O8572">
            <v>4360562</v>
          </cell>
        </row>
        <row r="8573">
          <cell r="F8573" t="str">
            <v>OPE</v>
          </cell>
          <cell r="N8573">
            <v>0</v>
          </cell>
          <cell r="O8573">
            <v>4360562</v>
          </cell>
        </row>
        <row r="8574">
          <cell r="F8574" t="str">
            <v>OPE</v>
          </cell>
          <cell r="N8574">
            <v>0</v>
          </cell>
          <cell r="O8574">
            <v>4360562</v>
          </cell>
        </row>
        <row r="8575">
          <cell r="F8575" t="str">
            <v>OPE</v>
          </cell>
          <cell r="N8575">
            <v>0</v>
          </cell>
          <cell r="O8575">
            <v>4360562</v>
          </cell>
        </row>
        <row r="8576">
          <cell r="F8576" t="str">
            <v>OPE</v>
          </cell>
          <cell r="N8576">
            <v>0</v>
          </cell>
          <cell r="O8576">
            <v>4360562</v>
          </cell>
        </row>
        <row r="8577">
          <cell r="F8577" t="str">
            <v>OPE</v>
          </cell>
          <cell r="N8577">
            <v>0</v>
          </cell>
          <cell r="O8577">
            <v>4360562</v>
          </cell>
        </row>
        <row r="8578">
          <cell r="F8578" t="str">
            <v>OPE</v>
          </cell>
          <cell r="N8578">
            <v>0</v>
          </cell>
          <cell r="O8578">
            <v>4360562</v>
          </cell>
        </row>
        <row r="8579">
          <cell r="F8579" t="str">
            <v>OPE</v>
          </cell>
          <cell r="N8579">
            <v>0</v>
          </cell>
          <cell r="O8579">
            <v>4360562</v>
          </cell>
        </row>
        <row r="8580">
          <cell r="F8580" t="str">
            <v>OPE</v>
          </cell>
          <cell r="N8580">
            <v>0</v>
          </cell>
          <cell r="O8580">
            <v>3357964</v>
          </cell>
        </row>
        <row r="8581">
          <cell r="F8581" t="str">
            <v>OPE</v>
          </cell>
          <cell r="N8581">
            <v>0</v>
          </cell>
          <cell r="O8581">
            <v>3357964</v>
          </cell>
        </row>
        <row r="8582">
          <cell r="F8582" t="str">
            <v>OPE</v>
          </cell>
          <cell r="N8582">
            <v>0</v>
          </cell>
          <cell r="O8582">
            <v>3357964</v>
          </cell>
        </row>
        <row r="8583">
          <cell r="F8583" t="str">
            <v>OPE</v>
          </cell>
          <cell r="N8583">
            <v>0</v>
          </cell>
          <cell r="O8583">
            <v>3357964</v>
          </cell>
        </row>
        <row r="8584">
          <cell r="F8584" t="str">
            <v>OPE</v>
          </cell>
          <cell r="N8584">
            <v>0</v>
          </cell>
          <cell r="O8584">
            <v>3357964</v>
          </cell>
        </row>
        <row r="8585">
          <cell r="F8585" t="str">
            <v>OPE</v>
          </cell>
          <cell r="N8585">
            <v>0</v>
          </cell>
          <cell r="O8585">
            <v>3357964</v>
          </cell>
        </row>
        <row r="8586">
          <cell r="F8586" t="str">
            <v>OPE</v>
          </cell>
          <cell r="N8586">
            <v>0</v>
          </cell>
          <cell r="O8586">
            <v>3357964</v>
          </cell>
        </row>
        <row r="8587">
          <cell r="F8587" t="str">
            <v>OPE</v>
          </cell>
          <cell r="N8587">
            <v>0</v>
          </cell>
          <cell r="O8587">
            <v>4291624</v>
          </cell>
        </row>
        <row r="8588">
          <cell r="F8588" t="str">
            <v>OPE</v>
          </cell>
          <cell r="N8588">
            <v>0</v>
          </cell>
          <cell r="O8588">
            <v>4291624</v>
          </cell>
        </row>
        <row r="8589">
          <cell r="F8589" t="str">
            <v>OPE</v>
          </cell>
          <cell r="N8589">
            <v>0</v>
          </cell>
          <cell r="O8589">
            <v>4291624</v>
          </cell>
        </row>
        <row r="8590">
          <cell r="F8590" t="str">
            <v>OPE</v>
          </cell>
          <cell r="N8590">
            <v>0</v>
          </cell>
          <cell r="O8590">
            <v>4291624</v>
          </cell>
        </row>
        <row r="8591">
          <cell r="F8591" t="str">
            <v>OPE</v>
          </cell>
          <cell r="N8591">
            <v>0</v>
          </cell>
          <cell r="O8591">
            <v>4291624</v>
          </cell>
        </row>
        <row r="8592">
          <cell r="F8592" t="str">
            <v>OPE</v>
          </cell>
          <cell r="N8592">
            <v>0</v>
          </cell>
          <cell r="O8592">
            <v>4291624</v>
          </cell>
        </row>
        <row r="8593">
          <cell r="F8593" t="str">
            <v>OPE</v>
          </cell>
          <cell r="N8593">
            <v>0</v>
          </cell>
          <cell r="O8593">
            <v>4291624</v>
          </cell>
        </row>
        <row r="8594">
          <cell r="F8594" t="str">
            <v>OPE</v>
          </cell>
          <cell r="N8594">
            <v>0</v>
          </cell>
          <cell r="O8594">
            <v>3357964</v>
          </cell>
        </row>
        <row r="8595">
          <cell r="F8595" t="str">
            <v>OPE</v>
          </cell>
          <cell r="N8595">
            <v>0</v>
          </cell>
          <cell r="O8595">
            <v>3357964</v>
          </cell>
        </row>
        <row r="8596">
          <cell r="F8596" t="str">
            <v>OPE</v>
          </cell>
          <cell r="N8596">
            <v>0</v>
          </cell>
          <cell r="O8596">
            <v>4291624</v>
          </cell>
        </row>
        <row r="8597">
          <cell r="F8597" t="str">
            <v>OPE</v>
          </cell>
          <cell r="N8597">
            <v>0</v>
          </cell>
          <cell r="O8597">
            <v>8734637</v>
          </cell>
        </row>
        <row r="8598">
          <cell r="F8598" t="str">
            <v>OPE</v>
          </cell>
          <cell r="N8598">
            <v>0</v>
          </cell>
          <cell r="O8598">
            <v>8734637</v>
          </cell>
        </row>
        <row r="8599">
          <cell r="F8599" t="str">
            <v>OPE</v>
          </cell>
          <cell r="N8599">
            <v>0</v>
          </cell>
          <cell r="O8599">
            <v>8734637</v>
          </cell>
        </row>
        <row r="8600">
          <cell r="F8600" t="str">
            <v>OPE</v>
          </cell>
          <cell r="N8600">
            <v>0</v>
          </cell>
          <cell r="O8600">
            <v>8734637</v>
          </cell>
        </row>
        <row r="8601">
          <cell r="F8601" t="str">
            <v>OPE</v>
          </cell>
          <cell r="N8601">
            <v>0</v>
          </cell>
          <cell r="O8601">
            <v>8734637</v>
          </cell>
        </row>
        <row r="8602">
          <cell r="F8602" t="str">
            <v>OPE</v>
          </cell>
          <cell r="N8602">
            <v>0</v>
          </cell>
          <cell r="O8602">
            <v>8734637</v>
          </cell>
        </row>
        <row r="8603">
          <cell r="F8603" t="str">
            <v>OPE</v>
          </cell>
          <cell r="N8603">
            <v>0</v>
          </cell>
          <cell r="O8603">
            <v>8734637</v>
          </cell>
        </row>
        <row r="8604">
          <cell r="F8604" t="str">
            <v>OPE</v>
          </cell>
          <cell r="N8604">
            <v>0</v>
          </cell>
          <cell r="O8604">
            <v>8734637</v>
          </cell>
        </row>
        <row r="8605">
          <cell r="F8605" t="str">
            <v>OPE</v>
          </cell>
          <cell r="N8605">
            <v>0</v>
          </cell>
          <cell r="O8605">
            <v>8734637</v>
          </cell>
        </row>
        <row r="8606">
          <cell r="F8606" t="str">
            <v>OPE</v>
          </cell>
          <cell r="N8606">
            <v>0</v>
          </cell>
          <cell r="O8606">
            <v>8734637</v>
          </cell>
        </row>
        <row r="8607">
          <cell r="F8607" t="str">
            <v>OPE</v>
          </cell>
          <cell r="N8607">
            <v>0</v>
          </cell>
          <cell r="O8607">
            <v>8734637</v>
          </cell>
        </row>
        <row r="8608">
          <cell r="F8608" t="str">
            <v>OPE</v>
          </cell>
          <cell r="N8608">
            <v>0</v>
          </cell>
          <cell r="O8608">
            <v>8734637</v>
          </cell>
        </row>
        <row r="8609">
          <cell r="F8609" t="str">
            <v>OPE</v>
          </cell>
          <cell r="N8609">
            <v>0</v>
          </cell>
          <cell r="O8609">
            <v>30542092</v>
          </cell>
        </row>
        <row r="8610">
          <cell r="F8610" t="str">
            <v>OPE</v>
          </cell>
          <cell r="N8610">
            <v>0</v>
          </cell>
          <cell r="O8610">
            <v>30542092</v>
          </cell>
        </row>
        <row r="8611">
          <cell r="F8611" t="str">
            <v>OPE</v>
          </cell>
          <cell r="N8611">
            <v>0</v>
          </cell>
          <cell r="O8611">
            <v>30542092</v>
          </cell>
        </row>
        <row r="8612">
          <cell r="F8612" t="str">
            <v>OPE</v>
          </cell>
          <cell r="N8612">
            <v>0</v>
          </cell>
          <cell r="O8612">
            <v>30542092</v>
          </cell>
        </row>
        <row r="8613">
          <cell r="F8613" t="str">
            <v>OPE</v>
          </cell>
          <cell r="N8613">
            <v>0</v>
          </cell>
          <cell r="O8613">
            <v>30542092</v>
          </cell>
        </row>
        <row r="8614">
          <cell r="F8614" t="str">
            <v>OPE</v>
          </cell>
          <cell r="N8614">
            <v>0</v>
          </cell>
          <cell r="O8614">
            <v>30542092</v>
          </cell>
        </row>
        <row r="8615">
          <cell r="F8615" t="str">
            <v>OPE</v>
          </cell>
          <cell r="N8615">
            <v>0</v>
          </cell>
          <cell r="O8615">
            <v>4291624</v>
          </cell>
        </row>
        <row r="8616">
          <cell r="F8616" t="str">
            <v>OPE</v>
          </cell>
          <cell r="N8616">
            <v>0</v>
          </cell>
          <cell r="O8616">
            <v>4291624</v>
          </cell>
        </row>
        <row r="8617">
          <cell r="F8617" t="str">
            <v>OPE</v>
          </cell>
          <cell r="N8617">
            <v>0</v>
          </cell>
          <cell r="O8617">
            <v>4291624</v>
          </cell>
        </row>
        <row r="8618">
          <cell r="F8618" t="str">
            <v>OPE</v>
          </cell>
          <cell r="N8618">
            <v>0</v>
          </cell>
          <cell r="O8618">
            <v>4291624</v>
          </cell>
        </row>
        <row r="8619">
          <cell r="F8619" t="str">
            <v>OPE</v>
          </cell>
          <cell r="N8619">
            <v>0</v>
          </cell>
          <cell r="O8619">
            <v>4291624</v>
          </cell>
        </row>
        <row r="8620">
          <cell r="F8620" t="str">
            <v>OPE</v>
          </cell>
          <cell r="N8620">
            <v>0</v>
          </cell>
          <cell r="O8620">
            <v>4291624</v>
          </cell>
        </row>
        <row r="8621">
          <cell r="F8621" t="str">
            <v>OPE</v>
          </cell>
          <cell r="N8621">
            <v>0</v>
          </cell>
          <cell r="O8621">
            <v>4291624</v>
          </cell>
        </row>
        <row r="8622">
          <cell r="F8622" t="str">
            <v>OPE</v>
          </cell>
          <cell r="N8622">
            <v>0</v>
          </cell>
          <cell r="O8622">
            <v>4291624</v>
          </cell>
        </row>
        <row r="8623">
          <cell r="F8623" t="str">
            <v>OPE</v>
          </cell>
          <cell r="N8623">
            <v>0</v>
          </cell>
          <cell r="O8623">
            <v>4291624</v>
          </cell>
        </row>
        <row r="8624">
          <cell r="F8624" t="str">
            <v>OPE</v>
          </cell>
          <cell r="N8624">
            <v>0</v>
          </cell>
          <cell r="O8624">
            <v>4291624</v>
          </cell>
        </row>
        <row r="8625">
          <cell r="F8625" t="str">
            <v>OPE</v>
          </cell>
          <cell r="N8625">
            <v>0</v>
          </cell>
          <cell r="O8625">
            <v>4291624</v>
          </cell>
        </row>
        <row r="8626">
          <cell r="F8626" t="str">
            <v>OPE</v>
          </cell>
          <cell r="N8626">
            <v>0</v>
          </cell>
          <cell r="O8626">
            <v>4291624</v>
          </cell>
        </row>
        <row r="8627">
          <cell r="F8627" t="str">
            <v>OPE</v>
          </cell>
          <cell r="N8627">
            <v>0</v>
          </cell>
          <cell r="O8627">
            <v>4291624</v>
          </cell>
        </row>
        <row r="8628">
          <cell r="F8628" t="str">
            <v>OPE</v>
          </cell>
          <cell r="N8628">
            <v>0</v>
          </cell>
          <cell r="O8628">
            <v>4291624</v>
          </cell>
        </row>
        <row r="8629">
          <cell r="F8629" t="str">
            <v>OPE</v>
          </cell>
          <cell r="N8629">
            <v>0</v>
          </cell>
          <cell r="O8629">
            <v>4291624</v>
          </cell>
        </row>
        <row r="8630">
          <cell r="F8630" t="str">
            <v>OPE</v>
          </cell>
          <cell r="N8630">
            <v>0</v>
          </cell>
          <cell r="O8630">
            <v>4291624</v>
          </cell>
        </row>
        <row r="8631">
          <cell r="F8631" t="str">
            <v>OPE</v>
          </cell>
          <cell r="N8631">
            <v>0</v>
          </cell>
          <cell r="O8631">
            <v>4291624</v>
          </cell>
        </row>
        <row r="8632">
          <cell r="F8632" t="str">
            <v>OPE</v>
          </cell>
          <cell r="N8632">
            <v>0</v>
          </cell>
          <cell r="O8632">
            <v>4291624</v>
          </cell>
        </row>
        <row r="8633">
          <cell r="F8633" t="str">
            <v>OPE</v>
          </cell>
          <cell r="N8633">
            <v>0</v>
          </cell>
          <cell r="O8633">
            <v>4291624</v>
          </cell>
        </row>
        <row r="8634">
          <cell r="F8634" t="str">
            <v>OPE</v>
          </cell>
          <cell r="N8634">
            <v>0</v>
          </cell>
          <cell r="O8634">
            <v>8734637</v>
          </cell>
        </row>
        <row r="8635">
          <cell r="F8635" t="str">
            <v>OPE</v>
          </cell>
          <cell r="N8635">
            <v>0</v>
          </cell>
          <cell r="O8635">
            <v>8734637</v>
          </cell>
        </row>
        <row r="8636">
          <cell r="F8636" t="str">
            <v>OPE</v>
          </cell>
          <cell r="N8636">
            <v>0</v>
          </cell>
          <cell r="O8636">
            <v>8734637</v>
          </cell>
        </row>
        <row r="8637">
          <cell r="F8637" t="str">
            <v>OPE</v>
          </cell>
          <cell r="N8637">
            <v>0</v>
          </cell>
          <cell r="O8637">
            <v>8734637</v>
          </cell>
        </row>
        <row r="8638">
          <cell r="F8638" t="str">
            <v>OPE</v>
          </cell>
          <cell r="N8638">
            <v>0</v>
          </cell>
          <cell r="O8638">
            <v>8734637</v>
          </cell>
        </row>
        <row r="8639">
          <cell r="F8639" t="str">
            <v>OPE</v>
          </cell>
          <cell r="N8639">
            <v>0</v>
          </cell>
          <cell r="O8639">
            <v>8734637</v>
          </cell>
        </row>
        <row r="8640">
          <cell r="F8640" t="str">
            <v>OPE</v>
          </cell>
          <cell r="N8640">
            <v>0</v>
          </cell>
          <cell r="O8640">
            <v>8734637</v>
          </cell>
        </row>
        <row r="8641">
          <cell r="F8641" t="str">
            <v>OPE</v>
          </cell>
          <cell r="N8641">
            <v>0</v>
          </cell>
          <cell r="O8641">
            <v>8734637</v>
          </cell>
        </row>
        <row r="8642">
          <cell r="F8642" t="str">
            <v>OPE</v>
          </cell>
          <cell r="N8642">
            <v>0</v>
          </cell>
          <cell r="O8642">
            <v>8734637</v>
          </cell>
        </row>
        <row r="8643">
          <cell r="F8643" t="str">
            <v>OPE</v>
          </cell>
          <cell r="N8643">
            <v>0</v>
          </cell>
          <cell r="O8643">
            <v>8734637</v>
          </cell>
        </row>
        <row r="8644">
          <cell r="F8644" t="str">
            <v>OPE</v>
          </cell>
          <cell r="N8644">
            <v>0</v>
          </cell>
          <cell r="O8644">
            <v>8734637</v>
          </cell>
        </row>
        <row r="8645">
          <cell r="F8645" t="str">
            <v>OPE</v>
          </cell>
          <cell r="N8645">
            <v>0</v>
          </cell>
          <cell r="O8645">
            <v>8734637</v>
          </cell>
        </row>
        <row r="8646">
          <cell r="F8646" t="str">
            <v>OPE</v>
          </cell>
          <cell r="N8646">
            <v>0</v>
          </cell>
          <cell r="O8646">
            <v>8734637</v>
          </cell>
        </row>
        <row r="8647">
          <cell r="F8647" t="str">
            <v>OPE</v>
          </cell>
          <cell r="N8647">
            <v>0</v>
          </cell>
          <cell r="O8647">
            <v>2599293</v>
          </cell>
        </row>
        <row r="8648">
          <cell r="F8648" t="str">
            <v>OPE</v>
          </cell>
          <cell r="N8648">
            <v>0</v>
          </cell>
          <cell r="O8648">
            <v>2599293</v>
          </cell>
        </row>
        <row r="8649">
          <cell r="F8649" t="str">
            <v>OPE</v>
          </cell>
          <cell r="N8649">
            <v>0</v>
          </cell>
          <cell r="O8649">
            <v>2599293</v>
          </cell>
        </row>
        <row r="8650">
          <cell r="F8650" t="str">
            <v>OPE</v>
          </cell>
          <cell r="N8650">
            <v>0</v>
          </cell>
          <cell r="O8650">
            <v>2599293</v>
          </cell>
        </row>
        <row r="8651">
          <cell r="F8651" t="str">
            <v>OPE</v>
          </cell>
          <cell r="N8651">
            <v>0</v>
          </cell>
          <cell r="O8651">
            <v>2599293</v>
          </cell>
        </row>
        <row r="8652">
          <cell r="F8652" t="str">
            <v>OPE</v>
          </cell>
          <cell r="N8652">
            <v>0</v>
          </cell>
          <cell r="O8652">
            <v>2599293</v>
          </cell>
        </row>
        <row r="8653">
          <cell r="F8653" t="str">
            <v>OPE</v>
          </cell>
          <cell r="N8653">
            <v>0</v>
          </cell>
          <cell r="O8653">
            <v>2599293</v>
          </cell>
        </row>
        <row r="8654">
          <cell r="F8654" t="str">
            <v>OPE</v>
          </cell>
          <cell r="N8654">
            <v>0</v>
          </cell>
          <cell r="O8654">
            <v>2599293</v>
          </cell>
        </row>
        <row r="8655">
          <cell r="F8655" t="str">
            <v>OPE</v>
          </cell>
          <cell r="N8655">
            <v>0</v>
          </cell>
          <cell r="O8655">
            <v>2599293</v>
          </cell>
        </row>
        <row r="8656">
          <cell r="F8656" t="str">
            <v>OPE</v>
          </cell>
          <cell r="N8656">
            <v>0</v>
          </cell>
          <cell r="O8656">
            <v>2599293</v>
          </cell>
        </row>
        <row r="8657">
          <cell r="F8657" t="str">
            <v>OPE</v>
          </cell>
          <cell r="N8657">
            <v>0</v>
          </cell>
          <cell r="O8657">
            <v>2599293</v>
          </cell>
        </row>
        <row r="8658">
          <cell r="F8658" t="str">
            <v>OPE</v>
          </cell>
          <cell r="N8658">
            <v>0</v>
          </cell>
          <cell r="O8658">
            <v>2599293</v>
          </cell>
        </row>
        <row r="8659">
          <cell r="F8659" t="str">
            <v>OPE</v>
          </cell>
          <cell r="N8659">
            <v>0</v>
          </cell>
          <cell r="O8659">
            <v>2599293</v>
          </cell>
        </row>
        <row r="8660">
          <cell r="F8660" t="str">
            <v>OPE</v>
          </cell>
          <cell r="N8660">
            <v>0</v>
          </cell>
          <cell r="O8660">
            <v>2599293</v>
          </cell>
        </row>
        <row r="8661">
          <cell r="F8661" t="str">
            <v>OPE</v>
          </cell>
          <cell r="N8661">
            <v>0</v>
          </cell>
          <cell r="O8661">
            <v>2599293</v>
          </cell>
        </row>
        <row r="8662">
          <cell r="F8662" t="str">
            <v>OPE</v>
          </cell>
          <cell r="N8662">
            <v>0</v>
          </cell>
          <cell r="O8662">
            <v>2599293</v>
          </cell>
        </row>
        <row r="8663">
          <cell r="F8663" t="str">
            <v>OPE</v>
          </cell>
          <cell r="N8663">
            <v>0</v>
          </cell>
          <cell r="O8663">
            <v>2599293</v>
          </cell>
        </row>
        <row r="8664">
          <cell r="F8664" t="str">
            <v>OPE</v>
          </cell>
          <cell r="N8664">
            <v>0</v>
          </cell>
          <cell r="O8664">
            <v>2599293</v>
          </cell>
        </row>
        <row r="8665">
          <cell r="F8665" t="str">
            <v>OPE</v>
          </cell>
          <cell r="N8665">
            <v>0</v>
          </cell>
          <cell r="O8665">
            <v>2599293</v>
          </cell>
        </row>
        <row r="8666">
          <cell r="F8666" t="str">
            <v>OPE</v>
          </cell>
          <cell r="N8666">
            <v>0</v>
          </cell>
          <cell r="O8666">
            <v>2599293</v>
          </cell>
        </row>
        <row r="8667">
          <cell r="F8667" t="str">
            <v>OPE</v>
          </cell>
          <cell r="N8667">
            <v>0</v>
          </cell>
          <cell r="O8667">
            <v>2599293</v>
          </cell>
        </row>
        <row r="8668">
          <cell r="F8668" t="str">
            <v>OPE</v>
          </cell>
          <cell r="N8668">
            <v>0</v>
          </cell>
          <cell r="O8668">
            <v>2599293</v>
          </cell>
        </row>
        <row r="8669">
          <cell r="F8669" t="str">
            <v>OPE</v>
          </cell>
          <cell r="N8669">
            <v>0</v>
          </cell>
          <cell r="O8669">
            <v>2599293</v>
          </cell>
        </row>
        <row r="8670">
          <cell r="F8670" t="str">
            <v>OPE</v>
          </cell>
          <cell r="N8670">
            <v>0</v>
          </cell>
          <cell r="O8670">
            <v>2599293</v>
          </cell>
        </row>
        <row r="8671">
          <cell r="F8671" t="str">
            <v>OPE</v>
          </cell>
          <cell r="N8671">
            <v>0</v>
          </cell>
          <cell r="O8671">
            <v>2599293</v>
          </cell>
        </row>
        <row r="8672">
          <cell r="F8672" t="str">
            <v>OPE</v>
          </cell>
          <cell r="N8672">
            <v>0</v>
          </cell>
          <cell r="O8672">
            <v>2599293</v>
          </cell>
        </row>
        <row r="8673">
          <cell r="F8673" t="str">
            <v>OPE</v>
          </cell>
          <cell r="N8673">
            <v>0</v>
          </cell>
          <cell r="O8673">
            <v>2599293</v>
          </cell>
        </row>
        <row r="8674">
          <cell r="F8674" t="str">
            <v>OPE</v>
          </cell>
          <cell r="N8674">
            <v>0</v>
          </cell>
          <cell r="O8674">
            <v>2599293</v>
          </cell>
        </row>
        <row r="8675">
          <cell r="F8675" t="str">
            <v>OPE</v>
          </cell>
          <cell r="N8675">
            <v>0</v>
          </cell>
          <cell r="O8675">
            <v>3844553</v>
          </cell>
        </row>
        <row r="8676">
          <cell r="F8676" t="str">
            <v>OPE</v>
          </cell>
          <cell r="N8676">
            <v>0</v>
          </cell>
          <cell r="O8676">
            <v>3844553</v>
          </cell>
        </row>
        <row r="8677">
          <cell r="F8677" t="str">
            <v>OPE</v>
          </cell>
          <cell r="N8677">
            <v>0</v>
          </cell>
          <cell r="O8677">
            <v>3844553</v>
          </cell>
        </row>
        <row r="8678">
          <cell r="F8678" t="str">
            <v>OPE</v>
          </cell>
          <cell r="N8678">
            <v>0</v>
          </cell>
          <cell r="O8678">
            <v>3844553</v>
          </cell>
        </row>
        <row r="8679">
          <cell r="F8679" t="str">
            <v>OPE</v>
          </cell>
          <cell r="N8679">
            <v>0</v>
          </cell>
          <cell r="O8679">
            <v>3844553</v>
          </cell>
        </row>
        <row r="8680">
          <cell r="F8680" t="str">
            <v>OPE</v>
          </cell>
          <cell r="N8680">
            <v>0</v>
          </cell>
          <cell r="O8680">
            <v>3844553</v>
          </cell>
        </row>
        <row r="8681">
          <cell r="F8681" t="str">
            <v>OPE</v>
          </cell>
          <cell r="N8681">
            <v>0</v>
          </cell>
          <cell r="O8681">
            <v>7233968</v>
          </cell>
        </row>
        <row r="8682">
          <cell r="F8682" t="str">
            <v>OPE</v>
          </cell>
          <cell r="N8682">
            <v>0</v>
          </cell>
          <cell r="O8682">
            <v>4969788</v>
          </cell>
        </row>
        <row r="8683">
          <cell r="F8683" t="str">
            <v>OPE</v>
          </cell>
          <cell r="N8683">
            <v>0</v>
          </cell>
          <cell r="O8683">
            <v>4969788</v>
          </cell>
        </row>
        <row r="8684">
          <cell r="F8684" t="str">
            <v>OPE</v>
          </cell>
          <cell r="N8684">
            <v>0</v>
          </cell>
          <cell r="O8684">
            <v>3844553</v>
          </cell>
        </row>
        <row r="8685">
          <cell r="F8685" t="str">
            <v>OPE</v>
          </cell>
          <cell r="N8685">
            <v>0</v>
          </cell>
          <cell r="O8685">
            <v>3844553</v>
          </cell>
        </row>
        <row r="8686">
          <cell r="F8686" t="str">
            <v>OPE</v>
          </cell>
          <cell r="N8686">
            <v>0</v>
          </cell>
          <cell r="O8686">
            <v>3844553</v>
          </cell>
        </row>
        <row r="8687">
          <cell r="F8687" t="str">
            <v>OPE</v>
          </cell>
          <cell r="N8687">
            <v>0</v>
          </cell>
          <cell r="O8687">
            <v>3844553</v>
          </cell>
        </row>
        <row r="8688">
          <cell r="F8688" t="str">
            <v>OPE</v>
          </cell>
          <cell r="N8688">
            <v>0</v>
          </cell>
          <cell r="O8688">
            <v>3844553</v>
          </cell>
        </row>
        <row r="8689">
          <cell r="F8689" t="str">
            <v>OPE</v>
          </cell>
          <cell r="N8689">
            <v>0</v>
          </cell>
          <cell r="O8689">
            <v>3844553</v>
          </cell>
        </row>
        <row r="8690">
          <cell r="F8690" t="str">
            <v>OPE</v>
          </cell>
          <cell r="N8690">
            <v>0</v>
          </cell>
          <cell r="O8690">
            <v>3844553</v>
          </cell>
        </row>
        <row r="8691">
          <cell r="F8691" t="str">
            <v>OPE</v>
          </cell>
          <cell r="N8691">
            <v>0</v>
          </cell>
          <cell r="O8691">
            <v>3844553</v>
          </cell>
        </row>
        <row r="8692">
          <cell r="F8692" t="str">
            <v>OPE</v>
          </cell>
          <cell r="N8692">
            <v>0</v>
          </cell>
          <cell r="O8692">
            <v>7233968</v>
          </cell>
        </row>
        <row r="8693">
          <cell r="F8693" t="str">
            <v>OPE</v>
          </cell>
          <cell r="N8693">
            <v>0</v>
          </cell>
          <cell r="O8693">
            <v>7233968</v>
          </cell>
        </row>
        <row r="8694">
          <cell r="F8694" t="str">
            <v>OPE</v>
          </cell>
          <cell r="N8694">
            <v>0</v>
          </cell>
          <cell r="O8694">
            <v>3844553</v>
          </cell>
        </row>
        <row r="8695">
          <cell r="F8695" t="str">
            <v>OPE</v>
          </cell>
          <cell r="N8695">
            <v>0</v>
          </cell>
          <cell r="O8695">
            <v>71629601</v>
          </cell>
        </row>
        <row r="8696">
          <cell r="F8696" t="str">
            <v>OPE</v>
          </cell>
          <cell r="N8696">
            <v>0</v>
          </cell>
          <cell r="O8696">
            <v>7876645</v>
          </cell>
        </row>
        <row r="8697">
          <cell r="F8697" t="str">
            <v>OPE</v>
          </cell>
          <cell r="N8697">
            <v>0</v>
          </cell>
          <cell r="O8697">
            <v>7876645</v>
          </cell>
        </row>
        <row r="8698">
          <cell r="F8698" t="str">
            <v>OPE</v>
          </cell>
          <cell r="N8698">
            <v>0</v>
          </cell>
          <cell r="O8698">
            <v>4373445</v>
          </cell>
        </row>
        <row r="8699">
          <cell r="F8699" t="str">
            <v>OPE</v>
          </cell>
          <cell r="N8699">
            <v>0</v>
          </cell>
          <cell r="O8699">
            <v>4373445</v>
          </cell>
        </row>
        <row r="8700">
          <cell r="F8700" t="str">
            <v>OPE</v>
          </cell>
          <cell r="N8700">
            <v>0</v>
          </cell>
          <cell r="O8700">
            <v>4373445</v>
          </cell>
        </row>
        <row r="8701">
          <cell r="F8701" t="str">
            <v>OPE</v>
          </cell>
          <cell r="N8701">
            <v>0</v>
          </cell>
          <cell r="O8701">
            <v>4373445</v>
          </cell>
        </row>
        <row r="8702">
          <cell r="F8702" t="str">
            <v>OPE</v>
          </cell>
          <cell r="N8702">
            <v>0</v>
          </cell>
          <cell r="O8702">
            <v>4373445</v>
          </cell>
        </row>
        <row r="8703">
          <cell r="F8703" t="str">
            <v>OPE</v>
          </cell>
          <cell r="N8703">
            <v>0</v>
          </cell>
          <cell r="O8703">
            <v>4373445</v>
          </cell>
        </row>
        <row r="8704">
          <cell r="F8704" t="str">
            <v>OPE</v>
          </cell>
          <cell r="N8704">
            <v>0</v>
          </cell>
          <cell r="O8704">
            <v>4373445</v>
          </cell>
        </row>
        <row r="8705">
          <cell r="F8705" t="str">
            <v>OPE</v>
          </cell>
          <cell r="N8705">
            <v>0</v>
          </cell>
          <cell r="O8705">
            <v>4373445</v>
          </cell>
        </row>
        <row r="8706">
          <cell r="F8706" t="str">
            <v>OPE</v>
          </cell>
          <cell r="N8706">
            <v>0</v>
          </cell>
          <cell r="O8706">
            <v>34135027</v>
          </cell>
        </row>
        <row r="8707">
          <cell r="F8707" t="str">
            <v>OPE</v>
          </cell>
          <cell r="N8707">
            <v>0</v>
          </cell>
          <cell r="O8707">
            <v>111536699</v>
          </cell>
        </row>
        <row r="8708">
          <cell r="F8708" t="str">
            <v>OPE</v>
          </cell>
          <cell r="N8708">
            <v>0</v>
          </cell>
          <cell r="O8708">
            <v>189602473</v>
          </cell>
        </row>
        <row r="8709">
          <cell r="F8709" t="str">
            <v>OPE</v>
          </cell>
          <cell r="N8709">
            <v>0</v>
          </cell>
          <cell r="O8709">
            <v>189602473</v>
          </cell>
        </row>
        <row r="8710">
          <cell r="F8710" t="str">
            <v>OPE</v>
          </cell>
          <cell r="N8710">
            <v>0</v>
          </cell>
          <cell r="O8710">
            <v>189602473</v>
          </cell>
        </row>
        <row r="8711">
          <cell r="F8711" t="str">
            <v>OPE</v>
          </cell>
          <cell r="N8711">
            <v>0</v>
          </cell>
          <cell r="O8711">
            <v>34135027</v>
          </cell>
        </row>
        <row r="8712">
          <cell r="F8712" t="str">
            <v>OPE</v>
          </cell>
          <cell r="N8712">
            <v>0</v>
          </cell>
          <cell r="O8712">
            <v>393832243</v>
          </cell>
        </row>
        <row r="8713">
          <cell r="F8713" t="str">
            <v>OPE</v>
          </cell>
          <cell r="N8713">
            <v>0</v>
          </cell>
          <cell r="O8713">
            <v>18525572</v>
          </cell>
        </row>
        <row r="8714">
          <cell r="F8714" t="str">
            <v>OPE</v>
          </cell>
          <cell r="N8714">
            <v>0</v>
          </cell>
          <cell r="O8714">
            <v>18525572</v>
          </cell>
        </row>
        <row r="8715">
          <cell r="F8715" t="str">
            <v>OPE</v>
          </cell>
          <cell r="N8715">
            <v>0</v>
          </cell>
          <cell r="O8715">
            <v>18525572</v>
          </cell>
        </row>
        <row r="8716">
          <cell r="F8716" t="str">
            <v>OPE</v>
          </cell>
          <cell r="N8716">
            <v>0</v>
          </cell>
          <cell r="O8716">
            <v>18525572</v>
          </cell>
        </row>
        <row r="8717">
          <cell r="F8717" t="str">
            <v>OPE</v>
          </cell>
          <cell r="N8717">
            <v>0</v>
          </cell>
          <cell r="O8717">
            <v>18525572</v>
          </cell>
        </row>
        <row r="8718">
          <cell r="F8718" t="str">
            <v>OPE</v>
          </cell>
          <cell r="N8718">
            <v>0</v>
          </cell>
          <cell r="O8718">
            <v>18525572</v>
          </cell>
        </row>
        <row r="8719">
          <cell r="F8719" t="str">
            <v>OPE</v>
          </cell>
          <cell r="N8719">
            <v>0</v>
          </cell>
          <cell r="O8719">
            <v>18525572</v>
          </cell>
        </row>
        <row r="8720">
          <cell r="F8720" t="str">
            <v>OPE</v>
          </cell>
          <cell r="N8720">
            <v>0</v>
          </cell>
          <cell r="O8720">
            <v>4373445</v>
          </cell>
        </row>
        <row r="8721">
          <cell r="F8721" t="str">
            <v>OPE</v>
          </cell>
          <cell r="N8721">
            <v>0</v>
          </cell>
          <cell r="O8721">
            <v>4373445</v>
          </cell>
        </row>
        <row r="8722">
          <cell r="F8722" t="str">
            <v>OPE</v>
          </cell>
          <cell r="N8722">
            <v>0</v>
          </cell>
          <cell r="O8722">
            <v>4373445</v>
          </cell>
        </row>
        <row r="8723">
          <cell r="F8723" t="str">
            <v>OPE</v>
          </cell>
          <cell r="N8723">
            <v>0</v>
          </cell>
          <cell r="O8723">
            <v>4373445</v>
          </cell>
        </row>
        <row r="8724">
          <cell r="F8724" t="str">
            <v>OPE</v>
          </cell>
          <cell r="N8724">
            <v>0</v>
          </cell>
          <cell r="O8724">
            <v>36605582</v>
          </cell>
        </row>
        <row r="8725">
          <cell r="F8725" t="str">
            <v>OPE</v>
          </cell>
          <cell r="N8725">
            <v>0</v>
          </cell>
          <cell r="O8725">
            <v>36605582</v>
          </cell>
        </row>
        <row r="8726">
          <cell r="F8726" t="str">
            <v>OPE</v>
          </cell>
          <cell r="N8726">
            <v>0</v>
          </cell>
          <cell r="O8726">
            <v>36605582</v>
          </cell>
        </row>
        <row r="8727">
          <cell r="F8727" t="str">
            <v>OPE</v>
          </cell>
          <cell r="N8727">
            <v>0</v>
          </cell>
          <cell r="O8727">
            <v>36605582</v>
          </cell>
        </row>
        <row r="8728">
          <cell r="F8728" t="str">
            <v>OPE</v>
          </cell>
          <cell r="N8728">
            <v>0</v>
          </cell>
          <cell r="O8728">
            <v>36605582</v>
          </cell>
        </row>
        <row r="8729">
          <cell r="F8729" t="str">
            <v>OPE</v>
          </cell>
          <cell r="N8729">
            <v>0</v>
          </cell>
          <cell r="O8729">
            <v>36605582</v>
          </cell>
        </row>
        <row r="8730">
          <cell r="F8730" t="str">
            <v>OPE</v>
          </cell>
          <cell r="N8730">
            <v>0</v>
          </cell>
          <cell r="O8730">
            <v>36605582</v>
          </cell>
        </row>
        <row r="8731">
          <cell r="F8731" t="str">
            <v>OPE</v>
          </cell>
          <cell r="N8731">
            <v>0</v>
          </cell>
          <cell r="O8731">
            <v>36605582</v>
          </cell>
        </row>
        <row r="8732">
          <cell r="F8732" t="str">
            <v>OPE</v>
          </cell>
          <cell r="N8732">
            <v>0</v>
          </cell>
          <cell r="O8732">
            <v>36605582</v>
          </cell>
        </row>
        <row r="8733">
          <cell r="F8733" t="str">
            <v>OPE</v>
          </cell>
          <cell r="N8733">
            <v>0</v>
          </cell>
          <cell r="O8733">
            <v>36605582</v>
          </cell>
        </row>
        <row r="8734">
          <cell r="F8734" t="str">
            <v>OPE</v>
          </cell>
          <cell r="N8734">
            <v>0</v>
          </cell>
          <cell r="O8734">
            <v>36605582</v>
          </cell>
        </row>
        <row r="8735">
          <cell r="F8735" t="str">
            <v>OPE</v>
          </cell>
          <cell r="N8735">
            <v>0</v>
          </cell>
          <cell r="O8735">
            <v>36605582</v>
          </cell>
        </row>
        <row r="8736">
          <cell r="F8736" t="str">
            <v>OPE</v>
          </cell>
          <cell r="N8736">
            <v>0</v>
          </cell>
          <cell r="O8736">
            <v>36605582</v>
          </cell>
        </row>
        <row r="8737">
          <cell r="F8737" t="str">
            <v>OPE</v>
          </cell>
          <cell r="N8737">
            <v>0</v>
          </cell>
          <cell r="O8737">
            <v>36605582</v>
          </cell>
        </row>
        <row r="8738">
          <cell r="F8738" t="str">
            <v>OPE</v>
          </cell>
          <cell r="N8738">
            <v>0</v>
          </cell>
          <cell r="O8738">
            <v>36605582</v>
          </cell>
        </row>
        <row r="8739">
          <cell r="F8739" t="str">
            <v>OPE</v>
          </cell>
          <cell r="N8739">
            <v>0</v>
          </cell>
          <cell r="O8739">
            <v>36605582</v>
          </cell>
        </row>
        <row r="8740">
          <cell r="F8740" t="str">
            <v>OPE</v>
          </cell>
          <cell r="N8740">
            <v>0</v>
          </cell>
          <cell r="O8740">
            <v>36605582</v>
          </cell>
        </row>
        <row r="8741">
          <cell r="F8741" t="str">
            <v>OPE</v>
          </cell>
          <cell r="N8741">
            <v>0</v>
          </cell>
          <cell r="O8741">
            <v>36605582</v>
          </cell>
        </row>
        <row r="8742">
          <cell r="F8742" t="str">
            <v>OPE</v>
          </cell>
          <cell r="N8742">
            <v>0</v>
          </cell>
          <cell r="O8742">
            <v>36605582</v>
          </cell>
        </row>
        <row r="8743">
          <cell r="F8743" t="str">
            <v>OPE</v>
          </cell>
          <cell r="N8743">
            <v>0</v>
          </cell>
          <cell r="O8743">
            <v>36605582</v>
          </cell>
        </row>
        <row r="8744">
          <cell r="F8744" t="str">
            <v>OPE</v>
          </cell>
          <cell r="N8744">
            <v>0</v>
          </cell>
          <cell r="O8744">
            <v>36605582</v>
          </cell>
        </row>
        <row r="8745">
          <cell r="F8745" t="str">
            <v>OPE</v>
          </cell>
          <cell r="N8745">
            <v>0</v>
          </cell>
          <cell r="O8745">
            <v>36605582</v>
          </cell>
        </row>
        <row r="8746">
          <cell r="F8746" t="str">
            <v>OPE</v>
          </cell>
          <cell r="N8746">
            <v>0</v>
          </cell>
          <cell r="O8746">
            <v>36605582</v>
          </cell>
        </row>
        <row r="8747">
          <cell r="F8747" t="str">
            <v>OPE</v>
          </cell>
          <cell r="N8747">
            <v>0</v>
          </cell>
          <cell r="O8747">
            <v>36605582</v>
          </cell>
        </row>
        <row r="8748">
          <cell r="F8748" t="str">
            <v>OPE</v>
          </cell>
          <cell r="N8748">
            <v>0</v>
          </cell>
          <cell r="O8748">
            <v>36605582</v>
          </cell>
        </row>
        <row r="8749">
          <cell r="F8749" t="str">
            <v>OPE</v>
          </cell>
          <cell r="N8749">
            <v>0</v>
          </cell>
          <cell r="O8749">
            <v>36605582</v>
          </cell>
        </row>
        <row r="8750">
          <cell r="F8750" t="str">
            <v>OPE</v>
          </cell>
          <cell r="N8750">
            <v>0</v>
          </cell>
          <cell r="O8750">
            <v>36605582</v>
          </cell>
        </row>
        <row r="8751">
          <cell r="F8751" t="str">
            <v>OPE</v>
          </cell>
          <cell r="N8751">
            <v>0</v>
          </cell>
          <cell r="O8751">
            <v>36605582</v>
          </cell>
        </row>
        <row r="8752">
          <cell r="F8752" t="str">
            <v>OPE</v>
          </cell>
          <cell r="N8752">
            <v>0</v>
          </cell>
          <cell r="O8752">
            <v>36605582</v>
          </cell>
        </row>
        <row r="8753">
          <cell r="F8753" t="str">
            <v>OPE</v>
          </cell>
          <cell r="N8753">
            <v>0</v>
          </cell>
          <cell r="O8753">
            <v>36605582</v>
          </cell>
        </row>
        <row r="8754">
          <cell r="F8754" t="str">
            <v>OPE</v>
          </cell>
          <cell r="N8754">
            <v>0</v>
          </cell>
          <cell r="O8754">
            <v>36605582</v>
          </cell>
        </row>
        <row r="8755">
          <cell r="F8755" t="str">
            <v>OPE</v>
          </cell>
          <cell r="N8755">
            <v>0</v>
          </cell>
          <cell r="O8755">
            <v>36605582</v>
          </cell>
        </row>
        <row r="8756">
          <cell r="F8756" t="str">
            <v>OPE</v>
          </cell>
          <cell r="N8756">
            <v>0</v>
          </cell>
          <cell r="O8756">
            <v>1687852</v>
          </cell>
        </row>
        <row r="8757">
          <cell r="F8757" t="str">
            <v>OPE</v>
          </cell>
          <cell r="N8757">
            <v>0</v>
          </cell>
          <cell r="O8757">
            <v>1912899</v>
          </cell>
        </row>
        <row r="8758">
          <cell r="F8758" t="str">
            <v>OPE</v>
          </cell>
          <cell r="N8758">
            <v>0</v>
          </cell>
          <cell r="O8758">
            <v>1912899</v>
          </cell>
        </row>
        <row r="8759">
          <cell r="F8759" t="str">
            <v>OPE</v>
          </cell>
          <cell r="N8759">
            <v>0</v>
          </cell>
          <cell r="O8759">
            <v>1912899</v>
          </cell>
        </row>
        <row r="8760">
          <cell r="F8760" t="str">
            <v>OPE</v>
          </cell>
          <cell r="N8760">
            <v>0</v>
          </cell>
          <cell r="O8760">
            <v>3938322</v>
          </cell>
        </row>
        <row r="8761">
          <cell r="F8761" t="str">
            <v>OPE</v>
          </cell>
          <cell r="N8761">
            <v>0</v>
          </cell>
          <cell r="O8761">
            <v>6188792</v>
          </cell>
        </row>
        <row r="8762">
          <cell r="F8762" t="str">
            <v>OPE</v>
          </cell>
          <cell r="N8762">
            <v>0</v>
          </cell>
          <cell r="O8762">
            <v>3938322</v>
          </cell>
        </row>
        <row r="8763">
          <cell r="F8763" t="str">
            <v>OPE</v>
          </cell>
          <cell r="N8763">
            <v>0</v>
          </cell>
          <cell r="O8763">
            <v>6188792</v>
          </cell>
        </row>
        <row r="8764">
          <cell r="F8764" t="str">
            <v>OPE</v>
          </cell>
          <cell r="N8764">
            <v>0</v>
          </cell>
          <cell r="O8764">
            <v>6188792</v>
          </cell>
        </row>
        <row r="8765">
          <cell r="F8765" t="str">
            <v>OPE</v>
          </cell>
          <cell r="N8765">
            <v>0</v>
          </cell>
          <cell r="O8765">
            <v>6188792</v>
          </cell>
        </row>
        <row r="8766">
          <cell r="F8766" t="str">
            <v>OPE</v>
          </cell>
          <cell r="N8766">
            <v>0</v>
          </cell>
          <cell r="O8766">
            <v>6188792</v>
          </cell>
        </row>
        <row r="8767">
          <cell r="F8767" t="str">
            <v>OPE</v>
          </cell>
          <cell r="N8767">
            <v>0</v>
          </cell>
          <cell r="O8767">
            <v>6188792</v>
          </cell>
        </row>
        <row r="8768">
          <cell r="F8768" t="str">
            <v>OPE</v>
          </cell>
          <cell r="N8768">
            <v>0</v>
          </cell>
          <cell r="O8768">
            <v>36605582</v>
          </cell>
        </row>
        <row r="8769">
          <cell r="F8769" t="str">
            <v>OPE</v>
          </cell>
          <cell r="N8769">
            <v>0</v>
          </cell>
          <cell r="O8769">
            <v>36605582</v>
          </cell>
        </row>
        <row r="8770">
          <cell r="F8770" t="str">
            <v>OPE</v>
          </cell>
          <cell r="N8770">
            <v>0</v>
          </cell>
          <cell r="O8770">
            <v>36605582</v>
          </cell>
        </row>
        <row r="8771">
          <cell r="F8771" t="str">
            <v>OPE</v>
          </cell>
          <cell r="N8771">
            <v>0</v>
          </cell>
          <cell r="O8771">
            <v>36605582</v>
          </cell>
        </row>
        <row r="8772">
          <cell r="F8772" t="str">
            <v>OPE</v>
          </cell>
          <cell r="N8772">
            <v>0</v>
          </cell>
          <cell r="O8772">
            <v>36605582</v>
          </cell>
        </row>
        <row r="8773">
          <cell r="F8773" t="str">
            <v>OPE</v>
          </cell>
          <cell r="N8773">
            <v>0</v>
          </cell>
          <cell r="O8773">
            <v>36605582</v>
          </cell>
        </row>
        <row r="8774">
          <cell r="F8774" t="str">
            <v>OPE</v>
          </cell>
          <cell r="N8774">
            <v>0</v>
          </cell>
          <cell r="O8774">
            <v>36605582</v>
          </cell>
        </row>
        <row r="8775">
          <cell r="F8775" t="str">
            <v>OPE</v>
          </cell>
          <cell r="N8775">
            <v>0</v>
          </cell>
          <cell r="O8775">
            <v>36605582</v>
          </cell>
        </row>
        <row r="8776">
          <cell r="F8776" t="str">
            <v>OPE</v>
          </cell>
          <cell r="N8776">
            <v>0</v>
          </cell>
          <cell r="O8776">
            <v>36605582</v>
          </cell>
        </row>
        <row r="8777">
          <cell r="F8777" t="str">
            <v>OPE</v>
          </cell>
          <cell r="N8777">
            <v>0</v>
          </cell>
          <cell r="O8777">
            <v>18302791</v>
          </cell>
        </row>
        <row r="8778">
          <cell r="F8778" t="str">
            <v>OPE</v>
          </cell>
          <cell r="N8778">
            <v>0</v>
          </cell>
          <cell r="O8778">
            <v>18302791</v>
          </cell>
        </row>
        <row r="8779">
          <cell r="F8779" t="str">
            <v>OPE</v>
          </cell>
          <cell r="N8779">
            <v>0</v>
          </cell>
          <cell r="O8779">
            <v>18302791</v>
          </cell>
        </row>
        <row r="8780">
          <cell r="F8780" t="str">
            <v>OPE</v>
          </cell>
          <cell r="N8780">
            <v>0</v>
          </cell>
          <cell r="O8780">
            <v>18302791</v>
          </cell>
        </row>
        <row r="8781">
          <cell r="F8781" t="str">
            <v>OPE</v>
          </cell>
          <cell r="N8781">
            <v>0</v>
          </cell>
          <cell r="O8781">
            <v>18302791</v>
          </cell>
        </row>
        <row r="8782">
          <cell r="F8782" t="str">
            <v>OPE</v>
          </cell>
          <cell r="N8782">
            <v>0</v>
          </cell>
          <cell r="O8782">
            <v>18302791</v>
          </cell>
        </row>
        <row r="8783">
          <cell r="F8783" t="str">
            <v>OPE</v>
          </cell>
          <cell r="N8783">
            <v>0</v>
          </cell>
          <cell r="O8783">
            <v>18302791</v>
          </cell>
        </row>
        <row r="8784">
          <cell r="F8784" t="str">
            <v>OPE</v>
          </cell>
          <cell r="N8784">
            <v>0</v>
          </cell>
          <cell r="O8784">
            <v>18302791</v>
          </cell>
        </row>
        <row r="8785">
          <cell r="F8785" t="str">
            <v>OPE</v>
          </cell>
          <cell r="N8785">
            <v>0</v>
          </cell>
          <cell r="O8785">
            <v>18302791</v>
          </cell>
        </row>
        <row r="8786">
          <cell r="F8786" t="str">
            <v>OPE</v>
          </cell>
          <cell r="N8786">
            <v>0</v>
          </cell>
          <cell r="O8786">
            <v>18302791</v>
          </cell>
        </row>
        <row r="8787">
          <cell r="F8787" t="str">
            <v>OPE</v>
          </cell>
          <cell r="N8787">
            <v>0</v>
          </cell>
          <cell r="O8787">
            <v>18302791</v>
          </cell>
        </row>
        <row r="8788">
          <cell r="F8788" t="str">
            <v>OPE</v>
          </cell>
          <cell r="N8788">
            <v>0</v>
          </cell>
          <cell r="O8788">
            <v>18302791</v>
          </cell>
        </row>
        <row r="8789">
          <cell r="F8789" t="str">
            <v>OPE</v>
          </cell>
          <cell r="N8789">
            <v>0</v>
          </cell>
          <cell r="O8789">
            <v>18302791</v>
          </cell>
        </row>
        <row r="8790">
          <cell r="F8790" t="str">
            <v>OPE</v>
          </cell>
          <cell r="N8790">
            <v>0</v>
          </cell>
          <cell r="O8790">
            <v>18302791</v>
          </cell>
        </row>
        <row r="8791">
          <cell r="F8791" t="str">
            <v>OPE</v>
          </cell>
          <cell r="N8791">
            <v>0</v>
          </cell>
          <cell r="O8791">
            <v>18302791</v>
          </cell>
        </row>
        <row r="8792">
          <cell r="F8792" t="str">
            <v>OPE</v>
          </cell>
          <cell r="N8792">
            <v>0</v>
          </cell>
          <cell r="O8792">
            <v>18302791</v>
          </cell>
        </row>
        <row r="8793">
          <cell r="F8793" t="str">
            <v>OPE</v>
          </cell>
          <cell r="N8793">
            <v>0</v>
          </cell>
          <cell r="O8793">
            <v>18302791</v>
          </cell>
        </row>
        <row r="8794">
          <cell r="F8794" t="str">
            <v>OPE</v>
          </cell>
          <cell r="N8794">
            <v>0</v>
          </cell>
          <cell r="O8794">
            <v>18302791</v>
          </cell>
        </row>
        <row r="8795">
          <cell r="F8795" t="str">
            <v>OPE</v>
          </cell>
          <cell r="N8795">
            <v>0</v>
          </cell>
          <cell r="O8795">
            <v>18302791</v>
          </cell>
        </row>
        <row r="8796">
          <cell r="F8796" t="str">
            <v>OPE</v>
          </cell>
          <cell r="N8796">
            <v>0</v>
          </cell>
          <cell r="O8796">
            <v>18302791</v>
          </cell>
        </row>
        <row r="8797">
          <cell r="F8797" t="str">
            <v>OPE</v>
          </cell>
          <cell r="N8797">
            <v>0</v>
          </cell>
          <cell r="O8797">
            <v>3713275</v>
          </cell>
        </row>
        <row r="8798">
          <cell r="F8798" t="str">
            <v>OPE</v>
          </cell>
          <cell r="N8798">
            <v>0</v>
          </cell>
          <cell r="O8798">
            <v>9303735</v>
          </cell>
        </row>
        <row r="8799">
          <cell r="F8799" t="str">
            <v>OPE</v>
          </cell>
          <cell r="N8799">
            <v>0</v>
          </cell>
          <cell r="O8799">
            <v>15474231</v>
          </cell>
        </row>
        <row r="8800">
          <cell r="F8800" t="str">
            <v>OPE</v>
          </cell>
          <cell r="N8800">
            <v>0</v>
          </cell>
          <cell r="O8800">
            <v>15474231</v>
          </cell>
        </row>
        <row r="8801">
          <cell r="F8801" t="str">
            <v>OPE</v>
          </cell>
          <cell r="N8801">
            <v>0</v>
          </cell>
          <cell r="O8801">
            <v>27853617</v>
          </cell>
        </row>
        <row r="8802">
          <cell r="F8802" t="str">
            <v>OPE</v>
          </cell>
          <cell r="N8802">
            <v>0</v>
          </cell>
          <cell r="O8802">
            <v>4631393</v>
          </cell>
        </row>
        <row r="8803">
          <cell r="F8803" t="str">
            <v>OPE</v>
          </cell>
          <cell r="N8803">
            <v>0</v>
          </cell>
          <cell r="O8803">
            <v>4631393</v>
          </cell>
        </row>
        <row r="8804">
          <cell r="F8804" t="str">
            <v>OPE</v>
          </cell>
          <cell r="N8804">
            <v>0</v>
          </cell>
          <cell r="O8804">
            <v>4631393</v>
          </cell>
        </row>
        <row r="8805">
          <cell r="F8805" t="str">
            <v>OPE</v>
          </cell>
          <cell r="N8805">
            <v>0</v>
          </cell>
          <cell r="O8805">
            <v>4631393</v>
          </cell>
        </row>
        <row r="8806">
          <cell r="F8806" t="str">
            <v>OPE</v>
          </cell>
          <cell r="N8806">
            <v>0</v>
          </cell>
          <cell r="O8806">
            <v>4631393</v>
          </cell>
        </row>
        <row r="8807">
          <cell r="F8807" t="str">
            <v>OPE</v>
          </cell>
          <cell r="N8807">
            <v>0</v>
          </cell>
          <cell r="O8807">
            <v>4631393</v>
          </cell>
        </row>
        <row r="8808">
          <cell r="F8808" t="str">
            <v>OPE</v>
          </cell>
          <cell r="N8808">
            <v>0</v>
          </cell>
          <cell r="O8808">
            <v>4631393</v>
          </cell>
        </row>
        <row r="8809">
          <cell r="F8809" t="str">
            <v>OPE</v>
          </cell>
          <cell r="N8809">
            <v>0</v>
          </cell>
          <cell r="O8809">
            <v>4631393</v>
          </cell>
        </row>
        <row r="8810">
          <cell r="F8810" t="str">
            <v>OPE</v>
          </cell>
          <cell r="N8810">
            <v>0</v>
          </cell>
          <cell r="O8810">
            <v>4631393</v>
          </cell>
        </row>
        <row r="8811">
          <cell r="F8811" t="str">
            <v>OPE</v>
          </cell>
          <cell r="N8811">
            <v>0</v>
          </cell>
          <cell r="O8811">
            <v>4631393</v>
          </cell>
        </row>
        <row r="8812">
          <cell r="F8812" t="str">
            <v>OPE</v>
          </cell>
          <cell r="N8812">
            <v>0</v>
          </cell>
          <cell r="O8812">
            <v>4631393</v>
          </cell>
        </row>
        <row r="8813">
          <cell r="F8813" t="str">
            <v>OPE</v>
          </cell>
          <cell r="N8813">
            <v>0</v>
          </cell>
          <cell r="O8813">
            <v>4631393</v>
          </cell>
        </row>
        <row r="8814">
          <cell r="F8814" t="str">
            <v>OPE</v>
          </cell>
          <cell r="N8814">
            <v>0</v>
          </cell>
          <cell r="O8814">
            <v>4631393</v>
          </cell>
        </row>
        <row r="8815">
          <cell r="F8815" t="str">
            <v>OPE</v>
          </cell>
          <cell r="N8815">
            <v>0</v>
          </cell>
          <cell r="O8815">
            <v>4631393</v>
          </cell>
        </row>
        <row r="8816">
          <cell r="F8816" t="str">
            <v>OPE</v>
          </cell>
          <cell r="N8816">
            <v>0</v>
          </cell>
          <cell r="O8816">
            <v>4631393</v>
          </cell>
        </row>
        <row r="8817">
          <cell r="F8817" t="str">
            <v>OPE</v>
          </cell>
          <cell r="N8817">
            <v>0</v>
          </cell>
          <cell r="O8817">
            <v>4631393</v>
          </cell>
        </row>
        <row r="8818">
          <cell r="F8818" t="str">
            <v>OPE</v>
          </cell>
          <cell r="N8818">
            <v>0</v>
          </cell>
          <cell r="O8818">
            <v>4631393</v>
          </cell>
        </row>
        <row r="8819">
          <cell r="F8819" t="str">
            <v>OPE</v>
          </cell>
          <cell r="N8819">
            <v>0</v>
          </cell>
          <cell r="O8819">
            <v>4631393</v>
          </cell>
        </row>
        <row r="8820">
          <cell r="F8820" t="str">
            <v>OPE</v>
          </cell>
          <cell r="N8820">
            <v>0</v>
          </cell>
          <cell r="O8820">
            <v>4631393</v>
          </cell>
        </row>
        <row r="8821">
          <cell r="F8821" t="str">
            <v>OPE</v>
          </cell>
          <cell r="N8821">
            <v>0</v>
          </cell>
          <cell r="O8821">
            <v>4631393</v>
          </cell>
        </row>
        <row r="8822">
          <cell r="F8822" t="str">
            <v>OPE</v>
          </cell>
          <cell r="N8822">
            <v>0</v>
          </cell>
          <cell r="O8822">
            <v>4631393</v>
          </cell>
        </row>
        <row r="8823">
          <cell r="F8823" t="str">
            <v>OPE</v>
          </cell>
          <cell r="N8823">
            <v>0</v>
          </cell>
          <cell r="O8823">
            <v>4631393</v>
          </cell>
        </row>
        <row r="8824">
          <cell r="F8824" t="str">
            <v>OPE</v>
          </cell>
          <cell r="N8824">
            <v>0</v>
          </cell>
          <cell r="O8824">
            <v>4631393</v>
          </cell>
        </row>
        <row r="8825">
          <cell r="F8825" t="str">
            <v>OPE</v>
          </cell>
          <cell r="N8825">
            <v>0</v>
          </cell>
          <cell r="O8825">
            <v>4631393</v>
          </cell>
        </row>
        <row r="8826">
          <cell r="F8826" t="str">
            <v>OPE</v>
          </cell>
          <cell r="N8826">
            <v>0</v>
          </cell>
          <cell r="O8826">
            <v>4631393</v>
          </cell>
        </row>
        <row r="8827">
          <cell r="F8827" t="str">
            <v>OPE</v>
          </cell>
          <cell r="N8827">
            <v>0</v>
          </cell>
          <cell r="O8827">
            <v>4631393</v>
          </cell>
        </row>
        <row r="8828">
          <cell r="F8828" t="str">
            <v>OPE</v>
          </cell>
          <cell r="N8828">
            <v>0</v>
          </cell>
          <cell r="O8828">
            <v>4631393</v>
          </cell>
        </row>
        <row r="8829">
          <cell r="F8829" t="str">
            <v>OPE</v>
          </cell>
          <cell r="N8829">
            <v>0</v>
          </cell>
          <cell r="O8829">
            <v>4631393</v>
          </cell>
        </row>
        <row r="8830">
          <cell r="F8830" t="str">
            <v>OPE</v>
          </cell>
          <cell r="N8830">
            <v>0</v>
          </cell>
          <cell r="O8830">
            <v>4631393</v>
          </cell>
        </row>
        <row r="8831">
          <cell r="F8831" t="str">
            <v>OPE</v>
          </cell>
          <cell r="N8831">
            <v>0</v>
          </cell>
          <cell r="O8831">
            <v>4631393</v>
          </cell>
        </row>
        <row r="8832">
          <cell r="F8832" t="str">
            <v>OPE</v>
          </cell>
          <cell r="N8832">
            <v>0</v>
          </cell>
          <cell r="O8832">
            <v>4631393</v>
          </cell>
        </row>
        <row r="8833">
          <cell r="F8833" t="str">
            <v>OPE</v>
          </cell>
          <cell r="N8833">
            <v>0</v>
          </cell>
          <cell r="O8833">
            <v>4631393</v>
          </cell>
        </row>
        <row r="8834">
          <cell r="F8834" t="str">
            <v>OPE</v>
          </cell>
          <cell r="N8834">
            <v>0</v>
          </cell>
          <cell r="O8834">
            <v>4631393</v>
          </cell>
        </row>
        <row r="8835">
          <cell r="F8835" t="str">
            <v>OPE</v>
          </cell>
          <cell r="N8835">
            <v>0</v>
          </cell>
          <cell r="O8835">
            <v>4631393</v>
          </cell>
        </row>
        <row r="8836">
          <cell r="F8836" t="str">
            <v>OPE</v>
          </cell>
          <cell r="N8836">
            <v>0</v>
          </cell>
          <cell r="O8836">
            <v>4631393</v>
          </cell>
        </row>
        <row r="8837">
          <cell r="F8837" t="str">
            <v>OPE</v>
          </cell>
          <cell r="N8837">
            <v>0</v>
          </cell>
          <cell r="O8837">
            <v>4631393</v>
          </cell>
        </row>
        <row r="8838">
          <cell r="F8838" t="str">
            <v>OPE</v>
          </cell>
          <cell r="N8838">
            <v>0</v>
          </cell>
          <cell r="O8838">
            <v>4631393</v>
          </cell>
        </row>
        <row r="8839">
          <cell r="F8839" t="str">
            <v>OPE</v>
          </cell>
          <cell r="N8839">
            <v>0</v>
          </cell>
          <cell r="O8839">
            <v>4631393</v>
          </cell>
        </row>
        <row r="8840">
          <cell r="F8840" t="str">
            <v>OPE</v>
          </cell>
          <cell r="N8840">
            <v>0</v>
          </cell>
          <cell r="O8840">
            <v>4631393</v>
          </cell>
        </row>
        <row r="8841">
          <cell r="F8841" t="str">
            <v>OPE</v>
          </cell>
          <cell r="N8841">
            <v>0</v>
          </cell>
          <cell r="O8841">
            <v>4631393</v>
          </cell>
        </row>
        <row r="8842">
          <cell r="F8842" t="str">
            <v>OPE</v>
          </cell>
          <cell r="N8842">
            <v>0</v>
          </cell>
          <cell r="O8842">
            <v>4631393</v>
          </cell>
        </row>
        <row r="8843">
          <cell r="F8843" t="str">
            <v>OPE</v>
          </cell>
          <cell r="N8843">
            <v>0</v>
          </cell>
          <cell r="O8843">
            <v>4631393</v>
          </cell>
        </row>
        <row r="8844">
          <cell r="F8844" t="str">
            <v>OPE</v>
          </cell>
          <cell r="N8844">
            <v>0</v>
          </cell>
          <cell r="O8844">
            <v>4631393</v>
          </cell>
        </row>
        <row r="8845">
          <cell r="F8845" t="str">
            <v>OPE</v>
          </cell>
          <cell r="N8845">
            <v>0</v>
          </cell>
          <cell r="O8845">
            <v>18525572</v>
          </cell>
        </row>
        <row r="8846">
          <cell r="F8846" t="str">
            <v>OPE</v>
          </cell>
          <cell r="N8846">
            <v>0</v>
          </cell>
          <cell r="O8846">
            <v>18525572</v>
          </cell>
        </row>
        <row r="8847">
          <cell r="F8847" t="str">
            <v>OPE</v>
          </cell>
          <cell r="N8847">
            <v>0</v>
          </cell>
          <cell r="O8847">
            <v>5794960</v>
          </cell>
        </row>
        <row r="8848">
          <cell r="F8848" t="str">
            <v>OPE</v>
          </cell>
          <cell r="N8848">
            <v>0</v>
          </cell>
          <cell r="O8848">
            <v>5794960</v>
          </cell>
        </row>
        <row r="8849">
          <cell r="F8849" t="str">
            <v>OPE</v>
          </cell>
          <cell r="N8849">
            <v>0</v>
          </cell>
          <cell r="O8849">
            <v>5794960</v>
          </cell>
        </row>
        <row r="8850">
          <cell r="F8850" t="str">
            <v>OPE</v>
          </cell>
          <cell r="N8850">
            <v>0</v>
          </cell>
          <cell r="O8850">
            <v>5794960</v>
          </cell>
        </row>
        <row r="8851">
          <cell r="F8851" t="str">
            <v>OPE</v>
          </cell>
          <cell r="N8851">
            <v>0</v>
          </cell>
          <cell r="O8851">
            <v>5794960</v>
          </cell>
        </row>
        <row r="8852">
          <cell r="F8852" t="str">
            <v>OPE</v>
          </cell>
          <cell r="N8852">
            <v>0</v>
          </cell>
          <cell r="O8852">
            <v>5794960</v>
          </cell>
        </row>
        <row r="8853">
          <cell r="F8853" t="str">
            <v>OPE</v>
          </cell>
          <cell r="N8853">
            <v>0</v>
          </cell>
          <cell r="O8853">
            <v>5794960</v>
          </cell>
        </row>
        <row r="8854">
          <cell r="F8854" t="str">
            <v>OPE</v>
          </cell>
          <cell r="N8854">
            <v>0</v>
          </cell>
          <cell r="O8854">
            <v>5794960</v>
          </cell>
        </row>
        <row r="8855">
          <cell r="F8855" t="str">
            <v>OPE</v>
          </cell>
          <cell r="N8855">
            <v>0</v>
          </cell>
          <cell r="O8855">
            <v>5794960</v>
          </cell>
        </row>
        <row r="8856">
          <cell r="F8856" t="str">
            <v>OPE</v>
          </cell>
          <cell r="N8856">
            <v>0</v>
          </cell>
          <cell r="O8856">
            <v>5794960</v>
          </cell>
        </row>
        <row r="8857">
          <cell r="F8857" t="str">
            <v>OPE</v>
          </cell>
          <cell r="N8857">
            <v>0</v>
          </cell>
          <cell r="O8857">
            <v>5794960</v>
          </cell>
        </row>
        <row r="8858">
          <cell r="F8858" t="str">
            <v>OPE</v>
          </cell>
          <cell r="N8858">
            <v>0</v>
          </cell>
          <cell r="O8858">
            <v>5794960</v>
          </cell>
        </row>
        <row r="8859">
          <cell r="F8859" t="str">
            <v>OPE</v>
          </cell>
          <cell r="N8859">
            <v>0</v>
          </cell>
          <cell r="O8859">
            <v>5794960</v>
          </cell>
        </row>
        <row r="8860">
          <cell r="F8860" t="str">
            <v>OPE</v>
          </cell>
          <cell r="N8860">
            <v>0</v>
          </cell>
          <cell r="O8860">
            <v>5794960</v>
          </cell>
        </row>
        <row r="8861">
          <cell r="F8861" t="str">
            <v>OPE</v>
          </cell>
          <cell r="N8861">
            <v>0</v>
          </cell>
          <cell r="O8861">
            <v>5794960</v>
          </cell>
        </row>
        <row r="8862">
          <cell r="F8862" t="str">
            <v>OPE</v>
          </cell>
          <cell r="N8862">
            <v>0</v>
          </cell>
          <cell r="O8862">
            <v>5794960</v>
          </cell>
        </row>
        <row r="8863">
          <cell r="F8863" t="str">
            <v>OPE</v>
          </cell>
          <cell r="N8863">
            <v>0</v>
          </cell>
          <cell r="O8863">
            <v>5794960</v>
          </cell>
        </row>
        <row r="8864">
          <cell r="F8864" t="str">
            <v>OPE</v>
          </cell>
          <cell r="N8864">
            <v>0</v>
          </cell>
          <cell r="O8864">
            <v>5794960</v>
          </cell>
        </row>
        <row r="8865">
          <cell r="F8865" t="str">
            <v>OPE</v>
          </cell>
          <cell r="N8865">
            <v>0</v>
          </cell>
          <cell r="O8865">
            <v>5794960</v>
          </cell>
        </row>
        <row r="8866">
          <cell r="F8866" t="str">
            <v>OPE</v>
          </cell>
          <cell r="N8866">
            <v>0</v>
          </cell>
          <cell r="O8866">
            <v>5794960</v>
          </cell>
        </row>
        <row r="8867">
          <cell r="F8867" t="str">
            <v>OPE</v>
          </cell>
          <cell r="N8867">
            <v>0</v>
          </cell>
          <cell r="O8867">
            <v>5794960</v>
          </cell>
        </row>
        <row r="8868">
          <cell r="F8868" t="str">
            <v>OPE</v>
          </cell>
          <cell r="N8868">
            <v>0</v>
          </cell>
          <cell r="O8868">
            <v>5794960</v>
          </cell>
        </row>
        <row r="8869">
          <cell r="F8869" t="str">
            <v>OPE</v>
          </cell>
          <cell r="N8869">
            <v>0</v>
          </cell>
          <cell r="O8869">
            <v>5794960</v>
          </cell>
        </row>
        <row r="8870">
          <cell r="F8870" t="str">
            <v>OPE</v>
          </cell>
          <cell r="N8870">
            <v>0</v>
          </cell>
          <cell r="O8870">
            <v>5794960</v>
          </cell>
        </row>
        <row r="8871">
          <cell r="F8871" t="str">
            <v>OPE</v>
          </cell>
          <cell r="N8871">
            <v>0</v>
          </cell>
          <cell r="O8871">
            <v>5794960</v>
          </cell>
        </row>
        <row r="8872">
          <cell r="F8872" t="str">
            <v>OPE</v>
          </cell>
          <cell r="N8872">
            <v>0</v>
          </cell>
          <cell r="O8872">
            <v>5794960</v>
          </cell>
        </row>
        <row r="8873">
          <cell r="F8873" t="str">
            <v>OPE</v>
          </cell>
          <cell r="N8873">
            <v>0</v>
          </cell>
          <cell r="O8873">
            <v>5794960</v>
          </cell>
        </row>
        <row r="8874">
          <cell r="F8874" t="str">
            <v>OPE</v>
          </cell>
          <cell r="N8874">
            <v>0</v>
          </cell>
          <cell r="O8874">
            <v>5794960</v>
          </cell>
        </row>
        <row r="8875">
          <cell r="F8875" t="str">
            <v>OPE</v>
          </cell>
          <cell r="N8875">
            <v>0</v>
          </cell>
          <cell r="O8875">
            <v>5794960</v>
          </cell>
        </row>
        <row r="8876">
          <cell r="F8876" t="str">
            <v>OPE</v>
          </cell>
          <cell r="N8876">
            <v>0</v>
          </cell>
          <cell r="O8876">
            <v>5794960</v>
          </cell>
        </row>
        <row r="8877">
          <cell r="F8877" t="str">
            <v>OPE</v>
          </cell>
          <cell r="N8877">
            <v>0</v>
          </cell>
          <cell r="O8877">
            <v>5794960</v>
          </cell>
        </row>
        <row r="8878">
          <cell r="F8878" t="str">
            <v>OPE</v>
          </cell>
          <cell r="N8878">
            <v>0</v>
          </cell>
          <cell r="O8878">
            <v>5794960</v>
          </cell>
        </row>
        <row r="8879">
          <cell r="F8879" t="str">
            <v>OPE</v>
          </cell>
          <cell r="N8879">
            <v>0</v>
          </cell>
          <cell r="O8879">
            <v>5794960</v>
          </cell>
        </row>
        <row r="8880">
          <cell r="F8880" t="str">
            <v>OPE</v>
          </cell>
          <cell r="N8880">
            <v>0</v>
          </cell>
          <cell r="O8880">
            <v>5794960</v>
          </cell>
        </row>
        <row r="8881">
          <cell r="F8881" t="str">
            <v>OPE</v>
          </cell>
          <cell r="N8881">
            <v>0</v>
          </cell>
          <cell r="O8881">
            <v>5794960</v>
          </cell>
        </row>
        <row r="8882">
          <cell r="F8882" t="str">
            <v>OPE</v>
          </cell>
          <cell r="N8882">
            <v>0</v>
          </cell>
          <cell r="O8882">
            <v>5794960</v>
          </cell>
        </row>
        <row r="8883">
          <cell r="F8883" t="str">
            <v>OPE</v>
          </cell>
          <cell r="N8883">
            <v>0</v>
          </cell>
          <cell r="O8883">
            <v>5794960</v>
          </cell>
        </row>
        <row r="8884">
          <cell r="F8884" t="str">
            <v>OPE</v>
          </cell>
          <cell r="N8884">
            <v>0</v>
          </cell>
          <cell r="O8884">
            <v>5794960</v>
          </cell>
        </row>
        <row r="8885">
          <cell r="F8885" t="str">
            <v>OPE</v>
          </cell>
          <cell r="N8885">
            <v>0</v>
          </cell>
          <cell r="O8885">
            <v>5794960</v>
          </cell>
        </row>
        <row r="8886">
          <cell r="F8886" t="str">
            <v>OPE</v>
          </cell>
          <cell r="N8886">
            <v>0</v>
          </cell>
          <cell r="O8886">
            <v>5794960</v>
          </cell>
        </row>
        <row r="8887">
          <cell r="F8887" t="str">
            <v>OPE</v>
          </cell>
          <cell r="N8887">
            <v>0</v>
          </cell>
          <cell r="O8887">
            <v>5794960</v>
          </cell>
        </row>
        <row r="8888">
          <cell r="F8888" t="str">
            <v>OPE</v>
          </cell>
          <cell r="N8888">
            <v>0</v>
          </cell>
          <cell r="O8888">
            <v>5794960</v>
          </cell>
        </row>
        <row r="8889">
          <cell r="F8889" t="str">
            <v>OPE</v>
          </cell>
          <cell r="N8889">
            <v>0</v>
          </cell>
          <cell r="O8889">
            <v>5794960</v>
          </cell>
        </row>
        <row r="8890">
          <cell r="F8890" t="str">
            <v>OPE</v>
          </cell>
          <cell r="N8890">
            <v>0</v>
          </cell>
          <cell r="O8890">
            <v>5794960</v>
          </cell>
        </row>
        <row r="8891">
          <cell r="F8891" t="str">
            <v>OPE</v>
          </cell>
          <cell r="N8891">
            <v>0</v>
          </cell>
          <cell r="O8891">
            <v>5794960</v>
          </cell>
        </row>
        <row r="8892">
          <cell r="F8892" t="str">
            <v>OPE</v>
          </cell>
          <cell r="N8892">
            <v>0</v>
          </cell>
          <cell r="O8892">
            <v>5794960</v>
          </cell>
        </row>
        <row r="8893">
          <cell r="F8893" t="str">
            <v>OPE</v>
          </cell>
          <cell r="N8893">
            <v>0</v>
          </cell>
          <cell r="O8893">
            <v>5794960</v>
          </cell>
        </row>
        <row r="8894">
          <cell r="F8894" t="str">
            <v>OPE</v>
          </cell>
          <cell r="N8894">
            <v>0</v>
          </cell>
          <cell r="O8894">
            <v>5794960</v>
          </cell>
        </row>
        <row r="8895">
          <cell r="F8895" t="str">
            <v>OPE</v>
          </cell>
          <cell r="N8895">
            <v>0</v>
          </cell>
          <cell r="O8895">
            <v>5794960</v>
          </cell>
        </row>
        <row r="8896">
          <cell r="F8896" t="str">
            <v>OPE</v>
          </cell>
          <cell r="N8896">
            <v>0</v>
          </cell>
          <cell r="O8896">
            <v>5794960</v>
          </cell>
        </row>
        <row r="8897">
          <cell r="F8897" t="str">
            <v>OPE</v>
          </cell>
          <cell r="N8897">
            <v>0</v>
          </cell>
          <cell r="O8897">
            <v>5794960</v>
          </cell>
        </row>
        <row r="8898">
          <cell r="F8898" t="str">
            <v>OPE</v>
          </cell>
          <cell r="N8898">
            <v>0</v>
          </cell>
          <cell r="O8898">
            <v>5794960</v>
          </cell>
        </row>
        <row r="8899">
          <cell r="F8899" t="str">
            <v>OPE</v>
          </cell>
          <cell r="N8899">
            <v>0</v>
          </cell>
          <cell r="O8899">
            <v>5794960</v>
          </cell>
        </row>
        <row r="8900">
          <cell r="F8900" t="str">
            <v>OPE</v>
          </cell>
          <cell r="N8900">
            <v>0</v>
          </cell>
          <cell r="O8900">
            <v>5794960</v>
          </cell>
        </row>
        <row r="8901">
          <cell r="F8901" t="str">
            <v>OPE</v>
          </cell>
          <cell r="N8901">
            <v>0</v>
          </cell>
          <cell r="O8901">
            <v>5794960</v>
          </cell>
        </row>
        <row r="8902">
          <cell r="F8902" t="str">
            <v>OPE</v>
          </cell>
          <cell r="N8902">
            <v>0</v>
          </cell>
          <cell r="O8902">
            <v>5794960</v>
          </cell>
        </row>
        <row r="8903">
          <cell r="F8903" t="str">
            <v>OPE</v>
          </cell>
          <cell r="N8903">
            <v>0</v>
          </cell>
          <cell r="O8903">
            <v>5794960</v>
          </cell>
        </row>
        <row r="8904">
          <cell r="F8904" t="str">
            <v>OPE</v>
          </cell>
          <cell r="N8904">
            <v>0</v>
          </cell>
          <cell r="O8904">
            <v>5794960</v>
          </cell>
        </row>
        <row r="8905">
          <cell r="F8905" t="str">
            <v>OPE</v>
          </cell>
          <cell r="N8905">
            <v>0</v>
          </cell>
          <cell r="O8905">
            <v>5794960</v>
          </cell>
        </row>
        <row r="8906">
          <cell r="F8906" t="str">
            <v>OPE</v>
          </cell>
          <cell r="N8906">
            <v>0</v>
          </cell>
          <cell r="O8906">
            <v>5794960</v>
          </cell>
        </row>
        <row r="8907">
          <cell r="F8907" t="str">
            <v>OPE</v>
          </cell>
          <cell r="N8907">
            <v>0</v>
          </cell>
          <cell r="O8907">
            <v>5794960</v>
          </cell>
        </row>
        <row r="8908">
          <cell r="F8908" t="str">
            <v>OPE</v>
          </cell>
          <cell r="N8908">
            <v>0</v>
          </cell>
          <cell r="O8908">
            <v>5794960</v>
          </cell>
        </row>
        <row r="8909">
          <cell r="F8909" t="str">
            <v>OPE</v>
          </cell>
          <cell r="N8909">
            <v>0</v>
          </cell>
          <cell r="O8909">
            <v>5794960</v>
          </cell>
        </row>
        <row r="8910">
          <cell r="F8910" t="str">
            <v>OPE</v>
          </cell>
          <cell r="N8910">
            <v>0</v>
          </cell>
          <cell r="O8910">
            <v>5794960</v>
          </cell>
        </row>
        <row r="8911">
          <cell r="F8911" t="str">
            <v>OPE</v>
          </cell>
          <cell r="N8911">
            <v>0</v>
          </cell>
          <cell r="O8911">
            <v>5794960</v>
          </cell>
        </row>
        <row r="8912">
          <cell r="F8912" t="str">
            <v>OPE</v>
          </cell>
          <cell r="N8912">
            <v>0</v>
          </cell>
          <cell r="O8912">
            <v>5794960</v>
          </cell>
        </row>
        <row r="8913">
          <cell r="F8913" t="str">
            <v>OPE</v>
          </cell>
          <cell r="N8913">
            <v>0</v>
          </cell>
          <cell r="O8913">
            <v>5794960</v>
          </cell>
        </row>
        <row r="8914">
          <cell r="F8914" t="str">
            <v>OPE</v>
          </cell>
          <cell r="N8914">
            <v>0</v>
          </cell>
          <cell r="O8914">
            <v>5794960</v>
          </cell>
        </row>
        <row r="8915">
          <cell r="F8915" t="str">
            <v>OPE</v>
          </cell>
          <cell r="N8915">
            <v>0</v>
          </cell>
          <cell r="O8915">
            <v>5794960</v>
          </cell>
        </row>
        <row r="8916">
          <cell r="F8916" t="str">
            <v>OPE</v>
          </cell>
          <cell r="N8916">
            <v>0</v>
          </cell>
          <cell r="O8916">
            <v>5794960</v>
          </cell>
        </row>
        <row r="8917">
          <cell r="F8917" t="str">
            <v>OPE</v>
          </cell>
          <cell r="N8917">
            <v>0</v>
          </cell>
          <cell r="O8917">
            <v>5794960</v>
          </cell>
        </row>
        <row r="8918">
          <cell r="F8918" t="str">
            <v>OPE</v>
          </cell>
          <cell r="N8918">
            <v>0</v>
          </cell>
          <cell r="O8918">
            <v>5794960</v>
          </cell>
        </row>
        <row r="8919">
          <cell r="F8919" t="str">
            <v>OPE</v>
          </cell>
          <cell r="N8919">
            <v>0</v>
          </cell>
          <cell r="O8919">
            <v>5794960</v>
          </cell>
        </row>
        <row r="8920">
          <cell r="F8920" t="str">
            <v>OPE</v>
          </cell>
          <cell r="N8920">
            <v>0</v>
          </cell>
          <cell r="O8920">
            <v>5794960</v>
          </cell>
        </row>
        <row r="8921">
          <cell r="F8921" t="str">
            <v>OPE</v>
          </cell>
          <cell r="N8921">
            <v>0</v>
          </cell>
          <cell r="O8921">
            <v>5794960</v>
          </cell>
        </row>
        <row r="8922">
          <cell r="F8922" t="str">
            <v>OPE</v>
          </cell>
          <cell r="N8922">
            <v>0</v>
          </cell>
          <cell r="O8922">
            <v>5794960</v>
          </cell>
        </row>
        <row r="8923">
          <cell r="F8923" t="str">
            <v>OPE</v>
          </cell>
          <cell r="N8923">
            <v>0</v>
          </cell>
          <cell r="O8923">
            <v>5794960</v>
          </cell>
        </row>
        <row r="8924">
          <cell r="F8924" t="str">
            <v>OPE</v>
          </cell>
          <cell r="N8924">
            <v>0</v>
          </cell>
          <cell r="O8924">
            <v>5794960</v>
          </cell>
        </row>
        <row r="8925">
          <cell r="F8925" t="str">
            <v>OPE</v>
          </cell>
          <cell r="N8925">
            <v>0</v>
          </cell>
          <cell r="O8925">
            <v>5794960</v>
          </cell>
        </row>
        <row r="8926">
          <cell r="F8926" t="str">
            <v>OPE</v>
          </cell>
          <cell r="N8926">
            <v>0</v>
          </cell>
          <cell r="O8926">
            <v>5794960</v>
          </cell>
        </row>
        <row r="8927">
          <cell r="F8927" t="str">
            <v>OPE</v>
          </cell>
          <cell r="N8927">
            <v>0</v>
          </cell>
          <cell r="O8927">
            <v>5794960</v>
          </cell>
        </row>
        <row r="8928">
          <cell r="F8928" t="str">
            <v>OPE</v>
          </cell>
          <cell r="N8928">
            <v>0</v>
          </cell>
          <cell r="O8928">
            <v>5794960</v>
          </cell>
        </row>
        <row r="8929">
          <cell r="F8929" t="str">
            <v>OPE</v>
          </cell>
          <cell r="N8929">
            <v>0</v>
          </cell>
          <cell r="O8929">
            <v>5794960</v>
          </cell>
        </row>
        <row r="8930">
          <cell r="F8930" t="str">
            <v>OPE</v>
          </cell>
          <cell r="N8930">
            <v>0</v>
          </cell>
          <cell r="O8930">
            <v>5794960</v>
          </cell>
        </row>
        <row r="8931">
          <cell r="F8931" t="str">
            <v>OPE</v>
          </cell>
          <cell r="N8931">
            <v>0</v>
          </cell>
          <cell r="O8931">
            <v>5794960</v>
          </cell>
        </row>
        <row r="8932">
          <cell r="F8932" t="str">
            <v>OPE</v>
          </cell>
          <cell r="N8932">
            <v>0</v>
          </cell>
          <cell r="O8932">
            <v>5794960</v>
          </cell>
        </row>
        <row r="8933">
          <cell r="F8933" t="str">
            <v>OPE</v>
          </cell>
          <cell r="N8933">
            <v>0</v>
          </cell>
          <cell r="O8933">
            <v>5794960</v>
          </cell>
        </row>
        <row r="8934">
          <cell r="F8934" t="str">
            <v>OPE</v>
          </cell>
          <cell r="N8934">
            <v>0</v>
          </cell>
          <cell r="O8934">
            <v>5794960</v>
          </cell>
        </row>
        <row r="8935">
          <cell r="F8935" t="str">
            <v>OPE</v>
          </cell>
          <cell r="N8935">
            <v>0</v>
          </cell>
          <cell r="O8935">
            <v>5794960</v>
          </cell>
        </row>
        <row r="8936">
          <cell r="F8936" t="str">
            <v>OPE</v>
          </cell>
          <cell r="N8936">
            <v>0</v>
          </cell>
          <cell r="O8936">
            <v>5794960</v>
          </cell>
        </row>
        <row r="8937">
          <cell r="F8937" t="str">
            <v>OPE</v>
          </cell>
          <cell r="N8937">
            <v>0</v>
          </cell>
          <cell r="O8937">
            <v>5794960</v>
          </cell>
        </row>
        <row r="8938">
          <cell r="F8938" t="str">
            <v>OPE</v>
          </cell>
          <cell r="N8938">
            <v>0</v>
          </cell>
          <cell r="O8938">
            <v>5794960</v>
          </cell>
        </row>
        <row r="8939">
          <cell r="F8939" t="str">
            <v>OPE</v>
          </cell>
          <cell r="N8939">
            <v>0</v>
          </cell>
          <cell r="O8939">
            <v>5794960</v>
          </cell>
        </row>
        <row r="8940">
          <cell r="F8940" t="str">
            <v>OPE</v>
          </cell>
          <cell r="N8940">
            <v>0</v>
          </cell>
          <cell r="O8940">
            <v>5794960</v>
          </cell>
        </row>
        <row r="8941">
          <cell r="F8941" t="str">
            <v>OPE</v>
          </cell>
          <cell r="N8941">
            <v>0</v>
          </cell>
          <cell r="O8941">
            <v>5794960</v>
          </cell>
        </row>
        <row r="8942">
          <cell r="F8942" t="str">
            <v>OPE</v>
          </cell>
          <cell r="N8942">
            <v>0</v>
          </cell>
          <cell r="O8942">
            <v>5794960</v>
          </cell>
        </row>
        <row r="8943">
          <cell r="F8943" t="str">
            <v>OPE</v>
          </cell>
          <cell r="N8943">
            <v>0</v>
          </cell>
          <cell r="O8943">
            <v>5794960</v>
          </cell>
        </row>
        <row r="8944">
          <cell r="F8944" t="str">
            <v>OPE</v>
          </cell>
          <cell r="N8944">
            <v>0</v>
          </cell>
          <cell r="O8944">
            <v>5794960</v>
          </cell>
        </row>
        <row r="8945">
          <cell r="F8945" t="str">
            <v>OPE</v>
          </cell>
          <cell r="N8945">
            <v>0</v>
          </cell>
          <cell r="O8945">
            <v>5794960</v>
          </cell>
        </row>
        <row r="8946">
          <cell r="F8946" t="str">
            <v>OPE</v>
          </cell>
          <cell r="N8946">
            <v>0</v>
          </cell>
          <cell r="O8946">
            <v>5794960</v>
          </cell>
        </row>
        <row r="8947">
          <cell r="F8947" t="str">
            <v>OPE</v>
          </cell>
          <cell r="N8947">
            <v>0</v>
          </cell>
          <cell r="O8947">
            <v>5794960</v>
          </cell>
        </row>
        <row r="8948">
          <cell r="F8948" t="str">
            <v>OPE</v>
          </cell>
          <cell r="N8948">
            <v>0</v>
          </cell>
          <cell r="O8948">
            <v>5794960</v>
          </cell>
        </row>
        <row r="8949">
          <cell r="F8949" t="str">
            <v>OPE</v>
          </cell>
          <cell r="N8949">
            <v>0</v>
          </cell>
          <cell r="O8949">
            <v>5794960</v>
          </cell>
        </row>
        <row r="8950">
          <cell r="F8950" t="str">
            <v>OPE</v>
          </cell>
          <cell r="N8950">
            <v>0</v>
          </cell>
          <cell r="O8950">
            <v>5794960</v>
          </cell>
        </row>
        <row r="8951">
          <cell r="F8951" t="str">
            <v>OPE</v>
          </cell>
          <cell r="N8951">
            <v>0</v>
          </cell>
          <cell r="O8951">
            <v>5794960</v>
          </cell>
        </row>
        <row r="8952">
          <cell r="F8952" t="str">
            <v>OPE</v>
          </cell>
          <cell r="N8952">
            <v>0</v>
          </cell>
          <cell r="O8952">
            <v>5794960</v>
          </cell>
        </row>
        <row r="8953">
          <cell r="F8953" t="str">
            <v>OPE</v>
          </cell>
          <cell r="N8953">
            <v>0</v>
          </cell>
          <cell r="O8953">
            <v>5794960</v>
          </cell>
        </row>
        <row r="8954">
          <cell r="F8954" t="str">
            <v>OPE</v>
          </cell>
          <cell r="N8954">
            <v>0</v>
          </cell>
          <cell r="O8954">
            <v>5794960</v>
          </cell>
        </row>
        <row r="8955">
          <cell r="F8955" t="str">
            <v>OPE</v>
          </cell>
          <cell r="N8955">
            <v>0</v>
          </cell>
          <cell r="O8955">
            <v>5794960</v>
          </cell>
        </row>
        <row r="8956">
          <cell r="F8956" t="str">
            <v>OPE</v>
          </cell>
          <cell r="N8956">
            <v>0</v>
          </cell>
          <cell r="O8956">
            <v>5794960</v>
          </cell>
        </row>
        <row r="8957">
          <cell r="F8957" t="str">
            <v>OPE</v>
          </cell>
          <cell r="N8957">
            <v>0</v>
          </cell>
          <cell r="O8957">
            <v>5794960</v>
          </cell>
        </row>
        <row r="8958">
          <cell r="F8958" t="str">
            <v>OPE</v>
          </cell>
          <cell r="N8958">
            <v>0</v>
          </cell>
          <cell r="O8958">
            <v>5794960</v>
          </cell>
        </row>
        <row r="8959">
          <cell r="F8959" t="str">
            <v>OPE</v>
          </cell>
          <cell r="N8959">
            <v>0</v>
          </cell>
          <cell r="O8959">
            <v>5794960</v>
          </cell>
        </row>
        <row r="8960">
          <cell r="F8960" t="str">
            <v>OPE</v>
          </cell>
          <cell r="N8960">
            <v>0</v>
          </cell>
          <cell r="O8960">
            <v>5794960</v>
          </cell>
        </row>
        <row r="8961">
          <cell r="F8961" t="str">
            <v>OPE</v>
          </cell>
          <cell r="N8961">
            <v>0</v>
          </cell>
          <cell r="O8961">
            <v>5794960</v>
          </cell>
        </row>
        <row r="8962">
          <cell r="F8962" t="str">
            <v>OPE</v>
          </cell>
          <cell r="N8962">
            <v>0</v>
          </cell>
          <cell r="O8962">
            <v>5794960</v>
          </cell>
        </row>
        <row r="8963">
          <cell r="F8963" t="str">
            <v>OPE</v>
          </cell>
          <cell r="N8963">
            <v>0</v>
          </cell>
          <cell r="O8963">
            <v>5794960</v>
          </cell>
        </row>
        <row r="8964">
          <cell r="F8964" t="str">
            <v>OPE</v>
          </cell>
          <cell r="N8964">
            <v>0</v>
          </cell>
          <cell r="O8964">
            <v>5794960</v>
          </cell>
        </row>
        <row r="8965">
          <cell r="F8965" t="str">
            <v>OPE</v>
          </cell>
          <cell r="N8965">
            <v>0</v>
          </cell>
          <cell r="O8965">
            <v>5794960</v>
          </cell>
        </row>
        <row r="8966">
          <cell r="F8966" t="str">
            <v>OPE</v>
          </cell>
          <cell r="N8966">
            <v>0</v>
          </cell>
          <cell r="O8966">
            <v>5794960</v>
          </cell>
        </row>
        <row r="8967">
          <cell r="F8967" t="str">
            <v>OPE</v>
          </cell>
          <cell r="N8967">
            <v>0</v>
          </cell>
          <cell r="O8967">
            <v>5794960</v>
          </cell>
        </row>
        <row r="8968">
          <cell r="F8968" t="str">
            <v>OPE</v>
          </cell>
          <cell r="N8968">
            <v>0</v>
          </cell>
          <cell r="O8968">
            <v>5794960</v>
          </cell>
        </row>
        <row r="8969">
          <cell r="F8969" t="str">
            <v>OPE</v>
          </cell>
          <cell r="N8969">
            <v>0</v>
          </cell>
          <cell r="O8969">
            <v>5794960</v>
          </cell>
        </row>
        <row r="8970">
          <cell r="F8970" t="str">
            <v>OPE</v>
          </cell>
          <cell r="N8970">
            <v>0</v>
          </cell>
          <cell r="O8970">
            <v>5794960</v>
          </cell>
        </row>
        <row r="8971">
          <cell r="F8971" t="str">
            <v>OPE</v>
          </cell>
          <cell r="N8971">
            <v>0</v>
          </cell>
          <cell r="O8971">
            <v>5794960</v>
          </cell>
        </row>
        <row r="8972">
          <cell r="F8972" t="str">
            <v>OPE</v>
          </cell>
          <cell r="N8972">
            <v>0</v>
          </cell>
          <cell r="O8972">
            <v>5794960</v>
          </cell>
        </row>
        <row r="8973">
          <cell r="F8973" t="str">
            <v>OPE</v>
          </cell>
          <cell r="N8973">
            <v>0</v>
          </cell>
          <cell r="O8973">
            <v>5794960</v>
          </cell>
        </row>
        <row r="8974">
          <cell r="F8974" t="str">
            <v>OPE</v>
          </cell>
          <cell r="N8974">
            <v>0</v>
          </cell>
          <cell r="O8974">
            <v>5794960</v>
          </cell>
        </row>
        <row r="8975">
          <cell r="F8975" t="str">
            <v>OPE</v>
          </cell>
          <cell r="N8975">
            <v>0</v>
          </cell>
          <cell r="O8975">
            <v>5794960</v>
          </cell>
        </row>
        <row r="8976">
          <cell r="F8976" t="str">
            <v>OPE</v>
          </cell>
          <cell r="N8976">
            <v>0</v>
          </cell>
          <cell r="O8976">
            <v>5794960</v>
          </cell>
        </row>
        <row r="8977">
          <cell r="F8977" t="str">
            <v>OPE</v>
          </cell>
          <cell r="N8977">
            <v>0</v>
          </cell>
          <cell r="O8977">
            <v>5794960</v>
          </cell>
        </row>
        <row r="8978">
          <cell r="F8978" t="str">
            <v>OPE</v>
          </cell>
          <cell r="N8978">
            <v>0</v>
          </cell>
          <cell r="O8978">
            <v>5794960</v>
          </cell>
        </row>
        <row r="8979">
          <cell r="F8979" t="str">
            <v>OPE</v>
          </cell>
          <cell r="N8979">
            <v>0</v>
          </cell>
          <cell r="O8979">
            <v>5794960</v>
          </cell>
        </row>
        <row r="8980">
          <cell r="F8980" t="str">
            <v>OPE</v>
          </cell>
          <cell r="N8980">
            <v>0</v>
          </cell>
          <cell r="O8980">
            <v>5794960</v>
          </cell>
        </row>
        <row r="8981">
          <cell r="F8981" t="str">
            <v>OPE</v>
          </cell>
          <cell r="N8981">
            <v>0</v>
          </cell>
          <cell r="O8981">
            <v>5794960</v>
          </cell>
        </row>
        <row r="8982">
          <cell r="F8982" t="str">
            <v>OPE</v>
          </cell>
          <cell r="N8982">
            <v>0</v>
          </cell>
          <cell r="O8982">
            <v>5794960</v>
          </cell>
        </row>
        <row r="8983">
          <cell r="F8983" t="str">
            <v>OPE</v>
          </cell>
          <cell r="N8983">
            <v>0</v>
          </cell>
          <cell r="O8983">
            <v>5794960</v>
          </cell>
        </row>
        <row r="8984">
          <cell r="F8984" t="str">
            <v>OPE</v>
          </cell>
          <cell r="N8984">
            <v>0</v>
          </cell>
          <cell r="O8984">
            <v>5794960</v>
          </cell>
        </row>
        <row r="8985">
          <cell r="F8985" t="str">
            <v>OPE</v>
          </cell>
          <cell r="N8985">
            <v>0</v>
          </cell>
          <cell r="O8985">
            <v>5794960</v>
          </cell>
        </row>
        <row r="8986">
          <cell r="F8986" t="str">
            <v>OPE</v>
          </cell>
          <cell r="N8986">
            <v>0</v>
          </cell>
          <cell r="O8986">
            <v>5794960</v>
          </cell>
        </row>
        <row r="8987">
          <cell r="F8987" t="str">
            <v>OPE</v>
          </cell>
          <cell r="N8987">
            <v>0</v>
          </cell>
          <cell r="O8987">
            <v>5794960</v>
          </cell>
        </row>
        <row r="8988">
          <cell r="F8988" t="str">
            <v>OPE</v>
          </cell>
          <cell r="N8988">
            <v>0</v>
          </cell>
          <cell r="O8988">
            <v>5794960</v>
          </cell>
        </row>
        <row r="8989">
          <cell r="F8989" t="str">
            <v>OPE</v>
          </cell>
          <cell r="N8989">
            <v>0</v>
          </cell>
          <cell r="O8989">
            <v>5794960</v>
          </cell>
        </row>
        <row r="8990">
          <cell r="F8990" t="str">
            <v>OPE</v>
          </cell>
          <cell r="N8990">
            <v>0</v>
          </cell>
          <cell r="O8990">
            <v>5794960</v>
          </cell>
        </row>
        <row r="8991">
          <cell r="F8991" t="str">
            <v>OPE</v>
          </cell>
          <cell r="N8991">
            <v>0</v>
          </cell>
          <cell r="O8991">
            <v>5794960</v>
          </cell>
        </row>
        <row r="8992">
          <cell r="F8992" t="str">
            <v>OPE</v>
          </cell>
          <cell r="N8992">
            <v>0</v>
          </cell>
          <cell r="O8992">
            <v>5794960</v>
          </cell>
        </row>
        <row r="8993">
          <cell r="F8993" t="str">
            <v>OPE</v>
          </cell>
          <cell r="N8993">
            <v>0</v>
          </cell>
          <cell r="O8993">
            <v>5794960</v>
          </cell>
        </row>
        <row r="8994">
          <cell r="F8994" t="str">
            <v>OPE</v>
          </cell>
          <cell r="N8994">
            <v>0</v>
          </cell>
          <cell r="O8994">
            <v>5794960</v>
          </cell>
        </row>
        <row r="8995">
          <cell r="F8995" t="str">
            <v>OPE</v>
          </cell>
          <cell r="N8995">
            <v>0</v>
          </cell>
          <cell r="O8995">
            <v>5794960</v>
          </cell>
        </row>
        <row r="8996">
          <cell r="F8996" t="str">
            <v>OPE</v>
          </cell>
          <cell r="N8996">
            <v>0</v>
          </cell>
          <cell r="O8996">
            <v>5794960</v>
          </cell>
        </row>
        <row r="8997">
          <cell r="F8997" t="str">
            <v>OPE</v>
          </cell>
          <cell r="N8997">
            <v>0</v>
          </cell>
          <cell r="O8997">
            <v>5794960</v>
          </cell>
        </row>
        <row r="8998">
          <cell r="F8998" t="str">
            <v>OPE</v>
          </cell>
          <cell r="N8998">
            <v>0</v>
          </cell>
          <cell r="O8998">
            <v>5794960</v>
          </cell>
        </row>
        <row r="8999">
          <cell r="F8999" t="str">
            <v>OPE</v>
          </cell>
          <cell r="N8999">
            <v>0</v>
          </cell>
          <cell r="O8999">
            <v>5794960</v>
          </cell>
        </row>
        <row r="9000">
          <cell r="F9000" t="str">
            <v>OPE</v>
          </cell>
          <cell r="N9000">
            <v>0</v>
          </cell>
          <cell r="O9000">
            <v>5794960</v>
          </cell>
        </row>
        <row r="9001">
          <cell r="F9001" t="str">
            <v>OPE</v>
          </cell>
          <cell r="N9001">
            <v>0</v>
          </cell>
          <cell r="O9001">
            <v>5794960</v>
          </cell>
        </row>
        <row r="9002">
          <cell r="F9002" t="str">
            <v>OPE</v>
          </cell>
          <cell r="N9002">
            <v>0</v>
          </cell>
          <cell r="O9002">
            <v>5794960</v>
          </cell>
        </row>
        <row r="9003">
          <cell r="F9003" t="str">
            <v>OPE</v>
          </cell>
          <cell r="N9003">
            <v>0</v>
          </cell>
          <cell r="O9003">
            <v>5794960</v>
          </cell>
        </row>
        <row r="9004">
          <cell r="F9004" t="str">
            <v>OPE</v>
          </cell>
          <cell r="N9004">
            <v>0</v>
          </cell>
          <cell r="O9004">
            <v>5794960</v>
          </cell>
        </row>
        <row r="9005">
          <cell r="F9005" t="str">
            <v>OPE</v>
          </cell>
          <cell r="N9005">
            <v>0</v>
          </cell>
          <cell r="O9005">
            <v>5794960</v>
          </cell>
        </row>
        <row r="9006">
          <cell r="F9006" t="str">
            <v>OPE</v>
          </cell>
          <cell r="N9006">
            <v>0</v>
          </cell>
          <cell r="O9006">
            <v>5794960</v>
          </cell>
        </row>
        <row r="9007">
          <cell r="F9007" t="str">
            <v>OPE</v>
          </cell>
          <cell r="N9007">
            <v>0</v>
          </cell>
          <cell r="O9007">
            <v>5794960</v>
          </cell>
        </row>
        <row r="9008">
          <cell r="F9008" t="str">
            <v>OPE</v>
          </cell>
          <cell r="N9008">
            <v>0</v>
          </cell>
          <cell r="O9008">
            <v>5794960</v>
          </cell>
        </row>
        <row r="9009">
          <cell r="F9009" t="str">
            <v>OPE</v>
          </cell>
          <cell r="N9009">
            <v>0</v>
          </cell>
          <cell r="O9009">
            <v>5794960</v>
          </cell>
        </row>
        <row r="9010">
          <cell r="F9010" t="str">
            <v>OPE</v>
          </cell>
          <cell r="N9010">
            <v>0</v>
          </cell>
          <cell r="O9010">
            <v>5794960</v>
          </cell>
        </row>
        <row r="9011">
          <cell r="F9011" t="str">
            <v>OPE</v>
          </cell>
          <cell r="N9011">
            <v>0</v>
          </cell>
          <cell r="O9011">
            <v>5794960</v>
          </cell>
        </row>
        <row r="9012">
          <cell r="F9012" t="str">
            <v>OPE</v>
          </cell>
          <cell r="N9012">
            <v>0</v>
          </cell>
          <cell r="O9012">
            <v>5794960</v>
          </cell>
        </row>
        <row r="9013">
          <cell r="F9013" t="str">
            <v>OPE</v>
          </cell>
          <cell r="N9013">
            <v>0</v>
          </cell>
          <cell r="O9013">
            <v>5794960</v>
          </cell>
        </row>
        <row r="9014">
          <cell r="F9014" t="str">
            <v>OPE</v>
          </cell>
          <cell r="N9014">
            <v>0</v>
          </cell>
          <cell r="O9014">
            <v>5794960</v>
          </cell>
        </row>
        <row r="9015">
          <cell r="F9015" t="str">
            <v>OPE</v>
          </cell>
          <cell r="N9015">
            <v>0</v>
          </cell>
          <cell r="O9015">
            <v>5794960</v>
          </cell>
        </row>
        <row r="9016">
          <cell r="F9016" t="str">
            <v>OPE</v>
          </cell>
          <cell r="N9016">
            <v>0</v>
          </cell>
          <cell r="O9016">
            <v>5794960</v>
          </cell>
        </row>
        <row r="9017">
          <cell r="F9017" t="str">
            <v>OPE</v>
          </cell>
          <cell r="N9017">
            <v>0</v>
          </cell>
          <cell r="O9017">
            <v>5794960</v>
          </cell>
        </row>
        <row r="9018">
          <cell r="F9018" t="str">
            <v>OPE</v>
          </cell>
          <cell r="N9018">
            <v>0</v>
          </cell>
          <cell r="O9018">
            <v>5794960</v>
          </cell>
        </row>
        <row r="9019">
          <cell r="F9019" t="str">
            <v>OPE</v>
          </cell>
          <cell r="N9019">
            <v>0</v>
          </cell>
          <cell r="O9019">
            <v>5794960</v>
          </cell>
        </row>
        <row r="9020">
          <cell r="F9020" t="str">
            <v>OPE</v>
          </cell>
          <cell r="N9020">
            <v>0</v>
          </cell>
          <cell r="O9020">
            <v>5794960</v>
          </cell>
        </row>
        <row r="9021">
          <cell r="F9021" t="str">
            <v>OPE</v>
          </cell>
          <cell r="N9021">
            <v>0</v>
          </cell>
          <cell r="O9021">
            <v>5794960</v>
          </cell>
        </row>
        <row r="9022">
          <cell r="F9022" t="str">
            <v>OPE</v>
          </cell>
          <cell r="N9022">
            <v>0</v>
          </cell>
          <cell r="O9022">
            <v>5794960</v>
          </cell>
        </row>
        <row r="9023">
          <cell r="F9023" t="str">
            <v>OPE</v>
          </cell>
          <cell r="N9023">
            <v>0</v>
          </cell>
          <cell r="O9023">
            <v>5794960</v>
          </cell>
        </row>
        <row r="9024">
          <cell r="F9024" t="str">
            <v>OPE</v>
          </cell>
          <cell r="N9024">
            <v>0</v>
          </cell>
          <cell r="O9024">
            <v>5794960</v>
          </cell>
        </row>
        <row r="9025">
          <cell r="F9025" t="str">
            <v>OPE</v>
          </cell>
          <cell r="N9025">
            <v>0</v>
          </cell>
          <cell r="O9025">
            <v>5794960</v>
          </cell>
        </row>
        <row r="9026">
          <cell r="F9026" t="str">
            <v>OPE</v>
          </cell>
          <cell r="N9026">
            <v>0</v>
          </cell>
          <cell r="O9026">
            <v>5794960</v>
          </cell>
        </row>
        <row r="9027">
          <cell r="F9027" t="str">
            <v>OPE</v>
          </cell>
          <cell r="N9027">
            <v>0</v>
          </cell>
          <cell r="O9027">
            <v>5794960</v>
          </cell>
        </row>
        <row r="9028">
          <cell r="F9028" t="str">
            <v>OPE</v>
          </cell>
          <cell r="N9028">
            <v>0</v>
          </cell>
          <cell r="O9028">
            <v>5794960</v>
          </cell>
        </row>
        <row r="9029">
          <cell r="F9029" t="str">
            <v>OPE</v>
          </cell>
          <cell r="N9029">
            <v>0</v>
          </cell>
          <cell r="O9029">
            <v>5794960</v>
          </cell>
        </row>
        <row r="9030">
          <cell r="F9030" t="str">
            <v>OPE</v>
          </cell>
          <cell r="N9030">
            <v>0</v>
          </cell>
          <cell r="O9030">
            <v>5794960</v>
          </cell>
        </row>
        <row r="9031">
          <cell r="F9031" t="str">
            <v>OPE</v>
          </cell>
          <cell r="N9031">
            <v>0</v>
          </cell>
          <cell r="O9031">
            <v>5794960</v>
          </cell>
        </row>
        <row r="9032">
          <cell r="F9032" t="str">
            <v>OPE</v>
          </cell>
          <cell r="N9032">
            <v>0</v>
          </cell>
          <cell r="O9032">
            <v>5794960</v>
          </cell>
        </row>
        <row r="9033">
          <cell r="F9033" t="str">
            <v>OPE</v>
          </cell>
          <cell r="N9033">
            <v>0</v>
          </cell>
          <cell r="O9033">
            <v>5794960</v>
          </cell>
        </row>
        <row r="9034">
          <cell r="F9034" t="str">
            <v>OPE</v>
          </cell>
          <cell r="N9034">
            <v>0</v>
          </cell>
          <cell r="O9034">
            <v>5794960</v>
          </cell>
        </row>
        <row r="9035">
          <cell r="F9035" t="str">
            <v>OPE</v>
          </cell>
          <cell r="N9035">
            <v>0</v>
          </cell>
          <cell r="O9035">
            <v>5794960</v>
          </cell>
        </row>
        <row r="9036">
          <cell r="F9036" t="str">
            <v>OPE</v>
          </cell>
          <cell r="N9036">
            <v>0</v>
          </cell>
          <cell r="O9036">
            <v>5794960</v>
          </cell>
        </row>
        <row r="9037">
          <cell r="F9037" t="str">
            <v>OPE</v>
          </cell>
          <cell r="N9037">
            <v>0</v>
          </cell>
          <cell r="O9037">
            <v>5794960</v>
          </cell>
        </row>
        <row r="9038">
          <cell r="F9038" t="str">
            <v>OPE</v>
          </cell>
          <cell r="N9038">
            <v>0</v>
          </cell>
          <cell r="O9038">
            <v>5794960</v>
          </cell>
        </row>
        <row r="9039">
          <cell r="F9039" t="str">
            <v>OPE</v>
          </cell>
          <cell r="N9039">
            <v>0</v>
          </cell>
          <cell r="O9039">
            <v>5794960</v>
          </cell>
        </row>
        <row r="9040">
          <cell r="F9040" t="str">
            <v>OPE</v>
          </cell>
          <cell r="N9040">
            <v>0</v>
          </cell>
          <cell r="O9040">
            <v>5794960</v>
          </cell>
        </row>
        <row r="9041">
          <cell r="F9041" t="str">
            <v>OPE</v>
          </cell>
          <cell r="N9041">
            <v>0</v>
          </cell>
          <cell r="O9041">
            <v>5794960</v>
          </cell>
        </row>
        <row r="9042">
          <cell r="F9042" t="str">
            <v>OPE</v>
          </cell>
          <cell r="N9042">
            <v>0</v>
          </cell>
          <cell r="O9042">
            <v>5794960</v>
          </cell>
        </row>
        <row r="9043">
          <cell r="F9043" t="str">
            <v>OPE</v>
          </cell>
          <cell r="N9043">
            <v>0</v>
          </cell>
          <cell r="O9043">
            <v>5794960</v>
          </cell>
        </row>
        <row r="9044">
          <cell r="F9044" t="str">
            <v>OPE</v>
          </cell>
          <cell r="N9044">
            <v>0</v>
          </cell>
          <cell r="O9044">
            <v>5794960</v>
          </cell>
        </row>
        <row r="9045">
          <cell r="F9045" t="str">
            <v>OPE</v>
          </cell>
          <cell r="N9045">
            <v>0</v>
          </cell>
          <cell r="O9045">
            <v>5794960</v>
          </cell>
        </row>
        <row r="9046">
          <cell r="F9046" t="str">
            <v>OPE</v>
          </cell>
          <cell r="N9046">
            <v>0</v>
          </cell>
          <cell r="O9046">
            <v>5794960</v>
          </cell>
        </row>
        <row r="9047">
          <cell r="F9047" t="str">
            <v>OPE</v>
          </cell>
          <cell r="N9047">
            <v>0</v>
          </cell>
          <cell r="O9047">
            <v>5794960</v>
          </cell>
        </row>
        <row r="9048">
          <cell r="F9048" t="str">
            <v>OPE</v>
          </cell>
          <cell r="N9048">
            <v>0</v>
          </cell>
          <cell r="O9048">
            <v>5794960</v>
          </cell>
        </row>
        <row r="9049">
          <cell r="F9049" t="str">
            <v>OPE</v>
          </cell>
          <cell r="N9049">
            <v>0</v>
          </cell>
          <cell r="O9049">
            <v>5794960</v>
          </cell>
        </row>
        <row r="9050">
          <cell r="F9050" t="str">
            <v>OPE</v>
          </cell>
          <cell r="N9050">
            <v>0</v>
          </cell>
          <cell r="O9050">
            <v>5794960</v>
          </cell>
        </row>
        <row r="9051">
          <cell r="F9051" t="str">
            <v>OPE</v>
          </cell>
          <cell r="N9051">
            <v>0</v>
          </cell>
          <cell r="O9051">
            <v>5794960</v>
          </cell>
        </row>
        <row r="9052">
          <cell r="F9052" t="str">
            <v>OPE</v>
          </cell>
          <cell r="N9052">
            <v>0</v>
          </cell>
          <cell r="O9052">
            <v>5794960</v>
          </cell>
        </row>
        <row r="9053">
          <cell r="F9053" t="str">
            <v>OPE</v>
          </cell>
          <cell r="N9053">
            <v>0</v>
          </cell>
          <cell r="O9053">
            <v>5794960</v>
          </cell>
        </row>
        <row r="9054">
          <cell r="F9054" t="str">
            <v>OPE</v>
          </cell>
          <cell r="N9054">
            <v>0</v>
          </cell>
          <cell r="O9054">
            <v>5794960</v>
          </cell>
        </row>
        <row r="9055">
          <cell r="F9055" t="str">
            <v>OPE</v>
          </cell>
          <cell r="N9055">
            <v>0</v>
          </cell>
          <cell r="O9055">
            <v>5794960</v>
          </cell>
        </row>
        <row r="9056">
          <cell r="F9056" t="str">
            <v>OPE</v>
          </cell>
          <cell r="N9056">
            <v>0</v>
          </cell>
          <cell r="O9056">
            <v>5794960</v>
          </cell>
        </row>
        <row r="9057">
          <cell r="F9057" t="str">
            <v>OPE</v>
          </cell>
          <cell r="N9057">
            <v>0</v>
          </cell>
          <cell r="O9057">
            <v>5794960</v>
          </cell>
        </row>
        <row r="9058">
          <cell r="F9058" t="str">
            <v>OPE</v>
          </cell>
          <cell r="N9058">
            <v>0</v>
          </cell>
          <cell r="O9058">
            <v>5794960</v>
          </cell>
        </row>
        <row r="9059">
          <cell r="F9059" t="str">
            <v>OPE</v>
          </cell>
          <cell r="N9059">
            <v>0</v>
          </cell>
          <cell r="O9059">
            <v>5794960</v>
          </cell>
        </row>
        <row r="9060">
          <cell r="F9060" t="str">
            <v>OPE</v>
          </cell>
          <cell r="N9060">
            <v>0</v>
          </cell>
          <cell r="O9060">
            <v>5794960</v>
          </cell>
        </row>
        <row r="9061">
          <cell r="F9061" t="str">
            <v>OPE</v>
          </cell>
          <cell r="N9061">
            <v>0</v>
          </cell>
          <cell r="O9061">
            <v>5794960</v>
          </cell>
        </row>
        <row r="9062">
          <cell r="F9062" t="str">
            <v>OPE</v>
          </cell>
          <cell r="N9062">
            <v>0</v>
          </cell>
          <cell r="O9062">
            <v>5794960</v>
          </cell>
        </row>
        <row r="9063">
          <cell r="F9063" t="str">
            <v>OPE</v>
          </cell>
          <cell r="N9063">
            <v>0</v>
          </cell>
          <cell r="O9063">
            <v>5794960</v>
          </cell>
        </row>
        <row r="9064">
          <cell r="F9064" t="str">
            <v>OPE</v>
          </cell>
          <cell r="N9064">
            <v>0</v>
          </cell>
          <cell r="O9064">
            <v>5794960</v>
          </cell>
        </row>
        <row r="9065">
          <cell r="F9065" t="str">
            <v>OPE</v>
          </cell>
          <cell r="N9065">
            <v>0</v>
          </cell>
          <cell r="O9065">
            <v>5794960</v>
          </cell>
        </row>
        <row r="9066">
          <cell r="F9066" t="str">
            <v>OPE</v>
          </cell>
          <cell r="N9066">
            <v>0</v>
          </cell>
          <cell r="O9066">
            <v>5794960</v>
          </cell>
        </row>
        <row r="9067">
          <cell r="F9067" t="str">
            <v>OPE</v>
          </cell>
          <cell r="N9067">
            <v>0</v>
          </cell>
          <cell r="O9067">
            <v>5794960</v>
          </cell>
        </row>
        <row r="9068">
          <cell r="F9068" t="str">
            <v>OPE</v>
          </cell>
          <cell r="N9068">
            <v>0</v>
          </cell>
          <cell r="O9068">
            <v>5794960</v>
          </cell>
        </row>
        <row r="9069">
          <cell r="F9069" t="str">
            <v>OPE</v>
          </cell>
          <cell r="N9069">
            <v>0</v>
          </cell>
          <cell r="O9069">
            <v>5794960</v>
          </cell>
        </row>
        <row r="9070">
          <cell r="F9070" t="str">
            <v>OPE</v>
          </cell>
          <cell r="N9070">
            <v>0</v>
          </cell>
          <cell r="O9070">
            <v>5794960</v>
          </cell>
        </row>
        <row r="9071">
          <cell r="F9071" t="str">
            <v>OPE</v>
          </cell>
          <cell r="N9071">
            <v>0</v>
          </cell>
          <cell r="O9071">
            <v>5794960</v>
          </cell>
        </row>
        <row r="9072">
          <cell r="F9072" t="str">
            <v>OPE</v>
          </cell>
          <cell r="N9072">
            <v>0</v>
          </cell>
          <cell r="O9072">
            <v>5794960</v>
          </cell>
        </row>
        <row r="9073">
          <cell r="F9073" t="str">
            <v>OPE</v>
          </cell>
          <cell r="N9073">
            <v>0</v>
          </cell>
          <cell r="O9073">
            <v>5794960</v>
          </cell>
        </row>
        <row r="9074">
          <cell r="F9074" t="str">
            <v>OPE</v>
          </cell>
          <cell r="N9074">
            <v>0</v>
          </cell>
          <cell r="O9074">
            <v>5794960</v>
          </cell>
        </row>
        <row r="9075">
          <cell r="F9075" t="str">
            <v>OPE</v>
          </cell>
          <cell r="N9075">
            <v>0</v>
          </cell>
          <cell r="O9075">
            <v>5794960</v>
          </cell>
        </row>
        <row r="9076">
          <cell r="F9076" t="str">
            <v>OPE</v>
          </cell>
          <cell r="N9076">
            <v>0</v>
          </cell>
          <cell r="O9076">
            <v>5794960</v>
          </cell>
        </row>
        <row r="9077">
          <cell r="F9077" t="str">
            <v>OPE</v>
          </cell>
          <cell r="N9077">
            <v>0</v>
          </cell>
          <cell r="O9077">
            <v>5794960</v>
          </cell>
        </row>
        <row r="9078">
          <cell r="F9078" t="str">
            <v>OPE</v>
          </cell>
          <cell r="N9078">
            <v>0</v>
          </cell>
          <cell r="O9078">
            <v>5794960</v>
          </cell>
        </row>
        <row r="9079">
          <cell r="F9079" t="str">
            <v>OPE</v>
          </cell>
          <cell r="N9079">
            <v>0</v>
          </cell>
          <cell r="O9079">
            <v>5794960</v>
          </cell>
        </row>
        <row r="9080">
          <cell r="F9080" t="str">
            <v>OPE</v>
          </cell>
          <cell r="N9080">
            <v>0</v>
          </cell>
          <cell r="O9080">
            <v>5794960</v>
          </cell>
        </row>
        <row r="9081">
          <cell r="F9081" t="str">
            <v>OPE</v>
          </cell>
          <cell r="N9081">
            <v>0</v>
          </cell>
          <cell r="O9081">
            <v>5794960</v>
          </cell>
        </row>
        <row r="9082">
          <cell r="F9082" t="str">
            <v>OPE</v>
          </cell>
          <cell r="N9082">
            <v>0</v>
          </cell>
          <cell r="O9082">
            <v>5794960</v>
          </cell>
        </row>
        <row r="9083">
          <cell r="F9083" t="str">
            <v>OPE</v>
          </cell>
          <cell r="N9083">
            <v>0</v>
          </cell>
          <cell r="O9083">
            <v>5794960</v>
          </cell>
        </row>
        <row r="9084">
          <cell r="F9084" t="str">
            <v>OPE</v>
          </cell>
          <cell r="N9084">
            <v>0</v>
          </cell>
          <cell r="O9084">
            <v>5794960</v>
          </cell>
        </row>
        <row r="9085">
          <cell r="F9085" t="str">
            <v>OPE</v>
          </cell>
          <cell r="N9085">
            <v>0</v>
          </cell>
          <cell r="O9085">
            <v>5794960</v>
          </cell>
        </row>
        <row r="9086">
          <cell r="F9086" t="str">
            <v>OPE</v>
          </cell>
          <cell r="N9086">
            <v>0</v>
          </cell>
          <cell r="O9086">
            <v>5794960</v>
          </cell>
        </row>
        <row r="9087">
          <cell r="F9087" t="str">
            <v>OPE</v>
          </cell>
          <cell r="N9087">
            <v>0</v>
          </cell>
          <cell r="O9087">
            <v>5794960</v>
          </cell>
        </row>
        <row r="9088">
          <cell r="F9088" t="str">
            <v>OPE</v>
          </cell>
          <cell r="N9088">
            <v>0</v>
          </cell>
          <cell r="O9088">
            <v>5794960</v>
          </cell>
        </row>
        <row r="9089">
          <cell r="F9089" t="str">
            <v>OPE</v>
          </cell>
          <cell r="N9089">
            <v>0</v>
          </cell>
          <cell r="O9089">
            <v>5794960</v>
          </cell>
        </row>
        <row r="9090">
          <cell r="F9090" t="str">
            <v>OPE</v>
          </cell>
          <cell r="N9090">
            <v>0</v>
          </cell>
          <cell r="O9090">
            <v>5794960</v>
          </cell>
        </row>
        <row r="9091">
          <cell r="F9091" t="str">
            <v>OPE</v>
          </cell>
          <cell r="N9091">
            <v>0</v>
          </cell>
          <cell r="O9091">
            <v>5794960</v>
          </cell>
        </row>
        <row r="9092">
          <cell r="F9092" t="str">
            <v>OPE</v>
          </cell>
          <cell r="N9092">
            <v>0</v>
          </cell>
          <cell r="O9092">
            <v>5794960</v>
          </cell>
        </row>
        <row r="9093">
          <cell r="F9093" t="str">
            <v>OPE</v>
          </cell>
          <cell r="N9093">
            <v>0</v>
          </cell>
          <cell r="O9093">
            <v>5794960</v>
          </cell>
        </row>
        <row r="9094">
          <cell r="F9094" t="str">
            <v>OPE</v>
          </cell>
          <cell r="N9094">
            <v>0</v>
          </cell>
          <cell r="O9094">
            <v>5794960</v>
          </cell>
        </row>
        <row r="9095">
          <cell r="F9095" t="str">
            <v>OPE</v>
          </cell>
          <cell r="N9095">
            <v>0</v>
          </cell>
          <cell r="O9095">
            <v>5794960</v>
          </cell>
        </row>
        <row r="9096">
          <cell r="F9096" t="str">
            <v>OPE</v>
          </cell>
          <cell r="N9096">
            <v>0</v>
          </cell>
          <cell r="O9096">
            <v>5794960</v>
          </cell>
        </row>
        <row r="9097">
          <cell r="F9097" t="str">
            <v>OPE</v>
          </cell>
          <cell r="N9097">
            <v>0</v>
          </cell>
          <cell r="O9097">
            <v>5794960</v>
          </cell>
        </row>
        <row r="9098">
          <cell r="F9098" t="str">
            <v>OPE</v>
          </cell>
          <cell r="N9098">
            <v>0</v>
          </cell>
          <cell r="O9098">
            <v>5794960</v>
          </cell>
        </row>
        <row r="9099">
          <cell r="F9099" t="str">
            <v>OPE</v>
          </cell>
          <cell r="N9099">
            <v>0</v>
          </cell>
          <cell r="O9099">
            <v>5794960</v>
          </cell>
        </row>
        <row r="9100">
          <cell r="F9100" t="str">
            <v>OPE</v>
          </cell>
          <cell r="N9100">
            <v>0</v>
          </cell>
          <cell r="O9100">
            <v>5794960</v>
          </cell>
        </row>
        <row r="9101">
          <cell r="F9101" t="str">
            <v>OPE</v>
          </cell>
          <cell r="N9101">
            <v>0</v>
          </cell>
          <cell r="O9101">
            <v>5794960</v>
          </cell>
        </row>
        <row r="9102">
          <cell r="F9102" t="str">
            <v>OPE</v>
          </cell>
          <cell r="N9102">
            <v>0</v>
          </cell>
          <cell r="O9102">
            <v>5794960</v>
          </cell>
        </row>
        <row r="9103">
          <cell r="F9103" t="str">
            <v>OPE</v>
          </cell>
          <cell r="N9103">
            <v>0</v>
          </cell>
          <cell r="O9103">
            <v>5794960</v>
          </cell>
        </row>
        <row r="9104">
          <cell r="F9104" t="str">
            <v>OPE</v>
          </cell>
          <cell r="N9104">
            <v>0</v>
          </cell>
          <cell r="O9104">
            <v>5794960</v>
          </cell>
        </row>
        <row r="9105">
          <cell r="F9105" t="str">
            <v>OPE</v>
          </cell>
          <cell r="N9105">
            <v>0</v>
          </cell>
          <cell r="O9105">
            <v>5794960</v>
          </cell>
        </row>
        <row r="9106">
          <cell r="F9106" t="str">
            <v>OPE</v>
          </cell>
          <cell r="N9106">
            <v>0</v>
          </cell>
          <cell r="O9106">
            <v>5794960</v>
          </cell>
        </row>
        <row r="9107">
          <cell r="F9107" t="str">
            <v>OPE</v>
          </cell>
          <cell r="N9107">
            <v>0</v>
          </cell>
          <cell r="O9107">
            <v>5794960</v>
          </cell>
        </row>
        <row r="9108">
          <cell r="F9108" t="str">
            <v>OPE</v>
          </cell>
          <cell r="N9108">
            <v>0</v>
          </cell>
          <cell r="O9108">
            <v>5794960</v>
          </cell>
        </row>
        <row r="9109">
          <cell r="F9109" t="str">
            <v>OPE</v>
          </cell>
          <cell r="N9109">
            <v>0</v>
          </cell>
          <cell r="O9109">
            <v>5794960</v>
          </cell>
        </row>
        <row r="9110">
          <cell r="F9110" t="str">
            <v>OPE</v>
          </cell>
          <cell r="N9110">
            <v>0</v>
          </cell>
          <cell r="O9110">
            <v>5794960</v>
          </cell>
        </row>
        <row r="9111">
          <cell r="F9111" t="str">
            <v>OPE</v>
          </cell>
          <cell r="N9111">
            <v>0</v>
          </cell>
          <cell r="O9111">
            <v>5794960</v>
          </cell>
        </row>
        <row r="9112">
          <cell r="F9112" t="str">
            <v>OPE</v>
          </cell>
          <cell r="N9112">
            <v>0</v>
          </cell>
          <cell r="O9112">
            <v>5794960</v>
          </cell>
        </row>
        <row r="9113">
          <cell r="F9113" t="str">
            <v>OPE</v>
          </cell>
          <cell r="N9113">
            <v>0</v>
          </cell>
          <cell r="O9113">
            <v>5794960</v>
          </cell>
        </row>
        <row r="9114">
          <cell r="F9114" t="str">
            <v>OPE</v>
          </cell>
          <cell r="N9114">
            <v>0</v>
          </cell>
          <cell r="O9114">
            <v>5794960</v>
          </cell>
        </row>
        <row r="9115">
          <cell r="F9115" t="str">
            <v>OPE</v>
          </cell>
          <cell r="N9115">
            <v>0</v>
          </cell>
          <cell r="O9115">
            <v>5794960</v>
          </cell>
        </row>
        <row r="9116">
          <cell r="F9116" t="str">
            <v>OPE</v>
          </cell>
          <cell r="N9116">
            <v>0</v>
          </cell>
          <cell r="O9116">
            <v>5794960</v>
          </cell>
        </row>
        <row r="9117">
          <cell r="F9117" t="str">
            <v>OPE</v>
          </cell>
          <cell r="N9117">
            <v>0</v>
          </cell>
          <cell r="O9117">
            <v>5794960</v>
          </cell>
        </row>
        <row r="9118">
          <cell r="F9118" t="str">
            <v>OPE</v>
          </cell>
          <cell r="N9118">
            <v>0</v>
          </cell>
          <cell r="O9118">
            <v>5794960</v>
          </cell>
        </row>
        <row r="9119">
          <cell r="F9119" t="str">
            <v>OPE</v>
          </cell>
          <cell r="N9119">
            <v>0</v>
          </cell>
          <cell r="O9119">
            <v>5794960</v>
          </cell>
        </row>
        <row r="9120">
          <cell r="F9120" t="str">
            <v>OPE</v>
          </cell>
          <cell r="N9120">
            <v>0</v>
          </cell>
          <cell r="O9120">
            <v>5794960</v>
          </cell>
        </row>
        <row r="9121">
          <cell r="F9121" t="str">
            <v>OPE</v>
          </cell>
          <cell r="N9121">
            <v>0</v>
          </cell>
          <cell r="O9121">
            <v>5794960</v>
          </cell>
        </row>
        <row r="9122">
          <cell r="F9122" t="str">
            <v>OPE</v>
          </cell>
          <cell r="N9122">
            <v>0</v>
          </cell>
          <cell r="O9122">
            <v>5794960</v>
          </cell>
        </row>
        <row r="9123">
          <cell r="F9123" t="str">
            <v>OPE</v>
          </cell>
          <cell r="N9123">
            <v>0</v>
          </cell>
          <cell r="O9123">
            <v>5794960</v>
          </cell>
        </row>
        <row r="9124">
          <cell r="F9124" t="str">
            <v>OPE</v>
          </cell>
          <cell r="N9124">
            <v>0</v>
          </cell>
          <cell r="O9124">
            <v>5794960</v>
          </cell>
        </row>
        <row r="9125">
          <cell r="F9125" t="str">
            <v>OPE</v>
          </cell>
          <cell r="N9125">
            <v>0</v>
          </cell>
          <cell r="O9125">
            <v>5794960</v>
          </cell>
        </row>
        <row r="9126">
          <cell r="F9126" t="str">
            <v>OPE</v>
          </cell>
          <cell r="N9126">
            <v>0</v>
          </cell>
          <cell r="O9126">
            <v>5794960</v>
          </cell>
        </row>
        <row r="9127">
          <cell r="F9127" t="str">
            <v>OPE</v>
          </cell>
          <cell r="N9127">
            <v>0</v>
          </cell>
          <cell r="O9127">
            <v>5794960</v>
          </cell>
        </row>
        <row r="9128">
          <cell r="F9128" t="str">
            <v>OPE</v>
          </cell>
          <cell r="N9128">
            <v>0</v>
          </cell>
          <cell r="O9128">
            <v>5794960</v>
          </cell>
        </row>
        <row r="9129">
          <cell r="F9129" t="str">
            <v>OPE</v>
          </cell>
          <cell r="N9129">
            <v>0</v>
          </cell>
          <cell r="O9129">
            <v>5794960</v>
          </cell>
        </row>
        <row r="9130">
          <cell r="F9130" t="str">
            <v>OPE</v>
          </cell>
          <cell r="N9130">
            <v>0</v>
          </cell>
          <cell r="O9130">
            <v>5794960</v>
          </cell>
        </row>
        <row r="9131">
          <cell r="F9131" t="str">
            <v>OPE</v>
          </cell>
          <cell r="N9131">
            <v>0</v>
          </cell>
          <cell r="O9131">
            <v>5794960</v>
          </cell>
        </row>
        <row r="9132">
          <cell r="F9132" t="str">
            <v>OPE</v>
          </cell>
          <cell r="N9132">
            <v>0</v>
          </cell>
          <cell r="O9132">
            <v>5794960</v>
          </cell>
        </row>
        <row r="9133">
          <cell r="F9133" t="str">
            <v>OPE</v>
          </cell>
          <cell r="N9133">
            <v>0</v>
          </cell>
          <cell r="O9133">
            <v>5794960</v>
          </cell>
        </row>
        <row r="9134">
          <cell r="F9134" t="str">
            <v>OPE</v>
          </cell>
          <cell r="N9134">
            <v>0</v>
          </cell>
          <cell r="O9134">
            <v>5794960</v>
          </cell>
        </row>
        <row r="9135">
          <cell r="F9135" t="str">
            <v>OPE</v>
          </cell>
          <cell r="N9135">
            <v>0</v>
          </cell>
          <cell r="O9135">
            <v>5794960</v>
          </cell>
        </row>
        <row r="9136">
          <cell r="F9136" t="str">
            <v>OPE</v>
          </cell>
          <cell r="N9136">
            <v>0</v>
          </cell>
          <cell r="O9136">
            <v>5794960</v>
          </cell>
        </row>
        <row r="9137">
          <cell r="F9137" t="str">
            <v>OPE</v>
          </cell>
          <cell r="N9137">
            <v>0</v>
          </cell>
          <cell r="O9137">
            <v>5794960</v>
          </cell>
        </row>
        <row r="9138">
          <cell r="F9138" t="str">
            <v>OPE</v>
          </cell>
          <cell r="N9138">
            <v>0</v>
          </cell>
          <cell r="O9138">
            <v>5794960</v>
          </cell>
        </row>
        <row r="9139">
          <cell r="F9139" t="str">
            <v>OPE</v>
          </cell>
          <cell r="N9139">
            <v>0</v>
          </cell>
          <cell r="O9139">
            <v>5794960</v>
          </cell>
        </row>
        <row r="9140">
          <cell r="F9140" t="str">
            <v>OPE</v>
          </cell>
          <cell r="N9140">
            <v>0</v>
          </cell>
          <cell r="O9140">
            <v>5794960</v>
          </cell>
        </row>
        <row r="9141">
          <cell r="F9141" t="str">
            <v>OPE</v>
          </cell>
          <cell r="N9141">
            <v>0</v>
          </cell>
          <cell r="O9141">
            <v>5794960</v>
          </cell>
        </row>
        <row r="9142">
          <cell r="F9142" t="str">
            <v>OPE</v>
          </cell>
          <cell r="N9142">
            <v>0</v>
          </cell>
          <cell r="O9142">
            <v>5794960</v>
          </cell>
        </row>
        <row r="9143">
          <cell r="F9143" t="str">
            <v>OPE</v>
          </cell>
          <cell r="N9143">
            <v>0</v>
          </cell>
          <cell r="O9143">
            <v>5794960</v>
          </cell>
        </row>
        <row r="9144">
          <cell r="F9144" t="str">
            <v>OPE</v>
          </cell>
          <cell r="N9144">
            <v>0</v>
          </cell>
          <cell r="O9144">
            <v>5794960</v>
          </cell>
        </row>
        <row r="9145">
          <cell r="F9145" t="str">
            <v>OPE</v>
          </cell>
          <cell r="N9145">
            <v>0</v>
          </cell>
          <cell r="O9145">
            <v>5794960</v>
          </cell>
        </row>
        <row r="9146">
          <cell r="F9146" t="str">
            <v>OPE</v>
          </cell>
          <cell r="N9146">
            <v>0</v>
          </cell>
          <cell r="O9146">
            <v>5794960</v>
          </cell>
        </row>
        <row r="9147">
          <cell r="F9147" t="str">
            <v>OPE</v>
          </cell>
          <cell r="N9147">
            <v>0</v>
          </cell>
          <cell r="O9147">
            <v>5794960</v>
          </cell>
        </row>
        <row r="9148">
          <cell r="F9148" t="str">
            <v>OPE</v>
          </cell>
          <cell r="N9148">
            <v>0</v>
          </cell>
          <cell r="O9148">
            <v>5794960</v>
          </cell>
        </row>
        <row r="9149">
          <cell r="F9149" t="str">
            <v>OPE</v>
          </cell>
          <cell r="N9149">
            <v>0</v>
          </cell>
          <cell r="O9149">
            <v>5794960</v>
          </cell>
        </row>
        <row r="9150">
          <cell r="F9150" t="str">
            <v>ITE</v>
          </cell>
          <cell r="N9150">
            <v>3498750</v>
          </cell>
          <cell r="O9150">
            <v>6705937</v>
          </cell>
        </row>
        <row r="9151">
          <cell r="F9151" t="str">
            <v>OPE</v>
          </cell>
          <cell r="N9151">
            <v>0</v>
          </cell>
          <cell r="O9151">
            <v>5794960</v>
          </cell>
        </row>
        <row r="9152">
          <cell r="F9152" t="str">
            <v>OPE</v>
          </cell>
          <cell r="N9152">
            <v>0</v>
          </cell>
          <cell r="O9152">
            <v>5794960</v>
          </cell>
        </row>
        <row r="9153">
          <cell r="F9153" t="str">
            <v>OPE</v>
          </cell>
          <cell r="N9153">
            <v>0</v>
          </cell>
          <cell r="O9153">
            <v>5794960</v>
          </cell>
        </row>
        <row r="9154">
          <cell r="F9154" t="str">
            <v>OPE</v>
          </cell>
          <cell r="N9154">
            <v>0</v>
          </cell>
          <cell r="O9154">
            <v>5794960</v>
          </cell>
        </row>
        <row r="9155">
          <cell r="F9155" t="str">
            <v>OPE</v>
          </cell>
          <cell r="N9155">
            <v>0</v>
          </cell>
          <cell r="O9155">
            <v>5794960</v>
          </cell>
        </row>
        <row r="9156">
          <cell r="F9156" t="str">
            <v>OPE</v>
          </cell>
          <cell r="N9156">
            <v>0</v>
          </cell>
          <cell r="O9156">
            <v>5794960</v>
          </cell>
        </row>
        <row r="9157">
          <cell r="F9157" t="str">
            <v>OPE</v>
          </cell>
          <cell r="N9157">
            <v>0</v>
          </cell>
          <cell r="O9157">
            <v>5794960</v>
          </cell>
        </row>
        <row r="9158">
          <cell r="F9158" t="str">
            <v>OPE</v>
          </cell>
          <cell r="N9158">
            <v>0</v>
          </cell>
          <cell r="O9158">
            <v>5794960</v>
          </cell>
        </row>
        <row r="9159">
          <cell r="F9159" t="str">
            <v>OPE</v>
          </cell>
          <cell r="N9159">
            <v>0</v>
          </cell>
          <cell r="O9159">
            <v>5794960</v>
          </cell>
        </row>
        <row r="9160">
          <cell r="F9160" t="str">
            <v>OPE</v>
          </cell>
          <cell r="N9160">
            <v>0</v>
          </cell>
          <cell r="O9160">
            <v>5794960</v>
          </cell>
        </row>
        <row r="9161">
          <cell r="F9161" t="str">
            <v>OPE</v>
          </cell>
          <cell r="N9161">
            <v>0</v>
          </cell>
          <cell r="O9161">
            <v>5794960</v>
          </cell>
        </row>
        <row r="9162">
          <cell r="F9162" t="str">
            <v>OPE</v>
          </cell>
          <cell r="N9162">
            <v>0</v>
          </cell>
          <cell r="O9162">
            <v>5794960</v>
          </cell>
        </row>
        <row r="9163">
          <cell r="F9163" t="str">
            <v>OPE</v>
          </cell>
          <cell r="N9163">
            <v>0</v>
          </cell>
          <cell r="O9163">
            <v>5794960</v>
          </cell>
        </row>
        <row r="9164">
          <cell r="F9164" t="str">
            <v>OPE</v>
          </cell>
          <cell r="N9164">
            <v>0</v>
          </cell>
          <cell r="O9164">
            <v>5794960</v>
          </cell>
        </row>
        <row r="9165">
          <cell r="F9165" t="str">
            <v>OPE</v>
          </cell>
          <cell r="N9165">
            <v>0</v>
          </cell>
          <cell r="O9165">
            <v>5794960</v>
          </cell>
        </row>
        <row r="9166">
          <cell r="F9166" t="str">
            <v>OPE</v>
          </cell>
          <cell r="N9166">
            <v>0</v>
          </cell>
          <cell r="O9166">
            <v>5794960</v>
          </cell>
        </row>
        <row r="9167">
          <cell r="F9167" t="str">
            <v>OPE</v>
          </cell>
          <cell r="N9167">
            <v>0</v>
          </cell>
          <cell r="O9167">
            <v>5794960</v>
          </cell>
        </row>
        <row r="9168">
          <cell r="F9168" t="str">
            <v>OPE</v>
          </cell>
          <cell r="N9168">
            <v>0</v>
          </cell>
          <cell r="O9168">
            <v>5794960</v>
          </cell>
        </row>
        <row r="9169">
          <cell r="F9169" t="str">
            <v>OPE</v>
          </cell>
          <cell r="N9169">
            <v>0</v>
          </cell>
          <cell r="O9169">
            <v>5794960</v>
          </cell>
        </row>
        <row r="9170">
          <cell r="F9170" t="str">
            <v>OPE</v>
          </cell>
          <cell r="N9170">
            <v>0</v>
          </cell>
          <cell r="O9170">
            <v>5794960</v>
          </cell>
        </row>
        <row r="9171">
          <cell r="F9171" t="str">
            <v>OPE</v>
          </cell>
          <cell r="N9171">
            <v>0</v>
          </cell>
          <cell r="O9171">
            <v>5794960</v>
          </cell>
        </row>
        <row r="9172">
          <cell r="F9172" t="str">
            <v>OPE</v>
          </cell>
          <cell r="N9172">
            <v>0</v>
          </cell>
          <cell r="O9172">
            <v>5794960</v>
          </cell>
        </row>
        <row r="9173">
          <cell r="F9173" t="str">
            <v>OPE</v>
          </cell>
          <cell r="N9173">
            <v>0</v>
          </cell>
          <cell r="O9173">
            <v>5794960</v>
          </cell>
        </row>
        <row r="9174">
          <cell r="F9174" t="str">
            <v>OPE</v>
          </cell>
          <cell r="N9174">
            <v>0</v>
          </cell>
          <cell r="O9174">
            <v>5794960</v>
          </cell>
        </row>
        <row r="9175">
          <cell r="F9175" t="str">
            <v>OPE</v>
          </cell>
          <cell r="N9175">
            <v>0</v>
          </cell>
          <cell r="O9175">
            <v>5794960</v>
          </cell>
        </row>
        <row r="9176">
          <cell r="F9176" t="str">
            <v>OPE</v>
          </cell>
          <cell r="N9176">
            <v>0</v>
          </cell>
          <cell r="O9176">
            <v>5794960</v>
          </cell>
        </row>
        <row r="9177">
          <cell r="F9177" t="str">
            <v>OPE</v>
          </cell>
          <cell r="N9177">
            <v>0</v>
          </cell>
          <cell r="O9177">
            <v>5794960</v>
          </cell>
        </row>
        <row r="9178">
          <cell r="F9178" t="str">
            <v>OPE</v>
          </cell>
          <cell r="N9178">
            <v>0</v>
          </cell>
          <cell r="O9178">
            <v>5794960</v>
          </cell>
        </row>
        <row r="9179">
          <cell r="F9179" t="str">
            <v>OPE</v>
          </cell>
          <cell r="N9179">
            <v>0</v>
          </cell>
          <cell r="O9179">
            <v>5794960</v>
          </cell>
        </row>
        <row r="9180">
          <cell r="F9180" t="str">
            <v>OPE</v>
          </cell>
          <cell r="N9180">
            <v>0</v>
          </cell>
          <cell r="O9180">
            <v>5794960</v>
          </cell>
        </row>
        <row r="9181">
          <cell r="F9181" t="str">
            <v>OPE</v>
          </cell>
          <cell r="N9181">
            <v>0</v>
          </cell>
          <cell r="O9181">
            <v>35060004</v>
          </cell>
        </row>
        <row r="9182">
          <cell r="F9182" t="str">
            <v>OPE</v>
          </cell>
          <cell r="N9182">
            <v>0</v>
          </cell>
          <cell r="O9182">
            <v>1057720880</v>
          </cell>
        </row>
        <row r="9183">
          <cell r="F9183" t="str">
            <v>OPE</v>
          </cell>
          <cell r="N9183">
            <v>0</v>
          </cell>
          <cell r="O9183">
            <v>708898037</v>
          </cell>
        </row>
        <row r="9184">
          <cell r="F9184" t="str">
            <v>OPE</v>
          </cell>
          <cell r="N9184">
            <v>0</v>
          </cell>
          <cell r="O9184">
            <v>3713275</v>
          </cell>
        </row>
        <row r="9185">
          <cell r="F9185" t="str">
            <v>OPE</v>
          </cell>
          <cell r="N9185">
            <v>0</v>
          </cell>
          <cell r="O9185">
            <v>9303735</v>
          </cell>
        </row>
        <row r="9186">
          <cell r="F9186" t="str">
            <v>OPE</v>
          </cell>
          <cell r="N9186">
            <v>0</v>
          </cell>
          <cell r="O9186">
            <v>69558276</v>
          </cell>
        </row>
        <row r="9187">
          <cell r="F9187" t="str">
            <v>OPE</v>
          </cell>
          <cell r="N9187">
            <v>0</v>
          </cell>
          <cell r="O9187">
            <v>69558276</v>
          </cell>
        </row>
        <row r="9188">
          <cell r="F9188" t="str">
            <v>OPE</v>
          </cell>
          <cell r="N9188">
            <v>0</v>
          </cell>
          <cell r="O9188">
            <v>69558276</v>
          </cell>
        </row>
        <row r="9189">
          <cell r="F9189" t="str">
            <v>OPE</v>
          </cell>
          <cell r="N9189">
            <v>0</v>
          </cell>
          <cell r="O9189">
            <v>69558276</v>
          </cell>
        </row>
        <row r="9190">
          <cell r="F9190" t="str">
            <v>OPE</v>
          </cell>
          <cell r="N9190">
            <v>0</v>
          </cell>
          <cell r="O9190">
            <v>69558276</v>
          </cell>
        </row>
        <row r="9191">
          <cell r="F9191" t="str">
            <v>OPE</v>
          </cell>
          <cell r="N9191">
            <v>0</v>
          </cell>
          <cell r="O9191">
            <v>69558276</v>
          </cell>
        </row>
        <row r="9192">
          <cell r="F9192" t="str">
            <v>OPE</v>
          </cell>
          <cell r="N9192">
            <v>0</v>
          </cell>
          <cell r="O9192">
            <v>69558276</v>
          </cell>
        </row>
        <row r="9193">
          <cell r="F9193" t="str">
            <v>OPE</v>
          </cell>
          <cell r="N9193">
            <v>0</v>
          </cell>
          <cell r="O9193">
            <v>69558276</v>
          </cell>
        </row>
        <row r="9194">
          <cell r="F9194" t="str">
            <v>OPE</v>
          </cell>
          <cell r="N9194">
            <v>0</v>
          </cell>
          <cell r="O9194">
            <v>4373445</v>
          </cell>
        </row>
        <row r="9195">
          <cell r="F9195" t="str">
            <v>OPE</v>
          </cell>
          <cell r="N9195">
            <v>0</v>
          </cell>
          <cell r="O9195">
            <v>4373445</v>
          </cell>
        </row>
        <row r="9196">
          <cell r="F9196" t="str">
            <v>OPE</v>
          </cell>
          <cell r="N9196">
            <v>0</v>
          </cell>
          <cell r="O9196">
            <v>4373445</v>
          </cell>
        </row>
        <row r="9197">
          <cell r="F9197" t="str">
            <v>OPE</v>
          </cell>
          <cell r="N9197">
            <v>0</v>
          </cell>
          <cell r="O9197">
            <v>4373445</v>
          </cell>
        </row>
        <row r="9198">
          <cell r="F9198" t="str">
            <v>OPE</v>
          </cell>
          <cell r="N9198">
            <v>0</v>
          </cell>
          <cell r="O9198">
            <v>4373445</v>
          </cell>
        </row>
        <row r="9199">
          <cell r="F9199" t="str">
            <v>OPE</v>
          </cell>
          <cell r="N9199">
            <v>0</v>
          </cell>
          <cell r="O9199">
            <v>4373445</v>
          </cell>
        </row>
        <row r="9200">
          <cell r="F9200" t="str">
            <v>OPE</v>
          </cell>
          <cell r="N9200">
            <v>0</v>
          </cell>
          <cell r="O9200">
            <v>4373445</v>
          </cell>
        </row>
        <row r="9201">
          <cell r="F9201" t="str">
            <v>OPE</v>
          </cell>
          <cell r="N9201">
            <v>0</v>
          </cell>
          <cell r="O9201">
            <v>4373445</v>
          </cell>
        </row>
        <row r="9202">
          <cell r="F9202" t="str">
            <v>OPE</v>
          </cell>
          <cell r="N9202">
            <v>0</v>
          </cell>
          <cell r="O9202">
            <v>4373445</v>
          </cell>
        </row>
        <row r="9203">
          <cell r="F9203" t="str">
            <v>OPE</v>
          </cell>
          <cell r="N9203">
            <v>0</v>
          </cell>
          <cell r="O9203">
            <v>4373445</v>
          </cell>
        </row>
        <row r="9204">
          <cell r="F9204" t="str">
            <v>OPE</v>
          </cell>
          <cell r="N9204">
            <v>0</v>
          </cell>
          <cell r="O9204">
            <v>4373445</v>
          </cell>
        </row>
        <row r="9205">
          <cell r="F9205" t="str">
            <v>OPE</v>
          </cell>
          <cell r="N9205">
            <v>0</v>
          </cell>
          <cell r="O9205">
            <v>4373445</v>
          </cell>
        </row>
        <row r="9206">
          <cell r="F9206" t="str">
            <v>OPE</v>
          </cell>
          <cell r="N9206">
            <v>0</v>
          </cell>
          <cell r="O9206">
            <v>4373445</v>
          </cell>
        </row>
        <row r="9207">
          <cell r="F9207" t="str">
            <v>OPE</v>
          </cell>
          <cell r="N9207">
            <v>0</v>
          </cell>
          <cell r="O9207">
            <v>4373445</v>
          </cell>
        </row>
        <row r="9208">
          <cell r="F9208" t="str">
            <v>OPE</v>
          </cell>
          <cell r="N9208">
            <v>0</v>
          </cell>
          <cell r="O9208">
            <v>4373445</v>
          </cell>
        </row>
        <row r="9209">
          <cell r="F9209" t="str">
            <v>OPE</v>
          </cell>
          <cell r="N9209">
            <v>0</v>
          </cell>
          <cell r="O9209">
            <v>4373445</v>
          </cell>
        </row>
        <row r="9210">
          <cell r="F9210" t="str">
            <v>OPE</v>
          </cell>
          <cell r="N9210">
            <v>0</v>
          </cell>
          <cell r="O9210">
            <v>4373445</v>
          </cell>
        </row>
        <row r="9211">
          <cell r="F9211" t="str">
            <v>OPE</v>
          </cell>
          <cell r="N9211">
            <v>0</v>
          </cell>
          <cell r="O9211">
            <v>4373445</v>
          </cell>
        </row>
        <row r="9212">
          <cell r="F9212" t="str">
            <v>ITE</v>
          </cell>
          <cell r="N9212">
            <v>3537500</v>
          </cell>
          <cell r="O9212">
            <v>6780208</v>
          </cell>
        </row>
        <row r="9213">
          <cell r="F9213" t="str">
            <v>ITE</v>
          </cell>
          <cell r="N9213">
            <v>6875000</v>
          </cell>
          <cell r="O9213">
            <v>13177083</v>
          </cell>
        </row>
        <row r="9214">
          <cell r="F9214" t="str">
            <v>FFE</v>
          </cell>
          <cell r="N9214">
            <v>1575000</v>
          </cell>
          <cell r="O9214">
            <v>3018750</v>
          </cell>
        </row>
        <row r="9215">
          <cell r="F9215" t="str">
            <v>FFE</v>
          </cell>
          <cell r="N9215">
            <v>750000</v>
          </cell>
          <cell r="O9215">
            <v>1437500</v>
          </cell>
        </row>
        <row r="9216">
          <cell r="F9216" t="str">
            <v>FFE</v>
          </cell>
          <cell r="N9216">
            <v>1424999</v>
          </cell>
          <cell r="O9216">
            <v>2731248</v>
          </cell>
        </row>
        <row r="9217">
          <cell r="F9217" t="str">
            <v>MME</v>
          </cell>
          <cell r="N9217">
            <v>21804350</v>
          </cell>
          <cell r="O9217">
            <v>41791670</v>
          </cell>
        </row>
        <row r="9218">
          <cell r="F9218" t="str">
            <v>OPE</v>
          </cell>
          <cell r="N9218">
            <v>0</v>
          </cell>
          <cell r="O9218">
            <v>4500000</v>
          </cell>
        </row>
        <row r="9219">
          <cell r="F9219" t="str">
            <v>OPE</v>
          </cell>
          <cell r="N9219">
            <v>0</v>
          </cell>
          <cell r="O9219">
            <v>4500000</v>
          </cell>
        </row>
        <row r="9220">
          <cell r="F9220" t="str">
            <v>OPE</v>
          </cell>
          <cell r="N9220">
            <v>0</v>
          </cell>
          <cell r="O9220">
            <v>4500000</v>
          </cell>
        </row>
        <row r="9221">
          <cell r="F9221" t="str">
            <v>OPE</v>
          </cell>
          <cell r="N9221">
            <v>0</v>
          </cell>
          <cell r="O9221">
            <v>4500000</v>
          </cell>
        </row>
        <row r="9222">
          <cell r="F9222" t="str">
            <v>OPE</v>
          </cell>
          <cell r="N9222">
            <v>0</v>
          </cell>
          <cell r="O9222">
            <v>4500000</v>
          </cell>
        </row>
        <row r="9223">
          <cell r="F9223" t="str">
            <v>OPE</v>
          </cell>
          <cell r="N9223">
            <v>0</v>
          </cell>
          <cell r="O9223">
            <v>4500000</v>
          </cell>
        </row>
        <row r="9224">
          <cell r="F9224" t="str">
            <v>OPE</v>
          </cell>
          <cell r="N9224">
            <v>0</v>
          </cell>
          <cell r="O9224">
            <v>4500000</v>
          </cell>
        </row>
        <row r="9225">
          <cell r="F9225" t="str">
            <v>OPE</v>
          </cell>
          <cell r="N9225">
            <v>0</v>
          </cell>
          <cell r="O9225">
            <v>4500000</v>
          </cell>
        </row>
        <row r="9226">
          <cell r="F9226" t="str">
            <v>OPE</v>
          </cell>
          <cell r="N9226">
            <v>0</v>
          </cell>
          <cell r="O9226">
            <v>4500000</v>
          </cell>
        </row>
        <row r="9227">
          <cell r="F9227" t="str">
            <v>OPE</v>
          </cell>
          <cell r="N9227">
            <v>0</v>
          </cell>
          <cell r="O9227">
            <v>6542500</v>
          </cell>
        </row>
        <row r="9228">
          <cell r="F9228" t="str">
            <v>OPE</v>
          </cell>
          <cell r="N9228">
            <v>0</v>
          </cell>
          <cell r="O9228">
            <v>6542500</v>
          </cell>
        </row>
        <row r="9229">
          <cell r="F9229" t="str">
            <v>OPE</v>
          </cell>
          <cell r="N9229">
            <v>0</v>
          </cell>
          <cell r="O9229">
            <v>6542500</v>
          </cell>
        </row>
        <row r="9230">
          <cell r="F9230" t="str">
            <v>OPE</v>
          </cell>
          <cell r="N9230">
            <v>0</v>
          </cell>
          <cell r="O9230">
            <v>6542500</v>
          </cell>
        </row>
        <row r="9231">
          <cell r="F9231" t="str">
            <v>OPE</v>
          </cell>
          <cell r="N9231">
            <v>0</v>
          </cell>
          <cell r="O9231">
            <v>6542500</v>
          </cell>
        </row>
        <row r="9232">
          <cell r="F9232" t="str">
            <v>OPE</v>
          </cell>
          <cell r="N9232">
            <v>0</v>
          </cell>
          <cell r="O9232">
            <v>165000000</v>
          </cell>
        </row>
        <row r="9233">
          <cell r="F9233" t="str">
            <v>OPE</v>
          </cell>
          <cell r="N9233">
            <v>0</v>
          </cell>
          <cell r="O9233">
            <v>29449040</v>
          </cell>
        </row>
        <row r="9234">
          <cell r="F9234" t="str">
            <v>OPE</v>
          </cell>
          <cell r="N9234">
            <v>0</v>
          </cell>
          <cell r="O9234">
            <v>29449040</v>
          </cell>
        </row>
        <row r="9235">
          <cell r="F9235" t="str">
            <v>OPE</v>
          </cell>
          <cell r="N9235">
            <v>0</v>
          </cell>
          <cell r="O9235">
            <v>29449040</v>
          </cell>
        </row>
        <row r="9236">
          <cell r="F9236" t="str">
            <v>OPE</v>
          </cell>
          <cell r="N9236">
            <v>0</v>
          </cell>
          <cell r="O9236">
            <v>29449040</v>
          </cell>
        </row>
        <row r="9237">
          <cell r="F9237" t="str">
            <v>OPE</v>
          </cell>
          <cell r="N9237">
            <v>0</v>
          </cell>
          <cell r="O9237">
            <v>29449040</v>
          </cell>
        </row>
        <row r="9238">
          <cell r="F9238" t="str">
            <v>OPE</v>
          </cell>
          <cell r="N9238">
            <v>0</v>
          </cell>
          <cell r="O9238">
            <v>29449040</v>
          </cell>
        </row>
        <row r="9239">
          <cell r="F9239" t="str">
            <v>OPE</v>
          </cell>
          <cell r="N9239">
            <v>0</v>
          </cell>
          <cell r="O9239">
            <v>29449040</v>
          </cell>
        </row>
        <row r="9240">
          <cell r="F9240" t="str">
            <v>OPE</v>
          </cell>
          <cell r="N9240">
            <v>0</v>
          </cell>
          <cell r="O9240">
            <v>29449040</v>
          </cell>
        </row>
        <row r="9241">
          <cell r="F9241" t="str">
            <v>OPE</v>
          </cell>
          <cell r="N9241">
            <v>0</v>
          </cell>
          <cell r="O9241">
            <v>29449040</v>
          </cell>
        </row>
        <row r="9242">
          <cell r="F9242" t="str">
            <v>OPE</v>
          </cell>
          <cell r="N9242">
            <v>0</v>
          </cell>
          <cell r="O9242">
            <v>29449040</v>
          </cell>
        </row>
        <row r="9243">
          <cell r="F9243" t="str">
            <v>OPE</v>
          </cell>
          <cell r="N9243">
            <v>0</v>
          </cell>
          <cell r="O9243">
            <v>29449040</v>
          </cell>
        </row>
        <row r="9244">
          <cell r="F9244" t="str">
            <v>OPE</v>
          </cell>
          <cell r="N9244">
            <v>0</v>
          </cell>
          <cell r="O9244">
            <v>29449040</v>
          </cell>
        </row>
        <row r="9245">
          <cell r="F9245" t="str">
            <v>OPE</v>
          </cell>
          <cell r="N9245">
            <v>0</v>
          </cell>
          <cell r="O9245">
            <v>29449040</v>
          </cell>
        </row>
        <row r="9246">
          <cell r="F9246" t="str">
            <v>OPE</v>
          </cell>
          <cell r="N9246">
            <v>0</v>
          </cell>
          <cell r="O9246">
            <v>29449040</v>
          </cell>
        </row>
        <row r="9247">
          <cell r="F9247" t="str">
            <v>OPE</v>
          </cell>
          <cell r="N9247">
            <v>0</v>
          </cell>
          <cell r="O9247">
            <v>29449040</v>
          </cell>
        </row>
        <row r="9248">
          <cell r="F9248" t="str">
            <v>OPE</v>
          </cell>
          <cell r="N9248">
            <v>0</v>
          </cell>
          <cell r="O9248">
            <v>29449040</v>
          </cell>
        </row>
        <row r="9249">
          <cell r="F9249" t="str">
            <v>OPE</v>
          </cell>
          <cell r="N9249">
            <v>0</v>
          </cell>
          <cell r="O9249">
            <v>29449040</v>
          </cell>
        </row>
        <row r="9250">
          <cell r="F9250" t="str">
            <v>OPE</v>
          </cell>
          <cell r="N9250">
            <v>0</v>
          </cell>
          <cell r="O9250">
            <v>376884650</v>
          </cell>
        </row>
        <row r="9251">
          <cell r="F9251" t="str">
            <v>OPE</v>
          </cell>
          <cell r="N9251">
            <v>0</v>
          </cell>
          <cell r="O9251">
            <v>38118534</v>
          </cell>
        </row>
        <row r="9252">
          <cell r="F9252" t="str">
            <v>OPE</v>
          </cell>
          <cell r="N9252">
            <v>0</v>
          </cell>
          <cell r="O9252">
            <v>38118534</v>
          </cell>
        </row>
        <row r="9253">
          <cell r="F9253" t="str">
            <v>OPE</v>
          </cell>
          <cell r="N9253">
            <v>0</v>
          </cell>
          <cell r="O9253">
            <v>38118534</v>
          </cell>
        </row>
        <row r="9254">
          <cell r="F9254" t="str">
            <v>OPE</v>
          </cell>
          <cell r="N9254">
            <v>0</v>
          </cell>
          <cell r="O9254">
            <v>38118534</v>
          </cell>
        </row>
        <row r="9255">
          <cell r="F9255" t="str">
            <v>OPE</v>
          </cell>
          <cell r="N9255">
            <v>0</v>
          </cell>
          <cell r="O9255">
            <v>38118534</v>
          </cell>
        </row>
        <row r="9256">
          <cell r="F9256" t="str">
            <v>OPE</v>
          </cell>
          <cell r="N9256">
            <v>0</v>
          </cell>
          <cell r="O9256">
            <v>38118534</v>
          </cell>
        </row>
        <row r="9257">
          <cell r="F9257" t="str">
            <v>OPE</v>
          </cell>
          <cell r="N9257">
            <v>0</v>
          </cell>
          <cell r="O9257">
            <v>29449040</v>
          </cell>
        </row>
        <row r="9258">
          <cell r="F9258" t="str">
            <v>OPE</v>
          </cell>
          <cell r="N9258">
            <v>0</v>
          </cell>
          <cell r="O9258">
            <v>29449040</v>
          </cell>
        </row>
        <row r="9259">
          <cell r="F9259" t="str">
            <v>OPE</v>
          </cell>
          <cell r="N9259">
            <v>0</v>
          </cell>
          <cell r="O9259">
            <v>29449040</v>
          </cell>
        </row>
        <row r="9260">
          <cell r="F9260" t="str">
            <v>OPE</v>
          </cell>
          <cell r="N9260">
            <v>0</v>
          </cell>
          <cell r="O9260">
            <v>29449040</v>
          </cell>
        </row>
        <row r="9261">
          <cell r="F9261" t="str">
            <v>OPE</v>
          </cell>
          <cell r="N9261">
            <v>0</v>
          </cell>
          <cell r="O9261">
            <v>279487137</v>
          </cell>
        </row>
        <row r="9262">
          <cell r="F9262" t="str">
            <v>OPE</v>
          </cell>
          <cell r="N9262">
            <v>0</v>
          </cell>
          <cell r="O9262">
            <v>279487137</v>
          </cell>
        </row>
        <row r="9263">
          <cell r="F9263" t="str">
            <v>OPE</v>
          </cell>
          <cell r="N9263">
            <v>0</v>
          </cell>
          <cell r="O9263">
            <v>20126814</v>
          </cell>
        </row>
        <row r="9264">
          <cell r="F9264" t="str">
            <v>OPE</v>
          </cell>
          <cell r="N9264">
            <v>0</v>
          </cell>
          <cell r="O9264">
            <v>20126814</v>
          </cell>
        </row>
        <row r="9265">
          <cell r="F9265" t="str">
            <v>OPE</v>
          </cell>
          <cell r="N9265">
            <v>0</v>
          </cell>
          <cell r="O9265">
            <v>20126814</v>
          </cell>
        </row>
        <row r="9266">
          <cell r="F9266" t="str">
            <v>OPE</v>
          </cell>
          <cell r="N9266">
            <v>0</v>
          </cell>
          <cell r="O9266">
            <v>15976019</v>
          </cell>
        </row>
        <row r="9267">
          <cell r="F9267" t="str">
            <v>OPE</v>
          </cell>
          <cell r="N9267">
            <v>0</v>
          </cell>
          <cell r="O9267">
            <v>15976019</v>
          </cell>
        </row>
        <row r="9268">
          <cell r="F9268" t="str">
            <v>OPE</v>
          </cell>
          <cell r="N9268">
            <v>0</v>
          </cell>
          <cell r="O9268">
            <v>2495000</v>
          </cell>
        </row>
        <row r="9269">
          <cell r="F9269" t="str">
            <v>OPE</v>
          </cell>
          <cell r="N9269">
            <v>0</v>
          </cell>
          <cell r="O9269">
            <v>2495000</v>
          </cell>
        </row>
        <row r="9270">
          <cell r="F9270" t="str">
            <v>OPE</v>
          </cell>
          <cell r="N9270">
            <v>0</v>
          </cell>
          <cell r="O9270">
            <v>2495000</v>
          </cell>
        </row>
        <row r="9271">
          <cell r="F9271" t="str">
            <v>OPE</v>
          </cell>
          <cell r="N9271">
            <v>0</v>
          </cell>
          <cell r="O9271">
            <v>2495000</v>
          </cell>
        </row>
        <row r="9272">
          <cell r="F9272" t="str">
            <v>OPE</v>
          </cell>
          <cell r="N9272">
            <v>0</v>
          </cell>
          <cell r="O9272">
            <v>2495000</v>
          </cell>
        </row>
        <row r="9273">
          <cell r="F9273" t="str">
            <v>OPE</v>
          </cell>
          <cell r="N9273">
            <v>0</v>
          </cell>
          <cell r="O9273">
            <v>2495000</v>
          </cell>
        </row>
        <row r="9274">
          <cell r="F9274" t="str">
            <v>OPE</v>
          </cell>
          <cell r="N9274">
            <v>0</v>
          </cell>
          <cell r="O9274">
            <v>2495000</v>
          </cell>
        </row>
        <row r="9275">
          <cell r="F9275" t="str">
            <v>OPE</v>
          </cell>
          <cell r="N9275">
            <v>0</v>
          </cell>
          <cell r="O9275">
            <v>2495000</v>
          </cell>
        </row>
        <row r="9276">
          <cell r="F9276" t="str">
            <v>OPE</v>
          </cell>
          <cell r="N9276">
            <v>0</v>
          </cell>
          <cell r="O9276">
            <v>2495000</v>
          </cell>
        </row>
        <row r="9277">
          <cell r="F9277" t="str">
            <v>OPE</v>
          </cell>
          <cell r="N9277">
            <v>0</v>
          </cell>
          <cell r="O9277">
            <v>2495000</v>
          </cell>
        </row>
        <row r="9278">
          <cell r="F9278" t="str">
            <v>OPE</v>
          </cell>
          <cell r="N9278">
            <v>0</v>
          </cell>
          <cell r="O9278">
            <v>2495000</v>
          </cell>
        </row>
        <row r="9279">
          <cell r="F9279" t="str">
            <v>OPE</v>
          </cell>
          <cell r="N9279">
            <v>0</v>
          </cell>
          <cell r="O9279">
            <v>2495000</v>
          </cell>
        </row>
        <row r="9280">
          <cell r="F9280" t="str">
            <v>OPE</v>
          </cell>
          <cell r="N9280">
            <v>0</v>
          </cell>
          <cell r="O9280">
            <v>2495000</v>
          </cell>
        </row>
        <row r="9281">
          <cell r="F9281" t="str">
            <v>OPE</v>
          </cell>
          <cell r="N9281">
            <v>0</v>
          </cell>
          <cell r="O9281">
            <v>2495000</v>
          </cell>
        </row>
        <row r="9282">
          <cell r="F9282" t="str">
            <v>OPE</v>
          </cell>
          <cell r="N9282">
            <v>0</v>
          </cell>
          <cell r="O9282">
            <v>2495000</v>
          </cell>
        </row>
        <row r="9283">
          <cell r="F9283" t="str">
            <v>OPE</v>
          </cell>
          <cell r="N9283">
            <v>0</v>
          </cell>
          <cell r="O9283">
            <v>2495000</v>
          </cell>
        </row>
        <row r="9284">
          <cell r="F9284" t="str">
            <v>OPE</v>
          </cell>
          <cell r="N9284">
            <v>0</v>
          </cell>
          <cell r="O9284">
            <v>2495000</v>
          </cell>
        </row>
        <row r="9285">
          <cell r="F9285" t="str">
            <v>OPE</v>
          </cell>
          <cell r="N9285">
            <v>0</v>
          </cell>
          <cell r="O9285">
            <v>2495000</v>
          </cell>
        </row>
        <row r="9286">
          <cell r="F9286" t="str">
            <v>OPE</v>
          </cell>
          <cell r="N9286">
            <v>0</v>
          </cell>
          <cell r="O9286">
            <v>2495000</v>
          </cell>
        </row>
        <row r="9287">
          <cell r="F9287" t="str">
            <v>OPE</v>
          </cell>
          <cell r="N9287">
            <v>0</v>
          </cell>
          <cell r="O9287">
            <v>57282660</v>
          </cell>
        </row>
        <row r="9288">
          <cell r="F9288" t="str">
            <v>OPE</v>
          </cell>
          <cell r="N9288">
            <v>0</v>
          </cell>
          <cell r="O9288">
            <v>57282660</v>
          </cell>
        </row>
        <row r="9289">
          <cell r="F9289" t="str">
            <v>OPE</v>
          </cell>
          <cell r="N9289">
            <v>0</v>
          </cell>
          <cell r="O9289">
            <v>4180000</v>
          </cell>
        </row>
        <row r="9290">
          <cell r="F9290" t="str">
            <v>OPE</v>
          </cell>
          <cell r="N9290">
            <v>0</v>
          </cell>
          <cell r="O9290">
            <v>4180000</v>
          </cell>
        </row>
        <row r="9291">
          <cell r="F9291" t="str">
            <v>OPE</v>
          </cell>
          <cell r="N9291">
            <v>0</v>
          </cell>
          <cell r="O9291">
            <v>4180000</v>
          </cell>
        </row>
        <row r="9292">
          <cell r="F9292" t="str">
            <v>OPE</v>
          </cell>
          <cell r="N9292">
            <v>0</v>
          </cell>
          <cell r="O9292">
            <v>4180000</v>
          </cell>
        </row>
        <row r="9293">
          <cell r="F9293" t="str">
            <v>OPE</v>
          </cell>
          <cell r="N9293">
            <v>0</v>
          </cell>
          <cell r="O9293">
            <v>4180000</v>
          </cell>
        </row>
        <row r="9294">
          <cell r="F9294" t="str">
            <v>OPE</v>
          </cell>
          <cell r="N9294">
            <v>0</v>
          </cell>
          <cell r="O9294">
            <v>4180000</v>
          </cell>
        </row>
        <row r="9295">
          <cell r="F9295" t="str">
            <v>OPE</v>
          </cell>
          <cell r="N9295">
            <v>0</v>
          </cell>
          <cell r="O9295">
            <v>4180000</v>
          </cell>
        </row>
        <row r="9296">
          <cell r="F9296" t="str">
            <v>OPE</v>
          </cell>
          <cell r="N9296">
            <v>0</v>
          </cell>
          <cell r="O9296">
            <v>4180000</v>
          </cell>
        </row>
        <row r="9297">
          <cell r="F9297" t="str">
            <v>OPE</v>
          </cell>
          <cell r="N9297">
            <v>0</v>
          </cell>
          <cell r="O9297">
            <v>4180000</v>
          </cell>
        </row>
        <row r="9298">
          <cell r="F9298" t="str">
            <v>OPE</v>
          </cell>
          <cell r="N9298">
            <v>0</v>
          </cell>
          <cell r="O9298">
            <v>73721230</v>
          </cell>
        </row>
        <row r="9299">
          <cell r="F9299" t="str">
            <v>OPE</v>
          </cell>
          <cell r="N9299">
            <v>0</v>
          </cell>
          <cell r="O9299">
            <v>73721230</v>
          </cell>
        </row>
        <row r="9300">
          <cell r="F9300" t="str">
            <v>OPE</v>
          </cell>
          <cell r="N9300">
            <v>0</v>
          </cell>
          <cell r="O9300">
            <v>73721230</v>
          </cell>
        </row>
        <row r="9301">
          <cell r="F9301" t="str">
            <v>OPE</v>
          </cell>
          <cell r="N9301">
            <v>0</v>
          </cell>
          <cell r="O9301">
            <v>73721230</v>
          </cell>
        </row>
        <row r="9302">
          <cell r="F9302" t="str">
            <v>OPE</v>
          </cell>
          <cell r="N9302">
            <v>0</v>
          </cell>
          <cell r="O9302">
            <v>73721230</v>
          </cell>
        </row>
        <row r="9303">
          <cell r="F9303" t="str">
            <v>OPE</v>
          </cell>
          <cell r="N9303">
            <v>0</v>
          </cell>
          <cell r="O9303">
            <v>73721230</v>
          </cell>
        </row>
        <row r="9304">
          <cell r="F9304" t="str">
            <v>OPE</v>
          </cell>
          <cell r="N9304">
            <v>0</v>
          </cell>
          <cell r="O9304">
            <v>73721230</v>
          </cell>
        </row>
        <row r="9305">
          <cell r="F9305" t="str">
            <v>OPE</v>
          </cell>
          <cell r="N9305">
            <v>0</v>
          </cell>
          <cell r="O9305">
            <v>73721230</v>
          </cell>
        </row>
        <row r="9306">
          <cell r="F9306" t="str">
            <v>OPE</v>
          </cell>
          <cell r="N9306">
            <v>0</v>
          </cell>
          <cell r="O9306">
            <v>73721230</v>
          </cell>
        </row>
        <row r="9307">
          <cell r="F9307" t="str">
            <v>OPE</v>
          </cell>
          <cell r="N9307">
            <v>0</v>
          </cell>
          <cell r="O9307">
            <v>73721230</v>
          </cell>
        </row>
        <row r="9308">
          <cell r="F9308" t="str">
            <v>OPE</v>
          </cell>
          <cell r="N9308">
            <v>0</v>
          </cell>
          <cell r="O9308">
            <v>73721230</v>
          </cell>
        </row>
        <row r="9309">
          <cell r="F9309" t="str">
            <v>OPE</v>
          </cell>
          <cell r="N9309">
            <v>0</v>
          </cell>
          <cell r="O9309">
            <v>73721230</v>
          </cell>
        </row>
        <row r="9310">
          <cell r="F9310" t="str">
            <v>OPE</v>
          </cell>
          <cell r="N9310">
            <v>0</v>
          </cell>
          <cell r="O9310">
            <v>73721230</v>
          </cell>
        </row>
        <row r="9311">
          <cell r="F9311" t="str">
            <v>OPE</v>
          </cell>
          <cell r="N9311">
            <v>0</v>
          </cell>
          <cell r="O9311">
            <v>73721230</v>
          </cell>
        </row>
        <row r="9312">
          <cell r="F9312" t="str">
            <v>OPE</v>
          </cell>
          <cell r="N9312">
            <v>0</v>
          </cell>
          <cell r="O9312">
            <v>73721230</v>
          </cell>
        </row>
        <row r="9313">
          <cell r="F9313" t="str">
            <v>OPE</v>
          </cell>
          <cell r="N9313">
            <v>0</v>
          </cell>
          <cell r="O9313">
            <v>73721230</v>
          </cell>
        </row>
        <row r="9314">
          <cell r="F9314" t="str">
            <v>OPE</v>
          </cell>
          <cell r="N9314">
            <v>0</v>
          </cell>
          <cell r="O9314">
            <v>73721230</v>
          </cell>
        </row>
        <row r="9315">
          <cell r="F9315" t="str">
            <v>OPE</v>
          </cell>
          <cell r="N9315">
            <v>0</v>
          </cell>
          <cell r="O9315">
            <v>73721230</v>
          </cell>
        </row>
        <row r="9316">
          <cell r="F9316" t="str">
            <v>OPE</v>
          </cell>
          <cell r="N9316">
            <v>0</v>
          </cell>
          <cell r="O9316">
            <v>73721230</v>
          </cell>
        </row>
        <row r="9317">
          <cell r="F9317" t="str">
            <v>OPE</v>
          </cell>
          <cell r="N9317">
            <v>0</v>
          </cell>
          <cell r="O9317">
            <v>81552363</v>
          </cell>
        </row>
        <row r="9318">
          <cell r="F9318" t="str">
            <v>OPE</v>
          </cell>
          <cell r="N9318">
            <v>0</v>
          </cell>
          <cell r="O9318">
            <v>81552363</v>
          </cell>
        </row>
        <row r="9319">
          <cell r="F9319" t="str">
            <v>OPE</v>
          </cell>
          <cell r="N9319">
            <v>0</v>
          </cell>
          <cell r="O9319">
            <v>81552363</v>
          </cell>
        </row>
        <row r="9320">
          <cell r="F9320" t="str">
            <v>OPE</v>
          </cell>
          <cell r="N9320">
            <v>0</v>
          </cell>
          <cell r="O9320">
            <v>81552363</v>
          </cell>
        </row>
        <row r="9321">
          <cell r="F9321" t="str">
            <v>OPE</v>
          </cell>
          <cell r="N9321">
            <v>0</v>
          </cell>
          <cell r="O9321">
            <v>5550004</v>
          </cell>
        </row>
        <row r="9322">
          <cell r="F9322" t="str">
            <v>OPE</v>
          </cell>
          <cell r="N9322">
            <v>0</v>
          </cell>
          <cell r="O9322">
            <v>5550004</v>
          </cell>
        </row>
        <row r="9323">
          <cell r="F9323" t="str">
            <v>OPE</v>
          </cell>
          <cell r="N9323">
            <v>0</v>
          </cell>
          <cell r="O9323">
            <v>5550004</v>
          </cell>
        </row>
        <row r="9324">
          <cell r="F9324" t="str">
            <v>OPE</v>
          </cell>
          <cell r="N9324">
            <v>0</v>
          </cell>
          <cell r="O9324">
            <v>5550004</v>
          </cell>
        </row>
        <row r="9325">
          <cell r="F9325" t="str">
            <v>OPE</v>
          </cell>
          <cell r="N9325">
            <v>1093752</v>
          </cell>
          <cell r="O9325">
            <v>0</v>
          </cell>
        </row>
        <row r="9326">
          <cell r="F9326" t="str">
            <v>OPE</v>
          </cell>
          <cell r="N9326">
            <v>1175000</v>
          </cell>
          <cell r="O9326">
            <v>8714587</v>
          </cell>
        </row>
        <row r="9327">
          <cell r="F9327" t="str">
            <v>OPE</v>
          </cell>
          <cell r="N9327">
            <v>1175000</v>
          </cell>
          <cell r="O9327">
            <v>8714587</v>
          </cell>
        </row>
        <row r="9328">
          <cell r="F9328" t="str">
            <v>OPE</v>
          </cell>
          <cell r="N9328">
            <v>1175000</v>
          </cell>
          <cell r="O9328">
            <v>8714587</v>
          </cell>
        </row>
        <row r="9329">
          <cell r="F9329" t="str">
            <v>OPE</v>
          </cell>
          <cell r="N9329">
            <v>1175000</v>
          </cell>
          <cell r="O9329">
            <v>8714587</v>
          </cell>
        </row>
        <row r="9330">
          <cell r="F9330" t="str">
            <v>OPE</v>
          </cell>
          <cell r="N9330">
            <v>5000000</v>
          </cell>
          <cell r="O9330">
            <v>35833337</v>
          </cell>
        </row>
        <row r="9331">
          <cell r="F9331" t="str">
            <v>OPE</v>
          </cell>
          <cell r="N9331">
            <v>437500</v>
          </cell>
          <cell r="O9331">
            <v>3135413</v>
          </cell>
        </row>
        <row r="9332">
          <cell r="F9332" t="str">
            <v>OPE</v>
          </cell>
          <cell r="N9332">
            <v>437500</v>
          </cell>
          <cell r="O9332">
            <v>3135413</v>
          </cell>
        </row>
        <row r="9333">
          <cell r="F9333" t="str">
            <v>OPE</v>
          </cell>
          <cell r="N9333">
            <v>437500</v>
          </cell>
          <cell r="O9333">
            <v>3135413</v>
          </cell>
        </row>
        <row r="9334">
          <cell r="F9334" t="str">
            <v>OPE</v>
          </cell>
          <cell r="N9334">
            <v>437500</v>
          </cell>
          <cell r="O9334">
            <v>3135413</v>
          </cell>
        </row>
        <row r="9335">
          <cell r="F9335" t="str">
            <v>OPE</v>
          </cell>
          <cell r="N9335">
            <v>437500</v>
          </cell>
          <cell r="O9335">
            <v>3135413</v>
          </cell>
        </row>
        <row r="9336">
          <cell r="F9336" t="str">
            <v>OPE</v>
          </cell>
          <cell r="N9336">
            <v>437500</v>
          </cell>
          <cell r="O9336">
            <v>3135413</v>
          </cell>
        </row>
        <row r="9337">
          <cell r="F9337" t="str">
            <v>OPE</v>
          </cell>
          <cell r="N9337">
            <v>437500</v>
          </cell>
          <cell r="O9337">
            <v>3135413</v>
          </cell>
        </row>
        <row r="9338">
          <cell r="F9338" t="str">
            <v>OPE</v>
          </cell>
          <cell r="N9338">
            <v>437500</v>
          </cell>
          <cell r="O9338">
            <v>3135413</v>
          </cell>
        </row>
        <row r="9339">
          <cell r="F9339" t="str">
            <v>OPE</v>
          </cell>
          <cell r="N9339">
            <v>1537500</v>
          </cell>
          <cell r="O9339">
            <v>10506250</v>
          </cell>
        </row>
        <row r="9340">
          <cell r="F9340" t="str">
            <v>OPE</v>
          </cell>
          <cell r="N9340">
            <v>1537500</v>
          </cell>
          <cell r="O9340">
            <v>10506250</v>
          </cell>
        </row>
        <row r="9341">
          <cell r="F9341" t="str">
            <v>OPE</v>
          </cell>
          <cell r="N9341">
            <v>1537500</v>
          </cell>
          <cell r="O9341">
            <v>10506250</v>
          </cell>
        </row>
        <row r="9342">
          <cell r="F9342" t="str">
            <v>OPE</v>
          </cell>
          <cell r="N9342">
            <v>1537500</v>
          </cell>
          <cell r="O9342">
            <v>10506250</v>
          </cell>
        </row>
        <row r="9343">
          <cell r="F9343" t="str">
            <v>OPE</v>
          </cell>
          <cell r="N9343">
            <v>1537500</v>
          </cell>
          <cell r="O9343">
            <v>10506250</v>
          </cell>
        </row>
        <row r="9344">
          <cell r="F9344" t="str">
            <v>OPE</v>
          </cell>
          <cell r="N9344">
            <v>1343750</v>
          </cell>
          <cell r="O9344">
            <v>9182290</v>
          </cell>
        </row>
        <row r="9345">
          <cell r="F9345" t="str">
            <v>OPE</v>
          </cell>
          <cell r="N9345">
            <v>1343750</v>
          </cell>
          <cell r="O9345">
            <v>9182290</v>
          </cell>
        </row>
        <row r="9346">
          <cell r="F9346" t="str">
            <v>OPE</v>
          </cell>
          <cell r="N9346">
            <v>1343750</v>
          </cell>
          <cell r="O9346">
            <v>9182288</v>
          </cell>
        </row>
        <row r="9347">
          <cell r="F9347" t="str">
            <v>OPE</v>
          </cell>
          <cell r="N9347">
            <v>1343750</v>
          </cell>
          <cell r="O9347">
            <v>9182288</v>
          </cell>
        </row>
        <row r="9348">
          <cell r="F9348" t="str">
            <v>OPE</v>
          </cell>
          <cell r="N9348">
            <v>3062500</v>
          </cell>
          <cell r="O9348">
            <v>20927079</v>
          </cell>
        </row>
        <row r="9349">
          <cell r="F9349" t="str">
            <v>OPE</v>
          </cell>
          <cell r="N9349">
            <v>0</v>
          </cell>
          <cell r="O9349">
            <v>49355382</v>
          </cell>
        </row>
        <row r="9350">
          <cell r="F9350" t="str">
            <v>OPE</v>
          </cell>
          <cell r="N9350">
            <v>0</v>
          </cell>
          <cell r="O9350">
            <v>49355382</v>
          </cell>
        </row>
        <row r="9351">
          <cell r="F9351" t="str">
            <v>OPE</v>
          </cell>
          <cell r="N9351">
            <v>0</v>
          </cell>
          <cell r="O9351">
            <v>49355382</v>
          </cell>
        </row>
        <row r="9352">
          <cell r="F9352" t="str">
            <v>OPE</v>
          </cell>
          <cell r="N9352">
            <v>0</v>
          </cell>
          <cell r="O9352">
            <v>49355382</v>
          </cell>
        </row>
        <row r="9353">
          <cell r="F9353" t="str">
            <v>OPE</v>
          </cell>
          <cell r="N9353">
            <v>0</v>
          </cell>
          <cell r="O9353">
            <v>49355382</v>
          </cell>
        </row>
        <row r="9354">
          <cell r="F9354" t="str">
            <v>OPE</v>
          </cell>
          <cell r="N9354">
            <v>0</v>
          </cell>
          <cell r="O9354">
            <v>49355382</v>
          </cell>
        </row>
        <row r="9355">
          <cell r="F9355" t="str">
            <v>OPE</v>
          </cell>
          <cell r="N9355">
            <v>0</v>
          </cell>
          <cell r="O9355">
            <v>49355382</v>
          </cell>
        </row>
        <row r="9356">
          <cell r="F9356" t="str">
            <v>OPE</v>
          </cell>
          <cell r="N9356">
            <v>0</v>
          </cell>
          <cell r="O9356">
            <v>49355382</v>
          </cell>
        </row>
        <row r="9357">
          <cell r="F9357" t="str">
            <v>OPE</v>
          </cell>
          <cell r="N9357">
            <v>0</v>
          </cell>
          <cell r="O9357">
            <v>49355381</v>
          </cell>
        </row>
        <row r="9358">
          <cell r="F9358" t="str">
            <v>OPE</v>
          </cell>
          <cell r="N9358">
            <v>0</v>
          </cell>
          <cell r="O9358">
            <v>49355382</v>
          </cell>
        </row>
        <row r="9359">
          <cell r="F9359" t="str">
            <v>OPE</v>
          </cell>
          <cell r="N9359">
            <v>0</v>
          </cell>
          <cell r="O9359">
            <v>49355382</v>
          </cell>
        </row>
        <row r="9360">
          <cell r="F9360" t="str">
            <v>OPE</v>
          </cell>
          <cell r="N9360">
            <v>0</v>
          </cell>
          <cell r="O9360">
            <v>49355382</v>
          </cell>
        </row>
        <row r="9361">
          <cell r="F9361" t="str">
            <v>OPE</v>
          </cell>
          <cell r="N9361">
            <v>0</v>
          </cell>
          <cell r="O9361">
            <v>49355382</v>
          </cell>
        </row>
        <row r="9362">
          <cell r="F9362" t="str">
            <v>OPE</v>
          </cell>
          <cell r="N9362">
            <v>0</v>
          </cell>
          <cell r="O9362">
            <v>49355382</v>
          </cell>
        </row>
        <row r="9363">
          <cell r="F9363" t="str">
            <v>OPE</v>
          </cell>
          <cell r="N9363">
            <v>0</v>
          </cell>
          <cell r="O9363">
            <v>49355382</v>
          </cell>
        </row>
        <row r="9364">
          <cell r="F9364" t="str">
            <v>OPE</v>
          </cell>
          <cell r="N9364">
            <v>0</v>
          </cell>
          <cell r="O9364">
            <v>49355382</v>
          </cell>
        </row>
        <row r="9365">
          <cell r="F9365" t="str">
            <v>OPE</v>
          </cell>
          <cell r="N9365">
            <v>0</v>
          </cell>
          <cell r="O9365">
            <v>49355382</v>
          </cell>
        </row>
        <row r="9366">
          <cell r="F9366" t="str">
            <v>OPE</v>
          </cell>
          <cell r="N9366">
            <v>0</v>
          </cell>
          <cell r="O9366">
            <v>49355382</v>
          </cell>
        </row>
        <row r="9367">
          <cell r="F9367" t="str">
            <v>OPE</v>
          </cell>
          <cell r="N9367">
            <v>0</v>
          </cell>
          <cell r="O9367">
            <v>49355383</v>
          </cell>
        </row>
        <row r="9368">
          <cell r="F9368" t="str">
            <v>FFE</v>
          </cell>
          <cell r="N9368">
            <v>5937500</v>
          </cell>
          <cell r="O9368">
            <v>12864587</v>
          </cell>
        </row>
        <row r="9369">
          <cell r="F9369" t="str">
            <v>FFE</v>
          </cell>
          <cell r="N9369">
            <v>5387500</v>
          </cell>
          <cell r="O9369">
            <v>10326041</v>
          </cell>
        </row>
        <row r="9370">
          <cell r="F9370" t="str">
            <v>FFE</v>
          </cell>
          <cell r="N9370">
            <v>1875000</v>
          </cell>
          <cell r="O9370">
            <v>3593750</v>
          </cell>
        </row>
        <row r="9371">
          <cell r="F9371" t="str">
            <v>ITE</v>
          </cell>
          <cell r="N9371">
            <v>61777692</v>
          </cell>
          <cell r="O9371">
            <v>0</v>
          </cell>
        </row>
        <row r="9372">
          <cell r="F9372" t="str">
            <v>ITE</v>
          </cell>
          <cell r="N9372">
            <v>20592558</v>
          </cell>
          <cell r="O9372">
            <v>157876312</v>
          </cell>
        </row>
        <row r="9373">
          <cell r="F9373" t="str">
            <v>FFE</v>
          </cell>
          <cell r="N9373">
            <v>7142750</v>
          </cell>
          <cell r="O9373">
            <v>13690270</v>
          </cell>
        </row>
        <row r="9374">
          <cell r="F9374" t="str">
            <v>FFE</v>
          </cell>
          <cell r="N9374">
            <v>1062500</v>
          </cell>
          <cell r="O9374">
            <v>1947916</v>
          </cell>
        </row>
        <row r="9375">
          <cell r="F9375" t="str">
            <v>FFE</v>
          </cell>
          <cell r="N9375">
            <v>1062500</v>
          </cell>
          <cell r="O9375">
            <v>1947916</v>
          </cell>
        </row>
        <row r="9376">
          <cell r="F9376" t="str">
            <v>FFE</v>
          </cell>
          <cell r="N9376">
            <v>1062500</v>
          </cell>
          <cell r="O9376">
            <v>1947916</v>
          </cell>
        </row>
        <row r="9377">
          <cell r="F9377" t="str">
            <v>FFE</v>
          </cell>
          <cell r="N9377">
            <v>1062500</v>
          </cell>
          <cell r="O9377">
            <v>1947916</v>
          </cell>
        </row>
        <row r="9378">
          <cell r="F9378" t="str">
            <v>FFE</v>
          </cell>
          <cell r="N9378">
            <v>1868750</v>
          </cell>
          <cell r="O9378">
            <v>3426041</v>
          </cell>
        </row>
        <row r="9379">
          <cell r="F9379" t="str">
            <v>FFE</v>
          </cell>
          <cell r="N9379">
            <v>1868750</v>
          </cell>
          <cell r="O9379">
            <v>3426041</v>
          </cell>
        </row>
        <row r="9380">
          <cell r="F9380" t="str">
            <v>FFE</v>
          </cell>
          <cell r="N9380">
            <v>1868750</v>
          </cell>
          <cell r="O9380">
            <v>3426041</v>
          </cell>
        </row>
        <row r="9381">
          <cell r="F9381" t="str">
            <v>OPE</v>
          </cell>
          <cell r="N9381">
            <v>204304562</v>
          </cell>
          <cell r="O9381">
            <v>374558364</v>
          </cell>
        </row>
        <row r="9382">
          <cell r="F9382" t="str">
            <v>OPE</v>
          </cell>
          <cell r="N9382">
            <v>2000000</v>
          </cell>
          <cell r="O9382">
            <v>4000000</v>
          </cell>
        </row>
        <row r="9383">
          <cell r="F9383" t="str">
            <v>OPE</v>
          </cell>
          <cell r="N9383">
            <v>2000000</v>
          </cell>
          <cell r="O9383">
            <v>3833333</v>
          </cell>
        </row>
        <row r="9384">
          <cell r="F9384" t="str">
            <v>OPE</v>
          </cell>
          <cell r="N9384">
            <v>900000</v>
          </cell>
          <cell r="O9384">
            <v>1725000</v>
          </cell>
        </row>
        <row r="9385">
          <cell r="F9385" t="str">
            <v>OPE</v>
          </cell>
          <cell r="N9385">
            <v>900000</v>
          </cell>
          <cell r="O9385">
            <v>1725000</v>
          </cell>
        </row>
        <row r="9386">
          <cell r="F9386" t="str">
            <v>OPE</v>
          </cell>
          <cell r="N9386">
            <v>900000</v>
          </cell>
          <cell r="O9386">
            <v>1725000</v>
          </cell>
        </row>
        <row r="9387">
          <cell r="F9387" t="str">
            <v>OPE</v>
          </cell>
          <cell r="N9387">
            <v>900000</v>
          </cell>
          <cell r="O9387">
            <v>1725000</v>
          </cell>
        </row>
        <row r="9388">
          <cell r="F9388" t="str">
            <v>COM</v>
          </cell>
          <cell r="N9388">
            <v>3035000</v>
          </cell>
          <cell r="O9388">
            <v>5564166</v>
          </cell>
        </row>
        <row r="9389">
          <cell r="F9389" t="str">
            <v>COM</v>
          </cell>
          <cell r="N9389">
            <v>3035000</v>
          </cell>
          <cell r="O9389">
            <v>5564166</v>
          </cell>
        </row>
        <row r="9390">
          <cell r="F9390" t="str">
            <v>OPE</v>
          </cell>
          <cell r="N9390">
            <v>14299012</v>
          </cell>
          <cell r="O9390">
            <v>27406440</v>
          </cell>
        </row>
        <row r="9391">
          <cell r="F9391" t="str">
            <v>OPE</v>
          </cell>
          <cell r="N9391">
            <v>14299012</v>
          </cell>
          <cell r="O9391">
            <v>27406440</v>
          </cell>
        </row>
        <row r="9392">
          <cell r="F9392" t="str">
            <v>OPE</v>
          </cell>
          <cell r="N9392">
            <v>13955875</v>
          </cell>
          <cell r="O9392">
            <v>26748760</v>
          </cell>
        </row>
        <row r="9393">
          <cell r="F9393" t="str">
            <v>ITE</v>
          </cell>
          <cell r="N9393">
            <v>1439583</v>
          </cell>
          <cell r="O9393">
            <v>2639236</v>
          </cell>
        </row>
        <row r="9394">
          <cell r="F9394" t="str">
            <v>ITE</v>
          </cell>
          <cell r="N9394">
            <v>119968</v>
          </cell>
          <cell r="O9394">
            <v>2639236</v>
          </cell>
        </row>
        <row r="9395">
          <cell r="F9395" t="str">
            <v>ITE</v>
          </cell>
          <cell r="N9395">
            <v>1319615</v>
          </cell>
          <cell r="O9395">
            <v>0</v>
          </cell>
        </row>
        <row r="9396">
          <cell r="F9396" t="str">
            <v>OPE</v>
          </cell>
          <cell r="N9396">
            <v>3812251</v>
          </cell>
          <cell r="O9396">
            <v>87681773</v>
          </cell>
        </row>
        <row r="9397">
          <cell r="F9397" t="str">
            <v>OPE</v>
          </cell>
          <cell r="N9397">
            <v>41934761</v>
          </cell>
          <cell r="O9397">
            <v>0</v>
          </cell>
        </row>
        <row r="9398">
          <cell r="F9398" t="str">
            <v>OPE</v>
          </cell>
          <cell r="N9398">
            <v>45747012</v>
          </cell>
          <cell r="O9398">
            <v>87681773</v>
          </cell>
        </row>
        <row r="9399">
          <cell r="F9399" t="str">
            <v>OPE</v>
          </cell>
          <cell r="N9399">
            <v>45747012</v>
          </cell>
          <cell r="O9399">
            <v>87681773</v>
          </cell>
        </row>
        <row r="9400">
          <cell r="F9400" t="str">
            <v>OPE</v>
          </cell>
          <cell r="N9400">
            <v>44169625</v>
          </cell>
          <cell r="O9400">
            <v>84658447</v>
          </cell>
        </row>
        <row r="9401">
          <cell r="F9401" t="str">
            <v>FFE</v>
          </cell>
          <cell r="N9401">
            <v>1375000</v>
          </cell>
          <cell r="O9401">
            <v>2520833</v>
          </cell>
        </row>
        <row r="9402">
          <cell r="F9402" t="str">
            <v>FFE</v>
          </cell>
          <cell r="N9402">
            <v>1625000</v>
          </cell>
          <cell r="O9402">
            <v>2979166</v>
          </cell>
        </row>
        <row r="9403">
          <cell r="F9403" t="str">
            <v>FFE</v>
          </cell>
          <cell r="N9403">
            <v>1050000</v>
          </cell>
          <cell r="O9403">
            <v>1925000</v>
          </cell>
        </row>
        <row r="9404">
          <cell r="F9404" t="str">
            <v>FFE</v>
          </cell>
          <cell r="N9404">
            <v>1575000</v>
          </cell>
          <cell r="O9404">
            <v>2887500</v>
          </cell>
        </row>
        <row r="9405">
          <cell r="F9405" t="str">
            <v>FFE</v>
          </cell>
          <cell r="N9405">
            <v>1575000</v>
          </cell>
          <cell r="O9405">
            <v>2887500</v>
          </cell>
        </row>
        <row r="9406">
          <cell r="F9406" t="str">
            <v>ITE</v>
          </cell>
          <cell r="N9406">
            <v>104163</v>
          </cell>
          <cell r="O9406">
            <v>2291666</v>
          </cell>
        </row>
        <row r="9407">
          <cell r="F9407" t="str">
            <v>ITE</v>
          </cell>
          <cell r="N9407">
            <v>1145837</v>
          </cell>
          <cell r="O9407">
            <v>0</v>
          </cell>
        </row>
        <row r="9408">
          <cell r="F9408" t="str">
            <v>BLD</v>
          </cell>
          <cell r="N9408">
            <v>26105300</v>
          </cell>
          <cell r="O9408">
            <v>54386046</v>
          </cell>
        </row>
        <row r="9409">
          <cell r="F9409" t="str">
            <v>FFE</v>
          </cell>
          <cell r="N9409">
            <v>750000</v>
          </cell>
          <cell r="O9409">
            <v>1562500</v>
          </cell>
        </row>
        <row r="9410">
          <cell r="F9410" t="str">
            <v>FFE</v>
          </cell>
          <cell r="N9410">
            <v>1125000</v>
          </cell>
          <cell r="O9410">
            <v>2343750</v>
          </cell>
        </row>
        <row r="9411">
          <cell r="F9411" t="str">
            <v>FFE</v>
          </cell>
          <cell r="N9411">
            <v>1125000</v>
          </cell>
          <cell r="O9411">
            <v>2343750</v>
          </cell>
        </row>
        <row r="9412">
          <cell r="F9412" t="str">
            <v>FFE</v>
          </cell>
          <cell r="N9412">
            <v>1125000</v>
          </cell>
          <cell r="O9412">
            <v>2343750</v>
          </cell>
        </row>
        <row r="9413">
          <cell r="F9413" t="str">
            <v>FFE</v>
          </cell>
          <cell r="N9413">
            <v>875000</v>
          </cell>
          <cell r="O9413">
            <v>1822921</v>
          </cell>
        </row>
        <row r="9414">
          <cell r="F9414" t="str">
            <v>FFE</v>
          </cell>
          <cell r="N9414">
            <v>750000</v>
          </cell>
          <cell r="O9414">
            <v>1562500</v>
          </cell>
        </row>
        <row r="9415">
          <cell r="F9415" t="str">
            <v>FFE</v>
          </cell>
          <cell r="N9415">
            <v>1125000</v>
          </cell>
          <cell r="O9415">
            <v>2343750</v>
          </cell>
        </row>
        <row r="9416">
          <cell r="F9416" t="str">
            <v>FFE</v>
          </cell>
          <cell r="N9416">
            <v>875000</v>
          </cell>
          <cell r="O9416">
            <v>1822921</v>
          </cell>
        </row>
        <row r="9417">
          <cell r="F9417" t="str">
            <v>FFE</v>
          </cell>
          <cell r="N9417">
            <v>875000</v>
          </cell>
          <cell r="O9417">
            <v>1822921</v>
          </cell>
        </row>
        <row r="9418">
          <cell r="F9418" t="str">
            <v>FFE</v>
          </cell>
          <cell r="N9418">
            <v>1575000</v>
          </cell>
          <cell r="O9418">
            <v>2887500</v>
          </cell>
        </row>
        <row r="9419">
          <cell r="F9419" t="str">
            <v>FFE</v>
          </cell>
          <cell r="N9419">
            <v>1912500</v>
          </cell>
          <cell r="O9419">
            <v>3506250</v>
          </cell>
        </row>
        <row r="9420">
          <cell r="F9420" t="str">
            <v>FFE</v>
          </cell>
          <cell r="N9420">
            <v>1912500</v>
          </cell>
          <cell r="O9420">
            <v>3506250</v>
          </cell>
        </row>
        <row r="9421">
          <cell r="F9421" t="str">
            <v>FFE</v>
          </cell>
          <cell r="N9421">
            <v>3735500</v>
          </cell>
          <cell r="O9421">
            <v>6848416</v>
          </cell>
        </row>
        <row r="9422">
          <cell r="F9422" t="str">
            <v>FFE</v>
          </cell>
          <cell r="N9422">
            <v>3735500</v>
          </cell>
          <cell r="O9422">
            <v>6848416</v>
          </cell>
        </row>
        <row r="9423">
          <cell r="F9423" t="str">
            <v>FFE</v>
          </cell>
          <cell r="N9423">
            <v>6121500</v>
          </cell>
          <cell r="O9423">
            <v>11222750</v>
          </cell>
        </row>
        <row r="9424">
          <cell r="F9424" t="str">
            <v>BLD</v>
          </cell>
          <cell r="N9424">
            <v>62140000</v>
          </cell>
          <cell r="O9424">
            <v>113923330</v>
          </cell>
        </row>
        <row r="9425">
          <cell r="F9425" t="str">
            <v>FFE</v>
          </cell>
          <cell r="N9425">
            <v>5218750</v>
          </cell>
          <cell r="O9425">
            <v>9567708</v>
          </cell>
        </row>
        <row r="9426">
          <cell r="F9426" t="str">
            <v>FFE</v>
          </cell>
          <cell r="N9426">
            <v>4106250</v>
          </cell>
          <cell r="O9426">
            <v>7528125</v>
          </cell>
        </row>
        <row r="9427">
          <cell r="F9427" t="str">
            <v>FFE</v>
          </cell>
          <cell r="N9427">
            <v>862500</v>
          </cell>
          <cell r="O9427">
            <v>1581250</v>
          </cell>
        </row>
        <row r="9428">
          <cell r="F9428" t="str">
            <v>FFE</v>
          </cell>
          <cell r="N9428">
            <v>862500</v>
          </cell>
          <cell r="O9428">
            <v>1581250</v>
          </cell>
        </row>
        <row r="9429">
          <cell r="F9429" t="str">
            <v>FFE</v>
          </cell>
          <cell r="N9429">
            <v>862500</v>
          </cell>
          <cell r="O9429">
            <v>1581250</v>
          </cell>
        </row>
        <row r="9430">
          <cell r="F9430" t="str">
            <v>FFE</v>
          </cell>
          <cell r="N9430">
            <v>862500</v>
          </cell>
          <cell r="O9430">
            <v>1581250</v>
          </cell>
        </row>
        <row r="9431">
          <cell r="F9431" t="str">
            <v>FFE</v>
          </cell>
          <cell r="N9431">
            <v>1212500</v>
          </cell>
          <cell r="O9431">
            <v>2222916</v>
          </cell>
        </row>
        <row r="9432">
          <cell r="F9432" t="str">
            <v>FFE</v>
          </cell>
          <cell r="N9432">
            <v>1212500</v>
          </cell>
          <cell r="O9432">
            <v>2222916</v>
          </cell>
        </row>
        <row r="9433">
          <cell r="F9433" t="str">
            <v>FFE</v>
          </cell>
          <cell r="N9433">
            <v>1212500</v>
          </cell>
          <cell r="O9433">
            <v>2222916</v>
          </cell>
        </row>
        <row r="9434">
          <cell r="F9434" t="str">
            <v>FFE</v>
          </cell>
          <cell r="N9434">
            <v>1212500</v>
          </cell>
          <cell r="O9434">
            <v>2222916</v>
          </cell>
        </row>
        <row r="9435">
          <cell r="F9435" t="str">
            <v>FFE</v>
          </cell>
          <cell r="N9435">
            <v>1212500</v>
          </cell>
          <cell r="O9435">
            <v>2222916</v>
          </cell>
        </row>
        <row r="9436">
          <cell r="F9436" t="str">
            <v>FFE</v>
          </cell>
          <cell r="N9436">
            <v>1212500</v>
          </cell>
          <cell r="O9436">
            <v>2222916</v>
          </cell>
        </row>
        <row r="9437">
          <cell r="F9437" t="str">
            <v>FFE</v>
          </cell>
          <cell r="N9437">
            <v>1212500</v>
          </cell>
          <cell r="O9437">
            <v>2222916</v>
          </cell>
        </row>
        <row r="9438">
          <cell r="F9438" t="str">
            <v>FFE</v>
          </cell>
          <cell r="N9438">
            <v>1212500</v>
          </cell>
          <cell r="O9438">
            <v>2222916</v>
          </cell>
        </row>
        <row r="9439">
          <cell r="F9439" t="str">
            <v>FFE</v>
          </cell>
          <cell r="N9439">
            <v>1212500</v>
          </cell>
          <cell r="O9439">
            <v>2222916</v>
          </cell>
        </row>
        <row r="9440">
          <cell r="F9440" t="str">
            <v>FFE</v>
          </cell>
          <cell r="N9440">
            <v>1212500</v>
          </cell>
          <cell r="O9440">
            <v>2222916</v>
          </cell>
        </row>
        <row r="9441">
          <cell r="F9441" t="str">
            <v>BLD</v>
          </cell>
          <cell r="N9441">
            <v>94740000</v>
          </cell>
          <cell r="O9441">
            <v>181585000</v>
          </cell>
        </row>
        <row r="9442">
          <cell r="F9442" t="str">
            <v>FFE</v>
          </cell>
          <cell r="N9442">
            <v>750000</v>
          </cell>
          <cell r="O9442">
            <v>1437500</v>
          </cell>
        </row>
        <row r="9443">
          <cell r="F9443" t="str">
            <v>FFE</v>
          </cell>
          <cell r="N9443">
            <v>750000</v>
          </cell>
          <cell r="O9443">
            <v>1437500</v>
          </cell>
        </row>
        <row r="9444">
          <cell r="F9444" t="str">
            <v>FFE</v>
          </cell>
          <cell r="N9444">
            <v>550000</v>
          </cell>
          <cell r="O9444">
            <v>1054166</v>
          </cell>
        </row>
        <row r="9445">
          <cell r="F9445" t="str">
            <v>FFE</v>
          </cell>
          <cell r="N9445">
            <v>550000</v>
          </cell>
          <cell r="O9445">
            <v>1054166</v>
          </cell>
        </row>
        <row r="9446">
          <cell r="F9446" t="str">
            <v>FFE</v>
          </cell>
          <cell r="N9446">
            <v>550000</v>
          </cell>
          <cell r="O9446">
            <v>1054166</v>
          </cell>
        </row>
        <row r="9447">
          <cell r="F9447" t="str">
            <v>FFE</v>
          </cell>
          <cell r="N9447">
            <v>550000</v>
          </cell>
          <cell r="O9447">
            <v>1054166</v>
          </cell>
        </row>
        <row r="9448">
          <cell r="F9448" t="str">
            <v>FFE</v>
          </cell>
          <cell r="N9448">
            <v>550000</v>
          </cell>
          <cell r="O9448">
            <v>1054166</v>
          </cell>
        </row>
        <row r="9449">
          <cell r="F9449" t="str">
            <v>FFE</v>
          </cell>
          <cell r="N9449">
            <v>550000</v>
          </cell>
          <cell r="O9449">
            <v>1054166</v>
          </cell>
        </row>
        <row r="9450">
          <cell r="F9450" t="str">
            <v>FFE</v>
          </cell>
          <cell r="N9450">
            <v>550000</v>
          </cell>
          <cell r="O9450">
            <v>1054166</v>
          </cell>
        </row>
        <row r="9451">
          <cell r="F9451" t="str">
            <v>FFE</v>
          </cell>
          <cell r="N9451">
            <v>550000</v>
          </cell>
          <cell r="O9451">
            <v>1054166</v>
          </cell>
        </row>
        <row r="9452">
          <cell r="F9452" t="str">
            <v>FFE</v>
          </cell>
          <cell r="N9452">
            <v>550000</v>
          </cell>
          <cell r="O9452">
            <v>1054166</v>
          </cell>
        </row>
        <row r="9453">
          <cell r="F9453" t="str">
            <v>FFE</v>
          </cell>
          <cell r="N9453">
            <v>1000000</v>
          </cell>
          <cell r="O9453">
            <v>1916666</v>
          </cell>
        </row>
        <row r="9454">
          <cell r="F9454" t="str">
            <v>FFE</v>
          </cell>
          <cell r="N9454">
            <v>1000000</v>
          </cell>
          <cell r="O9454">
            <v>1916666</v>
          </cell>
        </row>
        <row r="9455">
          <cell r="F9455" t="str">
            <v>FFE</v>
          </cell>
          <cell r="N9455">
            <v>1000000</v>
          </cell>
          <cell r="O9455">
            <v>1916666</v>
          </cell>
        </row>
        <row r="9456">
          <cell r="F9456" t="str">
            <v>FFE</v>
          </cell>
          <cell r="N9456">
            <v>1062500</v>
          </cell>
          <cell r="O9456">
            <v>2036458</v>
          </cell>
        </row>
        <row r="9457">
          <cell r="F9457" t="str">
            <v>FFE</v>
          </cell>
          <cell r="N9457">
            <v>1062500</v>
          </cell>
          <cell r="O9457">
            <v>2036458</v>
          </cell>
        </row>
        <row r="9458">
          <cell r="F9458" t="str">
            <v>ITE</v>
          </cell>
          <cell r="N9458">
            <v>1837500</v>
          </cell>
          <cell r="O9458">
            <v>3675000</v>
          </cell>
        </row>
        <row r="9459">
          <cell r="F9459" t="str">
            <v>ITE</v>
          </cell>
          <cell r="N9459">
            <v>1837500</v>
          </cell>
          <cell r="O9459">
            <v>3675000</v>
          </cell>
        </row>
        <row r="9460">
          <cell r="F9460" t="str">
            <v>BLD</v>
          </cell>
          <cell r="N9460">
            <v>459812267</v>
          </cell>
          <cell r="O9460">
            <v>804671468</v>
          </cell>
        </row>
        <row r="9461">
          <cell r="F9461" t="str">
            <v>FFE</v>
          </cell>
          <cell r="N9461">
            <v>5473371</v>
          </cell>
          <cell r="O9461">
            <v>9578399</v>
          </cell>
        </row>
        <row r="9462">
          <cell r="F9462" t="str">
            <v>FFE</v>
          </cell>
          <cell r="N9462">
            <v>437358</v>
          </cell>
          <cell r="O9462">
            <v>765376</v>
          </cell>
        </row>
        <row r="9463">
          <cell r="F9463" t="str">
            <v>FFE</v>
          </cell>
          <cell r="N9463">
            <v>437358</v>
          </cell>
          <cell r="O9463">
            <v>765376</v>
          </cell>
        </row>
        <row r="9464">
          <cell r="F9464" t="str">
            <v>FFE</v>
          </cell>
          <cell r="N9464">
            <v>437358</v>
          </cell>
          <cell r="O9464">
            <v>765376</v>
          </cell>
        </row>
        <row r="9465">
          <cell r="F9465" t="str">
            <v>FFE</v>
          </cell>
          <cell r="N9465">
            <v>437358</v>
          </cell>
          <cell r="O9465">
            <v>765376</v>
          </cell>
        </row>
        <row r="9466">
          <cell r="F9466" t="str">
            <v>FFE</v>
          </cell>
          <cell r="N9466">
            <v>437358</v>
          </cell>
          <cell r="O9466">
            <v>765376</v>
          </cell>
        </row>
        <row r="9467">
          <cell r="F9467" t="str">
            <v>FFE</v>
          </cell>
          <cell r="N9467">
            <v>437358</v>
          </cell>
          <cell r="O9467">
            <v>765376</v>
          </cell>
        </row>
        <row r="9468">
          <cell r="F9468" t="str">
            <v>FFE</v>
          </cell>
          <cell r="N9468">
            <v>437358</v>
          </cell>
          <cell r="O9468">
            <v>765376</v>
          </cell>
        </row>
        <row r="9469">
          <cell r="F9469" t="str">
            <v>FFE</v>
          </cell>
          <cell r="N9469">
            <v>437358</v>
          </cell>
          <cell r="O9469">
            <v>765376</v>
          </cell>
        </row>
        <row r="9470">
          <cell r="F9470" t="str">
            <v>FFE</v>
          </cell>
          <cell r="N9470">
            <v>437358</v>
          </cell>
          <cell r="O9470">
            <v>765376</v>
          </cell>
        </row>
        <row r="9471">
          <cell r="F9471" t="str">
            <v>FFE</v>
          </cell>
          <cell r="N9471">
            <v>437358</v>
          </cell>
          <cell r="O9471">
            <v>765376</v>
          </cell>
        </row>
        <row r="9472">
          <cell r="F9472" t="str">
            <v>FFE</v>
          </cell>
          <cell r="N9472">
            <v>437358</v>
          </cell>
          <cell r="O9472">
            <v>765376</v>
          </cell>
        </row>
        <row r="9473">
          <cell r="F9473" t="str">
            <v>FFE</v>
          </cell>
          <cell r="N9473">
            <v>437358</v>
          </cell>
          <cell r="O9473">
            <v>765376</v>
          </cell>
        </row>
        <row r="9474">
          <cell r="F9474" t="str">
            <v>FFE</v>
          </cell>
          <cell r="N9474">
            <v>437358</v>
          </cell>
          <cell r="O9474">
            <v>765376</v>
          </cell>
        </row>
        <row r="9475">
          <cell r="F9475" t="str">
            <v>FFE</v>
          </cell>
          <cell r="N9475">
            <v>437358</v>
          </cell>
          <cell r="O9475">
            <v>765376</v>
          </cell>
        </row>
        <row r="9476">
          <cell r="F9476" t="str">
            <v>FFE</v>
          </cell>
          <cell r="N9476">
            <v>437358</v>
          </cell>
          <cell r="O9476">
            <v>765376</v>
          </cell>
        </row>
        <row r="9477">
          <cell r="F9477" t="str">
            <v>FFE</v>
          </cell>
          <cell r="N9477">
            <v>437358</v>
          </cell>
          <cell r="O9477">
            <v>765376</v>
          </cell>
        </row>
        <row r="9478">
          <cell r="F9478" t="str">
            <v>FFE</v>
          </cell>
          <cell r="N9478">
            <v>437358</v>
          </cell>
          <cell r="O9478">
            <v>765376</v>
          </cell>
        </row>
        <row r="9479">
          <cell r="F9479" t="str">
            <v>FFE</v>
          </cell>
          <cell r="N9479">
            <v>437358</v>
          </cell>
          <cell r="O9479">
            <v>765376</v>
          </cell>
        </row>
        <row r="9480">
          <cell r="F9480" t="str">
            <v>FFE</v>
          </cell>
          <cell r="N9480">
            <v>437358</v>
          </cell>
          <cell r="O9480">
            <v>765376</v>
          </cell>
        </row>
        <row r="9481">
          <cell r="F9481" t="str">
            <v>FFE</v>
          </cell>
          <cell r="N9481">
            <v>437358</v>
          </cell>
          <cell r="O9481">
            <v>765376</v>
          </cell>
        </row>
        <row r="9482">
          <cell r="F9482" t="str">
            <v>FFE</v>
          </cell>
          <cell r="N9482">
            <v>437358</v>
          </cell>
          <cell r="O9482">
            <v>765376</v>
          </cell>
        </row>
        <row r="9483">
          <cell r="F9483" t="str">
            <v>FFE</v>
          </cell>
          <cell r="N9483">
            <v>437358</v>
          </cell>
          <cell r="O9483">
            <v>765376</v>
          </cell>
        </row>
        <row r="9484">
          <cell r="F9484" t="str">
            <v>FFE</v>
          </cell>
          <cell r="N9484">
            <v>437358</v>
          </cell>
          <cell r="O9484">
            <v>765376</v>
          </cell>
        </row>
        <row r="9485">
          <cell r="F9485" t="str">
            <v>FFE</v>
          </cell>
          <cell r="N9485">
            <v>437358</v>
          </cell>
          <cell r="O9485">
            <v>765376</v>
          </cell>
        </row>
        <row r="9486">
          <cell r="F9486" t="str">
            <v>FFE</v>
          </cell>
          <cell r="N9486">
            <v>1575512</v>
          </cell>
          <cell r="O9486">
            <v>2757146</v>
          </cell>
        </row>
        <row r="9487">
          <cell r="F9487" t="str">
            <v>FFE</v>
          </cell>
          <cell r="N9487">
            <v>1575512</v>
          </cell>
          <cell r="O9487">
            <v>2757146</v>
          </cell>
        </row>
        <row r="9488">
          <cell r="F9488" t="str">
            <v>FFE</v>
          </cell>
          <cell r="N9488">
            <v>1214883</v>
          </cell>
          <cell r="O9488">
            <v>2126045</v>
          </cell>
        </row>
        <row r="9489">
          <cell r="F9489" t="str">
            <v>FFE</v>
          </cell>
          <cell r="N9489">
            <v>1214883</v>
          </cell>
          <cell r="O9489">
            <v>2126045</v>
          </cell>
        </row>
        <row r="9490">
          <cell r="F9490" t="str">
            <v>FFE</v>
          </cell>
          <cell r="N9490">
            <v>1214883</v>
          </cell>
          <cell r="O9490">
            <v>2126045</v>
          </cell>
        </row>
        <row r="9491">
          <cell r="F9491" t="str">
            <v>FFE</v>
          </cell>
          <cell r="N9491">
            <v>1214883</v>
          </cell>
          <cell r="O9491">
            <v>2126045</v>
          </cell>
        </row>
        <row r="9492">
          <cell r="F9492" t="str">
            <v>FFE</v>
          </cell>
          <cell r="N9492">
            <v>1214883</v>
          </cell>
          <cell r="O9492">
            <v>2126045</v>
          </cell>
        </row>
        <row r="9493">
          <cell r="F9493" t="str">
            <v>FFE</v>
          </cell>
          <cell r="N9493">
            <v>549894</v>
          </cell>
          <cell r="O9493">
            <v>962315</v>
          </cell>
        </row>
        <row r="9494">
          <cell r="F9494" t="str">
            <v>FFE</v>
          </cell>
          <cell r="N9494">
            <v>549894</v>
          </cell>
          <cell r="O9494">
            <v>962315</v>
          </cell>
        </row>
        <row r="9495">
          <cell r="F9495" t="str">
            <v>FFE</v>
          </cell>
          <cell r="N9495">
            <v>549894</v>
          </cell>
          <cell r="O9495">
            <v>962315</v>
          </cell>
        </row>
        <row r="9496">
          <cell r="F9496" t="str">
            <v>FFE</v>
          </cell>
          <cell r="N9496">
            <v>618951</v>
          </cell>
          <cell r="O9496">
            <v>1083164</v>
          </cell>
        </row>
        <row r="9497">
          <cell r="F9497" t="str">
            <v>FFE</v>
          </cell>
          <cell r="N9497">
            <v>618951</v>
          </cell>
          <cell r="O9497">
            <v>1083164</v>
          </cell>
        </row>
        <row r="9498">
          <cell r="F9498" t="str">
            <v>FFE</v>
          </cell>
          <cell r="N9498">
            <v>618951</v>
          </cell>
          <cell r="O9498">
            <v>1083164</v>
          </cell>
        </row>
        <row r="9499">
          <cell r="F9499" t="str">
            <v>FFE</v>
          </cell>
          <cell r="N9499">
            <v>618951</v>
          </cell>
          <cell r="O9499">
            <v>1083164</v>
          </cell>
        </row>
        <row r="9500">
          <cell r="F9500" t="str">
            <v>FFE</v>
          </cell>
          <cell r="N9500">
            <v>618951</v>
          </cell>
          <cell r="O9500">
            <v>1083164</v>
          </cell>
        </row>
        <row r="9501">
          <cell r="F9501" t="str">
            <v>FFE</v>
          </cell>
          <cell r="N9501">
            <v>618951</v>
          </cell>
          <cell r="O9501">
            <v>1083164</v>
          </cell>
        </row>
        <row r="9502">
          <cell r="F9502" t="str">
            <v>FFE</v>
          </cell>
          <cell r="N9502">
            <v>618951</v>
          </cell>
          <cell r="O9502">
            <v>1083164</v>
          </cell>
        </row>
        <row r="9503">
          <cell r="F9503" t="str">
            <v>FFE</v>
          </cell>
          <cell r="N9503">
            <v>618951</v>
          </cell>
          <cell r="O9503">
            <v>1083164</v>
          </cell>
        </row>
        <row r="9504">
          <cell r="F9504" t="str">
            <v>FFE</v>
          </cell>
          <cell r="N9504">
            <v>618951</v>
          </cell>
          <cell r="O9504">
            <v>1083164</v>
          </cell>
        </row>
        <row r="9505">
          <cell r="F9505" t="str">
            <v>FFE</v>
          </cell>
          <cell r="N9505">
            <v>618951</v>
          </cell>
          <cell r="O9505">
            <v>1083164</v>
          </cell>
        </row>
        <row r="9506">
          <cell r="F9506" t="str">
            <v>FFE</v>
          </cell>
          <cell r="N9506">
            <v>530712</v>
          </cell>
          <cell r="O9506">
            <v>928746</v>
          </cell>
        </row>
        <row r="9507">
          <cell r="F9507" t="str">
            <v>FFE</v>
          </cell>
          <cell r="N9507">
            <v>530712</v>
          </cell>
          <cell r="O9507">
            <v>928746</v>
          </cell>
        </row>
        <row r="9508">
          <cell r="F9508" t="str">
            <v>FFE</v>
          </cell>
          <cell r="N9508">
            <v>530712</v>
          </cell>
          <cell r="O9508">
            <v>928746</v>
          </cell>
        </row>
        <row r="9509">
          <cell r="F9509" t="str">
            <v>FFE</v>
          </cell>
          <cell r="N9509">
            <v>530712</v>
          </cell>
          <cell r="O9509">
            <v>928746</v>
          </cell>
        </row>
        <row r="9510">
          <cell r="F9510" t="str">
            <v>FFE</v>
          </cell>
          <cell r="N9510">
            <v>530712</v>
          </cell>
          <cell r="O9510">
            <v>928746</v>
          </cell>
        </row>
        <row r="9511">
          <cell r="F9511" t="str">
            <v>FFE</v>
          </cell>
          <cell r="N9511">
            <v>530712</v>
          </cell>
          <cell r="O9511">
            <v>928746</v>
          </cell>
        </row>
        <row r="9512">
          <cell r="F9512" t="str">
            <v>FFE</v>
          </cell>
          <cell r="N9512">
            <v>437358</v>
          </cell>
          <cell r="O9512">
            <v>765376</v>
          </cell>
        </row>
        <row r="9513">
          <cell r="F9513" t="str">
            <v>FFE</v>
          </cell>
          <cell r="N9513">
            <v>437358</v>
          </cell>
          <cell r="O9513">
            <v>765376</v>
          </cell>
        </row>
        <row r="9514">
          <cell r="F9514" t="str">
            <v>FFE</v>
          </cell>
          <cell r="N9514">
            <v>437358</v>
          </cell>
          <cell r="O9514">
            <v>765376</v>
          </cell>
        </row>
        <row r="9515">
          <cell r="F9515" t="str">
            <v>FFE</v>
          </cell>
          <cell r="N9515">
            <v>437358</v>
          </cell>
          <cell r="O9515">
            <v>765376</v>
          </cell>
        </row>
        <row r="9516">
          <cell r="F9516" t="str">
            <v>FFE</v>
          </cell>
          <cell r="N9516">
            <v>437358</v>
          </cell>
          <cell r="O9516">
            <v>765376</v>
          </cell>
        </row>
        <row r="9517">
          <cell r="F9517" t="str">
            <v>FFE</v>
          </cell>
          <cell r="N9517">
            <v>437358</v>
          </cell>
          <cell r="O9517">
            <v>765376</v>
          </cell>
        </row>
        <row r="9518">
          <cell r="F9518" t="str">
            <v>FFE</v>
          </cell>
          <cell r="N9518">
            <v>437358</v>
          </cell>
          <cell r="O9518">
            <v>765376</v>
          </cell>
        </row>
        <row r="9519">
          <cell r="F9519" t="str">
            <v>FFE</v>
          </cell>
          <cell r="N9519">
            <v>437358</v>
          </cell>
          <cell r="O9519">
            <v>765376</v>
          </cell>
        </row>
        <row r="9520">
          <cell r="F9520" t="str">
            <v>FFE</v>
          </cell>
          <cell r="N9520">
            <v>437358</v>
          </cell>
          <cell r="O9520">
            <v>765376</v>
          </cell>
        </row>
        <row r="9521">
          <cell r="F9521" t="str">
            <v>FFE</v>
          </cell>
          <cell r="N9521">
            <v>437358</v>
          </cell>
          <cell r="O9521">
            <v>765376</v>
          </cell>
        </row>
        <row r="9522">
          <cell r="F9522" t="str">
            <v>FFE</v>
          </cell>
          <cell r="N9522">
            <v>437358</v>
          </cell>
          <cell r="O9522">
            <v>765376</v>
          </cell>
        </row>
        <row r="9523">
          <cell r="F9523" t="str">
            <v>FFE</v>
          </cell>
          <cell r="N9523">
            <v>437358</v>
          </cell>
          <cell r="O9523">
            <v>765376</v>
          </cell>
        </row>
        <row r="9524">
          <cell r="F9524" t="str">
            <v>FFE</v>
          </cell>
          <cell r="N9524">
            <v>437358</v>
          </cell>
          <cell r="O9524">
            <v>765376</v>
          </cell>
        </row>
        <row r="9525">
          <cell r="F9525" t="str">
            <v>FFE</v>
          </cell>
          <cell r="N9525">
            <v>437358</v>
          </cell>
          <cell r="O9525">
            <v>765376</v>
          </cell>
        </row>
        <row r="9526">
          <cell r="F9526" t="str">
            <v>FFE</v>
          </cell>
          <cell r="N9526">
            <v>437358</v>
          </cell>
          <cell r="O9526">
            <v>765376</v>
          </cell>
        </row>
        <row r="9527">
          <cell r="F9527" t="str">
            <v>FFE</v>
          </cell>
          <cell r="N9527">
            <v>437358</v>
          </cell>
          <cell r="O9527">
            <v>765376</v>
          </cell>
        </row>
        <row r="9528">
          <cell r="F9528" t="str">
            <v>FFE</v>
          </cell>
          <cell r="N9528">
            <v>437358</v>
          </cell>
          <cell r="O9528">
            <v>765376</v>
          </cell>
        </row>
        <row r="9529">
          <cell r="F9529" t="str">
            <v>FFE</v>
          </cell>
          <cell r="N9529">
            <v>437358</v>
          </cell>
          <cell r="O9529">
            <v>765376</v>
          </cell>
        </row>
        <row r="9530">
          <cell r="F9530" t="str">
            <v>FFE</v>
          </cell>
          <cell r="N9530">
            <v>437358</v>
          </cell>
          <cell r="O9530">
            <v>765376</v>
          </cell>
        </row>
        <row r="9531">
          <cell r="F9531" t="str">
            <v>FFE</v>
          </cell>
          <cell r="N9531">
            <v>437358</v>
          </cell>
          <cell r="O9531">
            <v>765376</v>
          </cell>
        </row>
        <row r="9532">
          <cell r="F9532" t="str">
            <v>FFE</v>
          </cell>
          <cell r="N9532">
            <v>437358</v>
          </cell>
          <cell r="O9532">
            <v>765376</v>
          </cell>
        </row>
        <row r="9533">
          <cell r="F9533" t="str">
            <v>FFE</v>
          </cell>
          <cell r="N9533">
            <v>437358</v>
          </cell>
          <cell r="O9533">
            <v>765376</v>
          </cell>
        </row>
        <row r="9534">
          <cell r="F9534" t="str">
            <v>FFE</v>
          </cell>
          <cell r="N9534">
            <v>409224</v>
          </cell>
          <cell r="O9534">
            <v>716142</v>
          </cell>
        </row>
        <row r="9535">
          <cell r="F9535" t="str">
            <v>FFE</v>
          </cell>
          <cell r="N9535">
            <v>409224</v>
          </cell>
          <cell r="O9535">
            <v>716142</v>
          </cell>
        </row>
        <row r="9536">
          <cell r="F9536" t="str">
            <v>FFE</v>
          </cell>
          <cell r="N9536">
            <v>1955067</v>
          </cell>
          <cell r="O9536">
            <v>3421367</v>
          </cell>
        </row>
        <row r="9537">
          <cell r="F9537" t="str">
            <v>FFE</v>
          </cell>
          <cell r="N9537">
            <v>1955067</v>
          </cell>
          <cell r="O9537">
            <v>3421367</v>
          </cell>
        </row>
        <row r="9538">
          <cell r="F9538" t="str">
            <v>FFE</v>
          </cell>
          <cell r="N9538">
            <v>1955067</v>
          </cell>
          <cell r="O9538">
            <v>3421367</v>
          </cell>
        </row>
        <row r="9539">
          <cell r="F9539" t="str">
            <v>FFE</v>
          </cell>
          <cell r="N9539">
            <v>1955067</v>
          </cell>
          <cell r="O9539">
            <v>3421367</v>
          </cell>
        </row>
        <row r="9540">
          <cell r="F9540" t="str">
            <v>FFE</v>
          </cell>
          <cell r="N9540">
            <v>1955067</v>
          </cell>
          <cell r="O9540">
            <v>3421367</v>
          </cell>
        </row>
        <row r="9541">
          <cell r="F9541" t="str">
            <v>FFE</v>
          </cell>
          <cell r="N9541">
            <v>1238705</v>
          </cell>
          <cell r="O9541">
            <v>2167733</v>
          </cell>
        </row>
        <row r="9542">
          <cell r="F9542" t="str">
            <v>FFE</v>
          </cell>
          <cell r="N9542">
            <v>1238705</v>
          </cell>
          <cell r="O9542">
            <v>2167733</v>
          </cell>
        </row>
        <row r="9543">
          <cell r="F9543" t="str">
            <v>FFE</v>
          </cell>
          <cell r="N9543">
            <v>1238705</v>
          </cell>
          <cell r="O9543">
            <v>2167733</v>
          </cell>
        </row>
        <row r="9544">
          <cell r="F9544" t="str">
            <v>FFE</v>
          </cell>
          <cell r="N9544">
            <v>1026512</v>
          </cell>
          <cell r="O9544">
            <v>1796396</v>
          </cell>
        </row>
        <row r="9545">
          <cell r="F9545" t="str">
            <v>FFE</v>
          </cell>
          <cell r="N9545">
            <v>1026512</v>
          </cell>
          <cell r="O9545">
            <v>1796396</v>
          </cell>
        </row>
        <row r="9546">
          <cell r="F9546" t="str">
            <v>FFE</v>
          </cell>
          <cell r="N9546">
            <v>1955067</v>
          </cell>
          <cell r="O9546">
            <v>3421367</v>
          </cell>
        </row>
        <row r="9547">
          <cell r="F9547" t="str">
            <v>FFE</v>
          </cell>
          <cell r="N9547">
            <v>1955067</v>
          </cell>
          <cell r="O9547">
            <v>3421367</v>
          </cell>
        </row>
        <row r="9548">
          <cell r="F9548" t="str">
            <v>FFE</v>
          </cell>
          <cell r="N9548">
            <v>1955067</v>
          </cell>
          <cell r="O9548">
            <v>3421367</v>
          </cell>
        </row>
        <row r="9549">
          <cell r="F9549" t="str">
            <v>FFE</v>
          </cell>
          <cell r="N9549">
            <v>618951</v>
          </cell>
          <cell r="O9549">
            <v>1083164</v>
          </cell>
        </row>
        <row r="9550">
          <cell r="F9550" t="str">
            <v>FFE</v>
          </cell>
          <cell r="N9550">
            <v>618951</v>
          </cell>
          <cell r="O9550">
            <v>1083164</v>
          </cell>
        </row>
        <row r="9551">
          <cell r="F9551" t="str">
            <v>FFE</v>
          </cell>
          <cell r="N9551">
            <v>618951</v>
          </cell>
          <cell r="O9551">
            <v>1083164</v>
          </cell>
        </row>
        <row r="9552">
          <cell r="F9552" t="str">
            <v>FFE</v>
          </cell>
          <cell r="N9552">
            <v>618951</v>
          </cell>
          <cell r="O9552">
            <v>1083164</v>
          </cell>
        </row>
        <row r="9553">
          <cell r="F9553" t="str">
            <v>FFE</v>
          </cell>
          <cell r="N9553">
            <v>618951</v>
          </cell>
          <cell r="O9553">
            <v>1083164</v>
          </cell>
        </row>
        <row r="9554">
          <cell r="F9554" t="str">
            <v>FFE</v>
          </cell>
          <cell r="N9554">
            <v>618951</v>
          </cell>
          <cell r="O9554">
            <v>1083164</v>
          </cell>
        </row>
        <row r="9555">
          <cell r="F9555" t="str">
            <v>FFE</v>
          </cell>
          <cell r="N9555">
            <v>618951</v>
          </cell>
          <cell r="O9555">
            <v>1083164</v>
          </cell>
        </row>
        <row r="9556">
          <cell r="F9556" t="str">
            <v>FFE</v>
          </cell>
          <cell r="N9556">
            <v>618951</v>
          </cell>
          <cell r="O9556">
            <v>1083164</v>
          </cell>
        </row>
        <row r="9557">
          <cell r="F9557" t="str">
            <v>FFE</v>
          </cell>
          <cell r="N9557">
            <v>618951</v>
          </cell>
          <cell r="O9557">
            <v>1083164</v>
          </cell>
        </row>
        <row r="9558">
          <cell r="F9558" t="str">
            <v>FFE</v>
          </cell>
          <cell r="N9558">
            <v>618951</v>
          </cell>
          <cell r="O9558">
            <v>1083164</v>
          </cell>
        </row>
        <row r="9559">
          <cell r="F9559" t="str">
            <v>FFE</v>
          </cell>
          <cell r="N9559">
            <v>618951</v>
          </cell>
          <cell r="O9559">
            <v>1083164</v>
          </cell>
        </row>
        <row r="9560">
          <cell r="F9560" t="str">
            <v>FFE</v>
          </cell>
          <cell r="N9560">
            <v>618951</v>
          </cell>
          <cell r="O9560">
            <v>1083164</v>
          </cell>
        </row>
        <row r="9561">
          <cell r="F9561" t="str">
            <v>FFE</v>
          </cell>
          <cell r="N9561">
            <v>618951</v>
          </cell>
          <cell r="O9561">
            <v>1083164</v>
          </cell>
        </row>
        <row r="9562">
          <cell r="F9562" t="str">
            <v>FFE</v>
          </cell>
          <cell r="N9562">
            <v>618951</v>
          </cell>
          <cell r="O9562">
            <v>1083164</v>
          </cell>
        </row>
        <row r="9563">
          <cell r="F9563" t="str">
            <v>FFE</v>
          </cell>
          <cell r="N9563">
            <v>618951</v>
          </cell>
          <cell r="O9563">
            <v>1083164</v>
          </cell>
        </row>
        <row r="9564">
          <cell r="F9564" t="str">
            <v>FFE</v>
          </cell>
          <cell r="N9564">
            <v>618951</v>
          </cell>
          <cell r="O9564">
            <v>1083164</v>
          </cell>
        </row>
        <row r="9565">
          <cell r="F9565" t="str">
            <v>FFE</v>
          </cell>
          <cell r="N9565">
            <v>618951</v>
          </cell>
          <cell r="O9565">
            <v>1083164</v>
          </cell>
        </row>
        <row r="9566">
          <cell r="F9566" t="str">
            <v>FFE</v>
          </cell>
          <cell r="N9566">
            <v>618951</v>
          </cell>
          <cell r="O9566">
            <v>1083164</v>
          </cell>
        </row>
        <row r="9567">
          <cell r="F9567" t="str">
            <v>FFE</v>
          </cell>
          <cell r="N9567">
            <v>618951</v>
          </cell>
          <cell r="O9567">
            <v>1083164</v>
          </cell>
        </row>
        <row r="9568">
          <cell r="F9568" t="str">
            <v>FFE</v>
          </cell>
          <cell r="N9568">
            <v>618951</v>
          </cell>
          <cell r="O9568">
            <v>1083164</v>
          </cell>
        </row>
        <row r="9569">
          <cell r="F9569" t="str">
            <v>FFE</v>
          </cell>
          <cell r="N9569">
            <v>618951</v>
          </cell>
          <cell r="O9569">
            <v>1083164</v>
          </cell>
        </row>
        <row r="9570">
          <cell r="F9570" t="str">
            <v>FFE</v>
          </cell>
          <cell r="N9570">
            <v>618951</v>
          </cell>
          <cell r="O9570">
            <v>1083164</v>
          </cell>
        </row>
        <row r="9571">
          <cell r="F9571" t="str">
            <v>FFE</v>
          </cell>
          <cell r="N9571">
            <v>549894</v>
          </cell>
          <cell r="O9571">
            <v>962315</v>
          </cell>
        </row>
        <row r="9572">
          <cell r="F9572" t="str">
            <v>FFE</v>
          </cell>
          <cell r="N9572">
            <v>549894</v>
          </cell>
          <cell r="O9572">
            <v>962315</v>
          </cell>
        </row>
        <row r="9573">
          <cell r="F9573" t="str">
            <v>FFE</v>
          </cell>
          <cell r="N9573">
            <v>549894</v>
          </cell>
          <cell r="O9573">
            <v>962315</v>
          </cell>
        </row>
        <row r="9574">
          <cell r="F9574" t="str">
            <v>FFE</v>
          </cell>
          <cell r="N9574">
            <v>549894</v>
          </cell>
          <cell r="O9574">
            <v>962315</v>
          </cell>
        </row>
        <row r="9575">
          <cell r="F9575" t="str">
            <v>FFE</v>
          </cell>
          <cell r="N9575">
            <v>549894</v>
          </cell>
          <cell r="O9575">
            <v>962315</v>
          </cell>
        </row>
        <row r="9576">
          <cell r="F9576" t="str">
            <v>FFE</v>
          </cell>
          <cell r="N9576">
            <v>549894</v>
          </cell>
          <cell r="O9576">
            <v>962315</v>
          </cell>
        </row>
        <row r="9577">
          <cell r="F9577" t="str">
            <v>FFE</v>
          </cell>
          <cell r="N9577">
            <v>549894</v>
          </cell>
          <cell r="O9577">
            <v>962315</v>
          </cell>
        </row>
        <row r="9578">
          <cell r="F9578" t="str">
            <v>FFE</v>
          </cell>
          <cell r="N9578">
            <v>549894</v>
          </cell>
          <cell r="O9578">
            <v>962315</v>
          </cell>
        </row>
        <row r="9579">
          <cell r="F9579" t="str">
            <v>FFE</v>
          </cell>
          <cell r="N9579">
            <v>549894</v>
          </cell>
          <cell r="O9579">
            <v>962315</v>
          </cell>
        </row>
        <row r="9580">
          <cell r="F9580" t="str">
            <v>FFE</v>
          </cell>
          <cell r="N9580">
            <v>549894</v>
          </cell>
          <cell r="O9580">
            <v>962315</v>
          </cell>
        </row>
        <row r="9581">
          <cell r="F9581" t="str">
            <v>FFE</v>
          </cell>
          <cell r="N9581">
            <v>549894</v>
          </cell>
          <cell r="O9581">
            <v>962315</v>
          </cell>
        </row>
        <row r="9582">
          <cell r="F9582" t="str">
            <v>FFE</v>
          </cell>
          <cell r="N9582">
            <v>4790325</v>
          </cell>
          <cell r="O9582">
            <v>8383068</v>
          </cell>
        </row>
        <row r="9583">
          <cell r="F9583" t="str">
            <v>FFE</v>
          </cell>
          <cell r="N9583">
            <v>1065187</v>
          </cell>
          <cell r="O9583">
            <v>1864077</v>
          </cell>
        </row>
        <row r="9584">
          <cell r="F9584" t="str">
            <v>FFE</v>
          </cell>
          <cell r="N9584">
            <v>1065187</v>
          </cell>
          <cell r="O9584">
            <v>1864077</v>
          </cell>
        </row>
        <row r="9585">
          <cell r="F9585" t="str">
            <v>FFE</v>
          </cell>
          <cell r="N9585">
            <v>1065187</v>
          </cell>
          <cell r="O9585">
            <v>1864077</v>
          </cell>
        </row>
        <row r="9586">
          <cell r="F9586" t="str">
            <v>FFE</v>
          </cell>
          <cell r="N9586">
            <v>1065187</v>
          </cell>
          <cell r="O9586">
            <v>1864077</v>
          </cell>
        </row>
        <row r="9587">
          <cell r="F9587" t="str">
            <v>BLD</v>
          </cell>
          <cell r="N9587">
            <v>21255200</v>
          </cell>
          <cell r="O9587">
            <v>37196600</v>
          </cell>
        </row>
        <row r="9588">
          <cell r="F9588" t="str">
            <v>FFE</v>
          </cell>
          <cell r="N9588">
            <v>2090909</v>
          </cell>
          <cell r="O9588">
            <v>3833333</v>
          </cell>
        </row>
        <row r="9589">
          <cell r="F9589" t="str">
            <v>BLD</v>
          </cell>
          <cell r="N9589">
            <v>25770400</v>
          </cell>
          <cell r="O9589">
            <v>45098200</v>
          </cell>
        </row>
        <row r="9590">
          <cell r="F9590" t="str">
            <v>BLD</v>
          </cell>
          <cell r="N9590">
            <v>24981500</v>
          </cell>
          <cell r="O9590">
            <v>43717625</v>
          </cell>
        </row>
        <row r="9591">
          <cell r="F9591" t="str">
            <v>OPE</v>
          </cell>
          <cell r="N9591">
            <v>19750000</v>
          </cell>
          <cell r="O9591">
            <v>36208330</v>
          </cell>
        </row>
        <row r="9592">
          <cell r="F9592" t="str">
            <v>OPE</v>
          </cell>
          <cell r="N9592">
            <v>19750000</v>
          </cell>
          <cell r="O9592">
            <v>36208330</v>
          </cell>
        </row>
        <row r="9593">
          <cell r="F9593" t="str">
            <v>OPE</v>
          </cell>
          <cell r="N9593">
            <v>19750000</v>
          </cell>
          <cell r="O9593">
            <v>36208330</v>
          </cell>
        </row>
        <row r="9594">
          <cell r="F9594" t="str">
            <v>BLD</v>
          </cell>
          <cell r="N9594">
            <v>61994864</v>
          </cell>
          <cell r="O9594">
            <v>126918604</v>
          </cell>
        </row>
        <row r="9595">
          <cell r="F9595" t="str">
            <v>FFE</v>
          </cell>
          <cell r="N9595">
            <v>1039000</v>
          </cell>
          <cell r="O9595">
            <v>1818250</v>
          </cell>
        </row>
        <row r="9596">
          <cell r="F9596" t="str">
            <v>FFE</v>
          </cell>
          <cell r="N9596">
            <v>1039000</v>
          </cell>
          <cell r="O9596">
            <v>1818250</v>
          </cell>
        </row>
        <row r="9597">
          <cell r="F9597" t="str">
            <v>FFE</v>
          </cell>
          <cell r="N9597">
            <v>1039000</v>
          </cell>
          <cell r="O9597">
            <v>1818250</v>
          </cell>
        </row>
        <row r="9598">
          <cell r="F9598" t="str">
            <v>BLD</v>
          </cell>
          <cell r="N9598">
            <v>11873506</v>
          </cell>
          <cell r="O9598">
            <v>24736473</v>
          </cell>
        </row>
        <row r="9599">
          <cell r="F9599" t="str">
            <v>BLD</v>
          </cell>
          <cell r="N9599">
            <v>18476500</v>
          </cell>
          <cell r="O9599">
            <v>38492704</v>
          </cell>
        </row>
        <row r="9600">
          <cell r="F9600" t="str">
            <v>BLD</v>
          </cell>
          <cell r="N9600">
            <v>8712805</v>
          </cell>
          <cell r="O9600">
            <v>18151676</v>
          </cell>
        </row>
        <row r="9601">
          <cell r="F9601" t="str">
            <v>ITE</v>
          </cell>
          <cell r="N9601">
            <v>1837500</v>
          </cell>
          <cell r="O9601">
            <v>3215625</v>
          </cell>
        </row>
        <row r="9602">
          <cell r="F9602" t="str">
            <v>ITE</v>
          </cell>
          <cell r="N9602">
            <v>1418750</v>
          </cell>
          <cell r="O9602">
            <v>2482812</v>
          </cell>
        </row>
        <row r="9603">
          <cell r="F9603" t="str">
            <v>ITE</v>
          </cell>
          <cell r="N9603">
            <v>1418750</v>
          </cell>
          <cell r="O9603">
            <v>2482812</v>
          </cell>
        </row>
        <row r="9604">
          <cell r="F9604" t="str">
            <v>OPE</v>
          </cell>
          <cell r="N9604">
            <v>5617187</v>
          </cell>
          <cell r="O9604">
            <v>9361979</v>
          </cell>
        </row>
        <row r="9605">
          <cell r="F9605" t="str">
            <v>OPE</v>
          </cell>
          <cell r="N9605">
            <v>5617187</v>
          </cell>
          <cell r="O9605">
            <v>9361979</v>
          </cell>
        </row>
        <row r="9606">
          <cell r="F9606" t="str">
            <v>OPE</v>
          </cell>
          <cell r="N9606">
            <v>5617187</v>
          </cell>
          <cell r="O9606">
            <v>9361979</v>
          </cell>
        </row>
        <row r="9607">
          <cell r="F9607" t="str">
            <v>OPE</v>
          </cell>
          <cell r="N9607">
            <v>5617187</v>
          </cell>
          <cell r="O9607">
            <v>9361979</v>
          </cell>
        </row>
        <row r="9608">
          <cell r="F9608" t="str">
            <v>OPE</v>
          </cell>
          <cell r="N9608">
            <v>5617187</v>
          </cell>
          <cell r="O9608">
            <v>9361979</v>
          </cell>
        </row>
        <row r="9609">
          <cell r="F9609" t="str">
            <v>OPE</v>
          </cell>
          <cell r="N9609">
            <v>5617187</v>
          </cell>
          <cell r="O9609">
            <v>9361979</v>
          </cell>
        </row>
        <row r="9610">
          <cell r="F9610" t="str">
            <v>OPE</v>
          </cell>
          <cell r="N9610">
            <v>5617187</v>
          </cell>
          <cell r="O9610">
            <v>9361979</v>
          </cell>
        </row>
        <row r="9611">
          <cell r="F9611" t="str">
            <v>OPE</v>
          </cell>
          <cell r="N9611">
            <v>5617187</v>
          </cell>
          <cell r="O9611">
            <v>9361979</v>
          </cell>
        </row>
        <row r="9612">
          <cell r="F9612" t="str">
            <v>FFE</v>
          </cell>
          <cell r="N9612">
            <v>2231250</v>
          </cell>
          <cell r="O9612">
            <v>3904687</v>
          </cell>
        </row>
        <row r="9613">
          <cell r="F9613" t="str">
            <v>ITE</v>
          </cell>
          <cell r="N9613">
            <v>7000000</v>
          </cell>
          <cell r="O9613">
            <v>16916661</v>
          </cell>
        </row>
        <row r="9614">
          <cell r="F9614" t="str">
            <v>ITE</v>
          </cell>
          <cell r="N9614">
            <v>9212800</v>
          </cell>
          <cell r="O9614">
            <v>22264261</v>
          </cell>
        </row>
        <row r="9615">
          <cell r="F9615" t="str">
            <v>ITE</v>
          </cell>
          <cell r="N9615">
            <v>9212800</v>
          </cell>
          <cell r="O9615">
            <v>22264261</v>
          </cell>
        </row>
        <row r="9616">
          <cell r="F9616" t="str">
            <v>ITE</v>
          </cell>
          <cell r="N9616">
            <v>9212800</v>
          </cell>
          <cell r="O9616">
            <v>22264261</v>
          </cell>
        </row>
        <row r="9617">
          <cell r="F9617" t="str">
            <v>FFE</v>
          </cell>
          <cell r="N9617">
            <v>1575000</v>
          </cell>
          <cell r="O9617">
            <v>2756250</v>
          </cell>
        </row>
        <row r="9618">
          <cell r="F9618" t="str">
            <v>FFE</v>
          </cell>
          <cell r="N9618">
            <v>1050000</v>
          </cell>
          <cell r="O9618">
            <v>1750000</v>
          </cell>
        </row>
        <row r="9619">
          <cell r="F9619" t="str">
            <v>OPE</v>
          </cell>
          <cell r="N9619">
            <v>19237500</v>
          </cell>
          <cell r="O9619">
            <v>33665625</v>
          </cell>
        </row>
        <row r="9620">
          <cell r="F9620" t="str">
            <v>FFE</v>
          </cell>
          <cell r="N9620">
            <v>877500</v>
          </cell>
          <cell r="O9620">
            <v>1535625</v>
          </cell>
        </row>
        <row r="9621">
          <cell r="F9621" t="str">
            <v>FFE</v>
          </cell>
          <cell r="N9621">
            <v>877500</v>
          </cell>
          <cell r="O9621">
            <v>1535625</v>
          </cell>
        </row>
        <row r="9622">
          <cell r="F9622" t="str">
            <v>FFE</v>
          </cell>
          <cell r="N9622">
            <v>877500</v>
          </cell>
          <cell r="O9622">
            <v>1535625</v>
          </cell>
        </row>
        <row r="9623">
          <cell r="F9623" t="str">
            <v>ITE</v>
          </cell>
          <cell r="N9623">
            <v>3750000</v>
          </cell>
          <cell r="O9623">
            <v>6562500</v>
          </cell>
        </row>
        <row r="9624">
          <cell r="F9624" t="str">
            <v>OPE</v>
          </cell>
          <cell r="N9624">
            <v>4843750</v>
          </cell>
          <cell r="O9624">
            <v>8072916</v>
          </cell>
        </row>
        <row r="9625">
          <cell r="F9625" t="str">
            <v>OPE</v>
          </cell>
          <cell r="N9625">
            <v>4843750</v>
          </cell>
          <cell r="O9625">
            <v>8072916</v>
          </cell>
        </row>
        <row r="9626">
          <cell r="F9626" t="str">
            <v>OPE</v>
          </cell>
          <cell r="N9626">
            <v>4843750</v>
          </cell>
          <cell r="O9626">
            <v>8072916</v>
          </cell>
        </row>
        <row r="9627">
          <cell r="F9627" t="str">
            <v>OPE</v>
          </cell>
          <cell r="N9627">
            <v>4843750</v>
          </cell>
          <cell r="O9627">
            <v>8072916</v>
          </cell>
        </row>
        <row r="9628">
          <cell r="F9628" t="str">
            <v>OPE</v>
          </cell>
          <cell r="N9628">
            <v>4843750</v>
          </cell>
          <cell r="O9628">
            <v>8072916</v>
          </cell>
        </row>
        <row r="9629">
          <cell r="F9629" t="str">
            <v>OPE</v>
          </cell>
          <cell r="N9629">
            <v>4843750</v>
          </cell>
          <cell r="O9629">
            <v>8072916</v>
          </cell>
        </row>
        <row r="9630">
          <cell r="F9630" t="str">
            <v>OPE</v>
          </cell>
          <cell r="N9630">
            <v>4843750</v>
          </cell>
          <cell r="O9630">
            <v>8072916</v>
          </cell>
        </row>
        <row r="9631">
          <cell r="F9631" t="str">
            <v>OPE</v>
          </cell>
          <cell r="N9631">
            <v>4843750</v>
          </cell>
          <cell r="O9631">
            <v>8072916</v>
          </cell>
        </row>
        <row r="9632">
          <cell r="F9632" t="str">
            <v>OPE</v>
          </cell>
          <cell r="N9632">
            <v>4843750</v>
          </cell>
          <cell r="O9632">
            <v>8072916</v>
          </cell>
        </row>
        <row r="9633">
          <cell r="F9633" t="str">
            <v>OPE</v>
          </cell>
          <cell r="N9633">
            <v>4843750</v>
          </cell>
          <cell r="O9633">
            <v>8072916</v>
          </cell>
        </row>
        <row r="9634">
          <cell r="F9634" t="str">
            <v>OPE</v>
          </cell>
          <cell r="N9634">
            <v>4843750</v>
          </cell>
          <cell r="O9634">
            <v>8072916</v>
          </cell>
        </row>
        <row r="9635">
          <cell r="F9635" t="str">
            <v>OPE</v>
          </cell>
          <cell r="N9635">
            <v>4843750</v>
          </cell>
          <cell r="O9635">
            <v>8072916</v>
          </cell>
        </row>
        <row r="9636">
          <cell r="F9636" t="str">
            <v>OPE</v>
          </cell>
          <cell r="N9636">
            <v>4843750</v>
          </cell>
          <cell r="O9636">
            <v>8072916</v>
          </cell>
        </row>
        <row r="9637">
          <cell r="F9637" t="str">
            <v>OPE</v>
          </cell>
          <cell r="N9637">
            <v>4843750</v>
          </cell>
          <cell r="O9637">
            <v>8072916</v>
          </cell>
        </row>
        <row r="9638">
          <cell r="F9638" t="str">
            <v>OPE</v>
          </cell>
          <cell r="N9638">
            <v>4843750</v>
          </cell>
          <cell r="O9638">
            <v>8072916</v>
          </cell>
        </row>
        <row r="9639">
          <cell r="F9639" t="str">
            <v>OPE</v>
          </cell>
          <cell r="N9639">
            <v>4843750</v>
          </cell>
          <cell r="O9639">
            <v>8072916</v>
          </cell>
        </row>
        <row r="9640">
          <cell r="F9640" t="str">
            <v>OPE</v>
          </cell>
          <cell r="N9640">
            <v>4843750</v>
          </cell>
          <cell r="O9640">
            <v>8072916</v>
          </cell>
        </row>
        <row r="9641">
          <cell r="F9641" t="str">
            <v>OPE</v>
          </cell>
          <cell r="N9641">
            <v>4843750</v>
          </cell>
          <cell r="O9641">
            <v>8072916</v>
          </cell>
        </row>
        <row r="9642">
          <cell r="F9642" t="str">
            <v>OPE</v>
          </cell>
          <cell r="N9642">
            <v>4843750</v>
          </cell>
          <cell r="O9642">
            <v>8072916</v>
          </cell>
        </row>
        <row r="9643">
          <cell r="F9643" t="str">
            <v>OPE</v>
          </cell>
          <cell r="N9643">
            <v>4843750</v>
          </cell>
          <cell r="O9643">
            <v>8072916</v>
          </cell>
        </row>
        <row r="9644">
          <cell r="F9644" t="str">
            <v>OPE</v>
          </cell>
          <cell r="N9644">
            <v>4843750</v>
          </cell>
          <cell r="O9644">
            <v>8072916</v>
          </cell>
        </row>
        <row r="9645">
          <cell r="F9645" t="str">
            <v>OPE</v>
          </cell>
          <cell r="N9645">
            <v>4843750</v>
          </cell>
          <cell r="O9645">
            <v>8072916</v>
          </cell>
        </row>
        <row r="9646">
          <cell r="F9646" t="str">
            <v>OPE</v>
          </cell>
          <cell r="N9646">
            <v>4843750</v>
          </cell>
          <cell r="O9646">
            <v>8072916</v>
          </cell>
        </row>
        <row r="9647">
          <cell r="F9647" t="str">
            <v>OPE</v>
          </cell>
          <cell r="N9647">
            <v>4843750</v>
          </cell>
          <cell r="O9647">
            <v>8072916</v>
          </cell>
        </row>
        <row r="9648">
          <cell r="F9648" t="str">
            <v>BLD</v>
          </cell>
          <cell r="N9648">
            <v>65968697</v>
          </cell>
          <cell r="O9648">
            <v>109947828</v>
          </cell>
        </row>
        <row r="9649">
          <cell r="F9649" t="str">
            <v>FFE</v>
          </cell>
          <cell r="N9649">
            <v>539032</v>
          </cell>
          <cell r="O9649">
            <v>898386</v>
          </cell>
        </row>
        <row r="9650">
          <cell r="F9650" t="str">
            <v>FFE</v>
          </cell>
          <cell r="N9650">
            <v>478892</v>
          </cell>
          <cell r="O9650">
            <v>798153</v>
          </cell>
        </row>
        <row r="9651">
          <cell r="F9651" t="str">
            <v>FFE</v>
          </cell>
          <cell r="N9651">
            <v>478892</v>
          </cell>
          <cell r="O9651">
            <v>798153</v>
          </cell>
        </row>
        <row r="9652">
          <cell r="F9652" t="str">
            <v>FFE</v>
          </cell>
          <cell r="N9652">
            <v>478892</v>
          </cell>
          <cell r="O9652">
            <v>798153</v>
          </cell>
        </row>
        <row r="9653">
          <cell r="F9653" t="str">
            <v>FFE</v>
          </cell>
          <cell r="N9653">
            <v>478892</v>
          </cell>
          <cell r="O9653">
            <v>798153</v>
          </cell>
        </row>
        <row r="9654">
          <cell r="F9654" t="str">
            <v>FFE</v>
          </cell>
          <cell r="N9654">
            <v>478892</v>
          </cell>
          <cell r="O9654">
            <v>798153</v>
          </cell>
        </row>
        <row r="9655">
          <cell r="F9655" t="str">
            <v>FFE</v>
          </cell>
          <cell r="N9655">
            <v>478892</v>
          </cell>
          <cell r="O9655">
            <v>798153</v>
          </cell>
        </row>
        <row r="9656">
          <cell r="F9656" t="str">
            <v>FFE</v>
          </cell>
          <cell r="N9656">
            <v>380886</v>
          </cell>
          <cell r="O9656">
            <v>634810</v>
          </cell>
        </row>
        <row r="9657">
          <cell r="F9657" t="str">
            <v>FFE</v>
          </cell>
          <cell r="N9657">
            <v>1372082</v>
          </cell>
          <cell r="O9657">
            <v>2286803</v>
          </cell>
        </row>
        <row r="9658">
          <cell r="F9658" t="str">
            <v>FFE</v>
          </cell>
          <cell r="N9658">
            <v>1372082</v>
          </cell>
          <cell r="O9658">
            <v>2286803</v>
          </cell>
        </row>
        <row r="9659">
          <cell r="F9659" t="str">
            <v>FFE</v>
          </cell>
          <cell r="N9659">
            <v>1372082</v>
          </cell>
          <cell r="O9659">
            <v>2286803</v>
          </cell>
        </row>
        <row r="9660">
          <cell r="F9660" t="str">
            <v>FFE</v>
          </cell>
          <cell r="N9660">
            <v>1372082</v>
          </cell>
          <cell r="O9660">
            <v>2286803</v>
          </cell>
        </row>
        <row r="9661">
          <cell r="F9661" t="str">
            <v>FFE</v>
          </cell>
          <cell r="N9661">
            <v>1078763</v>
          </cell>
          <cell r="O9661">
            <v>1797938</v>
          </cell>
        </row>
        <row r="9662">
          <cell r="F9662" t="str">
            <v>FFE</v>
          </cell>
          <cell r="N9662">
            <v>1078763</v>
          </cell>
          <cell r="O9662">
            <v>1797938</v>
          </cell>
        </row>
        <row r="9663">
          <cell r="F9663" t="str">
            <v>OPE</v>
          </cell>
          <cell r="N9663">
            <v>23362500</v>
          </cell>
          <cell r="O9663">
            <v>40884375</v>
          </cell>
        </row>
        <row r="9664">
          <cell r="F9664" t="str">
            <v>OPE</v>
          </cell>
          <cell r="N9664">
            <v>12849375</v>
          </cell>
          <cell r="O9664">
            <v>22486404</v>
          </cell>
        </row>
        <row r="9665">
          <cell r="F9665" t="str">
            <v>OPE</v>
          </cell>
          <cell r="N9665">
            <v>1668750</v>
          </cell>
          <cell r="O9665">
            <v>2920312</v>
          </cell>
        </row>
        <row r="9666">
          <cell r="F9666" t="str">
            <v>OPE</v>
          </cell>
          <cell r="N9666">
            <v>1279375</v>
          </cell>
          <cell r="O9666">
            <v>2238906</v>
          </cell>
        </row>
        <row r="9667">
          <cell r="F9667" t="str">
            <v>ITE</v>
          </cell>
          <cell r="N9667">
            <v>778750</v>
          </cell>
          <cell r="O9667">
            <v>1362812</v>
          </cell>
        </row>
        <row r="9668">
          <cell r="F9668" t="str">
            <v>ITE</v>
          </cell>
          <cell r="N9668">
            <v>3337500</v>
          </cell>
          <cell r="O9668">
            <v>5840625</v>
          </cell>
        </row>
        <row r="9669">
          <cell r="F9669" t="str">
            <v>OPE</v>
          </cell>
          <cell r="N9669">
            <v>500625</v>
          </cell>
          <cell r="O9669">
            <v>876093</v>
          </cell>
        </row>
        <row r="9670">
          <cell r="F9670" t="str">
            <v>OPE</v>
          </cell>
          <cell r="N9670">
            <v>1056875</v>
          </cell>
          <cell r="O9670">
            <v>1849531</v>
          </cell>
        </row>
        <row r="9671">
          <cell r="F9671" t="str">
            <v>OPE</v>
          </cell>
          <cell r="N9671">
            <v>1335000</v>
          </cell>
          <cell r="O9671">
            <v>2336250</v>
          </cell>
        </row>
        <row r="9672">
          <cell r="F9672" t="str">
            <v>OPE</v>
          </cell>
          <cell r="N9672">
            <v>1279375</v>
          </cell>
          <cell r="O9672">
            <v>2238906</v>
          </cell>
        </row>
        <row r="9673">
          <cell r="F9673" t="str">
            <v>ITE</v>
          </cell>
          <cell r="N9673">
            <v>778750</v>
          </cell>
          <cell r="O9673">
            <v>1362812</v>
          </cell>
        </row>
        <row r="9674">
          <cell r="F9674" t="str">
            <v>ITE</v>
          </cell>
          <cell r="N9674">
            <v>3337500</v>
          </cell>
          <cell r="O9674">
            <v>5840625</v>
          </cell>
        </row>
        <row r="9675">
          <cell r="F9675" t="str">
            <v>OPE</v>
          </cell>
          <cell r="N9675">
            <v>500625</v>
          </cell>
          <cell r="O9675">
            <v>876093</v>
          </cell>
        </row>
        <row r="9676">
          <cell r="F9676" t="str">
            <v>OPE</v>
          </cell>
          <cell r="N9676">
            <v>834375</v>
          </cell>
          <cell r="O9676">
            <v>1460156</v>
          </cell>
        </row>
        <row r="9677">
          <cell r="F9677" t="str">
            <v>ITE</v>
          </cell>
          <cell r="N9677">
            <v>1793750</v>
          </cell>
          <cell r="O9677">
            <v>2840104</v>
          </cell>
        </row>
        <row r="9678">
          <cell r="F9678" t="str">
            <v>ITE</v>
          </cell>
          <cell r="N9678">
            <v>1793750</v>
          </cell>
          <cell r="O9678">
            <v>2840104</v>
          </cell>
        </row>
        <row r="9679">
          <cell r="F9679" t="str">
            <v>ITE</v>
          </cell>
          <cell r="N9679">
            <v>2112500</v>
          </cell>
          <cell r="O9679">
            <v>3520833</v>
          </cell>
        </row>
        <row r="9680">
          <cell r="F9680" t="str">
            <v>ITE</v>
          </cell>
          <cell r="N9680">
            <v>2112500</v>
          </cell>
          <cell r="O9680">
            <v>3520833</v>
          </cell>
        </row>
        <row r="9681">
          <cell r="F9681" t="str">
            <v>OPE</v>
          </cell>
          <cell r="N9681">
            <v>13125000</v>
          </cell>
          <cell r="O9681">
            <v>21875000</v>
          </cell>
        </row>
        <row r="9682">
          <cell r="F9682" t="str">
            <v>OPE</v>
          </cell>
          <cell r="N9682">
            <v>13125000</v>
          </cell>
          <cell r="O9682">
            <v>21875000</v>
          </cell>
        </row>
        <row r="9683">
          <cell r="F9683" t="str">
            <v>OPE</v>
          </cell>
          <cell r="N9683">
            <v>13125000</v>
          </cell>
          <cell r="O9683">
            <v>21875000</v>
          </cell>
        </row>
        <row r="9684">
          <cell r="F9684" t="str">
            <v>FFE</v>
          </cell>
          <cell r="N9684">
            <v>2000000</v>
          </cell>
          <cell r="O9684">
            <v>3166666</v>
          </cell>
        </row>
        <row r="9685">
          <cell r="F9685" t="str">
            <v>OPE</v>
          </cell>
          <cell r="N9685">
            <v>4843750</v>
          </cell>
          <cell r="O9685">
            <v>7669270</v>
          </cell>
        </row>
        <row r="9686">
          <cell r="F9686" t="str">
            <v>OPE</v>
          </cell>
          <cell r="N9686">
            <v>4843750</v>
          </cell>
          <cell r="O9686">
            <v>7669270</v>
          </cell>
        </row>
        <row r="9687">
          <cell r="F9687" t="str">
            <v>OPE</v>
          </cell>
          <cell r="N9687">
            <v>4843750</v>
          </cell>
          <cell r="O9687">
            <v>7669270</v>
          </cell>
        </row>
        <row r="9688">
          <cell r="F9688" t="str">
            <v>OPE</v>
          </cell>
          <cell r="N9688">
            <v>4843750</v>
          </cell>
          <cell r="O9688">
            <v>7669270</v>
          </cell>
        </row>
        <row r="9689">
          <cell r="F9689" t="str">
            <v>OPE</v>
          </cell>
          <cell r="N9689">
            <v>4843750</v>
          </cell>
          <cell r="O9689">
            <v>7669270</v>
          </cell>
        </row>
        <row r="9690">
          <cell r="F9690" t="str">
            <v>OPE</v>
          </cell>
          <cell r="N9690">
            <v>4843750</v>
          </cell>
          <cell r="O9690">
            <v>7669270</v>
          </cell>
        </row>
        <row r="9691">
          <cell r="F9691" t="str">
            <v>OPE</v>
          </cell>
          <cell r="N9691">
            <v>4843750</v>
          </cell>
          <cell r="O9691">
            <v>7669270</v>
          </cell>
        </row>
        <row r="9692">
          <cell r="F9692" t="str">
            <v>OPE</v>
          </cell>
          <cell r="N9692">
            <v>4843750</v>
          </cell>
          <cell r="O9692">
            <v>7669270</v>
          </cell>
        </row>
        <row r="9693">
          <cell r="F9693" t="str">
            <v>OPE</v>
          </cell>
          <cell r="N9693">
            <v>4843750</v>
          </cell>
          <cell r="O9693">
            <v>7669270</v>
          </cell>
        </row>
        <row r="9694">
          <cell r="F9694" t="str">
            <v>OPE</v>
          </cell>
          <cell r="N9694">
            <v>4843750</v>
          </cell>
          <cell r="O9694">
            <v>7669270</v>
          </cell>
        </row>
        <row r="9695">
          <cell r="F9695" t="str">
            <v>OPE</v>
          </cell>
          <cell r="N9695">
            <v>4843750</v>
          </cell>
          <cell r="O9695">
            <v>7669270</v>
          </cell>
        </row>
        <row r="9696">
          <cell r="F9696" t="str">
            <v>OPE</v>
          </cell>
          <cell r="N9696">
            <v>4843750</v>
          </cell>
          <cell r="O9696">
            <v>7669270</v>
          </cell>
        </row>
        <row r="9697">
          <cell r="F9697" t="str">
            <v>OPE</v>
          </cell>
          <cell r="N9697">
            <v>4843750</v>
          </cell>
          <cell r="O9697">
            <v>7669270</v>
          </cell>
        </row>
        <row r="9698">
          <cell r="F9698" t="str">
            <v>OPE</v>
          </cell>
          <cell r="N9698">
            <v>4843750</v>
          </cell>
          <cell r="O9698">
            <v>7669270</v>
          </cell>
        </row>
        <row r="9699">
          <cell r="F9699" t="str">
            <v>OPE</v>
          </cell>
          <cell r="N9699">
            <v>4843750</v>
          </cell>
          <cell r="O9699">
            <v>7669270</v>
          </cell>
        </row>
        <row r="9700">
          <cell r="F9700" t="str">
            <v>OPE</v>
          </cell>
          <cell r="N9700">
            <v>4843750</v>
          </cell>
          <cell r="O9700">
            <v>7669270</v>
          </cell>
        </row>
        <row r="9701">
          <cell r="F9701" t="str">
            <v>ITE</v>
          </cell>
          <cell r="N9701">
            <v>1418750</v>
          </cell>
          <cell r="O9701">
            <v>2246354</v>
          </cell>
        </row>
        <row r="9702">
          <cell r="F9702" t="str">
            <v>OPE</v>
          </cell>
          <cell r="N9702">
            <v>39276487</v>
          </cell>
          <cell r="O9702">
            <v>65460812</v>
          </cell>
        </row>
        <row r="9703">
          <cell r="F9703" t="str">
            <v>OPE</v>
          </cell>
          <cell r="N9703">
            <v>45688087</v>
          </cell>
          <cell r="O9703">
            <v>79954152</v>
          </cell>
        </row>
        <row r="9704">
          <cell r="F9704" t="str">
            <v>ITE</v>
          </cell>
          <cell r="N9704">
            <v>1912500</v>
          </cell>
          <cell r="O9704">
            <v>3028125</v>
          </cell>
        </row>
        <row r="9705">
          <cell r="F9705" t="str">
            <v>ITE</v>
          </cell>
          <cell r="N9705">
            <v>1793750</v>
          </cell>
          <cell r="O9705">
            <v>2840104</v>
          </cell>
        </row>
        <row r="9706">
          <cell r="F9706" t="str">
            <v>ITE</v>
          </cell>
          <cell r="N9706">
            <v>1912500</v>
          </cell>
          <cell r="O9706">
            <v>3028125</v>
          </cell>
        </row>
        <row r="9707">
          <cell r="F9707" t="str">
            <v>ITE</v>
          </cell>
          <cell r="N9707">
            <v>1912500</v>
          </cell>
          <cell r="O9707">
            <v>3028125</v>
          </cell>
        </row>
        <row r="9708">
          <cell r="F9708" t="str">
            <v>ITE</v>
          </cell>
          <cell r="N9708">
            <v>1912500</v>
          </cell>
          <cell r="O9708">
            <v>3028125</v>
          </cell>
        </row>
        <row r="9709">
          <cell r="F9709" t="str">
            <v>ITE</v>
          </cell>
          <cell r="N9709">
            <v>1912500</v>
          </cell>
          <cell r="O9709">
            <v>3028125</v>
          </cell>
        </row>
        <row r="9710">
          <cell r="F9710" t="str">
            <v>ITE</v>
          </cell>
          <cell r="N9710">
            <v>1912500</v>
          </cell>
          <cell r="O9710">
            <v>3028125</v>
          </cell>
        </row>
        <row r="9711">
          <cell r="F9711" t="str">
            <v>ITE</v>
          </cell>
          <cell r="N9711">
            <v>1912500</v>
          </cell>
          <cell r="O9711">
            <v>3028125</v>
          </cell>
        </row>
        <row r="9712">
          <cell r="F9712" t="str">
            <v>ITE</v>
          </cell>
          <cell r="N9712">
            <v>1912500</v>
          </cell>
          <cell r="O9712">
            <v>3028125</v>
          </cell>
        </row>
        <row r="9713">
          <cell r="F9713" t="str">
            <v>OPE</v>
          </cell>
          <cell r="N9713">
            <v>4218750</v>
          </cell>
          <cell r="O9713">
            <v>6679687</v>
          </cell>
        </row>
        <row r="9714">
          <cell r="F9714" t="str">
            <v>OPE</v>
          </cell>
          <cell r="N9714">
            <v>4218750</v>
          </cell>
          <cell r="O9714">
            <v>6679687</v>
          </cell>
        </row>
        <row r="9715">
          <cell r="F9715" t="str">
            <v>OPE</v>
          </cell>
          <cell r="N9715">
            <v>4218750</v>
          </cell>
          <cell r="O9715">
            <v>6679687</v>
          </cell>
        </row>
        <row r="9716">
          <cell r="F9716" t="str">
            <v>OPE</v>
          </cell>
          <cell r="N9716">
            <v>4218750</v>
          </cell>
          <cell r="O9716">
            <v>6679687</v>
          </cell>
        </row>
        <row r="9717">
          <cell r="F9717" t="str">
            <v>OPE</v>
          </cell>
          <cell r="N9717">
            <v>4218750</v>
          </cell>
          <cell r="O9717">
            <v>6679687</v>
          </cell>
        </row>
        <row r="9718">
          <cell r="F9718" t="str">
            <v>OPE</v>
          </cell>
          <cell r="N9718">
            <v>4218750</v>
          </cell>
          <cell r="O9718">
            <v>6679687</v>
          </cell>
        </row>
        <row r="9719">
          <cell r="F9719" t="str">
            <v>OPE</v>
          </cell>
          <cell r="N9719">
            <v>4218750</v>
          </cell>
          <cell r="O9719">
            <v>6679687</v>
          </cell>
        </row>
        <row r="9720">
          <cell r="F9720" t="str">
            <v>OPE</v>
          </cell>
          <cell r="N9720">
            <v>4218750</v>
          </cell>
          <cell r="O9720">
            <v>6679687</v>
          </cell>
        </row>
        <row r="9721">
          <cell r="F9721" t="str">
            <v>OPE</v>
          </cell>
          <cell r="N9721">
            <v>4218750</v>
          </cell>
          <cell r="O9721">
            <v>6679687</v>
          </cell>
        </row>
        <row r="9722">
          <cell r="F9722" t="str">
            <v>OPE</v>
          </cell>
          <cell r="N9722">
            <v>4218750</v>
          </cell>
          <cell r="O9722">
            <v>6679687</v>
          </cell>
        </row>
        <row r="9723">
          <cell r="F9723" t="str">
            <v>OPE</v>
          </cell>
          <cell r="N9723">
            <v>4218750</v>
          </cell>
          <cell r="O9723">
            <v>6679687</v>
          </cell>
        </row>
        <row r="9724">
          <cell r="F9724" t="str">
            <v>OPE</v>
          </cell>
          <cell r="N9724">
            <v>4218750</v>
          </cell>
          <cell r="O9724">
            <v>6679687</v>
          </cell>
        </row>
        <row r="9725">
          <cell r="F9725" t="str">
            <v>OPE</v>
          </cell>
          <cell r="N9725">
            <v>4218750</v>
          </cell>
          <cell r="O9725">
            <v>6679687</v>
          </cell>
        </row>
        <row r="9726">
          <cell r="F9726" t="str">
            <v>OPE</v>
          </cell>
          <cell r="N9726">
            <v>4218750</v>
          </cell>
          <cell r="O9726">
            <v>6679687</v>
          </cell>
        </row>
        <row r="9727">
          <cell r="F9727" t="str">
            <v>OPE</v>
          </cell>
          <cell r="N9727">
            <v>4218750</v>
          </cell>
          <cell r="O9727">
            <v>6679687</v>
          </cell>
        </row>
        <row r="9728">
          <cell r="F9728" t="str">
            <v>OPE</v>
          </cell>
          <cell r="N9728">
            <v>4843750</v>
          </cell>
          <cell r="O9728">
            <v>7265625</v>
          </cell>
        </row>
        <row r="9729">
          <cell r="F9729" t="str">
            <v>OPE</v>
          </cell>
          <cell r="N9729">
            <v>4843750</v>
          </cell>
          <cell r="O9729">
            <v>7265625</v>
          </cell>
        </row>
        <row r="9730">
          <cell r="F9730" t="str">
            <v>OPE</v>
          </cell>
          <cell r="N9730">
            <v>4843750</v>
          </cell>
          <cell r="O9730">
            <v>7265625</v>
          </cell>
        </row>
        <row r="9731">
          <cell r="F9731" t="str">
            <v>OPE</v>
          </cell>
          <cell r="N9731">
            <v>4843750</v>
          </cell>
          <cell r="O9731">
            <v>7265625</v>
          </cell>
        </row>
        <row r="9732">
          <cell r="F9732" t="str">
            <v>OPE</v>
          </cell>
          <cell r="N9732">
            <v>4843750</v>
          </cell>
          <cell r="O9732">
            <v>7265625</v>
          </cell>
        </row>
        <row r="9733">
          <cell r="F9733" t="str">
            <v>OPE</v>
          </cell>
          <cell r="N9733">
            <v>4843750</v>
          </cell>
          <cell r="O9733">
            <v>7265625</v>
          </cell>
        </row>
        <row r="9734">
          <cell r="F9734" t="str">
            <v>OPE</v>
          </cell>
          <cell r="N9734">
            <v>4843750</v>
          </cell>
          <cell r="O9734">
            <v>7265625</v>
          </cell>
        </row>
        <row r="9735">
          <cell r="F9735" t="str">
            <v>OPE</v>
          </cell>
          <cell r="N9735">
            <v>4843750</v>
          </cell>
          <cell r="O9735">
            <v>7265625</v>
          </cell>
        </row>
        <row r="9736">
          <cell r="F9736" t="str">
            <v>OPE</v>
          </cell>
          <cell r="N9736">
            <v>4843750</v>
          </cell>
          <cell r="O9736">
            <v>7265625</v>
          </cell>
        </row>
        <row r="9737">
          <cell r="F9737" t="str">
            <v>OPE</v>
          </cell>
          <cell r="N9737">
            <v>4843750</v>
          </cell>
          <cell r="O9737">
            <v>7265625</v>
          </cell>
        </row>
        <row r="9738">
          <cell r="F9738" t="str">
            <v>OPE</v>
          </cell>
          <cell r="N9738">
            <v>4843750</v>
          </cell>
          <cell r="O9738">
            <v>7265625</v>
          </cell>
        </row>
        <row r="9739">
          <cell r="F9739" t="str">
            <v>OPE</v>
          </cell>
          <cell r="N9739">
            <v>4843750</v>
          </cell>
          <cell r="O9739">
            <v>7265625</v>
          </cell>
        </row>
        <row r="9740">
          <cell r="F9740" t="str">
            <v>OPE</v>
          </cell>
          <cell r="N9740">
            <v>4843750</v>
          </cell>
          <cell r="O9740">
            <v>7265625</v>
          </cell>
        </row>
        <row r="9741">
          <cell r="F9741" t="str">
            <v>OPE</v>
          </cell>
          <cell r="N9741">
            <v>4843750</v>
          </cell>
          <cell r="O9741">
            <v>7265625</v>
          </cell>
        </row>
        <row r="9742">
          <cell r="F9742" t="str">
            <v>OPE</v>
          </cell>
          <cell r="N9742">
            <v>4843750</v>
          </cell>
          <cell r="O9742">
            <v>7265625</v>
          </cell>
        </row>
        <row r="9743">
          <cell r="F9743" t="str">
            <v>OPE</v>
          </cell>
          <cell r="N9743">
            <v>4843750</v>
          </cell>
          <cell r="O9743">
            <v>7265625</v>
          </cell>
        </row>
        <row r="9744">
          <cell r="F9744" t="str">
            <v>OPE</v>
          </cell>
          <cell r="N9744">
            <v>4843750</v>
          </cell>
          <cell r="O9744">
            <v>7265625</v>
          </cell>
        </row>
        <row r="9745">
          <cell r="F9745" t="str">
            <v>OPE</v>
          </cell>
          <cell r="N9745">
            <v>4843750</v>
          </cell>
          <cell r="O9745">
            <v>7265625</v>
          </cell>
        </row>
        <row r="9746">
          <cell r="F9746" t="str">
            <v>OPE</v>
          </cell>
          <cell r="N9746">
            <v>4843750</v>
          </cell>
          <cell r="O9746">
            <v>7265625</v>
          </cell>
        </row>
        <row r="9747">
          <cell r="F9747" t="str">
            <v>OPE</v>
          </cell>
          <cell r="N9747">
            <v>4843750</v>
          </cell>
          <cell r="O9747">
            <v>7265625</v>
          </cell>
        </row>
        <row r="9748">
          <cell r="F9748" t="str">
            <v>OPE</v>
          </cell>
          <cell r="N9748">
            <v>4843750</v>
          </cell>
          <cell r="O9748">
            <v>7265625</v>
          </cell>
        </row>
        <row r="9749">
          <cell r="F9749" t="str">
            <v>OPE</v>
          </cell>
          <cell r="N9749">
            <v>4843750</v>
          </cell>
          <cell r="O9749">
            <v>7265625</v>
          </cell>
        </row>
        <row r="9750">
          <cell r="F9750" t="str">
            <v>OPE</v>
          </cell>
          <cell r="N9750">
            <v>4843750</v>
          </cell>
          <cell r="O9750">
            <v>7265625</v>
          </cell>
        </row>
        <row r="9751">
          <cell r="F9751" t="str">
            <v>OPE</v>
          </cell>
          <cell r="N9751">
            <v>4843750</v>
          </cell>
          <cell r="O9751">
            <v>7265625</v>
          </cell>
        </row>
        <row r="9752">
          <cell r="F9752" t="str">
            <v>ITE</v>
          </cell>
          <cell r="N9752">
            <v>6367857</v>
          </cell>
          <cell r="O9752">
            <v>9551785</v>
          </cell>
        </row>
        <row r="9753">
          <cell r="F9753" t="str">
            <v>OPE</v>
          </cell>
          <cell r="N9753">
            <v>16875000</v>
          </cell>
          <cell r="O9753">
            <v>29531250</v>
          </cell>
        </row>
        <row r="9754">
          <cell r="F9754" t="str">
            <v>OPE</v>
          </cell>
          <cell r="N9754">
            <v>16875000</v>
          </cell>
          <cell r="O9754">
            <v>29531250</v>
          </cell>
        </row>
        <row r="9755">
          <cell r="F9755" t="str">
            <v>OPE</v>
          </cell>
          <cell r="N9755">
            <v>16875000</v>
          </cell>
          <cell r="O9755">
            <v>29531250</v>
          </cell>
        </row>
        <row r="9756">
          <cell r="F9756" t="str">
            <v>OPE</v>
          </cell>
          <cell r="N9756">
            <v>16875000</v>
          </cell>
          <cell r="O9756">
            <v>29531250</v>
          </cell>
        </row>
        <row r="9757">
          <cell r="F9757" t="str">
            <v>OPE</v>
          </cell>
          <cell r="N9757">
            <v>437245404</v>
          </cell>
          <cell r="O9757">
            <v>692305223</v>
          </cell>
        </row>
        <row r="9758">
          <cell r="F9758" t="str">
            <v>OPE</v>
          </cell>
          <cell r="N9758">
            <v>205182687</v>
          </cell>
          <cell r="O9758">
            <v>324872588</v>
          </cell>
        </row>
        <row r="9759">
          <cell r="F9759" t="str">
            <v>OPE</v>
          </cell>
          <cell r="N9759">
            <v>205182687</v>
          </cell>
          <cell r="O9759">
            <v>324872588</v>
          </cell>
        </row>
        <row r="9760">
          <cell r="F9760" t="str">
            <v>OPE</v>
          </cell>
          <cell r="N9760">
            <v>13125000</v>
          </cell>
          <cell r="O9760">
            <v>19687500</v>
          </cell>
        </row>
        <row r="9761">
          <cell r="F9761" t="str">
            <v>OPE</v>
          </cell>
          <cell r="N9761">
            <v>13125000</v>
          </cell>
          <cell r="O9761">
            <v>19687500</v>
          </cell>
        </row>
        <row r="9762">
          <cell r="F9762" t="str">
            <v>OPE</v>
          </cell>
          <cell r="N9762">
            <v>13125000</v>
          </cell>
          <cell r="O9762">
            <v>19687500</v>
          </cell>
        </row>
        <row r="9763">
          <cell r="F9763" t="str">
            <v>ITE</v>
          </cell>
          <cell r="N9763">
            <v>1963552</v>
          </cell>
          <cell r="O9763">
            <v>3272587</v>
          </cell>
        </row>
        <row r="9764">
          <cell r="F9764" t="str">
            <v>ITE</v>
          </cell>
          <cell r="N9764">
            <v>1963552</v>
          </cell>
          <cell r="O9764">
            <v>3272587</v>
          </cell>
        </row>
        <row r="9765">
          <cell r="F9765" t="str">
            <v>ITE</v>
          </cell>
          <cell r="N9765">
            <v>1963552</v>
          </cell>
          <cell r="O9765">
            <v>3272587</v>
          </cell>
        </row>
        <row r="9766">
          <cell r="F9766" t="str">
            <v>ITE</v>
          </cell>
          <cell r="N9766">
            <v>1963552</v>
          </cell>
          <cell r="O9766">
            <v>3272587</v>
          </cell>
        </row>
        <row r="9767">
          <cell r="F9767" t="str">
            <v>ITE</v>
          </cell>
          <cell r="N9767">
            <v>1963552</v>
          </cell>
          <cell r="O9767">
            <v>3272587</v>
          </cell>
        </row>
        <row r="9768">
          <cell r="F9768" t="str">
            <v>ITE</v>
          </cell>
          <cell r="N9768">
            <v>1963552</v>
          </cell>
          <cell r="O9768">
            <v>3272587</v>
          </cell>
        </row>
        <row r="9769">
          <cell r="F9769" t="str">
            <v>ITE</v>
          </cell>
          <cell r="N9769">
            <v>1963552</v>
          </cell>
          <cell r="O9769">
            <v>3272587</v>
          </cell>
        </row>
        <row r="9770">
          <cell r="F9770" t="str">
            <v>ITE</v>
          </cell>
          <cell r="N9770">
            <v>1963552</v>
          </cell>
          <cell r="O9770">
            <v>3272587</v>
          </cell>
        </row>
        <row r="9771">
          <cell r="F9771" t="str">
            <v>ITE</v>
          </cell>
          <cell r="N9771">
            <v>1963552</v>
          </cell>
          <cell r="O9771">
            <v>3272587</v>
          </cell>
        </row>
        <row r="9772">
          <cell r="F9772" t="str">
            <v>ITE</v>
          </cell>
          <cell r="N9772">
            <v>1963552</v>
          </cell>
          <cell r="O9772">
            <v>3272587</v>
          </cell>
        </row>
        <row r="9773">
          <cell r="F9773" t="str">
            <v>ITE</v>
          </cell>
          <cell r="N9773">
            <v>1963552</v>
          </cell>
          <cell r="O9773">
            <v>3272587</v>
          </cell>
        </row>
        <row r="9774">
          <cell r="F9774" t="str">
            <v>ITE</v>
          </cell>
          <cell r="N9774">
            <v>1963552</v>
          </cell>
          <cell r="O9774">
            <v>3272587</v>
          </cell>
        </row>
        <row r="9775">
          <cell r="F9775" t="str">
            <v>ITE</v>
          </cell>
          <cell r="N9775">
            <v>1963552</v>
          </cell>
          <cell r="O9775">
            <v>3272587</v>
          </cell>
        </row>
        <row r="9776">
          <cell r="F9776" t="str">
            <v>ITE</v>
          </cell>
          <cell r="N9776">
            <v>1963552</v>
          </cell>
          <cell r="O9776">
            <v>3272587</v>
          </cell>
        </row>
        <row r="9777">
          <cell r="F9777" t="str">
            <v>ITE</v>
          </cell>
          <cell r="N9777">
            <v>1963552</v>
          </cell>
          <cell r="O9777">
            <v>3272587</v>
          </cell>
        </row>
        <row r="9778">
          <cell r="F9778" t="str">
            <v>ITE</v>
          </cell>
          <cell r="N9778">
            <v>1963552</v>
          </cell>
          <cell r="O9778">
            <v>3272587</v>
          </cell>
        </row>
        <row r="9779">
          <cell r="F9779" t="str">
            <v>ITE</v>
          </cell>
          <cell r="N9779">
            <v>1963552</v>
          </cell>
          <cell r="O9779">
            <v>3272587</v>
          </cell>
        </row>
        <row r="9780">
          <cell r="F9780" t="str">
            <v>ITE</v>
          </cell>
          <cell r="N9780">
            <v>1963552</v>
          </cell>
          <cell r="O9780">
            <v>3272587</v>
          </cell>
        </row>
        <row r="9781">
          <cell r="F9781" t="str">
            <v>ITE</v>
          </cell>
          <cell r="N9781">
            <v>1963552</v>
          </cell>
          <cell r="O9781">
            <v>3272587</v>
          </cell>
        </row>
        <row r="9782">
          <cell r="F9782" t="str">
            <v>ITE</v>
          </cell>
          <cell r="N9782">
            <v>1963552</v>
          </cell>
          <cell r="O9782">
            <v>3272587</v>
          </cell>
        </row>
        <row r="9783">
          <cell r="F9783" t="str">
            <v>ITE</v>
          </cell>
          <cell r="N9783">
            <v>1963552</v>
          </cell>
          <cell r="O9783">
            <v>3272587</v>
          </cell>
        </row>
        <row r="9784">
          <cell r="F9784" t="str">
            <v>ITE</v>
          </cell>
          <cell r="N9784">
            <v>1963552</v>
          </cell>
          <cell r="O9784">
            <v>3272587</v>
          </cell>
        </row>
        <row r="9785">
          <cell r="F9785" t="str">
            <v>ITE</v>
          </cell>
          <cell r="N9785">
            <v>1963552</v>
          </cell>
          <cell r="O9785">
            <v>3272587</v>
          </cell>
        </row>
        <row r="9786">
          <cell r="F9786" t="str">
            <v>ITE</v>
          </cell>
          <cell r="N9786">
            <v>1963552</v>
          </cell>
          <cell r="O9786">
            <v>3272587</v>
          </cell>
        </row>
        <row r="9787">
          <cell r="F9787" t="str">
            <v>OPE</v>
          </cell>
          <cell r="N9787">
            <v>1875000</v>
          </cell>
          <cell r="O9787">
            <v>3125000</v>
          </cell>
        </row>
        <row r="9788">
          <cell r="F9788" t="str">
            <v>OPE</v>
          </cell>
          <cell r="N9788">
            <v>937500</v>
          </cell>
          <cell r="O9788">
            <v>1562500</v>
          </cell>
        </row>
        <row r="9789">
          <cell r="F9789" t="str">
            <v>ITE</v>
          </cell>
          <cell r="N9789">
            <v>1887500</v>
          </cell>
          <cell r="O9789">
            <v>3145833</v>
          </cell>
        </row>
        <row r="9790">
          <cell r="F9790" t="str">
            <v>FFE</v>
          </cell>
          <cell r="N9790">
            <v>805500</v>
          </cell>
          <cell r="O9790">
            <v>1342500</v>
          </cell>
        </row>
        <row r="9791">
          <cell r="F9791" t="str">
            <v>FFE</v>
          </cell>
          <cell r="N9791">
            <v>805500</v>
          </cell>
          <cell r="O9791">
            <v>1342500</v>
          </cell>
        </row>
        <row r="9792">
          <cell r="F9792" t="str">
            <v>FFE</v>
          </cell>
          <cell r="N9792">
            <v>805500</v>
          </cell>
          <cell r="O9792">
            <v>1342500</v>
          </cell>
        </row>
        <row r="9793">
          <cell r="F9793" t="str">
            <v>FFE</v>
          </cell>
          <cell r="N9793">
            <v>805500</v>
          </cell>
          <cell r="O9793">
            <v>1342500</v>
          </cell>
        </row>
        <row r="9794">
          <cell r="F9794" t="str">
            <v>FFE</v>
          </cell>
          <cell r="N9794">
            <v>805500</v>
          </cell>
          <cell r="O9794">
            <v>1342500</v>
          </cell>
        </row>
        <row r="9795">
          <cell r="F9795" t="str">
            <v>FFE</v>
          </cell>
          <cell r="N9795">
            <v>805500</v>
          </cell>
          <cell r="O9795">
            <v>1342500</v>
          </cell>
        </row>
        <row r="9796">
          <cell r="F9796" t="str">
            <v>FFE</v>
          </cell>
          <cell r="N9796">
            <v>805500</v>
          </cell>
          <cell r="O9796">
            <v>1342500</v>
          </cell>
        </row>
        <row r="9797">
          <cell r="F9797" t="str">
            <v>FFE</v>
          </cell>
          <cell r="N9797">
            <v>805500</v>
          </cell>
          <cell r="O9797">
            <v>1342500</v>
          </cell>
        </row>
        <row r="9798">
          <cell r="F9798" t="str">
            <v>FFE</v>
          </cell>
          <cell r="N9798">
            <v>805500</v>
          </cell>
          <cell r="O9798">
            <v>1342500</v>
          </cell>
        </row>
        <row r="9799">
          <cell r="F9799" t="str">
            <v>FFE</v>
          </cell>
          <cell r="N9799">
            <v>1187500</v>
          </cell>
          <cell r="O9799">
            <v>1979166</v>
          </cell>
        </row>
        <row r="9800">
          <cell r="F9800" t="str">
            <v>OPE</v>
          </cell>
          <cell r="N9800">
            <v>2000000</v>
          </cell>
          <cell r="O9800">
            <v>3666666</v>
          </cell>
        </row>
        <row r="9801">
          <cell r="F9801" t="str">
            <v>BLD</v>
          </cell>
          <cell r="N9801">
            <v>22169400</v>
          </cell>
          <cell r="O9801">
            <v>35101550</v>
          </cell>
        </row>
        <row r="9802">
          <cell r="F9802" t="str">
            <v>FFE</v>
          </cell>
          <cell r="N9802">
            <v>9465000</v>
          </cell>
          <cell r="O9802">
            <v>14986250</v>
          </cell>
        </row>
        <row r="9803">
          <cell r="F9803" t="str">
            <v>FFE</v>
          </cell>
          <cell r="N9803">
            <v>425000</v>
          </cell>
          <cell r="O9803">
            <v>672919</v>
          </cell>
        </row>
        <row r="9804">
          <cell r="F9804" t="str">
            <v>FFE</v>
          </cell>
          <cell r="N9804">
            <v>425000</v>
          </cell>
          <cell r="O9804">
            <v>672916</v>
          </cell>
        </row>
        <row r="9805">
          <cell r="F9805" t="str">
            <v>FFE</v>
          </cell>
          <cell r="N9805">
            <v>425000</v>
          </cell>
          <cell r="O9805">
            <v>672916</v>
          </cell>
        </row>
        <row r="9806">
          <cell r="F9806" t="str">
            <v>FFE</v>
          </cell>
          <cell r="N9806">
            <v>425000</v>
          </cell>
          <cell r="O9806">
            <v>672916</v>
          </cell>
        </row>
        <row r="9807">
          <cell r="F9807" t="str">
            <v>FFE</v>
          </cell>
          <cell r="N9807">
            <v>425000</v>
          </cell>
          <cell r="O9807">
            <v>672916</v>
          </cell>
        </row>
        <row r="9808">
          <cell r="F9808" t="str">
            <v>FFE</v>
          </cell>
          <cell r="N9808">
            <v>425000</v>
          </cell>
          <cell r="O9808">
            <v>672916</v>
          </cell>
        </row>
        <row r="9809">
          <cell r="F9809" t="str">
            <v>FFE</v>
          </cell>
          <cell r="N9809">
            <v>425000</v>
          </cell>
          <cell r="O9809">
            <v>672916</v>
          </cell>
        </row>
        <row r="9810">
          <cell r="F9810" t="str">
            <v>FFE</v>
          </cell>
          <cell r="N9810">
            <v>425000</v>
          </cell>
          <cell r="O9810">
            <v>672916</v>
          </cell>
        </row>
        <row r="9811">
          <cell r="F9811" t="str">
            <v>FFE</v>
          </cell>
          <cell r="N9811">
            <v>6450000</v>
          </cell>
          <cell r="O9811">
            <v>10212500</v>
          </cell>
        </row>
        <row r="9812">
          <cell r="F9812" t="str">
            <v>FFE</v>
          </cell>
          <cell r="N9812">
            <v>750000</v>
          </cell>
          <cell r="O9812">
            <v>1187500</v>
          </cell>
        </row>
        <row r="9813">
          <cell r="F9813" t="str">
            <v>FFE</v>
          </cell>
          <cell r="N9813">
            <v>500000</v>
          </cell>
          <cell r="O9813">
            <v>791666</v>
          </cell>
        </row>
        <row r="9814">
          <cell r="F9814" t="str">
            <v>FFE</v>
          </cell>
          <cell r="N9814">
            <v>2821250</v>
          </cell>
          <cell r="O9814">
            <v>4466979</v>
          </cell>
        </row>
        <row r="9815">
          <cell r="F9815" t="str">
            <v>FFE</v>
          </cell>
          <cell r="N9815">
            <v>1896250</v>
          </cell>
          <cell r="O9815">
            <v>3002395</v>
          </cell>
        </row>
        <row r="9816">
          <cell r="F9816" t="str">
            <v>FFE</v>
          </cell>
          <cell r="N9816">
            <v>625000</v>
          </cell>
          <cell r="O9816">
            <v>989583</v>
          </cell>
        </row>
        <row r="9817">
          <cell r="F9817" t="str">
            <v>FFE</v>
          </cell>
          <cell r="N9817">
            <v>625000</v>
          </cell>
          <cell r="O9817">
            <v>989583</v>
          </cell>
        </row>
        <row r="9818">
          <cell r="F9818" t="str">
            <v>OPE</v>
          </cell>
          <cell r="N9818">
            <v>38028243</v>
          </cell>
          <cell r="O9818">
            <v>57042364</v>
          </cell>
        </row>
        <row r="9819">
          <cell r="F9819" t="str">
            <v>OPE</v>
          </cell>
          <cell r="N9819">
            <v>15663462</v>
          </cell>
          <cell r="O9819">
            <v>23495193</v>
          </cell>
        </row>
        <row r="9820">
          <cell r="F9820" t="str">
            <v>OPE</v>
          </cell>
          <cell r="N9820">
            <v>13614037</v>
          </cell>
          <cell r="O9820">
            <v>19286552</v>
          </cell>
        </row>
        <row r="9821">
          <cell r="F9821" t="str">
            <v>OPE</v>
          </cell>
          <cell r="N9821">
            <v>13614037</v>
          </cell>
          <cell r="O9821">
            <v>19286552</v>
          </cell>
        </row>
        <row r="9822">
          <cell r="F9822" t="str">
            <v>OPE</v>
          </cell>
          <cell r="N9822">
            <v>13614037</v>
          </cell>
          <cell r="O9822">
            <v>19286552</v>
          </cell>
        </row>
        <row r="9823">
          <cell r="F9823" t="str">
            <v>MME</v>
          </cell>
          <cell r="N9823">
            <v>6363636</v>
          </cell>
          <cell r="O9823">
            <v>9545454</v>
          </cell>
        </row>
        <row r="9824">
          <cell r="F9824" t="str">
            <v>OPE</v>
          </cell>
          <cell r="N9824">
            <v>4625000</v>
          </cell>
          <cell r="O9824">
            <v>6937502</v>
          </cell>
        </row>
        <row r="9825">
          <cell r="F9825" t="str">
            <v>OPE</v>
          </cell>
          <cell r="N9825">
            <v>1187500</v>
          </cell>
          <cell r="O9825">
            <v>1781250</v>
          </cell>
        </row>
        <row r="9826">
          <cell r="F9826" t="str">
            <v>ITE</v>
          </cell>
          <cell r="N9826">
            <v>1375000</v>
          </cell>
          <cell r="O9826">
            <v>2062500</v>
          </cell>
        </row>
        <row r="9827">
          <cell r="F9827" t="str">
            <v>ITE</v>
          </cell>
          <cell r="N9827">
            <v>625000</v>
          </cell>
          <cell r="O9827">
            <v>937500</v>
          </cell>
        </row>
        <row r="9828">
          <cell r="F9828" t="str">
            <v>ITE</v>
          </cell>
          <cell r="N9828">
            <v>112500</v>
          </cell>
          <cell r="O9828">
            <v>168750</v>
          </cell>
        </row>
        <row r="9829">
          <cell r="F9829" t="str">
            <v>ITE</v>
          </cell>
          <cell r="N9829">
            <v>300000</v>
          </cell>
          <cell r="O9829">
            <v>450000</v>
          </cell>
        </row>
        <row r="9830">
          <cell r="F9830" t="str">
            <v>OPE</v>
          </cell>
          <cell r="N9830">
            <v>7875000</v>
          </cell>
          <cell r="O9830">
            <v>11812500</v>
          </cell>
        </row>
        <row r="9831">
          <cell r="F9831" t="str">
            <v>OPE</v>
          </cell>
          <cell r="N9831">
            <v>3645468</v>
          </cell>
          <cell r="O9831">
            <v>5468202</v>
          </cell>
        </row>
        <row r="9832">
          <cell r="F9832" t="str">
            <v>OPE</v>
          </cell>
          <cell r="N9832">
            <v>40388962</v>
          </cell>
          <cell r="O9832">
            <v>60583443</v>
          </cell>
        </row>
        <row r="9833">
          <cell r="F9833" t="str">
            <v>OPE</v>
          </cell>
          <cell r="N9833">
            <v>95403750</v>
          </cell>
          <cell r="O9833">
            <v>135155312</v>
          </cell>
        </row>
        <row r="9834">
          <cell r="F9834" t="str">
            <v>ITE</v>
          </cell>
          <cell r="N9834">
            <v>1912500</v>
          </cell>
          <cell r="O9834">
            <v>2709375</v>
          </cell>
        </row>
        <row r="9835">
          <cell r="F9835" t="str">
            <v>ITE</v>
          </cell>
          <cell r="N9835">
            <v>1568750</v>
          </cell>
          <cell r="O9835">
            <v>2483853</v>
          </cell>
        </row>
        <row r="9836">
          <cell r="F9836" t="str">
            <v>ITE</v>
          </cell>
          <cell r="N9836">
            <v>162500</v>
          </cell>
          <cell r="O9836">
            <v>257291</v>
          </cell>
        </row>
        <row r="9837">
          <cell r="F9837" t="str">
            <v>ITE</v>
          </cell>
          <cell r="N9837">
            <v>162500</v>
          </cell>
          <cell r="O9837">
            <v>257291</v>
          </cell>
        </row>
        <row r="9838">
          <cell r="F9838" t="str">
            <v>ITE</v>
          </cell>
          <cell r="N9838">
            <v>162500</v>
          </cell>
          <cell r="O9838">
            <v>257291</v>
          </cell>
        </row>
        <row r="9839">
          <cell r="F9839" t="str">
            <v>ITE</v>
          </cell>
          <cell r="N9839">
            <v>162500</v>
          </cell>
          <cell r="O9839">
            <v>257291</v>
          </cell>
        </row>
        <row r="9840">
          <cell r="F9840" t="str">
            <v>ITE</v>
          </cell>
          <cell r="N9840">
            <v>162500</v>
          </cell>
          <cell r="O9840">
            <v>257291</v>
          </cell>
        </row>
        <row r="9841">
          <cell r="F9841" t="str">
            <v>ITE</v>
          </cell>
          <cell r="N9841">
            <v>162500</v>
          </cell>
          <cell r="O9841">
            <v>257291</v>
          </cell>
        </row>
        <row r="9842">
          <cell r="F9842" t="str">
            <v>ITE</v>
          </cell>
          <cell r="N9842">
            <v>162500</v>
          </cell>
          <cell r="O9842">
            <v>257291</v>
          </cell>
        </row>
        <row r="9843">
          <cell r="F9843" t="str">
            <v>ITE</v>
          </cell>
          <cell r="N9843">
            <v>162500</v>
          </cell>
          <cell r="O9843">
            <v>257291</v>
          </cell>
        </row>
        <row r="9844">
          <cell r="F9844" t="str">
            <v>ITE</v>
          </cell>
          <cell r="N9844">
            <v>1200000</v>
          </cell>
          <cell r="O9844">
            <v>1900000</v>
          </cell>
        </row>
        <row r="9845">
          <cell r="F9845" t="str">
            <v>ITE</v>
          </cell>
          <cell r="N9845">
            <v>412500</v>
          </cell>
          <cell r="O9845">
            <v>653125</v>
          </cell>
        </row>
        <row r="9846">
          <cell r="F9846" t="str">
            <v>OPE</v>
          </cell>
          <cell r="N9846">
            <v>2083333</v>
          </cell>
          <cell r="O9846">
            <v>2951388</v>
          </cell>
        </row>
        <row r="9847">
          <cell r="F9847" t="str">
            <v>OPE</v>
          </cell>
          <cell r="N9847">
            <v>2083333</v>
          </cell>
          <cell r="O9847">
            <v>2951388</v>
          </cell>
        </row>
        <row r="9848">
          <cell r="F9848" t="str">
            <v>OPE</v>
          </cell>
          <cell r="N9848">
            <v>2083333</v>
          </cell>
          <cell r="O9848">
            <v>2951388</v>
          </cell>
        </row>
        <row r="9849">
          <cell r="F9849" t="str">
            <v>OPE</v>
          </cell>
          <cell r="N9849">
            <v>2083333</v>
          </cell>
          <cell r="O9849">
            <v>2951388</v>
          </cell>
        </row>
        <row r="9850">
          <cell r="F9850" t="str">
            <v>OPE</v>
          </cell>
          <cell r="N9850">
            <v>2083333</v>
          </cell>
          <cell r="O9850">
            <v>2951388</v>
          </cell>
        </row>
        <row r="9851">
          <cell r="F9851" t="str">
            <v>OPE</v>
          </cell>
          <cell r="N9851">
            <v>2083333</v>
          </cell>
          <cell r="O9851">
            <v>2951388</v>
          </cell>
        </row>
        <row r="9852">
          <cell r="F9852" t="str">
            <v>OPE</v>
          </cell>
          <cell r="N9852">
            <v>2630208</v>
          </cell>
          <cell r="O9852">
            <v>3726128</v>
          </cell>
        </row>
        <row r="9853">
          <cell r="F9853" t="str">
            <v>OPE</v>
          </cell>
          <cell r="N9853">
            <v>2630208</v>
          </cell>
          <cell r="O9853">
            <v>3726128</v>
          </cell>
        </row>
        <row r="9854">
          <cell r="F9854" t="str">
            <v>OPE</v>
          </cell>
          <cell r="N9854">
            <v>2630208</v>
          </cell>
          <cell r="O9854">
            <v>3726128</v>
          </cell>
        </row>
        <row r="9855">
          <cell r="F9855" t="str">
            <v>OPE</v>
          </cell>
          <cell r="N9855">
            <v>2630208</v>
          </cell>
          <cell r="O9855">
            <v>3726128</v>
          </cell>
        </row>
        <row r="9856">
          <cell r="F9856" t="str">
            <v>ITE</v>
          </cell>
          <cell r="N9856">
            <v>1696250</v>
          </cell>
          <cell r="O9856">
            <v>2403020</v>
          </cell>
        </row>
        <row r="9857">
          <cell r="F9857" t="str">
            <v>OPE</v>
          </cell>
          <cell r="N9857">
            <v>1437500</v>
          </cell>
          <cell r="O9857">
            <v>2036458</v>
          </cell>
        </row>
        <row r="9858">
          <cell r="F9858" t="str">
            <v>ITE</v>
          </cell>
          <cell r="N9858">
            <v>3000000</v>
          </cell>
          <cell r="O9858">
            <v>4750000</v>
          </cell>
        </row>
        <row r="9859">
          <cell r="F9859" t="str">
            <v>BLD</v>
          </cell>
          <cell r="N9859">
            <v>29999600</v>
          </cell>
          <cell r="O9859">
            <v>42499433</v>
          </cell>
        </row>
        <row r="9860">
          <cell r="F9860" t="str">
            <v>OPE</v>
          </cell>
          <cell r="N9860">
            <v>785781250</v>
          </cell>
          <cell r="O9860">
            <v>1047708333</v>
          </cell>
        </row>
        <row r="9861">
          <cell r="F9861" t="str">
            <v>ITE</v>
          </cell>
          <cell r="N9861">
            <v>1250000</v>
          </cell>
          <cell r="O9861">
            <v>1666666</v>
          </cell>
        </row>
        <row r="9862">
          <cell r="F9862" t="str">
            <v>ITE</v>
          </cell>
          <cell r="N9862">
            <v>1656250</v>
          </cell>
          <cell r="O9862">
            <v>2208333</v>
          </cell>
        </row>
        <row r="9863">
          <cell r="F9863" t="str">
            <v>FFE</v>
          </cell>
          <cell r="N9863">
            <v>784091</v>
          </cell>
          <cell r="O9863">
            <v>1045454</v>
          </cell>
        </row>
        <row r="9864">
          <cell r="F9864" t="str">
            <v>FFE</v>
          </cell>
          <cell r="N9864">
            <v>784091</v>
          </cell>
          <cell r="O9864">
            <v>1045454</v>
          </cell>
        </row>
        <row r="9865">
          <cell r="F9865" t="str">
            <v>FFE</v>
          </cell>
          <cell r="N9865">
            <v>784091</v>
          </cell>
          <cell r="O9865">
            <v>1045454</v>
          </cell>
        </row>
        <row r="9866">
          <cell r="F9866" t="str">
            <v>FFE</v>
          </cell>
          <cell r="N9866">
            <v>784091</v>
          </cell>
          <cell r="O9866">
            <v>1045454</v>
          </cell>
        </row>
        <row r="9867">
          <cell r="F9867" t="str">
            <v>ITE</v>
          </cell>
          <cell r="N9867">
            <v>6007691</v>
          </cell>
          <cell r="O9867">
            <v>8010254</v>
          </cell>
        </row>
        <row r="9868">
          <cell r="F9868" t="str">
            <v>ITE</v>
          </cell>
          <cell r="N9868">
            <v>844831</v>
          </cell>
          <cell r="O9868">
            <v>1126441</v>
          </cell>
        </row>
        <row r="9869">
          <cell r="F9869" t="str">
            <v>ITE</v>
          </cell>
          <cell r="N9869">
            <v>844831</v>
          </cell>
          <cell r="O9869">
            <v>1126441</v>
          </cell>
        </row>
        <row r="9870">
          <cell r="F9870" t="str">
            <v>ITE</v>
          </cell>
          <cell r="N9870">
            <v>844831</v>
          </cell>
          <cell r="O9870">
            <v>1126441</v>
          </cell>
        </row>
        <row r="9871">
          <cell r="F9871" t="str">
            <v>ITE</v>
          </cell>
          <cell r="N9871">
            <v>977814</v>
          </cell>
          <cell r="O9871">
            <v>1303752</v>
          </cell>
        </row>
        <row r="9872">
          <cell r="F9872" t="str">
            <v>OPE</v>
          </cell>
          <cell r="N9872">
            <v>239460000</v>
          </cell>
          <cell r="O9872">
            <v>319280000</v>
          </cell>
        </row>
        <row r="9873">
          <cell r="F9873" t="str">
            <v>ITE</v>
          </cell>
          <cell r="N9873">
            <v>2862500</v>
          </cell>
          <cell r="O9873">
            <v>3816666</v>
          </cell>
        </row>
        <row r="9874">
          <cell r="F9874" t="str">
            <v>OPE</v>
          </cell>
          <cell r="N9874">
            <v>1437500</v>
          </cell>
          <cell r="O9874">
            <v>2036458</v>
          </cell>
        </row>
        <row r="9875">
          <cell r="F9875" t="str">
            <v>FFE</v>
          </cell>
          <cell r="N9875">
            <v>1212500</v>
          </cell>
          <cell r="O9875">
            <v>1515625</v>
          </cell>
        </row>
        <row r="9876">
          <cell r="F9876" t="str">
            <v>FFE</v>
          </cell>
          <cell r="N9876">
            <v>1212500</v>
          </cell>
          <cell r="O9876">
            <v>1515625</v>
          </cell>
        </row>
        <row r="9877">
          <cell r="F9877" t="str">
            <v>FFE</v>
          </cell>
          <cell r="N9877">
            <v>1212500</v>
          </cell>
          <cell r="O9877">
            <v>1515625</v>
          </cell>
        </row>
        <row r="9878">
          <cell r="F9878" t="str">
            <v>ITE</v>
          </cell>
          <cell r="N9878">
            <v>1250000</v>
          </cell>
          <cell r="O9878">
            <v>1666666</v>
          </cell>
        </row>
        <row r="9879">
          <cell r="F9879" t="str">
            <v>FFE</v>
          </cell>
          <cell r="N9879">
            <v>2107222</v>
          </cell>
          <cell r="O9879">
            <v>2809629</v>
          </cell>
        </row>
        <row r="9880">
          <cell r="F9880" t="str">
            <v>FFE</v>
          </cell>
          <cell r="N9880">
            <v>2107222</v>
          </cell>
          <cell r="O9880">
            <v>2809629</v>
          </cell>
        </row>
        <row r="9881">
          <cell r="F9881" t="str">
            <v>FFE</v>
          </cell>
          <cell r="N9881">
            <v>1600000</v>
          </cell>
          <cell r="O9881">
            <v>2000000</v>
          </cell>
        </row>
        <row r="9882">
          <cell r="F9882" t="str">
            <v>FFE</v>
          </cell>
          <cell r="N9882">
            <v>937500</v>
          </cell>
          <cell r="O9882">
            <v>1406250</v>
          </cell>
        </row>
        <row r="9883">
          <cell r="F9883" t="str">
            <v>ITE</v>
          </cell>
          <cell r="N9883">
            <v>9500000</v>
          </cell>
          <cell r="O9883">
            <v>11875000</v>
          </cell>
        </row>
        <row r="9884">
          <cell r="F9884" t="str">
            <v>BLD</v>
          </cell>
          <cell r="N9884">
            <v>35720000</v>
          </cell>
          <cell r="O9884">
            <v>44650000</v>
          </cell>
        </row>
        <row r="9885">
          <cell r="F9885" t="str">
            <v>ITE</v>
          </cell>
          <cell r="N9885">
            <v>5118750</v>
          </cell>
          <cell r="O9885">
            <v>6398437</v>
          </cell>
        </row>
        <row r="9886">
          <cell r="F9886" t="str">
            <v>ITE</v>
          </cell>
          <cell r="N9886">
            <v>1656250</v>
          </cell>
          <cell r="O9886">
            <v>2070312</v>
          </cell>
        </row>
        <row r="9887">
          <cell r="F9887" t="str">
            <v>ITE</v>
          </cell>
          <cell r="N9887">
            <v>1246250</v>
          </cell>
          <cell r="O9887">
            <v>1557812</v>
          </cell>
        </row>
        <row r="9888">
          <cell r="F9888" t="str">
            <v>ITE</v>
          </cell>
          <cell r="N9888">
            <v>1246250</v>
          </cell>
          <cell r="O9888">
            <v>1557812</v>
          </cell>
        </row>
        <row r="9889">
          <cell r="F9889" t="str">
            <v>ITE</v>
          </cell>
          <cell r="N9889">
            <v>1831250</v>
          </cell>
          <cell r="O9889">
            <v>2289062</v>
          </cell>
        </row>
        <row r="9890">
          <cell r="F9890" t="str">
            <v>ITE</v>
          </cell>
          <cell r="N9890">
            <v>1831250</v>
          </cell>
          <cell r="O9890">
            <v>2289062</v>
          </cell>
        </row>
        <row r="9891">
          <cell r="F9891" t="str">
            <v>ITE</v>
          </cell>
          <cell r="N9891">
            <v>1831250</v>
          </cell>
          <cell r="O9891">
            <v>2289062</v>
          </cell>
        </row>
        <row r="9892">
          <cell r="F9892" t="str">
            <v>ITE</v>
          </cell>
          <cell r="N9892">
            <v>1831250</v>
          </cell>
          <cell r="O9892">
            <v>2289062</v>
          </cell>
        </row>
        <row r="9893">
          <cell r="F9893" t="str">
            <v>ITE</v>
          </cell>
          <cell r="N9893">
            <v>1831250</v>
          </cell>
          <cell r="O9893">
            <v>2289062</v>
          </cell>
        </row>
        <row r="9894">
          <cell r="F9894" t="str">
            <v>ITE</v>
          </cell>
          <cell r="N9894">
            <v>1831250</v>
          </cell>
          <cell r="O9894">
            <v>2289062</v>
          </cell>
        </row>
        <row r="9895">
          <cell r="F9895" t="str">
            <v>ITE</v>
          </cell>
          <cell r="N9895">
            <v>1831250</v>
          </cell>
          <cell r="O9895">
            <v>2289062</v>
          </cell>
        </row>
        <row r="9896">
          <cell r="F9896" t="str">
            <v>ITE</v>
          </cell>
          <cell r="N9896">
            <v>1831250</v>
          </cell>
          <cell r="O9896">
            <v>2289062</v>
          </cell>
        </row>
        <row r="9897">
          <cell r="F9897" t="str">
            <v>ITE</v>
          </cell>
          <cell r="N9897">
            <v>1831250</v>
          </cell>
          <cell r="O9897">
            <v>2289062</v>
          </cell>
        </row>
        <row r="9898">
          <cell r="F9898" t="str">
            <v>ITE</v>
          </cell>
          <cell r="N9898">
            <v>1831250</v>
          </cell>
          <cell r="O9898">
            <v>2289062</v>
          </cell>
        </row>
        <row r="9899">
          <cell r="F9899" t="str">
            <v>FFE</v>
          </cell>
          <cell r="N9899">
            <v>1212500</v>
          </cell>
          <cell r="O9899">
            <v>1414583</v>
          </cell>
        </row>
        <row r="9900">
          <cell r="F9900" t="str">
            <v>FFE</v>
          </cell>
          <cell r="N9900">
            <v>1185502</v>
          </cell>
          <cell r="O9900">
            <v>1580669</v>
          </cell>
        </row>
        <row r="9901">
          <cell r="F9901" t="str">
            <v>OPE</v>
          </cell>
          <cell r="N9901">
            <v>900000</v>
          </cell>
          <cell r="O9901">
            <v>1125000</v>
          </cell>
        </row>
        <row r="9902">
          <cell r="F9902" t="str">
            <v>OPE</v>
          </cell>
          <cell r="N9902">
            <v>900000</v>
          </cell>
          <cell r="O9902">
            <v>1125000</v>
          </cell>
        </row>
        <row r="9903">
          <cell r="F9903" t="str">
            <v>FFE</v>
          </cell>
          <cell r="N9903">
            <v>1104250</v>
          </cell>
          <cell r="O9903">
            <v>1380312</v>
          </cell>
        </row>
        <row r="9904">
          <cell r="F9904" t="str">
            <v>FFE</v>
          </cell>
          <cell r="N9904">
            <v>1104250</v>
          </cell>
          <cell r="O9904">
            <v>1380312</v>
          </cell>
        </row>
        <row r="9905">
          <cell r="F9905" t="str">
            <v>FFE</v>
          </cell>
          <cell r="N9905">
            <v>1300000</v>
          </cell>
          <cell r="O9905">
            <v>1516666</v>
          </cell>
        </row>
        <row r="9906">
          <cell r="F9906" t="str">
            <v>FFE</v>
          </cell>
          <cell r="N9906">
            <v>1300000</v>
          </cell>
          <cell r="O9906">
            <v>1516666</v>
          </cell>
        </row>
        <row r="9907">
          <cell r="F9907" t="str">
            <v>FFE</v>
          </cell>
          <cell r="N9907">
            <v>1425000</v>
          </cell>
          <cell r="O9907">
            <v>1662500</v>
          </cell>
        </row>
        <row r="9908">
          <cell r="F9908" t="str">
            <v>OPE</v>
          </cell>
          <cell r="N9908">
            <v>13125000</v>
          </cell>
          <cell r="O9908">
            <v>15312500</v>
          </cell>
        </row>
        <row r="9909">
          <cell r="F9909" t="str">
            <v>OPE</v>
          </cell>
          <cell r="N9909">
            <v>13125000</v>
          </cell>
          <cell r="O9909">
            <v>15312500</v>
          </cell>
        </row>
        <row r="9910">
          <cell r="F9910" t="str">
            <v>OPE</v>
          </cell>
          <cell r="N9910">
            <v>13125000</v>
          </cell>
          <cell r="O9910">
            <v>15312500</v>
          </cell>
        </row>
        <row r="9911">
          <cell r="F9911" t="str">
            <v>FFE</v>
          </cell>
          <cell r="N9911">
            <v>2000000</v>
          </cell>
          <cell r="O9911">
            <v>3333333</v>
          </cell>
        </row>
        <row r="9912">
          <cell r="F9912" t="str">
            <v>FFE</v>
          </cell>
          <cell r="N9912">
            <v>2000000</v>
          </cell>
          <cell r="O9912">
            <v>3333333</v>
          </cell>
        </row>
        <row r="9913">
          <cell r="F9913" t="str">
            <v>OPE</v>
          </cell>
          <cell r="N9913">
            <v>21250000</v>
          </cell>
          <cell r="O9913">
            <v>24791666</v>
          </cell>
        </row>
        <row r="9914">
          <cell r="F9914" t="str">
            <v>OPE</v>
          </cell>
          <cell r="N9914">
            <v>21250000</v>
          </cell>
          <cell r="O9914">
            <v>24791666</v>
          </cell>
        </row>
        <row r="9915">
          <cell r="F9915" t="str">
            <v>FFE</v>
          </cell>
          <cell r="N9915">
            <v>1575000</v>
          </cell>
          <cell r="O9915">
            <v>1706250</v>
          </cell>
        </row>
        <row r="9916">
          <cell r="F9916" t="str">
            <v>FFE</v>
          </cell>
          <cell r="N9916">
            <v>1212500</v>
          </cell>
          <cell r="O9916">
            <v>1313541</v>
          </cell>
        </row>
        <row r="9917">
          <cell r="F9917" t="str">
            <v>FFE</v>
          </cell>
          <cell r="N9917">
            <v>1575000</v>
          </cell>
          <cell r="O9917">
            <v>1706250</v>
          </cell>
        </row>
        <row r="9918">
          <cell r="F9918" t="str">
            <v>FFE</v>
          </cell>
          <cell r="N9918">
            <v>1575000</v>
          </cell>
          <cell r="O9918">
            <v>1706250</v>
          </cell>
        </row>
        <row r="9919">
          <cell r="F9919" t="str">
            <v>FFE</v>
          </cell>
          <cell r="N9919">
            <v>1575000</v>
          </cell>
          <cell r="O9919">
            <v>1706250</v>
          </cell>
        </row>
        <row r="9920">
          <cell r="F9920" t="str">
            <v>FFE</v>
          </cell>
          <cell r="N9920">
            <v>1575000</v>
          </cell>
          <cell r="O9920">
            <v>1706250</v>
          </cell>
        </row>
        <row r="9921">
          <cell r="F9921" t="str">
            <v>MME</v>
          </cell>
          <cell r="N9921">
            <v>20000000</v>
          </cell>
          <cell r="O9921">
            <v>21666666</v>
          </cell>
        </row>
        <row r="9922">
          <cell r="F9922" t="str">
            <v>FFE</v>
          </cell>
          <cell r="N9922">
            <v>1871222</v>
          </cell>
          <cell r="O9922">
            <v>2027157</v>
          </cell>
        </row>
        <row r="9923">
          <cell r="F9923" t="str">
            <v>FFE</v>
          </cell>
          <cell r="N9923">
            <v>1871222</v>
          </cell>
          <cell r="O9923">
            <v>2027157</v>
          </cell>
        </row>
        <row r="9924">
          <cell r="F9924" t="str">
            <v>FFE</v>
          </cell>
          <cell r="N9924">
            <v>1871222</v>
          </cell>
          <cell r="O9924">
            <v>2027157</v>
          </cell>
        </row>
        <row r="9925">
          <cell r="F9925" t="str">
            <v>FFE</v>
          </cell>
          <cell r="N9925">
            <v>1871222</v>
          </cell>
          <cell r="O9925">
            <v>2027157</v>
          </cell>
        </row>
        <row r="9926">
          <cell r="F9926" t="str">
            <v>FFE</v>
          </cell>
          <cell r="N9926">
            <v>7123011</v>
          </cell>
          <cell r="O9926">
            <v>7716595</v>
          </cell>
        </row>
        <row r="9927">
          <cell r="F9927" t="str">
            <v>FFE</v>
          </cell>
          <cell r="N9927">
            <v>8298465</v>
          </cell>
          <cell r="O9927">
            <v>8990003</v>
          </cell>
        </row>
        <row r="9928">
          <cell r="F9928" t="str">
            <v>BLD</v>
          </cell>
          <cell r="N9928">
            <v>17674906</v>
          </cell>
          <cell r="O9928">
            <v>19147814</v>
          </cell>
        </row>
        <row r="9929">
          <cell r="F9929" t="str">
            <v>BLD</v>
          </cell>
          <cell r="N9929">
            <v>18741779</v>
          </cell>
          <cell r="O9929">
            <v>20303593</v>
          </cell>
        </row>
        <row r="9930">
          <cell r="F9930" t="str">
            <v>FFE</v>
          </cell>
          <cell r="N9930">
            <v>973900</v>
          </cell>
          <cell r="O9930">
            <v>1055058</v>
          </cell>
        </row>
        <row r="9931">
          <cell r="F9931" t="str">
            <v>FFE</v>
          </cell>
          <cell r="N9931">
            <v>3104306</v>
          </cell>
          <cell r="O9931">
            <v>3362998</v>
          </cell>
        </row>
        <row r="9932">
          <cell r="F9932" t="str">
            <v>FFE</v>
          </cell>
          <cell r="N9932">
            <v>1826062</v>
          </cell>
          <cell r="O9932">
            <v>1978233</v>
          </cell>
        </row>
        <row r="9933">
          <cell r="F9933" t="str">
            <v>FFE</v>
          </cell>
          <cell r="N9933">
            <v>2130406</v>
          </cell>
          <cell r="O9933">
            <v>2307939</v>
          </cell>
        </row>
        <row r="9934">
          <cell r="F9934" t="str">
            <v>FFE</v>
          </cell>
          <cell r="N9934">
            <v>3286912</v>
          </cell>
          <cell r="O9934">
            <v>3560821</v>
          </cell>
        </row>
        <row r="9935">
          <cell r="F9935" t="str">
            <v>FFE</v>
          </cell>
          <cell r="N9935">
            <v>10347687</v>
          </cell>
          <cell r="O9935">
            <v>11209994</v>
          </cell>
        </row>
        <row r="9936">
          <cell r="F9936" t="str">
            <v>FFE</v>
          </cell>
          <cell r="N9936">
            <v>1643456</v>
          </cell>
          <cell r="O9936">
            <v>1780410</v>
          </cell>
        </row>
        <row r="9937">
          <cell r="F9937" t="str">
            <v>FFE</v>
          </cell>
          <cell r="N9937">
            <v>2069537</v>
          </cell>
          <cell r="O9937">
            <v>2241998</v>
          </cell>
        </row>
        <row r="9938">
          <cell r="F9938" t="str">
            <v>FFE</v>
          </cell>
          <cell r="N9938">
            <v>1886931</v>
          </cell>
          <cell r="O9938">
            <v>2044175</v>
          </cell>
        </row>
        <row r="9939">
          <cell r="F9939" t="str">
            <v>FFE</v>
          </cell>
          <cell r="N9939">
            <v>1582587</v>
          </cell>
          <cell r="O9939">
            <v>1714469</v>
          </cell>
        </row>
        <row r="9940">
          <cell r="F9940" t="str">
            <v>FFE</v>
          </cell>
          <cell r="N9940">
            <v>1460850</v>
          </cell>
          <cell r="O9940">
            <v>1582587</v>
          </cell>
        </row>
        <row r="9941">
          <cell r="F9941" t="str">
            <v>FFE</v>
          </cell>
          <cell r="N9941">
            <v>2069537</v>
          </cell>
          <cell r="O9941">
            <v>2241998</v>
          </cell>
        </row>
        <row r="9942">
          <cell r="F9942" t="str">
            <v>FFE</v>
          </cell>
          <cell r="N9942">
            <v>1704325</v>
          </cell>
          <cell r="O9942">
            <v>1846352</v>
          </cell>
        </row>
        <row r="9943">
          <cell r="F9943" t="str">
            <v>FFE</v>
          </cell>
          <cell r="N9943">
            <v>1886931</v>
          </cell>
          <cell r="O9943">
            <v>2044175</v>
          </cell>
        </row>
        <row r="9944">
          <cell r="F9944" t="str">
            <v>FFE</v>
          </cell>
          <cell r="N9944">
            <v>1582587</v>
          </cell>
          <cell r="O9944">
            <v>1714469</v>
          </cell>
        </row>
        <row r="9945">
          <cell r="F9945" t="str">
            <v>FFE</v>
          </cell>
          <cell r="N9945">
            <v>2191275</v>
          </cell>
          <cell r="O9945">
            <v>2373881</v>
          </cell>
        </row>
        <row r="9946">
          <cell r="F9946" t="str">
            <v>FFE</v>
          </cell>
          <cell r="N9946">
            <v>3286912</v>
          </cell>
          <cell r="O9946">
            <v>3560821</v>
          </cell>
        </row>
        <row r="9947">
          <cell r="F9947" t="str">
            <v>BLD</v>
          </cell>
          <cell r="N9947">
            <v>13691780</v>
          </cell>
          <cell r="O9947">
            <v>14832761</v>
          </cell>
        </row>
        <row r="9948">
          <cell r="F9948" t="str">
            <v>FFE</v>
          </cell>
          <cell r="N9948">
            <v>913031</v>
          </cell>
          <cell r="O9948">
            <v>989116</v>
          </cell>
        </row>
        <row r="9949">
          <cell r="F9949" t="str">
            <v>FFE</v>
          </cell>
          <cell r="N9949">
            <v>2678225</v>
          </cell>
          <cell r="O9949">
            <v>2901410</v>
          </cell>
        </row>
        <row r="9950">
          <cell r="F9950" t="str">
            <v>FFE</v>
          </cell>
          <cell r="N9950">
            <v>1582587</v>
          </cell>
          <cell r="O9950">
            <v>1714469</v>
          </cell>
        </row>
        <row r="9951">
          <cell r="F9951" t="str">
            <v>ITE</v>
          </cell>
          <cell r="N9951">
            <v>1100000</v>
          </cell>
          <cell r="O9951">
            <v>1191666</v>
          </cell>
        </row>
        <row r="9952">
          <cell r="F9952" t="str">
            <v>ITE</v>
          </cell>
          <cell r="N9952">
            <v>1100000</v>
          </cell>
          <cell r="O9952">
            <v>1191666</v>
          </cell>
        </row>
        <row r="9953">
          <cell r="F9953" t="str">
            <v>FFE</v>
          </cell>
          <cell r="N9953">
            <v>812500</v>
          </cell>
          <cell r="O9953">
            <v>880208</v>
          </cell>
        </row>
        <row r="9954">
          <cell r="F9954" t="str">
            <v>FFE</v>
          </cell>
          <cell r="N9954">
            <v>921250</v>
          </cell>
          <cell r="O9954">
            <v>998020</v>
          </cell>
        </row>
        <row r="9955">
          <cell r="F9955" t="str">
            <v>FFE</v>
          </cell>
          <cell r="N9955">
            <v>802500</v>
          </cell>
          <cell r="O9955">
            <v>869375</v>
          </cell>
        </row>
        <row r="9956">
          <cell r="F9956" t="str">
            <v>FFE</v>
          </cell>
          <cell r="N9956">
            <v>1062500</v>
          </cell>
          <cell r="O9956">
            <v>1151041</v>
          </cell>
        </row>
        <row r="9957">
          <cell r="F9957" t="str">
            <v>BLD</v>
          </cell>
          <cell r="N9957">
            <v>21120000</v>
          </cell>
          <cell r="O9957">
            <v>28160000</v>
          </cell>
        </row>
        <row r="9958">
          <cell r="F9958" t="str">
            <v>BLD</v>
          </cell>
          <cell r="N9958">
            <v>104792088</v>
          </cell>
          <cell r="O9958">
            <v>104792088</v>
          </cell>
        </row>
        <row r="9959">
          <cell r="F9959" t="str">
            <v>FFE</v>
          </cell>
          <cell r="N9959">
            <v>1236060</v>
          </cell>
          <cell r="O9959">
            <v>1442070</v>
          </cell>
        </row>
        <row r="9960">
          <cell r="F9960" t="str">
            <v>OPE</v>
          </cell>
          <cell r="N9960">
            <v>7236397</v>
          </cell>
          <cell r="O9960">
            <v>7839430</v>
          </cell>
        </row>
        <row r="9961">
          <cell r="F9961" t="str">
            <v>OPE</v>
          </cell>
          <cell r="N9961">
            <v>7236397</v>
          </cell>
          <cell r="O9961">
            <v>7839430</v>
          </cell>
        </row>
        <row r="9962">
          <cell r="F9962" t="str">
            <v>OPE</v>
          </cell>
          <cell r="N9962">
            <v>7236397</v>
          </cell>
          <cell r="O9962">
            <v>7839430</v>
          </cell>
        </row>
        <row r="9963">
          <cell r="F9963" t="str">
            <v>OPE</v>
          </cell>
          <cell r="N9963">
            <v>7236397</v>
          </cell>
          <cell r="O9963">
            <v>7839430</v>
          </cell>
        </row>
        <row r="9964">
          <cell r="F9964" t="str">
            <v>OPE</v>
          </cell>
          <cell r="N9964">
            <v>7236397</v>
          </cell>
          <cell r="O9964">
            <v>7839430</v>
          </cell>
        </row>
        <row r="9965">
          <cell r="F9965" t="str">
            <v>OPE</v>
          </cell>
          <cell r="N9965">
            <v>7236397</v>
          </cell>
          <cell r="O9965">
            <v>7839430</v>
          </cell>
        </row>
        <row r="9966">
          <cell r="F9966" t="str">
            <v>OPE</v>
          </cell>
          <cell r="N9966">
            <v>30824568</v>
          </cell>
          <cell r="O9966">
            <v>33393282</v>
          </cell>
        </row>
        <row r="9967">
          <cell r="F9967" t="str">
            <v>OPE</v>
          </cell>
          <cell r="N9967">
            <v>7236397</v>
          </cell>
          <cell r="O9967">
            <v>7839430</v>
          </cell>
        </row>
        <row r="9968">
          <cell r="F9968" t="str">
            <v>OPE</v>
          </cell>
          <cell r="N9968">
            <v>7236397</v>
          </cell>
          <cell r="O9968">
            <v>7839430</v>
          </cell>
        </row>
        <row r="9969">
          <cell r="F9969" t="str">
            <v>ITE</v>
          </cell>
          <cell r="N9969">
            <v>1361250</v>
          </cell>
          <cell r="O9969">
            <v>1474687</v>
          </cell>
        </row>
        <row r="9970">
          <cell r="F9970" t="str">
            <v>ITE</v>
          </cell>
          <cell r="N9970">
            <v>4735523</v>
          </cell>
          <cell r="O9970">
            <v>4735523</v>
          </cell>
        </row>
        <row r="9971">
          <cell r="F9971" t="str">
            <v>ITE</v>
          </cell>
          <cell r="N9971">
            <v>4735523</v>
          </cell>
          <cell r="O9971">
            <v>4735523</v>
          </cell>
        </row>
        <row r="9972">
          <cell r="F9972" t="str">
            <v>ITE</v>
          </cell>
          <cell r="N9972">
            <v>4735523</v>
          </cell>
          <cell r="O9972">
            <v>4735523</v>
          </cell>
        </row>
        <row r="9973">
          <cell r="F9973" t="str">
            <v>ITE</v>
          </cell>
          <cell r="N9973">
            <v>2349477</v>
          </cell>
          <cell r="O9973">
            <v>2349477</v>
          </cell>
        </row>
        <row r="9974">
          <cell r="F9974" t="str">
            <v>ITE</v>
          </cell>
          <cell r="N9974">
            <v>2349477</v>
          </cell>
          <cell r="O9974">
            <v>2349477</v>
          </cell>
        </row>
        <row r="9975">
          <cell r="F9975" t="str">
            <v>ITE</v>
          </cell>
          <cell r="N9975">
            <v>2349477</v>
          </cell>
          <cell r="O9975">
            <v>2349477</v>
          </cell>
        </row>
        <row r="9976">
          <cell r="F9976" t="str">
            <v>ITE</v>
          </cell>
          <cell r="N9976">
            <v>1794273</v>
          </cell>
          <cell r="O9976">
            <v>1794273</v>
          </cell>
        </row>
        <row r="9977">
          <cell r="F9977" t="str">
            <v>ITE</v>
          </cell>
          <cell r="N9977">
            <v>1794273</v>
          </cell>
          <cell r="O9977">
            <v>1794273</v>
          </cell>
        </row>
        <row r="9978">
          <cell r="F9978" t="str">
            <v>ITE</v>
          </cell>
          <cell r="N9978">
            <v>1794273</v>
          </cell>
          <cell r="O9978">
            <v>1794273</v>
          </cell>
        </row>
        <row r="9979">
          <cell r="F9979" t="str">
            <v>ITE</v>
          </cell>
          <cell r="N9979">
            <v>2071875</v>
          </cell>
          <cell r="O9979">
            <v>2071875</v>
          </cell>
        </row>
        <row r="9980">
          <cell r="F9980" t="str">
            <v>FFE</v>
          </cell>
          <cell r="N9980">
            <v>6300000</v>
          </cell>
          <cell r="O9980">
            <v>6300000</v>
          </cell>
        </row>
        <row r="9981">
          <cell r="F9981" t="str">
            <v>FFE</v>
          </cell>
          <cell r="N9981">
            <v>6300000</v>
          </cell>
          <cell r="O9981">
            <v>6300000</v>
          </cell>
        </row>
        <row r="9982">
          <cell r="F9982" t="str">
            <v>FFE</v>
          </cell>
          <cell r="N9982">
            <v>6300000</v>
          </cell>
          <cell r="O9982">
            <v>6300000</v>
          </cell>
        </row>
        <row r="9983">
          <cell r="F9983" t="str">
            <v>OPE</v>
          </cell>
          <cell r="N9983">
            <v>166667</v>
          </cell>
          <cell r="O9983">
            <v>2166671</v>
          </cell>
        </row>
        <row r="9984">
          <cell r="F9984" t="str">
            <v>OPE</v>
          </cell>
          <cell r="N9984">
            <v>2000004</v>
          </cell>
          <cell r="O9984">
            <v>0</v>
          </cell>
        </row>
        <row r="9985">
          <cell r="F9985" t="str">
            <v>OPE</v>
          </cell>
          <cell r="N9985">
            <v>2166671</v>
          </cell>
          <cell r="O9985">
            <v>2166671</v>
          </cell>
        </row>
        <row r="9986">
          <cell r="F9986" t="str">
            <v>OPE</v>
          </cell>
          <cell r="N9986">
            <v>2166671</v>
          </cell>
          <cell r="O9986">
            <v>2166671</v>
          </cell>
        </row>
        <row r="9987">
          <cell r="F9987" t="str">
            <v>FFE</v>
          </cell>
          <cell r="N9987">
            <v>1116960</v>
          </cell>
          <cell r="O9987">
            <v>1116960</v>
          </cell>
        </row>
        <row r="9988">
          <cell r="F9988" t="str">
            <v>FFE</v>
          </cell>
          <cell r="N9988">
            <v>5940727</v>
          </cell>
          <cell r="O9988">
            <v>5940727</v>
          </cell>
        </row>
        <row r="9989">
          <cell r="F9989" t="str">
            <v>FFE</v>
          </cell>
          <cell r="N9989">
            <v>2437500</v>
          </cell>
          <cell r="O9989">
            <v>2437500</v>
          </cell>
        </row>
        <row r="9990">
          <cell r="F9990" t="str">
            <v>ITE</v>
          </cell>
          <cell r="N9990">
            <v>2247921</v>
          </cell>
          <cell r="O9990">
            <v>2247921</v>
          </cell>
        </row>
        <row r="9991">
          <cell r="F9991" t="str">
            <v>ITE</v>
          </cell>
          <cell r="N9991">
            <v>2247921</v>
          </cell>
          <cell r="O9991">
            <v>2247921</v>
          </cell>
        </row>
        <row r="9992">
          <cell r="F9992" t="str">
            <v>ITE</v>
          </cell>
          <cell r="N9992">
            <v>2247921</v>
          </cell>
          <cell r="O9992">
            <v>2247921</v>
          </cell>
        </row>
        <row r="9993">
          <cell r="F9993" t="str">
            <v>ITE</v>
          </cell>
          <cell r="N9993">
            <v>2247921</v>
          </cell>
          <cell r="O9993">
            <v>2247921</v>
          </cell>
        </row>
        <row r="9994">
          <cell r="F9994" t="str">
            <v>ITE</v>
          </cell>
          <cell r="N9994">
            <v>2247921</v>
          </cell>
          <cell r="O9994">
            <v>2247921</v>
          </cell>
        </row>
        <row r="9995">
          <cell r="F9995" t="str">
            <v>ITE</v>
          </cell>
          <cell r="N9995">
            <v>2247921</v>
          </cell>
          <cell r="O9995">
            <v>2247921</v>
          </cell>
        </row>
        <row r="9996">
          <cell r="F9996" t="str">
            <v>ITE</v>
          </cell>
          <cell r="N9996">
            <v>1300000</v>
          </cell>
          <cell r="O9996">
            <v>1300000</v>
          </cell>
        </row>
        <row r="9997">
          <cell r="F9997" t="str">
            <v>ITE</v>
          </cell>
          <cell r="N9997">
            <v>1300000</v>
          </cell>
          <cell r="O9997">
            <v>1300000</v>
          </cell>
        </row>
        <row r="9998">
          <cell r="F9998" t="str">
            <v>ITE</v>
          </cell>
          <cell r="N9998">
            <v>1300000</v>
          </cell>
          <cell r="O9998">
            <v>1300000</v>
          </cell>
        </row>
        <row r="9999">
          <cell r="F9999" t="str">
            <v>ITE</v>
          </cell>
          <cell r="N9999">
            <v>1300000</v>
          </cell>
          <cell r="O9999">
            <v>1300000</v>
          </cell>
        </row>
        <row r="10000">
          <cell r="F10000" t="str">
            <v>ITE</v>
          </cell>
          <cell r="N10000">
            <v>1300000</v>
          </cell>
          <cell r="O10000">
            <v>1300000</v>
          </cell>
        </row>
        <row r="10001">
          <cell r="F10001" t="str">
            <v>ITE</v>
          </cell>
          <cell r="N10001">
            <v>1300000</v>
          </cell>
          <cell r="O10001">
            <v>1300000</v>
          </cell>
        </row>
        <row r="10002">
          <cell r="F10002" t="str">
            <v>ITE</v>
          </cell>
          <cell r="N10002">
            <v>2247921</v>
          </cell>
          <cell r="O10002">
            <v>2247921</v>
          </cell>
        </row>
        <row r="10003">
          <cell r="F10003" t="str">
            <v>ITE</v>
          </cell>
          <cell r="N10003">
            <v>2247921</v>
          </cell>
          <cell r="O10003">
            <v>2247921</v>
          </cell>
        </row>
        <row r="10004">
          <cell r="F10004" t="str">
            <v>ITE</v>
          </cell>
          <cell r="N10004">
            <v>2247921</v>
          </cell>
          <cell r="O10004">
            <v>2247921</v>
          </cell>
        </row>
        <row r="10005">
          <cell r="F10005" t="str">
            <v>ITE</v>
          </cell>
          <cell r="N10005">
            <v>2247921</v>
          </cell>
          <cell r="O10005">
            <v>2247921</v>
          </cell>
        </row>
        <row r="10006">
          <cell r="F10006" t="str">
            <v>ITE</v>
          </cell>
          <cell r="N10006">
            <v>1300000</v>
          </cell>
          <cell r="O10006">
            <v>1300000</v>
          </cell>
        </row>
        <row r="10007">
          <cell r="F10007" t="str">
            <v>ITE</v>
          </cell>
          <cell r="N10007">
            <v>1300000</v>
          </cell>
          <cell r="O10007">
            <v>1300000</v>
          </cell>
        </row>
        <row r="10008">
          <cell r="F10008" t="str">
            <v>ITE</v>
          </cell>
          <cell r="N10008">
            <v>1300000</v>
          </cell>
          <cell r="O10008">
            <v>1300000</v>
          </cell>
        </row>
        <row r="10009">
          <cell r="F10009" t="str">
            <v>ITE</v>
          </cell>
          <cell r="N10009">
            <v>1300000</v>
          </cell>
          <cell r="O10009">
            <v>1300000</v>
          </cell>
        </row>
        <row r="10010">
          <cell r="F10010" t="str">
            <v>ITE</v>
          </cell>
          <cell r="N10010">
            <v>1354171</v>
          </cell>
          <cell r="O10010">
            <v>1354171</v>
          </cell>
        </row>
        <row r="10011">
          <cell r="F10011" t="str">
            <v>FFE</v>
          </cell>
          <cell r="N10011">
            <v>3500000</v>
          </cell>
          <cell r="O10011">
            <v>3500000</v>
          </cell>
        </row>
        <row r="10012">
          <cell r="F10012" t="str">
            <v>FFE</v>
          </cell>
          <cell r="N10012">
            <v>1575000</v>
          </cell>
          <cell r="O10012">
            <v>1575000</v>
          </cell>
        </row>
        <row r="10013">
          <cell r="F10013" t="str">
            <v>FFE</v>
          </cell>
          <cell r="N10013">
            <v>1575000</v>
          </cell>
          <cell r="O10013">
            <v>1575000</v>
          </cell>
        </row>
        <row r="10014">
          <cell r="F10014" t="str">
            <v>ITE</v>
          </cell>
          <cell r="N10014">
            <v>9506741</v>
          </cell>
          <cell r="O10014">
            <v>9506741</v>
          </cell>
        </row>
        <row r="10015">
          <cell r="F10015" t="str">
            <v>ITE</v>
          </cell>
          <cell r="N10015">
            <v>9506741</v>
          </cell>
          <cell r="O10015">
            <v>9506741</v>
          </cell>
        </row>
        <row r="10016">
          <cell r="F10016" t="str">
            <v>ITE</v>
          </cell>
          <cell r="N10016">
            <v>4360421</v>
          </cell>
          <cell r="O10016">
            <v>4360421</v>
          </cell>
        </row>
        <row r="10017">
          <cell r="F10017" t="str">
            <v>ITE</v>
          </cell>
          <cell r="N10017">
            <v>7343375</v>
          </cell>
          <cell r="O10017">
            <v>7343375</v>
          </cell>
        </row>
        <row r="10018">
          <cell r="F10018" t="str">
            <v>ITE</v>
          </cell>
          <cell r="N10018">
            <v>7343375</v>
          </cell>
          <cell r="O10018">
            <v>7343375</v>
          </cell>
        </row>
        <row r="10019">
          <cell r="F10019" t="str">
            <v>ITE</v>
          </cell>
          <cell r="N10019">
            <v>3060421</v>
          </cell>
          <cell r="O10019">
            <v>3060421</v>
          </cell>
        </row>
        <row r="10020">
          <cell r="F10020" t="str">
            <v>ITE</v>
          </cell>
          <cell r="N10020">
            <v>3060421</v>
          </cell>
          <cell r="O10020">
            <v>3060421</v>
          </cell>
        </row>
        <row r="10021">
          <cell r="F10021" t="str">
            <v>ITE</v>
          </cell>
          <cell r="N10021">
            <v>3060421</v>
          </cell>
          <cell r="O10021">
            <v>3060421</v>
          </cell>
        </row>
        <row r="10022">
          <cell r="F10022" t="str">
            <v>ITE</v>
          </cell>
          <cell r="N10022">
            <v>3060421</v>
          </cell>
          <cell r="O10022">
            <v>3060421</v>
          </cell>
        </row>
        <row r="10023">
          <cell r="F10023" t="str">
            <v>ITE</v>
          </cell>
          <cell r="N10023">
            <v>7343375</v>
          </cell>
          <cell r="O10023">
            <v>7343375</v>
          </cell>
        </row>
        <row r="10024">
          <cell r="F10024" t="str">
            <v>ITE</v>
          </cell>
          <cell r="N10024">
            <v>7343375</v>
          </cell>
          <cell r="O10024">
            <v>7343375</v>
          </cell>
        </row>
        <row r="10025">
          <cell r="F10025" t="str">
            <v>ITE</v>
          </cell>
          <cell r="N10025">
            <v>7343375</v>
          </cell>
          <cell r="O10025">
            <v>7343375</v>
          </cell>
        </row>
        <row r="10026">
          <cell r="F10026" t="str">
            <v>ITE</v>
          </cell>
          <cell r="N10026">
            <v>30902079</v>
          </cell>
          <cell r="O10026">
            <v>30902079</v>
          </cell>
        </row>
        <row r="10027">
          <cell r="F10027" t="str">
            <v>ITE</v>
          </cell>
          <cell r="N10027">
            <v>5171568</v>
          </cell>
          <cell r="O10027">
            <v>5171568</v>
          </cell>
        </row>
        <row r="10028">
          <cell r="F10028" t="str">
            <v>COM</v>
          </cell>
          <cell r="N10028">
            <v>2206522</v>
          </cell>
          <cell r="O10028">
            <v>2206522</v>
          </cell>
        </row>
        <row r="10029">
          <cell r="F10029" t="str">
            <v>FFE</v>
          </cell>
          <cell r="N10029">
            <v>2050000</v>
          </cell>
          <cell r="O10029">
            <v>2050000</v>
          </cell>
        </row>
        <row r="10030">
          <cell r="F10030" t="str">
            <v>FFE</v>
          </cell>
          <cell r="N10030">
            <v>800000</v>
          </cell>
          <cell r="O10030">
            <v>800000</v>
          </cell>
        </row>
        <row r="10031">
          <cell r="F10031" t="str">
            <v>FFE</v>
          </cell>
          <cell r="N10031">
            <v>800000</v>
          </cell>
          <cell r="O10031">
            <v>800000</v>
          </cell>
        </row>
        <row r="10032">
          <cell r="F10032" t="str">
            <v>ITE</v>
          </cell>
          <cell r="N10032">
            <v>9874788</v>
          </cell>
          <cell r="O10032">
            <v>9874788</v>
          </cell>
        </row>
        <row r="10033">
          <cell r="F10033" t="str">
            <v>OPE</v>
          </cell>
          <cell r="N10033">
            <v>70918378</v>
          </cell>
          <cell r="O10033">
            <v>70918378</v>
          </cell>
        </row>
        <row r="10034">
          <cell r="F10034" t="str">
            <v>FFE</v>
          </cell>
          <cell r="N10034">
            <v>1550000</v>
          </cell>
          <cell r="O10034">
            <v>1550000</v>
          </cell>
        </row>
        <row r="10035">
          <cell r="F10035" t="str">
            <v>FFE</v>
          </cell>
          <cell r="N10035">
            <v>6943875</v>
          </cell>
          <cell r="O10035">
            <v>6943875</v>
          </cell>
        </row>
        <row r="10036">
          <cell r="F10036" t="str">
            <v>FFE</v>
          </cell>
          <cell r="N10036">
            <v>4693750</v>
          </cell>
          <cell r="O10036">
            <v>4693750</v>
          </cell>
        </row>
        <row r="10037">
          <cell r="F10037" t="str">
            <v>FFE</v>
          </cell>
          <cell r="N10037">
            <v>2774750</v>
          </cell>
          <cell r="O10037">
            <v>2774750</v>
          </cell>
        </row>
        <row r="10038">
          <cell r="F10038" t="str">
            <v>FFE</v>
          </cell>
          <cell r="N10038">
            <v>971750</v>
          </cell>
          <cell r="O10038">
            <v>971750</v>
          </cell>
        </row>
        <row r="10039">
          <cell r="F10039" t="str">
            <v>FFE</v>
          </cell>
          <cell r="N10039">
            <v>4691250</v>
          </cell>
          <cell r="O10039">
            <v>4691250</v>
          </cell>
        </row>
        <row r="10040">
          <cell r="F10040" t="str">
            <v>FFE</v>
          </cell>
          <cell r="N10040">
            <v>1107875</v>
          </cell>
          <cell r="O10040">
            <v>1107875</v>
          </cell>
        </row>
        <row r="10041">
          <cell r="F10041" t="str">
            <v>FFE</v>
          </cell>
          <cell r="N10041">
            <v>1249500</v>
          </cell>
          <cell r="O10041">
            <v>1249500</v>
          </cell>
        </row>
        <row r="10042">
          <cell r="F10042" t="str">
            <v>FFE</v>
          </cell>
          <cell r="N10042">
            <v>4137500</v>
          </cell>
          <cell r="O10042">
            <v>4137500</v>
          </cell>
        </row>
        <row r="10043">
          <cell r="F10043" t="str">
            <v>FFE</v>
          </cell>
          <cell r="N10043">
            <v>916250</v>
          </cell>
          <cell r="O10043">
            <v>916250</v>
          </cell>
        </row>
        <row r="10044">
          <cell r="F10044" t="str">
            <v>FFE</v>
          </cell>
          <cell r="N10044">
            <v>2293750</v>
          </cell>
          <cell r="O10044">
            <v>2293750</v>
          </cell>
        </row>
        <row r="10045">
          <cell r="F10045" t="str">
            <v>OPE</v>
          </cell>
          <cell r="N10045">
            <v>123222554</v>
          </cell>
          <cell r="O10045">
            <v>123222554</v>
          </cell>
        </row>
        <row r="10046">
          <cell r="F10046" t="str">
            <v>FFE</v>
          </cell>
          <cell r="N10046">
            <v>4225000</v>
          </cell>
          <cell r="O10046">
            <v>4225000</v>
          </cell>
        </row>
        <row r="10047">
          <cell r="F10047" t="str">
            <v>FFE</v>
          </cell>
          <cell r="N10047">
            <v>4225000</v>
          </cell>
          <cell r="O10047">
            <v>4225000</v>
          </cell>
        </row>
        <row r="10048">
          <cell r="F10048" t="str">
            <v>FFE</v>
          </cell>
          <cell r="N10048">
            <v>4225000</v>
          </cell>
          <cell r="O10048">
            <v>4225000</v>
          </cell>
        </row>
        <row r="10049">
          <cell r="F10049" t="str">
            <v>FFE</v>
          </cell>
          <cell r="N10049">
            <v>62500</v>
          </cell>
          <cell r="O10049">
            <v>750000</v>
          </cell>
        </row>
        <row r="10050">
          <cell r="F10050" t="str">
            <v>FFE</v>
          </cell>
          <cell r="N10050">
            <v>687500</v>
          </cell>
          <cell r="O10050">
            <v>0</v>
          </cell>
        </row>
        <row r="10051">
          <cell r="F10051" t="str">
            <v>OPE</v>
          </cell>
          <cell r="N10051">
            <v>398626593</v>
          </cell>
          <cell r="O10051">
            <v>398626593</v>
          </cell>
        </row>
        <row r="10052">
          <cell r="F10052" t="str">
            <v>BLD</v>
          </cell>
          <cell r="N10052">
            <v>63920000</v>
          </cell>
          <cell r="O10052">
            <v>63920000</v>
          </cell>
        </row>
        <row r="10053">
          <cell r="F10053" t="str">
            <v>ITE</v>
          </cell>
          <cell r="N10053">
            <v>4582187</v>
          </cell>
          <cell r="O10053">
            <v>4582187</v>
          </cell>
        </row>
        <row r="10054">
          <cell r="F10054" t="str">
            <v>FFE</v>
          </cell>
          <cell r="N10054">
            <v>3137500</v>
          </cell>
          <cell r="O10054">
            <v>3137500</v>
          </cell>
        </row>
        <row r="10055">
          <cell r="F10055" t="str">
            <v>FFE</v>
          </cell>
          <cell r="N10055">
            <v>1114895</v>
          </cell>
          <cell r="O10055">
            <v>1114895</v>
          </cell>
        </row>
        <row r="10056">
          <cell r="F10056" t="str">
            <v>FFE</v>
          </cell>
          <cell r="N10056">
            <v>789250</v>
          </cell>
          <cell r="O10056">
            <v>789250</v>
          </cell>
        </row>
        <row r="10057">
          <cell r="F10057" t="str">
            <v>ITE</v>
          </cell>
          <cell r="N10057">
            <v>1656250</v>
          </cell>
          <cell r="O10057">
            <v>1656250</v>
          </cell>
        </row>
        <row r="10058">
          <cell r="F10058" t="str">
            <v>ITE</v>
          </cell>
          <cell r="N10058">
            <v>1656250</v>
          </cell>
          <cell r="O10058">
            <v>1656250</v>
          </cell>
        </row>
        <row r="10059">
          <cell r="F10059" t="str">
            <v>ITE</v>
          </cell>
          <cell r="N10059">
            <v>1656250</v>
          </cell>
          <cell r="O10059">
            <v>1656250</v>
          </cell>
        </row>
        <row r="10060">
          <cell r="F10060" t="str">
            <v>ITE</v>
          </cell>
          <cell r="N10060">
            <v>1656250</v>
          </cell>
          <cell r="O10060">
            <v>1656250</v>
          </cell>
        </row>
        <row r="10061">
          <cell r="F10061" t="str">
            <v>ITE</v>
          </cell>
          <cell r="N10061">
            <v>1912500</v>
          </cell>
          <cell r="O10061">
            <v>1912500</v>
          </cell>
        </row>
        <row r="10062">
          <cell r="F10062" t="str">
            <v>ITE</v>
          </cell>
          <cell r="N10062">
            <v>1912500</v>
          </cell>
          <cell r="O10062">
            <v>1912500</v>
          </cell>
        </row>
        <row r="10063">
          <cell r="F10063" t="str">
            <v>ITE</v>
          </cell>
          <cell r="N10063">
            <v>1912500</v>
          </cell>
          <cell r="O10063">
            <v>1912500</v>
          </cell>
        </row>
        <row r="10064">
          <cell r="F10064" t="str">
            <v>ITE</v>
          </cell>
          <cell r="N10064">
            <v>1912500</v>
          </cell>
          <cell r="O10064">
            <v>1912500</v>
          </cell>
        </row>
        <row r="10065">
          <cell r="F10065" t="str">
            <v>ITE</v>
          </cell>
          <cell r="N10065">
            <v>2190000</v>
          </cell>
          <cell r="O10065">
            <v>2190000</v>
          </cell>
        </row>
        <row r="10066">
          <cell r="F10066" t="str">
            <v>ITE</v>
          </cell>
          <cell r="N10066">
            <v>2190000</v>
          </cell>
          <cell r="O10066">
            <v>2190000</v>
          </cell>
        </row>
        <row r="10067">
          <cell r="F10067" t="str">
            <v>ITE</v>
          </cell>
          <cell r="N10067">
            <v>2190000</v>
          </cell>
          <cell r="O10067">
            <v>2190000</v>
          </cell>
        </row>
        <row r="10068">
          <cell r="F10068" t="str">
            <v>ITE</v>
          </cell>
          <cell r="N10068">
            <v>2190000</v>
          </cell>
          <cell r="O10068">
            <v>2190000</v>
          </cell>
        </row>
        <row r="10069">
          <cell r="F10069" t="str">
            <v>ITE</v>
          </cell>
          <cell r="N10069">
            <v>2190000</v>
          </cell>
          <cell r="O10069">
            <v>2190000</v>
          </cell>
        </row>
        <row r="10070">
          <cell r="F10070" t="str">
            <v>ITE</v>
          </cell>
          <cell r="N10070">
            <v>2190000</v>
          </cell>
          <cell r="O10070">
            <v>2190000</v>
          </cell>
        </row>
        <row r="10071">
          <cell r="F10071" t="str">
            <v>ITE</v>
          </cell>
          <cell r="N10071">
            <v>2190000</v>
          </cell>
          <cell r="O10071">
            <v>2190000</v>
          </cell>
        </row>
        <row r="10072">
          <cell r="F10072" t="str">
            <v>ITE</v>
          </cell>
          <cell r="N10072">
            <v>365000</v>
          </cell>
          <cell r="O10072">
            <v>0</v>
          </cell>
        </row>
        <row r="10073">
          <cell r="F10073" t="str">
            <v>ITE</v>
          </cell>
          <cell r="N10073">
            <v>1825000</v>
          </cell>
          <cell r="O10073">
            <v>2190000</v>
          </cell>
        </row>
        <row r="10074">
          <cell r="F10074" t="str">
            <v>ITE</v>
          </cell>
          <cell r="N10074">
            <v>2190000</v>
          </cell>
          <cell r="O10074">
            <v>2190000</v>
          </cell>
        </row>
        <row r="10075">
          <cell r="F10075" t="str">
            <v>ITE</v>
          </cell>
          <cell r="N10075">
            <v>2190000</v>
          </cell>
          <cell r="O10075">
            <v>2190000</v>
          </cell>
        </row>
        <row r="10076">
          <cell r="F10076" t="str">
            <v>ITE</v>
          </cell>
          <cell r="N10076">
            <v>365000</v>
          </cell>
          <cell r="O10076">
            <v>0</v>
          </cell>
        </row>
        <row r="10077">
          <cell r="F10077" t="str">
            <v>ITE</v>
          </cell>
          <cell r="N10077">
            <v>1825000</v>
          </cell>
          <cell r="O10077">
            <v>2190000</v>
          </cell>
        </row>
        <row r="10078">
          <cell r="F10078" t="str">
            <v>ITE</v>
          </cell>
          <cell r="N10078">
            <v>1825000</v>
          </cell>
          <cell r="O10078">
            <v>2190000</v>
          </cell>
        </row>
        <row r="10079">
          <cell r="F10079" t="str">
            <v>ITE</v>
          </cell>
          <cell r="N10079">
            <v>365000</v>
          </cell>
          <cell r="O10079">
            <v>0</v>
          </cell>
        </row>
        <row r="10080">
          <cell r="F10080" t="str">
            <v>ITE</v>
          </cell>
          <cell r="N10080">
            <v>1825000</v>
          </cell>
          <cell r="O10080">
            <v>2190000</v>
          </cell>
        </row>
        <row r="10081">
          <cell r="F10081" t="str">
            <v>ITE</v>
          </cell>
          <cell r="N10081">
            <v>365000</v>
          </cell>
          <cell r="O10081">
            <v>0</v>
          </cell>
        </row>
        <row r="10082">
          <cell r="F10082" t="str">
            <v>ITE</v>
          </cell>
          <cell r="N10082">
            <v>1825000</v>
          </cell>
          <cell r="O10082">
            <v>2190000</v>
          </cell>
        </row>
        <row r="10083">
          <cell r="F10083" t="str">
            <v>ITE</v>
          </cell>
          <cell r="N10083">
            <v>365000</v>
          </cell>
          <cell r="O10083">
            <v>0</v>
          </cell>
        </row>
        <row r="10084">
          <cell r="F10084" t="str">
            <v>ITE</v>
          </cell>
          <cell r="N10084">
            <v>365000</v>
          </cell>
          <cell r="O10084">
            <v>0</v>
          </cell>
        </row>
        <row r="10085">
          <cell r="F10085" t="str">
            <v>ITE</v>
          </cell>
          <cell r="N10085">
            <v>365000</v>
          </cell>
          <cell r="O10085">
            <v>0</v>
          </cell>
        </row>
        <row r="10086">
          <cell r="F10086" t="str">
            <v>ITE</v>
          </cell>
          <cell r="N10086">
            <v>1825000</v>
          </cell>
          <cell r="O10086">
            <v>2190000</v>
          </cell>
        </row>
        <row r="10087">
          <cell r="F10087" t="str">
            <v>ITE</v>
          </cell>
          <cell r="N10087">
            <v>365000</v>
          </cell>
          <cell r="O10087">
            <v>0</v>
          </cell>
        </row>
        <row r="10088">
          <cell r="F10088" t="str">
            <v>ITE</v>
          </cell>
          <cell r="N10088">
            <v>1825000</v>
          </cell>
          <cell r="O10088">
            <v>2190000</v>
          </cell>
        </row>
        <row r="10089">
          <cell r="F10089" t="str">
            <v>ITE</v>
          </cell>
          <cell r="N10089">
            <v>365000</v>
          </cell>
          <cell r="O10089">
            <v>0</v>
          </cell>
        </row>
        <row r="10090">
          <cell r="F10090" t="str">
            <v>FFE</v>
          </cell>
          <cell r="N10090">
            <v>1689288</v>
          </cell>
          <cell r="O10090">
            <v>1689288</v>
          </cell>
        </row>
        <row r="10091">
          <cell r="F10091" t="str">
            <v>FFE</v>
          </cell>
          <cell r="N10091">
            <v>717570</v>
          </cell>
          <cell r="O10091">
            <v>717570</v>
          </cell>
        </row>
        <row r="10092">
          <cell r="F10092" t="str">
            <v>FFE</v>
          </cell>
          <cell r="N10092">
            <v>717570</v>
          </cell>
          <cell r="O10092">
            <v>717570</v>
          </cell>
        </row>
        <row r="10093">
          <cell r="F10093" t="str">
            <v>ITE</v>
          </cell>
          <cell r="N10093">
            <v>2263020</v>
          </cell>
          <cell r="O10093">
            <v>2263020</v>
          </cell>
        </row>
        <row r="10094">
          <cell r="F10094" t="str">
            <v>ITE</v>
          </cell>
          <cell r="N10094">
            <v>2263020</v>
          </cell>
          <cell r="O10094">
            <v>2263020</v>
          </cell>
        </row>
        <row r="10095">
          <cell r="F10095" t="str">
            <v>ITE</v>
          </cell>
          <cell r="N10095">
            <v>2263020</v>
          </cell>
          <cell r="O10095">
            <v>2263020</v>
          </cell>
        </row>
        <row r="10096">
          <cell r="F10096" t="str">
            <v>ITE</v>
          </cell>
          <cell r="N10096">
            <v>36819250</v>
          </cell>
          <cell r="O10096">
            <v>36819250</v>
          </cell>
        </row>
        <row r="10097">
          <cell r="F10097" t="str">
            <v>ITE</v>
          </cell>
          <cell r="N10097">
            <v>22010079</v>
          </cell>
          <cell r="O10097">
            <v>22010079</v>
          </cell>
        </row>
        <row r="10098">
          <cell r="F10098" t="str">
            <v>ITE</v>
          </cell>
          <cell r="N10098">
            <v>2007500</v>
          </cell>
          <cell r="O10098">
            <v>2007500</v>
          </cell>
        </row>
        <row r="10099">
          <cell r="F10099" t="str">
            <v>ITE</v>
          </cell>
          <cell r="N10099">
            <v>2007500</v>
          </cell>
          <cell r="O10099">
            <v>2007500</v>
          </cell>
        </row>
        <row r="10100">
          <cell r="F10100" t="str">
            <v>ITE</v>
          </cell>
          <cell r="N10100">
            <v>2007500</v>
          </cell>
          <cell r="O10100">
            <v>2007500</v>
          </cell>
        </row>
        <row r="10101">
          <cell r="F10101" t="str">
            <v>ITE</v>
          </cell>
          <cell r="N10101">
            <v>2007500</v>
          </cell>
          <cell r="O10101">
            <v>2007500</v>
          </cell>
        </row>
        <row r="10102">
          <cell r="F10102" t="str">
            <v>ITE</v>
          </cell>
          <cell r="N10102">
            <v>2007500</v>
          </cell>
          <cell r="O10102">
            <v>2007500</v>
          </cell>
        </row>
        <row r="10103">
          <cell r="F10103" t="str">
            <v>ITE</v>
          </cell>
          <cell r="N10103">
            <v>2007500</v>
          </cell>
          <cell r="O10103">
            <v>2007500</v>
          </cell>
        </row>
        <row r="10104">
          <cell r="F10104" t="str">
            <v>ITE</v>
          </cell>
          <cell r="N10104">
            <v>1535416</v>
          </cell>
          <cell r="O10104">
            <v>1535416</v>
          </cell>
        </row>
        <row r="10105">
          <cell r="F10105" t="str">
            <v>ITE</v>
          </cell>
          <cell r="N10105">
            <v>1535416</v>
          </cell>
          <cell r="O10105">
            <v>1535416</v>
          </cell>
        </row>
        <row r="10106">
          <cell r="F10106" t="str">
            <v>ITE</v>
          </cell>
          <cell r="N10106">
            <v>1523958</v>
          </cell>
          <cell r="O10106">
            <v>1523958</v>
          </cell>
        </row>
        <row r="10107">
          <cell r="F10107" t="str">
            <v>ITE</v>
          </cell>
          <cell r="N10107">
            <v>1523958</v>
          </cell>
          <cell r="O10107">
            <v>1523958</v>
          </cell>
        </row>
        <row r="10108">
          <cell r="F10108" t="str">
            <v>ITE</v>
          </cell>
          <cell r="N10108">
            <v>630208</v>
          </cell>
          <cell r="O10108">
            <v>630208</v>
          </cell>
        </row>
        <row r="10109">
          <cell r="F10109" t="str">
            <v>ITE</v>
          </cell>
          <cell r="N10109">
            <v>630208</v>
          </cell>
          <cell r="O10109">
            <v>630208</v>
          </cell>
        </row>
        <row r="10110">
          <cell r="F10110" t="str">
            <v>FFE</v>
          </cell>
          <cell r="N10110">
            <v>1161458</v>
          </cell>
          <cell r="O10110">
            <v>1161458</v>
          </cell>
        </row>
        <row r="10111">
          <cell r="F10111" t="str">
            <v>ITE</v>
          </cell>
          <cell r="N10111">
            <v>1760416</v>
          </cell>
          <cell r="O10111">
            <v>1760416</v>
          </cell>
        </row>
        <row r="10112">
          <cell r="F10112" t="str">
            <v>FFE</v>
          </cell>
          <cell r="N10112">
            <v>1810416</v>
          </cell>
          <cell r="O10112">
            <v>1810416</v>
          </cell>
        </row>
        <row r="10113">
          <cell r="F10113" t="str">
            <v>FFE</v>
          </cell>
          <cell r="N10113">
            <v>1810416</v>
          </cell>
          <cell r="O10113">
            <v>1810416</v>
          </cell>
        </row>
        <row r="10114">
          <cell r="F10114" t="str">
            <v>BLD</v>
          </cell>
          <cell r="N10114">
            <v>25328821</v>
          </cell>
          <cell r="O10114">
            <v>25328821</v>
          </cell>
        </row>
        <row r="10115">
          <cell r="F10115" t="str">
            <v>FFE</v>
          </cell>
          <cell r="N10115">
            <v>1493678</v>
          </cell>
          <cell r="O10115">
            <v>1493678</v>
          </cell>
        </row>
        <row r="10116">
          <cell r="F10116" t="str">
            <v>FFE</v>
          </cell>
          <cell r="N10116">
            <v>645833</v>
          </cell>
          <cell r="O10116">
            <v>645833</v>
          </cell>
        </row>
        <row r="10117">
          <cell r="F10117" t="str">
            <v>FFE</v>
          </cell>
          <cell r="N10117">
            <v>1727065</v>
          </cell>
          <cell r="O10117">
            <v>1727065</v>
          </cell>
        </row>
        <row r="10118">
          <cell r="F10118" t="str">
            <v>FFE</v>
          </cell>
          <cell r="N10118">
            <v>1727065</v>
          </cell>
          <cell r="O10118">
            <v>1727065</v>
          </cell>
        </row>
        <row r="10119">
          <cell r="F10119" t="str">
            <v>FFE</v>
          </cell>
          <cell r="N10119">
            <v>840193</v>
          </cell>
          <cell r="O10119">
            <v>840193</v>
          </cell>
        </row>
        <row r="10120">
          <cell r="F10120" t="str">
            <v>FFE</v>
          </cell>
          <cell r="N10120">
            <v>840193</v>
          </cell>
          <cell r="O10120">
            <v>840193</v>
          </cell>
        </row>
        <row r="10121">
          <cell r="F10121" t="str">
            <v>FFE</v>
          </cell>
          <cell r="N10121">
            <v>513451</v>
          </cell>
          <cell r="O10121">
            <v>513451</v>
          </cell>
        </row>
        <row r="10122">
          <cell r="F10122" t="str">
            <v>FFE</v>
          </cell>
          <cell r="N10122">
            <v>513451</v>
          </cell>
          <cell r="O10122">
            <v>513451</v>
          </cell>
        </row>
        <row r="10123">
          <cell r="F10123" t="str">
            <v>FFE</v>
          </cell>
          <cell r="N10123">
            <v>513451</v>
          </cell>
          <cell r="O10123">
            <v>513451</v>
          </cell>
        </row>
        <row r="10124">
          <cell r="F10124" t="str">
            <v>FFE</v>
          </cell>
          <cell r="N10124">
            <v>513451</v>
          </cell>
          <cell r="O10124">
            <v>513451</v>
          </cell>
        </row>
        <row r="10125">
          <cell r="F10125" t="str">
            <v>FFE</v>
          </cell>
          <cell r="N10125">
            <v>933548</v>
          </cell>
          <cell r="O10125">
            <v>933548</v>
          </cell>
        </row>
        <row r="10126">
          <cell r="F10126" t="str">
            <v>FFE</v>
          </cell>
          <cell r="N10126">
            <v>933548</v>
          </cell>
          <cell r="O10126">
            <v>933548</v>
          </cell>
        </row>
        <row r="10127">
          <cell r="F10127" t="str">
            <v>FFE</v>
          </cell>
          <cell r="N10127">
            <v>933548</v>
          </cell>
          <cell r="O10127">
            <v>933548</v>
          </cell>
        </row>
        <row r="10128">
          <cell r="F10128" t="str">
            <v>FFE</v>
          </cell>
          <cell r="N10128">
            <v>933548</v>
          </cell>
          <cell r="O10128">
            <v>933548</v>
          </cell>
        </row>
        <row r="10129">
          <cell r="F10129" t="str">
            <v>FFE</v>
          </cell>
          <cell r="N10129">
            <v>933548</v>
          </cell>
          <cell r="O10129">
            <v>933548</v>
          </cell>
        </row>
        <row r="10130">
          <cell r="F10130" t="str">
            <v>FFE</v>
          </cell>
          <cell r="N10130">
            <v>933548</v>
          </cell>
          <cell r="O10130">
            <v>933548</v>
          </cell>
        </row>
        <row r="10131">
          <cell r="F10131" t="str">
            <v>FFE</v>
          </cell>
          <cell r="N10131">
            <v>933548</v>
          </cell>
          <cell r="O10131">
            <v>933548</v>
          </cell>
        </row>
        <row r="10132">
          <cell r="F10132" t="str">
            <v>FFE</v>
          </cell>
          <cell r="N10132">
            <v>933548</v>
          </cell>
          <cell r="O10132">
            <v>933548</v>
          </cell>
        </row>
        <row r="10133">
          <cell r="F10133" t="str">
            <v>FFE</v>
          </cell>
          <cell r="N10133">
            <v>933548</v>
          </cell>
          <cell r="O10133">
            <v>933548</v>
          </cell>
        </row>
        <row r="10134">
          <cell r="F10134" t="str">
            <v>FFE</v>
          </cell>
          <cell r="N10134">
            <v>933548</v>
          </cell>
          <cell r="O10134">
            <v>933548</v>
          </cell>
        </row>
        <row r="10135">
          <cell r="F10135" t="str">
            <v>FFE</v>
          </cell>
          <cell r="N10135">
            <v>933548</v>
          </cell>
          <cell r="O10135">
            <v>933548</v>
          </cell>
        </row>
        <row r="10136">
          <cell r="F10136" t="str">
            <v>FFE</v>
          </cell>
          <cell r="N10136">
            <v>933548</v>
          </cell>
          <cell r="O10136">
            <v>933548</v>
          </cell>
        </row>
        <row r="10137">
          <cell r="F10137" t="str">
            <v>FFE</v>
          </cell>
          <cell r="N10137">
            <v>933550</v>
          </cell>
          <cell r="O10137">
            <v>933550</v>
          </cell>
        </row>
        <row r="10138">
          <cell r="F10138" t="str">
            <v>ITE</v>
          </cell>
          <cell r="N10138">
            <v>1586485</v>
          </cell>
          <cell r="O10138">
            <v>1586485</v>
          </cell>
        </row>
        <row r="10139">
          <cell r="F10139" t="str">
            <v>ITE</v>
          </cell>
          <cell r="N10139">
            <v>1586485</v>
          </cell>
          <cell r="O10139">
            <v>1586485</v>
          </cell>
        </row>
        <row r="10140">
          <cell r="F10140" t="str">
            <v>ITE</v>
          </cell>
          <cell r="N10140">
            <v>1586485</v>
          </cell>
          <cell r="O10140">
            <v>1586485</v>
          </cell>
        </row>
        <row r="10141">
          <cell r="F10141" t="str">
            <v>ITE</v>
          </cell>
          <cell r="N10141">
            <v>1586485</v>
          </cell>
          <cell r="O10141">
            <v>1586485</v>
          </cell>
        </row>
        <row r="10142">
          <cell r="F10142" t="str">
            <v>ITE</v>
          </cell>
          <cell r="N10142">
            <v>1586485</v>
          </cell>
          <cell r="O10142">
            <v>1586485</v>
          </cell>
        </row>
        <row r="10143">
          <cell r="F10143" t="str">
            <v>ITE</v>
          </cell>
          <cell r="N10143">
            <v>1586485</v>
          </cell>
          <cell r="O10143">
            <v>1586485</v>
          </cell>
        </row>
        <row r="10144">
          <cell r="F10144" t="str">
            <v>ITE</v>
          </cell>
          <cell r="N10144">
            <v>1586485</v>
          </cell>
          <cell r="O10144">
            <v>1586485</v>
          </cell>
        </row>
        <row r="10145">
          <cell r="F10145" t="str">
            <v>ITE</v>
          </cell>
          <cell r="N10145">
            <v>1586485</v>
          </cell>
          <cell r="O10145">
            <v>1586485</v>
          </cell>
        </row>
        <row r="10146">
          <cell r="F10146" t="str">
            <v>ITE</v>
          </cell>
          <cell r="N10146">
            <v>1586485</v>
          </cell>
          <cell r="O10146">
            <v>1586485</v>
          </cell>
        </row>
        <row r="10147">
          <cell r="F10147" t="str">
            <v>ITE</v>
          </cell>
          <cell r="N10147">
            <v>1586485</v>
          </cell>
          <cell r="O10147">
            <v>1586485</v>
          </cell>
        </row>
        <row r="10148">
          <cell r="F10148" t="str">
            <v>ITE</v>
          </cell>
          <cell r="N10148">
            <v>1586485</v>
          </cell>
          <cell r="O10148">
            <v>1586485</v>
          </cell>
        </row>
        <row r="10149">
          <cell r="F10149" t="str">
            <v>ITE</v>
          </cell>
          <cell r="N10149">
            <v>1586485</v>
          </cell>
          <cell r="O10149">
            <v>1586485</v>
          </cell>
        </row>
        <row r="10150">
          <cell r="F10150" t="str">
            <v>ITE</v>
          </cell>
          <cell r="N10150">
            <v>1586485</v>
          </cell>
          <cell r="O10150">
            <v>1586485</v>
          </cell>
        </row>
        <row r="10151">
          <cell r="F10151" t="str">
            <v>ITE</v>
          </cell>
          <cell r="N10151">
            <v>1586485</v>
          </cell>
          <cell r="O10151">
            <v>1586485</v>
          </cell>
        </row>
        <row r="10152">
          <cell r="F10152" t="str">
            <v>ITE</v>
          </cell>
          <cell r="N10152">
            <v>1586485</v>
          </cell>
          <cell r="O10152">
            <v>1586485</v>
          </cell>
        </row>
        <row r="10153">
          <cell r="F10153" t="str">
            <v>ITE</v>
          </cell>
          <cell r="N10153">
            <v>1586485</v>
          </cell>
          <cell r="O10153">
            <v>1586485</v>
          </cell>
        </row>
        <row r="10154">
          <cell r="F10154" t="str">
            <v>ITE</v>
          </cell>
          <cell r="N10154">
            <v>1586485</v>
          </cell>
          <cell r="O10154">
            <v>1586485</v>
          </cell>
        </row>
        <row r="10155">
          <cell r="F10155" t="str">
            <v>ITE</v>
          </cell>
          <cell r="N10155">
            <v>1586485</v>
          </cell>
          <cell r="O10155">
            <v>1586485</v>
          </cell>
        </row>
        <row r="10156">
          <cell r="F10156" t="str">
            <v>ITE</v>
          </cell>
          <cell r="N10156">
            <v>1586485</v>
          </cell>
          <cell r="O10156">
            <v>1586485</v>
          </cell>
        </row>
        <row r="10157">
          <cell r="F10157" t="str">
            <v>ITE</v>
          </cell>
          <cell r="N10157">
            <v>1586485</v>
          </cell>
          <cell r="O10157">
            <v>1586485</v>
          </cell>
        </row>
        <row r="10158">
          <cell r="F10158" t="str">
            <v>ITE</v>
          </cell>
          <cell r="N10158">
            <v>1586485</v>
          </cell>
          <cell r="O10158">
            <v>1586485</v>
          </cell>
        </row>
        <row r="10159">
          <cell r="F10159" t="str">
            <v>ITE</v>
          </cell>
          <cell r="N10159">
            <v>1586485</v>
          </cell>
          <cell r="O10159">
            <v>1586485</v>
          </cell>
        </row>
        <row r="10160">
          <cell r="F10160" t="str">
            <v>ITE</v>
          </cell>
          <cell r="N10160">
            <v>1586485</v>
          </cell>
          <cell r="O10160">
            <v>1586485</v>
          </cell>
        </row>
        <row r="10161">
          <cell r="F10161" t="str">
            <v>ITE</v>
          </cell>
          <cell r="N10161">
            <v>1586485</v>
          </cell>
          <cell r="O10161">
            <v>1586485</v>
          </cell>
        </row>
        <row r="10162">
          <cell r="F10162" t="str">
            <v>ITE</v>
          </cell>
          <cell r="N10162">
            <v>1586485</v>
          </cell>
          <cell r="O10162">
            <v>1586485</v>
          </cell>
        </row>
        <row r="10163">
          <cell r="F10163" t="str">
            <v>ITE</v>
          </cell>
          <cell r="N10163">
            <v>1586485</v>
          </cell>
          <cell r="O10163">
            <v>1586485</v>
          </cell>
        </row>
        <row r="10164">
          <cell r="F10164" t="str">
            <v>ITE</v>
          </cell>
          <cell r="N10164">
            <v>1586485</v>
          </cell>
          <cell r="O10164">
            <v>1586485</v>
          </cell>
        </row>
        <row r="10165">
          <cell r="F10165" t="str">
            <v>ITE</v>
          </cell>
          <cell r="N10165">
            <v>1586485</v>
          </cell>
          <cell r="O10165">
            <v>1586485</v>
          </cell>
        </row>
        <row r="10166">
          <cell r="F10166" t="str">
            <v>ITE</v>
          </cell>
          <cell r="N10166">
            <v>1586485</v>
          </cell>
          <cell r="O10166">
            <v>1586485</v>
          </cell>
        </row>
        <row r="10167">
          <cell r="F10167" t="str">
            <v>ITE</v>
          </cell>
          <cell r="N10167">
            <v>1586485</v>
          </cell>
          <cell r="O10167">
            <v>1586485</v>
          </cell>
        </row>
        <row r="10168">
          <cell r="F10168" t="str">
            <v>ITE</v>
          </cell>
          <cell r="N10168">
            <v>1586485</v>
          </cell>
          <cell r="O10168">
            <v>1586485</v>
          </cell>
        </row>
        <row r="10169">
          <cell r="F10169" t="str">
            <v>ITE</v>
          </cell>
          <cell r="N10169">
            <v>1586485</v>
          </cell>
          <cell r="O10169">
            <v>1586485</v>
          </cell>
        </row>
        <row r="10170">
          <cell r="F10170" t="str">
            <v>ITE</v>
          </cell>
          <cell r="N10170">
            <v>1586485</v>
          </cell>
          <cell r="O10170">
            <v>1586485</v>
          </cell>
        </row>
        <row r="10171">
          <cell r="F10171" t="str">
            <v>ITE</v>
          </cell>
          <cell r="N10171">
            <v>1586485</v>
          </cell>
          <cell r="O10171">
            <v>1586485</v>
          </cell>
        </row>
        <row r="10172">
          <cell r="F10172" t="str">
            <v>ITE</v>
          </cell>
          <cell r="N10172">
            <v>1586485</v>
          </cell>
          <cell r="O10172">
            <v>1586485</v>
          </cell>
        </row>
        <row r="10173">
          <cell r="F10173" t="str">
            <v>ITE</v>
          </cell>
          <cell r="N10173">
            <v>1586485</v>
          </cell>
          <cell r="O10173">
            <v>1586485</v>
          </cell>
        </row>
        <row r="10174">
          <cell r="F10174" t="str">
            <v>ITE</v>
          </cell>
          <cell r="N10174">
            <v>1586485</v>
          </cell>
          <cell r="O10174">
            <v>1586485</v>
          </cell>
        </row>
        <row r="10175">
          <cell r="F10175" t="str">
            <v>ITE</v>
          </cell>
          <cell r="N10175">
            <v>1586485</v>
          </cell>
          <cell r="O10175">
            <v>1586485</v>
          </cell>
        </row>
        <row r="10176">
          <cell r="F10176" t="str">
            <v>ITE</v>
          </cell>
          <cell r="N10176">
            <v>26250000</v>
          </cell>
          <cell r="O10176">
            <v>26250000</v>
          </cell>
        </row>
        <row r="10177">
          <cell r="F10177" t="str">
            <v>OPE</v>
          </cell>
          <cell r="N10177">
            <v>750000</v>
          </cell>
          <cell r="O10177">
            <v>750000</v>
          </cell>
        </row>
        <row r="10178">
          <cell r="F10178" t="str">
            <v>FFE</v>
          </cell>
          <cell r="N10178">
            <v>698437</v>
          </cell>
          <cell r="O10178">
            <v>698437</v>
          </cell>
        </row>
        <row r="10179">
          <cell r="F10179" t="str">
            <v>ITE</v>
          </cell>
          <cell r="N10179">
            <v>1242187</v>
          </cell>
          <cell r="O10179">
            <v>1242187</v>
          </cell>
        </row>
        <row r="10180">
          <cell r="F10180" t="str">
            <v>ITE</v>
          </cell>
          <cell r="N10180">
            <v>1242187</v>
          </cell>
          <cell r="O10180">
            <v>1242187</v>
          </cell>
        </row>
        <row r="10181">
          <cell r="F10181" t="str">
            <v>ITE</v>
          </cell>
          <cell r="N10181">
            <v>1242187</v>
          </cell>
          <cell r="O10181">
            <v>1242187</v>
          </cell>
        </row>
        <row r="10182">
          <cell r="F10182" t="str">
            <v>ITE</v>
          </cell>
          <cell r="N10182">
            <v>1242187</v>
          </cell>
          <cell r="O10182">
            <v>1242187</v>
          </cell>
        </row>
        <row r="10183">
          <cell r="F10183" t="str">
            <v>ITE</v>
          </cell>
          <cell r="N10183">
            <v>1242187</v>
          </cell>
          <cell r="O10183">
            <v>1242187</v>
          </cell>
        </row>
        <row r="10184">
          <cell r="F10184" t="str">
            <v>ITE</v>
          </cell>
          <cell r="N10184">
            <v>943411</v>
          </cell>
          <cell r="O10184">
            <v>943411</v>
          </cell>
        </row>
        <row r="10185">
          <cell r="F10185" t="str">
            <v>ITE</v>
          </cell>
          <cell r="N10185">
            <v>23293499</v>
          </cell>
          <cell r="O10185">
            <v>23293499</v>
          </cell>
        </row>
        <row r="10186">
          <cell r="F10186" t="str">
            <v>ITE</v>
          </cell>
          <cell r="N10186">
            <v>1211278</v>
          </cell>
          <cell r="O10186">
            <v>1211278</v>
          </cell>
        </row>
        <row r="10187">
          <cell r="F10187" t="str">
            <v>ITE</v>
          </cell>
          <cell r="N10187">
            <v>2795273</v>
          </cell>
          <cell r="O10187">
            <v>2795273</v>
          </cell>
        </row>
        <row r="10188">
          <cell r="F10188" t="str">
            <v>ITE</v>
          </cell>
          <cell r="N10188">
            <v>22129203</v>
          </cell>
          <cell r="O10188">
            <v>22129203</v>
          </cell>
        </row>
        <row r="10189">
          <cell r="F10189" t="str">
            <v>OPE</v>
          </cell>
          <cell r="N10189">
            <v>1666670</v>
          </cell>
          <cell r="O10189">
            <v>1666670</v>
          </cell>
        </row>
        <row r="10190">
          <cell r="F10190" t="str">
            <v>OPE</v>
          </cell>
          <cell r="N10190">
            <v>1666670</v>
          </cell>
          <cell r="O10190">
            <v>1666670</v>
          </cell>
        </row>
        <row r="10191">
          <cell r="F10191" t="str">
            <v>FFE</v>
          </cell>
          <cell r="N10191">
            <v>1045312</v>
          </cell>
          <cell r="O10191">
            <v>1045312</v>
          </cell>
        </row>
        <row r="10192">
          <cell r="F10192" t="str">
            <v>FFE</v>
          </cell>
          <cell r="N10192">
            <v>1045312</v>
          </cell>
          <cell r="O10192">
            <v>1045312</v>
          </cell>
        </row>
        <row r="10193">
          <cell r="F10193" t="str">
            <v>MME</v>
          </cell>
          <cell r="N10193">
            <v>251563</v>
          </cell>
          <cell r="O10193">
            <v>2767192</v>
          </cell>
        </row>
        <row r="10194">
          <cell r="F10194" t="str">
            <v>MME</v>
          </cell>
          <cell r="N10194">
            <v>251562</v>
          </cell>
          <cell r="O10194">
            <v>0</v>
          </cell>
        </row>
        <row r="10195">
          <cell r="F10195" t="str">
            <v>MME</v>
          </cell>
          <cell r="N10195">
            <v>2264067</v>
          </cell>
          <cell r="O10195">
            <v>0</v>
          </cell>
        </row>
        <row r="10196">
          <cell r="F10196" t="str">
            <v>FFE</v>
          </cell>
          <cell r="N10196">
            <v>441684</v>
          </cell>
          <cell r="O10196">
            <v>441684</v>
          </cell>
        </row>
        <row r="10197">
          <cell r="F10197" t="str">
            <v>OPE</v>
          </cell>
          <cell r="N10197">
            <v>106640755</v>
          </cell>
          <cell r="O10197">
            <v>106640755</v>
          </cell>
        </row>
        <row r="10198">
          <cell r="F10198" t="str">
            <v>OPE</v>
          </cell>
          <cell r="N10198">
            <v>137783126</v>
          </cell>
          <cell r="O10198">
            <v>137783126</v>
          </cell>
        </row>
        <row r="10199">
          <cell r="F10199" t="str">
            <v>OPE</v>
          </cell>
          <cell r="N10199">
            <v>150509840</v>
          </cell>
          <cell r="O10199">
            <v>150509840</v>
          </cell>
        </row>
        <row r="10200">
          <cell r="F10200" t="str">
            <v>FFE</v>
          </cell>
          <cell r="N10200">
            <v>1125000</v>
          </cell>
          <cell r="O10200">
            <v>1125000</v>
          </cell>
        </row>
        <row r="10201">
          <cell r="F10201" t="str">
            <v>FFE</v>
          </cell>
          <cell r="N10201">
            <v>1050000</v>
          </cell>
          <cell r="O10201">
            <v>1050000</v>
          </cell>
        </row>
        <row r="10202">
          <cell r="F10202" t="str">
            <v>COM</v>
          </cell>
          <cell r="N10202">
            <v>1775000</v>
          </cell>
          <cell r="O10202">
            <v>1775000</v>
          </cell>
        </row>
        <row r="10203">
          <cell r="F10203" t="str">
            <v>ITE</v>
          </cell>
          <cell r="N10203">
            <v>833333</v>
          </cell>
          <cell r="O10203">
            <v>833333</v>
          </cell>
        </row>
        <row r="10204">
          <cell r="F10204" t="str">
            <v>ITE</v>
          </cell>
          <cell r="N10204">
            <v>1242187</v>
          </cell>
          <cell r="O10204">
            <v>1242187</v>
          </cell>
        </row>
        <row r="10205">
          <cell r="F10205" t="str">
            <v>ITE</v>
          </cell>
          <cell r="N10205">
            <v>1242187</v>
          </cell>
          <cell r="O10205">
            <v>1242187</v>
          </cell>
        </row>
        <row r="10206">
          <cell r="F10206" t="str">
            <v>ITE</v>
          </cell>
          <cell r="N10206">
            <v>1242187</v>
          </cell>
          <cell r="O10206">
            <v>1242187</v>
          </cell>
        </row>
        <row r="10207">
          <cell r="F10207" t="str">
            <v>ITE</v>
          </cell>
          <cell r="N10207">
            <v>2396833</v>
          </cell>
          <cell r="O10207">
            <v>2396833</v>
          </cell>
        </row>
        <row r="10208">
          <cell r="F10208" t="str">
            <v>ITE</v>
          </cell>
          <cell r="N10208">
            <v>68392085</v>
          </cell>
          <cell r="O10208">
            <v>68392085</v>
          </cell>
        </row>
        <row r="10209">
          <cell r="F10209" t="str">
            <v>ITE</v>
          </cell>
          <cell r="N10209">
            <v>937500</v>
          </cell>
          <cell r="O10209">
            <v>937500</v>
          </cell>
        </row>
        <row r="10210">
          <cell r="F10210" t="str">
            <v>ITE</v>
          </cell>
          <cell r="N10210">
            <v>937500</v>
          </cell>
          <cell r="O10210">
            <v>937500</v>
          </cell>
        </row>
        <row r="10211">
          <cell r="F10211" t="str">
            <v>OPE</v>
          </cell>
          <cell r="N10211">
            <v>1687500</v>
          </cell>
          <cell r="O10211">
            <v>1687500</v>
          </cell>
        </row>
        <row r="10212">
          <cell r="F10212" t="str">
            <v>OPE</v>
          </cell>
          <cell r="N10212">
            <v>1687500</v>
          </cell>
          <cell r="O10212">
            <v>1687500</v>
          </cell>
        </row>
        <row r="10213">
          <cell r="F10213" t="str">
            <v>OPE</v>
          </cell>
          <cell r="N10213">
            <v>1687500</v>
          </cell>
          <cell r="O10213">
            <v>1687500</v>
          </cell>
        </row>
        <row r="10214">
          <cell r="F10214" t="str">
            <v>OPE</v>
          </cell>
          <cell r="N10214">
            <v>1687500</v>
          </cell>
          <cell r="O10214">
            <v>1687500</v>
          </cell>
        </row>
        <row r="10215">
          <cell r="F10215" t="str">
            <v>OPE</v>
          </cell>
          <cell r="N10215">
            <v>1687500</v>
          </cell>
          <cell r="O10215">
            <v>1687500</v>
          </cell>
        </row>
        <row r="10216">
          <cell r="F10216" t="str">
            <v>OPE</v>
          </cell>
          <cell r="N10216">
            <v>1687500</v>
          </cell>
          <cell r="O10216">
            <v>1687500</v>
          </cell>
        </row>
        <row r="10217">
          <cell r="F10217" t="str">
            <v>OPE</v>
          </cell>
          <cell r="N10217">
            <v>1687500</v>
          </cell>
          <cell r="O10217">
            <v>1687500</v>
          </cell>
        </row>
        <row r="10218">
          <cell r="F10218" t="str">
            <v>OPE</v>
          </cell>
          <cell r="N10218">
            <v>1687500</v>
          </cell>
          <cell r="O10218">
            <v>1687500</v>
          </cell>
        </row>
        <row r="10219">
          <cell r="F10219" t="str">
            <v>OPE</v>
          </cell>
          <cell r="N10219">
            <v>1687500</v>
          </cell>
          <cell r="O10219">
            <v>1687500</v>
          </cell>
        </row>
        <row r="10220">
          <cell r="F10220" t="str">
            <v>FFE</v>
          </cell>
          <cell r="N10220">
            <v>12410169</v>
          </cell>
          <cell r="O10220">
            <v>12410169</v>
          </cell>
        </row>
        <row r="10221">
          <cell r="F10221" t="str">
            <v>FFE</v>
          </cell>
          <cell r="N10221">
            <v>12410169</v>
          </cell>
          <cell r="O10221">
            <v>12410169</v>
          </cell>
        </row>
        <row r="10222">
          <cell r="F10222" t="str">
            <v>FFE</v>
          </cell>
          <cell r="N10222">
            <v>1406250</v>
          </cell>
          <cell r="O10222">
            <v>1406250</v>
          </cell>
        </row>
        <row r="10223">
          <cell r="F10223" t="str">
            <v>FFE</v>
          </cell>
          <cell r="N10223">
            <v>250488</v>
          </cell>
          <cell r="O10223">
            <v>250488</v>
          </cell>
        </row>
        <row r="10224">
          <cell r="F10224" t="str">
            <v>FFE</v>
          </cell>
          <cell r="N10224">
            <v>492187</v>
          </cell>
          <cell r="O10224">
            <v>492187</v>
          </cell>
        </row>
        <row r="10225">
          <cell r="F10225" t="str">
            <v>FFE</v>
          </cell>
          <cell r="N10225">
            <v>668250</v>
          </cell>
          <cell r="O10225">
            <v>668250</v>
          </cell>
        </row>
        <row r="10226">
          <cell r="F10226" t="str">
            <v>FFE</v>
          </cell>
          <cell r="N10226">
            <v>758671</v>
          </cell>
          <cell r="O10226">
            <v>758671</v>
          </cell>
        </row>
        <row r="10227">
          <cell r="F10227" t="str">
            <v>FFE</v>
          </cell>
          <cell r="N10227">
            <v>1033593</v>
          </cell>
          <cell r="O10227">
            <v>1033593</v>
          </cell>
        </row>
        <row r="10228">
          <cell r="F10228" t="str">
            <v>FFE</v>
          </cell>
          <cell r="N10228">
            <v>1033593</v>
          </cell>
          <cell r="O10228">
            <v>1033593</v>
          </cell>
        </row>
        <row r="10229">
          <cell r="F10229" t="str">
            <v>FFE</v>
          </cell>
          <cell r="N10229">
            <v>1033593</v>
          </cell>
          <cell r="O10229">
            <v>1033593</v>
          </cell>
        </row>
        <row r="10230">
          <cell r="F10230" t="str">
            <v>FFE</v>
          </cell>
          <cell r="N10230">
            <v>1033596</v>
          </cell>
          <cell r="O10230">
            <v>1033596</v>
          </cell>
        </row>
        <row r="10231">
          <cell r="F10231" t="str">
            <v>FFE</v>
          </cell>
          <cell r="N10231">
            <v>1033593</v>
          </cell>
          <cell r="O10231">
            <v>1033593</v>
          </cell>
        </row>
        <row r="10232">
          <cell r="F10232" t="str">
            <v>FFE</v>
          </cell>
          <cell r="N10232">
            <v>1033593</v>
          </cell>
          <cell r="O10232">
            <v>1033593</v>
          </cell>
        </row>
        <row r="10233">
          <cell r="F10233" t="str">
            <v>FFE</v>
          </cell>
          <cell r="N10233">
            <v>1033593</v>
          </cell>
          <cell r="O10233">
            <v>1033593</v>
          </cell>
        </row>
        <row r="10234">
          <cell r="F10234" t="str">
            <v>FFE</v>
          </cell>
          <cell r="N10234">
            <v>703125</v>
          </cell>
          <cell r="O10234">
            <v>703125</v>
          </cell>
        </row>
        <row r="10235">
          <cell r="F10235" t="str">
            <v>FFE</v>
          </cell>
          <cell r="N10235">
            <v>192187</v>
          </cell>
          <cell r="O10235">
            <v>192187</v>
          </cell>
        </row>
        <row r="10236">
          <cell r="F10236" t="str">
            <v>OPE</v>
          </cell>
          <cell r="N10236">
            <v>1083333</v>
          </cell>
          <cell r="O10236">
            <v>1083333</v>
          </cell>
        </row>
        <row r="10237">
          <cell r="F10237" t="str">
            <v>ITE</v>
          </cell>
          <cell r="N10237">
            <v>830833</v>
          </cell>
          <cell r="O10237">
            <v>830833</v>
          </cell>
        </row>
        <row r="10238">
          <cell r="F10238" t="str">
            <v>ITE</v>
          </cell>
          <cell r="N10238">
            <v>830833</v>
          </cell>
          <cell r="O10238">
            <v>830833</v>
          </cell>
        </row>
        <row r="10239">
          <cell r="F10239" t="str">
            <v>ITE</v>
          </cell>
          <cell r="N10239">
            <v>830833</v>
          </cell>
          <cell r="O10239">
            <v>830833</v>
          </cell>
        </row>
        <row r="10240">
          <cell r="F10240" t="str">
            <v>ITE</v>
          </cell>
          <cell r="N10240">
            <v>1104166</v>
          </cell>
          <cell r="O10240">
            <v>1104166</v>
          </cell>
        </row>
        <row r="10241">
          <cell r="F10241" t="str">
            <v>FFE</v>
          </cell>
          <cell r="N10241">
            <v>1050000</v>
          </cell>
          <cell r="O10241">
            <v>1050000</v>
          </cell>
        </row>
        <row r="10242">
          <cell r="F10242" t="str">
            <v>FFE</v>
          </cell>
          <cell r="N10242">
            <v>1050000</v>
          </cell>
          <cell r="O10242">
            <v>1050000</v>
          </cell>
        </row>
        <row r="10243">
          <cell r="F10243" t="str">
            <v>FFE</v>
          </cell>
          <cell r="N10243">
            <v>641666</v>
          </cell>
          <cell r="O10243">
            <v>641666</v>
          </cell>
        </row>
        <row r="10244">
          <cell r="F10244" t="str">
            <v>OPE</v>
          </cell>
          <cell r="N10244">
            <v>1593750</v>
          </cell>
          <cell r="O10244">
            <v>1593750</v>
          </cell>
        </row>
        <row r="10245">
          <cell r="F10245" t="str">
            <v>OPE</v>
          </cell>
          <cell r="N10245">
            <v>1593750</v>
          </cell>
          <cell r="O10245">
            <v>1593750</v>
          </cell>
        </row>
        <row r="10246">
          <cell r="F10246" t="str">
            <v>ITE</v>
          </cell>
          <cell r="N10246">
            <v>1728125</v>
          </cell>
          <cell r="O10246">
            <v>1728125</v>
          </cell>
        </row>
        <row r="10247">
          <cell r="F10247" t="str">
            <v>OPE</v>
          </cell>
          <cell r="N10247">
            <v>8750000</v>
          </cell>
          <cell r="O10247">
            <v>8750000</v>
          </cell>
        </row>
        <row r="10248">
          <cell r="F10248" t="str">
            <v>OPE</v>
          </cell>
          <cell r="N10248">
            <v>14218750</v>
          </cell>
          <cell r="O10248">
            <v>14218750</v>
          </cell>
        </row>
        <row r="10249">
          <cell r="F10249" t="str">
            <v>FFE</v>
          </cell>
          <cell r="N10249">
            <v>2305802</v>
          </cell>
          <cell r="O10249">
            <v>2305802</v>
          </cell>
        </row>
        <row r="10250">
          <cell r="F10250" t="str">
            <v>OPE</v>
          </cell>
          <cell r="N10250">
            <v>105505335</v>
          </cell>
          <cell r="O10250">
            <v>105505335</v>
          </cell>
        </row>
        <row r="10251">
          <cell r="F10251" t="str">
            <v>FFE</v>
          </cell>
          <cell r="N10251">
            <v>1300000</v>
          </cell>
          <cell r="O10251">
            <v>1300000</v>
          </cell>
        </row>
        <row r="10252">
          <cell r="F10252" t="str">
            <v>FFE</v>
          </cell>
          <cell r="N10252">
            <v>958333</v>
          </cell>
          <cell r="O10252">
            <v>958333</v>
          </cell>
        </row>
        <row r="10253">
          <cell r="F10253" t="str">
            <v>FFE</v>
          </cell>
          <cell r="N10253">
            <v>1375000</v>
          </cell>
          <cell r="O10253">
            <v>1375000</v>
          </cell>
        </row>
        <row r="10254">
          <cell r="F10254" t="str">
            <v>FFE</v>
          </cell>
          <cell r="N10254">
            <v>4791666</v>
          </cell>
          <cell r="O10254">
            <v>4791666</v>
          </cell>
        </row>
        <row r="10255">
          <cell r="F10255" t="str">
            <v>FFE</v>
          </cell>
          <cell r="N10255">
            <v>1041666</v>
          </cell>
          <cell r="O10255">
            <v>1041666</v>
          </cell>
        </row>
        <row r="10256">
          <cell r="F10256" t="str">
            <v>FFE</v>
          </cell>
          <cell r="N10256">
            <v>2656250</v>
          </cell>
          <cell r="O10256">
            <v>2656250</v>
          </cell>
        </row>
        <row r="10257">
          <cell r="F10257" t="str">
            <v>FFE</v>
          </cell>
          <cell r="N10257">
            <v>1093750</v>
          </cell>
          <cell r="O10257">
            <v>1093750</v>
          </cell>
        </row>
        <row r="10258">
          <cell r="F10258" t="str">
            <v>BLD</v>
          </cell>
          <cell r="N10258">
            <v>16983330</v>
          </cell>
          <cell r="O10258">
            <v>16983330</v>
          </cell>
        </row>
        <row r="10259">
          <cell r="F10259" t="str">
            <v>FFE</v>
          </cell>
          <cell r="N10259">
            <v>2656250</v>
          </cell>
          <cell r="O10259">
            <v>2656250</v>
          </cell>
        </row>
        <row r="10260">
          <cell r="F10260" t="str">
            <v>FFE</v>
          </cell>
          <cell r="N10260">
            <v>2656250</v>
          </cell>
          <cell r="O10260">
            <v>2656250</v>
          </cell>
        </row>
        <row r="10261">
          <cell r="F10261" t="str">
            <v>FFE</v>
          </cell>
          <cell r="N10261">
            <v>1750000</v>
          </cell>
          <cell r="O10261">
            <v>1750000</v>
          </cell>
        </row>
        <row r="10262">
          <cell r="F10262" t="str">
            <v>FFE</v>
          </cell>
          <cell r="N10262">
            <v>1750000</v>
          </cell>
          <cell r="O10262">
            <v>1750000</v>
          </cell>
        </row>
        <row r="10263">
          <cell r="F10263" t="str">
            <v>FFE</v>
          </cell>
          <cell r="N10263">
            <v>375000</v>
          </cell>
          <cell r="O10263">
            <v>375000</v>
          </cell>
        </row>
        <row r="10264">
          <cell r="F10264" t="str">
            <v>FFE</v>
          </cell>
          <cell r="N10264">
            <v>375000</v>
          </cell>
          <cell r="O10264">
            <v>375000</v>
          </cell>
        </row>
        <row r="10265">
          <cell r="F10265" t="str">
            <v>FFE</v>
          </cell>
          <cell r="N10265">
            <v>375000</v>
          </cell>
          <cell r="O10265">
            <v>375000</v>
          </cell>
        </row>
        <row r="10266">
          <cell r="F10266" t="str">
            <v>FFE</v>
          </cell>
          <cell r="N10266">
            <v>375000</v>
          </cell>
          <cell r="O10266">
            <v>375000</v>
          </cell>
        </row>
        <row r="10267">
          <cell r="F10267" t="str">
            <v>FFE</v>
          </cell>
          <cell r="N10267">
            <v>707291</v>
          </cell>
          <cell r="O10267">
            <v>707291</v>
          </cell>
        </row>
        <row r="10268">
          <cell r="F10268" t="str">
            <v>FFE</v>
          </cell>
          <cell r="N10268">
            <v>1082812</v>
          </cell>
          <cell r="O10268">
            <v>1082812</v>
          </cell>
        </row>
        <row r="10269">
          <cell r="F10269" t="str">
            <v>FFE</v>
          </cell>
          <cell r="N10269">
            <v>3346218</v>
          </cell>
          <cell r="O10269">
            <v>3346218</v>
          </cell>
        </row>
        <row r="10270">
          <cell r="F10270" t="str">
            <v>FFE</v>
          </cell>
          <cell r="N10270">
            <v>2712500</v>
          </cell>
          <cell r="O10270">
            <v>2712500</v>
          </cell>
        </row>
        <row r="10271">
          <cell r="F10271" t="str">
            <v>FFE</v>
          </cell>
          <cell r="N10271">
            <v>503125</v>
          </cell>
          <cell r="O10271">
            <v>503125</v>
          </cell>
        </row>
        <row r="10272">
          <cell r="F10272" t="str">
            <v>FFE</v>
          </cell>
          <cell r="N10272">
            <v>503125</v>
          </cell>
          <cell r="O10272">
            <v>503125</v>
          </cell>
        </row>
        <row r="10273">
          <cell r="F10273" t="str">
            <v>FFE</v>
          </cell>
          <cell r="N10273">
            <v>503125</v>
          </cell>
          <cell r="O10273">
            <v>503125</v>
          </cell>
        </row>
        <row r="10274">
          <cell r="F10274" t="str">
            <v>FFE</v>
          </cell>
          <cell r="N10274">
            <v>503125</v>
          </cell>
          <cell r="O10274">
            <v>503125</v>
          </cell>
        </row>
        <row r="10275">
          <cell r="F10275" t="str">
            <v>FFE</v>
          </cell>
          <cell r="N10275">
            <v>503125</v>
          </cell>
          <cell r="O10275">
            <v>503125</v>
          </cell>
        </row>
        <row r="10276">
          <cell r="F10276" t="str">
            <v>FFE</v>
          </cell>
          <cell r="N10276">
            <v>503125</v>
          </cell>
          <cell r="O10276">
            <v>503125</v>
          </cell>
        </row>
        <row r="10277">
          <cell r="F10277" t="str">
            <v>FFE</v>
          </cell>
          <cell r="N10277">
            <v>503125</v>
          </cell>
          <cell r="O10277">
            <v>503125</v>
          </cell>
        </row>
        <row r="10278">
          <cell r="F10278" t="str">
            <v>FFE</v>
          </cell>
          <cell r="N10278">
            <v>503125</v>
          </cell>
          <cell r="O10278">
            <v>503125</v>
          </cell>
        </row>
        <row r="10279">
          <cell r="F10279" t="str">
            <v>FFE</v>
          </cell>
          <cell r="N10279">
            <v>1640004</v>
          </cell>
          <cell r="O10279">
            <v>1640004</v>
          </cell>
        </row>
        <row r="10280">
          <cell r="F10280" t="str">
            <v>BLD</v>
          </cell>
          <cell r="N10280">
            <v>115000000</v>
          </cell>
          <cell r="O10280">
            <v>115000000</v>
          </cell>
        </row>
        <row r="10281">
          <cell r="F10281" t="str">
            <v>ITE</v>
          </cell>
          <cell r="N10281">
            <v>1377395</v>
          </cell>
          <cell r="O10281">
            <v>1377395</v>
          </cell>
        </row>
        <row r="10282">
          <cell r="F10282" t="str">
            <v>FFE</v>
          </cell>
          <cell r="N10282">
            <v>1057291</v>
          </cell>
          <cell r="O10282">
            <v>1057291</v>
          </cell>
        </row>
        <row r="10283">
          <cell r="F10283" t="str">
            <v>FFE</v>
          </cell>
          <cell r="N10283">
            <v>1057291</v>
          </cell>
          <cell r="O10283">
            <v>1057291</v>
          </cell>
        </row>
        <row r="10284">
          <cell r="F10284" t="str">
            <v>OPE</v>
          </cell>
          <cell r="N10284">
            <v>519891822</v>
          </cell>
          <cell r="O10284">
            <v>519891822</v>
          </cell>
        </row>
        <row r="10285">
          <cell r="F10285" t="str">
            <v>OPE</v>
          </cell>
          <cell r="N10285">
            <v>131683125</v>
          </cell>
          <cell r="O10285">
            <v>131683125</v>
          </cell>
        </row>
        <row r="10286">
          <cell r="F10286" t="str">
            <v>OPE</v>
          </cell>
          <cell r="N10286">
            <v>131683125</v>
          </cell>
          <cell r="O10286">
            <v>131683125</v>
          </cell>
        </row>
        <row r="10287">
          <cell r="F10287" t="str">
            <v>FFE</v>
          </cell>
          <cell r="N10287">
            <v>7000000</v>
          </cell>
          <cell r="O10287">
            <v>7000000</v>
          </cell>
        </row>
        <row r="10288">
          <cell r="F10288" t="str">
            <v>ITE</v>
          </cell>
          <cell r="N10288">
            <v>3389250</v>
          </cell>
          <cell r="O10288">
            <v>3389250</v>
          </cell>
        </row>
        <row r="10289">
          <cell r="F10289" t="str">
            <v>ITE</v>
          </cell>
          <cell r="N10289">
            <v>3389250</v>
          </cell>
          <cell r="O10289">
            <v>3389250</v>
          </cell>
        </row>
        <row r="10290">
          <cell r="F10290" t="str">
            <v>ITE</v>
          </cell>
          <cell r="N10290">
            <v>3389250</v>
          </cell>
          <cell r="O10290">
            <v>3389250</v>
          </cell>
        </row>
        <row r="10291">
          <cell r="F10291" t="str">
            <v>FFE</v>
          </cell>
          <cell r="N10291">
            <v>7985004</v>
          </cell>
          <cell r="O10291">
            <v>7985004</v>
          </cell>
        </row>
        <row r="10292">
          <cell r="F10292" t="str">
            <v>FFE</v>
          </cell>
          <cell r="N10292">
            <v>10327500</v>
          </cell>
          <cell r="O10292">
            <v>10327500</v>
          </cell>
        </row>
        <row r="10293">
          <cell r="F10293" t="str">
            <v>FFE</v>
          </cell>
          <cell r="N10293">
            <v>757500</v>
          </cell>
          <cell r="O10293">
            <v>757500</v>
          </cell>
        </row>
        <row r="10294">
          <cell r="F10294" t="str">
            <v>FFE</v>
          </cell>
          <cell r="N10294">
            <v>757500</v>
          </cell>
          <cell r="O10294">
            <v>757500</v>
          </cell>
        </row>
        <row r="10295">
          <cell r="F10295" t="str">
            <v>FFE</v>
          </cell>
          <cell r="N10295">
            <v>11472504</v>
          </cell>
          <cell r="O10295">
            <v>11472504</v>
          </cell>
        </row>
        <row r="10296">
          <cell r="F10296" t="str">
            <v>FFE</v>
          </cell>
          <cell r="N10296">
            <v>5587500</v>
          </cell>
          <cell r="O10296">
            <v>5587500</v>
          </cell>
        </row>
        <row r="10297">
          <cell r="F10297" t="str">
            <v>FFE</v>
          </cell>
          <cell r="N10297">
            <v>3062496</v>
          </cell>
          <cell r="O10297">
            <v>3062496</v>
          </cell>
        </row>
        <row r="10298">
          <cell r="F10298" t="str">
            <v>FFE</v>
          </cell>
          <cell r="N10298">
            <v>982500</v>
          </cell>
          <cell r="O10298">
            <v>982500</v>
          </cell>
        </row>
        <row r="10299">
          <cell r="F10299" t="str">
            <v>FFE</v>
          </cell>
          <cell r="N10299">
            <v>982500</v>
          </cell>
          <cell r="O10299">
            <v>982500</v>
          </cell>
        </row>
        <row r="10300">
          <cell r="F10300" t="str">
            <v>FFE</v>
          </cell>
          <cell r="N10300">
            <v>982500</v>
          </cell>
          <cell r="O10300">
            <v>982500</v>
          </cell>
        </row>
        <row r="10301">
          <cell r="F10301" t="str">
            <v>FFE</v>
          </cell>
          <cell r="N10301">
            <v>982500</v>
          </cell>
          <cell r="O10301">
            <v>982500</v>
          </cell>
        </row>
        <row r="10302">
          <cell r="F10302" t="str">
            <v>FFE</v>
          </cell>
          <cell r="N10302">
            <v>982500</v>
          </cell>
          <cell r="O10302">
            <v>982500</v>
          </cell>
        </row>
        <row r="10303">
          <cell r="F10303" t="str">
            <v>FFE</v>
          </cell>
          <cell r="N10303">
            <v>982500</v>
          </cell>
          <cell r="O10303">
            <v>982500</v>
          </cell>
        </row>
        <row r="10304">
          <cell r="F10304" t="str">
            <v>FFE</v>
          </cell>
          <cell r="N10304">
            <v>982500</v>
          </cell>
          <cell r="O10304">
            <v>982500</v>
          </cell>
        </row>
        <row r="10305">
          <cell r="F10305" t="str">
            <v>FFE</v>
          </cell>
          <cell r="N10305">
            <v>982500</v>
          </cell>
          <cell r="O10305">
            <v>982500</v>
          </cell>
        </row>
        <row r="10306">
          <cell r="F10306" t="str">
            <v>FFE</v>
          </cell>
          <cell r="N10306">
            <v>982500</v>
          </cell>
          <cell r="O10306">
            <v>982500</v>
          </cell>
        </row>
        <row r="10307">
          <cell r="F10307" t="str">
            <v>FFE</v>
          </cell>
          <cell r="N10307">
            <v>982500</v>
          </cell>
          <cell r="O10307">
            <v>982500</v>
          </cell>
        </row>
        <row r="10308">
          <cell r="F10308" t="str">
            <v>FFE</v>
          </cell>
          <cell r="N10308">
            <v>982500</v>
          </cell>
          <cell r="O10308">
            <v>982500</v>
          </cell>
        </row>
        <row r="10309">
          <cell r="F10309" t="str">
            <v>FFE</v>
          </cell>
          <cell r="N10309">
            <v>982500</v>
          </cell>
          <cell r="O10309">
            <v>982500</v>
          </cell>
        </row>
        <row r="10310">
          <cell r="F10310" t="str">
            <v>FFE</v>
          </cell>
          <cell r="N10310">
            <v>982500</v>
          </cell>
          <cell r="O10310">
            <v>982500</v>
          </cell>
        </row>
        <row r="10311">
          <cell r="F10311" t="str">
            <v>FFE</v>
          </cell>
          <cell r="N10311">
            <v>982500</v>
          </cell>
          <cell r="O10311">
            <v>982500</v>
          </cell>
        </row>
        <row r="10312">
          <cell r="F10312" t="str">
            <v>FFE</v>
          </cell>
          <cell r="N10312">
            <v>982500</v>
          </cell>
          <cell r="O10312">
            <v>982500</v>
          </cell>
        </row>
        <row r="10313">
          <cell r="F10313" t="str">
            <v>FFE</v>
          </cell>
          <cell r="N10313">
            <v>982500</v>
          </cell>
          <cell r="O10313">
            <v>982500</v>
          </cell>
        </row>
        <row r="10314">
          <cell r="F10314" t="str">
            <v>FFE</v>
          </cell>
          <cell r="N10314">
            <v>982500</v>
          </cell>
          <cell r="O10314">
            <v>982500</v>
          </cell>
        </row>
        <row r="10315">
          <cell r="F10315" t="str">
            <v>FFE</v>
          </cell>
          <cell r="N10315">
            <v>982500</v>
          </cell>
          <cell r="O10315">
            <v>982500</v>
          </cell>
        </row>
        <row r="10316">
          <cell r="F10316" t="str">
            <v>FFE</v>
          </cell>
          <cell r="N10316">
            <v>982500</v>
          </cell>
          <cell r="O10316">
            <v>982500</v>
          </cell>
        </row>
        <row r="10317">
          <cell r="F10317" t="str">
            <v>FFE</v>
          </cell>
          <cell r="N10317">
            <v>982500</v>
          </cell>
          <cell r="O10317">
            <v>982500</v>
          </cell>
        </row>
        <row r="10318">
          <cell r="F10318" t="str">
            <v>FFE</v>
          </cell>
          <cell r="N10318">
            <v>1167504</v>
          </cell>
          <cell r="O10318">
            <v>1167504</v>
          </cell>
        </row>
        <row r="10319">
          <cell r="F10319" t="str">
            <v>FFE</v>
          </cell>
          <cell r="N10319">
            <v>1167504</v>
          </cell>
          <cell r="O10319">
            <v>1167504</v>
          </cell>
        </row>
        <row r="10320">
          <cell r="F10320" t="str">
            <v>FFE</v>
          </cell>
          <cell r="N10320">
            <v>1167504</v>
          </cell>
          <cell r="O10320">
            <v>1167504</v>
          </cell>
        </row>
        <row r="10321">
          <cell r="F10321" t="str">
            <v>FFE</v>
          </cell>
          <cell r="N10321">
            <v>1167504</v>
          </cell>
          <cell r="O10321">
            <v>1167504</v>
          </cell>
        </row>
        <row r="10322">
          <cell r="F10322" t="str">
            <v>FFE</v>
          </cell>
          <cell r="N10322">
            <v>3150000</v>
          </cell>
          <cell r="O10322">
            <v>3150000</v>
          </cell>
        </row>
        <row r="10323">
          <cell r="F10323" t="str">
            <v>FFE</v>
          </cell>
          <cell r="N10323">
            <v>822504</v>
          </cell>
          <cell r="O10323">
            <v>822504</v>
          </cell>
        </row>
        <row r="10324">
          <cell r="F10324" t="str">
            <v>FFE</v>
          </cell>
          <cell r="N10324">
            <v>822504</v>
          </cell>
          <cell r="O10324">
            <v>822504</v>
          </cell>
        </row>
        <row r="10325">
          <cell r="F10325" t="str">
            <v>FFE</v>
          </cell>
          <cell r="N10325">
            <v>785004</v>
          </cell>
          <cell r="O10325">
            <v>785004</v>
          </cell>
        </row>
        <row r="10326">
          <cell r="F10326" t="str">
            <v>FFE</v>
          </cell>
          <cell r="N10326">
            <v>785004</v>
          </cell>
          <cell r="O10326">
            <v>785004</v>
          </cell>
        </row>
        <row r="10327">
          <cell r="F10327" t="str">
            <v>FFE</v>
          </cell>
          <cell r="N10327">
            <v>785004</v>
          </cell>
          <cell r="O10327">
            <v>785004</v>
          </cell>
        </row>
        <row r="10328">
          <cell r="F10328" t="str">
            <v>FFE</v>
          </cell>
          <cell r="N10328">
            <v>785004</v>
          </cell>
          <cell r="O10328">
            <v>785004</v>
          </cell>
        </row>
        <row r="10329">
          <cell r="F10329" t="str">
            <v>FFE</v>
          </cell>
          <cell r="N10329">
            <v>785004</v>
          </cell>
          <cell r="O10329">
            <v>785004</v>
          </cell>
        </row>
        <row r="10330">
          <cell r="F10330" t="str">
            <v>FFE</v>
          </cell>
          <cell r="N10330">
            <v>840000</v>
          </cell>
          <cell r="O10330">
            <v>840000</v>
          </cell>
        </row>
        <row r="10331">
          <cell r="F10331" t="str">
            <v>FFE</v>
          </cell>
          <cell r="N10331">
            <v>840000</v>
          </cell>
          <cell r="O10331">
            <v>840000</v>
          </cell>
        </row>
        <row r="10332">
          <cell r="F10332" t="str">
            <v>FFE</v>
          </cell>
          <cell r="N10332">
            <v>840000</v>
          </cell>
          <cell r="O10332">
            <v>840000</v>
          </cell>
        </row>
        <row r="10333">
          <cell r="F10333" t="str">
            <v>FFE</v>
          </cell>
          <cell r="N10333">
            <v>840000</v>
          </cell>
          <cell r="O10333">
            <v>840000</v>
          </cell>
        </row>
        <row r="10334">
          <cell r="F10334" t="str">
            <v>FFE</v>
          </cell>
          <cell r="N10334">
            <v>840000</v>
          </cell>
          <cell r="O10334">
            <v>840000</v>
          </cell>
        </row>
        <row r="10335">
          <cell r="F10335" t="str">
            <v>FFE</v>
          </cell>
          <cell r="N10335">
            <v>840000</v>
          </cell>
          <cell r="O10335">
            <v>840000</v>
          </cell>
        </row>
        <row r="10336">
          <cell r="F10336" t="str">
            <v>FFE</v>
          </cell>
          <cell r="N10336">
            <v>840000</v>
          </cell>
          <cell r="O10336">
            <v>840000</v>
          </cell>
        </row>
        <row r="10337">
          <cell r="F10337" t="str">
            <v>FFE</v>
          </cell>
          <cell r="N10337">
            <v>695000</v>
          </cell>
          <cell r="O10337">
            <v>695000</v>
          </cell>
        </row>
        <row r="10338">
          <cell r="F10338" t="str">
            <v>FFE</v>
          </cell>
          <cell r="N10338">
            <v>695000</v>
          </cell>
          <cell r="O10338">
            <v>695000</v>
          </cell>
        </row>
        <row r="10339">
          <cell r="F10339" t="str">
            <v>FFE</v>
          </cell>
          <cell r="N10339">
            <v>800000</v>
          </cell>
          <cell r="O10339">
            <v>800000</v>
          </cell>
        </row>
        <row r="10340">
          <cell r="F10340" t="str">
            <v>FFE</v>
          </cell>
          <cell r="N10340">
            <v>985000</v>
          </cell>
          <cell r="O10340">
            <v>985000</v>
          </cell>
        </row>
        <row r="10341">
          <cell r="F10341" t="str">
            <v>FFE</v>
          </cell>
          <cell r="N10341">
            <v>11625000</v>
          </cell>
          <cell r="O10341">
            <v>11625000</v>
          </cell>
        </row>
        <row r="10342">
          <cell r="F10342" t="str">
            <v>FFE</v>
          </cell>
          <cell r="N10342">
            <v>982500</v>
          </cell>
          <cell r="O10342">
            <v>982500</v>
          </cell>
        </row>
        <row r="10343">
          <cell r="F10343" t="str">
            <v>FFE</v>
          </cell>
          <cell r="N10343">
            <v>982500</v>
          </cell>
          <cell r="O10343">
            <v>982500</v>
          </cell>
        </row>
        <row r="10344">
          <cell r="F10344" t="str">
            <v>FFE</v>
          </cell>
          <cell r="N10344">
            <v>982500</v>
          </cell>
          <cell r="O10344">
            <v>982500</v>
          </cell>
        </row>
        <row r="10345">
          <cell r="F10345" t="str">
            <v>FFE</v>
          </cell>
          <cell r="N10345">
            <v>982500</v>
          </cell>
          <cell r="O10345">
            <v>982500</v>
          </cell>
        </row>
        <row r="10346">
          <cell r="F10346" t="str">
            <v>FFE</v>
          </cell>
          <cell r="N10346">
            <v>982500</v>
          </cell>
          <cell r="O10346">
            <v>982500</v>
          </cell>
        </row>
        <row r="10347">
          <cell r="F10347" t="str">
            <v>FFE</v>
          </cell>
          <cell r="N10347">
            <v>982500</v>
          </cell>
          <cell r="O10347">
            <v>982500</v>
          </cell>
        </row>
        <row r="10348">
          <cell r="F10348" t="str">
            <v>FFE</v>
          </cell>
          <cell r="N10348">
            <v>982500</v>
          </cell>
          <cell r="O10348">
            <v>982500</v>
          </cell>
        </row>
        <row r="10349">
          <cell r="F10349" t="str">
            <v>FFE</v>
          </cell>
          <cell r="N10349">
            <v>982500</v>
          </cell>
          <cell r="O10349">
            <v>982500</v>
          </cell>
        </row>
        <row r="10350">
          <cell r="F10350" t="str">
            <v>FFE</v>
          </cell>
          <cell r="N10350">
            <v>982500</v>
          </cell>
          <cell r="O10350">
            <v>982500</v>
          </cell>
        </row>
        <row r="10351">
          <cell r="F10351" t="str">
            <v>FFE</v>
          </cell>
          <cell r="N10351">
            <v>982500</v>
          </cell>
          <cell r="O10351">
            <v>982500</v>
          </cell>
        </row>
        <row r="10352">
          <cell r="F10352" t="str">
            <v>FFE</v>
          </cell>
          <cell r="N10352">
            <v>982500</v>
          </cell>
          <cell r="O10352">
            <v>982500</v>
          </cell>
        </row>
        <row r="10353">
          <cell r="F10353" t="str">
            <v>FFE</v>
          </cell>
          <cell r="N10353">
            <v>982500</v>
          </cell>
          <cell r="O10353">
            <v>982500</v>
          </cell>
        </row>
        <row r="10354">
          <cell r="F10354" t="str">
            <v>FFE</v>
          </cell>
          <cell r="N10354">
            <v>982500</v>
          </cell>
          <cell r="O10354">
            <v>982500</v>
          </cell>
        </row>
        <row r="10355">
          <cell r="F10355" t="str">
            <v>FFE</v>
          </cell>
          <cell r="N10355">
            <v>982500</v>
          </cell>
          <cell r="O10355">
            <v>982500</v>
          </cell>
        </row>
        <row r="10356">
          <cell r="F10356" t="str">
            <v>FFE</v>
          </cell>
          <cell r="N10356">
            <v>982500</v>
          </cell>
          <cell r="O10356">
            <v>982500</v>
          </cell>
        </row>
        <row r="10357">
          <cell r="F10357" t="str">
            <v>FFE</v>
          </cell>
          <cell r="N10357">
            <v>982500</v>
          </cell>
          <cell r="O10357">
            <v>982500</v>
          </cell>
        </row>
        <row r="10358">
          <cell r="F10358" t="str">
            <v>FFE</v>
          </cell>
          <cell r="N10358">
            <v>982500</v>
          </cell>
          <cell r="O10358">
            <v>982500</v>
          </cell>
        </row>
        <row r="10359">
          <cell r="F10359" t="str">
            <v>FFE</v>
          </cell>
          <cell r="N10359">
            <v>982500</v>
          </cell>
          <cell r="O10359">
            <v>982500</v>
          </cell>
        </row>
        <row r="10360">
          <cell r="F10360" t="str">
            <v>FFE</v>
          </cell>
          <cell r="N10360">
            <v>982500</v>
          </cell>
          <cell r="O10360">
            <v>982500</v>
          </cell>
        </row>
        <row r="10361">
          <cell r="F10361" t="str">
            <v>FFE</v>
          </cell>
          <cell r="N10361">
            <v>982500</v>
          </cell>
          <cell r="O10361">
            <v>982500</v>
          </cell>
        </row>
        <row r="10362">
          <cell r="F10362" t="str">
            <v>FFE</v>
          </cell>
          <cell r="N10362">
            <v>982500</v>
          </cell>
          <cell r="O10362">
            <v>982500</v>
          </cell>
        </row>
        <row r="10363">
          <cell r="F10363" t="str">
            <v>FFE</v>
          </cell>
          <cell r="N10363">
            <v>982500</v>
          </cell>
          <cell r="O10363">
            <v>982500</v>
          </cell>
        </row>
        <row r="10364">
          <cell r="F10364" t="str">
            <v>FFE</v>
          </cell>
          <cell r="N10364">
            <v>982500</v>
          </cell>
          <cell r="O10364">
            <v>982500</v>
          </cell>
        </row>
        <row r="10365">
          <cell r="F10365" t="str">
            <v>FFE</v>
          </cell>
          <cell r="N10365">
            <v>982500</v>
          </cell>
          <cell r="O10365">
            <v>982500</v>
          </cell>
        </row>
        <row r="10366">
          <cell r="F10366" t="str">
            <v>FFE</v>
          </cell>
          <cell r="N10366">
            <v>982500</v>
          </cell>
          <cell r="O10366">
            <v>982500</v>
          </cell>
        </row>
        <row r="10367">
          <cell r="F10367" t="str">
            <v>FFE</v>
          </cell>
          <cell r="N10367">
            <v>982500</v>
          </cell>
          <cell r="O10367">
            <v>982500</v>
          </cell>
        </row>
        <row r="10368">
          <cell r="F10368" t="str">
            <v>FFE</v>
          </cell>
          <cell r="N10368">
            <v>982500</v>
          </cell>
          <cell r="O10368">
            <v>982500</v>
          </cell>
        </row>
        <row r="10369">
          <cell r="F10369" t="str">
            <v>FFE</v>
          </cell>
          <cell r="N10369">
            <v>982500</v>
          </cell>
          <cell r="O10369">
            <v>982500</v>
          </cell>
        </row>
        <row r="10370">
          <cell r="F10370" t="str">
            <v>FFE</v>
          </cell>
          <cell r="N10370">
            <v>982500</v>
          </cell>
          <cell r="O10370">
            <v>982500</v>
          </cell>
        </row>
        <row r="10371">
          <cell r="F10371" t="str">
            <v>FFE</v>
          </cell>
          <cell r="N10371">
            <v>982500</v>
          </cell>
          <cell r="O10371">
            <v>982500</v>
          </cell>
        </row>
        <row r="10372">
          <cell r="F10372" t="str">
            <v>FFE</v>
          </cell>
          <cell r="N10372">
            <v>982500</v>
          </cell>
          <cell r="O10372">
            <v>982500</v>
          </cell>
        </row>
        <row r="10373">
          <cell r="F10373" t="str">
            <v>FFE</v>
          </cell>
          <cell r="N10373">
            <v>982500</v>
          </cell>
          <cell r="O10373">
            <v>982500</v>
          </cell>
        </row>
        <row r="10374">
          <cell r="F10374" t="str">
            <v>FFE</v>
          </cell>
          <cell r="N10374">
            <v>982500</v>
          </cell>
          <cell r="O10374">
            <v>982500</v>
          </cell>
        </row>
        <row r="10375">
          <cell r="F10375" t="str">
            <v>FFE</v>
          </cell>
          <cell r="N10375">
            <v>1242500</v>
          </cell>
          <cell r="O10375">
            <v>1242500</v>
          </cell>
        </row>
        <row r="10376">
          <cell r="F10376" t="str">
            <v>FFE</v>
          </cell>
          <cell r="N10376">
            <v>1242500</v>
          </cell>
          <cell r="O10376">
            <v>1242500</v>
          </cell>
        </row>
        <row r="10377">
          <cell r="F10377" t="str">
            <v>FFE</v>
          </cell>
          <cell r="N10377">
            <v>1242500</v>
          </cell>
          <cell r="O10377">
            <v>1242500</v>
          </cell>
        </row>
        <row r="10378">
          <cell r="F10378" t="str">
            <v>FFE</v>
          </cell>
          <cell r="N10378">
            <v>1242500</v>
          </cell>
          <cell r="O10378">
            <v>1242500</v>
          </cell>
        </row>
        <row r="10379">
          <cell r="F10379" t="str">
            <v>FFE</v>
          </cell>
          <cell r="N10379">
            <v>1242500</v>
          </cell>
          <cell r="O10379">
            <v>1242500</v>
          </cell>
        </row>
        <row r="10380">
          <cell r="F10380" t="str">
            <v>FFE</v>
          </cell>
          <cell r="N10380">
            <v>1242500</v>
          </cell>
          <cell r="O10380">
            <v>1242500</v>
          </cell>
        </row>
        <row r="10381">
          <cell r="F10381" t="str">
            <v>FFE</v>
          </cell>
          <cell r="N10381">
            <v>1242500</v>
          </cell>
          <cell r="O10381">
            <v>1242500</v>
          </cell>
        </row>
        <row r="10382">
          <cell r="F10382" t="str">
            <v>FFE</v>
          </cell>
          <cell r="N10382">
            <v>1242500</v>
          </cell>
          <cell r="O10382">
            <v>1242500</v>
          </cell>
        </row>
        <row r="10383">
          <cell r="F10383" t="str">
            <v>FFE</v>
          </cell>
          <cell r="N10383">
            <v>1242500</v>
          </cell>
          <cell r="O10383">
            <v>1242500</v>
          </cell>
        </row>
        <row r="10384">
          <cell r="F10384" t="str">
            <v>FFE</v>
          </cell>
          <cell r="N10384">
            <v>1242500</v>
          </cell>
          <cell r="O10384">
            <v>1242500</v>
          </cell>
        </row>
        <row r="10385">
          <cell r="F10385" t="str">
            <v>FFE</v>
          </cell>
          <cell r="N10385">
            <v>5115000</v>
          </cell>
          <cell r="O10385">
            <v>5115000</v>
          </cell>
        </row>
        <row r="10386">
          <cell r="F10386" t="str">
            <v>FFE</v>
          </cell>
          <cell r="N10386">
            <v>5115000</v>
          </cell>
          <cell r="O10386">
            <v>5115000</v>
          </cell>
        </row>
        <row r="10387">
          <cell r="F10387" t="str">
            <v>FFE</v>
          </cell>
          <cell r="N10387">
            <v>5115000</v>
          </cell>
          <cell r="O10387">
            <v>5115000</v>
          </cell>
        </row>
        <row r="10388">
          <cell r="F10388" t="str">
            <v>FFE</v>
          </cell>
          <cell r="N10388">
            <v>5115000</v>
          </cell>
          <cell r="O10388">
            <v>5115000</v>
          </cell>
        </row>
        <row r="10389">
          <cell r="F10389" t="str">
            <v>FFE</v>
          </cell>
          <cell r="N10389">
            <v>1772500</v>
          </cell>
          <cell r="O10389">
            <v>1772500</v>
          </cell>
        </row>
        <row r="10390">
          <cell r="F10390" t="str">
            <v>FFE</v>
          </cell>
          <cell r="N10390">
            <v>1772500</v>
          </cell>
          <cell r="O10390">
            <v>1772500</v>
          </cell>
        </row>
        <row r="10391">
          <cell r="F10391" t="str">
            <v>FFE</v>
          </cell>
          <cell r="N10391">
            <v>1772500</v>
          </cell>
          <cell r="O10391">
            <v>1772500</v>
          </cell>
        </row>
        <row r="10392">
          <cell r="F10392" t="str">
            <v>FFE</v>
          </cell>
          <cell r="N10392">
            <v>1772500</v>
          </cell>
          <cell r="O10392">
            <v>1772500</v>
          </cell>
        </row>
        <row r="10393">
          <cell r="F10393" t="str">
            <v>FFE</v>
          </cell>
          <cell r="N10393">
            <v>1290000</v>
          </cell>
          <cell r="O10393">
            <v>1290000</v>
          </cell>
        </row>
        <row r="10394">
          <cell r="F10394" t="str">
            <v>FFE</v>
          </cell>
          <cell r="N10394">
            <v>1290000</v>
          </cell>
          <cell r="O10394">
            <v>1290000</v>
          </cell>
        </row>
        <row r="10395">
          <cell r="F10395" t="str">
            <v>FFE</v>
          </cell>
          <cell r="N10395">
            <v>1290000</v>
          </cell>
          <cell r="O10395">
            <v>1290000</v>
          </cell>
        </row>
        <row r="10396">
          <cell r="F10396" t="str">
            <v>FFE</v>
          </cell>
          <cell r="N10396">
            <v>1290000</v>
          </cell>
          <cell r="O10396">
            <v>1290000</v>
          </cell>
        </row>
        <row r="10397">
          <cell r="F10397" t="str">
            <v>FFE</v>
          </cell>
          <cell r="N10397">
            <v>1290000</v>
          </cell>
          <cell r="O10397">
            <v>1290000</v>
          </cell>
        </row>
        <row r="10398">
          <cell r="F10398" t="str">
            <v>FFE</v>
          </cell>
          <cell r="N10398">
            <v>1290000</v>
          </cell>
          <cell r="O10398">
            <v>1290000</v>
          </cell>
        </row>
        <row r="10399">
          <cell r="F10399" t="str">
            <v>FFE</v>
          </cell>
          <cell r="N10399">
            <v>1290000</v>
          </cell>
          <cell r="O10399">
            <v>1290000</v>
          </cell>
        </row>
        <row r="10400">
          <cell r="F10400" t="str">
            <v>FFE</v>
          </cell>
          <cell r="N10400">
            <v>1290000</v>
          </cell>
          <cell r="O10400">
            <v>1290000</v>
          </cell>
        </row>
        <row r="10401">
          <cell r="F10401" t="str">
            <v>FFE</v>
          </cell>
          <cell r="N10401">
            <v>1290000</v>
          </cell>
          <cell r="O10401">
            <v>1290000</v>
          </cell>
        </row>
        <row r="10402">
          <cell r="F10402" t="str">
            <v>FFE</v>
          </cell>
          <cell r="N10402">
            <v>1290000</v>
          </cell>
          <cell r="O10402">
            <v>1290000</v>
          </cell>
        </row>
        <row r="10403">
          <cell r="F10403" t="str">
            <v>FFE</v>
          </cell>
          <cell r="N10403">
            <v>235000</v>
          </cell>
          <cell r="O10403">
            <v>235000</v>
          </cell>
        </row>
        <row r="10404">
          <cell r="F10404" t="str">
            <v>FFE</v>
          </cell>
          <cell r="N10404">
            <v>235000</v>
          </cell>
          <cell r="O10404">
            <v>235000</v>
          </cell>
        </row>
        <row r="10405">
          <cell r="F10405" t="str">
            <v>FFE</v>
          </cell>
          <cell r="N10405">
            <v>235000</v>
          </cell>
          <cell r="O10405">
            <v>235000</v>
          </cell>
        </row>
        <row r="10406">
          <cell r="F10406" t="str">
            <v>FFE</v>
          </cell>
          <cell r="N10406">
            <v>235000</v>
          </cell>
          <cell r="O10406">
            <v>235000</v>
          </cell>
        </row>
        <row r="10407">
          <cell r="F10407" t="str">
            <v>FFE</v>
          </cell>
          <cell r="N10407">
            <v>235000</v>
          </cell>
          <cell r="O10407">
            <v>235000</v>
          </cell>
        </row>
        <row r="10408">
          <cell r="F10408" t="str">
            <v>FFE</v>
          </cell>
          <cell r="N10408">
            <v>235000</v>
          </cell>
          <cell r="O10408">
            <v>235000</v>
          </cell>
        </row>
        <row r="10409">
          <cell r="F10409" t="str">
            <v>FFE</v>
          </cell>
          <cell r="N10409">
            <v>235000</v>
          </cell>
          <cell r="O10409">
            <v>235000</v>
          </cell>
        </row>
        <row r="10410">
          <cell r="F10410" t="str">
            <v>FFE</v>
          </cell>
          <cell r="N10410">
            <v>235000</v>
          </cell>
          <cell r="O10410">
            <v>235000</v>
          </cell>
        </row>
        <row r="10411">
          <cell r="F10411" t="str">
            <v>FFE</v>
          </cell>
          <cell r="N10411">
            <v>235000</v>
          </cell>
          <cell r="O10411">
            <v>235000</v>
          </cell>
        </row>
        <row r="10412">
          <cell r="F10412" t="str">
            <v>FFE</v>
          </cell>
          <cell r="N10412">
            <v>235000</v>
          </cell>
          <cell r="O10412">
            <v>235000</v>
          </cell>
        </row>
        <row r="10413">
          <cell r="F10413" t="str">
            <v>FFE</v>
          </cell>
          <cell r="N10413">
            <v>585000</v>
          </cell>
          <cell r="O10413">
            <v>585000</v>
          </cell>
        </row>
        <row r="10414">
          <cell r="F10414" t="str">
            <v>FFE</v>
          </cell>
          <cell r="N10414">
            <v>585000</v>
          </cell>
          <cell r="O10414">
            <v>585000</v>
          </cell>
        </row>
        <row r="10415">
          <cell r="F10415" t="str">
            <v>FFE</v>
          </cell>
          <cell r="N10415">
            <v>585000</v>
          </cell>
          <cell r="O10415">
            <v>585000</v>
          </cell>
        </row>
        <row r="10416">
          <cell r="F10416" t="str">
            <v>FFE</v>
          </cell>
          <cell r="N10416">
            <v>585000</v>
          </cell>
          <cell r="O10416">
            <v>585000</v>
          </cell>
        </row>
        <row r="10417">
          <cell r="F10417" t="str">
            <v>FFE</v>
          </cell>
          <cell r="N10417">
            <v>585000</v>
          </cell>
          <cell r="O10417">
            <v>585000</v>
          </cell>
        </row>
        <row r="10418">
          <cell r="F10418" t="str">
            <v>FFE</v>
          </cell>
          <cell r="N10418">
            <v>585000</v>
          </cell>
          <cell r="O10418">
            <v>585000</v>
          </cell>
        </row>
        <row r="10419">
          <cell r="F10419" t="str">
            <v>FFE</v>
          </cell>
          <cell r="N10419">
            <v>585000</v>
          </cell>
          <cell r="O10419">
            <v>585000</v>
          </cell>
        </row>
        <row r="10420">
          <cell r="F10420" t="str">
            <v>FFE</v>
          </cell>
          <cell r="N10420">
            <v>702500</v>
          </cell>
          <cell r="O10420">
            <v>702500</v>
          </cell>
        </row>
        <row r="10421">
          <cell r="F10421" t="str">
            <v>FFE</v>
          </cell>
          <cell r="N10421">
            <v>702500</v>
          </cell>
          <cell r="O10421">
            <v>702500</v>
          </cell>
        </row>
        <row r="10422">
          <cell r="F10422" t="str">
            <v>FFE</v>
          </cell>
          <cell r="N10422">
            <v>702500</v>
          </cell>
          <cell r="O10422">
            <v>702500</v>
          </cell>
        </row>
        <row r="10423">
          <cell r="F10423" t="str">
            <v>FFE</v>
          </cell>
          <cell r="N10423">
            <v>702500</v>
          </cell>
          <cell r="O10423">
            <v>702500</v>
          </cell>
        </row>
        <row r="10424">
          <cell r="F10424" t="str">
            <v>FFE</v>
          </cell>
          <cell r="N10424">
            <v>702500</v>
          </cell>
          <cell r="O10424">
            <v>702500</v>
          </cell>
        </row>
        <row r="10425">
          <cell r="F10425" t="str">
            <v>FFE</v>
          </cell>
          <cell r="N10425">
            <v>702500</v>
          </cell>
          <cell r="O10425">
            <v>702500</v>
          </cell>
        </row>
        <row r="10426">
          <cell r="F10426" t="str">
            <v>FFE</v>
          </cell>
          <cell r="N10426">
            <v>702500</v>
          </cell>
          <cell r="O10426">
            <v>702500</v>
          </cell>
        </row>
        <row r="10427">
          <cell r="F10427" t="str">
            <v>FFE</v>
          </cell>
          <cell r="N10427">
            <v>702500</v>
          </cell>
          <cell r="O10427">
            <v>702500</v>
          </cell>
        </row>
        <row r="10428">
          <cell r="F10428" t="str">
            <v>FFE</v>
          </cell>
          <cell r="N10428">
            <v>840000</v>
          </cell>
          <cell r="O10428">
            <v>840000</v>
          </cell>
        </row>
        <row r="10429">
          <cell r="F10429" t="str">
            <v>FFE</v>
          </cell>
          <cell r="N10429">
            <v>840000</v>
          </cell>
          <cell r="O10429">
            <v>840000</v>
          </cell>
        </row>
        <row r="10430">
          <cell r="F10430" t="str">
            <v>FFE</v>
          </cell>
          <cell r="N10430">
            <v>840000</v>
          </cell>
          <cell r="O10430">
            <v>840000</v>
          </cell>
        </row>
        <row r="10431">
          <cell r="F10431" t="str">
            <v>FFE</v>
          </cell>
          <cell r="N10431">
            <v>840000</v>
          </cell>
          <cell r="O10431">
            <v>840000</v>
          </cell>
        </row>
        <row r="10432">
          <cell r="F10432" t="str">
            <v>FFE</v>
          </cell>
          <cell r="N10432">
            <v>840000</v>
          </cell>
          <cell r="O10432">
            <v>840000</v>
          </cell>
        </row>
        <row r="10433">
          <cell r="F10433" t="str">
            <v>FFE</v>
          </cell>
          <cell r="N10433">
            <v>982500</v>
          </cell>
          <cell r="O10433">
            <v>982500</v>
          </cell>
        </row>
        <row r="10434">
          <cell r="F10434" t="str">
            <v>FFE</v>
          </cell>
          <cell r="N10434">
            <v>982500</v>
          </cell>
          <cell r="O10434">
            <v>982500</v>
          </cell>
        </row>
        <row r="10435">
          <cell r="F10435" t="str">
            <v>FFE</v>
          </cell>
          <cell r="N10435">
            <v>982500</v>
          </cell>
          <cell r="O10435">
            <v>982500</v>
          </cell>
        </row>
        <row r="10436">
          <cell r="F10436" t="str">
            <v>FFE</v>
          </cell>
          <cell r="N10436">
            <v>982500</v>
          </cell>
          <cell r="O10436">
            <v>982500</v>
          </cell>
        </row>
        <row r="10437">
          <cell r="F10437" t="str">
            <v>FFE</v>
          </cell>
          <cell r="N10437">
            <v>982500</v>
          </cell>
          <cell r="O10437">
            <v>982500</v>
          </cell>
        </row>
        <row r="10438">
          <cell r="F10438" t="str">
            <v>FFE</v>
          </cell>
          <cell r="N10438">
            <v>982500</v>
          </cell>
          <cell r="O10438">
            <v>982500</v>
          </cell>
        </row>
        <row r="10439">
          <cell r="F10439" t="str">
            <v>FFE</v>
          </cell>
          <cell r="N10439">
            <v>982500</v>
          </cell>
          <cell r="O10439">
            <v>982500</v>
          </cell>
        </row>
        <row r="10440">
          <cell r="F10440" t="str">
            <v>FFE</v>
          </cell>
          <cell r="N10440">
            <v>982500</v>
          </cell>
          <cell r="O10440">
            <v>982500</v>
          </cell>
        </row>
        <row r="10441">
          <cell r="F10441" t="str">
            <v>FFE</v>
          </cell>
          <cell r="N10441">
            <v>982500</v>
          </cell>
          <cell r="O10441">
            <v>982500</v>
          </cell>
        </row>
        <row r="10442">
          <cell r="F10442" t="str">
            <v>FFE</v>
          </cell>
          <cell r="N10442">
            <v>982500</v>
          </cell>
          <cell r="O10442">
            <v>982500</v>
          </cell>
        </row>
        <row r="10443">
          <cell r="F10443" t="str">
            <v>FFE</v>
          </cell>
          <cell r="N10443">
            <v>13595000</v>
          </cell>
          <cell r="O10443">
            <v>13595000</v>
          </cell>
        </row>
        <row r="10444">
          <cell r="F10444" t="str">
            <v>FFE</v>
          </cell>
          <cell r="N10444">
            <v>27750000</v>
          </cell>
          <cell r="O10444">
            <v>27750000</v>
          </cell>
        </row>
        <row r="10445">
          <cell r="F10445" t="str">
            <v>FFE</v>
          </cell>
          <cell r="N10445">
            <v>11295000</v>
          </cell>
          <cell r="O10445">
            <v>11295000</v>
          </cell>
        </row>
        <row r="10446">
          <cell r="F10446" t="str">
            <v>FFE</v>
          </cell>
          <cell r="N10446">
            <v>5752500</v>
          </cell>
          <cell r="O10446">
            <v>5752500</v>
          </cell>
        </row>
        <row r="10447">
          <cell r="F10447" t="str">
            <v>FFE</v>
          </cell>
          <cell r="N10447">
            <v>24897500</v>
          </cell>
          <cell r="O10447">
            <v>24897500</v>
          </cell>
        </row>
        <row r="10448">
          <cell r="F10448" t="str">
            <v>FFE</v>
          </cell>
          <cell r="N10448">
            <v>24897500</v>
          </cell>
          <cell r="O10448">
            <v>24897500</v>
          </cell>
        </row>
        <row r="10449">
          <cell r="F10449" t="str">
            <v>FFE</v>
          </cell>
          <cell r="N10449">
            <v>3392500</v>
          </cell>
          <cell r="O10449">
            <v>3392500</v>
          </cell>
        </row>
        <row r="10450">
          <cell r="F10450" t="str">
            <v>FFE</v>
          </cell>
          <cell r="N10450">
            <v>3392500</v>
          </cell>
          <cell r="O10450">
            <v>3392500</v>
          </cell>
        </row>
        <row r="10451">
          <cell r="F10451" t="str">
            <v>FFE</v>
          </cell>
          <cell r="N10451">
            <v>3392500</v>
          </cell>
          <cell r="O10451">
            <v>3392500</v>
          </cell>
        </row>
        <row r="10452">
          <cell r="F10452" t="str">
            <v>FFE</v>
          </cell>
          <cell r="N10452">
            <v>3392500</v>
          </cell>
          <cell r="O10452">
            <v>3392500</v>
          </cell>
        </row>
        <row r="10453">
          <cell r="F10453" t="str">
            <v>FFE</v>
          </cell>
          <cell r="N10453">
            <v>3392500</v>
          </cell>
          <cell r="O10453">
            <v>3392500</v>
          </cell>
        </row>
        <row r="10454">
          <cell r="F10454" t="str">
            <v>FFE</v>
          </cell>
          <cell r="N10454">
            <v>3392500</v>
          </cell>
          <cell r="O10454">
            <v>3392500</v>
          </cell>
        </row>
        <row r="10455">
          <cell r="F10455" t="str">
            <v>FFE</v>
          </cell>
          <cell r="N10455">
            <v>3392500</v>
          </cell>
          <cell r="O10455">
            <v>3392500</v>
          </cell>
        </row>
        <row r="10456">
          <cell r="F10456" t="str">
            <v>FFE</v>
          </cell>
          <cell r="N10456">
            <v>3392500</v>
          </cell>
          <cell r="O10456">
            <v>3392500</v>
          </cell>
        </row>
        <row r="10457">
          <cell r="F10457" t="str">
            <v>FFE</v>
          </cell>
          <cell r="N10457">
            <v>840000</v>
          </cell>
          <cell r="O10457">
            <v>840000</v>
          </cell>
        </row>
        <row r="10458">
          <cell r="F10458" t="str">
            <v>FFE</v>
          </cell>
          <cell r="N10458">
            <v>840000</v>
          </cell>
          <cell r="O10458">
            <v>840000</v>
          </cell>
        </row>
        <row r="10459">
          <cell r="F10459" t="str">
            <v>FFE</v>
          </cell>
          <cell r="N10459">
            <v>840000</v>
          </cell>
          <cell r="O10459">
            <v>840000</v>
          </cell>
        </row>
        <row r="10460">
          <cell r="F10460" t="str">
            <v>FFE</v>
          </cell>
          <cell r="N10460">
            <v>840000</v>
          </cell>
          <cell r="O10460">
            <v>840000</v>
          </cell>
        </row>
        <row r="10461">
          <cell r="F10461" t="str">
            <v>FFE</v>
          </cell>
          <cell r="N10461">
            <v>840000</v>
          </cell>
          <cell r="O10461">
            <v>840000</v>
          </cell>
        </row>
        <row r="10462">
          <cell r="F10462" t="str">
            <v>FFE</v>
          </cell>
          <cell r="N10462">
            <v>840000</v>
          </cell>
          <cell r="O10462">
            <v>840000</v>
          </cell>
        </row>
        <row r="10463">
          <cell r="F10463" t="str">
            <v>FFE</v>
          </cell>
          <cell r="N10463">
            <v>840000</v>
          </cell>
          <cell r="O10463">
            <v>840000</v>
          </cell>
        </row>
        <row r="10464">
          <cell r="F10464" t="str">
            <v>FFE</v>
          </cell>
          <cell r="N10464">
            <v>840000</v>
          </cell>
          <cell r="O10464">
            <v>840000</v>
          </cell>
        </row>
        <row r="10465">
          <cell r="F10465" t="str">
            <v>FFE</v>
          </cell>
          <cell r="N10465">
            <v>982500</v>
          </cell>
          <cell r="O10465">
            <v>982500</v>
          </cell>
        </row>
        <row r="10466">
          <cell r="F10466" t="str">
            <v>FFE</v>
          </cell>
          <cell r="N10466">
            <v>982500</v>
          </cell>
          <cell r="O10466">
            <v>982500</v>
          </cell>
        </row>
        <row r="10467">
          <cell r="F10467" t="str">
            <v>FFE</v>
          </cell>
          <cell r="N10467">
            <v>982500</v>
          </cell>
          <cell r="O10467">
            <v>982500</v>
          </cell>
        </row>
        <row r="10468">
          <cell r="F10468" t="str">
            <v>FFE</v>
          </cell>
          <cell r="N10468">
            <v>982500</v>
          </cell>
          <cell r="O10468">
            <v>982500</v>
          </cell>
        </row>
        <row r="10469">
          <cell r="F10469" t="str">
            <v>FFE</v>
          </cell>
          <cell r="N10469">
            <v>982500</v>
          </cell>
          <cell r="O10469">
            <v>982500</v>
          </cell>
        </row>
        <row r="10470">
          <cell r="F10470" t="str">
            <v>FFE</v>
          </cell>
          <cell r="N10470">
            <v>982500</v>
          </cell>
          <cell r="O10470">
            <v>982500</v>
          </cell>
        </row>
        <row r="10471">
          <cell r="F10471" t="str">
            <v>FFE</v>
          </cell>
          <cell r="N10471">
            <v>982500</v>
          </cell>
          <cell r="O10471">
            <v>982500</v>
          </cell>
        </row>
        <row r="10472">
          <cell r="F10472" t="str">
            <v>FFE</v>
          </cell>
          <cell r="N10472">
            <v>982500</v>
          </cell>
          <cell r="O10472">
            <v>982500</v>
          </cell>
        </row>
        <row r="10473">
          <cell r="F10473" t="str">
            <v>FFE</v>
          </cell>
          <cell r="N10473">
            <v>982500</v>
          </cell>
          <cell r="O10473">
            <v>982500</v>
          </cell>
        </row>
        <row r="10474">
          <cell r="F10474" t="str">
            <v>FFE</v>
          </cell>
          <cell r="N10474">
            <v>982500</v>
          </cell>
          <cell r="O10474">
            <v>982500</v>
          </cell>
        </row>
        <row r="10475">
          <cell r="F10475" t="str">
            <v>FFE</v>
          </cell>
          <cell r="N10475">
            <v>982500</v>
          </cell>
          <cell r="O10475">
            <v>982500</v>
          </cell>
        </row>
        <row r="10476">
          <cell r="F10476" t="str">
            <v>FFE</v>
          </cell>
          <cell r="N10476">
            <v>982500</v>
          </cell>
          <cell r="O10476">
            <v>982500</v>
          </cell>
        </row>
        <row r="10477">
          <cell r="F10477" t="str">
            <v>FFE</v>
          </cell>
          <cell r="N10477">
            <v>982500</v>
          </cell>
          <cell r="O10477">
            <v>982500</v>
          </cell>
        </row>
        <row r="10478">
          <cell r="F10478" t="str">
            <v>FFE</v>
          </cell>
          <cell r="N10478">
            <v>982500</v>
          </cell>
          <cell r="O10478">
            <v>982500</v>
          </cell>
        </row>
        <row r="10479">
          <cell r="F10479" t="str">
            <v>FFE</v>
          </cell>
          <cell r="N10479">
            <v>982500</v>
          </cell>
          <cell r="O10479">
            <v>982500</v>
          </cell>
        </row>
        <row r="10480">
          <cell r="F10480" t="str">
            <v>FFE</v>
          </cell>
          <cell r="N10480">
            <v>982500</v>
          </cell>
          <cell r="O10480">
            <v>982500</v>
          </cell>
        </row>
        <row r="10481">
          <cell r="F10481" t="str">
            <v>FFE</v>
          </cell>
          <cell r="N10481">
            <v>840000</v>
          </cell>
          <cell r="O10481">
            <v>840000</v>
          </cell>
        </row>
        <row r="10482">
          <cell r="F10482" t="str">
            <v>FFE</v>
          </cell>
          <cell r="N10482">
            <v>840000</v>
          </cell>
          <cell r="O10482">
            <v>840000</v>
          </cell>
        </row>
        <row r="10483">
          <cell r="F10483" t="str">
            <v>FFE</v>
          </cell>
          <cell r="N10483">
            <v>840000</v>
          </cell>
          <cell r="O10483">
            <v>840000</v>
          </cell>
        </row>
        <row r="10484">
          <cell r="F10484" t="str">
            <v>FFE</v>
          </cell>
          <cell r="N10484">
            <v>2100000</v>
          </cell>
          <cell r="O10484">
            <v>2100000</v>
          </cell>
        </row>
        <row r="10485">
          <cell r="F10485" t="str">
            <v>FFE</v>
          </cell>
          <cell r="N10485">
            <v>5215000</v>
          </cell>
          <cell r="O10485">
            <v>5215000</v>
          </cell>
        </row>
        <row r="10486">
          <cell r="F10486" t="str">
            <v>FFE</v>
          </cell>
          <cell r="N10486">
            <v>840000</v>
          </cell>
          <cell r="O10486">
            <v>840000</v>
          </cell>
        </row>
        <row r="10487">
          <cell r="F10487" t="str">
            <v>FFE</v>
          </cell>
          <cell r="N10487">
            <v>840000</v>
          </cell>
          <cell r="O10487">
            <v>840000</v>
          </cell>
        </row>
        <row r="10488">
          <cell r="F10488" t="str">
            <v>FFE</v>
          </cell>
          <cell r="N10488">
            <v>840000</v>
          </cell>
          <cell r="O10488">
            <v>840000</v>
          </cell>
        </row>
        <row r="10489">
          <cell r="F10489" t="str">
            <v>FFE</v>
          </cell>
          <cell r="N10489">
            <v>840000</v>
          </cell>
          <cell r="O10489">
            <v>840000</v>
          </cell>
        </row>
        <row r="10490">
          <cell r="F10490" t="str">
            <v>FFE</v>
          </cell>
          <cell r="N10490">
            <v>840000</v>
          </cell>
          <cell r="O10490">
            <v>840000</v>
          </cell>
        </row>
        <row r="10491">
          <cell r="F10491" t="str">
            <v>FFE</v>
          </cell>
          <cell r="N10491">
            <v>822500</v>
          </cell>
          <cell r="O10491">
            <v>822500</v>
          </cell>
        </row>
        <row r="10492">
          <cell r="F10492" t="str">
            <v>FFE</v>
          </cell>
          <cell r="N10492">
            <v>822500</v>
          </cell>
          <cell r="O10492">
            <v>822500</v>
          </cell>
        </row>
        <row r="10493">
          <cell r="F10493" t="str">
            <v>FFE</v>
          </cell>
          <cell r="N10493">
            <v>822500</v>
          </cell>
          <cell r="O10493">
            <v>822500</v>
          </cell>
        </row>
        <row r="10494">
          <cell r="F10494" t="str">
            <v>FFE</v>
          </cell>
          <cell r="N10494">
            <v>4200000</v>
          </cell>
          <cell r="O10494">
            <v>4200000</v>
          </cell>
        </row>
        <row r="10495">
          <cell r="F10495" t="str">
            <v>FFE</v>
          </cell>
          <cell r="N10495">
            <v>1305000</v>
          </cell>
          <cell r="O10495">
            <v>1305000</v>
          </cell>
        </row>
        <row r="10496">
          <cell r="F10496" t="str">
            <v>FFE</v>
          </cell>
          <cell r="N10496">
            <v>1305000</v>
          </cell>
          <cell r="O10496">
            <v>1305000</v>
          </cell>
        </row>
        <row r="10497">
          <cell r="F10497" t="str">
            <v>FFE</v>
          </cell>
          <cell r="N10497">
            <v>1305000</v>
          </cell>
          <cell r="O10497">
            <v>1305000</v>
          </cell>
        </row>
        <row r="10498">
          <cell r="F10498" t="str">
            <v>FFE</v>
          </cell>
          <cell r="N10498">
            <v>1305000</v>
          </cell>
          <cell r="O10498">
            <v>1305000</v>
          </cell>
        </row>
        <row r="10499">
          <cell r="F10499" t="str">
            <v>FFE</v>
          </cell>
          <cell r="N10499">
            <v>690000</v>
          </cell>
          <cell r="O10499">
            <v>690000</v>
          </cell>
        </row>
        <row r="10500">
          <cell r="F10500" t="str">
            <v>FFE</v>
          </cell>
          <cell r="N10500">
            <v>119500</v>
          </cell>
          <cell r="O10500">
            <v>119500</v>
          </cell>
        </row>
        <row r="10501">
          <cell r="F10501" t="str">
            <v>FFE</v>
          </cell>
          <cell r="N10501">
            <v>1517500</v>
          </cell>
          <cell r="O10501">
            <v>1517500</v>
          </cell>
        </row>
        <row r="10502">
          <cell r="F10502" t="str">
            <v>FFE</v>
          </cell>
          <cell r="N10502">
            <v>1517500</v>
          </cell>
          <cell r="O10502">
            <v>1517500</v>
          </cell>
        </row>
        <row r="10503">
          <cell r="F10503" t="str">
            <v>FFE</v>
          </cell>
          <cell r="N10503">
            <v>1517500</v>
          </cell>
          <cell r="O10503">
            <v>1517500</v>
          </cell>
        </row>
        <row r="10504">
          <cell r="F10504" t="str">
            <v>FFE</v>
          </cell>
          <cell r="N10504">
            <v>1200000</v>
          </cell>
          <cell r="O10504">
            <v>1200000</v>
          </cell>
        </row>
        <row r="10505">
          <cell r="F10505" t="str">
            <v>FFE</v>
          </cell>
          <cell r="N10505">
            <v>119500</v>
          </cell>
          <cell r="O10505">
            <v>119500</v>
          </cell>
        </row>
        <row r="10506">
          <cell r="F10506" t="str">
            <v>FFE</v>
          </cell>
          <cell r="N10506">
            <v>790000</v>
          </cell>
          <cell r="O10506">
            <v>790000</v>
          </cell>
        </row>
        <row r="10507">
          <cell r="F10507" t="str">
            <v>FFE</v>
          </cell>
          <cell r="N10507">
            <v>790000</v>
          </cell>
          <cell r="O10507">
            <v>790000</v>
          </cell>
        </row>
        <row r="10508">
          <cell r="F10508" t="str">
            <v>FFE</v>
          </cell>
          <cell r="N10508">
            <v>790000</v>
          </cell>
          <cell r="O10508">
            <v>790000</v>
          </cell>
        </row>
        <row r="10509">
          <cell r="F10509" t="str">
            <v>FFE</v>
          </cell>
          <cell r="N10509">
            <v>790000</v>
          </cell>
          <cell r="O10509">
            <v>790000</v>
          </cell>
        </row>
        <row r="10510">
          <cell r="F10510" t="str">
            <v>FFE</v>
          </cell>
          <cell r="N10510">
            <v>790000</v>
          </cell>
          <cell r="O10510">
            <v>790000</v>
          </cell>
        </row>
        <row r="10511">
          <cell r="F10511" t="str">
            <v>FFE</v>
          </cell>
          <cell r="N10511">
            <v>790000</v>
          </cell>
          <cell r="O10511">
            <v>790000</v>
          </cell>
        </row>
        <row r="10512">
          <cell r="F10512" t="str">
            <v>FFE</v>
          </cell>
          <cell r="N10512">
            <v>790000</v>
          </cell>
          <cell r="O10512">
            <v>790000</v>
          </cell>
        </row>
        <row r="10513">
          <cell r="F10513" t="str">
            <v>FFE</v>
          </cell>
          <cell r="N10513">
            <v>790000</v>
          </cell>
          <cell r="O10513">
            <v>790000</v>
          </cell>
        </row>
        <row r="10514">
          <cell r="F10514" t="str">
            <v>FFE</v>
          </cell>
          <cell r="N10514">
            <v>182500</v>
          </cell>
          <cell r="O10514">
            <v>182500</v>
          </cell>
        </row>
        <row r="10515">
          <cell r="F10515" t="str">
            <v>FFE</v>
          </cell>
          <cell r="N10515">
            <v>182500</v>
          </cell>
          <cell r="O10515">
            <v>182500</v>
          </cell>
        </row>
        <row r="10516">
          <cell r="F10516" t="str">
            <v>FFE</v>
          </cell>
          <cell r="N10516">
            <v>182500</v>
          </cell>
          <cell r="O10516">
            <v>182500</v>
          </cell>
        </row>
        <row r="10517">
          <cell r="F10517" t="str">
            <v>FFE</v>
          </cell>
          <cell r="N10517">
            <v>182500</v>
          </cell>
          <cell r="O10517">
            <v>182500</v>
          </cell>
        </row>
        <row r="10518">
          <cell r="F10518" t="str">
            <v>FFE</v>
          </cell>
          <cell r="N10518">
            <v>695000</v>
          </cell>
          <cell r="O10518">
            <v>695000</v>
          </cell>
        </row>
        <row r="10519">
          <cell r="F10519" t="str">
            <v>FFE</v>
          </cell>
          <cell r="N10519">
            <v>695000</v>
          </cell>
          <cell r="O10519">
            <v>695000</v>
          </cell>
        </row>
        <row r="10520">
          <cell r="F10520" t="str">
            <v>FFE</v>
          </cell>
          <cell r="N10520">
            <v>1200000</v>
          </cell>
          <cell r="O10520">
            <v>1200000</v>
          </cell>
        </row>
        <row r="10521">
          <cell r="F10521" t="str">
            <v>FFE</v>
          </cell>
          <cell r="N10521">
            <v>560000</v>
          </cell>
          <cell r="O10521">
            <v>560000</v>
          </cell>
        </row>
        <row r="10522">
          <cell r="F10522" t="str">
            <v>FFE</v>
          </cell>
          <cell r="N10522">
            <v>560000</v>
          </cell>
          <cell r="O10522">
            <v>560000</v>
          </cell>
        </row>
        <row r="10523">
          <cell r="F10523" t="str">
            <v>FFE</v>
          </cell>
          <cell r="N10523">
            <v>4200000</v>
          </cell>
          <cell r="O10523">
            <v>4200000</v>
          </cell>
        </row>
        <row r="10524">
          <cell r="F10524" t="str">
            <v>FFE</v>
          </cell>
          <cell r="N10524">
            <v>985000</v>
          </cell>
          <cell r="O10524">
            <v>985000</v>
          </cell>
        </row>
        <row r="10525">
          <cell r="F10525" t="str">
            <v>FFE</v>
          </cell>
          <cell r="N10525">
            <v>985000</v>
          </cell>
          <cell r="O10525">
            <v>985000</v>
          </cell>
        </row>
        <row r="10526">
          <cell r="F10526" t="str">
            <v>FFE</v>
          </cell>
          <cell r="N10526">
            <v>441687</v>
          </cell>
          <cell r="O10526">
            <v>441687</v>
          </cell>
        </row>
        <row r="10527">
          <cell r="F10527" t="str">
            <v>FFE</v>
          </cell>
          <cell r="N10527">
            <v>441687</v>
          </cell>
          <cell r="O10527">
            <v>441687</v>
          </cell>
        </row>
        <row r="10528">
          <cell r="F10528" t="str">
            <v>FFE</v>
          </cell>
          <cell r="N10528">
            <v>441687</v>
          </cell>
          <cell r="O10528">
            <v>441687</v>
          </cell>
        </row>
        <row r="10529">
          <cell r="F10529" t="str">
            <v>FFE</v>
          </cell>
          <cell r="N10529">
            <v>441687</v>
          </cell>
          <cell r="O10529">
            <v>441687</v>
          </cell>
        </row>
        <row r="10530">
          <cell r="F10530" t="str">
            <v>FFE</v>
          </cell>
          <cell r="N10530">
            <v>441687</v>
          </cell>
          <cell r="O10530">
            <v>441687</v>
          </cell>
        </row>
        <row r="10531">
          <cell r="F10531" t="str">
            <v>FFE</v>
          </cell>
          <cell r="N10531">
            <v>441687</v>
          </cell>
          <cell r="O10531">
            <v>441687</v>
          </cell>
        </row>
        <row r="10532">
          <cell r="F10532" t="str">
            <v>FFE</v>
          </cell>
          <cell r="N10532">
            <v>441687</v>
          </cell>
          <cell r="O10532">
            <v>441687</v>
          </cell>
        </row>
        <row r="10533">
          <cell r="F10533" t="str">
            <v>FFE</v>
          </cell>
          <cell r="N10533">
            <v>441687</v>
          </cell>
          <cell r="O10533">
            <v>441687</v>
          </cell>
        </row>
        <row r="10534">
          <cell r="F10534" t="str">
            <v>FFE</v>
          </cell>
          <cell r="N10534">
            <v>441687</v>
          </cell>
          <cell r="O10534">
            <v>441687</v>
          </cell>
        </row>
        <row r="10535">
          <cell r="F10535" t="str">
            <v>FFE</v>
          </cell>
          <cell r="N10535">
            <v>441687</v>
          </cell>
          <cell r="O10535">
            <v>441687</v>
          </cell>
        </row>
        <row r="10536">
          <cell r="F10536" t="str">
            <v>FFE</v>
          </cell>
          <cell r="N10536">
            <v>441687</v>
          </cell>
          <cell r="O10536">
            <v>441687</v>
          </cell>
        </row>
        <row r="10537">
          <cell r="F10537" t="str">
            <v>FFE</v>
          </cell>
          <cell r="N10537">
            <v>441687</v>
          </cell>
          <cell r="O10537">
            <v>441687</v>
          </cell>
        </row>
        <row r="10538">
          <cell r="F10538" t="str">
            <v>FFE</v>
          </cell>
          <cell r="N10538">
            <v>441687</v>
          </cell>
          <cell r="O10538">
            <v>441687</v>
          </cell>
        </row>
        <row r="10539">
          <cell r="F10539" t="str">
            <v>FFE</v>
          </cell>
          <cell r="N10539">
            <v>441687</v>
          </cell>
          <cell r="O10539">
            <v>441687</v>
          </cell>
        </row>
        <row r="10540">
          <cell r="F10540" t="str">
            <v>FFE</v>
          </cell>
          <cell r="N10540">
            <v>441687</v>
          </cell>
          <cell r="O10540">
            <v>441687</v>
          </cell>
        </row>
        <row r="10541">
          <cell r="F10541" t="str">
            <v>FFE</v>
          </cell>
          <cell r="N10541">
            <v>441687</v>
          </cell>
          <cell r="O10541">
            <v>441687</v>
          </cell>
        </row>
        <row r="10542">
          <cell r="F10542" t="str">
            <v>FFE</v>
          </cell>
          <cell r="N10542">
            <v>441687</v>
          </cell>
          <cell r="O10542">
            <v>441687</v>
          </cell>
        </row>
        <row r="10543">
          <cell r="F10543" t="str">
            <v>FFE</v>
          </cell>
          <cell r="N10543">
            <v>441687</v>
          </cell>
          <cell r="O10543">
            <v>441687</v>
          </cell>
        </row>
        <row r="10544">
          <cell r="F10544" t="str">
            <v>FFE</v>
          </cell>
          <cell r="N10544">
            <v>441687</v>
          </cell>
          <cell r="O10544">
            <v>441687</v>
          </cell>
        </row>
        <row r="10545">
          <cell r="F10545" t="str">
            <v>FFE</v>
          </cell>
          <cell r="N10545">
            <v>441687</v>
          </cell>
          <cell r="O10545">
            <v>441687</v>
          </cell>
        </row>
        <row r="10546">
          <cell r="F10546" t="str">
            <v>FFE</v>
          </cell>
          <cell r="N10546">
            <v>441687</v>
          </cell>
          <cell r="O10546">
            <v>441687</v>
          </cell>
        </row>
        <row r="10547">
          <cell r="F10547" t="str">
            <v>FFE</v>
          </cell>
          <cell r="N10547">
            <v>441687</v>
          </cell>
          <cell r="O10547">
            <v>441687</v>
          </cell>
        </row>
        <row r="10548">
          <cell r="F10548" t="str">
            <v>FFE</v>
          </cell>
          <cell r="N10548">
            <v>441687</v>
          </cell>
          <cell r="O10548">
            <v>441687</v>
          </cell>
        </row>
        <row r="10549">
          <cell r="F10549" t="str">
            <v>FFE</v>
          </cell>
          <cell r="N10549">
            <v>441687</v>
          </cell>
          <cell r="O10549">
            <v>441687</v>
          </cell>
        </row>
        <row r="10550">
          <cell r="F10550" t="str">
            <v>FFE</v>
          </cell>
          <cell r="N10550">
            <v>441687</v>
          </cell>
          <cell r="O10550">
            <v>441687</v>
          </cell>
        </row>
        <row r="10551">
          <cell r="F10551" t="str">
            <v>FFE</v>
          </cell>
          <cell r="N10551">
            <v>441687</v>
          </cell>
          <cell r="O10551">
            <v>441687</v>
          </cell>
        </row>
        <row r="10552">
          <cell r="F10552" t="str">
            <v>FFE</v>
          </cell>
          <cell r="N10552">
            <v>441687</v>
          </cell>
          <cell r="O10552">
            <v>441687</v>
          </cell>
        </row>
        <row r="10553">
          <cell r="F10553" t="str">
            <v>FFE</v>
          </cell>
          <cell r="N10553">
            <v>441687</v>
          </cell>
          <cell r="O10553">
            <v>441687</v>
          </cell>
        </row>
        <row r="10554">
          <cell r="F10554" t="str">
            <v>FFE</v>
          </cell>
          <cell r="N10554">
            <v>441687</v>
          </cell>
          <cell r="O10554">
            <v>441687</v>
          </cell>
        </row>
        <row r="10555">
          <cell r="F10555" t="str">
            <v>FFE</v>
          </cell>
          <cell r="N10555">
            <v>441687</v>
          </cell>
          <cell r="O10555">
            <v>441687</v>
          </cell>
        </row>
        <row r="10556">
          <cell r="F10556" t="str">
            <v>FFE</v>
          </cell>
          <cell r="N10556">
            <v>298437</v>
          </cell>
          <cell r="O10556">
            <v>298437</v>
          </cell>
        </row>
        <row r="10557">
          <cell r="F10557" t="str">
            <v>FFE</v>
          </cell>
          <cell r="N10557">
            <v>298437</v>
          </cell>
          <cell r="O10557">
            <v>298437</v>
          </cell>
        </row>
        <row r="10558">
          <cell r="F10558" t="str">
            <v>FFE</v>
          </cell>
          <cell r="N10558">
            <v>298437</v>
          </cell>
          <cell r="O10558">
            <v>298437</v>
          </cell>
        </row>
        <row r="10559">
          <cell r="F10559" t="str">
            <v>FFE</v>
          </cell>
          <cell r="N10559">
            <v>298437</v>
          </cell>
          <cell r="O10559">
            <v>298437</v>
          </cell>
        </row>
        <row r="10560">
          <cell r="F10560" t="str">
            <v>FFE</v>
          </cell>
          <cell r="N10560">
            <v>298437</v>
          </cell>
          <cell r="O10560">
            <v>298437</v>
          </cell>
        </row>
        <row r="10561">
          <cell r="F10561" t="str">
            <v>FFE</v>
          </cell>
          <cell r="N10561">
            <v>298437</v>
          </cell>
          <cell r="O10561">
            <v>298437</v>
          </cell>
        </row>
        <row r="10562">
          <cell r="F10562" t="str">
            <v>FFE</v>
          </cell>
          <cell r="N10562">
            <v>298437</v>
          </cell>
          <cell r="O10562">
            <v>298437</v>
          </cell>
        </row>
        <row r="10563">
          <cell r="F10563" t="str">
            <v>FFE</v>
          </cell>
          <cell r="N10563">
            <v>298437</v>
          </cell>
          <cell r="O10563">
            <v>298437</v>
          </cell>
        </row>
        <row r="10564">
          <cell r="F10564" t="str">
            <v>FFE</v>
          </cell>
          <cell r="N10564">
            <v>298437</v>
          </cell>
          <cell r="O10564">
            <v>298437</v>
          </cell>
        </row>
        <row r="10565">
          <cell r="F10565" t="str">
            <v>FFE</v>
          </cell>
          <cell r="N10565">
            <v>298437</v>
          </cell>
          <cell r="O10565">
            <v>298437</v>
          </cell>
        </row>
        <row r="10566">
          <cell r="F10566" t="str">
            <v>FFE</v>
          </cell>
          <cell r="N10566">
            <v>298437</v>
          </cell>
          <cell r="O10566">
            <v>298437</v>
          </cell>
        </row>
        <row r="10567">
          <cell r="F10567" t="str">
            <v>FFE</v>
          </cell>
          <cell r="N10567">
            <v>298437</v>
          </cell>
          <cell r="O10567">
            <v>298437</v>
          </cell>
        </row>
        <row r="10568">
          <cell r="F10568" t="str">
            <v>FFE</v>
          </cell>
          <cell r="N10568">
            <v>298437</v>
          </cell>
          <cell r="O10568">
            <v>298437</v>
          </cell>
        </row>
        <row r="10569">
          <cell r="F10569" t="str">
            <v>FFE</v>
          </cell>
          <cell r="N10569">
            <v>298437</v>
          </cell>
          <cell r="O10569">
            <v>298437</v>
          </cell>
        </row>
        <row r="10570">
          <cell r="F10570" t="str">
            <v>FFE</v>
          </cell>
          <cell r="N10570">
            <v>298437</v>
          </cell>
          <cell r="O10570">
            <v>298437</v>
          </cell>
        </row>
        <row r="10571">
          <cell r="F10571" t="str">
            <v>FFE</v>
          </cell>
          <cell r="N10571">
            <v>298437</v>
          </cell>
          <cell r="O10571">
            <v>298437</v>
          </cell>
        </row>
        <row r="10572">
          <cell r="F10572" t="str">
            <v>FFE</v>
          </cell>
          <cell r="N10572">
            <v>298437</v>
          </cell>
          <cell r="O10572">
            <v>298437</v>
          </cell>
        </row>
        <row r="10573">
          <cell r="F10573" t="str">
            <v>FFE</v>
          </cell>
          <cell r="N10573">
            <v>298437</v>
          </cell>
          <cell r="O10573">
            <v>298437</v>
          </cell>
        </row>
        <row r="10574">
          <cell r="F10574" t="str">
            <v>FFE</v>
          </cell>
          <cell r="N10574">
            <v>298437</v>
          </cell>
          <cell r="O10574">
            <v>298437</v>
          </cell>
        </row>
        <row r="10575">
          <cell r="F10575" t="str">
            <v>FFE</v>
          </cell>
          <cell r="N10575">
            <v>298437</v>
          </cell>
          <cell r="O10575">
            <v>298437</v>
          </cell>
        </row>
        <row r="10576">
          <cell r="F10576" t="str">
            <v>FFE</v>
          </cell>
          <cell r="N10576">
            <v>298437</v>
          </cell>
          <cell r="O10576">
            <v>298437</v>
          </cell>
        </row>
        <row r="10577">
          <cell r="F10577" t="str">
            <v>FFE</v>
          </cell>
          <cell r="N10577">
            <v>298437</v>
          </cell>
          <cell r="O10577">
            <v>298437</v>
          </cell>
        </row>
        <row r="10578">
          <cell r="F10578" t="str">
            <v>FFE</v>
          </cell>
          <cell r="N10578">
            <v>298437</v>
          </cell>
          <cell r="O10578">
            <v>298437</v>
          </cell>
        </row>
        <row r="10579">
          <cell r="F10579" t="str">
            <v>FFE</v>
          </cell>
          <cell r="N10579">
            <v>298437</v>
          </cell>
          <cell r="O10579">
            <v>298437</v>
          </cell>
        </row>
        <row r="10580">
          <cell r="F10580" t="str">
            <v>FFE</v>
          </cell>
          <cell r="N10580">
            <v>298437</v>
          </cell>
          <cell r="O10580">
            <v>298437</v>
          </cell>
        </row>
        <row r="10581">
          <cell r="F10581" t="str">
            <v>FFE</v>
          </cell>
          <cell r="N10581">
            <v>298437</v>
          </cell>
          <cell r="O10581">
            <v>298437</v>
          </cell>
        </row>
        <row r="10582">
          <cell r="F10582" t="str">
            <v>FFE</v>
          </cell>
          <cell r="N10582">
            <v>298437</v>
          </cell>
          <cell r="O10582">
            <v>298437</v>
          </cell>
        </row>
        <row r="10583">
          <cell r="F10583" t="str">
            <v>FFE</v>
          </cell>
          <cell r="N10583">
            <v>298437</v>
          </cell>
          <cell r="O10583">
            <v>298437</v>
          </cell>
        </row>
        <row r="10584">
          <cell r="F10584" t="str">
            <v>FFE</v>
          </cell>
          <cell r="N10584">
            <v>298437</v>
          </cell>
          <cell r="O10584">
            <v>298437</v>
          </cell>
        </row>
        <row r="10585">
          <cell r="F10585" t="str">
            <v>FFE</v>
          </cell>
          <cell r="N10585">
            <v>298437</v>
          </cell>
          <cell r="O10585">
            <v>298437</v>
          </cell>
        </row>
        <row r="10586">
          <cell r="F10586" t="str">
            <v>FFE</v>
          </cell>
          <cell r="N10586">
            <v>298437</v>
          </cell>
          <cell r="O10586">
            <v>298437</v>
          </cell>
        </row>
        <row r="10587">
          <cell r="F10587" t="str">
            <v>FFE</v>
          </cell>
          <cell r="N10587">
            <v>704312</v>
          </cell>
          <cell r="O10587">
            <v>704312</v>
          </cell>
        </row>
        <row r="10588">
          <cell r="F10588" t="str">
            <v>FFE</v>
          </cell>
          <cell r="N10588">
            <v>704312</v>
          </cell>
          <cell r="O10588">
            <v>704312</v>
          </cell>
        </row>
        <row r="10589">
          <cell r="F10589" t="str">
            <v>FFE</v>
          </cell>
          <cell r="N10589">
            <v>704312</v>
          </cell>
          <cell r="O10589">
            <v>704312</v>
          </cell>
        </row>
        <row r="10590">
          <cell r="F10590" t="str">
            <v>FFE</v>
          </cell>
          <cell r="N10590">
            <v>704312</v>
          </cell>
          <cell r="O10590">
            <v>704312</v>
          </cell>
        </row>
        <row r="10591">
          <cell r="F10591" t="str">
            <v>FFE</v>
          </cell>
          <cell r="N10591">
            <v>704312</v>
          </cell>
          <cell r="O10591">
            <v>704312</v>
          </cell>
        </row>
        <row r="10592">
          <cell r="F10592" t="str">
            <v>FFE</v>
          </cell>
          <cell r="N10592">
            <v>704316</v>
          </cell>
          <cell r="O10592">
            <v>704316</v>
          </cell>
        </row>
        <row r="10593">
          <cell r="F10593" t="str">
            <v>FFE</v>
          </cell>
          <cell r="N10593">
            <v>704312</v>
          </cell>
          <cell r="O10593">
            <v>704312</v>
          </cell>
        </row>
        <row r="10594">
          <cell r="F10594" t="str">
            <v>FFE</v>
          </cell>
          <cell r="N10594">
            <v>704312</v>
          </cell>
          <cell r="O10594">
            <v>704312</v>
          </cell>
        </row>
        <row r="10595">
          <cell r="F10595" t="str">
            <v>FFE</v>
          </cell>
          <cell r="N10595">
            <v>704312</v>
          </cell>
          <cell r="O10595">
            <v>704312</v>
          </cell>
        </row>
        <row r="10596">
          <cell r="F10596" t="str">
            <v>FFE</v>
          </cell>
          <cell r="N10596">
            <v>704312</v>
          </cell>
          <cell r="O10596">
            <v>704312</v>
          </cell>
        </row>
        <row r="10597">
          <cell r="F10597" t="str">
            <v>FFE</v>
          </cell>
          <cell r="N10597">
            <v>704312</v>
          </cell>
          <cell r="O10597">
            <v>704312</v>
          </cell>
        </row>
        <row r="10598">
          <cell r="F10598" t="str">
            <v>FFE</v>
          </cell>
          <cell r="N10598">
            <v>704312</v>
          </cell>
          <cell r="O10598">
            <v>704312</v>
          </cell>
        </row>
        <row r="10599">
          <cell r="F10599" t="str">
            <v>FFE</v>
          </cell>
          <cell r="N10599">
            <v>704312</v>
          </cell>
          <cell r="O10599">
            <v>704312</v>
          </cell>
        </row>
        <row r="10600">
          <cell r="F10600" t="str">
            <v>FFE</v>
          </cell>
          <cell r="N10600">
            <v>704312</v>
          </cell>
          <cell r="O10600">
            <v>704312</v>
          </cell>
        </row>
        <row r="10601">
          <cell r="F10601" t="str">
            <v>FFE</v>
          </cell>
          <cell r="N10601">
            <v>704312</v>
          </cell>
          <cell r="O10601">
            <v>704312</v>
          </cell>
        </row>
        <row r="10602">
          <cell r="F10602" t="str">
            <v>FFE</v>
          </cell>
          <cell r="N10602">
            <v>298437</v>
          </cell>
          <cell r="O10602">
            <v>298437</v>
          </cell>
        </row>
        <row r="10603">
          <cell r="F10603" t="str">
            <v>FFE</v>
          </cell>
          <cell r="N10603">
            <v>298437</v>
          </cell>
          <cell r="O10603">
            <v>298437</v>
          </cell>
        </row>
        <row r="10604">
          <cell r="F10604" t="str">
            <v>FFE</v>
          </cell>
          <cell r="N10604">
            <v>298437</v>
          </cell>
          <cell r="O10604">
            <v>298437</v>
          </cell>
        </row>
        <row r="10605">
          <cell r="F10605" t="str">
            <v>FFE</v>
          </cell>
          <cell r="N10605">
            <v>298437</v>
          </cell>
          <cell r="O10605">
            <v>298437</v>
          </cell>
        </row>
        <row r="10606">
          <cell r="F10606" t="str">
            <v>FFE</v>
          </cell>
          <cell r="N10606">
            <v>298437</v>
          </cell>
          <cell r="O10606">
            <v>298437</v>
          </cell>
        </row>
        <row r="10607">
          <cell r="F10607" t="str">
            <v>FFE</v>
          </cell>
          <cell r="N10607">
            <v>298437</v>
          </cell>
          <cell r="O10607">
            <v>298437</v>
          </cell>
        </row>
        <row r="10608">
          <cell r="F10608" t="str">
            <v>FFE</v>
          </cell>
          <cell r="N10608">
            <v>298437</v>
          </cell>
          <cell r="O10608">
            <v>298437</v>
          </cell>
        </row>
        <row r="10609">
          <cell r="F10609" t="str">
            <v>FFE</v>
          </cell>
          <cell r="N10609">
            <v>298437</v>
          </cell>
          <cell r="O10609">
            <v>298437</v>
          </cell>
        </row>
        <row r="10610">
          <cell r="F10610" t="str">
            <v>FFE</v>
          </cell>
          <cell r="N10610">
            <v>298437</v>
          </cell>
          <cell r="O10610">
            <v>298437</v>
          </cell>
        </row>
        <row r="10611">
          <cell r="F10611" t="str">
            <v>FFE</v>
          </cell>
          <cell r="N10611">
            <v>298437</v>
          </cell>
          <cell r="O10611">
            <v>298437</v>
          </cell>
        </row>
        <row r="10612">
          <cell r="F10612" t="str">
            <v>FFE</v>
          </cell>
          <cell r="N10612">
            <v>298437</v>
          </cell>
          <cell r="O10612">
            <v>298437</v>
          </cell>
        </row>
        <row r="10613">
          <cell r="F10613" t="str">
            <v>FFE</v>
          </cell>
          <cell r="N10613">
            <v>298437</v>
          </cell>
          <cell r="O10613">
            <v>298437</v>
          </cell>
        </row>
        <row r="10614">
          <cell r="F10614" t="str">
            <v>FFE</v>
          </cell>
          <cell r="N10614">
            <v>298437</v>
          </cell>
          <cell r="O10614">
            <v>298437</v>
          </cell>
        </row>
        <row r="10615">
          <cell r="F10615" t="str">
            <v>FFE</v>
          </cell>
          <cell r="N10615">
            <v>298437</v>
          </cell>
          <cell r="O10615">
            <v>298437</v>
          </cell>
        </row>
        <row r="10616">
          <cell r="F10616" t="str">
            <v>FFE</v>
          </cell>
          <cell r="N10616">
            <v>298437</v>
          </cell>
          <cell r="O10616">
            <v>298437</v>
          </cell>
        </row>
        <row r="10617">
          <cell r="F10617" t="str">
            <v>FFE</v>
          </cell>
          <cell r="N10617">
            <v>298437</v>
          </cell>
          <cell r="O10617">
            <v>298437</v>
          </cell>
        </row>
        <row r="10618">
          <cell r="F10618" t="str">
            <v>FFE</v>
          </cell>
          <cell r="N10618">
            <v>298437</v>
          </cell>
          <cell r="O10618">
            <v>298437</v>
          </cell>
        </row>
        <row r="10619">
          <cell r="F10619" t="str">
            <v>FFE</v>
          </cell>
          <cell r="N10619">
            <v>298437</v>
          </cell>
          <cell r="O10619">
            <v>298437</v>
          </cell>
        </row>
        <row r="10620">
          <cell r="F10620" t="str">
            <v>FFE</v>
          </cell>
          <cell r="N10620">
            <v>298437</v>
          </cell>
          <cell r="O10620">
            <v>298437</v>
          </cell>
        </row>
        <row r="10621">
          <cell r="F10621" t="str">
            <v>FFE</v>
          </cell>
          <cell r="N10621">
            <v>298437</v>
          </cell>
          <cell r="O10621">
            <v>298437</v>
          </cell>
        </row>
        <row r="10622">
          <cell r="F10622" t="str">
            <v>FFE</v>
          </cell>
          <cell r="N10622">
            <v>298437</v>
          </cell>
          <cell r="O10622">
            <v>298437</v>
          </cell>
        </row>
        <row r="10623">
          <cell r="F10623" t="str">
            <v>FFE</v>
          </cell>
          <cell r="N10623">
            <v>298437</v>
          </cell>
          <cell r="O10623">
            <v>298437</v>
          </cell>
        </row>
        <row r="10624">
          <cell r="F10624" t="str">
            <v>FFE</v>
          </cell>
          <cell r="N10624">
            <v>298437</v>
          </cell>
          <cell r="O10624">
            <v>298437</v>
          </cell>
        </row>
        <row r="10625">
          <cell r="F10625" t="str">
            <v>FFE</v>
          </cell>
          <cell r="N10625">
            <v>298437</v>
          </cell>
          <cell r="O10625">
            <v>298437</v>
          </cell>
        </row>
        <row r="10626">
          <cell r="F10626" t="str">
            <v>FFE</v>
          </cell>
          <cell r="N10626">
            <v>298437</v>
          </cell>
          <cell r="O10626">
            <v>298437</v>
          </cell>
        </row>
        <row r="10627">
          <cell r="F10627" t="str">
            <v>FFE</v>
          </cell>
          <cell r="N10627">
            <v>298437</v>
          </cell>
          <cell r="O10627">
            <v>298437</v>
          </cell>
        </row>
        <row r="10628">
          <cell r="F10628" t="str">
            <v>FFE</v>
          </cell>
          <cell r="N10628">
            <v>298437</v>
          </cell>
          <cell r="O10628">
            <v>298437</v>
          </cell>
        </row>
        <row r="10629">
          <cell r="F10629" t="str">
            <v>FFE</v>
          </cell>
          <cell r="N10629">
            <v>298437</v>
          </cell>
          <cell r="O10629">
            <v>298437</v>
          </cell>
        </row>
        <row r="10630">
          <cell r="F10630" t="str">
            <v>FFE</v>
          </cell>
          <cell r="N10630">
            <v>298437</v>
          </cell>
          <cell r="O10630">
            <v>298437</v>
          </cell>
        </row>
        <row r="10631">
          <cell r="F10631" t="str">
            <v>FFE</v>
          </cell>
          <cell r="N10631">
            <v>298437</v>
          </cell>
          <cell r="O10631">
            <v>298437</v>
          </cell>
        </row>
        <row r="10632">
          <cell r="F10632" t="str">
            <v>FFE</v>
          </cell>
          <cell r="N10632">
            <v>298437</v>
          </cell>
          <cell r="O10632">
            <v>298437</v>
          </cell>
        </row>
        <row r="10633">
          <cell r="F10633" t="str">
            <v>FFE</v>
          </cell>
          <cell r="N10633">
            <v>232781</v>
          </cell>
          <cell r="O10633">
            <v>232781</v>
          </cell>
        </row>
        <row r="10634">
          <cell r="F10634" t="str">
            <v>FFE</v>
          </cell>
          <cell r="N10634">
            <v>232781</v>
          </cell>
          <cell r="O10634">
            <v>232781</v>
          </cell>
        </row>
        <row r="10635">
          <cell r="F10635" t="str">
            <v>FFE</v>
          </cell>
          <cell r="N10635">
            <v>232781</v>
          </cell>
          <cell r="O10635">
            <v>232781</v>
          </cell>
        </row>
        <row r="10636">
          <cell r="F10636" t="str">
            <v>FFE</v>
          </cell>
          <cell r="N10636">
            <v>232781</v>
          </cell>
          <cell r="O10636">
            <v>232781</v>
          </cell>
        </row>
        <row r="10637">
          <cell r="F10637" t="str">
            <v>FFE</v>
          </cell>
          <cell r="N10637">
            <v>232781</v>
          </cell>
          <cell r="O10637">
            <v>232781</v>
          </cell>
        </row>
        <row r="10638">
          <cell r="F10638" t="str">
            <v>FFE</v>
          </cell>
          <cell r="N10638">
            <v>232781</v>
          </cell>
          <cell r="O10638">
            <v>232781</v>
          </cell>
        </row>
        <row r="10639">
          <cell r="F10639" t="str">
            <v>FFE</v>
          </cell>
          <cell r="N10639">
            <v>232781</v>
          </cell>
          <cell r="O10639">
            <v>232781</v>
          </cell>
        </row>
        <row r="10640">
          <cell r="F10640" t="str">
            <v>FFE</v>
          </cell>
          <cell r="N10640">
            <v>232781</v>
          </cell>
          <cell r="O10640">
            <v>232781</v>
          </cell>
        </row>
        <row r="10641">
          <cell r="F10641" t="str">
            <v>FFE</v>
          </cell>
          <cell r="N10641">
            <v>232781</v>
          </cell>
          <cell r="O10641">
            <v>232781</v>
          </cell>
        </row>
        <row r="10642">
          <cell r="F10642" t="str">
            <v>FFE</v>
          </cell>
          <cell r="N10642">
            <v>232781</v>
          </cell>
          <cell r="O10642">
            <v>232781</v>
          </cell>
        </row>
        <row r="10643">
          <cell r="F10643" t="str">
            <v>FFE</v>
          </cell>
          <cell r="N10643">
            <v>232781</v>
          </cell>
          <cell r="O10643">
            <v>232781</v>
          </cell>
        </row>
        <row r="10644">
          <cell r="F10644" t="str">
            <v>FFE</v>
          </cell>
          <cell r="N10644">
            <v>232781</v>
          </cell>
          <cell r="O10644">
            <v>232781</v>
          </cell>
        </row>
        <row r="10645">
          <cell r="F10645" t="str">
            <v>FFE</v>
          </cell>
          <cell r="N10645">
            <v>513312</v>
          </cell>
          <cell r="O10645">
            <v>513312</v>
          </cell>
        </row>
        <row r="10646">
          <cell r="F10646" t="str">
            <v>FFE</v>
          </cell>
          <cell r="N10646">
            <v>513312</v>
          </cell>
          <cell r="O10646">
            <v>513312</v>
          </cell>
        </row>
        <row r="10647">
          <cell r="F10647" t="str">
            <v>FFE</v>
          </cell>
          <cell r="N10647">
            <v>513312</v>
          </cell>
          <cell r="O10647">
            <v>513312</v>
          </cell>
        </row>
        <row r="10648">
          <cell r="F10648" t="str">
            <v>FFE</v>
          </cell>
          <cell r="N10648">
            <v>513312</v>
          </cell>
          <cell r="O10648">
            <v>513312</v>
          </cell>
        </row>
        <row r="10649">
          <cell r="F10649" t="str">
            <v>FFE</v>
          </cell>
          <cell r="N10649">
            <v>513312</v>
          </cell>
          <cell r="O10649">
            <v>513312</v>
          </cell>
        </row>
        <row r="10650">
          <cell r="F10650" t="str">
            <v>FFE</v>
          </cell>
          <cell r="N10650">
            <v>513312</v>
          </cell>
          <cell r="O10650">
            <v>513312</v>
          </cell>
        </row>
        <row r="10651">
          <cell r="F10651" t="str">
            <v>FFE</v>
          </cell>
          <cell r="N10651">
            <v>513312</v>
          </cell>
          <cell r="O10651">
            <v>513312</v>
          </cell>
        </row>
        <row r="10652">
          <cell r="F10652" t="str">
            <v>FFE</v>
          </cell>
          <cell r="N10652">
            <v>513312</v>
          </cell>
          <cell r="O10652">
            <v>513312</v>
          </cell>
        </row>
        <row r="10653">
          <cell r="F10653" t="str">
            <v>FFE</v>
          </cell>
          <cell r="N10653">
            <v>5566415</v>
          </cell>
          <cell r="O10653">
            <v>5566415</v>
          </cell>
        </row>
        <row r="10654">
          <cell r="F10654" t="str">
            <v>FFE</v>
          </cell>
          <cell r="N10654">
            <v>2662062</v>
          </cell>
          <cell r="O10654">
            <v>2662062</v>
          </cell>
        </row>
        <row r="10655">
          <cell r="F10655" t="str">
            <v>FFE</v>
          </cell>
          <cell r="N10655">
            <v>2626250</v>
          </cell>
          <cell r="O10655">
            <v>2626250</v>
          </cell>
        </row>
        <row r="10656">
          <cell r="F10656" t="str">
            <v>FFE</v>
          </cell>
          <cell r="N10656">
            <v>496600</v>
          </cell>
          <cell r="O10656">
            <v>496600</v>
          </cell>
        </row>
        <row r="10657">
          <cell r="F10657" t="str">
            <v>FFE</v>
          </cell>
          <cell r="N10657">
            <v>1289250</v>
          </cell>
          <cell r="O10657">
            <v>1289250</v>
          </cell>
        </row>
        <row r="10658">
          <cell r="F10658" t="str">
            <v>FFE</v>
          </cell>
          <cell r="N10658">
            <v>966937</v>
          </cell>
          <cell r="O10658">
            <v>966937</v>
          </cell>
        </row>
        <row r="10659">
          <cell r="F10659" t="str">
            <v>FFE</v>
          </cell>
          <cell r="N10659">
            <v>966937</v>
          </cell>
          <cell r="O10659">
            <v>966937</v>
          </cell>
        </row>
        <row r="10660">
          <cell r="F10660" t="str">
            <v>FFE</v>
          </cell>
          <cell r="N10660">
            <v>966937</v>
          </cell>
          <cell r="O10660">
            <v>966937</v>
          </cell>
        </row>
        <row r="10661">
          <cell r="F10661" t="str">
            <v>FFE</v>
          </cell>
          <cell r="N10661">
            <v>2014453</v>
          </cell>
          <cell r="O10661">
            <v>2014453</v>
          </cell>
        </row>
        <row r="10662">
          <cell r="F10662" t="str">
            <v>FFE</v>
          </cell>
          <cell r="N10662">
            <v>2014453</v>
          </cell>
          <cell r="O10662">
            <v>2014453</v>
          </cell>
        </row>
        <row r="10663">
          <cell r="F10663" t="str">
            <v>FFE</v>
          </cell>
          <cell r="N10663">
            <v>2014453</v>
          </cell>
          <cell r="O10663">
            <v>2014453</v>
          </cell>
        </row>
        <row r="10664">
          <cell r="F10664" t="str">
            <v>FFE</v>
          </cell>
          <cell r="N10664">
            <v>752064</v>
          </cell>
          <cell r="O10664">
            <v>752064</v>
          </cell>
        </row>
        <row r="10665">
          <cell r="F10665" t="str">
            <v>FFE</v>
          </cell>
          <cell r="N10665">
            <v>752062</v>
          </cell>
          <cell r="O10665">
            <v>752062</v>
          </cell>
        </row>
        <row r="10666">
          <cell r="F10666" t="str">
            <v>FFE</v>
          </cell>
          <cell r="N10666">
            <v>620750</v>
          </cell>
          <cell r="O10666">
            <v>620750</v>
          </cell>
        </row>
        <row r="10667">
          <cell r="F10667" t="str">
            <v>FFE</v>
          </cell>
          <cell r="N10667">
            <v>620750</v>
          </cell>
          <cell r="O10667">
            <v>620750</v>
          </cell>
        </row>
        <row r="10668">
          <cell r="F10668" t="str">
            <v>FFE</v>
          </cell>
          <cell r="N10668">
            <v>931125</v>
          </cell>
          <cell r="O10668">
            <v>931125</v>
          </cell>
        </row>
        <row r="10669">
          <cell r="F10669" t="str">
            <v>ITE</v>
          </cell>
          <cell r="N10669">
            <v>1875000</v>
          </cell>
          <cell r="O10669">
            <v>1875000</v>
          </cell>
        </row>
        <row r="10670">
          <cell r="F10670" t="str">
            <v>ITE</v>
          </cell>
          <cell r="N10670">
            <v>828125</v>
          </cell>
          <cell r="O10670">
            <v>828125</v>
          </cell>
        </row>
        <row r="10671">
          <cell r="F10671" t="str">
            <v>ITE</v>
          </cell>
          <cell r="N10671">
            <v>828125</v>
          </cell>
          <cell r="O10671">
            <v>828125</v>
          </cell>
        </row>
        <row r="10672">
          <cell r="F10672" t="str">
            <v>ITE</v>
          </cell>
          <cell r="N10672">
            <v>3575000</v>
          </cell>
          <cell r="O10672">
            <v>3575000</v>
          </cell>
        </row>
        <row r="10673">
          <cell r="F10673" t="str">
            <v>OPE</v>
          </cell>
          <cell r="N10673">
            <v>390625</v>
          </cell>
          <cell r="O10673">
            <v>390625</v>
          </cell>
        </row>
        <row r="10674">
          <cell r="F10674" t="str">
            <v>OPE</v>
          </cell>
          <cell r="N10674">
            <v>390625</v>
          </cell>
          <cell r="O10674">
            <v>390625</v>
          </cell>
        </row>
        <row r="10675">
          <cell r="F10675" t="str">
            <v>FFE</v>
          </cell>
          <cell r="N10675">
            <v>1666145</v>
          </cell>
          <cell r="O10675">
            <v>1666145</v>
          </cell>
        </row>
        <row r="10676">
          <cell r="F10676" t="str">
            <v>FFE</v>
          </cell>
          <cell r="N10676">
            <v>1666145</v>
          </cell>
          <cell r="O10676">
            <v>1666145</v>
          </cell>
        </row>
        <row r="10677">
          <cell r="F10677" t="str">
            <v>FFE</v>
          </cell>
          <cell r="N10677">
            <v>696875</v>
          </cell>
          <cell r="O10677">
            <v>696875</v>
          </cell>
        </row>
        <row r="10678">
          <cell r="F10678" t="str">
            <v>FFE</v>
          </cell>
          <cell r="N10678">
            <v>696875</v>
          </cell>
          <cell r="O10678">
            <v>696875</v>
          </cell>
        </row>
        <row r="10679">
          <cell r="F10679" t="str">
            <v>OPE</v>
          </cell>
          <cell r="N10679">
            <v>93133495</v>
          </cell>
          <cell r="O10679">
            <v>93133495</v>
          </cell>
        </row>
        <row r="10680">
          <cell r="F10680" t="str">
            <v>ITE</v>
          </cell>
          <cell r="N10680">
            <v>1056250</v>
          </cell>
          <cell r="O10680">
            <v>1056250</v>
          </cell>
        </row>
        <row r="10681">
          <cell r="F10681" t="str">
            <v>ITE</v>
          </cell>
          <cell r="N10681">
            <v>1056250</v>
          </cell>
          <cell r="O10681">
            <v>1056250</v>
          </cell>
        </row>
        <row r="10682">
          <cell r="F10682" t="str">
            <v>ITE</v>
          </cell>
          <cell r="N10682">
            <v>1056250</v>
          </cell>
          <cell r="O10682">
            <v>1056250</v>
          </cell>
        </row>
        <row r="10683">
          <cell r="F10683" t="str">
            <v>ITE</v>
          </cell>
          <cell r="N10683">
            <v>1056250</v>
          </cell>
          <cell r="O10683">
            <v>1056250</v>
          </cell>
        </row>
        <row r="10684">
          <cell r="F10684" t="str">
            <v>ITE</v>
          </cell>
          <cell r="N10684">
            <v>1056250</v>
          </cell>
          <cell r="O10684">
            <v>1056250</v>
          </cell>
        </row>
        <row r="10685">
          <cell r="F10685" t="str">
            <v>ITE</v>
          </cell>
          <cell r="N10685">
            <v>1056250</v>
          </cell>
          <cell r="O10685">
            <v>1056250</v>
          </cell>
        </row>
        <row r="10686">
          <cell r="F10686" t="str">
            <v>ITE</v>
          </cell>
          <cell r="N10686">
            <v>1056250</v>
          </cell>
          <cell r="O10686">
            <v>1056250</v>
          </cell>
        </row>
        <row r="10687">
          <cell r="F10687" t="str">
            <v>ITE</v>
          </cell>
          <cell r="N10687">
            <v>1056250</v>
          </cell>
          <cell r="O10687">
            <v>1056250</v>
          </cell>
        </row>
        <row r="10688">
          <cell r="F10688" t="str">
            <v>ITE</v>
          </cell>
          <cell r="N10688">
            <v>1031250</v>
          </cell>
          <cell r="O10688">
            <v>1031250</v>
          </cell>
        </row>
        <row r="10689">
          <cell r="F10689" t="str">
            <v>ITE</v>
          </cell>
          <cell r="N10689">
            <v>1031250</v>
          </cell>
          <cell r="O10689">
            <v>1031250</v>
          </cell>
        </row>
        <row r="10690">
          <cell r="F10690" t="str">
            <v>ITE</v>
          </cell>
          <cell r="N10690">
            <v>1031250</v>
          </cell>
          <cell r="O10690">
            <v>1031250</v>
          </cell>
        </row>
        <row r="10691">
          <cell r="F10691" t="str">
            <v>ITE</v>
          </cell>
          <cell r="N10691">
            <v>1031250</v>
          </cell>
          <cell r="O10691">
            <v>1031250</v>
          </cell>
        </row>
        <row r="10692">
          <cell r="F10692" t="str">
            <v>ITE</v>
          </cell>
          <cell r="N10692">
            <v>1031250</v>
          </cell>
          <cell r="O10692">
            <v>1031250</v>
          </cell>
        </row>
        <row r="10693">
          <cell r="F10693" t="str">
            <v>ITE</v>
          </cell>
          <cell r="N10693">
            <v>1031250</v>
          </cell>
          <cell r="O10693">
            <v>1031250</v>
          </cell>
        </row>
        <row r="10694">
          <cell r="F10694" t="str">
            <v>ITE</v>
          </cell>
          <cell r="N10694">
            <v>1031250</v>
          </cell>
          <cell r="O10694">
            <v>1031250</v>
          </cell>
        </row>
        <row r="10695">
          <cell r="F10695" t="str">
            <v>ITE</v>
          </cell>
          <cell r="N10695">
            <v>1031250</v>
          </cell>
          <cell r="O10695">
            <v>1031250</v>
          </cell>
        </row>
        <row r="10696">
          <cell r="F10696" t="str">
            <v>ITE</v>
          </cell>
          <cell r="N10696">
            <v>943750</v>
          </cell>
          <cell r="O10696">
            <v>943750</v>
          </cell>
        </row>
        <row r="10697">
          <cell r="F10697" t="str">
            <v>OPE</v>
          </cell>
          <cell r="N10697">
            <v>163174640</v>
          </cell>
          <cell r="O10697">
            <v>163174640</v>
          </cell>
        </row>
        <row r="10698">
          <cell r="F10698" t="str">
            <v>FFE</v>
          </cell>
          <cell r="N10698">
            <v>434375</v>
          </cell>
          <cell r="O10698">
            <v>434375</v>
          </cell>
        </row>
        <row r="10699">
          <cell r="F10699" t="str">
            <v>FFE</v>
          </cell>
          <cell r="N10699">
            <v>812500</v>
          </cell>
          <cell r="O10699">
            <v>812500</v>
          </cell>
        </row>
        <row r="10700">
          <cell r="F10700" t="str">
            <v>FFE</v>
          </cell>
          <cell r="N10700">
            <v>812500</v>
          </cell>
          <cell r="O10700">
            <v>812500</v>
          </cell>
        </row>
        <row r="10701">
          <cell r="F10701" t="str">
            <v>FFE</v>
          </cell>
          <cell r="N10701">
            <v>812500</v>
          </cell>
          <cell r="O10701">
            <v>812500</v>
          </cell>
        </row>
        <row r="10702">
          <cell r="F10702" t="str">
            <v>FFE</v>
          </cell>
          <cell r="N10702">
            <v>975000</v>
          </cell>
          <cell r="O10702">
            <v>975000</v>
          </cell>
        </row>
        <row r="10703">
          <cell r="F10703" t="str">
            <v>FFE</v>
          </cell>
          <cell r="N10703">
            <v>906250</v>
          </cell>
          <cell r="O10703">
            <v>906250</v>
          </cell>
        </row>
        <row r="10704">
          <cell r="F10704" t="str">
            <v>FFE</v>
          </cell>
          <cell r="N10704">
            <v>206250</v>
          </cell>
          <cell r="O10704">
            <v>206250</v>
          </cell>
        </row>
        <row r="10705">
          <cell r="F10705" t="str">
            <v>FFE</v>
          </cell>
          <cell r="N10705">
            <v>368750</v>
          </cell>
          <cell r="O10705">
            <v>368750</v>
          </cell>
        </row>
        <row r="10706">
          <cell r="F10706" t="str">
            <v>FFE</v>
          </cell>
          <cell r="N10706">
            <v>238875</v>
          </cell>
          <cell r="O10706">
            <v>238875</v>
          </cell>
        </row>
        <row r="10707">
          <cell r="F10707" t="str">
            <v>FFE</v>
          </cell>
          <cell r="N10707">
            <v>238875</v>
          </cell>
          <cell r="O10707">
            <v>238875</v>
          </cell>
        </row>
        <row r="10708">
          <cell r="F10708" t="str">
            <v>FFE</v>
          </cell>
          <cell r="N10708">
            <v>238875</v>
          </cell>
          <cell r="O10708">
            <v>238875</v>
          </cell>
        </row>
        <row r="10709">
          <cell r="F10709" t="str">
            <v>FFE</v>
          </cell>
          <cell r="N10709">
            <v>238875</v>
          </cell>
          <cell r="O10709">
            <v>238875</v>
          </cell>
        </row>
        <row r="10710">
          <cell r="F10710" t="str">
            <v>FFE</v>
          </cell>
          <cell r="N10710">
            <v>238875</v>
          </cell>
          <cell r="O10710">
            <v>238875</v>
          </cell>
        </row>
        <row r="10711">
          <cell r="F10711" t="str">
            <v>FFE</v>
          </cell>
          <cell r="N10711">
            <v>238875</v>
          </cell>
          <cell r="O10711">
            <v>238875</v>
          </cell>
        </row>
        <row r="10712">
          <cell r="F10712" t="str">
            <v>FFE</v>
          </cell>
          <cell r="N10712">
            <v>238875</v>
          </cell>
          <cell r="O10712">
            <v>238875</v>
          </cell>
        </row>
        <row r="10713">
          <cell r="F10713" t="str">
            <v>FFE</v>
          </cell>
          <cell r="N10713">
            <v>238875</v>
          </cell>
          <cell r="O10713">
            <v>238875</v>
          </cell>
        </row>
        <row r="10714">
          <cell r="F10714" t="str">
            <v>FFE</v>
          </cell>
          <cell r="N10714">
            <v>238875</v>
          </cell>
          <cell r="O10714">
            <v>238875</v>
          </cell>
        </row>
        <row r="10715">
          <cell r="F10715" t="str">
            <v>FFE</v>
          </cell>
          <cell r="N10715">
            <v>238875</v>
          </cell>
          <cell r="O10715">
            <v>238875</v>
          </cell>
        </row>
        <row r="10716">
          <cell r="F10716" t="str">
            <v>FFE</v>
          </cell>
          <cell r="N10716">
            <v>238875</v>
          </cell>
          <cell r="O10716">
            <v>238875</v>
          </cell>
        </row>
        <row r="10717">
          <cell r="F10717" t="str">
            <v>FFE</v>
          </cell>
          <cell r="N10717">
            <v>238875</v>
          </cell>
          <cell r="O10717">
            <v>238875</v>
          </cell>
        </row>
        <row r="10718">
          <cell r="F10718" t="str">
            <v>FFE</v>
          </cell>
          <cell r="N10718">
            <v>238875</v>
          </cell>
          <cell r="O10718">
            <v>238875</v>
          </cell>
        </row>
        <row r="10719">
          <cell r="F10719" t="str">
            <v>FFE</v>
          </cell>
          <cell r="N10719">
            <v>238875</v>
          </cell>
          <cell r="O10719">
            <v>238875</v>
          </cell>
        </row>
        <row r="10720">
          <cell r="F10720" t="str">
            <v>FFE</v>
          </cell>
          <cell r="N10720">
            <v>238875</v>
          </cell>
          <cell r="O10720">
            <v>238875</v>
          </cell>
        </row>
        <row r="10721">
          <cell r="F10721" t="str">
            <v>FFE</v>
          </cell>
          <cell r="N10721">
            <v>238875</v>
          </cell>
          <cell r="O10721">
            <v>238875</v>
          </cell>
        </row>
        <row r="10722">
          <cell r="F10722" t="str">
            <v>FFE</v>
          </cell>
          <cell r="N10722">
            <v>238875</v>
          </cell>
          <cell r="O10722">
            <v>238875</v>
          </cell>
        </row>
        <row r="10723">
          <cell r="F10723" t="str">
            <v>FFE</v>
          </cell>
          <cell r="N10723">
            <v>238875</v>
          </cell>
          <cell r="O10723">
            <v>238875</v>
          </cell>
        </row>
        <row r="10724">
          <cell r="F10724" t="str">
            <v>FFE</v>
          </cell>
          <cell r="N10724">
            <v>238875</v>
          </cell>
          <cell r="O10724">
            <v>238875</v>
          </cell>
        </row>
        <row r="10725">
          <cell r="F10725" t="str">
            <v>FFE</v>
          </cell>
          <cell r="N10725">
            <v>238875</v>
          </cell>
          <cell r="O10725">
            <v>238875</v>
          </cell>
        </row>
        <row r="10726">
          <cell r="F10726" t="str">
            <v>FFE</v>
          </cell>
          <cell r="N10726">
            <v>238875</v>
          </cell>
          <cell r="O10726">
            <v>238875</v>
          </cell>
        </row>
        <row r="10727">
          <cell r="F10727" t="str">
            <v>FFE</v>
          </cell>
          <cell r="N10727">
            <v>238875</v>
          </cell>
          <cell r="O10727">
            <v>238875</v>
          </cell>
        </row>
        <row r="10728">
          <cell r="F10728" t="str">
            <v>FFE</v>
          </cell>
          <cell r="N10728">
            <v>238875</v>
          </cell>
          <cell r="O10728">
            <v>238875</v>
          </cell>
        </row>
        <row r="10729">
          <cell r="F10729" t="str">
            <v>FFE</v>
          </cell>
          <cell r="N10729">
            <v>238875</v>
          </cell>
          <cell r="O10729">
            <v>238875</v>
          </cell>
        </row>
        <row r="10730">
          <cell r="F10730" t="str">
            <v>FFE</v>
          </cell>
          <cell r="N10730">
            <v>93750</v>
          </cell>
          <cell r="O10730">
            <v>93750</v>
          </cell>
        </row>
        <row r="10731">
          <cell r="F10731" t="str">
            <v>FFE</v>
          </cell>
          <cell r="N10731">
            <v>93750</v>
          </cell>
          <cell r="O10731">
            <v>93750</v>
          </cell>
        </row>
        <row r="10732">
          <cell r="F10732" t="str">
            <v>FFE</v>
          </cell>
          <cell r="N10732">
            <v>93750</v>
          </cell>
          <cell r="O10732">
            <v>93750</v>
          </cell>
        </row>
        <row r="10733">
          <cell r="F10733" t="str">
            <v>FFE</v>
          </cell>
          <cell r="N10733">
            <v>93750</v>
          </cell>
          <cell r="O10733">
            <v>93750</v>
          </cell>
        </row>
        <row r="10734">
          <cell r="F10734" t="str">
            <v>FFE</v>
          </cell>
          <cell r="N10734">
            <v>93750</v>
          </cell>
          <cell r="O10734">
            <v>93750</v>
          </cell>
        </row>
        <row r="10735">
          <cell r="F10735" t="str">
            <v>FFE</v>
          </cell>
          <cell r="N10735">
            <v>93750</v>
          </cell>
          <cell r="O10735">
            <v>93750</v>
          </cell>
        </row>
        <row r="10736">
          <cell r="F10736" t="str">
            <v>FFE</v>
          </cell>
          <cell r="N10736">
            <v>93750</v>
          </cell>
          <cell r="O10736">
            <v>93750</v>
          </cell>
        </row>
        <row r="10737">
          <cell r="F10737" t="str">
            <v>FFE</v>
          </cell>
          <cell r="N10737">
            <v>93750</v>
          </cell>
          <cell r="O10737">
            <v>93750</v>
          </cell>
        </row>
        <row r="10738">
          <cell r="F10738" t="str">
            <v>FFE</v>
          </cell>
          <cell r="N10738">
            <v>93750</v>
          </cell>
          <cell r="O10738">
            <v>93750</v>
          </cell>
        </row>
        <row r="10739">
          <cell r="F10739" t="str">
            <v>FFE</v>
          </cell>
          <cell r="N10739">
            <v>93750</v>
          </cell>
          <cell r="O10739">
            <v>93750</v>
          </cell>
        </row>
        <row r="10740">
          <cell r="F10740" t="str">
            <v>FFE</v>
          </cell>
          <cell r="N10740">
            <v>93750</v>
          </cell>
          <cell r="O10740">
            <v>93750</v>
          </cell>
        </row>
        <row r="10741">
          <cell r="F10741" t="str">
            <v>FFE</v>
          </cell>
          <cell r="N10741">
            <v>93750</v>
          </cell>
          <cell r="O10741">
            <v>93750</v>
          </cell>
        </row>
        <row r="10742">
          <cell r="F10742" t="str">
            <v>FFE</v>
          </cell>
          <cell r="N10742">
            <v>93750</v>
          </cell>
          <cell r="O10742">
            <v>93750</v>
          </cell>
        </row>
        <row r="10743">
          <cell r="F10743" t="str">
            <v>FFE</v>
          </cell>
          <cell r="N10743">
            <v>93750</v>
          </cell>
          <cell r="O10743">
            <v>93750</v>
          </cell>
        </row>
        <row r="10744">
          <cell r="F10744" t="str">
            <v>FFE</v>
          </cell>
          <cell r="N10744">
            <v>93750</v>
          </cell>
          <cell r="O10744">
            <v>93750</v>
          </cell>
        </row>
        <row r="10745">
          <cell r="F10745" t="str">
            <v>FFE</v>
          </cell>
          <cell r="N10745">
            <v>93750</v>
          </cell>
          <cell r="O10745">
            <v>93750</v>
          </cell>
        </row>
        <row r="10746">
          <cell r="F10746" t="str">
            <v>FFE</v>
          </cell>
          <cell r="N10746">
            <v>93750</v>
          </cell>
          <cell r="O10746">
            <v>93750</v>
          </cell>
        </row>
        <row r="10747">
          <cell r="F10747" t="str">
            <v>FFE</v>
          </cell>
          <cell r="N10747">
            <v>93750</v>
          </cell>
          <cell r="O10747">
            <v>93750</v>
          </cell>
        </row>
        <row r="10748">
          <cell r="F10748" t="str">
            <v>FFE</v>
          </cell>
          <cell r="N10748">
            <v>93750</v>
          </cell>
          <cell r="O10748">
            <v>93750</v>
          </cell>
        </row>
        <row r="10749">
          <cell r="F10749" t="str">
            <v>FFE</v>
          </cell>
          <cell r="N10749">
            <v>93750</v>
          </cell>
          <cell r="O10749">
            <v>93750</v>
          </cell>
        </row>
        <row r="10750">
          <cell r="F10750" t="str">
            <v>FFE</v>
          </cell>
          <cell r="N10750">
            <v>93750</v>
          </cell>
          <cell r="O10750">
            <v>93750</v>
          </cell>
        </row>
        <row r="10751">
          <cell r="F10751" t="str">
            <v>FFE</v>
          </cell>
          <cell r="N10751">
            <v>93750</v>
          </cell>
          <cell r="O10751">
            <v>93750</v>
          </cell>
        </row>
        <row r="10752">
          <cell r="F10752" t="str">
            <v>FFE</v>
          </cell>
          <cell r="N10752">
            <v>93750</v>
          </cell>
          <cell r="O10752">
            <v>93750</v>
          </cell>
        </row>
        <row r="10753">
          <cell r="F10753" t="str">
            <v>FFE</v>
          </cell>
          <cell r="N10753">
            <v>93750</v>
          </cell>
          <cell r="O10753">
            <v>93750</v>
          </cell>
        </row>
        <row r="10754">
          <cell r="F10754" t="str">
            <v>FFE</v>
          </cell>
          <cell r="N10754">
            <v>93750</v>
          </cell>
          <cell r="O10754">
            <v>93750</v>
          </cell>
        </row>
        <row r="10755">
          <cell r="F10755" t="str">
            <v>FFE</v>
          </cell>
          <cell r="N10755">
            <v>93750</v>
          </cell>
          <cell r="O10755">
            <v>93750</v>
          </cell>
        </row>
        <row r="10756">
          <cell r="F10756" t="str">
            <v>FFE</v>
          </cell>
          <cell r="N10756">
            <v>93750</v>
          </cell>
          <cell r="O10756">
            <v>93750</v>
          </cell>
        </row>
        <row r="10757">
          <cell r="F10757" t="str">
            <v>FFE</v>
          </cell>
          <cell r="N10757">
            <v>93750</v>
          </cell>
          <cell r="O10757">
            <v>93750</v>
          </cell>
        </row>
        <row r="10758">
          <cell r="F10758" t="str">
            <v>FFE</v>
          </cell>
          <cell r="N10758">
            <v>93750</v>
          </cell>
          <cell r="O10758">
            <v>93750</v>
          </cell>
        </row>
        <row r="10759">
          <cell r="F10759" t="str">
            <v>FFE</v>
          </cell>
          <cell r="N10759">
            <v>93750</v>
          </cell>
          <cell r="O10759">
            <v>93750</v>
          </cell>
        </row>
        <row r="10760">
          <cell r="F10760" t="str">
            <v>FFE</v>
          </cell>
          <cell r="N10760">
            <v>93750</v>
          </cell>
          <cell r="O10760">
            <v>93750</v>
          </cell>
        </row>
        <row r="10761">
          <cell r="F10761" t="str">
            <v>FFE</v>
          </cell>
          <cell r="N10761">
            <v>93750</v>
          </cell>
          <cell r="O10761">
            <v>93750</v>
          </cell>
        </row>
        <row r="10762">
          <cell r="F10762" t="str">
            <v>OPE</v>
          </cell>
          <cell r="N10762">
            <v>915624</v>
          </cell>
          <cell r="O10762">
            <v>915624</v>
          </cell>
        </row>
        <row r="10763">
          <cell r="F10763" t="str">
            <v>OPE</v>
          </cell>
          <cell r="N10763">
            <v>915624</v>
          </cell>
          <cell r="O10763">
            <v>915624</v>
          </cell>
        </row>
        <row r="10764">
          <cell r="F10764" t="str">
            <v>OPE</v>
          </cell>
          <cell r="N10764">
            <v>915624</v>
          </cell>
          <cell r="O10764">
            <v>915624</v>
          </cell>
        </row>
        <row r="10765">
          <cell r="F10765" t="str">
            <v>OPE</v>
          </cell>
          <cell r="N10765">
            <v>915624</v>
          </cell>
          <cell r="O10765">
            <v>915624</v>
          </cell>
        </row>
        <row r="10766">
          <cell r="F10766" t="str">
            <v>OPE</v>
          </cell>
          <cell r="N10766">
            <v>915624</v>
          </cell>
          <cell r="O10766">
            <v>915624</v>
          </cell>
        </row>
        <row r="10767">
          <cell r="F10767" t="str">
            <v>OPE</v>
          </cell>
          <cell r="N10767">
            <v>915624</v>
          </cell>
          <cell r="O10767">
            <v>915624</v>
          </cell>
        </row>
        <row r="10768">
          <cell r="F10768" t="str">
            <v>OPE</v>
          </cell>
          <cell r="N10768">
            <v>915624</v>
          </cell>
          <cell r="O10768">
            <v>915624</v>
          </cell>
        </row>
        <row r="10769">
          <cell r="F10769" t="str">
            <v>OPE</v>
          </cell>
          <cell r="N10769">
            <v>915624</v>
          </cell>
          <cell r="O10769">
            <v>915624</v>
          </cell>
        </row>
        <row r="10770">
          <cell r="F10770" t="str">
            <v>OPE</v>
          </cell>
          <cell r="N10770">
            <v>915624</v>
          </cell>
          <cell r="O10770">
            <v>915624</v>
          </cell>
        </row>
        <row r="10771">
          <cell r="F10771" t="str">
            <v>OPE</v>
          </cell>
          <cell r="N10771">
            <v>915624</v>
          </cell>
          <cell r="O10771">
            <v>915624</v>
          </cell>
        </row>
        <row r="10772">
          <cell r="F10772" t="str">
            <v>OPE</v>
          </cell>
          <cell r="N10772">
            <v>915624</v>
          </cell>
          <cell r="O10772">
            <v>915624</v>
          </cell>
        </row>
        <row r="10773">
          <cell r="F10773" t="str">
            <v>OPE</v>
          </cell>
          <cell r="N10773">
            <v>915624</v>
          </cell>
          <cell r="O10773">
            <v>915624</v>
          </cell>
        </row>
        <row r="10774">
          <cell r="F10774" t="str">
            <v>OPE</v>
          </cell>
          <cell r="N10774">
            <v>915624</v>
          </cell>
          <cell r="O10774">
            <v>915624</v>
          </cell>
        </row>
        <row r="10775">
          <cell r="F10775" t="str">
            <v>OPE</v>
          </cell>
          <cell r="N10775">
            <v>915624</v>
          </cell>
          <cell r="O10775">
            <v>915624</v>
          </cell>
        </row>
        <row r="10776">
          <cell r="F10776" t="str">
            <v>OPE</v>
          </cell>
          <cell r="N10776">
            <v>915624</v>
          </cell>
          <cell r="O10776">
            <v>915624</v>
          </cell>
        </row>
        <row r="10777">
          <cell r="F10777" t="str">
            <v>OPE</v>
          </cell>
          <cell r="N10777">
            <v>915624</v>
          </cell>
          <cell r="O10777">
            <v>915624</v>
          </cell>
        </row>
        <row r="10778">
          <cell r="F10778" t="str">
            <v>OPE</v>
          </cell>
          <cell r="N10778">
            <v>915624</v>
          </cell>
          <cell r="O10778">
            <v>915624</v>
          </cell>
        </row>
        <row r="10779">
          <cell r="F10779" t="str">
            <v>OPE</v>
          </cell>
          <cell r="N10779">
            <v>915624</v>
          </cell>
          <cell r="O10779">
            <v>915624</v>
          </cell>
        </row>
        <row r="10780">
          <cell r="F10780" t="str">
            <v>OPE</v>
          </cell>
          <cell r="N10780">
            <v>915624</v>
          </cell>
          <cell r="O10780">
            <v>915624</v>
          </cell>
        </row>
        <row r="10781">
          <cell r="F10781" t="str">
            <v>OPE</v>
          </cell>
          <cell r="N10781">
            <v>915624</v>
          </cell>
          <cell r="O10781">
            <v>915624</v>
          </cell>
        </row>
        <row r="10782">
          <cell r="F10782" t="str">
            <v>FFE</v>
          </cell>
          <cell r="N10782">
            <v>757430</v>
          </cell>
          <cell r="O10782">
            <v>757430</v>
          </cell>
        </row>
        <row r="10783">
          <cell r="F10783" t="str">
            <v>FFE</v>
          </cell>
          <cell r="N10783">
            <v>757430</v>
          </cell>
          <cell r="O10783">
            <v>757430</v>
          </cell>
        </row>
        <row r="10784">
          <cell r="F10784" t="str">
            <v>BLD</v>
          </cell>
          <cell r="N10784">
            <v>23230671</v>
          </cell>
          <cell r="O10784">
            <v>23230671</v>
          </cell>
        </row>
        <row r="10785">
          <cell r="F10785" t="str">
            <v>OPE</v>
          </cell>
          <cell r="N10785">
            <v>173373460</v>
          </cell>
          <cell r="O10785">
            <v>173373460</v>
          </cell>
        </row>
        <row r="10786">
          <cell r="F10786" t="str">
            <v>FFE</v>
          </cell>
          <cell r="N10786">
            <v>1972833</v>
          </cell>
          <cell r="O10786">
            <v>1972833</v>
          </cell>
        </row>
        <row r="10787">
          <cell r="F10787" t="str">
            <v>BLD</v>
          </cell>
          <cell r="N10787">
            <v>16566666</v>
          </cell>
          <cell r="O10787">
            <v>16566666</v>
          </cell>
        </row>
        <row r="10788">
          <cell r="F10788" t="str">
            <v>ITE</v>
          </cell>
          <cell r="N10788">
            <v>1020833</v>
          </cell>
          <cell r="O10788">
            <v>1020833</v>
          </cell>
        </row>
        <row r="10789">
          <cell r="F10789" t="str">
            <v>ITE</v>
          </cell>
          <cell r="N10789">
            <v>1020833</v>
          </cell>
          <cell r="O10789">
            <v>1020833</v>
          </cell>
        </row>
        <row r="10790">
          <cell r="F10790" t="str">
            <v>FFE</v>
          </cell>
          <cell r="N10790">
            <v>3437500</v>
          </cell>
          <cell r="O10790">
            <v>3437500</v>
          </cell>
        </row>
        <row r="10791">
          <cell r="F10791" t="str">
            <v>FFE</v>
          </cell>
          <cell r="N10791">
            <v>962500</v>
          </cell>
          <cell r="O10791">
            <v>962500</v>
          </cell>
        </row>
        <row r="10792">
          <cell r="F10792" t="str">
            <v>FFE</v>
          </cell>
          <cell r="N10792">
            <v>1125000</v>
          </cell>
          <cell r="O10792">
            <v>1125000</v>
          </cell>
        </row>
        <row r="10793">
          <cell r="F10793" t="str">
            <v>FFE</v>
          </cell>
          <cell r="N10793">
            <v>3093750</v>
          </cell>
          <cell r="O10793">
            <v>3093750</v>
          </cell>
        </row>
        <row r="10794">
          <cell r="F10794" t="str">
            <v>FFE</v>
          </cell>
          <cell r="N10794">
            <v>1443750</v>
          </cell>
          <cell r="O10794">
            <v>1443750</v>
          </cell>
        </row>
        <row r="10795">
          <cell r="F10795" t="str">
            <v>FFE</v>
          </cell>
          <cell r="N10795">
            <v>1443750</v>
          </cell>
          <cell r="O10795">
            <v>1443750</v>
          </cell>
        </row>
        <row r="10796">
          <cell r="F10796" t="str">
            <v>OPE</v>
          </cell>
          <cell r="N10796">
            <v>62583333</v>
          </cell>
          <cell r="O10796">
            <v>62583333</v>
          </cell>
        </row>
        <row r="10797">
          <cell r="F10797" t="str">
            <v>OPE</v>
          </cell>
          <cell r="N10797">
            <v>54333333</v>
          </cell>
          <cell r="O10797">
            <v>54333333</v>
          </cell>
        </row>
        <row r="10798">
          <cell r="F10798" t="str">
            <v>BLD</v>
          </cell>
          <cell r="N10798">
            <v>17975125</v>
          </cell>
          <cell r="O10798">
            <v>17975125</v>
          </cell>
        </row>
        <row r="10799">
          <cell r="F10799" t="str">
            <v>FFE</v>
          </cell>
          <cell r="N10799">
            <v>320833</v>
          </cell>
          <cell r="O10799">
            <v>320833</v>
          </cell>
        </row>
        <row r="10800">
          <cell r="F10800" t="str">
            <v>FFE</v>
          </cell>
          <cell r="N10800">
            <v>101042</v>
          </cell>
          <cell r="O10800">
            <v>0</v>
          </cell>
        </row>
        <row r="10801">
          <cell r="F10801" t="str">
            <v>FFE</v>
          </cell>
          <cell r="N10801">
            <v>303124</v>
          </cell>
          <cell r="O10801">
            <v>404166</v>
          </cell>
        </row>
        <row r="10802">
          <cell r="F10802" t="str">
            <v>FFE</v>
          </cell>
          <cell r="N10802">
            <v>320833</v>
          </cell>
          <cell r="O10802">
            <v>320833</v>
          </cell>
        </row>
        <row r="10803">
          <cell r="F10803" t="str">
            <v>FFE</v>
          </cell>
          <cell r="N10803">
            <v>320833</v>
          </cell>
          <cell r="O10803">
            <v>320833</v>
          </cell>
        </row>
        <row r="10804">
          <cell r="F10804" t="str">
            <v>FFE</v>
          </cell>
          <cell r="N10804">
            <v>525000</v>
          </cell>
          <cell r="O10804">
            <v>525000</v>
          </cell>
        </row>
        <row r="10805">
          <cell r="F10805" t="str">
            <v>FFE</v>
          </cell>
          <cell r="N10805">
            <v>240625</v>
          </cell>
          <cell r="O10805">
            <v>240625</v>
          </cell>
        </row>
        <row r="10806">
          <cell r="F10806" t="str">
            <v>ITE</v>
          </cell>
          <cell r="N10806">
            <v>1637500</v>
          </cell>
          <cell r="O10806">
            <v>1637500</v>
          </cell>
        </row>
        <row r="10807">
          <cell r="F10807" t="str">
            <v>FFE</v>
          </cell>
          <cell r="N10807">
            <v>393750</v>
          </cell>
          <cell r="O10807">
            <v>393750</v>
          </cell>
        </row>
        <row r="10808">
          <cell r="F10808" t="str">
            <v>FFE</v>
          </cell>
          <cell r="N10808">
            <v>495833</v>
          </cell>
          <cell r="O10808">
            <v>495833</v>
          </cell>
        </row>
        <row r="10809">
          <cell r="F10809" t="str">
            <v>FFE</v>
          </cell>
          <cell r="N10809">
            <v>554166</v>
          </cell>
          <cell r="O10809">
            <v>554166</v>
          </cell>
        </row>
        <row r="10810">
          <cell r="F10810" t="str">
            <v>FFE</v>
          </cell>
          <cell r="N10810">
            <v>291666</v>
          </cell>
          <cell r="O10810">
            <v>291666</v>
          </cell>
        </row>
        <row r="10811">
          <cell r="F10811" t="str">
            <v>FFE</v>
          </cell>
          <cell r="N10811">
            <v>526680</v>
          </cell>
          <cell r="O10811">
            <v>526680</v>
          </cell>
        </row>
        <row r="10812">
          <cell r="F10812" t="str">
            <v>OPE</v>
          </cell>
          <cell r="N10812">
            <v>12812500</v>
          </cell>
          <cell r="O10812">
            <v>12812500</v>
          </cell>
        </row>
        <row r="10813">
          <cell r="F10813" t="str">
            <v>FFE</v>
          </cell>
          <cell r="N10813">
            <v>1080137</v>
          </cell>
          <cell r="O10813">
            <v>1080137</v>
          </cell>
        </row>
        <row r="10814">
          <cell r="F10814" t="str">
            <v>ITE</v>
          </cell>
          <cell r="N10814">
            <v>731250</v>
          </cell>
          <cell r="O10814">
            <v>731250</v>
          </cell>
        </row>
        <row r="10815">
          <cell r="F10815" t="str">
            <v>ITE</v>
          </cell>
          <cell r="N10815">
            <v>731250</v>
          </cell>
          <cell r="O10815">
            <v>731250</v>
          </cell>
        </row>
        <row r="10816">
          <cell r="F10816" t="str">
            <v>ITE</v>
          </cell>
          <cell r="N10816">
            <v>731250</v>
          </cell>
          <cell r="O10816">
            <v>731250</v>
          </cell>
        </row>
        <row r="10817">
          <cell r="F10817" t="str">
            <v>ITE</v>
          </cell>
          <cell r="N10817">
            <v>731250</v>
          </cell>
          <cell r="O10817">
            <v>731250</v>
          </cell>
        </row>
        <row r="10818">
          <cell r="F10818" t="str">
            <v>ITE</v>
          </cell>
          <cell r="N10818">
            <v>731250</v>
          </cell>
          <cell r="O10818">
            <v>731250</v>
          </cell>
        </row>
        <row r="10819">
          <cell r="F10819" t="str">
            <v>ITE</v>
          </cell>
          <cell r="N10819">
            <v>731250</v>
          </cell>
          <cell r="O10819">
            <v>731250</v>
          </cell>
        </row>
        <row r="10820">
          <cell r="F10820" t="str">
            <v>ITE</v>
          </cell>
          <cell r="N10820">
            <v>731250</v>
          </cell>
          <cell r="O10820">
            <v>731250</v>
          </cell>
        </row>
        <row r="10821">
          <cell r="F10821" t="str">
            <v>ITE</v>
          </cell>
          <cell r="N10821">
            <v>731250</v>
          </cell>
          <cell r="O10821">
            <v>731250</v>
          </cell>
        </row>
        <row r="10822">
          <cell r="F10822" t="str">
            <v>ITE</v>
          </cell>
          <cell r="N10822">
            <v>731250</v>
          </cell>
          <cell r="O10822">
            <v>731250</v>
          </cell>
        </row>
        <row r="10823">
          <cell r="F10823" t="str">
            <v>ITE</v>
          </cell>
          <cell r="N10823">
            <v>731250</v>
          </cell>
          <cell r="O10823">
            <v>731250</v>
          </cell>
        </row>
        <row r="10824">
          <cell r="F10824" t="str">
            <v>ITE</v>
          </cell>
          <cell r="N10824">
            <v>731250</v>
          </cell>
          <cell r="O10824">
            <v>731250</v>
          </cell>
        </row>
        <row r="10825">
          <cell r="F10825" t="str">
            <v>ITE</v>
          </cell>
          <cell r="N10825">
            <v>731250</v>
          </cell>
          <cell r="O10825">
            <v>731250</v>
          </cell>
        </row>
        <row r="10826">
          <cell r="F10826" t="str">
            <v>ITE</v>
          </cell>
          <cell r="N10826">
            <v>731250</v>
          </cell>
          <cell r="O10826">
            <v>731250</v>
          </cell>
        </row>
        <row r="10827">
          <cell r="F10827" t="str">
            <v>ITE</v>
          </cell>
          <cell r="N10827">
            <v>731250</v>
          </cell>
          <cell r="O10827">
            <v>731250</v>
          </cell>
        </row>
        <row r="10828">
          <cell r="F10828" t="str">
            <v>ITE</v>
          </cell>
          <cell r="N10828">
            <v>731250</v>
          </cell>
          <cell r="O10828">
            <v>731250</v>
          </cell>
        </row>
        <row r="10829">
          <cell r="F10829" t="str">
            <v>ITE</v>
          </cell>
          <cell r="N10829">
            <v>731250</v>
          </cell>
          <cell r="O10829">
            <v>731250</v>
          </cell>
        </row>
        <row r="10830">
          <cell r="F10830" t="str">
            <v>ITE</v>
          </cell>
          <cell r="N10830">
            <v>731250</v>
          </cell>
          <cell r="O10830">
            <v>731250</v>
          </cell>
        </row>
        <row r="10831">
          <cell r="F10831" t="str">
            <v>ITE</v>
          </cell>
          <cell r="N10831">
            <v>731250</v>
          </cell>
          <cell r="O10831">
            <v>731250</v>
          </cell>
        </row>
        <row r="10832">
          <cell r="F10832" t="str">
            <v>BLD</v>
          </cell>
          <cell r="N10832">
            <v>35176468</v>
          </cell>
          <cell r="O10832">
            <v>35176468</v>
          </cell>
        </row>
        <row r="10833">
          <cell r="F10833" t="str">
            <v>FFE</v>
          </cell>
          <cell r="N10833">
            <v>829168</v>
          </cell>
          <cell r="O10833">
            <v>829168</v>
          </cell>
        </row>
        <row r="10834">
          <cell r="F10834" t="str">
            <v>FFE</v>
          </cell>
          <cell r="N10834">
            <v>1875000</v>
          </cell>
          <cell r="O10834">
            <v>1875000</v>
          </cell>
        </row>
        <row r="10835">
          <cell r="F10835" t="str">
            <v>FFE</v>
          </cell>
          <cell r="N10835">
            <v>1958333</v>
          </cell>
          <cell r="O10835">
            <v>1958333</v>
          </cell>
        </row>
        <row r="10836">
          <cell r="F10836" t="str">
            <v>FFE</v>
          </cell>
          <cell r="N10836">
            <v>375000</v>
          </cell>
          <cell r="O10836">
            <v>375000</v>
          </cell>
        </row>
        <row r="10837">
          <cell r="F10837" t="str">
            <v>FFE</v>
          </cell>
          <cell r="N10837">
            <v>1250000</v>
          </cell>
          <cell r="O10837">
            <v>1250000</v>
          </cell>
        </row>
        <row r="10838">
          <cell r="F10838" t="str">
            <v>ITE</v>
          </cell>
          <cell r="N10838">
            <v>312500</v>
          </cell>
          <cell r="O10838">
            <v>312500</v>
          </cell>
        </row>
        <row r="10839">
          <cell r="F10839" t="str">
            <v>ITE</v>
          </cell>
          <cell r="N10839">
            <v>312500</v>
          </cell>
          <cell r="O10839">
            <v>312500</v>
          </cell>
        </row>
        <row r="10840">
          <cell r="F10840" t="str">
            <v>ITE</v>
          </cell>
          <cell r="N10840">
            <v>312500</v>
          </cell>
          <cell r="O10840">
            <v>312500</v>
          </cell>
        </row>
        <row r="10841">
          <cell r="F10841" t="str">
            <v>ITE</v>
          </cell>
          <cell r="N10841">
            <v>312500</v>
          </cell>
          <cell r="O10841">
            <v>312500</v>
          </cell>
        </row>
        <row r="10842">
          <cell r="F10842" t="str">
            <v>ITE</v>
          </cell>
          <cell r="N10842">
            <v>312500</v>
          </cell>
          <cell r="O10842">
            <v>312500</v>
          </cell>
        </row>
        <row r="10843">
          <cell r="F10843" t="str">
            <v>ITE</v>
          </cell>
          <cell r="N10843">
            <v>312500</v>
          </cell>
          <cell r="O10843">
            <v>312500</v>
          </cell>
        </row>
        <row r="10844">
          <cell r="F10844" t="str">
            <v>FFE</v>
          </cell>
          <cell r="N10844">
            <v>208333</v>
          </cell>
          <cell r="O10844">
            <v>208333</v>
          </cell>
        </row>
        <row r="10845">
          <cell r="F10845" t="str">
            <v>FFE</v>
          </cell>
          <cell r="N10845">
            <v>208333</v>
          </cell>
          <cell r="O10845">
            <v>208333</v>
          </cell>
        </row>
        <row r="10846">
          <cell r="F10846" t="str">
            <v>FFE</v>
          </cell>
          <cell r="N10846">
            <v>208333</v>
          </cell>
          <cell r="O10846">
            <v>208333</v>
          </cell>
        </row>
        <row r="10847">
          <cell r="F10847" t="str">
            <v>FFE</v>
          </cell>
          <cell r="N10847">
            <v>208333</v>
          </cell>
          <cell r="O10847">
            <v>208333</v>
          </cell>
        </row>
        <row r="10848">
          <cell r="F10848" t="str">
            <v>FFE</v>
          </cell>
          <cell r="N10848">
            <v>708333</v>
          </cell>
          <cell r="O10848">
            <v>708333</v>
          </cell>
        </row>
        <row r="10849">
          <cell r="F10849" t="str">
            <v>FFE</v>
          </cell>
          <cell r="N10849">
            <v>708333</v>
          </cell>
          <cell r="O10849">
            <v>708333</v>
          </cell>
        </row>
        <row r="10850">
          <cell r="F10850" t="str">
            <v>FFE</v>
          </cell>
          <cell r="N10850">
            <v>708333</v>
          </cell>
          <cell r="O10850">
            <v>708333</v>
          </cell>
        </row>
        <row r="10851">
          <cell r="F10851" t="str">
            <v>FFE</v>
          </cell>
          <cell r="N10851">
            <v>708333</v>
          </cell>
          <cell r="O10851">
            <v>708333</v>
          </cell>
        </row>
        <row r="10852">
          <cell r="F10852" t="str">
            <v>FFE</v>
          </cell>
          <cell r="N10852">
            <v>708333</v>
          </cell>
          <cell r="O10852">
            <v>708333</v>
          </cell>
        </row>
        <row r="10853">
          <cell r="F10853" t="str">
            <v>FFE</v>
          </cell>
          <cell r="N10853">
            <v>1000000</v>
          </cell>
          <cell r="O10853">
            <v>1000000</v>
          </cell>
        </row>
        <row r="10854">
          <cell r="F10854" t="str">
            <v>FFE</v>
          </cell>
          <cell r="N10854">
            <v>1000000</v>
          </cell>
          <cell r="O10854">
            <v>1000000</v>
          </cell>
        </row>
        <row r="10855">
          <cell r="F10855" t="str">
            <v>FFE</v>
          </cell>
          <cell r="N10855">
            <v>750000</v>
          </cell>
          <cell r="O10855">
            <v>750000</v>
          </cell>
        </row>
        <row r="10856">
          <cell r="F10856" t="str">
            <v>FFE</v>
          </cell>
          <cell r="N10856">
            <v>750000</v>
          </cell>
          <cell r="O10856">
            <v>750000</v>
          </cell>
        </row>
        <row r="10857">
          <cell r="F10857" t="str">
            <v>FFE</v>
          </cell>
          <cell r="N10857">
            <v>1000000</v>
          </cell>
          <cell r="O10857">
            <v>1000000</v>
          </cell>
        </row>
        <row r="10858">
          <cell r="F10858" t="str">
            <v>FFE</v>
          </cell>
          <cell r="N10858">
            <v>437500</v>
          </cell>
          <cell r="O10858">
            <v>437500</v>
          </cell>
        </row>
        <row r="10859">
          <cell r="F10859" t="str">
            <v>FFE</v>
          </cell>
          <cell r="N10859">
            <v>262500</v>
          </cell>
          <cell r="O10859">
            <v>262500</v>
          </cell>
        </row>
        <row r="10860">
          <cell r="F10860" t="str">
            <v>FFE</v>
          </cell>
          <cell r="N10860">
            <v>262500</v>
          </cell>
          <cell r="O10860">
            <v>262500</v>
          </cell>
        </row>
        <row r="10861">
          <cell r="F10861" t="str">
            <v>FFE</v>
          </cell>
          <cell r="N10861">
            <v>262500</v>
          </cell>
          <cell r="O10861">
            <v>262500</v>
          </cell>
        </row>
        <row r="10862">
          <cell r="F10862" t="str">
            <v>FFE</v>
          </cell>
          <cell r="N10862">
            <v>262500</v>
          </cell>
          <cell r="O10862">
            <v>262500</v>
          </cell>
        </row>
        <row r="10863">
          <cell r="F10863" t="str">
            <v>FFE</v>
          </cell>
          <cell r="N10863">
            <v>262500</v>
          </cell>
          <cell r="O10863">
            <v>262500</v>
          </cell>
        </row>
        <row r="10864">
          <cell r="F10864" t="str">
            <v>FFE</v>
          </cell>
          <cell r="N10864">
            <v>358333</v>
          </cell>
          <cell r="O10864">
            <v>358333</v>
          </cell>
        </row>
        <row r="10865">
          <cell r="F10865" t="str">
            <v>FFE</v>
          </cell>
          <cell r="N10865">
            <v>358333</v>
          </cell>
          <cell r="O10865">
            <v>358333</v>
          </cell>
        </row>
        <row r="10866">
          <cell r="F10866" t="str">
            <v>FFE</v>
          </cell>
          <cell r="N10866">
            <v>358333</v>
          </cell>
          <cell r="O10866">
            <v>358333</v>
          </cell>
        </row>
        <row r="10867">
          <cell r="F10867" t="str">
            <v>FFE</v>
          </cell>
          <cell r="N10867">
            <v>358333</v>
          </cell>
          <cell r="O10867">
            <v>358333</v>
          </cell>
        </row>
        <row r="10868">
          <cell r="F10868" t="str">
            <v>FFE</v>
          </cell>
          <cell r="N10868">
            <v>358333</v>
          </cell>
          <cell r="O10868">
            <v>358333</v>
          </cell>
        </row>
        <row r="10869">
          <cell r="F10869" t="str">
            <v>FFE</v>
          </cell>
          <cell r="N10869">
            <v>666668</v>
          </cell>
          <cell r="O10869">
            <v>666668</v>
          </cell>
        </row>
        <row r="10870">
          <cell r="F10870" t="str">
            <v>OPE</v>
          </cell>
          <cell r="N10870">
            <v>379687</v>
          </cell>
          <cell r="O10870">
            <v>379687</v>
          </cell>
        </row>
        <row r="10871">
          <cell r="F10871" t="str">
            <v>OPE</v>
          </cell>
          <cell r="N10871">
            <v>379687</v>
          </cell>
          <cell r="O10871">
            <v>379687</v>
          </cell>
        </row>
        <row r="10872">
          <cell r="F10872" t="str">
            <v>OPE</v>
          </cell>
          <cell r="N10872">
            <v>379687</v>
          </cell>
          <cell r="O10872">
            <v>379687</v>
          </cell>
        </row>
        <row r="10873">
          <cell r="F10873" t="str">
            <v>OPE</v>
          </cell>
          <cell r="N10873">
            <v>379687</v>
          </cell>
          <cell r="O10873">
            <v>379687</v>
          </cell>
        </row>
        <row r="10874">
          <cell r="F10874" t="str">
            <v>OPE</v>
          </cell>
          <cell r="N10874">
            <v>379687</v>
          </cell>
          <cell r="O10874">
            <v>379687</v>
          </cell>
        </row>
        <row r="10875">
          <cell r="F10875" t="str">
            <v>OPE</v>
          </cell>
          <cell r="N10875">
            <v>379687</v>
          </cell>
          <cell r="O10875">
            <v>379687</v>
          </cell>
        </row>
        <row r="10876">
          <cell r="F10876" t="str">
            <v>OPE</v>
          </cell>
          <cell r="N10876">
            <v>379687</v>
          </cell>
          <cell r="O10876">
            <v>379687</v>
          </cell>
        </row>
        <row r="10877">
          <cell r="F10877" t="str">
            <v>OPE</v>
          </cell>
          <cell r="N10877">
            <v>379687</v>
          </cell>
          <cell r="O10877">
            <v>379687</v>
          </cell>
        </row>
        <row r="10878">
          <cell r="F10878" t="str">
            <v>OPE</v>
          </cell>
          <cell r="N10878">
            <v>379687</v>
          </cell>
          <cell r="O10878">
            <v>379687</v>
          </cell>
        </row>
        <row r="10879">
          <cell r="F10879" t="str">
            <v>OPE</v>
          </cell>
          <cell r="N10879">
            <v>379687</v>
          </cell>
          <cell r="O10879">
            <v>379687</v>
          </cell>
        </row>
        <row r="10880">
          <cell r="F10880" t="str">
            <v>OPE</v>
          </cell>
          <cell r="N10880">
            <v>379687</v>
          </cell>
          <cell r="O10880">
            <v>379687</v>
          </cell>
        </row>
        <row r="10881">
          <cell r="F10881" t="str">
            <v>OPE</v>
          </cell>
          <cell r="N10881">
            <v>379687</v>
          </cell>
          <cell r="O10881">
            <v>379687</v>
          </cell>
        </row>
        <row r="10882">
          <cell r="F10882" t="str">
            <v>OPE</v>
          </cell>
          <cell r="N10882">
            <v>379687</v>
          </cell>
          <cell r="O10882">
            <v>379687</v>
          </cell>
        </row>
        <row r="10883">
          <cell r="F10883" t="str">
            <v>OPE</v>
          </cell>
          <cell r="N10883">
            <v>379687</v>
          </cell>
          <cell r="O10883">
            <v>379687</v>
          </cell>
        </row>
        <row r="10884">
          <cell r="F10884" t="str">
            <v>OPE</v>
          </cell>
          <cell r="N10884">
            <v>379687</v>
          </cell>
          <cell r="O10884">
            <v>379687</v>
          </cell>
        </row>
        <row r="10885">
          <cell r="F10885" t="str">
            <v>OPE</v>
          </cell>
          <cell r="N10885">
            <v>379687</v>
          </cell>
          <cell r="O10885">
            <v>379687</v>
          </cell>
        </row>
        <row r="10886">
          <cell r="F10886" t="str">
            <v>OPE</v>
          </cell>
          <cell r="N10886">
            <v>379687</v>
          </cell>
          <cell r="O10886">
            <v>379687</v>
          </cell>
        </row>
        <row r="10887">
          <cell r="F10887" t="str">
            <v>OPE</v>
          </cell>
          <cell r="N10887">
            <v>379687</v>
          </cell>
          <cell r="O10887">
            <v>379687</v>
          </cell>
        </row>
        <row r="10888">
          <cell r="F10888" t="str">
            <v>OPE</v>
          </cell>
          <cell r="N10888">
            <v>379687</v>
          </cell>
          <cell r="O10888">
            <v>379687</v>
          </cell>
        </row>
        <row r="10889">
          <cell r="F10889" t="str">
            <v>OPE</v>
          </cell>
          <cell r="N10889">
            <v>379687</v>
          </cell>
          <cell r="O10889">
            <v>379687</v>
          </cell>
        </row>
        <row r="10890">
          <cell r="F10890" t="str">
            <v>FFE</v>
          </cell>
          <cell r="N10890">
            <v>262500</v>
          </cell>
          <cell r="O10890">
            <v>262500</v>
          </cell>
        </row>
        <row r="10891">
          <cell r="F10891" t="str">
            <v>ITE</v>
          </cell>
          <cell r="N10891">
            <v>671875</v>
          </cell>
          <cell r="O10891">
            <v>671875</v>
          </cell>
        </row>
        <row r="10892">
          <cell r="F10892" t="str">
            <v>FFE</v>
          </cell>
          <cell r="N10892">
            <v>405312</v>
          </cell>
          <cell r="O10892">
            <v>405312</v>
          </cell>
        </row>
        <row r="10893">
          <cell r="F10893" t="str">
            <v>FFE</v>
          </cell>
          <cell r="N10893">
            <v>262500</v>
          </cell>
          <cell r="O10893">
            <v>262500</v>
          </cell>
        </row>
        <row r="10894">
          <cell r="F10894" t="str">
            <v>FFE</v>
          </cell>
          <cell r="N10894">
            <v>306250</v>
          </cell>
          <cell r="O10894">
            <v>306250</v>
          </cell>
        </row>
        <row r="10895">
          <cell r="F10895" t="str">
            <v>ITE</v>
          </cell>
          <cell r="N10895">
            <v>43473440</v>
          </cell>
          <cell r="O10895">
            <v>43473440</v>
          </cell>
        </row>
        <row r="10896">
          <cell r="F10896" t="str">
            <v>BLD</v>
          </cell>
          <cell r="N10896">
            <v>8910000</v>
          </cell>
          <cell r="O10896">
            <v>8910000</v>
          </cell>
        </row>
        <row r="10897">
          <cell r="F10897" t="str">
            <v>FFE</v>
          </cell>
          <cell r="N10897">
            <v>2031250</v>
          </cell>
          <cell r="O10897">
            <v>2031250</v>
          </cell>
        </row>
        <row r="10898">
          <cell r="F10898" t="str">
            <v>FFE</v>
          </cell>
          <cell r="N10898">
            <v>1531250</v>
          </cell>
          <cell r="O10898">
            <v>1531250</v>
          </cell>
        </row>
        <row r="10899">
          <cell r="F10899" t="str">
            <v>FFE</v>
          </cell>
          <cell r="N10899">
            <v>1375000</v>
          </cell>
          <cell r="O10899">
            <v>1375000</v>
          </cell>
        </row>
        <row r="10900">
          <cell r="F10900" t="str">
            <v>FFE</v>
          </cell>
          <cell r="N10900">
            <v>1375000</v>
          </cell>
          <cell r="O10900">
            <v>1375000</v>
          </cell>
        </row>
        <row r="10901">
          <cell r="F10901" t="str">
            <v>BLD</v>
          </cell>
          <cell r="N10901">
            <v>7185000</v>
          </cell>
          <cell r="O10901">
            <v>7185000</v>
          </cell>
        </row>
        <row r="10902">
          <cell r="F10902" t="str">
            <v>FFE</v>
          </cell>
          <cell r="N10902">
            <v>837500</v>
          </cell>
          <cell r="O10902">
            <v>837500</v>
          </cell>
        </row>
        <row r="10903">
          <cell r="F10903" t="str">
            <v>FFE</v>
          </cell>
          <cell r="N10903">
            <v>837500</v>
          </cell>
          <cell r="O10903">
            <v>837500</v>
          </cell>
        </row>
        <row r="10904">
          <cell r="F10904" t="str">
            <v>FFE</v>
          </cell>
          <cell r="N10904">
            <v>837500</v>
          </cell>
          <cell r="O10904">
            <v>837500</v>
          </cell>
        </row>
        <row r="10905">
          <cell r="F10905" t="str">
            <v>FFE</v>
          </cell>
          <cell r="N10905">
            <v>837500</v>
          </cell>
          <cell r="O10905">
            <v>837500</v>
          </cell>
        </row>
        <row r="10906">
          <cell r="F10906" t="str">
            <v>FFE</v>
          </cell>
          <cell r="N10906">
            <v>837500</v>
          </cell>
          <cell r="O10906">
            <v>837500</v>
          </cell>
        </row>
        <row r="10907">
          <cell r="F10907" t="str">
            <v>FFE</v>
          </cell>
          <cell r="N10907">
            <v>700000</v>
          </cell>
          <cell r="O10907">
            <v>700000</v>
          </cell>
        </row>
        <row r="10908">
          <cell r="F10908" t="str">
            <v>FFE</v>
          </cell>
          <cell r="N10908">
            <v>2031250</v>
          </cell>
          <cell r="O10908">
            <v>2031250</v>
          </cell>
        </row>
        <row r="10909">
          <cell r="F10909" t="str">
            <v>FFE</v>
          </cell>
          <cell r="N10909">
            <v>1737500</v>
          </cell>
          <cell r="O10909">
            <v>1737500</v>
          </cell>
        </row>
        <row r="10910">
          <cell r="F10910" t="str">
            <v>FFE</v>
          </cell>
          <cell r="N10910">
            <v>312500</v>
          </cell>
          <cell r="O10910">
            <v>312500</v>
          </cell>
        </row>
        <row r="10911">
          <cell r="F10911" t="str">
            <v>FFE</v>
          </cell>
          <cell r="N10911">
            <v>725000</v>
          </cell>
          <cell r="O10911">
            <v>725000</v>
          </cell>
        </row>
        <row r="10912">
          <cell r="F10912" t="str">
            <v>FFE</v>
          </cell>
          <cell r="N10912">
            <v>239062</v>
          </cell>
          <cell r="O10912">
            <v>239062</v>
          </cell>
        </row>
        <row r="10913">
          <cell r="F10913" t="str">
            <v>FFE</v>
          </cell>
          <cell r="N10913">
            <v>334375</v>
          </cell>
          <cell r="O10913">
            <v>334375</v>
          </cell>
        </row>
        <row r="10914">
          <cell r="F10914" t="str">
            <v>FFE</v>
          </cell>
          <cell r="N10914">
            <v>334375</v>
          </cell>
          <cell r="O10914">
            <v>334375</v>
          </cell>
        </row>
        <row r="10915">
          <cell r="F10915" t="str">
            <v>FFE</v>
          </cell>
        </row>
        <row r="10916">
          <cell r="F10916" t="str">
            <v>OPE</v>
          </cell>
        </row>
        <row r="10917">
          <cell r="F10917" t="str">
            <v>OPE</v>
          </cell>
        </row>
        <row r="10918">
          <cell r="F10918" t="str">
            <v>OPE</v>
          </cell>
        </row>
        <row r="10919">
          <cell r="F10919" t="str">
            <v>OPE</v>
          </cell>
        </row>
        <row r="10920">
          <cell r="F10920" t="str">
            <v>OPE</v>
          </cell>
        </row>
        <row r="10921">
          <cell r="F10921" t="str">
            <v>OPE</v>
          </cell>
        </row>
        <row r="10922">
          <cell r="F10922" t="str">
            <v>FFE</v>
          </cell>
        </row>
        <row r="10923">
          <cell r="F10923" t="str">
            <v>FFE</v>
          </cell>
        </row>
        <row r="10924">
          <cell r="F10924" t="str">
            <v>MME</v>
          </cell>
        </row>
        <row r="10925">
          <cell r="F10925" t="str">
            <v>MME</v>
          </cell>
        </row>
        <row r="10926">
          <cell r="F10926" t="str">
            <v>MME</v>
          </cell>
        </row>
        <row r="10927">
          <cell r="F10927" t="str">
            <v>ITE</v>
          </cell>
        </row>
        <row r="10928">
          <cell r="F10928" t="str">
            <v>ITE</v>
          </cell>
        </row>
        <row r="10929">
          <cell r="F10929" t="str">
            <v>ITE</v>
          </cell>
        </row>
        <row r="10930">
          <cell r="F10930" t="str">
            <v>ITE</v>
          </cell>
        </row>
        <row r="10931">
          <cell r="F10931" t="str">
            <v>ITE</v>
          </cell>
        </row>
        <row r="10932">
          <cell r="F10932" t="str">
            <v>ITE</v>
          </cell>
        </row>
        <row r="10933">
          <cell r="F10933" t="str">
            <v>OPE</v>
          </cell>
        </row>
        <row r="10934">
          <cell r="F10934" t="str">
            <v>OPE</v>
          </cell>
        </row>
        <row r="10935">
          <cell r="F10935" t="str">
            <v>OPE</v>
          </cell>
        </row>
        <row r="10936">
          <cell r="F10936" t="str">
            <v>FFE</v>
          </cell>
        </row>
        <row r="10937">
          <cell r="F10937" t="str">
            <v>OPE</v>
          </cell>
        </row>
        <row r="10938">
          <cell r="F10938" t="str">
            <v>OPE</v>
          </cell>
        </row>
        <row r="10939">
          <cell r="F10939" t="str">
            <v>ITE</v>
          </cell>
        </row>
        <row r="10940">
          <cell r="F10940" t="str">
            <v>MME</v>
          </cell>
        </row>
        <row r="10941">
          <cell r="F10941" t="str">
            <v>ITE</v>
          </cell>
        </row>
        <row r="10942">
          <cell r="F10942" t="str">
            <v>ITE</v>
          </cell>
        </row>
        <row r="10943">
          <cell r="F10943" t="str">
            <v>ITE</v>
          </cell>
        </row>
        <row r="10944">
          <cell r="F10944" t="str">
            <v>ITE</v>
          </cell>
        </row>
        <row r="10945">
          <cell r="F10945" t="str">
            <v>FFE</v>
          </cell>
        </row>
        <row r="10946">
          <cell r="F10946" t="str">
            <v>FFE</v>
          </cell>
        </row>
        <row r="10947">
          <cell r="F10947" t="str">
            <v>FFE</v>
          </cell>
        </row>
        <row r="10948">
          <cell r="F10948" t="str">
            <v>FFE</v>
          </cell>
        </row>
        <row r="10949">
          <cell r="F10949" t="str">
            <v>FFE</v>
          </cell>
        </row>
        <row r="10950">
          <cell r="F10950" t="str">
            <v>FFE</v>
          </cell>
        </row>
        <row r="10951">
          <cell r="F10951" t="str">
            <v>FFE</v>
          </cell>
        </row>
        <row r="10952">
          <cell r="F10952" t="str">
            <v>FFE</v>
          </cell>
        </row>
        <row r="10953">
          <cell r="F10953" t="str">
            <v>FFE</v>
          </cell>
        </row>
        <row r="10954">
          <cell r="F10954" t="str">
            <v>FFE</v>
          </cell>
        </row>
        <row r="10955">
          <cell r="F10955" t="str">
            <v>FFE</v>
          </cell>
        </row>
        <row r="10956">
          <cell r="F10956" t="str">
            <v>FFE</v>
          </cell>
        </row>
        <row r="10957">
          <cell r="F10957" t="str">
            <v>FFE</v>
          </cell>
        </row>
        <row r="10958">
          <cell r="F10958" t="str">
            <v>FFE</v>
          </cell>
        </row>
        <row r="10959">
          <cell r="F10959" t="str">
            <v>FFE</v>
          </cell>
        </row>
        <row r="10960">
          <cell r="F10960" t="str">
            <v>FFE</v>
          </cell>
        </row>
        <row r="10961">
          <cell r="F10961" t="str">
            <v>ITE</v>
          </cell>
        </row>
        <row r="10962">
          <cell r="F10962" t="str">
            <v>ITE</v>
          </cell>
        </row>
        <row r="10963">
          <cell r="F10963" t="str">
            <v>ITE</v>
          </cell>
        </row>
        <row r="10964">
          <cell r="F10964" t="str">
            <v>ITE</v>
          </cell>
        </row>
        <row r="10965">
          <cell r="F10965" t="str">
            <v>ITE</v>
          </cell>
        </row>
        <row r="10966">
          <cell r="F10966" t="str">
            <v>FFE</v>
          </cell>
        </row>
        <row r="10967">
          <cell r="F10967" t="str">
            <v>ITE</v>
          </cell>
        </row>
        <row r="10968">
          <cell r="F10968" t="str">
            <v>FFE</v>
          </cell>
        </row>
        <row r="10969">
          <cell r="F10969" t="str">
            <v>BLD</v>
          </cell>
        </row>
      </sheetData>
      <sheetData sheetId="9" refreshError="1"/>
      <sheetData sheetId="10">
        <row r="1">
          <cell r="I1" t="str">
            <v>Account</v>
          </cell>
        </row>
      </sheetData>
      <sheetData sheetId="11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Lead"/>
      <sheetName val="Monthly"/>
    </sheetNames>
    <sheetDataSet>
      <sheetData sheetId="0"/>
      <sheetData sheetId="1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Sheet1 (2)"/>
      <sheetName val="Sheet9"/>
      <sheetName val="Sheet3"/>
      <sheetName val="is_sum_permonthB14"/>
      <sheetName val="is_det_permonthB14"/>
      <sheetName val="BUDGET14"/>
      <sheetName val="VV"/>
      <sheetName val="Sheet10"/>
      <sheetName val="Airline"/>
      <sheetName val="Profit Margin"/>
      <sheetName val="Actual'14"/>
      <sheetName val="is_sum_permonth14"/>
      <sheetName val="is_det_permonth14"/>
      <sheetName val="Actual'13"/>
      <sheetName val="is_sum_permonth13"/>
      <sheetName val="is_det_permonth13"/>
      <sheetName val="Sheet1"/>
      <sheetName val="Sheet2"/>
      <sheetName val="Silver Station"/>
      <sheetName val="Sheet6"/>
      <sheetName val="Sheet5"/>
      <sheetName val="Sheet4"/>
      <sheetName val="Sheet7"/>
      <sheetName val="Sheet8"/>
      <sheetName val="DA Timika"/>
      <sheetName val="CKI"/>
      <sheetName val="Firex &amp; Flood Victim"/>
      <sheetName val="Premier Lounge CGK"/>
      <sheetName val="Sheet11"/>
      <sheetName val="Sheet12"/>
      <sheetName val="Sheet13"/>
      <sheetName val="Sheet15"/>
      <sheetName val="Sheet16"/>
      <sheetName val="Sheet17"/>
      <sheetName val="Sheet18"/>
      <sheetName val="Sheet19"/>
      <sheetName val="Sheet20"/>
      <sheetName val="Table"/>
      <sheetName val="Adjustment Jun"/>
      <sheetName val="Profitability Silver"/>
      <sheetName val="Cargo HLP"/>
      <sheetName val="Fuel Station"/>
      <sheetName val="Overtime Station"/>
      <sheetName val="Sheet23"/>
      <sheetName val="Sheet21"/>
      <sheetName val="Sheet14"/>
      <sheetName val="Sheet22"/>
      <sheetName val="silver"/>
      <sheetName val="Sheet1_(2)"/>
      <sheetName val="Profit_Margin"/>
      <sheetName val="Silver_Station"/>
      <sheetName val="DA_Timika"/>
      <sheetName val="Firex_&amp;_Flood_Victim"/>
      <sheetName val="Premier_Lounge_CGK"/>
      <sheetName val="Adjustment_Jun"/>
      <sheetName val="Profitability_Silver"/>
      <sheetName val="Cargo_HLP"/>
      <sheetName val="Fuel_Station"/>
      <sheetName val="Overtime_Stati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9">
          <cell r="C9">
            <v>60000</v>
          </cell>
          <cell r="D9" t="str">
            <v>Operating Revenue - Nett</v>
          </cell>
          <cell r="F9">
            <v>82717451300</v>
          </cell>
          <cell r="G9">
            <v>76598616400</v>
          </cell>
          <cell r="H9">
            <v>87766041400</v>
          </cell>
          <cell r="I9">
            <v>86234331400</v>
          </cell>
          <cell r="J9">
            <v>85285472800</v>
          </cell>
          <cell r="K9">
            <v>87955838800</v>
          </cell>
          <cell r="L9">
            <v>89710600000</v>
          </cell>
          <cell r="M9">
            <v>80782533300</v>
          </cell>
          <cell r="N9">
            <v>88231082600</v>
          </cell>
          <cell r="O9">
            <v>90262432400</v>
          </cell>
          <cell r="P9">
            <v>87634188900</v>
          </cell>
          <cell r="Q9">
            <v>89235894300</v>
          </cell>
          <cell r="R9">
            <v>1032414483600</v>
          </cell>
        </row>
        <row r="10">
          <cell r="C10">
            <v>0</v>
          </cell>
          <cell r="D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C11">
            <v>61000</v>
          </cell>
          <cell r="D11" t="str">
            <v xml:space="preserve">Operating Revenue - Gross </v>
          </cell>
          <cell r="F11">
            <v>83352598100</v>
          </cell>
          <cell r="G11">
            <v>77178030600</v>
          </cell>
          <cell r="H11">
            <v>88407330800</v>
          </cell>
          <cell r="I11">
            <v>86880445300</v>
          </cell>
          <cell r="J11">
            <v>85953100400</v>
          </cell>
          <cell r="K11">
            <v>88610202200</v>
          </cell>
          <cell r="L11">
            <v>90386282800</v>
          </cell>
          <cell r="M11">
            <v>81373375400</v>
          </cell>
          <cell r="N11">
            <v>88885251900</v>
          </cell>
          <cell r="O11">
            <v>90939685000</v>
          </cell>
          <cell r="P11">
            <v>88288049900</v>
          </cell>
          <cell r="Q11">
            <v>89910993500</v>
          </cell>
          <cell r="R11">
            <v>1040165345900</v>
          </cell>
        </row>
        <row r="12">
          <cell r="C12">
            <v>0</v>
          </cell>
          <cell r="D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C13">
            <v>61100</v>
          </cell>
          <cell r="D13" t="str">
            <v>OR - Ground Handling Premier</v>
          </cell>
          <cell r="F13">
            <v>22006069000</v>
          </cell>
          <cell r="G13">
            <v>20023825300</v>
          </cell>
          <cell r="H13">
            <v>22713714000</v>
          </cell>
          <cell r="I13">
            <v>22408235200</v>
          </cell>
          <cell r="J13">
            <v>21247085800</v>
          </cell>
          <cell r="K13">
            <v>22576893300</v>
          </cell>
          <cell r="L13">
            <v>22922145900</v>
          </cell>
          <cell r="M13">
            <v>22689837100</v>
          </cell>
          <cell r="N13">
            <v>22359378600</v>
          </cell>
          <cell r="O13">
            <v>22736563000</v>
          </cell>
          <cell r="P13">
            <v>22017432700</v>
          </cell>
          <cell r="Q13">
            <v>22693173600</v>
          </cell>
          <cell r="R13">
            <v>266394353500</v>
          </cell>
        </row>
        <row r="14">
          <cell r="C14">
            <v>0</v>
          </cell>
          <cell r="D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C15" t="str">
            <v>6-10000</v>
          </cell>
          <cell r="D15" t="str">
            <v>Ground Handling Services Premier</v>
          </cell>
          <cell r="F15">
            <v>22006069000</v>
          </cell>
          <cell r="G15">
            <v>20023825300</v>
          </cell>
          <cell r="H15">
            <v>22713714000</v>
          </cell>
          <cell r="I15">
            <v>22408235200</v>
          </cell>
          <cell r="J15">
            <v>21247085800</v>
          </cell>
          <cell r="K15">
            <v>22576893300</v>
          </cell>
          <cell r="L15">
            <v>22922145900</v>
          </cell>
          <cell r="M15">
            <v>22689837100</v>
          </cell>
          <cell r="N15">
            <v>22359378600</v>
          </cell>
          <cell r="O15">
            <v>22736563000</v>
          </cell>
          <cell r="P15">
            <v>22017432700</v>
          </cell>
          <cell r="Q15">
            <v>22693173600</v>
          </cell>
          <cell r="R15">
            <v>266394353500</v>
          </cell>
        </row>
        <row r="16">
          <cell r="C16">
            <v>0</v>
          </cell>
          <cell r="D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C17" t="str">
            <v>6-11000</v>
          </cell>
          <cell r="D17" t="str">
            <v>Ground Handling Premier</v>
          </cell>
          <cell r="F17">
            <v>18806135500</v>
          </cell>
          <cell r="G17">
            <v>17045409100</v>
          </cell>
          <cell r="H17">
            <v>19468643700</v>
          </cell>
          <cell r="I17">
            <v>19275504800</v>
          </cell>
          <cell r="J17">
            <v>20309799200</v>
          </cell>
          <cell r="K17">
            <v>19764101500</v>
          </cell>
          <cell r="L17">
            <v>20504602500</v>
          </cell>
          <cell r="M17">
            <v>20231286900</v>
          </cell>
          <cell r="N17">
            <v>20129083400</v>
          </cell>
          <cell r="O17">
            <v>20423650000</v>
          </cell>
          <cell r="P17">
            <v>19755009600</v>
          </cell>
          <cell r="Q17">
            <v>20328856100</v>
          </cell>
          <cell r="R17">
            <v>236042082300</v>
          </cell>
        </row>
        <row r="18">
          <cell r="C18">
            <v>0</v>
          </cell>
          <cell r="D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C19" t="str">
            <v>6-11100</v>
          </cell>
          <cell r="D19" t="str">
            <v>Ground Handling Premier</v>
          </cell>
          <cell r="F19">
            <v>17069407200</v>
          </cell>
          <cell r="G19">
            <v>15413464100</v>
          </cell>
          <cell r="H19">
            <v>17693381300</v>
          </cell>
          <cell r="I19">
            <v>17560058400</v>
          </cell>
          <cell r="J19">
            <v>18549629300</v>
          </cell>
          <cell r="K19">
            <v>18035677800</v>
          </cell>
          <cell r="L19">
            <v>18678100200</v>
          </cell>
          <cell r="M19">
            <v>18619498400</v>
          </cell>
          <cell r="N19">
            <v>18423947700</v>
          </cell>
          <cell r="O19">
            <v>18650845400</v>
          </cell>
          <cell r="P19">
            <v>18038597200</v>
          </cell>
          <cell r="Q19">
            <v>18563137000</v>
          </cell>
          <cell r="R19">
            <v>215295744000</v>
          </cell>
        </row>
        <row r="20">
          <cell r="C20">
            <v>0</v>
          </cell>
          <cell r="D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C21" t="str">
            <v>6-11110</v>
          </cell>
          <cell r="D21" t="str">
            <v>Ground Handling Full Premier</v>
          </cell>
          <cell r="F21">
            <v>16846322600</v>
          </cell>
          <cell r="G21">
            <v>15190824100</v>
          </cell>
          <cell r="H21">
            <v>17439766100</v>
          </cell>
          <cell r="I21">
            <v>17315865400</v>
          </cell>
          <cell r="J21">
            <v>18293274600</v>
          </cell>
          <cell r="K21">
            <v>17793767400</v>
          </cell>
          <cell r="L21">
            <v>18421334800</v>
          </cell>
          <cell r="M21">
            <v>18216858500</v>
          </cell>
          <cell r="N21">
            <v>17490225800</v>
          </cell>
          <cell r="O21">
            <v>17995640000</v>
          </cell>
          <cell r="P21">
            <v>17618168600</v>
          </cell>
          <cell r="Q21">
            <v>18315601500</v>
          </cell>
          <cell r="R21">
            <v>210937649400</v>
          </cell>
        </row>
        <row r="22">
          <cell r="C22" t="str">
            <v>6-11111</v>
          </cell>
          <cell r="D22" t="str">
            <v>GHFP - International</v>
          </cell>
          <cell r="F22">
            <v>16143982600</v>
          </cell>
          <cell r="G22">
            <v>14571952100</v>
          </cell>
          <cell r="H22">
            <v>16719012100</v>
          </cell>
          <cell r="I22">
            <v>16649909400</v>
          </cell>
          <cell r="J22">
            <v>17635138600</v>
          </cell>
          <cell r="K22">
            <v>17078582400</v>
          </cell>
          <cell r="L22">
            <v>17667419800</v>
          </cell>
          <cell r="M22">
            <v>17459987500</v>
          </cell>
          <cell r="N22">
            <v>16848250800</v>
          </cell>
          <cell r="O22">
            <v>17331925000</v>
          </cell>
          <cell r="P22">
            <v>16986537600</v>
          </cell>
          <cell r="Q22">
            <v>17659238500</v>
          </cell>
          <cell r="R22">
            <v>202751936400</v>
          </cell>
        </row>
        <row r="23">
          <cell r="C23" t="str">
            <v>6-11112</v>
          </cell>
          <cell r="D23" t="str">
            <v>GHFP - Domestic - Sbjct to VAT</v>
          </cell>
          <cell r="F23">
            <v>565380000</v>
          </cell>
          <cell r="G23">
            <v>482710000</v>
          </cell>
          <cell r="H23">
            <v>550740000</v>
          </cell>
          <cell r="I23">
            <v>493590000</v>
          </cell>
          <cell r="J23">
            <v>513280000</v>
          </cell>
          <cell r="K23">
            <v>564050000</v>
          </cell>
          <cell r="L23">
            <v>632180000</v>
          </cell>
          <cell r="M23">
            <v>644040000</v>
          </cell>
          <cell r="N23">
            <v>520240000</v>
          </cell>
          <cell r="O23">
            <v>541980000</v>
          </cell>
          <cell r="P23">
            <v>518800000</v>
          </cell>
          <cell r="Q23">
            <v>539080000</v>
          </cell>
          <cell r="R23">
            <v>6566070000</v>
          </cell>
        </row>
        <row r="24">
          <cell r="C24" t="str">
            <v>6-11113</v>
          </cell>
          <cell r="D24" t="str">
            <v>GHFP - Charter Flight International</v>
          </cell>
          <cell r="F24">
            <v>136960000</v>
          </cell>
          <cell r="G24">
            <v>136162000</v>
          </cell>
          <cell r="H24">
            <v>170014000</v>
          </cell>
          <cell r="I24">
            <v>172366000</v>
          </cell>
          <cell r="J24">
            <v>144856000</v>
          </cell>
          <cell r="K24">
            <v>151135000</v>
          </cell>
          <cell r="L24">
            <v>121735000</v>
          </cell>
          <cell r="M24">
            <v>112831000</v>
          </cell>
          <cell r="N24">
            <v>121735000</v>
          </cell>
          <cell r="O24">
            <v>121735000</v>
          </cell>
          <cell r="P24">
            <v>112831000</v>
          </cell>
          <cell r="Q24">
            <v>117283000</v>
          </cell>
          <cell r="R24">
            <v>1619643000</v>
          </cell>
        </row>
        <row r="25">
          <cell r="C25" t="str">
            <v>6-11114</v>
          </cell>
          <cell r="D25" t="str">
            <v>GHFP - Charter Flight Domestic - Sbjct to VAT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C26">
            <v>0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C27" t="str">
            <v>6-11120</v>
          </cell>
          <cell r="D27" t="str">
            <v>Ground Handling Terminal Premier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C28" t="str">
            <v>6-11121</v>
          </cell>
          <cell r="D28" t="str">
            <v>GHTP - International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C29" t="str">
            <v>6-11122</v>
          </cell>
          <cell r="D29" t="str">
            <v>GHTP - Domestic - Sbjct to VAT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C30" t="str">
            <v>6-11123</v>
          </cell>
          <cell r="D30" t="str">
            <v>GHTP - Charter Flight International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C31" t="str">
            <v>6-11124</v>
          </cell>
          <cell r="D31" t="str">
            <v>GHTP - Charter Flight Domestic - Sbjct to VAT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C32">
            <v>0</v>
          </cell>
          <cell r="D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C33" t="str">
            <v>6-11130</v>
          </cell>
          <cell r="D33" t="str">
            <v>Ground Handling Ramp Premier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150000000</v>
          </cell>
          <cell r="N33">
            <v>693422600</v>
          </cell>
          <cell r="O33">
            <v>403422600</v>
          </cell>
          <cell r="P33">
            <v>188924400</v>
          </cell>
          <cell r="Q33">
            <v>0</v>
          </cell>
          <cell r="R33">
            <v>1435769600</v>
          </cell>
        </row>
        <row r="34">
          <cell r="C34" t="str">
            <v>6-11131</v>
          </cell>
          <cell r="D34" t="str">
            <v>GHRP - International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150000000</v>
          </cell>
          <cell r="N34">
            <v>693422600</v>
          </cell>
          <cell r="O34">
            <v>403422600</v>
          </cell>
          <cell r="P34">
            <v>188924400</v>
          </cell>
          <cell r="Q34">
            <v>0</v>
          </cell>
          <cell r="R34">
            <v>1435769600</v>
          </cell>
        </row>
        <row r="35">
          <cell r="C35" t="str">
            <v>6-11132</v>
          </cell>
          <cell r="D35" t="str">
            <v>GHRP - Domestic - Sbjct to VAT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C36" t="str">
            <v>6-11133</v>
          </cell>
          <cell r="D36" t="str">
            <v>GHRP - Charter Flight International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C37" t="str">
            <v>6-11134</v>
          </cell>
          <cell r="D37" t="str">
            <v>GHRP - Charter Flight Domestic - Sbjct to VAT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C38">
            <v>0</v>
          </cell>
          <cell r="D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C39" t="str">
            <v>6-11150</v>
          </cell>
          <cell r="D39" t="str">
            <v>Ground Support Equipments Rental Premier</v>
          </cell>
          <cell r="F39">
            <v>223084600</v>
          </cell>
          <cell r="G39">
            <v>222640000</v>
          </cell>
          <cell r="H39">
            <v>253615200</v>
          </cell>
          <cell r="I39">
            <v>244193000</v>
          </cell>
          <cell r="J39">
            <v>256354700</v>
          </cell>
          <cell r="K39">
            <v>241910400</v>
          </cell>
          <cell r="L39">
            <v>256765400</v>
          </cell>
          <cell r="M39">
            <v>252639900</v>
          </cell>
          <cell r="N39">
            <v>240299300</v>
          </cell>
          <cell r="O39">
            <v>251782800</v>
          </cell>
          <cell r="P39">
            <v>231504200</v>
          </cell>
          <cell r="Q39">
            <v>247535500</v>
          </cell>
          <cell r="R39">
            <v>2922325000</v>
          </cell>
        </row>
        <row r="40">
          <cell r="C40" t="str">
            <v>6-11160</v>
          </cell>
          <cell r="D40" t="str">
            <v>GSERP - International</v>
          </cell>
          <cell r="F40">
            <v>156342700</v>
          </cell>
          <cell r="G40">
            <v>139257900</v>
          </cell>
          <cell r="H40">
            <v>153840800</v>
          </cell>
          <cell r="I40">
            <v>146973900</v>
          </cell>
          <cell r="J40">
            <v>154890300</v>
          </cell>
          <cell r="K40">
            <v>150734600</v>
          </cell>
          <cell r="L40">
            <v>159683800</v>
          </cell>
          <cell r="M40">
            <v>160172100</v>
          </cell>
          <cell r="N40">
            <v>149600200</v>
          </cell>
          <cell r="O40">
            <v>157207100</v>
          </cell>
          <cell r="P40">
            <v>138220800</v>
          </cell>
          <cell r="Q40">
            <v>155981400</v>
          </cell>
          <cell r="R40">
            <v>1822905600</v>
          </cell>
        </row>
        <row r="41">
          <cell r="C41" t="str">
            <v>6-11170</v>
          </cell>
          <cell r="D41" t="str">
            <v>GSERP - Domestic  - Sbjct to VAT</v>
          </cell>
          <cell r="F41">
            <v>44416400</v>
          </cell>
          <cell r="G41">
            <v>63080100</v>
          </cell>
          <cell r="H41">
            <v>65591400</v>
          </cell>
          <cell r="I41">
            <v>66893400</v>
          </cell>
          <cell r="J41">
            <v>68800100</v>
          </cell>
          <cell r="K41">
            <v>61080700</v>
          </cell>
          <cell r="L41">
            <v>64894100</v>
          </cell>
          <cell r="M41">
            <v>64289400</v>
          </cell>
          <cell r="N41">
            <v>61685400</v>
          </cell>
          <cell r="O41">
            <v>64894100</v>
          </cell>
          <cell r="P41">
            <v>63684700</v>
          </cell>
          <cell r="Q41">
            <v>62290100</v>
          </cell>
          <cell r="R41">
            <v>751599900</v>
          </cell>
        </row>
        <row r="42">
          <cell r="C42" t="str">
            <v>6-11180</v>
          </cell>
          <cell r="D42" t="str">
            <v>GSERP - Charter Flight International</v>
          </cell>
          <cell r="F42">
            <v>22325500</v>
          </cell>
          <cell r="G42">
            <v>20302000</v>
          </cell>
          <cell r="H42">
            <v>34183000</v>
          </cell>
          <cell r="I42">
            <v>30325700</v>
          </cell>
          <cell r="J42">
            <v>32664299.999999996</v>
          </cell>
          <cell r="K42">
            <v>30095100</v>
          </cell>
          <cell r="L42">
            <v>32187500</v>
          </cell>
          <cell r="M42">
            <v>28178400</v>
          </cell>
          <cell r="N42">
            <v>29013700</v>
          </cell>
          <cell r="O42">
            <v>29681600</v>
          </cell>
          <cell r="P42">
            <v>29598700</v>
          </cell>
          <cell r="Q42">
            <v>29264000</v>
          </cell>
          <cell r="R42">
            <v>347819500</v>
          </cell>
        </row>
        <row r="43">
          <cell r="C43" t="str">
            <v>6-11190</v>
          </cell>
          <cell r="D43" t="str">
            <v>GSERP - Charter Flight Domestic - Sbjct to VAT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C44" t="str">
            <v>6-11195</v>
          </cell>
          <cell r="D44" t="str">
            <v>GSERP - Non-Airline - Sbjct to VAT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C45">
            <v>0</v>
          </cell>
          <cell r="D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C46" t="str">
            <v>6-11200</v>
          </cell>
          <cell r="D46" t="str">
            <v>Ground Cargo Handling Service (BU/BD) Premier</v>
          </cell>
          <cell r="F46">
            <v>1736728300</v>
          </cell>
          <cell r="G46">
            <v>1631945000</v>
          </cell>
          <cell r="H46">
            <v>1775262400</v>
          </cell>
          <cell r="I46">
            <v>1715446400</v>
          </cell>
          <cell r="J46">
            <v>1760169900</v>
          </cell>
          <cell r="K46">
            <v>1728423700</v>
          </cell>
          <cell r="L46">
            <v>1826502300</v>
          </cell>
          <cell r="M46">
            <v>1611788500</v>
          </cell>
          <cell r="N46">
            <v>1705135700</v>
          </cell>
          <cell r="O46">
            <v>1772804600</v>
          </cell>
          <cell r="P46">
            <v>1716412400</v>
          </cell>
          <cell r="Q46">
            <v>1765719100</v>
          </cell>
          <cell r="R46">
            <v>20746338300</v>
          </cell>
        </row>
        <row r="47">
          <cell r="C47" t="str">
            <v>6-11210</v>
          </cell>
          <cell r="D47" t="str">
            <v>BU/BD - International</v>
          </cell>
          <cell r="F47">
            <v>1736496800</v>
          </cell>
          <cell r="G47">
            <v>1631736600</v>
          </cell>
          <cell r="H47">
            <v>1775030900</v>
          </cell>
          <cell r="I47">
            <v>1715238000</v>
          </cell>
          <cell r="J47">
            <v>1759938400</v>
          </cell>
          <cell r="K47">
            <v>1728215300</v>
          </cell>
          <cell r="L47">
            <v>1826270800</v>
          </cell>
          <cell r="M47">
            <v>1611557000</v>
          </cell>
          <cell r="N47">
            <v>1704904200</v>
          </cell>
          <cell r="O47">
            <v>1772573100</v>
          </cell>
          <cell r="P47">
            <v>1716180900</v>
          </cell>
          <cell r="Q47">
            <v>1765487600</v>
          </cell>
          <cell r="R47">
            <v>20743629600</v>
          </cell>
        </row>
        <row r="48">
          <cell r="C48" t="str">
            <v>6-11220</v>
          </cell>
          <cell r="D48" t="str">
            <v>BU/BD - Domestic - Sbjct to VAT</v>
          </cell>
          <cell r="F48">
            <v>231500</v>
          </cell>
          <cell r="G48">
            <v>208400</v>
          </cell>
          <cell r="H48">
            <v>231500</v>
          </cell>
          <cell r="I48">
            <v>208400</v>
          </cell>
          <cell r="J48">
            <v>231500</v>
          </cell>
          <cell r="K48">
            <v>208400</v>
          </cell>
          <cell r="L48">
            <v>231500</v>
          </cell>
          <cell r="M48">
            <v>231500</v>
          </cell>
          <cell r="N48">
            <v>231500</v>
          </cell>
          <cell r="O48">
            <v>231500</v>
          </cell>
          <cell r="P48">
            <v>231500</v>
          </cell>
          <cell r="Q48">
            <v>231500</v>
          </cell>
          <cell r="R48">
            <v>2708700</v>
          </cell>
        </row>
        <row r="49">
          <cell r="C49" t="str">
            <v>6-11230</v>
          </cell>
          <cell r="D49" t="str">
            <v>BU/BD - Charter Flight International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C50" t="str">
            <v>6-11240</v>
          </cell>
          <cell r="D50" t="str">
            <v>BU/BD - Charter Flight Domestic - Sbjct to VAT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C51">
            <v>0</v>
          </cell>
          <cell r="D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C52" t="str">
            <v>6-12000</v>
          </cell>
          <cell r="D52" t="str">
            <v>Ancillary Service Premier</v>
          </cell>
          <cell r="F52">
            <v>3199933500</v>
          </cell>
          <cell r="G52">
            <v>2978416200</v>
          </cell>
          <cell r="H52">
            <v>3245070300</v>
          </cell>
          <cell r="I52">
            <v>3132730400</v>
          </cell>
          <cell r="J52">
            <v>937286600</v>
          </cell>
          <cell r="K52">
            <v>2812791800</v>
          </cell>
          <cell r="L52">
            <v>2417543400</v>
          </cell>
          <cell r="M52">
            <v>2458550200</v>
          </cell>
          <cell r="N52">
            <v>2230295200</v>
          </cell>
          <cell r="O52">
            <v>2312913000</v>
          </cell>
          <cell r="P52">
            <v>2262423100</v>
          </cell>
          <cell r="Q52">
            <v>2364317500</v>
          </cell>
          <cell r="R52">
            <v>30352271200</v>
          </cell>
        </row>
        <row r="53">
          <cell r="C53">
            <v>0</v>
          </cell>
          <cell r="D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C54" t="str">
            <v>6-12100</v>
          </cell>
          <cell r="D54" t="str">
            <v>Passenger Service Charges Premier - Sbjct to VAT</v>
          </cell>
          <cell r="F54">
            <v>444944000</v>
          </cell>
          <cell r="G54">
            <v>401884900</v>
          </cell>
          <cell r="H54">
            <v>444944000</v>
          </cell>
          <cell r="I54">
            <v>430590900</v>
          </cell>
          <cell r="J54">
            <v>444944000</v>
          </cell>
          <cell r="K54">
            <v>430590900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2597898700</v>
          </cell>
        </row>
        <row r="55">
          <cell r="C55" t="str">
            <v>6-12145</v>
          </cell>
          <cell r="D55" t="str">
            <v>PSC - Premier - Sbjct to VAT</v>
          </cell>
          <cell r="F55">
            <v>444944000</v>
          </cell>
          <cell r="G55">
            <v>401884900</v>
          </cell>
          <cell r="H55">
            <v>444944000</v>
          </cell>
          <cell r="I55">
            <v>430590900</v>
          </cell>
          <cell r="J55">
            <v>444944000</v>
          </cell>
          <cell r="K55">
            <v>430590900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2597898700</v>
          </cell>
        </row>
        <row r="56">
          <cell r="C56">
            <v>0</v>
          </cell>
          <cell r="D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C57" t="str">
            <v>6-12150</v>
          </cell>
          <cell r="D57" t="str">
            <v>Ticket Sales Commission Premier - Sbjct to VAT</v>
          </cell>
          <cell r="F57">
            <v>136077800</v>
          </cell>
          <cell r="G57">
            <v>122215800</v>
          </cell>
          <cell r="H57">
            <v>149829600</v>
          </cell>
          <cell r="I57">
            <v>136705900</v>
          </cell>
          <cell r="J57">
            <v>141778000</v>
          </cell>
          <cell r="K57">
            <v>137511800</v>
          </cell>
          <cell r="L57">
            <v>142181000</v>
          </cell>
          <cell r="M57">
            <v>142583900</v>
          </cell>
          <cell r="N57">
            <v>136705900</v>
          </cell>
          <cell r="O57">
            <v>141778000</v>
          </cell>
          <cell r="P57">
            <v>145017200</v>
          </cell>
          <cell r="Q57">
            <v>150112800</v>
          </cell>
          <cell r="R57">
            <v>1682497700</v>
          </cell>
        </row>
        <row r="58">
          <cell r="C58" t="str">
            <v>6-12160</v>
          </cell>
          <cell r="D58" t="str">
            <v>TSCP - International - Sbjct to VAT</v>
          </cell>
          <cell r="F58">
            <v>136077800</v>
          </cell>
          <cell r="G58">
            <v>122215800</v>
          </cell>
          <cell r="H58">
            <v>149829600</v>
          </cell>
          <cell r="I58">
            <v>136705900</v>
          </cell>
          <cell r="J58">
            <v>141778000</v>
          </cell>
          <cell r="K58">
            <v>137511800</v>
          </cell>
          <cell r="L58">
            <v>142181000</v>
          </cell>
          <cell r="M58">
            <v>142583900</v>
          </cell>
          <cell r="N58">
            <v>136705900</v>
          </cell>
          <cell r="O58">
            <v>141778000</v>
          </cell>
          <cell r="P58">
            <v>145017200</v>
          </cell>
          <cell r="Q58">
            <v>150112800</v>
          </cell>
          <cell r="R58">
            <v>1682497700</v>
          </cell>
        </row>
        <row r="59">
          <cell r="C59" t="str">
            <v>6-12170</v>
          </cell>
          <cell r="D59" t="str">
            <v>TSCP - Domestic - Sbjct to VAT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C60">
            <v>0</v>
          </cell>
          <cell r="D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C61" t="str">
            <v>6-12200</v>
          </cell>
          <cell r="D61" t="str">
            <v>Travel Related Services Premier - Sbjct to VAT</v>
          </cell>
          <cell r="F61">
            <v>184728000</v>
          </cell>
          <cell r="G61">
            <v>184728000</v>
          </cell>
          <cell r="H61">
            <v>184728000</v>
          </cell>
          <cell r="I61">
            <v>184728000</v>
          </cell>
          <cell r="J61">
            <v>184728000</v>
          </cell>
          <cell r="K61">
            <v>184728000</v>
          </cell>
          <cell r="L61">
            <v>184728000</v>
          </cell>
          <cell r="M61">
            <v>184728000</v>
          </cell>
          <cell r="N61">
            <v>184728000</v>
          </cell>
          <cell r="O61">
            <v>184728000</v>
          </cell>
          <cell r="P61">
            <v>184728000</v>
          </cell>
          <cell r="Q61">
            <v>184728000</v>
          </cell>
          <cell r="R61">
            <v>2216736000</v>
          </cell>
        </row>
        <row r="62">
          <cell r="C62" t="str">
            <v>6-12245</v>
          </cell>
          <cell r="D62" t="str">
            <v>TRSP - Domestic - Sbjct to VAT</v>
          </cell>
          <cell r="F62">
            <v>184728000</v>
          </cell>
          <cell r="G62">
            <v>184728000</v>
          </cell>
          <cell r="H62">
            <v>184728000</v>
          </cell>
          <cell r="I62">
            <v>184728000</v>
          </cell>
          <cell r="J62">
            <v>184728000</v>
          </cell>
          <cell r="K62">
            <v>184728000</v>
          </cell>
          <cell r="L62">
            <v>184728000</v>
          </cell>
          <cell r="M62">
            <v>184728000</v>
          </cell>
          <cell r="N62">
            <v>184728000</v>
          </cell>
          <cell r="O62">
            <v>184728000</v>
          </cell>
          <cell r="P62">
            <v>184728000</v>
          </cell>
          <cell r="Q62">
            <v>184728000</v>
          </cell>
          <cell r="R62">
            <v>2216736000</v>
          </cell>
        </row>
        <row r="63">
          <cell r="C63">
            <v>0</v>
          </cell>
          <cell r="D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C64" t="str">
            <v>6-12250</v>
          </cell>
          <cell r="D64" t="str">
            <v xml:space="preserve">Security/Staff Request Premier </v>
          </cell>
          <cell r="F64">
            <v>548090500</v>
          </cell>
          <cell r="G64">
            <v>475610400</v>
          </cell>
          <cell r="H64">
            <v>514351800</v>
          </cell>
          <cell r="I64">
            <v>491677100</v>
          </cell>
          <cell r="J64">
            <v>512132400</v>
          </cell>
          <cell r="K64">
            <v>561640100</v>
          </cell>
          <cell r="L64">
            <v>584967700</v>
          </cell>
          <cell r="M64">
            <v>608979300</v>
          </cell>
          <cell r="N64">
            <v>484526000</v>
          </cell>
          <cell r="O64">
            <v>511033400</v>
          </cell>
          <cell r="P64">
            <v>494552100</v>
          </cell>
          <cell r="Q64">
            <v>528339800</v>
          </cell>
          <cell r="R64">
            <v>6315900600</v>
          </cell>
        </row>
        <row r="65">
          <cell r="C65" t="str">
            <v>6-12260</v>
          </cell>
          <cell r="D65" t="str">
            <v>SRP - International - Premier</v>
          </cell>
          <cell r="F65">
            <v>547440800</v>
          </cell>
          <cell r="G65">
            <v>475025700</v>
          </cell>
          <cell r="H65">
            <v>513514400</v>
          </cell>
          <cell r="I65">
            <v>490904700</v>
          </cell>
          <cell r="J65">
            <v>511309500</v>
          </cell>
          <cell r="K65">
            <v>560882100</v>
          </cell>
          <cell r="L65">
            <v>584152000</v>
          </cell>
          <cell r="M65">
            <v>608026400</v>
          </cell>
          <cell r="N65">
            <v>483053400</v>
          </cell>
          <cell r="O65">
            <v>509957800</v>
          </cell>
          <cell r="P65">
            <v>493801400</v>
          </cell>
          <cell r="Q65">
            <v>527574600</v>
          </cell>
          <cell r="R65">
            <v>6305642800</v>
          </cell>
        </row>
        <row r="66">
          <cell r="C66" t="str">
            <v>6-12270</v>
          </cell>
          <cell r="D66" t="str">
            <v>SRP - Domestic - Sbjct to VAT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C67" t="str">
            <v>6-12280</v>
          </cell>
          <cell r="D67" t="str">
            <v>SRP - Charter Flight International</v>
          </cell>
          <cell r="F67">
            <v>649700</v>
          </cell>
          <cell r="G67">
            <v>584700</v>
          </cell>
          <cell r="H67">
            <v>837400</v>
          </cell>
          <cell r="I67">
            <v>772400</v>
          </cell>
          <cell r="J67">
            <v>822900</v>
          </cell>
          <cell r="K67">
            <v>758000</v>
          </cell>
          <cell r="L67">
            <v>815700</v>
          </cell>
          <cell r="M67">
            <v>952900</v>
          </cell>
          <cell r="N67">
            <v>1472600</v>
          </cell>
          <cell r="O67">
            <v>1075600</v>
          </cell>
          <cell r="P67">
            <v>750700</v>
          </cell>
          <cell r="Q67">
            <v>765200</v>
          </cell>
          <cell r="R67">
            <v>10257800</v>
          </cell>
        </row>
        <row r="68">
          <cell r="C68" t="str">
            <v>6-12290</v>
          </cell>
          <cell r="D68" t="str">
            <v>SRP - Charter Flight Domestic - Sbjct to VAT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C69">
            <v>0</v>
          </cell>
          <cell r="D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C70" t="str">
            <v>6-12300</v>
          </cell>
          <cell r="D70" t="str">
            <v>Security Services Premier</v>
          </cell>
          <cell r="F70">
            <v>463569400</v>
          </cell>
          <cell r="G70">
            <v>407535100</v>
          </cell>
          <cell r="H70">
            <v>451390900</v>
          </cell>
          <cell r="I70">
            <v>429898800</v>
          </cell>
          <cell r="J70">
            <v>453726900</v>
          </cell>
          <cell r="K70">
            <v>458279000</v>
          </cell>
          <cell r="L70">
            <v>482705800</v>
          </cell>
          <cell r="M70">
            <v>491032800</v>
          </cell>
          <cell r="N70">
            <v>430805300</v>
          </cell>
          <cell r="O70">
            <v>454084000</v>
          </cell>
          <cell r="P70">
            <v>429927600</v>
          </cell>
          <cell r="Q70">
            <v>454122700</v>
          </cell>
          <cell r="R70">
            <v>5407078300</v>
          </cell>
        </row>
        <row r="71">
          <cell r="C71" t="str">
            <v>6-12310</v>
          </cell>
          <cell r="D71" t="str">
            <v>SSP - International - Premier</v>
          </cell>
          <cell r="F71">
            <v>454117900</v>
          </cell>
          <cell r="G71">
            <v>399028700</v>
          </cell>
          <cell r="H71">
            <v>441939400</v>
          </cell>
          <cell r="I71">
            <v>421392400</v>
          </cell>
          <cell r="J71">
            <v>444275400</v>
          </cell>
          <cell r="K71">
            <v>449772600</v>
          </cell>
          <cell r="L71">
            <v>473254300</v>
          </cell>
          <cell r="M71">
            <v>481581300</v>
          </cell>
          <cell r="N71">
            <v>421353800</v>
          </cell>
          <cell r="O71">
            <v>444632500</v>
          </cell>
          <cell r="P71">
            <v>420476100</v>
          </cell>
          <cell r="Q71">
            <v>444671200</v>
          </cell>
          <cell r="R71">
            <v>5296495600</v>
          </cell>
        </row>
        <row r="72">
          <cell r="C72" t="str">
            <v>6-12320</v>
          </cell>
          <cell r="D72" t="str">
            <v>SSP - Domestic - Sbjct to VAT</v>
          </cell>
          <cell r="F72">
            <v>9451500</v>
          </cell>
          <cell r="G72">
            <v>8506400</v>
          </cell>
          <cell r="H72">
            <v>9451500</v>
          </cell>
          <cell r="I72">
            <v>8506400</v>
          </cell>
          <cell r="J72">
            <v>9451500</v>
          </cell>
          <cell r="K72">
            <v>8506400</v>
          </cell>
          <cell r="L72">
            <v>9451500</v>
          </cell>
          <cell r="M72">
            <v>9451500</v>
          </cell>
          <cell r="N72">
            <v>9451500</v>
          </cell>
          <cell r="O72">
            <v>9451500</v>
          </cell>
          <cell r="P72">
            <v>9451500</v>
          </cell>
          <cell r="Q72">
            <v>9451500</v>
          </cell>
          <cell r="R72">
            <v>110582700</v>
          </cell>
        </row>
        <row r="73">
          <cell r="C73" t="str">
            <v>6-12330</v>
          </cell>
          <cell r="D73" t="str">
            <v>SSP - Charter Flight International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C74" t="str">
            <v>6-12340</v>
          </cell>
          <cell r="D74" t="str">
            <v>SSP - Charter Flight Domestic - Sbjct to VAT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C75">
            <v>0</v>
          </cell>
          <cell r="D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C76" t="str">
            <v>6-12350</v>
          </cell>
          <cell r="D76" t="str">
            <v>Baggage Delivery Services Premier - Sbjct to VAT</v>
          </cell>
          <cell r="F76">
            <v>40363800</v>
          </cell>
          <cell r="G76">
            <v>40363800</v>
          </cell>
          <cell r="H76">
            <v>40363800</v>
          </cell>
          <cell r="I76">
            <v>40363800</v>
          </cell>
          <cell r="J76">
            <v>40363800</v>
          </cell>
          <cell r="K76">
            <v>40363800</v>
          </cell>
          <cell r="L76">
            <v>40363800</v>
          </cell>
          <cell r="M76">
            <v>40363800</v>
          </cell>
          <cell r="N76">
            <v>40363800</v>
          </cell>
          <cell r="O76">
            <v>40363800</v>
          </cell>
          <cell r="P76">
            <v>40363800</v>
          </cell>
          <cell r="Q76">
            <v>40363800</v>
          </cell>
          <cell r="R76">
            <v>484365600</v>
          </cell>
        </row>
        <row r="77">
          <cell r="C77" t="str">
            <v>6-12360</v>
          </cell>
          <cell r="D77" t="str">
            <v>BDSP - International - Sbjct to VAT</v>
          </cell>
          <cell r="F77">
            <v>40363800</v>
          </cell>
          <cell r="G77">
            <v>40363800</v>
          </cell>
          <cell r="H77">
            <v>40363800</v>
          </cell>
          <cell r="I77">
            <v>40363800</v>
          </cell>
          <cell r="J77">
            <v>40363800</v>
          </cell>
          <cell r="K77">
            <v>40363800</v>
          </cell>
          <cell r="L77">
            <v>40363800</v>
          </cell>
          <cell r="M77">
            <v>40363800</v>
          </cell>
          <cell r="N77">
            <v>40363800</v>
          </cell>
          <cell r="O77">
            <v>40363800</v>
          </cell>
          <cell r="P77">
            <v>40363800</v>
          </cell>
          <cell r="Q77">
            <v>40363800</v>
          </cell>
          <cell r="R77">
            <v>484365600</v>
          </cell>
        </row>
        <row r="78">
          <cell r="C78" t="str">
            <v>6-12370</v>
          </cell>
          <cell r="D78" t="str">
            <v>BDSP - Domestic - Sbjct to VAT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C79">
            <v>0</v>
          </cell>
          <cell r="D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C80" t="str">
            <v>6-12400</v>
          </cell>
          <cell r="D80" t="str">
            <v xml:space="preserve">Meet and Assist Premier 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C81" t="str">
            <v>6-12410</v>
          </cell>
          <cell r="D81" t="str">
            <v>MAP - International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C82" t="str">
            <v>6-12420</v>
          </cell>
          <cell r="D82" t="str">
            <v>MAP - Domestic - Sbjct to VAT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C83" t="str">
            <v>6-12430</v>
          </cell>
          <cell r="D83" t="str">
            <v>MAP - ASA - Product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C84" t="str">
            <v>6-12440</v>
          </cell>
          <cell r="D84" t="str">
            <v>MAP - Charter Flight Domestic - Sbjct to VAT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C85" t="str">
            <v>6-12445</v>
          </cell>
          <cell r="D85" t="str">
            <v>MAP - Non-Airline - Sbjct to VAT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C86">
            <v>0</v>
          </cell>
          <cell r="D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C87" t="str">
            <v>6-12450</v>
          </cell>
          <cell r="D87" t="str">
            <v>Disbursement Premier - Sbjct to VAT</v>
          </cell>
          <cell r="F87">
            <v>456731600</v>
          </cell>
          <cell r="G87">
            <v>456318200</v>
          </cell>
          <cell r="H87">
            <v>457925900</v>
          </cell>
          <cell r="I87">
            <v>457512500</v>
          </cell>
          <cell r="J87">
            <v>-1828488200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C88" t="str">
            <v>6-12460</v>
          </cell>
          <cell r="D88" t="str">
            <v>DP - International - Sbjct to VAT</v>
          </cell>
          <cell r="F88">
            <v>452597500</v>
          </cell>
          <cell r="G88">
            <v>452597500</v>
          </cell>
          <cell r="H88">
            <v>452597500</v>
          </cell>
          <cell r="I88">
            <v>452597500</v>
          </cell>
          <cell r="J88">
            <v>-1810390000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C89" t="str">
            <v>6-12470</v>
          </cell>
          <cell r="D89" t="str">
            <v>DP - Domestic - Sbjct to VAT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C90" t="str">
            <v>6-12480</v>
          </cell>
          <cell r="D90" t="str">
            <v>DP - Charter Flight International - Sbjct to VAT</v>
          </cell>
          <cell r="F90">
            <v>4134100</v>
          </cell>
          <cell r="G90">
            <v>3720700</v>
          </cell>
          <cell r="H90">
            <v>5328400</v>
          </cell>
          <cell r="I90">
            <v>4915000</v>
          </cell>
          <cell r="J90">
            <v>-18098200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C91" t="str">
            <v>6-12490</v>
          </cell>
          <cell r="D91" t="str">
            <v>DP - Charter Flight Domestic - Sbjct to VAT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C92" t="str">
            <v>6-12495</v>
          </cell>
          <cell r="D92" t="str">
            <v>DP - Non-Airline - Sbjct to VAT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C93">
            <v>0</v>
          </cell>
          <cell r="D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C94" t="str">
            <v>6-12550</v>
          </cell>
          <cell r="D94" t="str">
            <v>ULD Rep. Svc - Premier - Sbjct to VAT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</row>
        <row r="95">
          <cell r="C95" t="str">
            <v>6-12560</v>
          </cell>
          <cell r="D95" t="str">
            <v>ULD Rep. Svc - Premier - Sbjct to VAT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C96">
            <v>0</v>
          </cell>
          <cell r="D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C97" t="str">
            <v>6-12600</v>
          </cell>
          <cell r="D97" t="str">
            <v>Prior. Check-In Lou. - Premier - Sbjct to VAT</v>
          </cell>
          <cell r="F97">
            <v>247721200</v>
          </cell>
          <cell r="G97">
            <v>261886200</v>
          </cell>
          <cell r="H97">
            <v>323762200</v>
          </cell>
          <cell r="I97">
            <v>300105800</v>
          </cell>
          <cell r="J97">
            <v>310332700</v>
          </cell>
          <cell r="K97">
            <v>338535800</v>
          </cell>
          <cell r="L97">
            <v>304830700</v>
          </cell>
          <cell r="M97">
            <v>313047000</v>
          </cell>
          <cell r="N97">
            <v>291768800</v>
          </cell>
          <cell r="O97">
            <v>303066700</v>
          </cell>
          <cell r="P97">
            <v>306694600</v>
          </cell>
          <cell r="Q97">
            <v>328902000</v>
          </cell>
          <cell r="R97">
            <v>3630653700</v>
          </cell>
        </row>
        <row r="98">
          <cell r="C98" t="str">
            <v>6-12610</v>
          </cell>
          <cell r="D98" t="str">
            <v>Prior. Check-In Lou. - Premier - Sbjct to VAT</v>
          </cell>
          <cell r="F98">
            <v>247721200</v>
          </cell>
          <cell r="G98">
            <v>261886200</v>
          </cell>
          <cell r="H98">
            <v>323762200</v>
          </cell>
          <cell r="I98">
            <v>300105800</v>
          </cell>
          <cell r="J98">
            <v>310332700</v>
          </cell>
          <cell r="K98">
            <v>338535800</v>
          </cell>
          <cell r="L98">
            <v>304830700</v>
          </cell>
          <cell r="M98">
            <v>313047000</v>
          </cell>
          <cell r="N98">
            <v>291768800</v>
          </cell>
          <cell r="O98">
            <v>303066700</v>
          </cell>
          <cell r="P98">
            <v>306694600</v>
          </cell>
          <cell r="Q98">
            <v>328902000</v>
          </cell>
          <cell r="R98">
            <v>3630653700</v>
          </cell>
        </row>
        <row r="99">
          <cell r="C99">
            <v>0</v>
          </cell>
          <cell r="D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C100" t="str">
            <v>6-12650</v>
          </cell>
          <cell r="D100" t="str">
            <v>Avio Bridge Hdl. - Premier - Subject to VAT</v>
          </cell>
          <cell r="F100">
            <v>514705700</v>
          </cell>
          <cell r="G100">
            <v>464895500</v>
          </cell>
          <cell r="H100">
            <v>514705700</v>
          </cell>
          <cell r="I100">
            <v>498102300</v>
          </cell>
          <cell r="J100">
            <v>514705700</v>
          </cell>
          <cell r="K100">
            <v>498102300</v>
          </cell>
          <cell r="L100">
            <v>514705700</v>
          </cell>
          <cell r="M100">
            <v>514705700</v>
          </cell>
          <cell r="N100">
            <v>498102300</v>
          </cell>
          <cell r="O100">
            <v>514705700</v>
          </cell>
          <cell r="P100">
            <v>498102300</v>
          </cell>
          <cell r="Q100">
            <v>514705700</v>
          </cell>
          <cell r="R100">
            <v>6060244600</v>
          </cell>
        </row>
        <row r="101">
          <cell r="C101" t="str">
            <v>6-12660</v>
          </cell>
          <cell r="D101" t="str">
            <v>Avio Bridge Hdl. - Premier - Subject to VAT</v>
          </cell>
          <cell r="F101">
            <v>514705700</v>
          </cell>
          <cell r="G101">
            <v>464895500</v>
          </cell>
          <cell r="H101">
            <v>514705700</v>
          </cell>
          <cell r="I101">
            <v>498102300</v>
          </cell>
          <cell r="J101">
            <v>514705700</v>
          </cell>
          <cell r="K101">
            <v>498102300</v>
          </cell>
          <cell r="L101">
            <v>514705700</v>
          </cell>
          <cell r="M101">
            <v>514705700</v>
          </cell>
          <cell r="N101">
            <v>498102300</v>
          </cell>
          <cell r="O101">
            <v>514705700</v>
          </cell>
          <cell r="P101">
            <v>498102300</v>
          </cell>
          <cell r="Q101">
            <v>514705700</v>
          </cell>
          <cell r="R101">
            <v>6060244600</v>
          </cell>
        </row>
        <row r="102"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</row>
        <row r="103">
          <cell r="C103" t="str">
            <v>6-12500</v>
          </cell>
          <cell r="D103" t="str">
            <v>Surcharge Premier - Sbjct to VAT</v>
          </cell>
          <cell r="F103">
            <v>66199900</v>
          </cell>
          <cell r="G103">
            <v>66176700</v>
          </cell>
          <cell r="H103">
            <v>66266800</v>
          </cell>
          <cell r="I103">
            <v>66243700</v>
          </cell>
          <cell r="J103">
            <v>66261700</v>
          </cell>
          <cell r="K103">
            <v>66238500</v>
          </cell>
          <cell r="L103">
            <v>66259100</v>
          </cell>
          <cell r="M103">
            <v>66308100</v>
          </cell>
          <cell r="N103">
            <v>66493500</v>
          </cell>
          <cell r="O103">
            <v>66351800</v>
          </cell>
          <cell r="P103">
            <v>66235900</v>
          </cell>
          <cell r="Q103">
            <v>66241100</v>
          </cell>
          <cell r="R103">
            <v>795276800</v>
          </cell>
        </row>
        <row r="104">
          <cell r="C104" t="str">
            <v>6-12510</v>
          </cell>
          <cell r="D104" t="str">
            <v>Surcharge Premier - Sbjct to VAT</v>
          </cell>
          <cell r="F104">
            <v>66199900</v>
          </cell>
          <cell r="G104">
            <v>66176700</v>
          </cell>
          <cell r="H104">
            <v>66266800</v>
          </cell>
          <cell r="I104">
            <v>66243700</v>
          </cell>
          <cell r="J104">
            <v>66261700</v>
          </cell>
          <cell r="K104">
            <v>66238500</v>
          </cell>
          <cell r="L104">
            <v>66259100</v>
          </cell>
          <cell r="M104">
            <v>66308100</v>
          </cell>
          <cell r="N104">
            <v>66493500</v>
          </cell>
          <cell r="O104">
            <v>66351800</v>
          </cell>
          <cell r="P104">
            <v>66235900</v>
          </cell>
          <cell r="Q104">
            <v>66241100</v>
          </cell>
          <cell r="R104">
            <v>795276800</v>
          </cell>
        </row>
        <row r="105"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C106" t="str">
            <v>6-12700</v>
          </cell>
          <cell r="D106" t="str">
            <v>Ground Check-in Hdl. - Premier - Subject to VAT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C107" t="str">
            <v>6-12710</v>
          </cell>
          <cell r="D107" t="str">
            <v>Ground Check-in Hdl. - Premier - Subject to VAT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C109" t="str">
            <v>6-12750</v>
          </cell>
          <cell r="D109" t="str">
            <v>EBT Commission Premier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C110" t="str">
            <v>6-12760</v>
          </cell>
          <cell r="D110" t="str">
            <v>EBT Commission Premier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C112" t="str">
            <v>6-12950</v>
          </cell>
          <cell r="D112" t="str">
            <v>Others Premier - Sbjct to VAT</v>
          </cell>
          <cell r="F112">
            <v>96801600</v>
          </cell>
          <cell r="G112">
            <v>96801600</v>
          </cell>
          <cell r="H112">
            <v>96801600</v>
          </cell>
          <cell r="I112">
            <v>96801600</v>
          </cell>
          <cell r="J112">
            <v>96801600</v>
          </cell>
          <cell r="K112">
            <v>96801600</v>
          </cell>
          <cell r="L112">
            <v>96801600</v>
          </cell>
          <cell r="M112">
            <v>96801600</v>
          </cell>
          <cell r="N112">
            <v>96801600</v>
          </cell>
          <cell r="O112">
            <v>96801600</v>
          </cell>
          <cell r="P112">
            <v>96801600</v>
          </cell>
          <cell r="Q112">
            <v>96801600</v>
          </cell>
          <cell r="R112">
            <v>1161619200</v>
          </cell>
        </row>
        <row r="113">
          <cell r="C113" t="str">
            <v>6-12960</v>
          </cell>
          <cell r="D113" t="str">
            <v>OP - International - Sbjct to VAT</v>
          </cell>
          <cell r="F113">
            <v>30793200</v>
          </cell>
          <cell r="G113">
            <v>30793200</v>
          </cell>
          <cell r="H113">
            <v>30793200</v>
          </cell>
          <cell r="I113">
            <v>30793200</v>
          </cell>
          <cell r="J113">
            <v>30793200</v>
          </cell>
          <cell r="K113">
            <v>30793200</v>
          </cell>
          <cell r="L113">
            <v>30793200</v>
          </cell>
          <cell r="M113">
            <v>30793200</v>
          </cell>
          <cell r="N113">
            <v>30793200</v>
          </cell>
          <cell r="O113">
            <v>30793200</v>
          </cell>
          <cell r="P113">
            <v>30793200</v>
          </cell>
          <cell r="Q113">
            <v>30793200</v>
          </cell>
          <cell r="R113">
            <v>369518400</v>
          </cell>
        </row>
        <row r="114">
          <cell r="C114" t="str">
            <v>6-12970</v>
          </cell>
          <cell r="D114" t="str">
            <v xml:space="preserve">OP - Domestic - Sbjct to VAT </v>
          </cell>
          <cell r="F114">
            <v>2253800</v>
          </cell>
          <cell r="G114">
            <v>2253800</v>
          </cell>
          <cell r="H114">
            <v>2253800</v>
          </cell>
          <cell r="I114">
            <v>2253800</v>
          </cell>
          <cell r="J114">
            <v>2253800</v>
          </cell>
          <cell r="K114">
            <v>2253800</v>
          </cell>
          <cell r="L114">
            <v>2253800</v>
          </cell>
          <cell r="M114">
            <v>2253800</v>
          </cell>
          <cell r="N114">
            <v>2253800</v>
          </cell>
          <cell r="O114">
            <v>2253800</v>
          </cell>
          <cell r="P114">
            <v>2253800</v>
          </cell>
          <cell r="Q114">
            <v>2253800</v>
          </cell>
          <cell r="R114">
            <v>27045600</v>
          </cell>
        </row>
        <row r="115">
          <cell r="C115" t="str">
            <v>6-12980</v>
          </cell>
          <cell r="D115" t="str">
            <v xml:space="preserve">OP - Charter Flight International - Sbjct to VAT </v>
          </cell>
          <cell r="F115">
            <v>2634300</v>
          </cell>
          <cell r="G115">
            <v>2634300</v>
          </cell>
          <cell r="H115">
            <v>2634300</v>
          </cell>
          <cell r="I115">
            <v>2634300</v>
          </cell>
          <cell r="J115">
            <v>2634300</v>
          </cell>
          <cell r="K115">
            <v>2634300</v>
          </cell>
          <cell r="L115">
            <v>2634300</v>
          </cell>
          <cell r="M115">
            <v>2634300</v>
          </cell>
          <cell r="N115">
            <v>2634300</v>
          </cell>
          <cell r="O115">
            <v>2634300</v>
          </cell>
          <cell r="P115">
            <v>2634300</v>
          </cell>
          <cell r="Q115">
            <v>2634300</v>
          </cell>
          <cell r="R115">
            <v>31611600</v>
          </cell>
        </row>
        <row r="116">
          <cell r="C116" t="str">
            <v>6-12990</v>
          </cell>
          <cell r="D116" t="str">
            <v xml:space="preserve">OP - Charter Flight - Domestic - Sbjct to VAT 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C117" t="str">
            <v>6-12995</v>
          </cell>
          <cell r="D117" t="str">
            <v xml:space="preserve">OP - Non-Airline - Sbjct to VAT </v>
          </cell>
          <cell r="F117">
            <v>21304300</v>
          </cell>
          <cell r="G117">
            <v>21304300</v>
          </cell>
          <cell r="H117">
            <v>21304300</v>
          </cell>
          <cell r="I117">
            <v>21304300</v>
          </cell>
          <cell r="J117">
            <v>21304300</v>
          </cell>
          <cell r="K117">
            <v>21304300</v>
          </cell>
          <cell r="L117">
            <v>21304300</v>
          </cell>
          <cell r="M117">
            <v>21304300</v>
          </cell>
          <cell r="N117">
            <v>21304300</v>
          </cell>
          <cell r="O117">
            <v>21304300</v>
          </cell>
          <cell r="P117">
            <v>21304300</v>
          </cell>
          <cell r="Q117">
            <v>21304300</v>
          </cell>
          <cell r="R117">
            <v>255651600</v>
          </cell>
        </row>
        <row r="118">
          <cell r="C118" t="str">
            <v>6-12996</v>
          </cell>
          <cell r="D118" t="str">
            <v>OP - Training - Learning Center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C119" t="str">
            <v>6-12997</v>
          </cell>
          <cell r="D119" t="str">
            <v xml:space="preserve">OP - IT Product </v>
          </cell>
          <cell r="F119">
            <v>39816000</v>
          </cell>
          <cell r="G119">
            <v>39816000</v>
          </cell>
          <cell r="H119">
            <v>39816000</v>
          </cell>
          <cell r="I119">
            <v>39816000</v>
          </cell>
          <cell r="J119">
            <v>39816000</v>
          </cell>
          <cell r="K119">
            <v>39816000</v>
          </cell>
          <cell r="L119">
            <v>39816000</v>
          </cell>
          <cell r="M119">
            <v>39816000</v>
          </cell>
          <cell r="N119">
            <v>39816000</v>
          </cell>
          <cell r="O119">
            <v>39816000</v>
          </cell>
          <cell r="P119">
            <v>39816000</v>
          </cell>
          <cell r="Q119">
            <v>39816000</v>
          </cell>
          <cell r="R119">
            <v>477792000</v>
          </cell>
        </row>
        <row r="120"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</row>
        <row r="121">
          <cell r="C121">
            <v>61200</v>
          </cell>
          <cell r="D121" t="str">
            <v>OR - Ground Handling Silver</v>
          </cell>
          <cell r="F121">
            <v>9532608900</v>
          </cell>
          <cell r="G121">
            <v>8793327600</v>
          </cell>
          <cell r="H121">
            <v>10784381000</v>
          </cell>
          <cell r="I121">
            <v>10435375300</v>
          </cell>
          <cell r="J121">
            <v>9140153100</v>
          </cell>
          <cell r="K121">
            <v>10145156900</v>
          </cell>
          <cell r="L121">
            <v>10560606500</v>
          </cell>
          <cell r="M121">
            <v>10758399100</v>
          </cell>
          <cell r="N121">
            <v>10423156400</v>
          </cell>
          <cell r="O121">
            <v>10802057600</v>
          </cell>
          <cell r="P121">
            <v>10459112800</v>
          </cell>
          <cell r="Q121">
            <v>10807500400</v>
          </cell>
          <cell r="R121">
            <v>122641835600</v>
          </cell>
        </row>
        <row r="122"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C123" t="str">
            <v>6-20000</v>
          </cell>
          <cell r="D123" t="str">
            <v>Ground Handling Services Silver</v>
          </cell>
          <cell r="F123">
            <v>9532608900</v>
          </cell>
          <cell r="G123">
            <v>8793327600</v>
          </cell>
          <cell r="H123">
            <v>10784381000</v>
          </cell>
          <cell r="I123">
            <v>10435375300</v>
          </cell>
          <cell r="J123">
            <v>9140153100</v>
          </cell>
          <cell r="K123">
            <v>10145156900</v>
          </cell>
          <cell r="L123">
            <v>10560606500</v>
          </cell>
          <cell r="M123">
            <v>10758399100</v>
          </cell>
          <cell r="N123">
            <v>10423156400</v>
          </cell>
          <cell r="O123">
            <v>10802057600</v>
          </cell>
          <cell r="P123">
            <v>10459112800</v>
          </cell>
          <cell r="Q123">
            <v>10807500400</v>
          </cell>
          <cell r="R123">
            <v>122641835600</v>
          </cell>
        </row>
        <row r="124"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C125" t="str">
            <v>6-21000</v>
          </cell>
          <cell r="D125" t="str">
            <v>Ground Handling Silver</v>
          </cell>
          <cell r="F125">
            <v>8331274700</v>
          </cell>
          <cell r="G125">
            <v>7727548100</v>
          </cell>
          <cell r="H125">
            <v>9544965300</v>
          </cell>
          <cell r="I125">
            <v>9213515700</v>
          </cell>
          <cell r="J125">
            <v>9544052400</v>
          </cell>
          <cell r="K125">
            <v>9259762600</v>
          </cell>
          <cell r="L125">
            <v>9680978000</v>
          </cell>
          <cell r="M125">
            <v>9905775000</v>
          </cell>
          <cell r="N125">
            <v>9583851500</v>
          </cell>
          <cell r="O125">
            <v>9936132000</v>
          </cell>
          <cell r="P125">
            <v>9622024300</v>
          </cell>
          <cell r="Q125">
            <v>9938303200</v>
          </cell>
          <cell r="R125">
            <v>112288182800</v>
          </cell>
        </row>
        <row r="126"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C127" t="str">
            <v>6-21100</v>
          </cell>
          <cell r="D127" t="str">
            <v>Ground Handling Silver</v>
          </cell>
          <cell r="F127">
            <v>8051332400</v>
          </cell>
          <cell r="G127">
            <v>7474325800</v>
          </cell>
          <cell r="H127">
            <v>9267733300</v>
          </cell>
          <cell r="I127">
            <v>8941079400</v>
          </cell>
          <cell r="J127">
            <v>9266588500</v>
          </cell>
          <cell r="K127">
            <v>8989067700</v>
          </cell>
          <cell r="L127">
            <v>9399736900</v>
          </cell>
          <cell r="M127">
            <v>9627451200</v>
          </cell>
          <cell r="N127">
            <v>9310993200</v>
          </cell>
          <cell r="O127">
            <v>9655059100</v>
          </cell>
          <cell r="P127">
            <v>9352695500</v>
          </cell>
          <cell r="Q127">
            <v>9655720800</v>
          </cell>
          <cell r="R127">
            <v>108991783800</v>
          </cell>
        </row>
        <row r="128"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C129" t="str">
            <v>6-21110</v>
          </cell>
          <cell r="D129" t="str">
            <v>Ground Handling Full Silver</v>
          </cell>
          <cell r="E129">
            <v>0</v>
          </cell>
          <cell r="F129">
            <v>4835769500</v>
          </cell>
          <cell r="G129">
            <v>4417524000</v>
          </cell>
          <cell r="H129">
            <v>5553158500</v>
          </cell>
          <cell r="I129">
            <v>5347766000</v>
          </cell>
          <cell r="J129">
            <v>5552060500</v>
          </cell>
          <cell r="K129">
            <v>5396852000</v>
          </cell>
          <cell r="L129">
            <v>5569596000</v>
          </cell>
          <cell r="M129">
            <v>5617880500</v>
          </cell>
          <cell r="N129">
            <v>5402831000</v>
          </cell>
          <cell r="O129">
            <v>5586544500</v>
          </cell>
          <cell r="P129">
            <v>5416023000</v>
          </cell>
          <cell r="Q129">
            <v>5586061500</v>
          </cell>
          <cell r="R129">
            <v>64282067000</v>
          </cell>
        </row>
        <row r="130">
          <cell r="C130" t="str">
            <v>6-21111</v>
          </cell>
          <cell r="D130" t="str">
            <v>GHFS - International</v>
          </cell>
          <cell r="E130">
            <v>0</v>
          </cell>
          <cell r="F130">
            <v>3935737000</v>
          </cell>
          <cell r="G130">
            <v>3559054000</v>
          </cell>
          <cell r="H130">
            <v>3948361000</v>
          </cell>
          <cell r="I130">
            <v>3805086000</v>
          </cell>
          <cell r="J130">
            <v>3944863000</v>
          </cell>
          <cell r="K130">
            <v>3856572000</v>
          </cell>
          <cell r="L130">
            <v>3965348500</v>
          </cell>
          <cell r="M130">
            <v>4010683000</v>
          </cell>
          <cell r="N130">
            <v>3858051000</v>
          </cell>
          <cell r="O130">
            <v>3984397000</v>
          </cell>
          <cell r="P130">
            <v>3868293000</v>
          </cell>
          <cell r="Q130">
            <v>3983914000</v>
          </cell>
          <cell r="R130">
            <v>46720359500</v>
          </cell>
        </row>
        <row r="131">
          <cell r="C131" t="str">
            <v>6-21112</v>
          </cell>
          <cell r="D131" t="str">
            <v>GHFS - Domestic - Sbjct to VAT</v>
          </cell>
          <cell r="E131">
            <v>0</v>
          </cell>
          <cell r="F131">
            <v>900032500</v>
          </cell>
          <cell r="G131">
            <v>858470000</v>
          </cell>
          <cell r="H131">
            <v>1604797500</v>
          </cell>
          <cell r="I131">
            <v>1542680000</v>
          </cell>
          <cell r="J131">
            <v>1607197500</v>
          </cell>
          <cell r="K131">
            <v>1540280000</v>
          </cell>
          <cell r="L131">
            <v>1604247500</v>
          </cell>
          <cell r="M131">
            <v>1607197500</v>
          </cell>
          <cell r="N131">
            <v>1544780000</v>
          </cell>
          <cell r="O131">
            <v>1602147500</v>
          </cell>
          <cell r="P131">
            <v>1547730000</v>
          </cell>
          <cell r="Q131">
            <v>1602147500</v>
          </cell>
          <cell r="R131">
            <v>17561707500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C133" t="str">
            <v>6-21120</v>
          </cell>
          <cell r="D133" t="str">
            <v>Ground Handling Terminal Silver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C134" t="str">
            <v>6-21121</v>
          </cell>
          <cell r="D134" t="str">
            <v>GHTS - International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</row>
        <row r="135">
          <cell r="C135" t="str">
            <v>6-21122</v>
          </cell>
          <cell r="D135" t="str">
            <v>GHTS - Domestic - Sbjct to VAT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C137" t="str">
            <v>6-21130</v>
          </cell>
          <cell r="D137" t="str">
            <v>Ground Handling Ramp Silver</v>
          </cell>
          <cell r="E137">
            <v>0</v>
          </cell>
          <cell r="F137">
            <v>2753825000</v>
          </cell>
          <cell r="G137">
            <v>2635700000</v>
          </cell>
          <cell r="H137">
            <v>3033975000</v>
          </cell>
          <cell r="I137">
            <v>2936200000</v>
          </cell>
          <cell r="J137">
            <v>3033925000</v>
          </cell>
          <cell r="K137">
            <v>2936250000</v>
          </cell>
          <cell r="L137">
            <v>3149625000</v>
          </cell>
          <cell r="M137">
            <v>3323050000</v>
          </cell>
          <cell r="N137">
            <v>3243700000</v>
          </cell>
          <cell r="O137">
            <v>3381175000</v>
          </cell>
          <cell r="P137">
            <v>3272200000</v>
          </cell>
          <cell r="Q137">
            <v>3381175000</v>
          </cell>
          <cell r="R137">
            <v>37080800000</v>
          </cell>
        </row>
        <row r="138">
          <cell r="C138" t="str">
            <v>6-21131</v>
          </cell>
          <cell r="D138" t="str">
            <v>GHRS - International</v>
          </cell>
          <cell r="E138">
            <v>0</v>
          </cell>
          <cell r="F138">
            <v>1414550000</v>
          </cell>
          <cell r="G138">
            <v>1358600000</v>
          </cell>
          <cell r="H138">
            <v>1561800000</v>
          </cell>
          <cell r="I138">
            <v>1511000000</v>
          </cell>
          <cell r="J138">
            <v>1560800000</v>
          </cell>
          <cell r="K138">
            <v>1512000000</v>
          </cell>
          <cell r="L138">
            <v>1676500000</v>
          </cell>
          <cell r="M138">
            <v>1676500000</v>
          </cell>
          <cell r="N138">
            <v>1649750000</v>
          </cell>
          <cell r="O138">
            <v>1734625000</v>
          </cell>
          <cell r="P138">
            <v>1678250000</v>
          </cell>
          <cell r="Q138">
            <v>1734625000</v>
          </cell>
          <cell r="R138">
            <v>19069000000</v>
          </cell>
        </row>
        <row r="139">
          <cell r="C139" t="str">
            <v>6-21132</v>
          </cell>
          <cell r="D139" t="str">
            <v>GHRS - Domestic - Sbjct to VAT</v>
          </cell>
          <cell r="E139">
            <v>0</v>
          </cell>
          <cell r="F139">
            <v>1339275000</v>
          </cell>
          <cell r="G139">
            <v>1277100000</v>
          </cell>
          <cell r="H139">
            <v>1472175000</v>
          </cell>
          <cell r="I139">
            <v>1425200000</v>
          </cell>
          <cell r="J139">
            <v>1473125000</v>
          </cell>
          <cell r="K139">
            <v>1424250000</v>
          </cell>
          <cell r="L139">
            <v>1473125000</v>
          </cell>
          <cell r="M139">
            <v>1646550000</v>
          </cell>
          <cell r="N139">
            <v>1593950000</v>
          </cell>
          <cell r="O139">
            <v>1646550000</v>
          </cell>
          <cell r="P139">
            <v>1593950000</v>
          </cell>
          <cell r="Q139">
            <v>1646550000</v>
          </cell>
          <cell r="R139">
            <v>18011800000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C141" t="str">
            <v>6-21150</v>
          </cell>
          <cell r="D141" t="str">
            <v>Ground Support Equipments Rental Silver</v>
          </cell>
          <cell r="E141">
            <v>0</v>
          </cell>
          <cell r="F141">
            <v>461737900</v>
          </cell>
          <cell r="G141">
            <v>421101800</v>
          </cell>
          <cell r="H141">
            <v>680599800</v>
          </cell>
          <cell r="I141">
            <v>657113400</v>
          </cell>
          <cell r="J141">
            <v>680603000</v>
          </cell>
          <cell r="K141">
            <v>655965700</v>
          </cell>
          <cell r="L141">
            <v>680515900</v>
          </cell>
          <cell r="M141">
            <v>686520700</v>
          </cell>
          <cell r="N141">
            <v>664462200</v>
          </cell>
          <cell r="O141">
            <v>687339600</v>
          </cell>
          <cell r="P141">
            <v>664472500</v>
          </cell>
          <cell r="Q141">
            <v>688484300</v>
          </cell>
          <cell r="R141">
            <v>7628916800</v>
          </cell>
        </row>
        <row r="142">
          <cell r="C142" t="str">
            <v>6-21160</v>
          </cell>
          <cell r="D142" t="str">
            <v>GSERS - International</v>
          </cell>
          <cell r="E142">
            <v>0</v>
          </cell>
          <cell r="F142">
            <v>272333800</v>
          </cell>
          <cell r="G142">
            <v>247472700</v>
          </cell>
          <cell r="H142">
            <v>277009800</v>
          </cell>
          <cell r="I142">
            <v>266321500</v>
          </cell>
          <cell r="J142">
            <v>276963300</v>
          </cell>
          <cell r="K142">
            <v>265259700</v>
          </cell>
          <cell r="L142">
            <v>276717800</v>
          </cell>
          <cell r="M142">
            <v>279475900</v>
          </cell>
          <cell r="N142">
            <v>269323200</v>
          </cell>
          <cell r="O142">
            <v>279049600</v>
          </cell>
          <cell r="P142">
            <v>269491900</v>
          </cell>
          <cell r="Q142">
            <v>280158100</v>
          </cell>
          <cell r="R142">
            <v>3259577300</v>
          </cell>
        </row>
        <row r="143">
          <cell r="C143" t="str">
            <v>6-21170</v>
          </cell>
          <cell r="D143" t="str">
            <v>GSERS - Domestic  - Sbjct to VAT</v>
          </cell>
          <cell r="E143">
            <v>0</v>
          </cell>
          <cell r="F143">
            <v>189404100</v>
          </cell>
          <cell r="G143">
            <v>173629100</v>
          </cell>
          <cell r="H143">
            <v>403590000</v>
          </cell>
          <cell r="I143">
            <v>390791900</v>
          </cell>
          <cell r="J143">
            <v>403639700</v>
          </cell>
          <cell r="K143">
            <v>390706000</v>
          </cell>
          <cell r="L143">
            <v>403798100</v>
          </cell>
          <cell r="M143">
            <v>407044800</v>
          </cell>
          <cell r="N143">
            <v>395139000</v>
          </cell>
          <cell r="O143">
            <v>408290000</v>
          </cell>
          <cell r="P143">
            <v>394980600</v>
          </cell>
          <cell r="Q143">
            <v>408326200</v>
          </cell>
          <cell r="R143">
            <v>4369339500</v>
          </cell>
        </row>
        <row r="144">
          <cell r="C144" t="str">
            <v>6-21195</v>
          </cell>
          <cell r="D144" t="str">
            <v>GSERS - Charter Flight International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C146" t="str">
            <v>6-21200</v>
          </cell>
          <cell r="D146" t="str">
            <v>Ground Cargo Handling Service (BU/BD) Silver</v>
          </cell>
          <cell r="E146">
            <v>0</v>
          </cell>
          <cell r="F146">
            <v>279942300</v>
          </cell>
          <cell r="G146">
            <v>253222300</v>
          </cell>
          <cell r="H146">
            <v>277232000</v>
          </cell>
          <cell r="I146">
            <v>272436300</v>
          </cell>
          <cell r="J146">
            <v>277463900</v>
          </cell>
          <cell r="K146">
            <v>270694900</v>
          </cell>
          <cell r="L146">
            <v>281241100</v>
          </cell>
          <cell r="M146">
            <v>278323800</v>
          </cell>
          <cell r="N146">
            <v>272858300</v>
          </cell>
          <cell r="O146">
            <v>281072900</v>
          </cell>
          <cell r="P146">
            <v>269328800</v>
          </cell>
          <cell r="Q146">
            <v>282582400</v>
          </cell>
          <cell r="R146">
            <v>3296399000</v>
          </cell>
        </row>
        <row r="147">
          <cell r="C147" t="str">
            <v>6-21210</v>
          </cell>
          <cell r="D147" t="str">
            <v>BU/BD - International</v>
          </cell>
          <cell r="E147">
            <v>0</v>
          </cell>
          <cell r="F147">
            <v>279942300</v>
          </cell>
          <cell r="G147">
            <v>253222300</v>
          </cell>
          <cell r="H147">
            <v>277232000</v>
          </cell>
          <cell r="I147">
            <v>272436300</v>
          </cell>
          <cell r="J147">
            <v>277463900</v>
          </cell>
          <cell r="K147">
            <v>270694900</v>
          </cell>
          <cell r="L147">
            <v>281241100</v>
          </cell>
          <cell r="M147">
            <v>278323800</v>
          </cell>
          <cell r="N147">
            <v>272858300</v>
          </cell>
          <cell r="O147">
            <v>281072900</v>
          </cell>
          <cell r="P147">
            <v>269328800</v>
          </cell>
          <cell r="Q147">
            <v>282582400</v>
          </cell>
          <cell r="R147">
            <v>3296399000</v>
          </cell>
        </row>
        <row r="148">
          <cell r="C148" t="str">
            <v>6-21220</v>
          </cell>
          <cell r="D148" t="str">
            <v>BU/BD - Domestic - Sbjct to VAT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C150" t="str">
            <v>6-22000</v>
          </cell>
          <cell r="D150" t="str">
            <v>Ancillary Service - Silver</v>
          </cell>
          <cell r="F150">
            <v>1201334200</v>
          </cell>
          <cell r="G150">
            <v>1065779500</v>
          </cell>
          <cell r="H150">
            <v>1239415700</v>
          </cell>
          <cell r="I150">
            <v>1221859600</v>
          </cell>
          <cell r="J150">
            <v>-403899300</v>
          </cell>
          <cell r="K150">
            <v>885394300</v>
          </cell>
          <cell r="L150">
            <v>879628500</v>
          </cell>
          <cell r="M150">
            <v>852624100</v>
          </cell>
          <cell r="N150">
            <v>839304900</v>
          </cell>
          <cell r="O150">
            <v>865925600</v>
          </cell>
          <cell r="P150">
            <v>837088500</v>
          </cell>
          <cell r="Q150">
            <v>869197200</v>
          </cell>
          <cell r="R150">
            <v>10353652800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C152" t="str">
            <v>6-22100</v>
          </cell>
          <cell r="D152" t="str">
            <v>Passenger Service Charges Silver - Sbjct to VAT</v>
          </cell>
          <cell r="E152">
            <v>0</v>
          </cell>
          <cell r="F152">
            <v>7500300</v>
          </cell>
          <cell r="G152">
            <v>7272000</v>
          </cell>
          <cell r="H152">
            <v>43086700</v>
          </cell>
          <cell r="I152">
            <v>41690400</v>
          </cell>
          <cell r="J152">
            <v>43086700</v>
          </cell>
          <cell r="K152">
            <v>41681600</v>
          </cell>
          <cell r="L152">
            <v>6816900</v>
          </cell>
          <cell r="M152">
            <v>7624100</v>
          </cell>
          <cell r="N152">
            <v>7378400</v>
          </cell>
          <cell r="O152">
            <v>7896000</v>
          </cell>
          <cell r="P152">
            <v>7641600</v>
          </cell>
          <cell r="Q152">
            <v>7904800</v>
          </cell>
          <cell r="R152">
            <v>229579500</v>
          </cell>
        </row>
        <row r="153">
          <cell r="C153" t="str">
            <v>6-22145</v>
          </cell>
          <cell r="D153" t="str">
            <v>PSC - Silver - Sbjct to VAT</v>
          </cell>
          <cell r="E153">
            <v>0</v>
          </cell>
          <cell r="F153">
            <v>7500300</v>
          </cell>
          <cell r="G153">
            <v>7272000</v>
          </cell>
          <cell r="H153">
            <v>43086700</v>
          </cell>
          <cell r="I153">
            <v>41690400</v>
          </cell>
          <cell r="J153">
            <v>43086700</v>
          </cell>
          <cell r="K153">
            <v>41681600</v>
          </cell>
          <cell r="L153">
            <v>6816900</v>
          </cell>
          <cell r="M153">
            <v>7624100</v>
          </cell>
          <cell r="N153">
            <v>7378400</v>
          </cell>
          <cell r="O153">
            <v>7896000</v>
          </cell>
          <cell r="P153">
            <v>7641600</v>
          </cell>
          <cell r="Q153">
            <v>7904800</v>
          </cell>
          <cell r="R153">
            <v>229579500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C155" t="str">
            <v>6-22150</v>
          </cell>
          <cell r="D155" t="str">
            <v>Ticket Sales Commission Silver - Sbjct to VAT</v>
          </cell>
          <cell r="E155">
            <v>0</v>
          </cell>
          <cell r="F155">
            <v>117346400</v>
          </cell>
          <cell r="G155">
            <v>109304700</v>
          </cell>
          <cell r="H155">
            <v>121185400</v>
          </cell>
          <cell r="I155">
            <v>117225100</v>
          </cell>
          <cell r="J155">
            <v>120977800</v>
          </cell>
          <cell r="K155">
            <v>121107000</v>
          </cell>
          <cell r="L155">
            <v>124859700</v>
          </cell>
          <cell r="M155">
            <v>125067400</v>
          </cell>
          <cell r="N155">
            <v>120981800</v>
          </cell>
          <cell r="O155">
            <v>124985000</v>
          </cell>
          <cell r="P155">
            <v>120981800</v>
          </cell>
          <cell r="Q155">
            <v>125067400</v>
          </cell>
          <cell r="R155">
            <v>1449089500</v>
          </cell>
        </row>
        <row r="156">
          <cell r="C156" t="str">
            <v>6-22160</v>
          </cell>
          <cell r="D156" t="str">
            <v>TSCS - International - Sbjct to VAT</v>
          </cell>
          <cell r="E156">
            <v>0</v>
          </cell>
          <cell r="F156">
            <v>117346400</v>
          </cell>
          <cell r="G156">
            <v>109304700</v>
          </cell>
          <cell r="H156">
            <v>121185400</v>
          </cell>
          <cell r="I156">
            <v>117225100</v>
          </cell>
          <cell r="J156">
            <v>120977800</v>
          </cell>
          <cell r="K156">
            <v>121107000</v>
          </cell>
          <cell r="L156">
            <v>124859700</v>
          </cell>
          <cell r="M156">
            <v>125067400</v>
          </cell>
          <cell r="N156">
            <v>120981800</v>
          </cell>
          <cell r="O156">
            <v>124985000</v>
          </cell>
          <cell r="P156">
            <v>120981800</v>
          </cell>
          <cell r="Q156">
            <v>125067400</v>
          </cell>
          <cell r="R156">
            <v>1449089500</v>
          </cell>
        </row>
        <row r="157">
          <cell r="C157" t="str">
            <v>6-22170</v>
          </cell>
          <cell r="D157" t="str">
            <v>TSCS - Domestic - Sbjct to VAT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C159" t="str">
            <v>6-22200</v>
          </cell>
          <cell r="D159" t="str">
            <v>Travel Related Services Silver - Sbjct to VAT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</row>
        <row r="160">
          <cell r="C160" t="str">
            <v>6-22245</v>
          </cell>
          <cell r="D160" t="str">
            <v>TRSS - Domestic - Sbjct to VAT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C162" t="str">
            <v>6-22250</v>
          </cell>
          <cell r="D162" t="str">
            <v xml:space="preserve">Security/Staff Request Silver </v>
          </cell>
          <cell r="E162">
            <v>0</v>
          </cell>
          <cell r="F162">
            <v>162763000</v>
          </cell>
          <cell r="G162">
            <v>148628400</v>
          </cell>
          <cell r="H162">
            <v>165066200</v>
          </cell>
          <cell r="I162">
            <v>158865400</v>
          </cell>
          <cell r="J162">
            <v>164980900</v>
          </cell>
          <cell r="K162">
            <v>160214300</v>
          </cell>
          <cell r="L162">
            <v>164425100</v>
          </cell>
          <cell r="M162">
            <v>167330900</v>
          </cell>
          <cell r="N162">
            <v>159943600</v>
          </cell>
          <cell r="O162">
            <v>164955400</v>
          </cell>
          <cell r="P162">
            <v>161353900</v>
          </cell>
          <cell r="Q162">
            <v>164770200</v>
          </cell>
          <cell r="R162">
            <v>1943297300</v>
          </cell>
        </row>
        <row r="163">
          <cell r="C163" t="str">
            <v>6-22260</v>
          </cell>
          <cell r="D163" t="str">
            <v>SRS - International - Silver</v>
          </cell>
          <cell r="E163">
            <v>0</v>
          </cell>
          <cell r="F163">
            <v>162763000</v>
          </cell>
          <cell r="G163">
            <v>148628400</v>
          </cell>
          <cell r="H163">
            <v>165066200</v>
          </cell>
          <cell r="I163">
            <v>158865400</v>
          </cell>
          <cell r="J163">
            <v>164980900</v>
          </cell>
          <cell r="K163">
            <v>160214300</v>
          </cell>
          <cell r="L163">
            <v>164425100</v>
          </cell>
          <cell r="M163">
            <v>167330900</v>
          </cell>
          <cell r="N163">
            <v>159943600</v>
          </cell>
          <cell r="O163">
            <v>164955400</v>
          </cell>
          <cell r="P163">
            <v>161353900</v>
          </cell>
          <cell r="Q163">
            <v>164770200</v>
          </cell>
          <cell r="R163">
            <v>1943297300</v>
          </cell>
        </row>
        <row r="164">
          <cell r="C164" t="str">
            <v>6-22270</v>
          </cell>
          <cell r="D164" t="str">
            <v>SRS - Domestic - Sbjct to VAT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</row>
        <row r="166">
          <cell r="C166" t="str">
            <v>6-22300</v>
          </cell>
          <cell r="D166" t="str">
            <v>Security Services Silver</v>
          </cell>
          <cell r="E166">
            <v>0</v>
          </cell>
          <cell r="F166">
            <v>409249400</v>
          </cell>
          <cell r="G166">
            <v>369427800</v>
          </cell>
          <cell r="H166">
            <v>406099500</v>
          </cell>
          <cell r="I166">
            <v>397680700</v>
          </cell>
          <cell r="J166">
            <v>408279800</v>
          </cell>
          <cell r="K166">
            <v>393539300</v>
          </cell>
          <cell r="L166">
            <v>410352700</v>
          </cell>
          <cell r="M166">
            <v>406189800</v>
          </cell>
          <cell r="N166">
            <v>397680700</v>
          </cell>
          <cell r="O166">
            <v>409249400</v>
          </cell>
          <cell r="P166">
            <v>392569700</v>
          </cell>
          <cell r="Q166">
            <v>411210600</v>
          </cell>
          <cell r="R166">
            <v>4811529400</v>
          </cell>
        </row>
        <row r="167">
          <cell r="C167" t="str">
            <v>6-22310</v>
          </cell>
          <cell r="D167" t="str">
            <v>SSS - International - Silver</v>
          </cell>
          <cell r="E167">
            <v>0</v>
          </cell>
          <cell r="F167">
            <v>409249400</v>
          </cell>
          <cell r="G167">
            <v>369427800</v>
          </cell>
          <cell r="H167">
            <v>406099500</v>
          </cell>
          <cell r="I167">
            <v>397680700</v>
          </cell>
          <cell r="J167">
            <v>408279800</v>
          </cell>
          <cell r="K167">
            <v>393539300</v>
          </cell>
          <cell r="L167">
            <v>410352700</v>
          </cell>
          <cell r="M167">
            <v>406189800</v>
          </cell>
          <cell r="N167">
            <v>397680700</v>
          </cell>
          <cell r="O167">
            <v>409249400</v>
          </cell>
          <cell r="P167">
            <v>392569700</v>
          </cell>
          <cell r="Q167">
            <v>411210600</v>
          </cell>
          <cell r="R167">
            <v>4811529400</v>
          </cell>
        </row>
        <row r="168">
          <cell r="C168" t="str">
            <v>6-22320</v>
          </cell>
          <cell r="D168" t="str">
            <v>SSS - Domestic - Sbjct to VAT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C170" t="str">
            <v>6-22350</v>
          </cell>
          <cell r="D170" t="str">
            <v>Baggage Delivery Services Silver - Sbjct to VAT</v>
          </cell>
          <cell r="E170">
            <v>0</v>
          </cell>
          <cell r="F170">
            <v>15503200</v>
          </cell>
          <cell r="G170">
            <v>14014100</v>
          </cell>
          <cell r="H170">
            <v>15518800</v>
          </cell>
          <cell r="I170">
            <v>15030300</v>
          </cell>
          <cell r="J170">
            <v>15517900</v>
          </cell>
          <cell r="K170">
            <v>14997900</v>
          </cell>
          <cell r="L170">
            <v>15486700</v>
          </cell>
          <cell r="M170">
            <v>15538700</v>
          </cell>
          <cell r="N170">
            <v>15030300</v>
          </cell>
          <cell r="O170">
            <v>15503200</v>
          </cell>
          <cell r="P170">
            <v>15012700</v>
          </cell>
          <cell r="Q170">
            <v>15536400</v>
          </cell>
          <cell r="R170">
            <v>182690200</v>
          </cell>
        </row>
        <row r="171">
          <cell r="C171" t="str">
            <v>6-22360</v>
          </cell>
          <cell r="D171" t="str">
            <v>BDSS - International - Sbjct to VAT</v>
          </cell>
          <cell r="E171">
            <v>0</v>
          </cell>
          <cell r="F171">
            <v>15503200</v>
          </cell>
          <cell r="G171">
            <v>14014100</v>
          </cell>
          <cell r="H171">
            <v>15518800</v>
          </cell>
          <cell r="I171">
            <v>15030300</v>
          </cell>
          <cell r="J171">
            <v>15517900</v>
          </cell>
          <cell r="K171">
            <v>14997900</v>
          </cell>
          <cell r="L171">
            <v>15486700</v>
          </cell>
          <cell r="M171">
            <v>15538700</v>
          </cell>
          <cell r="N171">
            <v>15030300</v>
          </cell>
          <cell r="O171">
            <v>15503200</v>
          </cell>
          <cell r="P171">
            <v>15012700</v>
          </cell>
          <cell r="Q171">
            <v>15536400</v>
          </cell>
          <cell r="R171">
            <v>182690200</v>
          </cell>
        </row>
        <row r="172">
          <cell r="C172" t="str">
            <v>6-22370</v>
          </cell>
          <cell r="D172" t="str">
            <v>BDSS - Domestic - Sbjct to VAT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</row>
        <row r="174">
          <cell r="C174" t="str">
            <v>6-22400</v>
          </cell>
          <cell r="D174" t="str">
            <v xml:space="preserve">Meet and Assist Silver </v>
          </cell>
          <cell r="E174">
            <v>0</v>
          </cell>
          <cell r="F174">
            <v>58948500</v>
          </cell>
          <cell r="G174">
            <v>28899900</v>
          </cell>
          <cell r="H174">
            <v>44328700</v>
          </cell>
          <cell r="I174">
            <v>63446900</v>
          </cell>
          <cell r="J174">
            <v>30310200</v>
          </cell>
          <cell r="K174">
            <v>51272100</v>
          </cell>
          <cell r="L174">
            <v>48474800</v>
          </cell>
          <cell r="M174">
            <v>26106000</v>
          </cell>
          <cell r="N174">
            <v>36372100</v>
          </cell>
          <cell r="O174">
            <v>37766400</v>
          </cell>
          <cell r="P174">
            <v>37367300</v>
          </cell>
          <cell r="Q174">
            <v>39109400</v>
          </cell>
          <cell r="R174">
            <v>502402300</v>
          </cell>
        </row>
        <row r="175">
          <cell r="C175" t="str">
            <v>6-22410</v>
          </cell>
          <cell r="D175" t="str">
            <v>MAS - International</v>
          </cell>
          <cell r="E175">
            <v>0</v>
          </cell>
          <cell r="F175">
            <v>51193500</v>
          </cell>
          <cell r="G175">
            <v>24763900</v>
          </cell>
          <cell r="H175">
            <v>38894700</v>
          </cell>
          <cell r="I175">
            <v>51643900</v>
          </cell>
          <cell r="J175">
            <v>23611200</v>
          </cell>
          <cell r="K175">
            <v>42571100</v>
          </cell>
          <cell r="L175">
            <v>45010800</v>
          </cell>
          <cell r="M175">
            <v>21874000</v>
          </cell>
          <cell r="N175">
            <v>32139600</v>
          </cell>
          <cell r="O175">
            <v>33380500</v>
          </cell>
          <cell r="P175">
            <v>33109300</v>
          </cell>
          <cell r="Q175">
            <v>34544500</v>
          </cell>
          <cell r="R175">
            <v>432737000</v>
          </cell>
        </row>
        <row r="176">
          <cell r="C176" t="str">
            <v>6-22420</v>
          </cell>
          <cell r="D176" t="str">
            <v>MAS - Domestic - Sbjct to VAT</v>
          </cell>
          <cell r="E176">
            <v>0</v>
          </cell>
          <cell r="F176">
            <v>7755000</v>
          </cell>
          <cell r="G176">
            <v>4136000</v>
          </cell>
          <cell r="H176">
            <v>5434000</v>
          </cell>
          <cell r="I176">
            <v>11803000</v>
          </cell>
          <cell r="J176">
            <v>6699000</v>
          </cell>
          <cell r="K176">
            <v>8701000</v>
          </cell>
          <cell r="L176">
            <v>3464000</v>
          </cell>
          <cell r="M176">
            <v>4232000</v>
          </cell>
          <cell r="N176">
            <v>4232500</v>
          </cell>
          <cell r="O176">
            <v>4385900</v>
          </cell>
          <cell r="P176">
            <v>4258000</v>
          </cell>
          <cell r="Q176">
            <v>4564900</v>
          </cell>
          <cell r="R176">
            <v>69665300</v>
          </cell>
        </row>
        <row r="177">
          <cell r="C177" t="str">
            <v>6-22430</v>
          </cell>
          <cell r="D177" t="str">
            <v>MAS - ASA - Product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C178" t="str">
            <v>6-22445</v>
          </cell>
          <cell r="D178" t="str">
            <v>MAS - Charter Flight International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C180" t="str">
            <v>6-22450</v>
          </cell>
          <cell r="D180" t="str">
            <v>Disbursement Silver - Sbjct to VAT</v>
          </cell>
          <cell r="E180">
            <v>0</v>
          </cell>
          <cell r="F180">
            <v>329294200</v>
          </cell>
          <cell r="G180">
            <v>296059300</v>
          </cell>
          <cell r="H180">
            <v>339446000</v>
          </cell>
          <cell r="I180">
            <v>326836600</v>
          </cell>
          <cell r="J180">
            <v>-1291636100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C181" t="str">
            <v>6-22460</v>
          </cell>
          <cell r="D181" t="str">
            <v>DS - International - Sbjct to VAT</v>
          </cell>
          <cell r="E181">
            <v>0</v>
          </cell>
          <cell r="F181">
            <v>100253200</v>
          </cell>
          <cell r="G181">
            <v>90670600</v>
          </cell>
          <cell r="H181">
            <v>100517500</v>
          </cell>
          <cell r="I181">
            <v>97014900</v>
          </cell>
          <cell r="J181">
            <v>-388456200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C182" t="str">
            <v>6-22470</v>
          </cell>
          <cell r="D182" t="str">
            <v>DS - Domestic - Sbjct to VAT</v>
          </cell>
          <cell r="E182">
            <v>0</v>
          </cell>
          <cell r="F182">
            <v>229041000</v>
          </cell>
          <cell r="G182">
            <v>205388700</v>
          </cell>
          <cell r="H182">
            <v>238928500</v>
          </cell>
          <cell r="I182">
            <v>229821700</v>
          </cell>
          <cell r="J182">
            <v>-903179900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</row>
        <row r="183">
          <cell r="C183" t="str">
            <v>6-22495</v>
          </cell>
          <cell r="D183" t="str">
            <v>DS - Charter Flight International - Sbjct to VAT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C185" t="str">
            <v>6-22500</v>
          </cell>
          <cell r="D185" t="str">
            <v>Surcharge Silver - Sbjct to VAT</v>
          </cell>
          <cell r="E185">
            <v>0</v>
          </cell>
          <cell r="F185">
            <v>24780800</v>
          </cell>
          <cell r="G185">
            <v>21232000</v>
          </cell>
          <cell r="H185">
            <v>24864200</v>
          </cell>
          <cell r="I185">
            <v>23943100</v>
          </cell>
          <cell r="J185">
            <v>24823000</v>
          </cell>
          <cell r="K185">
            <v>24412200</v>
          </cell>
          <cell r="L185">
            <v>25832900</v>
          </cell>
          <cell r="M185">
            <v>19357300</v>
          </cell>
          <cell r="N185">
            <v>18954400</v>
          </cell>
          <cell r="O185">
            <v>19678100</v>
          </cell>
          <cell r="P185">
            <v>18972800</v>
          </cell>
          <cell r="Q185">
            <v>19708900</v>
          </cell>
          <cell r="R185">
            <v>266559700</v>
          </cell>
        </row>
        <row r="186">
          <cell r="C186" t="str">
            <v>6-22510</v>
          </cell>
          <cell r="D186" t="str">
            <v>Surcharge Silver - Sbjct to VAT</v>
          </cell>
          <cell r="E186">
            <v>0</v>
          </cell>
          <cell r="F186">
            <v>24780800</v>
          </cell>
          <cell r="G186">
            <v>21232000</v>
          </cell>
          <cell r="H186">
            <v>24864200</v>
          </cell>
          <cell r="I186">
            <v>23943100</v>
          </cell>
          <cell r="J186">
            <v>24823000</v>
          </cell>
          <cell r="K186">
            <v>24412200</v>
          </cell>
          <cell r="L186">
            <v>25832900</v>
          </cell>
          <cell r="M186">
            <v>19357300</v>
          </cell>
          <cell r="N186">
            <v>18954400</v>
          </cell>
          <cell r="O186">
            <v>19678100</v>
          </cell>
          <cell r="P186">
            <v>18972800</v>
          </cell>
          <cell r="Q186">
            <v>19708900</v>
          </cell>
          <cell r="R186">
            <v>266559700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</row>
        <row r="188">
          <cell r="C188" t="str">
            <v>6-22550</v>
          </cell>
          <cell r="D188" t="str">
            <v>EBT Commission Silver - Sbjct to VAT</v>
          </cell>
          <cell r="E188">
            <v>0</v>
          </cell>
          <cell r="F188">
            <v>8556900</v>
          </cell>
          <cell r="G188">
            <v>8099500</v>
          </cell>
          <cell r="H188">
            <v>9170400</v>
          </cell>
          <cell r="I188">
            <v>8868200</v>
          </cell>
          <cell r="J188">
            <v>9159900</v>
          </cell>
          <cell r="K188">
            <v>8966100</v>
          </cell>
          <cell r="L188">
            <v>9318200</v>
          </cell>
          <cell r="M188">
            <v>9626600</v>
          </cell>
          <cell r="N188">
            <v>9399500</v>
          </cell>
          <cell r="O188">
            <v>9722700</v>
          </cell>
          <cell r="P188">
            <v>9403900</v>
          </cell>
          <cell r="Q188">
            <v>9725400</v>
          </cell>
          <cell r="R188">
            <v>110017300</v>
          </cell>
        </row>
        <row r="189">
          <cell r="C189" t="str">
            <v>6-22560</v>
          </cell>
          <cell r="D189" t="str">
            <v>EBT Commission Silver - Sbjct to VAT</v>
          </cell>
          <cell r="E189">
            <v>0</v>
          </cell>
          <cell r="F189">
            <v>8556900</v>
          </cell>
          <cell r="G189">
            <v>8099500</v>
          </cell>
          <cell r="H189">
            <v>9170400</v>
          </cell>
          <cell r="I189">
            <v>8868200</v>
          </cell>
          <cell r="J189">
            <v>9159900</v>
          </cell>
          <cell r="K189">
            <v>8966100</v>
          </cell>
          <cell r="L189">
            <v>9318200</v>
          </cell>
          <cell r="M189">
            <v>9626600</v>
          </cell>
          <cell r="N189">
            <v>9399500</v>
          </cell>
          <cell r="O189">
            <v>9722700</v>
          </cell>
          <cell r="P189">
            <v>9403900</v>
          </cell>
          <cell r="Q189">
            <v>9725400</v>
          </cell>
          <cell r="R189">
            <v>110017300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C191" t="str">
            <v>6-22600</v>
          </cell>
          <cell r="D191" t="str">
            <v>Prior. Check-In Lou. - Premier - Sbjct to VAT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</row>
        <row r="192">
          <cell r="C192" t="str">
            <v>6-22610</v>
          </cell>
          <cell r="D192" t="str">
            <v>Prior. Check-In Lou. - Premier - Sbjct to VAT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</row>
        <row r="193"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</row>
        <row r="194">
          <cell r="C194" t="str">
            <v>6-22650</v>
          </cell>
          <cell r="D194" t="str">
            <v>Avio Bridge Hdl. - Premier - Subject to VAT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</row>
        <row r="195">
          <cell r="C195" t="str">
            <v>6-22660</v>
          </cell>
          <cell r="D195" t="str">
            <v>Avio Bridge Hdl. - Premier - Subject to VAT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C197" t="str">
            <v>6-22950</v>
          </cell>
          <cell r="D197" t="str">
            <v>Others Silver - Sbjct to VAT</v>
          </cell>
          <cell r="E197">
            <v>0</v>
          </cell>
          <cell r="F197">
            <v>67391500</v>
          </cell>
          <cell r="G197">
            <v>62841800</v>
          </cell>
          <cell r="H197">
            <v>70649800</v>
          </cell>
          <cell r="I197">
            <v>68272900</v>
          </cell>
          <cell r="J197">
            <v>70600600</v>
          </cell>
          <cell r="K197">
            <v>69203800</v>
          </cell>
          <cell r="L197">
            <v>74061500</v>
          </cell>
          <cell r="M197">
            <v>75783300</v>
          </cell>
          <cell r="N197">
            <v>73564100</v>
          </cell>
          <cell r="O197">
            <v>76169400</v>
          </cell>
          <cell r="P197">
            <v>73784800</v>
          </cell>
          <cell r="Q197">
            <v>76164100</v>
          </cell>
          <cell r="R197">
            <v>858487600</v>
          </cell>
        </row>
        <row r="198">
          <cell r="C198" t="str">
            <v>6-22960</v>
          </cell>
          <cell r="D198" t="str">
            <v>OS - International - Sbjct to VAT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C199" t="str">
            <v>6-22970</v>
          </cell>
          <cell r="D199" t="str">
            <v xml:space="preserve">OS - Domestic - Sbjct to VAT </v>
          </cell>
          <cell r="E199">
            <v>0</v>
          </cell>
          <cell r="F199">
            <v>67391500</v>
          </cell>
          <cell r="G199">
            <v>62841800</v>
          </cell>
          <cell r="H199">
            <v>70649800</v>
          </cell>
          <cell r="I199">
            <v>68272900</v>
          </cell>
          <cell r="J199">
            <v>70600600</v>
          </cell>
          <cell r="K199">
            <v>69203800</v>
          </cell>
          <cell r="L199">
            <v>74061500</v>
          </cell>
          <cell r="M199">
            <v>75783300</v>
          </cell>
          <cell r="N199">
            <v>73564100</v>
          </cell>
          <cell r="O199">
            <v>76169400</v>
          </cell>
          <cell r="P199">
            <v>73784800</v>
          </cell>
          <cell r="Q199">
            <v>76164100</v>
          </cell>
          <cell r="R199">
            <v>858487600</v>
          </cell>
        </row>
        <row r="200">
          <cell r="C200" t="str">
            <v>6-22995</v>
          </cell>
          <cell r="D200" t="str">
            <v xml:space="preserve">OS - Charter Flight International - Sbjct to VAT 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</row>
        <row r="201">
          <cell r="C201" t="str">
            <v>6-22996</v>
          </cell>
          <cell r="D201" t="str">
            <v xml:space="preserve">OS - Training - Learning Center 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C203">
            <v>61300</v>
          </cell>
          <cell r="D203" t="str">
            <v>OR - Lounge</v>
          </cell>
          <cell r="E203">
            <v>0</v>
          </cell>
          <cell r="F203">
            <v>3543987800</v>
          </cell>
          <cell r="G203">
            <v>3600566600</v>
          </cell>
          <cell r="H203">
            <v>4562241800</v>
          </cell>
          <cell r="I203">
            <v>4503001900</v>
          </cell>
          <cell r="J203">
            <v>4776154600</v>
          </cell>
          <cell r="K203">
            <v>5076897400</v>
          </cell>
          <cell r="L203">
            <v>4966254000</v>
          </cell>
          <cell r="M203">
            <v>5000521600</v>
          </cell>
          <cell r="N203">
            <v>4720344700</v>
          </cell>
          <cell r="O203">
            <v>4832670400</v>
          </cell>
          <cell r="P203">
            <v>4872428700</v>
          </cell>
          <cell r="Q203">
            <v>5068328300</v>
          </cell>
          <cell r="R203">
            <v>55523397800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C205" t="str">
            <v>6-30000</v>
          </cell>
          <cell r="D205" t="str">
            <v>Bussiness Class Lounge</v>
          </cell>
          <cell r="F205">
            <v>3543987800</v>
          </cell>
          <cell r="G205">
            <v>3600566600</v>
          </cell>
          <cell r="H205">
            <v>4562241800</v>
          </cell>
          <cell r="I205">
            <v>4503001900</v>
          </cell>
          <cell r="J205">
            <v>4776154600</v>
          </cell>
          <cell r="K205">
            <v>5076897400</v>
          </cell>
          <cell r="L205">
            <v>4966254000</v>
          </cell>
          <cell r="M205">
            <v>5000521600</v>
          </cell>
          <cell r="N205">
            <v>4720344700</v>
          </cell>
          <cell r="O205">
            <v>4832670400</v>
          </cell>
          <cell r="P205">
            <v>4872428700</v>
          </cell>
          <cell r="Q205">
            <v>5068328300</v>
          </cell>
          <cell r="R205">
            <v>55523397800</v>
          </cell>
        </row>
        <row r="206"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C207" t="str">
            <v>6-31000</v>
          </cell>
          <cell r="D207" t="str">
            <v>Bussiness Class Lounge Esplanade</v>
          </cell>
          <cell r="F207">
            <v>832639500</v>
          </cell>
          <cell r="G207">
            <v>841527200</v>
          </cell>
          <cell r="H207">
            <v>958938800</v>
          </cell>
          <cell r="I207">
            <v>935362900</v>
          </cell>
          <cell r="J207">
            <v>946308800</v>
          </cell>
          <cell r="K207">
            <v>944905500</v>
          </cell>
          <cell r="L207">
            <v>935082200</v>
          </cell>
          <cell r="M207">
            <v>937888900</v>
          </cell>
          <cell r="N207">
            <v>944905500</v>
          </cell>
          <cell r="O207">
            <v>958938800</v>
          </cell>
          <cell r="P207">
            <v>958938800</v>
          </cell>
          <cell r="Q207">
            <v>979988600</v>
          </cell>
          <cell r="R207">
            <v>11175425500</v>
          </cell>
        </row>
        <row r="208">
          <cell r="C208" t="str">
            <v>6-31100</v>
          </cell>
          <cell r="D208" t="str">
            <v>BCLE - International</v>
          </cell>
          <cell r="F208">
            <v>832639500</v>
          </cell>
          <cell r="G208">
            <v>841527200</v>
          </cell>
          <cell r="H208">
            <v>958938800</v>
          </cell>
          <cell r="I208">
            <v>935362900</v>
          </cell>
          <cell r="J208">
            <v>946308800</v>
          </cell>
          <cell r="K208">
            <v>944905500</v>
          </cell>
          <cell r="L208">
            <v>935082200</v>
          </cell>
          <cell r="M208">
            <v>937888900</v>
          </cell>
          <cell r="N208">
            <v>944905500</v>
          </cell>
          <cell r="O208">
            <v>958938800</v>
          </cell>
          <cell r="P208">
            <v>958938800</v>
          </cell>
          <cell r="Q208">
            <v>979988600</v>
          </cell>
          <cell r="R208">
            <v>11175425500</v>
          </cell>
        </row>
        <row r="209">
          <cell r="C209" t="str">
            <v>6-31120</v>
          </cell>
          <cell r="D209" t="str">
            <v>BCLE - International Non JCC - Sbjct to VAT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C211" t="str">
            <v>6-32000</v>
          </cell>
          <cell r="D211" t="str">
            <v>Bussiness Class Lounge Premier</v>
          </cell>
          <cell r="F211">
            <v>2589240100</v>
          </cell>
          <cell r="G211">
            <v>2636931200</v>
          </cell>
          <cell r="H211">
            <v>3461454400</v>
          </cell>
          <cell r="I211">
            <v>3260678600</v>
          </cell>
          <cell r="J211">
            <v>3522885400</v>
          </cell>
          <cell r="K211">
            <v>3815161300</v>
          </cell>
          <cell r="L211">
            <v>3696626100</v>
          </cell>
          <cell r="M211">
            <v>3737957200</v>
          </cell>
          <cell r="N211">
            <v>3460633900</v>
          </cell>
          <cell r="O211">
            <v>3549056100</v>
          </cell>
          <cell r="P211">
            <v>3598684600</v>
          </cell>
          <cell r="Q211">
            <v>3753794000</v>
          </cell>
          <cell r="R211">
            <v>41083102900</v>
          </cell>
        </row>
        <row r="212">
          <cell r="C212" t="str">
            <v>6-32100</v>
          </cell>
          <cell r="D212" t="str">
            <v>BCLP - International</v>
          </cell>
          <cell r="F212">
            <v>1318486300</v>
          </cell>
          <cell r="G212">
            <v>1317714900</v>
          </cell>
          <cell r="H212">
            <v>1726188000</v>
          </cell>
          <cell r="I212">
            <v>1737194900</v>
          </cell>
          <cell r="J212">
            <v>1795244400</v>
          </cell>
          <cell r="K212">
            <v>2089276200</v>
          </cell>
          <cell r="L212">
            <v>2021091200</v>
          </cell>
          <cell r="M212">
            <v>1975983400</v>
          </cell>
          <cell r="N212">
            <v>1935496500</v>
          </cell>
          <cell r="O212">
            <v>1983916200</v>
          </cell>
          <cell r="P212">
            <v>2001942300</v>
          </cell>
          <cell r="Q212">
            <v>2054615100</v>
          </cell>
          <cell r="R212">
            <v>21957149400</v>
          </cell>
        </row>
        <row r="213">
          <cell r="C213" t="str">
            <v>6-32105</v>
          </cell>
          <cell r="D213" t="str">
            <v>BCLP - Charter - International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C214" t="str">
            <v>6-32110</v>
          </cell>
          <cell r="D214" t="str">
            <v>BCLP - International Non Airline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</row>
        <row r="215">
          <cell r="C215" t="str">
            <v>6-32120</v>
          </cell>
          <cell r="D215" t="str">
            <v>BCLP - International Non JCC - Sbjct to VAT</v>
          </cell>
          <cell r="F215">
            <v>1270753800</v>
          </cell>
          <cell r="G215">
            <v>1319216300</v>
          </cell>
          <cell r="H215">
            <v>1735266400</v>
          </cell>
          <cell r="I215">
            <v>1523483700</v>
          </cell>
          <cell r="J215">
            <v>1727641000</v>
          </cell>
          <cell r="K215">
            <v>1725885100</v>
          </cell>
          <cell r="L215">
            <v>1675534900</v>
          </cell>
          <cell r="M215">
            <v>1761973800</v>
          </cell>
          <cell r="N215">
            <v>1525137400</v>
          </cell>
          <cell r="O215">
            <v>1565139900</v>
          </cell>
          <cell r="P215">
            <v>1596742300</v>
          </cell>
          <cell r="Q215">
            <v>1699178900</v>
          </cell>
          <cell r="R215">
            <v>19125953500</v>
          </cell>
        </row>
        <row r="216"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C217" t="str">
            <v>6-32500</v>
          </cell>
          <cell r="D217" t="str">
            <v>Bussiness Class Lounge - VOA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C218" t="str">
            <v>6-32511</v>
          </cell>
          <cell r="D218" t="str">
            <v>Bussiness Class Lounge - VOA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C220" t="str">
            <v>6-32900</v>
          </cell>
          <cell r="D220" t="str">
            <v>Bussiness Class Lounge - Silver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C221" t="str">
            <v>6-32911</v>
          </cell>
          <cell r="D221" t="str">
            <v>Bussiness Class Lounge - Silver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C223" t="str">
            <v>6-33000</v>
          </cell>
          <cell r="D223" t="str">
            <v>Bussiness Class Lounge - Others</v>
          </cell>
          <cell r="F223">
            <v>122108200</v>
          </cell>
          <cell r="G223">
            <v>122108200</v>
          </cell>
          <cell r="H223">
            <v>141848600</v>
          </cell>
          <cell r="I223">
            <v>306960400</v>
          </cell>
          <cell r="J223">
            <v>306960400</v>
          </cell>
          <cell r="K223">
            <v>316830600</v>
          </cell>
          <cell r="L223">
            <v>334545700</v>
          </cell>
          <cell r="M223">
            <v>324675500</v>
          </cell>
          <cell r="N223">
            <v>314805300</v>
          </cell>
          <cell r="O223">
            <v>324675500</v>
          </cell>
          <cell r="P223">
            <v>314805300</v>
          </cell>
          <cell r="Q223">
            <v>334545700</v>
          </cell>
          <cell r="R223">
            <v>3264869400</v>
          </cell>
        </row>
        <row r="224">
          <cell r="C224" t="str">
            <v>6-33100</v>
          </cell>
          <cell r="D224" t="str">
            <v>BCL-Others - Sbjct to VAT/PHR</v>
          </cell>
          <cell r="F224">
            <v>122108200</v>
          </cell>
          <cell r="G224">
            <v>122108200</v>
          </cell>
          <cell r="H224">
            <v>141848600</v>
          </cell>
          <cell r="I224">
            <v>306960400</v>
          </cell>
          <cell r="J224">
            <v>306960400</v>
          </cell>
          <cell r="K224">
            <v>316830600</v>
          </cell>
          <cell r="L224">
            <v>334545700</v>
          </cell>
          <cell r="M224">
            <v>324675500</v>
          </cell>
          <cell r="N224">
            <v>314805300</v>
          </cell>
          <cell r="O224">
            <v>324675500</v>
          </cell>
          <cell r="P224">
            <v>314805300</v>
          </cell>
          <cell r="Q224">
            <v>334545700</v>
          </cell>
          <cell r="R224">
            <v>3264869400</v>
          </cell>
        </row>
        <row r="225"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</row>
        <row r="226">
          <cell r="C226">
            <v>61400</v>
          </cell>
          <cell r="D226" t="str">
            <v>OR - Cargo Handling</v>
          </cell>
          <cell r="F226">
            <v>47525723400</v>
          </cell>
          <cell r="G226">
            <v>43986593600</v>
          </cell>
          <cell r="H226">
            <v>48407551500</v>
          </cell>
          <cell r="I226">
            <v>48265189900</v>
          </cell>
          <cell r="J226">
            <v>49752414900</v>
          </cell>
          <cell r="K226">
            <v>48764646100</v>
          </cell>
          <cell r="L226">
            <v>50475137900</v>
          </cell>
          <cell r="M226">
            <v>41836659600</v>
          </cell>
          <cell r="N226">
            <v>49399000700</v>
          </cell>
          <cell r="O226">
            <v>51219849500</v>
          </cell>
          <cell r="P226">
            <v>49872204200</v>
          </cell>
          <cell r="Q226">
            <v>50271205700</v>
          </cell>
          <cell r="R226">
            <v>579776177000</v>
          </cell>
        </row>
        <row r="227"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C228" t="str">
            <v>6-40000</v>
          </cell>
          <cell r="D228" t="str">
            <v>Cargo Handling Services</v>
          </cell>
          <cell r="F228">
            <v>47525723400</v>
          </cell>
          <cell r="G228">
            <v>43986593600</v>
          </cell>
          <cell r="H228">
            <v>48407551500</v>
          </cell>
          <cell r="I228">
            <v>48265189900</v>
          </cell>
          <cell r="J228">
            <v>49752414900</v>
          </cell>
          <cell r="K228">
            <v>48764646100</v>
          </cell>
          <cell r="L228">
            <v>50475137900</v>
          </cell>
          <cell r="M228">
            <v>41836659600</v>
          </cell>
          <cell r="N228">
            <v>49399000700</v>
          </cell>
          <cell r="O228">
            <v>51219849500</v>
          </cell>
          <cell r="P228">
            <v>49872204200</v>
          </cell>
          <cell r="Q228">
            <v>50271205700</v>
          </cell>
          <cell r="R228">
            <v>579776177000</v>
          </cell>
        </row>
        <row r="229"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C230" t="str">
            <v>6-41000</v>
          </cell>
          <cell r="D230" t="str">
            <v>Cargo Services</v>
          </cell>
          <cell r="F230">
            <v>45428189200</v>
          </cell>
          <cell r="G230">
            <v>41985928200</v>
          </cell>
          <cell r="H230">
            <v>46253347100</v>
          </cell>
          <cell r="I230">
            <v>46196956300</v>
          </cell>
          <cell r="J230">
            <v>47615244900</v>
          </cell>
          <cell r="K230">
            <v>46671846500</v>
          </cell>
          <cell r="L230">
            <v>48305820400</v>
          </cell>
          <cell r="M230">
            <v>40073334200</v>
          </cell>
          <cell r="N230">
            <v>47298677700</v>
          </cell>
          <cell r="O230">
            <v>49043895700</v>
          </cell>
          <cell r="P230">
            <v>47762532300</v>
          </cell>
          <cell r="Q230">
            <v>48123954200</v>
          </cell>
          <cell r="R230">
            <v>554759726700</v>
          </cell>
        </row>
        <row r="231"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C232" t="str">
            <v>6-41100</v>
          </cell>
          <cell r="D232" t="str">
            <v>Export Handling</v>
          </cell>
          <cell r="F232">
            <v>9710030400</v>
          </cell>
          <cell r="G232">
            <v>9838507700</v>
          </cell>
          <cell r="H232">
            <v>10740030000</v>
          </cell>
          <cell r="I232">
            <v>9634650200</v>
          </cell>
          <cell r="J232">
            <v>9845073000</v>
          </cell>
          <cell r="K232">
            <v>9639803900</v>
          </cell>
          <cell r="L232">
            <v>9847041500</v>
          </cell>
          <cell r="M232">
            <v>8461621000</v>
          </cell>
          <cell r="N232">
            <v>9713200100</v>
          </cell>
          <cell r="O232">
            <v>10076892200</v>
          </cell>
          <cell r="P232">
            <v>9892845000</v>
          </cell>
          <cell r="Q232">
            <v>9904402300</v>
          </cell>
          <cell r="R232">
            <v>117304097300</v>
          </cell>
        </row>
        <row r="233">
          <cell r="C233" t="str">
            <v>6-41111</v>
          </cell>
          <cell r="D233" t="str">
            <v xml:space="preserve">EXH - Storage  -  General </v>
          </cell>
          <cell r="F233">
            <v>7677738600</v>
          </cell>
          <cell r="G233">
            <v>7827119500</v>
          </cell>
          <cell r="H233">
            <v>8501173700</v>
          </cell>
          <cell r="I233">
            <v>7617853000</v>
          </cell>
          <cell r="J233">
            <v>7791309200</v>
          </cell>
          <cell r="K233">
            <v>7637179500</v>
          </cell>
          <cell r="L233">
            <v>7777432100</v>
          </cell>
          <cell r="M233">
            <v>6638233900</v>
          </cell>
          <cell r="N233">
            <v>7704798500</v>
          </cell>
          <cell r="O233">
            <v>7981481700</v>
          </cell>
          <cell r="P233">
            <v>7791600500</v>
          </cell>
          <cell r="Q233">
            <v>7910323700</v>
          </cell>
          <cell r="R233">
            <v>92856243900</v>
          </cell>
        </row>
        <row r="234">
          <cell r="C234" t="str">
            <v>6-41121</v>
          </cell>
          <cell r="D234" t="str">
            <v>EXH - Storage  -  Special</v>
          </cell>
          <cell r="F234">
            <v>46521800</v>
          </cell>
          <cell r="G234">
            <v>46566300</v>
          </cell>
          <cell r="H234">
            <v>50775800</v>
          </cell>
          <cell r="I234">
            <v>45136400</v>
          </cell>
          <cell r="J234">
            <v>46429600</v>
          </cell>
          <cell r="K234">
            <v>46160000</v>
          </cell>
          <cell r="L234">
            <v>47956400</v>
          </cell>
          <cell r="M234">
            <v>40448200</v>
          </cell>
          <cell r="N234">
            <v>46441900</v>
          </cell>
          <cell r="O234">
            <v>48295700</v>
          </cell>
          <cell r="P234">
            <v>47747800</v>
          </cell>
          <cell r="Q234">
            <v>46213100</v>
          </cell>
          <cell r="R234">
            <v>558693000</v>
          </cell>
        </row>
        <row r="235">
          <cell r="C235" t="str">
            <v>6-41131</v>
          </cell>
          <cell r="D235" t="str">
            <v>EXH - Storage  -  Revenue Sharing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C236" t="str">
            <v>6-41112</v>
          </cell>
          <cell r="D236" t="str">
            <v>EXH - Handling</v>
          </cell>
          <cell r="F236">
            <v>1009224800</v>
          </cell>
          <cell r="G236">
            <v>966362600</v>
          </cell>
          <cell r="H236">
            <v>1120877500</v>
          </cell>
          <cell r="I236">
            <v>1025836900</v>
          </cell>
          <cell r="J236">
            <v>1036865500</v>
          </cell>
          <cell r="K236">
            <v>1010557100</v>
          </cell>
          <cell r="L236">
            <v>1050789900</v>
          </cell>
          <cell r="M236">
            <v>979962300</v>
          </cell>
          <cell r="N236">
            <v>1017814200</v>
          </cell>
          <cell r="O236">
            <v>1067552100</v>
          </cell>
          <cell r="P236">
            <v>1099125700</v>
          </cell>
          <cell r="Q236">
            <v>976888000</v>
          </cell>
          <cell r="R236">
            <v>12361856600</v>
          </cell>
        </row>
        <row r="237">
          <cell r="C237" t="str">
            <v>6-41113</v>
          </cell>
          <cell r="D237" t="str">
            <v>EXH - Administration</v>
          </cell>
          <cell r="F237">
            <v>24184700</v>
          </cell>
          <cell r="G237">
            <v>22073400</v>
          </cell>
          <cell r="H237">
            <v>26831900</v>
          </cell>
          <cell r="I237">
            <v>24920900</v>
          </cell>
          <cell r="J237">
            <v>25469600</v>
          </cell>
          <cell r="K237">
            <v>26589400</v>
          </cell>
          <cell r="L237">
            <v>28239200</v>
          </cell>
          <cell r="M237">
            <v>26966300</v>
          </cell>
          <cell r="N237">
            <v>27456200</v>
          </cell>
          <cell r="O237">
            <v>28678900</v>
          </cell>
          <cell r="P237">
            <v>29958100</v>
          </cell>
          <cell r="Q237">
            <v>24578200</v>
          </cell>
          <cell r="R237">
            <v>315946800</v>
          </cell>
        </row>
        <row r="238">
          <cell r="C238" t="str">
            <v>6-41114</v>
          </cell>
          <cell r="D238" t="str">
            <v>EXH - Document</v>
          </cell>
          <cell r="F238">
            <v>332327700</v>
          </cell>
          <cell r="G238">
            <v>338735700</v>
          </cell>
          <cell r="H238">
            <v>366699600</v>
          </cell>
          <cell r="I238">
            <v>326046800</v>
          </cell>
          <cell r="J238">
            <v>334047700</v>
          </cell>
          <cell r="K238">
            <v>325732300</v>
          </cell>
          <cell r="L238">
            <v>333501000</v>
          </cell>
          <cell r="M238">
            <v>279462400</v>
          </cell>
          <cell r="N238">
            <v>326280800</v>
          </cell>
          <cell r="O238">
            <v>338811100</v>
          </cell>
          <cell r="P238">
            <v>331038100</v>
          </cell>
          <cell r="Q238">
            <v>334724800</v>
          </cell>
          <cell r="R238">
            <v>3967408000</v>
          </cell>
        </row>
        <row r="239">
          <cell r="C239" t="str">
            <v>6-41132</v>
          </cell>
          <cell r="D239" t="str">
            <v>EXH - Document  -  Revenue Sharing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</row>
        <row r="240">
          <cell r="C240" t="str">
            <v>6-41115</v>
          </cell>
          <cell r="D240" t="str">
            <v>EXH - Materai</v>
          </cell>
          <cell r="F240">
            <v>43732500</v>
          </cell>
          <cell r="G240">
            <v>44336700</v>
          </cell>
          <cell r="H240">
            <v>47459200</v>
          </cell>
          <cell r="I240">
            <v>42942600</v>
          </cell>
          <cell r="J240">
            <v>43825500</v>
          </cell>
          <cell r="K240">
            <v>42958200</v>
          </cell>
          <cell r="L240">
            <v>43848800</v>
          </cell>
          <cell r="M240">
            <v>38007200</v>
          </cell>
          <cell r="N240">
            <v>43107700</v>
          </cell>
          <cell r="O240">
            <v>44559900</v>
          </cell>
          <cell r="P240">
            <v>43801300</v>
          </cell>
          <cell r="Q240">
            <v>43878800</v>
          </cell>
          <cell r="R240">
            <v>522458400</v>
          </cell>
        </row>
        <row r="241">
          <cell r="C241" t="str">
            <v>6-41116</v>
          </cell>
          <cell r="D241" t="str">
            <v>EXH - Charges (X - ray)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C242" t="str">
            <v>6-41117</v>
          </cell>
          <cell r="D242" t="str">
            <v>EXH - NAWB Fee</v>
          </cell>
          <cell r="F242">
            <v>110028400</v>
          </cell>
          <cell r="G242">
            <v>113357600</v>
          </cell>
          <cell r="H242">
            <v>118884500</v>
          </cell>
          <cell r="I242">
            <v>104516900</v>
          </cell>
          <cell r="J242">
            <v>107693200</v>
          </cell>
          <cell r="K242">
            <v>105353300</v>
          </cell>
          <cell r="L242">
            <v>108404200</v>
          </cell>
          <cell r="M242">
            <v>87253300</v>
          </cell>
          <cell r="N242">
            <v>104959100</v>
          </cell>
          <cell r="O242">
            <v>108763400</v>
          </cell>
          <cell r="P242">
            <v>105123000</v>
          </cell>
          <cell r="Q242">
            <v>108518000</v>
          </cell>
          <cell r="R242">
            <v>1282854900</v>
          </cell>
        </row>
        <row r="243">
          <cell r="C243" t="str">
            <v>6-41118</v>
          </cell>
          <cell r="D243" t="str">
            <v>EXH - Charges (X - ray) RA - FAS</v>
          </cell>
          <cell r="F243">
            <v>466271900</v>
          </cell>
          <cell r="G243">
            <v>479955900</v>
          </cell>
          <cell r="H243">
            <v>507327800</v>
          </cell>
          <cell r="I243">
            <v>447396700</v>
          </cell>
          <cell r="J243">
            <v>459432700</v>
          </cell>
          <cell r="K243">
            <v>445274100</v>
          </cell>
          <cell r="L243">
            <v>456869900</v>
          </cell>
          <cell r="M243">
            <v>371287400</v>
          </cell>
          <cell r="N243">
            <v>442341700</v>
          </cell>
          <cell r="O243">
            <v>458749400</v>
          </cell>
          <cell r="P243">
            <v>444450500</v>
          </cell>
          <cell r="Q243">
            <v>459277700</v>
          </cell>
          <cell r="R243">
            <v>5438635700</v>
          </cell>
        </row>
        <row r="244"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C245" t="str">
            <v>6-41200</v>
          </cell>
          <cell r="D245" t="str">
            <v xml:space="preserve">Import Handling </v>
          </cell>
          <cell r="F245">
            <v>33680235300</v>
          </cell>
          <cell r="G245">
            <v>30276127000</v>
          </cell>
          <cell r="H245">
            <v>33384589700</v>
          </cell>
          <cell r="I245">
            <v>34382889000</v>
          </cell>
          <cell r="J245">
            <v>35533575100</v>
          </cell>
          <cell r="K245">
            <v>34843688000</v>
          </cell>
          <cell r="L245">
            <v>36288927200</v>
          </cell>
          <cell r="M245">
            <v>29380582300</v>
          </cell>
          <cell r="N245">
            <v>35387578900</v>
          </cell>
          <cell r="O245">
            <v>36689927700</v>
          </cell>
          <cell r="P245">
            <v>35661477500</v>
          </cell>
          <cell r="Q245">
            <v>35956129200</v>
          </cell>
          <cell r="R245">
            <v>411465726900</v>
          </cell>
        </row>
        <row r="246">
          <cell r="C246" t="str">
            <v>6-41211</v>
          </cell>
          <cell r="D246" t="str">
            <v>IMH - Storage  -  General</v>
          </cell>
          <cell r="F246">
            <v>29786147500</v>
          </cell>
          <cell r="G246">
            <v>26785420700</v>
          </cell>
          <cell r="H246">
            <v>29575500500</v>
          </cell>
          <cell r="I246">
            <v>30497058700</v>
          </cell>
          <cell r="J246">
            <v>31510172100</v>
          </cell>
          <cell r="K246">
            <v>30870564900</v>
          </cell>
          <cell r="L246">
            <v>31996046200</v>
          </cell>
          <cell r="M246">
            <v>25864856000</v>
          </cell>
          <cell r="N246">
            <v>31238076200</v>
          </cell>
          <cell r="O246">
            <v>32373143400</v>
          </cell>
          <cell r="P246">
            <v>31442047800</v>
          </cell>
          <cell r="Q246">
            <v>31785819900</v>
          </cell>
          <cell r="R246">
            <v>363724853900</v>
          </cell>
        </row>
        <row r="247">
          <cell r="C247" t="str">
            <v>6-41221</v>
          </cell>
          <cell r="D247" t="str">
            <v>IMH - Storage  -  Special</v>
          </cell>
          <cell r="F247">
            <v>2569797200</v>
          </cell>
          <cell r="G247">
            <v>2315787100</v>
          </cell>
          <cell r="H247">
            <v>2559052600</v>
          </cell>
          <cell r="I247">
            <v>2668830000</v>
          </cell>
          <cell r="J247">
            <v>2755042100</v>
          </cell>
          <cell r="K247">
            <v>2669065500</v>
          </cell>
          <cell r="L247">
            <v>2896944500</v>
          </cell>
          <cell r="M247">
            <v>2245312200</v>
          </cell>
          <cell r="N247">
            <v>2801266800</v>
          </cell>
          <cell r="O247">
            <v>2901703100</v>
          </cell>
          <cell r="P247">
            <v>2794634700</v>
          </cell>
          <cell r="Q247">
            <v>2897220600</v>
          </cell>
          <cell r="R247">
            <v>32074656400</v>
          </cell>
        </row>
        <row r="248">
          <cell r="C248" t="str">
            <v>6-41231</v>
          </cell>
          <cell r="D248" t="str">
            <v>IMH - Storage  -  Penitipan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C249" t="str">
            <v>6-41232</v>
          </cell>
          <cell r="D249" t="str">
            <v>IMH - Storage - Dwelling Time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C250" t="str">
            <v>6-41233</v>
          </cell>
          <cell r="D250" t="str">
            <v>IMH - Storage - Revenue Sharing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</row>
        <row r="251">
          <cell r="C251" t="str">
            <v>6-41212</v>
          </cell>
          <cell r="D251" t="str">
            <v>IMH - Handling</v>
          </cell>
          <cell r="F251">
            <v>744642700</v>
          </cell>
          <cell r="G251">
            <v>654963700</v>
          </cell>
          <cell r="H251">
            <v>681659500</v>
          </cell>
          <cell r="I251">
            <v>640514800</v>
          </cell>
          <cell r="J251">
            <v>671115800</v>
          </cell>
          <cell r="K251">
            <v>710696800</v>
          </cell>
          <cell r="L251">
            <v>776316900</v>
          </cell>
          <cell r="M251">
            <v>747713400</v>
          </cell>
          <cell r="N251">
            <v>741528100</v>
          </cell>
          <cell r="O251">
            <v>786377700</v>
          </cell>
          <cell r="P251">
            <v>807423100</v>
          </cell>
          <cell r="Q251">
            <v>669754000</v>
          </cell>
          <cell r="R251">
            <v>8632706500</v>
          </cell>
        </row>
        <row r="252">
          <cell r="C252" t="str">
            <v>6-41213</v>
          </cell>
          <cell r="D252" t="str">
            <v>IMH - Administration</v>
          </cell>
          <cell r="F252">
            <v>5898200</v>
          </cell>
          <cell r="G252">
            <v>5898200</v>
          </cell>
          <cell r="H252">
            <v>5898200</v>
          </cell>
          <cell r="I252">
            <v>5898200</v>
          </cell>
          <cell r="J252">
            <v>5898200</v>
          </cell>
          <cell r="K252">
            <v>5898200</v>
          </cell>
          <cell r="L252">
            <v>5898200</v>
          </cell>
          <cell r="M252">
            <v>5898200</v>
          </cell>
          <cell r="N252">
            <v>5898200</v>
          </cell>
          <cell r="O252">
            <v>5898200</v>
          </cell>
          <cell r="P252">
            <v>5898200</v>
          </cell>
          <cell r="Q252">
            <v>5898200</v>
          </cell>
          <cell r="R252">
            <v>70778400</v>
          </cell>
        </row>
        <row r="253">
          <cell r="C253" t="str">
            <v>6-41214</v>
          </cell>
          <cell r="D253" t="str">
            <v>IMH - Document</v>
          </cell>
          <cell r="F253">
            <v>433444900</v>
          </cell>
          <cell r="G253">
            <v>386587800</v>
          </cell>
          <cell r="H253">
            <v>423069100</v>
          </cell>
          <cell r="I253">
            <v>426279300</v>
          </cell>
          <cell r="J253">
            <v>442708100</v>
          </cell>
          <cell r="K253">
            <v>442462200</v>
          </cell>
          <cell r="L253">
            <v>464077900</v>
          </cell>
          <cell r="M253">
            <v>395749100</v>
          </cell>
          <cell r="N253">
            <v>455144700</v>
          </cell>
          <cell r="O253">
            <v>472107700</v>
          </cell>
          <cell r="P253">
            <v>465445100</v>
          </cell>
          <cell r="Q253">
            <v>448016700</v>
          </cell>
          <cell r="R253">
            <v>5255092600</v>
          </cell>
        </row>
        <row r="254">
          <cell r="C254" t="str">
            <v>6-41234</v>
          </cell>
          <cell r="D254" t="str">
            <v>IMH - Document - Revenue Sharing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C255" t="str">
            <v>6-41215</v>
          </cell>
          <cell r="D255" t="str">
            <v>IMH - Materai</v>
          </cell>
          <cell r="F255">
            <v>59432300</v>
          </cell>
          <cell r="G255">
            <v>54591800</v>
          </cell>
          <cell r="H255">
            <v>58865300</v>
          </cell>
          <cell r="I255">
            <v>60311500</v>
          </cell>
          <cell r="J255">
            <v>61931300</v>
          </cell>
          <cell r="K255">
            <v>60984600</v>
          </cell>
          <cell r="L255">
            <v>62789300</v>
          </cell>
          <cell r="M255">
            <v>53229900</v>
          </cell>
          <cell r="N255">
            <v>61670000</v>
          </cell>
          <cell r="O255">
            <v>63695300</v>
          </cell>
          <cell r="P255">
            <v>62237800</v>
          </cell>
          <cell r="Q255">
            <v>62547400</v>
          </cell>
          <cell r="R255">
            <v>722286500</v>
          </cell>
        </row>
        <row r="256">
          <cell r="C256" t="str">
            <v>6-41216</v>
          </cell>
          <cell r="D256" t="str">
            <v>IMH - Charges (X - ray)</v>
          </cell>
          <cell r="F256">
            <v>20059300</v>
          </cell>
          <cell r="G256">
            <v>18078400</v>
          </cell>
          <cell r="H256">
            <v>19985800</v>
          </cell>
          <cell r="I256">
            <v>20839800</v>
          </cell>
          <cell r="J256">
            <v>21508300</v>
          </cell>
          <cell r="K256">
            <v>20851600</v>
          </cell>
          <cell r="L256">
            <v>21559700</v>
          </cell>
          <cell r="M256">
            <v>17221400</v>
          </cell>
          <cell r="N256">
            <v>20853400</v>
          </cell>
          <cell r="O256">
            <v>21601000</v>
          </cell>
          <cell r="P256">
            <v>20803400</v>
          </cell>
          <cell r="Q256">
            <v>21571100</v>
          </cell>
          <cell r="R256">
            <v>244933200</v>
          </cell>
        </row>
        <row r="257">
          <cell r="C257" t="str">
            <v>6-41217</v>
          </cell>
          <cell r="D257" t="str">
            <v>IMH - CT Transport (OB)</v>
          </cell>
          <cell r="F257">
            <v>60813200</v>
          </cell>
          <cell r="G257">
            <v>54799300</v>
          </cell>
          <cell r="H257">
            <v>60558700</v>
          </cell>
          <cell r="I257">
            <v>63156700</v>
          </cell>
          <cell r="J257">
            <v>65199200.000000007</v>
          </cell>
          <cell r="K257">
            <v>63164200</v>
          </cell>
          <cell r="L257">
            <v>65294500</v>
          </cell>
          <cell r="M257">
            <v>50602100</v>
          </cell>
          <cell r="N257">
            <v>63141500</v>
          </cell>
          <cell r="O257">
            <v>65401300.000000007</v>
          </cell>
          <cell r="P257">
            <v>62987400</v>
          </cell>
          <cell r="Q257">
            <v>65301300</v>
          </cell>
          <cell r="R257">
            <v>740419400</v>
          </cell>
        </row>
        <row r="258">
          <cell r="C258" t="str">
            <v>6-41218</v>
          </cell>
          <cell r="D258" t="str">
            <v>IMH - NAWB Fee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</row>
        <row r="259"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</row>
        <row r="260">
          <cell r="C260" t="str">
            <v>6-41300</v>
          </cell>
          <cell r="D260" t="str">
            <v>Transhipment</v>
          </cell>
          <cell r="F260">
            <v>173952300</v>
          </cell>
          <cell r="G260">
            <v>152239300</v>
          </cell>
          <cell r="H260">
            <v>186518900</v>
          </cell>
          <cell r="I260">
            <v>173541100</v>
          </cell>
          <cell r="J260">
            <v>176380600</v>
          </cell>
          <cell r="K260">
            <v>180546100</v>
          </cell>
          <cell r="L260">
            <v>188388500</v>
          </cell>
          <cell r="M260">
            <v>176127100</v>
          </cell>
          <cell r="N260">
            <v>177079500</v>
          </cell>
          <cell r="O260">
            <v>183727800</v>
          </cell>
          <cell r="P260">
            <v>190866800</v>
          </cell>
          <cell r="Q260">
            <v>163758100</v>
          </cell>
          <cell r="R260">
            <v>2123126100</v>
          </cell>
        </row>
        <row r="261">
          <cell r="C261" t="str">
            <v>6-41311</v>
          </cell>
          <cell r="D261" t="str">
            <v>TRH - Transhipment</v>
          </cell>
          <cell r="F261">
            <v>105266800</v>
          </cell>
          <cell r="G261">
            <v>90422300</v>
          </cell>
          <cell r="H261">
            <v>109247500</v>
          </cell>
          <cell r="I261">
            <v>102451400</v>
          </cell>
          <cell r="J261">
            <v>103513900</v>
          </cell>
          <cell r="K261">
            <v>104036000</v>
          </cell>
          <cell r="L261">
            <v>106522700</v>
          </cell>
          <cell r="M261">
            <v>98354700</v>
          </cell>
          <cell r="N261">
            <v>97751500</v>
          </cell>
          <cell r="O261">
            <v>100433600</v>
          </cell>
          <cell r="P261">
            <v>103407700</v>
          </cell>
          <cell r="Q261">
            <v>93790800</v>
          </cell>
          <cell r="R261">
            <v>1215198900</v>
          </cell>
        </row>
        <row r="262">
          <cell r="C262" t="str">
            <v>6-41321</v>
          </cell>
          <cell r="D262" t="str">
            <v>TRT - Truncking</v>
          </cell>
          <cell r="F262">
            <v>68685500</v>
          </cell>
          <cell r="G262">
            <v>61817000</v>
          </cell>
          <cell r="H262">
            <v>77271400</v>
          </cell>
          <cell r="I262">
            <v>71089700</v>
          </cell>
          <cell r="J262">
            <v>72866700</v>
          </cell>
          <cell r="K262">
            <v>76510100</v>
          </cell>
          <cell r="L262">
            <v>81865800</v>
          </cell>
          <cell r="M262">
            <v>77772400</v>
          </cell>
          <cell r="N262">
            <v>79328000</v>
          </cell>
          <cell r="O262">
            <v>83294200</v>
          </cell>
          <cell r="P262">
            <v>87459100</v>
          </cell>
          <cell r="Q262">
            <v>69967300</v>
          </cell>
          <cell r="R262">
            <v>907927200</v>
          </cell>
        </row>
        <row r="263"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C264" t="str">
            <v>6-41400</v>
          </cell>
          <cell r="D264" t="str">
            <v xml:space="preserve">Rush Import Handling </v>
          </cell>
          <cell r="F264">
            <v>1752652800</v>
          </cell>
          <cell r="G264">
            <v>1612373600</v>
          </cell>
          <cell r="H264">
            <v>1633234900</v>
          </cell>
          <cell r="I264">
            <v>1701845600</v>
          </cell>
          <cell r="J264">
            <v>1751242600</v>
          </cell>
          <cell r="K264">
            <v>1708801700</v>
          </cell>
          <cell r="L264">
            <v>1765181600</v>
          </cell>
          <cell r="M264">
            <v>1776927600</v>
          </cell>
          <cell r="N264">
            <v>1721812400</v>
          </cell>
          <cell r="O264">
            <v>1784374400</v>
          </cell>
          <cell r="P264">
            <v>1718336200</v>
          </cell>
          <cell r="Q264">
            <v>1785499900</v>
          </cell>
          <cell r="R264">
            <v>20712283300</v>
          </cell>
        </row>
        <row r="265">
          <cell r="C265" t="str">
            <v>6-41411</v>
          </cell>
          <cell r="D265" t="str">
            <v>RIH - Storage  -  General</v>
          </cell>
          <cell r="F265">
            <v>413271900</v>
          </cell>
          <cell r="G265">
            <v>403645400</v>
          </cell>
          <cell r="H265">
            <v>292803800</v>
          </cell>
          <cell r="I265">
            <v>306050000</v>
          </cell>
          <cell r="J265">
            <v>313847600</v>
          </cell>
          <cell r="K265">
            <v>306882800</v>
          </cell>
          <cell r="L265">
            <v>312885600</v>
          </cell>
          <cell r="M265">
            <v>322606300</v>
          </cell>
          <cell r="N265">
            <v>314442200</v>
          </cell>
          <cell r="O265">
            <v>325811400</v>
          </cell>
          <cell r="P265">
            <v>313845000</v>
          </cell>
          <cell r="Q265">
            <v>327149400</v>
          </cell>
          <cell r="R265">
            <v>3953241400</v>
          </cell>
        </row>
        <row r="266">
          <cell r="C266" t="str">
            <v>6-41421</v>
          </cell>
          <cell r="D266" t="str">
            <v>RIH - Storage  -  Special</v>
          </cell>
          <cell r="F266">
            <v>12417300</v>
          </cell>
          <cell r="G266">
            <v>11206000</v>
          </cell>
          <cell r="H266">
            <v>12427000</v>
          </cell>
          <cell r="I266">
            <v>12940300</v>
          </cell>
          <cell r="J266">
            <v>13325900</v>
          </cell>
          <cell r="K266">
            <v>12997000</v>
          </cell>
          <cell r="L266">
            <v>13464100</v>
          </cell>
          <cell r="M266">
            <v>13482900</v>
          </cell>
          <cell r="N266">
            <v>13047600</v>
          </cell>
          <cell r="O266">
            <v>13522200</v>
          </cell>
          <cell r="P266">
            <v>13020900</v>
          </cell>
          <cell r="Q266">
            <v>13520200</v>
          </cell>
          <cell r="R266">
            <v>155371400</v>
          </cell>
        </row>
        <row r="267">
          <cell r="C267" t="str">
            <v>6-41431</v>
          </cell>
          <cell r="D267" t="str">
            <v>RIH - Storage  -  Revenue Sharing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</row>
        <row r="268">
          <cell r="C268" t="str">
            <v>6-41412</v>
          </cell>
          <cell r="D268" t="str">
            <v>RIH - Handling Fee/Rush Fee</v>
          </cell>
          <cell r="F268">
            <v>1253776600</v>
          </cell>
          <cell r="G268">
            <v>1131474300</v>
          </cell>
          <cell r="H268">
            <v>1254759600</v>
          </cell>
          <cell r="I268">
            <v>1306585700</v>
          </cell>
          <cell r="J268">
            <v>1345526300</v>
          </cell>
          <cell r="K268">
            <v>1312317600</v>
          </cell>
          <cell r="L268">
            <v>1359474800</v>
          </cell>
          <cell r="M268">
            <v>1361370600</v>
          </cell>
          <cell r="N268">
            <v>1317420400</v>
          </cell>
          <cell r="O268">
            <v>1365341300</v>
          </cell>
          <cell r="P268">
            <v>1314725400</v>
          </cell>
          <cell r="Q268">
            <v>1365142500</v>
          </cell>
          <cell r="R268">
            <v>15687915100</v>
          </cell>
        </row>
        <row r="269">
          <cell r="C269" t="str">
            <v>6-41413</v>
          </cell>
          <cell r="D269" t="str">
            <v>RIH - Administration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C270" t="str">
            <v>6-41414</v>
          </cell>
          <cell r="D270" t="str">
            <v>RIH - Document</v>
          </cell>
          <cell r="F270">
            <v>67791900</v>
          </cell>
          <cell r="G270">
            <v>61179000</v>
          </cell>
          <cell r="H270">
            <v>67845100</v>
          </cell>
          <cell r="I270">
            <v>70647300</v>
          </cell>
          <cell r="J270">
            <v>72752900</v>
          </cell>
          <cell r="K270">
            <v>70957300</v>
          </cell>
          <cell r="L270">
            <v>73507100</v>
          </cell>
          <cell r="M270">
            <v>73609600</v>
          </cell>
          <cell r="N270">
            <v>71233200</v>
          </cell>
          <cell r="O270">
            <v>73824300</v>
          </cell>
          <cell r="P270">
            <v>71087500</v>
          </cell>
          <cell r="Q270">
            <v>73813500</v>
          </cell>
          <cell r="R270">
            <v>848248700</v>
          </cell>
        </row>
        <row r="271">
          <cell r="C271" t="str">
            <v>6-41432</v>
          </cell>
          <cell r="D271" t="str">
            <v>RIH - Document  -  Revenue Sharing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</row>
        <row r="272">
          <cell r="C272" t="str">
            <v>6-41415</v>
          </cell>
          <cell r="D272" t="str">
            <v>RIH - Materai</v>
          </cell>
          <cell r="F272">
            <v>3305500</v>
          </cell>
          <cell r="G272">
            <v>2983100</v>
          </cell>
          <cell r="H272">
            <v>3308100</v>
          </cell>
          <cell r="I272">
            <v>3444700</v>
          </cell>
          <cell r="J272">
            <v>3547400</v>
          </cell>
          <cell r="K272">
            <v>3459800</v>
          </cell>
          <cell r="L272">
            <v>3584200</v>
          </cell>
          <cell r="M272">
            <v>3589200</v>
          </cell>
          <cell r="N272">
            <v>3473300</v>
          </cell>
          <cell r="O272">
            <v>3599600</v>
          </cell>
          <cell r="P272">
            <v>3466200</v>
          </cell>
          <cell r="Q272">
            <v>3599100</v>
          </cell>
          <cell r="R272">
            <v>41360200</v>
          </cell>
        </row>
        <row r="273">
          <cell r="C273" t="str">
            <v>6-41416</v>
          </cell>
          <cell r="D273" t="str">
            <v>RIH - Charges (X - ray)</v>
          </cell>
          <cell r="F273">
            <v>2089600</v>
          </cell>
          <cell r="G273">
            <v>1885800</v>
          </cell>
          <cell r="H273">
            <v>2091300</v>
          </cell>
          <cell r="I273">
            <v>2177600</v>
          </cell>
          <cell r="J273">
            <v>2242500</v>
          </cell>
          <cell r="K273">
            <v>2187200</v>
          </cell>
          <cell r="L273">
            <v>2265800</v>
          </cell>
          <cell r="M273">
            <v>2269000</v>
          </cell>
          <cell r="N273">
            <v>2195700</v>
          </cell>
          <cell r="O273">
            <v>2275600</v>
          </cell>
          <cell r="P273">
            <v>2191200</v>
          </cell>
          <cell r="Q273">
            <v>2275200</v>
          </cell>
          <cell r="R273">
            <v>26146500</v>
          </cell>
        </row>
        <row r="274">
          <cell r="C274" t="str">
            <v>6-41417</v>
          </cell>
          <cell r="D274" t="str">
            <v>RIH - CT Transport (OB)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</row>
        <row r="275">
          <cell r="C275" t="str">
            <v>6-41418</v>
          </cell>
          <cell r="D275" t="str">
            <v>RIH - NAWB Fee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</row>
        <row r="276">
          <cell r="C276" t="str">
            <v>6-41422</v>
          </cell>
          <cell r="D276" t="str">
            <v>RIH - Airside Handling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</row>
        <row r="277"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</row>
        <row r="278">
          <cell r="C278" t="str">
            <v>6-41500</v>
          </cell>
          <cell r="D278" t="str">
            <v>Domestic - Incoming</v>
          </cell>
          <cell r="F278">
            <v>36337800</v>
          </cell>
          <cell r="G278">
            <v>33804700</v>
          </cell>
          <cell r="H278">
            <v>121630100</v>
          </cell>
          <cell r="I278">
            <v>118506900</v>
          </cell>
          <cell r="J278">
            <v>121630100</v>
          </cell>
          <cell r="K278">
            <v>117706600</v>
          </cell>
          <cell r="L278">
            <v>85141100</v>
          </cell>
          <cell r="M278">
            <v>109467100</v>
          </cell>
          <cell r="N278">
            <v>117706600</v>
          </cell>
          <cell r="O278">
            <v>121630100</v>
          </cell>
          <cell r="P278">
            <v>117706600</v>
          </cell>
          <cell r="Q278">
            <v>122457100</v>
          </cell>
          <cell r="R278">
            <v>1223724800</v>
          </cell>
        </row>
        <row r="279"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</row>
        <row r="280">
          <cell r="C280" t="str">
            <v>6-41510</v>
          </cell>
          <cell r="D280" t="str">
            <v>Direct Client - DI</v>
          </cell>
          <cell r="F280">
            <v>36337800</v>
          </cell>
          <cell r="G280">
            <v>33804700</v>
          </cell>
          <cell r="H280">
            <v>121630100</v>
          </cell>
          <cell r="I280">
            <v>118506900</v>
          </cell>
          <cell r="J280">
            <v>121630100</v>
          </cell>
          <cell r="K280">
            <v>117706600</v>
          </cell>
          <cell r="L280">
            <v>85141100</v>
          </cell>
          <cell r="M280">
            <v>109467100</v>
          </cell>
          <cell r="N280">
            <v>117706600</v>
          </cell>
          <cell r="O280">
            <v>121630100</v>
          </cell>
          <cell r="P280">
            <v>117706600</v>
          </cell>
          <cell r="Q280">
            <v>122457100</v>
          </cell>
          <cell r="R280">
            <v>1223724800</v>
          </cell>
        </row>
        <row r="281">
          <cell r="C281" t="str">
            <v>6-41511</v>
          </cell>
          <cell r="D281" t="str">
            <v>DIC - Storage  -  General</v>
          </cell>
          <cell r="F281">
            <v>34341100</v>
          </cell>
          <cell r="G281">
            <v>31947200</v>
          </cell>
          <cell r="H281">
            <v>116415500</v>
          </cell>
          <cell r="I281">
            <v>113426200</v>
          </cell>
          <cell r="J281">
            <v>116415500</v>
          </cell>
          <cell r="K281">
            <v>112660200</v>
          </cell>
          <cell r="L281">
            <v>81490900</v>
          </cell>
          <cell r="M281">
            <v>104774000</v>
          </cell>
          <cell r="N281">
            <v>112660200</v>
          </cell>
          <cell r="O281">
            <v>116415500</v>
          </cell>
          <cell r="P281">
            <v>112660200</v>
          </cell>
          <cell r="Q281">
            <v>117207100</v>
          </cell>
          <cell r="R281">
            <v>1170413600</v>
          </cell>
        </row>
        <row r="282">
          <cell r="C282" t="str">
            <v>6-41521</v>
          </cell>
          <cell r="D282" t="str">
            <v xml:space="preserve">DIC - Storage  -  Special 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</row>
        <row r="283">
          <cell r="C283" t="str">
            <v>6-41531</v>
          </cell>
          <cell r="D283" t="str">
            <v>DIC - Storage  -  Revenue Sharing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</row>
        <row r="284">
          <cell r="C284" t="str">
            <v>6-41512</v>
          </cell>
          <cell r="D284" t="str">
            <v xml:space="preserve">DIC - Handling 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</row>
        <row r="285">
          <cell r="C285" t="str">
            <v>6-41513</v>
          </cell>
          <cell r="D285" t="str">
            <v xml:space="preserve">DIC - Administration 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C286" t="str">
            <v>6-41514</v>
          </cell>
          <cell r="D286" t="str">
            <v xml:space="preserve">DIC - Document </v>
          </cell>
          <cell r="F286">
            <v>686800</v>
          </cell>
          <cell r="G286">
            <v>638900</v>
          </cell>
          <cell r="H286">
            <v>2328300</v>
          </cell>
          <cell r="I286">
            <v>2268500</v>
          </cell>
          <cell r="J286">
            <v>2328300</v>
          </cell>
          <cell r="K286">
            <v>2253200</v>
          </cell>
          <cell r="L286">
            <v>1629800</v>
          </cell>
          <cell r="M286">
            <v>2095500</v>
          </cell>
          <cell r="N286">
            <v>2253200</v>
          </cell>
          <cell r="O286">
            <v>2328300</v>
          </cell>
          <cell r="P286">
            <v>2253200</v>
          </cell>
          <cell r="Q286">
            <v>2344100</v>
          </cell>
          <cell r="R286">
            <v>23408100</v>
          </cell>
        </row>
        <row r="287">
          <cell r="C287" t="str">
            <v>6-41532</v>
          </cell>
          <cell r="D287" t="str">
            <v>DIC - Document  -  Revenue Sharing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</row>
        <row r="288">
          <cell r="C288" t="str">
            <v>6-41515</v>
          </cell>
          <cell r="D288" t="str">
            <v xml:space="preserve">DIC - Materai </v>
          </cell>
          <cell r="F288">
            <v>1309900</v>
          </cell>
          <cell r="G288">
            <v>1218600</v>
          </cell>
          <cell r="H288">
            <v>2886300</v>
          </cell>
          <cell r="I288">
            <v>2812200</v>
          </cell>
          <cell r="J288">
            <v>2886300</v>
          </cell>
          <cell r="K288">
            <v>2793200</v>
          </cell>
          <cell r="L288">
            <v>2020400</v>
          </cell>
          <cell r="M288">
            <v>2597600</v>
          </cell>
          <cell r="N288">
            <v>2793200</v>
          </cell>
          <cell r="O288">
            <v>2886300</v>
          </cell>
          <cell r="P288">
            <v>2793200</v>
          </cell>
          <cell r="Q288">
            <v>2905900</v>
          </cell>
          <cell r="R288">
            <v>29903100</v>
          </cell>
        </row>
        <row r="289">
          <cell r="C289" t="str">
            <v>6-41516</v>
          </cell>
          <cell r="D289" t="str">
            <v xml:space="preserve">DIC - Charges (X - ray) 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</row>
        <row r="290"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</row>
        <row r="291">
          <cell r="C291" t="str">
            <v>6-41550</v>
          </cell>
          <cell r="D291" t="str">
            <v>Revenue Sharing - DI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C292" t="str">
            <v>6-41551</v>
          </cell>
          <cell r="D292" t="str">
            <v xml:space="preserve">DIR - Revenue Sharing 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C294" t="str">
            <v>6-41600</v>
          </cell>
          <cell r="D294" t="str">
            <v>Domestic - Outgoing</v>
          </cell>
          <cell r="F294">
            <v>74980600</v>
          </cell>
          <cell r="G294">
            <v>72875900</v>
          </cell>
          <cell r="H294">
            <v>187343500</v>
          </cell>
          <cell r="I294">
            <v>185523500</v>
          </cell>
          <cell r="J294">
            <v>187343500</v>
          </cell>
          <cell r="K294">
            <v>181300200</v>
          </cell>
          <cell r="L294">
            <v>131140500</v>
          </cell>
          <cell r="M294">
            <v>168609100</v>
          </cell>
          <cell r="N294">
            <v>181300200</v>
          </cell>
          <cell r="O294">
            <v>187343500</v>
          </cell>
          <cell r="P294">
            <v>181300200</v>
          </cell>
          <cell r="Q294">
            <v>191707600</v>
          </cell>
          <cell r="R294">
            <v>1930768300</v>
          </cell>
        </row>
        <row r="295"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</row>
        <row r="296">
          <cell r="C296" t="str">
            <v>6-41610</v>
          </cell>
          <cell r="D296" t="str">
            <v>Direct Client - DO</v>
          </cell>
          <cell r="F296">
            <v>74980600</v>
          </cell>
          <cell r="G296">
            <v>72875900</v>
          </cell>
          <cell r="H296">
            <v>187343500</v>
          </cell>
          <cell r="I296">
            <v>185523500</v>
          </cell>
          <cell r="J296">
            <v>187343500</v>
          </cell>
          <cell r="K296">
            <v>181300200</v>
          </cell>
          <cell r="L296">
            <v>131140500</v>
          </cell>
          <cell r="M296">
            <v>168609100</v>
          </cell>
          <cell r="N296">
            <v>181300200</v>
          </cell>
          <cell r="O296">
            <v>187343500</v>
          </cell>
          <cell r="P296">
            <v>181300200</v>
          </cell>
          <cell r="Q296">
            <v>191707600</v>
          </cell>
          <cell r="R296">
            <v>1930768300</v>
          </cell>
        </row>
        <row r="297">
          <cell r="C297" t="str">
            <v>6-41611</v>
          </cell>
          <cell r="D297" t="str">
            <v>DOC - Storage  -  General</v>
          </cell>
          <cell r="F297">
            <v>72404600</v>
          </cell>
          <cell r="G297">
            <v>70372200</v>
          </cell>
          <cell r="H297">
            <v>181864700</v>
          </cell>
          <cell r="I297">
            <v>180097900</v>
          </cell>
          <cell r="J297">
            <v>181864700</v>
          </cell>
          <cell r="K297">
            <v>175998100</v>
          </cell>
          <cell r="L297">
            <v>127305300</v>
          </cell>
          <cell r="M297">
            <v>163678200</v>
          </cell>
          <cell r="N297">
            <v>175998100</v>
          </cell>
          <cell r="O297">
            <v>181864700</v>
          </cell>
          <cell r="P297">
            <v>175998100</v>
          </cell>
          <cell r="Q297">
            <v>186101200</v>
          </cell>
          <cell r="R297">
            <v>1873547800</v>
          </cell>
        </row>
        <row r="298">
          <cell r="C298" t="str">
            <v>6-41621</v>
          </cell>
          <cell r="D298" t="str">
            <v>DOC - Storage  -  Special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</row>
        <row r="299">
          <cell r="C299" t="str">
            <v>6-41631</v>
          </cell>
          <cell r="D299" t="str">
            <v>DOC - Storage  -  Revenue Sharing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</row>
        <row r="300">
          <cell r="C300" t="str">
            <v>6-41612</v>
          </cell>
          <cell r="D300" t="str">
            <v xml:space="preserve">DOC - Handling </v>
          </cell>
          <cell r="F300">
            <v>1448100</v>
          </cell>
          <cell r="G300">
            <v>1407400</v>
          </cell>
          <cell r="H300">
            <v>3637300</v>
          </cell>
          <cell r="I300">
            <v>3602000</v>
          </cell>
          <cell r="J300">
            <v>3637300</v>
          </cell>
          <cell r="K300">
            <v>3520000</v>
          </cell>
          <cell r="L300">
            <v>2546100</v>
          </cell>
          <cell r="M300">
            <v>3273600</v>
          </cell>
          <cell r="N300">
            <v>3520000</v>
          </cell>
          <cell r="O300">
            <v>3637300</v>
          </cell>
          <cell r="P300">
            <v>3520000</v>
          </cell>
          <cell r="Q300">
            <v>3722000</v>
          </cell>
          <cell r="R300">
            <v>37471100</v>
          </cell>
        </row>
        <row r="301">
          <cell r="C301" t="str">
            <v>6-41613</v>
          </cell>
          <cell r="D301" t="str">
            <v xml:space="preserve">DOC - Administration 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</row>
        <row r="302">
          <cell r="C302" t="str">
            <v>6-41614</v>
          </cell>
          <cell r="D302" t="str">
            <v xml:space="preserve">DOC - Document </v>
          </cell>
          <cell r="F302">
            <v>851200</v>
          </cell>
          <cell r="G302">
            <v>827400</v>
          </cell>
          <cell r="H302">
            <v>1389800</v>
          </cell>
          <cell r="I302">
            <v>1376300</v>
          </cell>
          <cell r="J302">
            <v>1389800</v>
          </cell>
          <cell r="K302">
            <v>1345000</v>
          </cell>
          <cell r="L302">
            <v>972900</v>
          </cell>
          <cell r="M302">
            <v>1250800</v>
          </cell>
          <cell r="N302">
            <v>1345000</v>
          </cell>
          <cell r="O302">
            <v>1389800</v>
          </cell>
          <cell r="P302">
            <v>1345000</v>
          </cell>
          <cell r="Q302">
            <v>1422200</v>
          </cell>
          <cell r="R302">
            <v>14905200</v>
          </cell>
        </row>
        <row r="303">
          <cell r="C303" t="str">
            <v>6-41632</v>
          </cell>
          <cell r="D303" t="str">
            <v>DOC - Document   -  Revenue Sharing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C304" t="str">
            <v>6-41615</v>
          </cell>
          <cell r="D304" t="str">
            <v xml:space="preserve">DOC - Materai </v>
          </cell>
          <cell r="F304">
            <v>276700</v>
          </cell>
          <cell r="G304">
            <v>268900</v>
          </cell>
          <cell r="H304">
            <v>451700</v>
          </cell>
          <cell r="I304">
            <v>447300</v>
          </cell>
          <cell r="J304">
            <v>451700</v>
          </cell>
          <cell r="K304">
            <v>437100</v>
          </cell>
          <cell r="L304">
            <v>316200</v>
          </cell>
          <cell r="M304">
            <v>406500</v>
          </cell>
          <cell r="N304">
            <v>437100</v>
          </cell>
          <cell r="O304">
            <v>451700</v>
          </cell>
          <cell r="P304">
            <v>437100</v>
          </cell>
          <cell r="Q304">
            <v>462200</v>
          </cell>
          <cell r="R304">
            <v>4844200</v>
          </cell>
        </row>
        <row r="305">
          <cell r="C305" t="str">
            <v>6-41616</v>
          </cell>
          <cell r="D305" t="str">
            <v xml:space="preserve">DOC - Charges (X - ray) 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C307" t="str">
            <v>6-41650</v>
          </cell>
          <cell r="D307" t="str">
            <v>Revenue Sharing - DO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</row>
        <row r="308">
          <cell r="C308" t="str">
            <v>6-41651</v>
          </cell>
          <cell r="D308" t="str">
            <v>DOR - Revenue Sharing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C310" t="str">
            <v>6-41700</v>
          </cell>
          <cell r="D310" t="str">
            <v xml:space="preserve">Charter Flight Handling 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C311" t="str">
            <v>6-41711</v>
          </cell>
          <cell r="D311" t="str">
            <v>CFH - Storage  -  General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C312" t="str">
            <v>6-41721</v>
          </cell>
          <cell r="D312" t="str">
            <v>CFH - Storage  -  Special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</row>
        <row r="313">
          <cell r="C313" t="str">
            <v>6-41712</v>
          </cell>
          <cell r="D313" t="str">
            <v xml:space="preserve">CFH - Handling 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</row>
        <row r="314">
          <cell r="C314" t="str">
            <v>6-41713</v>
          </cell>
          <cell r="D314" t="str">
            <v xml:space="preserve">CFH - Administration 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</row>
        <row r="315">
          <cell r="C315" t="str">
            <v>6-41714</v>
          </cell>
          <cell r="D315" t="str">
            <v xml:space="preserve">CFH - Document 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C316" t="str">
            <v>6-41715</v>
          </cell>
          <cell r="D316" t="str">
            <v xml:space="preserve">CFH - Materai 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C317" t="str">
            <v>6-41716</v>
          </cell>
          <cell r="D317" t="str">
            <v xml:space="preserve">CFH - Charges (X - ray) 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</row>
        <row r="318">
          <cell r="C318" t="str">
            <v>6-41749</v>
          </cell>
          <cell r="D318" t="str">
            <v xml:space="preserve">CFH - Others 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</row>
        <row r="319"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C320" t="str">
            <v>6-42000</v>
          </cell>
          <cell r="D320" t="str">
            <v>Ancillary Service - Cargo</v>
          </cell>
          <cell r="F320">
            <v>2097534200</v>
          </cell>
          <cell r="G320">
            <v>2000665400</v>
          </cell>
          <cell r="H320">
            <v>2154204400</v>
          </cell>
          <cell r="I320">
            <v>2068233600</v>
          </cell>
          <cell r="J320">
            <v>2137170000</v>
          </cell>
          <cell r="K320">
            <v>2092799600</v>
          </cell>
          <cell r="L320">
            <v>2169317500</v>
          </cell>
          <cell r="M320">
            <v>1763325400</v>
          </cell>
          <cell r="N320">
            <v>2100323000</v>
          </cell>
          <cell r="O320">
            <v>2175953800</v>
          </cell>
          <cell r="P320">
            <v>2109671900</v>
          </cell>
          <cell r="Q320">
            <v>2147251500</v>
          </cell>
          <cell r="R320">
            <v>25016450300</v>
          </cell>
        </row>
        <row r="321"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</row>
        <row r="322">
          <cell r="C322" t="str">
            <v>6-42100</v>
          </cell>
          <cell r="D322" t="str">
            <v>Cargo Label Printing (Barcode)</v>
          </cell>
          <cell r="F322">
            <v>80409200</v>
          </cell>
          <cell r="G322">
            <v>76929300</v>
          </cell>
          <cell r="H322">
            <v>83953900</v>
          </cell>
          <cell r="I322">
            <v>80544500</v>
          </cell>
          <cell r="J322">
            <v>82884800</v>
          </cell>
          <cell r="K322">
            <v>81213100</v>
          </cell>
          <cell r="L322">
            <v>83996500</v>
          </cell>
          <cell r="M322">
            <v>69110800</v>
          </cell>
          <cell r="N322">
            <v>81257700</v>
          </cell>
          <cell r="O322">
            <v>84332400</v>
          </cell>
          <cell r="P322">
            <v>82199400</v>
          </cell>
          <cell r="Q322">
            <v>82813700</v>
          </cell>
          <cell r="R322">
            <v>969645300</v>
          </cell>
        </row>
        <row r="323">
          <cell r="C323" t="str">
            <v>6-42110</v>
          </cell>
          <cell r="D323" t="str">
            <v>CLP - International</v>
          </cell>
          <cell r="F323">
            <v>80409200</v>
          </cell>
          <cell r="G323">
            <v>76929300</v>
          </cell>
          <cell r="H323">
            <v>83953900</v>
          </cell>
          <cell r="I323">
            <v>80544500</v>
          </cell>
          <cell r="J323">
            <v>82884800</v>
          </cell>
          <cell r="K323">
            <v>81213100</v>
          </cell>
          <cell r="L323">
            <v>83996500</v>
          </cell>
          <cell r="M323">
            <v>69110800</v>
          </cell>
          <cell r="N323">
            <v>81257700</v>
          </cell>
          <cell r="O323">
            <v>84332400</v>
          </cell>
          <cell r="P323">
            <v>82199400</v>
          </cell>
          <cell r="Q323">
            <v>82813700</v>
          </cell>
          <cell r="R323">
            <v>969645300</v>
          </cell>
        </row>
        <row r="324">
          <cell r="C324" t="str">
            <v>6-42120</v>
          </cell>
          <cell r="D324" t="str">
            <v>CLP - Domestic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</row>
        <row r="326">
          <cell r="C326" t="str">
            <v>6-42150</v>
          </cell>
          <cell r="D326" t="str">
            <v>EDI Transaction</v>
          </cell>
          <cell r="F326">
            <v>150311300</v>
          </cell>
          <cell r="G326">
            <v>138658300</v>
          </cell>
          <cell r="H326">
            <v>148193100</v>
          </cell>
          <cell r="I326">
            <v>140412200</v>
          </cell>
          <cell r="J326">
            <v>146657300</v>
          </cell>
          <cell r="K326">
            <v>147666000</v>
          </cell>
          <cell r="L326">
            <v>156402000</v>
          </cell>
          <cell r="M326">
            <v>134709700</v>
          </cell>
          <cell r="N326">
            <v>152140700</v>
          </cell>
          <cell r="O326">
            <v>157283700</v>
          </cell>
          <cell r="P326">
            <v>155804100</v>
          </cell>
          <cell r="Q326">
            <v>147412600</v>
          </cell>
          <cell r="R326">
            <v>1775651000</v>
          </cell>
        </row>
        <row r="327">
          <cell r="C327" t="str">
            <v>6-42160</v>
          </cell>
          <cell r="D327" t="str">
            <v>EDI - International</v>
          </cell>
          <cell r="F327">
            <v>150311300</v>
          </cell>
          <cell r="G327">
            <v>138658300</v>
          </cell>
          <cell r="H327">
            <v>148193100</v>
          </cell>
          <cell r="I327">
            <v>140412200</v>
          </cell>
          <cell r="J327">
            <v>146657300</v>
          </cell>
          <cell r="K327">
            <v>147666000</v>
          </cell>
          <cell r="L327">
            <v>156402000</v>
          </cell>
          <cell r="M327">
            <v>134709700</v>
          </cell>
          <cell r="N327">
            <v>152140700</v>
          </cell>
          <cell r="O327">
            <v>157283700</v>
          </cell>
          <cell r="P327">
            <v>155804100</v>
          </cell>
          <cell r="Q327">
            <v>147412600</v>
          </cell>
          <cell r="R327">
            <v>1775651000</v>
          </cell>
        </row>
        <row r="328"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</row>
        <row r="329">
          <cell r="C329" t="str">
            <v>6-42200</v>
          </cell>
          <cell r="D329" t="str">
            <v>Photocopy</v>
          </cell>
          <cell r="F329">
            <v>4152300.0000000005</v>
          </cell>
          <cell r="G329">
            <v>3987600</v>
          </cell>
          <cell r="H329">
            <v>4293700</v>
          </cell>
          <cell r="I329">
            <v>4134400.0000000005</v>
          </cell>
          <cell r="J329">
            <v>4265800</v>
          </cell>
          <cell r="K329">
            <v>4154700</v>
          </cell>
          <cell r="L329">
            <v>4287800</v>
          </cell>
          <cell r="M329">
            <v>3431300</v>
          </cell>
          <cell r="N329">
            <v>4148900.0000000005</v>
          </cell>
          <cell r="O329">
            <v>4297900</v>
          </cell>
          <cell r="P329">
            <v>4143399.9999999995</v>
          </cell>
          <cell r="Q329">
            <v>4290900</v>
          </cell>
          <cell r="R329">
            <v>49588700</v>
          </cell>
        </row>
        <row r="330">
          <cell r="C330" t="str">
            <v>6-42210</v>
          </cell>
          <cell r="D330" t="str">
            <v>PC - International</v>
          </cell>
          <cell r="F330">
            <v>4152300.0000000005</v>
          </cell>
          <cell r="G330">
            <v>3987600</v>
          </cell>
          <cell r="H330">
            <v>4293700</v>
          </cell>
          <cell r="I330">
            <v>4134400.0000000005</v>
          </cell>
          <cell r="J330">
            <v>4265800</v>
          </cell>
          <cell r="K330">
            <v>4154700</v>
          </cell>
          <cell r="L330">
            <v>4287800</v>
          </cell>
          <cell r="M330">
            <v>3431300</v>
          </cell>
          <cell r="N330">
            <v>4148900.0000000005</v>
          </cell>
          <cell r="O330">
            <v>4297900</v>
          </cell>
          <cell r="P330">
            <v>4143399.9999999995</v>
          </cell>
          <cell r="Q330">
            <v>4290900</v>
          </cell>
          <cell r="R330">
            <v>49588700</v>
          </cell>
        </row>
        <row r="331">
          <cell r="C331" t="str">
            <v>6-42220</v>
          </cell>
          <cell r="D331" t="str">
            <v>PC - Domestic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</row>
        <row r="333">
          <cell r="C333" t="str">
            <v>6-42250</v>
          </cell>
          <cell r="D333" t="str">
            <v>Equipment Rental</v>
          </cell>
          <cell r="F333">
            <v>41500</v>
          </cell>
          <cell r="G333">
            <v>41900</v>
          </cell>
          <cell r="H333">
            <v>47100</v>
          </cell>
          <cell r="I333">
            <v>45400</v>
          </cell>
          <cell r="J333">
            <v>44300</v>
          </cell>
          <cell r="K333">
            <v>39700</v>
          </cell>
          <cell r="L333">
            <v>39200</v>
          </cell>
          <cell r="M333">
            <v>37100</v>
          </cell>
          <cell r="N333">
            <v>36100</v>
          </cell>
          <cell r="O333">
            <v>39500</v>
          </cell>
          <cell r="P333">
            <v>39600</v>
          </cell>
          <cell r="Q333">
            <v>40200</v>
          </cell>
          <cell r="R333">
            <v>491600</v>
          </cell>
        </row>
        <row r="334">
          <cell r="C334" t="str">
            <v>6-42260</v>
          </cell>
          <cell r="D334" t="str">
            <v>ER - International</v>
          </cell>
          <cell r="F334">
            <v>41500</v>
          </cell>
          <cell r="G334">
            <v>41900</v>
          </cell>
          <cell r="H334">
            <v>47100</v>
          </cell>
          <cell r="I334">
            <v>45400</v>
          </cell>
          <cell r="J334">
            <v>44300</v>
          </cell>
          <cell r="K334">
            <v>39700</v>
          </cell>
          <cell r="L334">
            <v>39200</v>
          </cell>
          <cell r="M334">
            <v>37100</v>
          </cell>
          <cell r="N334">
            <v>36100</v>
          </cell>
          <cell r="O334">
            <v>39500</v>
          </cell>
          <cell r="P334">
            <v>39600</v>
          </cell>
          <cell r="Q334">
            <v>40200</v>
          </cell>
          <cell r="R334">
            <v>491600</v>
          </cell>
        </row>
        <row r="335">
          <cell r="C335" t="str">
            <v>6-42270</v>
          </cell>
          <cell r="D335" t="str">
            <v>ER - Domestic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</row>
        <row r="336"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C337" t="str">
            <v>6-42300</v>
          </cell>
          <cell r="D337" t="str">
            <v>AWB Split PU</v>
          </cell>
          <cell r="F337">
            <v>399624500</v>
          </cell>
          <cell r="G337">
            <v>376175800</v>
          </cell>
          <cell r="H337">
            <v>403672100</v>
          </cell>
          <cell r="I337">
            <v>385636700</v>
          </cell>
          <cell r="J337">
            <v>400350300</v>
          </cell>
          <cell r="K337">
            <v>396308900</v>
          </cell>
          <cell r="L337">
            <v>414363400</v>
          </cell>
          <cell r="M337">
            <v>343675500</v>
          </cell>
          <cell r="N337">
            <v>401997500</v>
          </cell>
          <cell r="O337">
            <v>416012200</v>
          </cell>
          <cell r="P337">
            <v>406450500</v>
          </cell>
          <cell r="Q337">
            <v>402679400</v>
          </cell>
          <cell r="R337">
            <v>4746946800</v>
          </cell>
        </row>
        <row r="338">
          <cell r="C338" t="str">
            <v>6-42310</v>
          </cell>
          <cell r="D338" t="str">
            <v>AWB - International</v>
          </cell>
          <cell r="F338">
            <v>399624500</v>
          </cell>
          <cell r="G338">
            <v>376175800</v>
          </cell>
          <cell r="H338">
            <v>403672100</v>
          </cell>
          <cell r="I338">
            <v>385636700</v>
          </cell>
          <cell r="J338">
            <v>400350300</v>
          </cell>
          <cell r="K338">
            <v>396308900</v>
          </cell>
          <cell r="L338">
            <v>414363400</v>
          </cell>
          <cell r="M338">
            <v>343675500</v>
          </cell>
          <cell r="N338">
            <v>401997500</v>
          </cell>
          <cell r="O338">
            <v>416012200</v>
          </cell>
          <cell r="P338">
            <v>406450500</v>
          </cell>
          <cell r="Q338">
            <v>402679400</v>
          </cell>
          <cell r="R338">
            <v>4746946800</v>
          </cell>
        </row>
        <row r="339">
          <cell r="C339">
            <v>0</v>
          </cell>
          <cell r="D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C340" t="str">
            <v>6-42350</v>
          </cell>
          <cell r="D340" t="str">
            <v>Cargo Inspection Report</v>
          </cell>
          <cell r="F340">
            <v>128657999.99999999</v>
          </cell>
          <cell r="G340">
            <v>123552700</v>
          </cell>
          <cell r="H340">
            <v>133038900.00000001</v>
          </cell>
          <cell r="I340">
            <v>128104099.99999999</v>
          </cell>
          <cell r="J340">
            <v>132174600</v>
          </cell>
          <cell r="K340">
            <v>128730899.99999999</v>
          </cell>
          <cell r="L340">
            <v>132854400</v>
          </cell>
          <cell r="M340">
            <v>106315800</v>
          </cell>
          <cell r="N340">
            <v>128553300</v>
          </cell>
          <cell r="O340">
            <v>133167100</v>
          </cell>
          <cell r="P340">
            <v>128382900</v>
          </cell>
          <cell r="Q340">
            <v>132951000</v>
          </cell>
          <cell r="R340">
            <v>1536483700</v>
          </cell>
        </row>
        <row r="341">
          <cell r="C341" t="str">
            <v>6-42360</v>
          </cell>
          <cell r="D341" t="str">
            <v>CIR - International</v>
          </cell>
          <cell r="F341">
            <v>128657999.99999999</v>
          </cell>
          <cell r="G341">
            <v>123552700</v>
          </cell>
          <cell r="H341">
            <v>133038900.00000001</v>
          </cell>
          <cell r="I341">
            <v>128104099.99999999</v>
          </cell>
          <cell r="J341">
            <v>132174600</v>
          </cell>
          <cell r="K341">
            <v>128730899.99999999</v>
          </cell>
          <cell r="L341">
            <v>132854400</v>
          </cell>
          <cell r="M341">
            <v>106315800</v>
          </cell>
          <cell r="N341">
            <v>128553300</v>
          </cell>
          <cell r="O341">
            <v>133167100</v>
          </cell>
          <cell r="P341">
            <v>128382900</v>
          </cell>
          <cell r="Q341">
            <v>132951000</v>
          </cell>
          <cell r="R341">
            <v>1536483700</v>
          </cell>
        </row>
        <row r="342">
          <cell r="C342" t="str">
            <v>6-42370</v>
          </cell>
          <cell r="D342" t="str">
            <v>CIR - Domestic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</row>
        <row r="343">
          <cell r="C343">
            <v>0</v>
          </cell>
          <cell r="D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</row>
        <row r="344">
          <cell r="C344" t="str">
            <v>6-42400</v>
          </cell>
          <cell r="D344" t="str">
            <v>CCB/Kade</v>
          </cell>
          <cell r="F344">
            <v>350180000</v>
          </cell>
          <cell r="G344">
            <v>336284400</v>
          </cell>
          <cell r="H344">
            <v>362103800</v>
          </cell>
          <cell r="I344">
            <v>348672300</v>
          </cell>
          <cell r="J344">
            <v>359751400</v>
          </cell>
          <cell r="K344">
            <v>350378400</v>
          </cell>
          <cell r="L344">
            <v>361601600</v>
          </cell>
          <cell r="M344">
            <v>289369200</v>
          </cell>
          <cell r="N344">
            <v>349895100</v>
          </cell>
          <cell r="O344">
            <v>362452800</v>
          </cell>
          <cell r="P344">
            <v>349431200</v>
          </cell>
          <cell r="Q344">
            <v>361864800</v>
          </cell>
          <cell r="R344">
            <v>4181985000</v>
          </cell>
        </row>
        <row r="345">
          <cell r="C345" t="str">
            <v>6-42410</v>
          </cell>
          <cell r="D345" t="str">
            <v>CCB - International</v>
          </cell>
          <cell r="F345">
            <v>350180000</v>
          </cell>
          <cell r="G345">
            <v>336284400</v>
          </cell>
          <cell r="H345">
            <v>362103800</v>
          </cell>
          <cell r="I345">
            <v>348672300</v>
          </cell>
          <cell r="J345">
            <v>359751400</v>
          </cell>
          <cell r="K345">
            <v>350378400</v>
          </cell>
          <cell r="L345">
            <v>361601600</v>
          </cell>
          <cell r="M345">
            <v>289369200</v>
          </cell>
          <cell r="N345">
            <v>349895100</v>
          </cell>
          <cell r="O345">
            <v>362452800</v>
          </cell>
          <cell r="P345">
            <v>349431200</v>
          </cell>
          <cell r="Q345">
            <v>361864800</v>
          </cell>
          <cell r="R345">
            <v>4181985000</v>
          </cell>
        </row>
        <row r="346">
          <cell r="C346" t="str">
            <v>6-42420</v>
          </cell>
          <cell r="D346" t="str">
            <v>CCB - Domestic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</row>
        <row r="347">
          <cell r="C347">
            <v>0</v>
          </cell>
          <cell r="D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C348" t="str">
            <v>6-42450</v>
          </cell>
          <cell r="D348" t="str">
            <v>Plastic Cost Reimbursement</v>
          </cell>
          <cell r="F348">
            <v>94829600</v>
          </cell>
          <cell r="G348">
            <v>91313700</v>
          </cell>
          <cell r="H348">
            <v>98551100</v>
          </cell>
          <cell r="I348">
            <v>94903400</v>
          </cell>
          <cell r="J348">
            <v>97613000</v>
          </cell>
          <cell r="K348">
            <v>94676000</v>
          </cell>
          <cell r="L348">
            <v>97498500</v>
          </cell>
          <cell r="M348">
            <v>78694600</v>
          </cell>
          <cell r="N348">
            <v>94125100</v>
          </cell>
          <cell r="O348">
            <v>97751300</v>
          </cell>
          <cell r="P348">
            <v>94420400</v>
          </cell>
          <cell r="Q348">
            <v>97687700</v>
          </cell>
          <cell r="R348">
            <v>1132064400</v>
          </cell>
        </row>
        <row r="349">
          <cell r="C349" t="str">
            <v>6-42460</v>
          </cell>
          <cell r="D349" t="str">
            <v>PCR - International</v>
          </cell>
          <cell r="F349">
            <v>94829600</v>
          </cell>
          <cell r="G349">
            <v>91313700</v>
          </cell>
          <cell r="H349">
            <v>98551100</v>
          </cell>
          <cell r="I349">
            <v>94903400</v>
          </cell>
          <cell r="J349">
            <v>97613000</v>
          </cell>
          <cell r="K349">
            <v>94676000</v>
          </cell>
          <cell r="L349">
            <v>97498500</v>
          </cell>
          <cell r="M349">
            <v>78694600</v>
          </cell>
          <cell r="N349">
            <v>94125100</v>
          </cell>
          <cell r="O349">
            <v>97751300</v>
          </cell>
          <cell r="P349">
            <v>94420400</v>
          </cell>
          <cell r="Q349">
            <v>97687700</v>
          </cell>
          <cell r="R349">
            <v>1132064400</v>
          </cell>
        </row>
        <row r="350">
          <cell r="C350" t="str">
            <v>6-42470</v>
          </cell>
          <cell r="D350" t="str">
            <v>PCR - Domestic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</row>
        <row r="351">
          <cell r="C351">
            <v>0</v>
          </cell>
          <cell r="D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C352" t="str">
            <v>6-42500</v>
          </cell>
          <cell r="D352" t="str">
            <v>DG Inspection</v>
          </cell>
          <cell r="F352">
            <v>855277000</v>
          </cell>
          <cell r="G352">
            <v>820527800</v>
          </cell>
          <cell r="H352">
            <v>884154700</v>
          </cell>
          <cell r="I352">
            <v>850911700</v>
          </cell>
          <cell r="J352">
            <v>878063600</v>
          </cell>
          <cell r="K352">
            <v>855976900</v>
          </cell>
          <cell r="L352">
            <v>883961500</v>
          </cell>
          <cell r="M352">
            <v>709177600</v>
          </cell>
          <cell r="N352">
            <v>855401000</v>
          </cell>
          <cell r="O352">
            <v>886176800</v>
          </cell>
          <cell r="P352">
            <v>855235600</v>
          </cell>
          <cell r="Q352">
            <v>882936900</v>
          </cell>
          <cell r="R352">
            <v>10217801100</v>
          </cell>
        </row>
        <row r="353">
          <cell r="C353" t="str">
            <v>6-42510</v>
          </cell>
          <cell r="D353" t="str">
            <v>DGI  -  International</v>
          </cell>
          <cell r="F353">
            <v>855277000</v>
          </cell>
          <cell r="G353">
            <v>820527800</v>
          </cell>
          <cell r="H353">
            <v>884154700</v>
          </cell>
          <cell r="I353">
            <v>850911700</v>
          </cell>
          <cell r="J353">
            <v>878063600</v>
          </cell>
          <cell r="K353">
            <v>855976900</v>
          </cell>
          <cell r="L353">
            <v>883961500</v>
          </cell>
          <cell r="M353">
            <v>709177600</v>
          </cell>
          <cell r="N353">
            <v>855401000</v>
          </cell>
          <cell r="O353">
            <v>886176800</v>
          </cell>
          <cell r="P353">
            <v>855235600</v>
          </cell>
          <cell r="Q353">
            <v>882936900</v>
          </cell>
          <cell r="R353">
            <v>10217801100</v>
          </cell>
        </row>
        <row r="354">
          <cell r="C354" t="str">
            <v>6-42520</v>
          </cell>
          <cell r="D354" t="str">
            <v>DGI  -  Domestic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</row>
        <row r="355">
          <cell r="C355">
            <v>0</v>
          </cell>
          <cell r="D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</row>
        <row r="356">
          <cell r="C356" t="str">
            <v>6-42850</v>
          </cell>
          <cell r="D356" t="str">
            <v>Cargo Disbursement - Sbjct to VAT</v>
          </cell>
          <cell r="F356">
            <v>22024000</v>
          </cell>
          <cell r="G356">
            <v>21416700</v>
          </cell>
          <cell r="H356">
            <v>23305600</v>
          </cell>
          <cell r="I356">
            <v>22449500</v>
          </cell>
          <cell r="J356">
            <v>22832800</v>
          </cell>
          <cell r="K356">
            <v>21812600</v>
          </cell>
          <cell r="L356">
            <v>22284600</v>
          </cell>
          <cell r="M356">
            <v>18558700</v>
          </cell>
          <cell r="N356">
            <v>21328900</v>
          </cell>
          <cell r="O356">
            <v>22362200</v>
          </cell>
          <cell r="P356">
            <v>21754000</v>
          </cell>
          <cell r="Q356">
            <v>22428400</v>
          </cell>
          <cell r="R356">
            <v>262558000</v>
          </cell>
        </row>
        <row r="357">
          <cell r="C357" t="str">
            <v>6-42860</v>
          </cell>
          <cell r="D357" t="str">
            <v>CHD  - International  -  Sbjct to VAT</v>
          </cell>
          <cell r="F357">
            <v>22024000</v>
          </cell>
          <cell r="G357">
            <v>21416700</v>
          </cell>
          <cell r="H357">
            <v>23305600</v>
          </cell>
          <cell r="I357">
            <v>22449500</v>
          </cell>
          <cell r="J357">
            <v>22832800</v>
          </cell>
          <cell r="K357">
            <v>21812600</v>
          </cell>
          <cell r="L357">
            <v>22284600</v>
          </cell>
          <cell r="M357">
            <v>18558700</v>
          </cell>
          <cell r="N357">
            <v>21328900</v>
          </cell>
          <cell r="O357">
            <v>22362200</v>
          </cell>
          <cell r="P357">
            <v>21754000</v>
          </cell>
          <cell r="Q357">
            <v>22428400</v>
          </cell>
          <cell r="R357">
            <v>262558000</v>
          </cell>
        </row>
        <row r="358">
          <cell r="C358" t="str">
            <v>6-42870</v>
          </cell>
          <cell r="D358" t="str">
            <v>CHD  - Domestic  -  Sbjct to VAT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</row>
        <row r="359">
          <cell r="C359" t="str">
            <v>6-42880</v>
          </cell>
          <cell r="D359" t="str">
            <v>CHD  - Non Airline  -  Sbjct to VAT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C360">
            <v>0</v>
          </cell>
          <cell r="D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C361" t="str">
            <v>6-42900</v>
          </cell>
          <cell r="D361" t="str">
            <v>Cargo Surcharge - Sbjct to VAT</v>
          </cell>
          <cell r="F361">
            <v>2044900</v>
          </cell>
          <cell r="G361">
            <v>1986600</v>
          </cell>
          <cell r="H361">
            <v>2160100</v>
          </cell>
          <cell r="I361">
            <v>2080700</v>
          </cell>
          <cell r="J361">
            <v>2118500</v>
          </cell>
          <cell r="K361">
            <v>2026800</v>
          </cell>
          <cell r="L361">
            <v>2072200</v>
          </cell>
          <cell r="M361">
            <v>1720600</v>
          </cell>
          <cell r="N361">
            <v>1985100</v>
          </cell>
          <cell r="O361">
            <v>2079300</v>
          </cell>
          <cell r="P361">
            <v>2021400</v>
          </cell>
          <cell r="Q361">
            <v>2084700</v>
          </cell>
          <cell r="R361">
            <v>24380900</v>
          </cell>
        </row>
        <row r="362">
          <cell r="C362" t="str">
            <v>6-42910</v>
          </cell>
          <cell r="D362" t="str">
            <v>CH Surcharge  -  Sbjct to VAT</v>
          </cell>
          <cell r="F362">
            <v>2044900</v>
          </cell>
          <cell r="G362">
            <v>1986600</v>
          </cell>
          <cell r="H362">
            <v>2160100</v>
          </cell>
          <cell r="I362">
            <v>2080700</v>
          </cell>
          <cell r="J362">
            <v>2118500</v>
          </cell>
          <cell r="K362">
            <v>2026800</v>
          </cell>
          <cell r="L362">
            <v>2072200</v>
          </cell>
          <cell r="M362">
            <v>1720600</v>
          </cell>
          <cell r="N362">
            <v>1985100</v>
          </cell>
          <cell r="O362">
            <v>2079300</v>
          </cell>
          <cell r="P362">
            <v>2021400</v>
          </cell>
          <cell r="Q362">
            <v>2084700</v>
          </cell>
          <cell r="R362">
            <v>24380900</v>
          </cell>
        </row>
        <row r="363">
          <cell r="C363">
            <v>0</v>
          </cell>
          <cell r="D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C364" t="str">
            <v>6-42950</v>
          </cell>
          <cell r="D364" t="str">
            <v>Others</v>
          </cell>
          <cell r="F364">
            <v>9981900</v>
          </cell>
          <cell r="G364">
            <v>9790600</v>
          </cell>
          <cell r="H364">
            <v>10730300</v>
          </cell>
          <cell r="I364">
            <v>10338700</v>
          </cell>
          <cell r="J364">
            <v>10413600</v>
          </cell>
          <cell r="K364">
            <v>9815600</v>
          </cell>
          <cell r="L364">
            <v>9955800</v>
          </cell>
          <cell r="M364">
            <v>8524500</v>
          </cell>
          <cell r="N364">
            <v>9453600</v>
          </cell>
          <cell r="O364">
            <v>9998600</v>
          </cell>
          <cell r="P364">
            <v>9789400</v>
          </cell>
          <cell r="Q364">
            <v>10061200</v>
          </cell>
          <cell r="R364">
            <v>118853800</v>
          </cell>
        </row>
        <row r="365">
          <cell r="C365" t="str">
            <v>6-42960</v>
          </cell>
          <cell r="D365" t="str">
            <v>OT - International</v>
          </cell>
          <cell r="F365">
            <v>9981900</v>
          </cell>
          <cell r="G365">
            <v>9790600</v>
          </cell>
          <cell r="H365">
            <v>10730300</v>
          </cell>
          <cell r="I365">
            <v>10338700</v>
          </cell>
          <cell r="J365">
            <v>10413600</v>
          </cell>
          <cell r="K365">
            <v>9815600</v>
          </cell>
          <cell r="L365">
            <v>9955800</v>
          </cell>
          <cell r="M365">
            <v>8524500</v>
          </cell>
          <cell r="N365">
            <v>9453600</v>
          </cell>
          <cell r="O365">
            <v>9998600</v>
          </cell>
          <cell r="P365">
            <v>9789400</v>
          </cell>
          <cell r="Q365">
            <v>10061200</v>
          </cell>
          <cell r="R365">
            <v>118853800</v>
          </cell>
        </row>
        <row r="366">
          <cell r="C366" t="str">
            <v>6-42970</v>
          </cell>
          <cell r="D366" t="str">
            <v>OT - Domestic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C367">
            <v>0</v>
          </cell>
          <cell r="D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8">
          <cell r="C368">
            <v>61500</v>
          </cell>
          <cell r="D368" t="str">
            <v>OR - Airport Special Assistance</v>
          </cell>
          <cell r="E368">
            <v>0</v>
          </cell>
          <cell r="F368">
            <v>744209000</v>
          </cell>
          <cell r="G368">
            <v>772717500</v>
          </cell>
          <cell r="H368">
            <v>863192500</v>
          </cell>
          <cell r="I368">
            <v>823543000</v>
          </cell>
          <cell r="J368">
            <v>852292000</v>
          </cell>
          <cell r="K368">
            <v>1021608500</v>
          </cell>
          <cell r="L368">
            <v>1129638500</v>
          </cell>
          <cell r="M368">
            <v>976208000</v>
          </cell>
          <cell r="N368">
            <v>915271500</v>
          </cell>
          <cell r="O368">
            <v>925044500</v>
          </cell>
          <cell r="P368">
            <v>818121500</v>
          </cell>
          <cell r="Q368">
            <v>1070785500</v>
          </cell>
          <cell r="R368">
            <v>10912632000</v>
          </cell>
        </row>
        <row r="369"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C370" t="str">
            <v>6-50000</v>
          </cell>
          <cell r="D370" t="str">
            <v>Airport Special Assistance</v>
          </cell>
          <cell r="E370">
            <v>0</v>
          </cell>
          <cell r="F370">
            <v>744209000</v>
          </cell>
          <cell r="G370">
            <v>772717500</v>
          </cell>
          <cell r="H370">
            <v>863192500</v>
          </cell>
          <cell r="I370">
            <v>823543000</v>
          </cell>
          <cell r="J370">
            <v>852292000</v>
          </cell>
          <cell r="K370">
            <v>1021608500</v>
          </cell>
          <cell r="L370">
            <v>1129638500</v>
          </cell>
          <cell r="M370">
            <v>976208000</v>
          </cell>
          <cell r="N370">
            <v>915271500</v>
          </cell>
          <cell r="O370">
            <v>925044500</v>
          </cell>
          <cell r="P370">
            <v>818121500</v>
          </cell>
          <cell r="Q370">
            <v>1070785500</v>
          </cell>
          <cell r="R370">
            <v>10912632000</v>
          </cell>
        </row>
        <row r="371"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C372" t="str">
            <v>6-51000</v>
          </cell>
          <cell r="D372" t="str">
            <v>Airport Special Assistance</v>
          </cell>
          <cell r="E372">
            <v>0</v>
          </cell>
          <cell r="F372">
            <v>744209000</v>
          </cell>
          <cell r="G372">
            <v>772717500</v>
          </cell>
          <cell r="H372">
            <v>863192500</v>
          </cell>
          <cell r="I372">
            <v>823543000</v>
          </cell>
          <cell r="J372">
            <v>852292000</v>
          </cell>
          <cell r="K372">
            <v>1021608500</v>
          </cell>
          <cell r="L372">
            <v>1129638500</v>
          </cell>
          <cell r="M372">
            <v>976208000</v>
          </cell>
          <cell r="N372">
            <v>915271500</v>
          </cell>
          <cell r="O372">
            <v>925044500</v>
          </cell>
          <cell r="P372">
            <v>818121500</v>
          </cell>
          <cell r="Q372">
            <v>1070785500</v>
          </cell>
          <cell r="R372">
            <v>10912632000</v>
          </cell>
        </row>
        <row r="373"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</row>
        <row r="374">
          <cell r="C374" t="str">
            <v>6-51100</v>
          </cell>
          <cell r="D374" t="str">
            <v>ASA - Corporate</v>
          </cell>
          <cell r="E374">
            <v>0</v>
          </cell>
          <cell r="F374">
            <v>81495000</v>
          </cell>
          <cell r="G374">
            <v>87530000</v>
          </cell>
          <cell r="H374">
            <v>87055000</v>
          </cell>
          <cell r="I374">
            <v>93840000</v>
          </cell>
          <cell r="J374">
            <v>87145000</v>
          </cell>
          <cell r="K374">
            <v>108965000</v>
          </cell>
          <cell r="L374">
            <v>100320000</v>
          </cell>
          <cell r="M374">
            <v>84885000</v>
          </cell>
          <cell r="N374">
            <v>86920000</v>
          </cell>
          <cell r="O374">
            <v>102085000</v>
          </cell>
          <cell r="P374">
            <v>94015000</v>
          </cell>
          <cell r="Q374">
            <v>85700000</v>
          </cell>
          <cell r="R374">
            <v>1099955000</v>
          </cell>
        </row>
        <row r="375">
          <cell r="C375" t="str">
            <v>6-51101</v>
          </cell>
          <cell r="D375" t="str">
            <v>ASA - Corporate</v>
          </cell>
          <cell r="E375">
            <v>0</v>
          </cell>
          <cell r="F375">
            <v>81495000</v>
          </cell>
          <cell r="G375">
            <v>87530000</v>
          </cell>
          <cell r="H375">
            <v>87055000</v>
          </cell>
          <cell r="I375">
            <v>93840000</v>
          </cell>
          <cell r="J375">
            <v>87145000</v>
          </cell>
          <cell r="K375">
            <v>108965000</v>
          </cell>
          <cell r="L375">
            <v>100320000</v>
          </cell>
          <cell r="M375">
            <v>84885000</v>
          </cell>
          <cell r="N375">
            <v>86920000</v>
          </cell>
          <cell r="O375">
            <v>102085000</v>
          </cell>
          <cell r="P375">
            <v>94015000</v>
          </cell>
          <cell r="Q375">
            <v>85700000</v>
          </cell>
          <cell r="R375">
            <v>1099955000</v>
          </cell>
        </row>
        <row r="376"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</row>
        <row r="377">
          <cell r="C377" t="str">
            <v>6-51200</v>
          </cell>
          <cell r="D377" t="str">
            <v>ASA - Tour and Travel</v>
          </cell>
          <cell r="E377">
            <v>0</v>
          </cell>
          <cell r="F377">
            <v>161491500</v>
          </cell>
          <cell r="G377">
            <v>145554000</v>
          </cell>
          <cell r="H377">
            <v>166643000</v>
          </cell>
          <cell r="I377">
            <v>151710500</v>
          </cell>
          <cell r="J377">
            <v>171350500</v>
          </cell>
          <cell r="K377">
            <v>217425500</v>
          </cell>
          <cell r="L377">
            <v>324578000</v>
          </cell>
          <cell r="M377">
            <v>222093500</v>
          </cell>
          <cell r="N377">
            <v>188851000</v>
          </cell>
          <cell r="O377">
            <v>166616000</v>
          </cell>
          <cell r="P377">
            <v>137461000</v>
          </cell>
          <cell r="Q377">
            <v>227916000</v>
          </cell>
          <cell r="R377">
            <v>2281690500</v>
          </cell>
        </row>
        <row r="378">
          <cell r="C378" t="str">
            <v>6-51201</v>
          </cell>
          <cell r="D378" t="str">
            <v>ASA - Tour and Travel</v>
          </cell>
          <cell r="E378">
            <v>0</v>
          </cell>
          <cell r="F378">
            <v>161491500</v>
          </cell>
          <cell r="G378">
            <v>145554000</v>
          </cell>
          <cell r="H378">
            <v>166643000</v>
          </cell>
          <cell r="I378">
            <v>151710500</v>
          </cell>
          <cell r="J378">
            <v>171350500</v>
          </cell>
          <cell r="K378">
            <v>217425500</v>
          </cell>
          <cell r="L378">
            <v>324578000</v>
          </cell>
          <cell r="M378">
            <v>222093500</v>
          </cell>
          <cell r="N378">
            <v>188851000</v>
          </cell>
          <cell r="O378">
            <v>166616000</v>
          </cell>
          <cell r="P378">
            <v>137461000</v>
          </cell>
          <cell r="Q378">
            <v>227916000</v>
          </cell>
          <cell r="R378">
            <v>2281690500</v>
          </cell>
        </row>
        <row r="379"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</row>
        <row r="380">
          <cell r="C380" t="str">
            <v>6-51300</v>
          </cell>
          <cell r="D380" t="str">
            <v>ASA - Bank</v>
          </cell>
          <cell r="E380">
            <v>0</v>
          </cell>
          <cell r="F380">
            <v>113314000</v>
          </cell>
          <cell r="G380">
            <v>171015000</v>
          </cell>
          <cell r="H380">
            <v>164092000</v>
          </cell>
          <cell r="I380">
            <v>167965000</v>
          </cell>
          <cell r="J380">
            <v>149188000</v>
          </cell>
          <cell r="K380">
            <v>152739000</v>
          </cell>
          <cell r="L380">
            <v>195346000</v>
          </cell>
          <cell r="M380">
            <v>180436000</v>
          </cell>
          <cell r="N380">
            <v>185827000</v>
          </cell>
          <cell r="O380">
            <v>208730000</v>
          </cell>
          <cell r="P380">
            <v>165122000</v>
          </cell>
          <cell r="Q380">
            <v>266607000</v>
          </cell>
          <cell r="R380">
            <v>2120381000</v>
          </cell>
        </row>
        <row r="381">
          <cell r="C381" t="str">
            <v>6-51301</v>
          </cell>
          <cell r="D381" t="str">
            <v>ASA - Bank</v>
          </cell>
          <cell r="E381">
            <v>0</v>
          </cell>
          <cell r="F381">
            <v>113314000</v>
          </cell>
          <cell r="G381">
            <v>171015000</v>
          </cell>
          <cell r="H381">
            <v>164092000</v>
          </cell>
          <cell r="I381">
            <v>167965000</v>
          </cell>
          <cell r="J381">
            <v>149188000</v>
          </cell>
          <cell r="K381">
            <v>152739000</v>
          </cell>
          <cell r="L381">
            <v>195346000</v>
          </cell>
          <cell r="M381">
            <v>180436000</v>
          </cell>
          <cell r="N381">
            <v>185827000</v>
          </cell>
          <cell r="O381">
            <v>208730000</v>
          </cell>
          <cell r="P381">
            <v>165122000</v>
          </cell>
          <cell r="Q381">
            <v>266607000</v>
          </cell>
          <cell r="R381">
            <v>2120381000</v>
          </cell>
        </row>
        <row r="382"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</row>
        <row r="383">
          <cell r="C383" t="str">
            <v>6-51400</v>
          </cell>
          <cell r="D383" t="str">
            <v>ASA - Hotel and Apartement</v>
          </cell>
          <cell r="E383">
            <v>0</v>
          </cell>
          <cell r="F383">
            <v>284256500</v>
          </cell>
          <cell r="G383">
            <v>296336500</v>
          </cell>
          <cell r="H383">
            <v>366230500</v>
          </cell>
          <cell r="I383">
            <v>326555500</v>
          </cell>
          <cell r="J383">
            <v>340246500</v>
          </cell>
          <cell r="K383">
            <v>406687000</v>
          </cell>
          <cell r="L383">
            <v>384902500</v>
          </cell>
          <cell r="M383">
            <v>333131500</v>
          </cell>
          <cell r="N383">
            <v>337641500</v>
          </cell>
          <cell r="O383">
            <v>346441500</v>
          </cell>
          <cell r="P383">
            <v>334461500</v>
          </cell>
          <cell r="Q383">
            <v>347450500</v>
          </cell>
          <cell r="R383">
            <v>4104341500</v>
          </cell>
        </row>
        <row r="384">
          <cell r="C384" t="str">
            <v>6-51401</v>
          </cell>
          <cell r="D384" t="str">
            <v>ASA - Hotel and Apartement</v>
          </cell>
          <cell r="E384">
            <v>0</v>
          </cell>
          <cell r="F384">
            <v>284256500</v>
          </cell>
          <cell r="G384">
            <v>296336500</v>
          </cell>
          <cell r="H384">
            <v>366230500</v>
          </cell>
          <cell r="I384">
            <v>326555500</v>
          </cell>
          <cell r="J384">
            <v>340246500</v>
          </cell>
          <cell r="K384">
            <v>406687000</v>
          </cell>
          <cell r="L384">
            <v>384902500</v>
          </cell>
          <cell r="M384">
            <v>333131500</v>
          </cell>
          <cell r="N384">
            <v>337641500</v>
          </cell>
          <cell r="O384">
            <v>346441500</v>
          </cell>
          <cell r="P384">
            <v>334461500</v>
          </cell>
          <cell r="Q384">
            <v>347450500</v>
          </cell>
          <cell r="R384">
            <v>4104341500</v>
          </cell>
        </row>
        <row r="385"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</row>
        <row r="386">
          <cell r="C386" t="str">
            <v>6-51500</v>
          </cell>
          <cell r="D386" t="str">
            <v>ASA - Retail</v>
          </cell>
          <cell r="E386">
            <v>0</v>
          </cell>
          <cell r="F386">
            <v>102110000</v>
          </cell>
          <cell r="G386">
            <v>70740000</v>
          </cell>
          <cell r="H386">
            <v>76380000</v>
          </cell>
          <cell r="I386">
            <v>79330000</v>
          </cell>
          <cell r="J386">
            <v>100220000</v>
          </cell>
          <cell r="K386">
            <v>128530000</v>
          </cell>
          <cell r="L386">
            <v>120350000</v>
          </cell>
          <cell r="M386">
            <v>151520000</v>
          </cell>
          <cell r="N386">
            <v>111890000</v>
          </cell>
          <cell r="O386">
            <v>96210000</v>
          </cell>
          <cell r="P386">
            <v>82920000</v>
          </cell>
          <cell r="Q386">
            <v>135850000</v>
          </cell>
          <cell r="R386">
            <v>1256050000</v>
          </cell>
        </row>
        <row r="387">
          <cell r="C387" t="str">
            <v>6-51501</v>
          </cell>
          <cell r="D387" t="str">
            <v>ASA - Retail</v>
          </cell>
          <cell r="E387">
            <v>0</v>
          </cell>
          <cell r="F387">
            <v>102110000</v>
          </cell>
          <cell r="G387">
            <v>70740000</v>
          </cell>
          <cell r="H387">
            <v>76380000</v>
          </cell>
          <cell r="I387">
            <v>79330000</v>
          </cell>
          <cell r="J387">
            <v>100220000</v>
          </cell>
          <cell r="K387">
            <v>128530000</v>
          </cell>
          <cell r="L387">
            <v>120350000</v>
          </cell>
          <cell r="M387">
            <v>151520000</v>
          </cell>
          <cell r="N387">
            <v>111890000</v>
          </cell>
          <cell r="O387">
            <v>96210000</v>
          </cell>
          <cell r="P387">
            <v>82920000</v>
          </cell>
          <cell r="Q387">
            <v>135850000</v>
          </cell>
          <cell r="R387">
            <v>1256050000</v>
          </cell>
        </row>
        <row r="388"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</row>
        <row r="389">
          <cell r="C389" t="str">
            <v>6-51600</v>
          </cell>
          <cell r="D389" t="str">
            <v>ASA - Airline</v>
          </cell>
          <cell r="E389">
            <v>0</v>
          </cell>
          <cell r="F389">
            <v>1542000</v>
          </cell>
          <cell r="G389">
            <v>1542000</v>
          </cell>
          <cell r="H389">
            <v>2792000</v>
          </cell>
          <cell r="I389">
            <v>4142000</v>
          </cell>
          <cell r="J389">
            <v>4142000</v>
          </cell>
          <cell r="K389">
            <v>7262000</v>
          </cell>
          <cell r="L389">
            <v>4142000</v>
          </cell>
          <cell r="M389">
            <v>4142000</v>
          </cell>
          <cell r="N389">
            <v>4142000</v>
          </cell>
          <cell r="O389">
            <v>4962000</v>
          </cell>
          <cell r="P389">
            <v>4142000</v>
          </cell>
          <cell r="Q389">
            <v>7262000</v>
          </cell>
          <cell r="R389">
            <v>50214000</v>
          </cell>
        </row>
        <row r="390">
          <cell r="C390" t="str">
            <v>6-51601</v>
          </cell>
          <cell r="D390" t="str">
            <v>ASA - Airline</v>
          </cell>
          <cell r="E390">
            <v>0</v>
          </cell>
          <cell r="F390">
            <v>1542000</v>
          </cell>
          <cell r="G390">
            <v>1542000</v>
          </cell>
          <cell r="H390">
            <v>2792000</v>
          </cell>
          <cell r="I390">
            <v>4142000</v>
          </cell>
          <cell r="J390">
            <v>4142000</v>
          </cell>
          <cell r="K390">
            <v>7262000</v>
          </cell>
          <cell r="L390">
            <v>4142000</v>
          </cell>
          <cell r="M390">
            <v>4142000</v>
          </cell>
          <cell r="N390">
            <v>4142000</v>
          </cell>
          <cell r="O390">
            <v>4962000</v>
          </cell>
          <cell r="P390">
            <v>4142000</v>
          </cell>
          <cell r="Q390">
            <v>7262000</v>
          </cell>
          <cell r="R390">
            <v>50214000</v>
          </cell>
        </row>
        <row r="391">
          <cell r="C391">
            <v>0</v>
          </cell>
          <cell r="D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C392">
            <v>61600</v>
          </cell>
          <cell r="D392" t="str">
            <v>OR - Commercial Training</v>
          </cell>
          <cell r="E392">
            <v>0</v>
          </cell>
          <cell r="F392">
            <v>0</v>
          </cell>
          <cell r="G392">
            <v>1000000</v>
          </cell>
          <cell r="H392">
            <v>1076250000</v>
          </cell>
          <cell r="I392">
            <v>445100000</v>
          </cell>
          <cell r="J392">
            <v>185000000</v>
          </cell>
          <cell r="K392">
            <v>1025000000</v>
          </cell>
          <cell r="L392">
            <v>332500000</v>
          </cell>
          <cell r="M392">
            <v>111750000</v>
          </cell>
          <cell r="N392">
            <v>1068100000</v>
          </cell>
          <cell r="O392">
            <v>423500000</v>
          </cell>
          <cell r="P392">
            <v>248750000</v>
          </cell>
          <cell r="Q392">
            <v>0</v>
          </cell>
          <cell r="R392">
            <v>4916950000</v>
          </cell>
        </row>
        <row r="393"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C394" t="str">
            <v>6-60000</v>
          </cell>
          <cell r="D394" t="str">
            <v>Commercial Training</v>
          </cell>
          <cell r="E394">
            <v>0</v>
          </cell>
          <cell r="F394">
            <v>0</v>
          </cell>
          <cell r="G394">
            <v>1000000</v>
          </cell>
          <cell r="H394">
            <v>1076250000</v>
          </cell>
          <cell r="I394">
            <v>445100000</v>
          </cell>
          <cell r="J394">
            <v>185000000</v>
          </cell>
          <cell r="K394">
            <v>1025000000</v>
          </cell>
          <cell r="L394">
            <v>332500000</v>
          </cell>
          <cell r="M394">
            <v>111750000</v>
          </cell>
          <cell r="N394">
            <v>1068100000</v>
          </cell>
          <cell r="O394">
            <v>423500000</v>
          </cell>
          <cell r="P394">
            <v>248750000</v>
          </cell>
          <cell r="Q394">
            <v>0</v>
          </cell>
          <cell r="R394">
            <v>4916950000</v>
          </cell>
        </row>
        <row r="395"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</row>
        <row r="396">
          <cell r="C396" t="str">
            <v>6-61000</v>
          </cell>
          <cell r="D396" t="str">
            <v>Training Course</v>
          </cell>
          <cell r="E396">
            <v>0</v>
          </cell>
          <cell r="F396">
            <v>0</v>
          </cell>
          <cell r="G396">
            <v>0</v>
          </cell>
          <cell r="H396">
            <v>1076250000</v>
          </cell>
          <cell r="I396">
            <v>432500000</v>
          </cell>
          <cell r="J396">
            <v>180000000</v>
          </cell>
          <cell r="K396">
            <v>1025000000</v>
          </cell>
          <cell r="L396">
            <v>332500000</v>
          </cell>
          <cell r="M396">
            <v>111750000</v>
          </cell>
          <cell r="N396">
            <v>1052500000</v>
          </cell>
          <cell r="O396">
            <v>421500000</v>
          </cell>
          <cell r="P396">
            <v>248750000</v>
          </cell>
          <cell r="Q396">
            <v>0</v>
          </cell>
          <cell r="R396">
            <v>4880750000</v>
          </cell>
        </row>
        <row r="397"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C398" t="str">
            <v>6-61100</v>
          </cell>
          <cell r="D398" t="str">
            <v>JAS Academy</v>
          </cell>
          <cell r="E398">
            <v>0</v>
          </cell>
          <cell r="F398">
            <v>0</v>
          </cell>
          <cell r="G398">
            <v>0</v>
          </cell>
          <cell r="H398">
            <v>990000000</v>
          </cell>
          <cell r="I398">
            <v>312500000</v>
          </cell>
          <cell r="J398">
            <v>0</v>
          </cell>
          <cell r="K398">
            <v>990000000</v>
          </cell>
          <cell r="L398">
            <v>312500000</v>
          </cell>
          <cell r="M398">
            <v>0</v>
          </cell>
          <cell r="N398">
            <v>990000000</v>
          </cell>
          <cell r="O398">
            <v>312500000</v>
          </cell>
          <cell r="P398">
            <v>0</v>
          </cell>
          <cell r="Q398">
            <v>0</v>
          </cell>
          <cell r="R398">
            <v>3907500000</v>
          </cell>
        </row>
        <row r="399">
          <cell r="C399" t="str">
            <v>6-61110</v>
          </cell>
          <cell r="D399" t="str">
            <v>JAS Academy</v>
          </cell>
          <cell r="E399">
            <v>0</v>
          </cell>
          <cell r="F399">
            <v>0</v>
          </cell>
          <cell r="G399">
            <v>0</v>
          </cell>
          <cell r="H399">
            <v>990000000</v>
          </cell>
          <cell r="I399">
            <v>312500000</v>
          </cell>
          <cell r="J399">
            <v>0</v>
          </cell>
          <cell r="K399">
            <v>990000000</v>
          </cell>
          <cell r="L399">
            <v>312500000</v>
          </cell>
          <cell r="M399">
            <v>0</v>
          </cell>
          <cell r="N399">
            <v>990000000</v>
          </cell>
          <cell r="O399">
            <v>312500000</v>
          </cell>
          <cell r="P399">
            <v>0</v>
          </cell>
          <cell r="Q399">
            <v>0</v>
          </cell>
          <cell r="R399">
            <v>3907500000</v>
          </cell>
        </row>
        <row r="400"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C401" t="str">
            <v>6-61200</v>
          </cell>
          <cell r="D401" t="str">
            <v>Training AVSEC</v>
          </cell>
          <cell r="E401">
            <v>0</v>
          </cell>
          <cell r="F401">
            <v>0</v>
          </cell>
          <cell r="G401">
            <v>0</v>
          </cell>
          <cell r="H401">
            <v>35000000</v>
          </cell>
          <cell r="I401">
            <v>60000000</v>
          </cell>
          <cell r="J401">
            <v>122500000</v>
          </cell>
          <cell r="K401">
            <v>35000000</v>
          </cell>
          <cell r="L401">
            <v>0</v>
          </cell>
          <cell r="M401">
            <v>0</v>
          </cell>
          <cell r="N401">
            <v>32500000</v>
          </cell>
          <cell r="O401">
            <v>90000000</v>
          </cell>
          <cell r="P401">
            <v>112500000</v>
          </cell>
          <cell r="Q401">
            <v>0</v>
          </cell>
          <cell r="R401">
            <v>487500000</v>
          </cell>
        </row>
        <row r="402">
          <cell r="C402" t="str">
            <v>6-61210</v>
          </cell>
          <cell r="D402" t="str">
            <v>Initial - Basic AVSEC</v>
          </cell>
          <cell r="E402">
            <v>0</v>
          </cell>
          <cell r="F402">
            <v>0</v>
          </cell>
          <cell r="G402">
            <v>0</v>
          </cell>
          <cell r="H402">
            <v>20000000</v>
          </cell>
          <cell r="I402">
            <v>0</v>
          </cell>
          <cell r="J402">
            <v>122500000</v>
          </cell>
          <cell r="K402">
            <v>20000000</v>
          </cell>
          <cell r="L402">
            <v>0</v>
          </cell>
          <cell r="M402">
            <v>0</v>
          </cell>
          <cell r="N402">
            <v>0</v>
          </cell>
          <cell r="O402">
            <v>45000000</v>
          </cell>
          <cell r="P402">
            <v>0</v>
          </cell>
          <cell r="Q402">
            <v>0</v>
          </cell>
          <cell r="R402">
            <v>207500000</v>
          </cell>
        </row>
        <row r="403">
          <cell r="C403" t="str">
            <v>6-61220</v>
          </cell>
          <cell r="D403" t="str">
            <v>Initial - Junior AVSEC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45000000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15000000</v>
          </cell>
          <cell r="O403">
            <v>30000000</v>
          </cell>
          <cell r="P403">
            <v>0</v>
          </cell>
          <cell r="Q403">
            <v>0</v>
          </cell>
          <cell r="R403">
            <v>90000000</v>
          </cell>
        </row>
        <row r="404">
          <cell r="C404" t="str">
            <v>6-61230</v>
          </cell>
          <cell r="D404" t="str">
            <v>Initial - Senior AVSEC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112500000</v>
          </cell>
          <cell r="Q404">
            <v>0</v>
          </cell>
          <cell r="R404">
            <v>112500000</v>
          </cell>
        </row>
        <row r="405">
          <cell r="C405" t="str">
            <v>6-61240</v>
          </cell>
          <cell r="D405" t="str">
            <v>Recurrent - Basic AVSEC</v>
          </cell>
          <cell r="E405">
            <v>0</v>
          </cell>
          <cell r="F405">
            <v>0</v>
          </cell>
          <cell r="G405">
            <v>0</v>
          </cell>
          <cell r="H405">
            <v>15000000</v>
          </cell>
          <cell r="I405">
            <v>15000000</v>
          </cell>
          <cell r="J405">
            <v>0</v>
          </cell>
          <cell r="K405">
            <v>15000000</v>
          </cell>
          <cell r="L405">
            <v>0</v>
          </cell>
          <cell r="M405">
            <v>0</v>
          </cell>
          <cell r="N405">
            <v>17500000</v>
          </cell>
          <cell r="O405">
            <v>15000000</v>
          </cell>
          <cell r="P405">
            <v>0</v>
          </cell>
          <cell r="Q405">
            <v>0</v>
          </cell>
          <cell r="R405">
            <v>77500000</v>
          </cell>
        </row>
        <row r="406">
          <cell r="C406" t="str">
            <v>6-61250</v>
          </cell>
          <cell r="D406" t="str">
            <v>Recurrent - Junior AVSEC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C407" t="str">
            <v>6-61260</v>
          </cell>
          <cell r="D407" t="str">
            <v>Recurrent - Senior AVSEC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</row>
        <row r="408"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</row>
        <row r="409">
          <cell r="C409" t="str">
            <v>6-61300</v>
          </cell>
          <cell r="D409" t="str">
            <v>Training Dangerous Good (DG) Operator</v>
          </cell>
          <cell r="E409">
            <v>0</v>
          </cell>
          <cell r="F409">
            <v>0</v>
          </cell>
          <cell r="G409">
            <v>0</v>
          </cell>
          <cell r="H409">
            <v>20000000</v>
          </cell>
          <cell r="I409">
            <v>35000000</v>
          </cell>
          <cell r="J409">
            <v>22500000</v>
          </cell>
          <cell r="K409">
            <v>0</v>
          </cell>
          <cell r="L409">
            <v>20000000</v>
          </cell>
          <cell r="M409">
            <v>30500000</v>
          </cell>
          <cell r="N409">
            <v>20000000</v>
          </cell>
          <cell r="O409">
            <v>19000000</v>
          </cell>
          <cell r="P409">
            <v>0</v>
          </cell>
          <cell r="Q409">
            <v>0</v>
          </cell>
          <cell r="R409">
            <v>167000000</v>
          </cell>
        </row>
        <row r="410">
          <cell r="C410" t="str">
            <v>6-61310</v>
          </cell>
          <cell r="D410" t="str">
            <v>Initial - DG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20000000</v>
          </cell>
          <cell r="J410">
            <v>22500000</v>
          </cell>
          <cell r="K410">
            <v>0</v>
          </cell>
          <cell r="L410">
            <v>0</v>
          </cell>
          <cell r="M410">
            <v>30500000</v>
          </cell>
          <cell r="N410">
            <v>20000000</v>
          </cell>
          <cell r="O410">
            <v>4000000</v>
          </cell>
          <cell r="P410">
            <v>0</v>
          </cell>
          <cell r="Q410">
            <v>0</v>
          </cell>
          <cell r="R410">
            <v>97000000</v>
          </cell>
        </row>
        <row r="411">
          <cell r="C411" t="str">
            <v>6-61320</v>
          </cell>
          <cell r="D411" t="str">
            <v>Recurrent - DG</v>
          </cell>
          <cell r="E411">
            <v>0</v>
          </cell>
          <cell r="F411">
            <v>0</v>
          </cell>
          <cell r="G411">
            <v>0</v>
          </cell>
          <cell r="H411">
            <v>20000000</v>
          </cell>
          <cell r="I411">
            <v>15000000</v>
          </cell>
          <cell r="J411">
            <v>0</v>
          </cell>
          <cell r="K411">
            <v>0</v>
          </cell>
          <cell r="L411">
            <v>20000000</v>
          </cell>
          <cell r="M411">
            <v>0</v>
          </cell>
          <cell r="N411">
            <v>0</v>
          </cell>
          <cell r="O411">
            <v>15000000</v>
          </cell>
          <cell r="P411">
            <v>0</v>
          </cell>
          <cell r="Q411">
            <v>0</v>
          </cell>
          <cell r="R411">
            <v>70000000</v>
          </cell>
        </row>
        <row r="412"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</row>
        <row r="413">
          <cell r="C413" t="str">
            <v>6-61400</v>
          </cell>
          <cell r="D413" t="str">
            <v>Training GSE Operator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25000000</v>
          </cell>
          <cell r="J413">
            <v>25000000</v>
          </cell>
          <cell r="K413">
            <v>0</v>
          </cell>
          <cell r="L413">
            <v>0</v>
          </cell>
          <cell r="M413">
            <v>50000000</v>
          </cell>
          <cell r="N413">
            <v>0</v>
          </cell>
          <cell r="O413">
            <v>0</v>
          </cell>
          <cell r="P413">
            <v>105000000</v>
          </cell>
          <cell r="Q413">
            <v>0</v>
          </cell>
          <cell r="R413">
            <v>205000000</v>
          </cell>
        </row>
        <row r="414">
          <cell r="C414" t="str">
            <v>6-61410</v>
          </cell>
          <cell r="D414" t="str">
            <v>Initial - GSE Operator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25000000</v>
          </cell>
          <cell r="J414">
            <v>25000000</v>
          </cell>
          <cell r="K414">
            <v>0</v>
          </cell>
          <cell r="L414">
            <v>0</v>
          </cell>
          <cell r="M414">
            <v>50000000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100000000</v>
          </cell>
        </row>
        <row r="415">
          <cell r="C415" t="str">
            <v>6-61420</v>
          </cell>
          <cell r="D415" t="str">
            <v>Recurrent - GSE Operator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105000000</v>
          </cell>
          <cell r="Q415">
            <v>0</v>
          </cell>
          <cell r="R415">
            <v>105000000</v>
          </cell>
        </row>
        <row r="416"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</row>
        <row r="417">
          <cell r="C417" t="str">
            <v>6-61500</v>
          </cell>
          <cell r="D417" t="str">
            <v>On the Job Training (OJT)</v>
          </cell>
          <cell r="E417">
            <v>0</v>
          </cell>
          <cell r="F417">
            <v>0</v>
          </cell>
          <cell r="G417">
            <v>0</v>
          </cell>
          <cell r="H417">
            <v>31250000</v>
          </cell>
          <cell r="I417">
            <v>0</v>
          </cell>
          <cell r="J417">
            <v>10000000</v>
          </cell>
          <cell r="K417">
            <v>0</v>
          </cell>
          <cell r="L417">
            <v>0</v>
          </cell>
          <cell r="M417">
            <v>31250000</v>
          </cell>
          <cell r="N417">
            <v>10000000</v>
          </cell>
          <cell r="O417">
            <v>0</v>
          </cell>
          <cell r="P417">
            <v>31250000</v>
          </cell>
          <cell r="Q417">
            <v>0</v>
          </cell>
          <cell r="R417">
            <v>113750000</v>
          </cell>
        </row>
        <row r="418">
          <cell r="C418" t="str">
            <v>6-61510</v>
          </cell>
          <cell r="D418" t="str">
            <v>On the Job Training (OJ7)</v>
          </cell>
          <cell r="E418">
            <v>0</v>
          </cell>
          <cell r="F418">
            <v>0</v>
          </cell>
          <cell r="G418">
            <v>0</v>
          </cell>
          <cell r="H418">
            <v>31250000</v>
          </cell>
          <cell r="I418">
            <v>0</v>
          </cell>
          <cell r="J418">
            <v>10000000</v>
          </cell>
          <cell r="K418">
            <v>0</v>
          </cell>
          <cell r="L418">
            <v>0</v>
          </cell>
          <cell r="M418">
            <v>31250000</v>
          </cell>
          <cell r="N418">
            <v>10000000</v>
          </cell>
          <cell r="O418">
            <v>0</v>
          </cell>
          <cell r="P418">
            <v>31250000</v>
          </cell>
          <cell r="Q418">
            <v>0</v>
          </cell>
          <cell r="R418">
            <v>113750000</v>
          </cell>
        </row>
        <row r="419"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</row>
        <row r="420">
          <cell r="C420" t="str">
            <v>6-62000</v>
          </cell>
          <cell r="D420" t="str">
            <v>Ancillary Service - Commercial Training</v>
          </cell>
          <cell r="E420">
            <v>0</v>
          </cell>
          <cell r="F420">
            <v>0</v>
          </cell>
          <cell r="G420">
            <v>1000000</v>
          </cell>
          <cell r="H420">
            <v>0</v>
          </cell>
          <cell r="I420">
            <v>12600000</v>
          </cell>
          <cell r="J420">
            <v>5000000</v>
          </cell>
          <cell r="K420">
            <v>0</v>
          </cell>
          <cell r="L420">
            <v>0</v>
          </cell>
          <cell r="M420">
            <v>0</v>
          </cell>
          <cell r="N420">
            <v>15600000</v>
          </cell>
          <cell r="O420">
            <v>2000000</v>
          </cell>
          <cell r="P420">
            <v>0</v>
          </cell>
          <cell r="Q420">
            <v>0</v>
          </cell>
          <cell r="R420">
            <v>36200000</v>
          </cell>
        </row>
        <row r="421"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C422" t="str">
            <v>6-62100</v>
          </cell>
          <cell r="D422" t="str">
            <v>Rental Room</v>
          </cell>
          <cell r="E422">
            <v>0</v>
          </cell>
          <cell r="F422">
            <v>0</v>
          </cell>
          <cell r="G422">
            <v>1000000</v>
          </cell>
          <cell r="H422">
            <v>0</v>
          </cell>
          <cell r="I422">
            <v>0</v>
          </cell>
          <cell r="J422">
            <v>5000000</v>
          </cell>
          <cell r="K422">
            <v>0</v>
          </cell>
          <cell r="L422">
            <v>0</v>
          </cell>
          <cell r="M422">
            <v>0</v>
          </cell>
          <cell r="N422">
            <v>3000000</v>
          </cell>
          <cell r="O422">
            <v>2000000</v>
          </cell>
          <cell r="P422">
            <v>0</v>
          </cell>
          <cell r="Q422">
            <v>0</v>
          </cell>
          <cell r="R422">
            <v>11000000</v>
          </cell>
        </row>
        <row r="423">
          <cell r="C423" t="str">
            <v>6-62110</v>
          </cell>
          <cell r="D423" t="str">
            <v>Rental Room</v>
          </cell>
          <cell r="E423">
            <v>0</v>
          </cell>
          <cell r="F423">
            <v>0</v>
          </cell>
          <cell r="G423">
            <v>1000000</v>
          </cell>
          <cell r="H423">
            <v>0</v>
          </cell>
          <cell r="I423">
            <v>0</v>
          </cell>
          <cell r="J423">
            <v>5000000</v>
          </cell>
          <cell r="K423">
            <v>0</v>
          </cell>
          <cell r="L423">
            <v>0</v>
          </cell>
          <cell r="M423">
            <v>0</v>
          </cell>
          <cell r="N423">
            <v>3000000</v>
          </cell>
          <cell r="O423">
            <v>2000000</v>
          </cell>
          <cell r="P423">
            <v>0</v>
          </cell>
          <cell r="Q423">
            <v>0</v>
          </cell>
          <cell r="R423">
            <v>11000000</v>
          </cell>
        </row>
        <row r="424"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</row>
        <row r="425">
          <cell r="C425" t="str">
            <v>6-62200</v>
          </cell>
          <cell r="D425" t="str">
            <v>Rental CBT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C426" t="str">
            <v>6-62210</v>
          </cell>
          <cell r="D426" t="str">
            <v>Rental CBT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</row>
        <row r="427"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</row>
        <row r="428">
          <cell r="C428" t="str">
            <v>6-62300</v>
          </cell>
          <cell r="D428" t="str">
            <v>Flying Trainer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12600000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12600000</v>
          </cell>
          <cell r="O428">
            <v>0</v>
          </cell>
          <cell r="P428">
            <v>0</v>
          </cell>
          <cell r="Q428">
            <v>0</v>
          </cell>
          <cell r="R428">
            <v>25200000</v>
          </cell>
        </row>
        <row r="429">
          <cell r="C429" t="str">
            <v>6-62310</v>
          </cell>
          <cell r="D429" t="str">
            <v>Flying Trainer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12600000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12600000</v>
          </cell>
          <cell r="O429">
            <v>0</v>
          </cell>
          <cell r="P429">
            <v>0</v>
          </cell>
          <cell r="Q429">
            <v>0</v>
          </cell>
          <cell r="R429">
            <v>25200000</v>
          </cell>
        </row>
        <row r="430">
          <cell r="C430">
            <v>0</v>
          </cell>
          <cell r="D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</row>
        <row r="431">
          <cell r="C431" t="str">
            <v>62000</v>
          </cell>
          <cell r="D431" t="str">
            <v>Discount</v>
          </cell>
          <cell r="F431">
            <v>-635146800</v>
          </cell>
          <cell r="G431">
            <v>-579414200</v>
          </cell>
          <cell r="H431">
            <v>-641289400</v>
          </cell>
          <cell r="I431">
            <v>-646113900</v>
          </cell>
          <cell r="J431">
            <v>-667627600</v>
          </cell>
          <cell r="K431">
            <v>-654363400</v>
          </cell>
          <cell r="L431">
            <v>-675682800</v>
          </cell>
          <cell r="M431">
            <v>-590842100</v>
          </cell>
          <cell r="N431">
            <v>-654169300</v>
          </cell>
          <cell r="O431">
            <v>-677252600</v>
          </cell>
          <cell r="P431">
            <v>-653861000</v>
          </cell>
          <cell r="Q431">
            <v>-675099200</v>
          </cell>
          <cell r="R431">
            <v>-7750862300</v>
          </cell>
        </row>
        <row r="432">
          <cell r="C432" t="str">
            <v>62100</v>
          </cell>
          <cell r="D432" t="str">
            <v>Discount - Ground Handling Premier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</row>
        <row r="433">
          <cell r="C433" t="str">
            <v>62200</v>
          </cell>
          <cell r="D433" t="str">
            <v>Discount - Ground Handling Silver</v>
          </cell>
          <cell r="F433">
            <v>-274565300</v>
          </cell>
          <cell r="G433">
            <v>-254778000</v>
          </cell>
          <cell r="H433">
            <v>-282556600</v>
          </cell>
          <cell r="I433">
            <v>-272877000</v>
          </cell>
          <cell r="J433">
            <v>-282130600</v>
          </cell>
          <cell r="K433">
            <v>-280203000</v>
          </cell>
          <cell r="L433">
            <v>-288406600</v>
          </cell>
          <cell r="M433">
            <v>-289252600</v>
          </cell>
          <cell r="N433">
            <v>-279567000</v>
          </cell>
          <cell r="O433">
            <v>-289252600</v>
          </cell>
          <cell r="P433">
            <v>-279567000</v>
          </cell>
          <cell r="Q433">
            <v>-289042600</v>
          </cell>
          <cell r="R433">
            <v>-3362198900</v>
          </cell>
        </row>
        <row r="434">
          <cell r="C434" t="str">
            <v>62300</v>
          </cell>
          <cell r="D434" t="str">
            <v>Discount - Lounge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</row>
        <row r="435">
          <cell r="C435" t="str">
            <v>62400</v>
          </cell>
          <cell r="D435" t="str">
            <v>Discount - Cargo Handling</v>
          </cell>
          <cell r="F435">
            <v>-360581500</v>
          </cell>
          <cell r="G435">
            <v>-324636200</v>
          </cell>
          <cell r="H435">
            <v>-358732800</v>
          </cell>
          <cell r="I435">
            <v>-373236900</v>
          </cell>
          <cell r="J435">
            <v>-385497000</v>
          </cell>
          <cell r="K435">
            <v>-374160400</v>
          </cell>
          <cell r="L435">
            <v>-387276200</v>
          </cell>
          <cell r="M435">
            <v>-301589500</v>
          </cell>
          <cell r="N435">
            <v>-374602300</v>
          </cell>
          <cell r="O435">
            <v>-388000000</v>
          </cell>
          <cell r="P435">
            <v>-374294000</v>
          </cell>
          <cell r="Q435">
            <v>-386056600</v>
          </cell>
          <cell r="R435">
            <v>-4388663400</v>
          </cell>
        </row>
        <row r="436">
          <cell r="C436" t="str">
            <v>62500</v>
          </cell>
          <cell r="D436" t="str">
            <v>Discount - Airport Special Assistance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</row>
        <row r="437">
          <cell r="C437" t="str">
            <v>62600</v>
          </cell>
          <cell r="D437" t="str">
            <v>Discount - Commercial Training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</row>
        <row r="438">
          <cell r="C438">
            <v>0</v>
          </cell>
          <cell r="D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</row>
        <row r="439">
          <cell r="C439" t="str">
            <v>63000</v>
          </cell>
          <cell r="D439" t="str">
            <v>Sales Return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</row>
        <row r="440">
          <cell r="C440" t="str">
            <v>63100</v>
          </cell>
          <cell r="D440" t="str">
            <v>Sales Return - Ground Handling Premier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</row>
        <row r="441">
          <cell r="C441" t="str">
            <v>63200</v>
          </cell>
          <cell r="D441" t="str">
            <v>Sales Return - Ground Handling Silver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C442" t="str">
            <v>63300</v>
          </cell>
          <cell r="D442" t="str">
            <v>Sales Return - Lounge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</row>
        <row r="443">
          <cell r="C443" t="str">
            <v>63400</v>
          </cell>
          <cell r="D443" t="str">
            <v>Sales Return - Cargo Handling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</row>
        <row r="444">
          <cell r="C444" t="str">
            <v>63500</v>
          </cell>
          <cell r="D444" t="str">
            <v>Sales Return - Airport Special Assistance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</row>
        <row r="445">
          <cell r="C445" t="str">
            <v>63600</v>
          </cell>
          <cell r="D445" t="str">
            <v>Sales Return - Commercial Training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</row>
        <row r="446">
          <cell r="C446">
            <v>0</v>
          </cell>
          <cell r="D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</row>
        <row r="447">
          <cell r="C447" t="str">
            <v>70000</v>
          </cell>
          <cell r="D447" t="str">
            <v>Operating Expenses</v>
          </cell>
          <cell r="F447">
            <v>54391126000</v>
          </cell>
          <cell r="G447">
            <v>54271849600</v>
          </cell>
          <cell r="H447">
            <v>56824395100</v>
          </cell>
          <cell r="I447">
            <v>56001655400</v>
          </cell>
          <cell r="J447">
            <v>52111658400</v>
          </cell>
          <cell r="K447">
            <v>56605269100</v>
          </cell>
          <cell r="L447">
            <v>56727148200</v>
          </cell>
          <cell r="M447">
            <v>54264065300</v>
          </cell>
          <cell r="N447">
            <v>56207198300</v>
          </cell>
          <cell r="O447">
            <v>55535612500</v>
          </cell>
          <cell r="P447">
            <v>55472332300</v>
          </cell>
          <cell r="Q447">
            <v>55198137900</v>
          </cell>
          <cell r="R447">
            <v>663610448100</v>
          </cell>
        </row>
        <row r="448">
          <cell r="C448">
            <v>0</v>
          </cell>
          <cell r="D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</row>
        <row r="449">
          <cell r="C449" t="str">
            <v>71000</v>
          </cell>
          <cell r="D449" t="str">
            <v xml:space="preserve">Direct Cost </v>
          </cell>
          <cell r="F449">
            <v>22411744000</v>
          </cell>
          <cell r="G449">
            <v>21871838100</v>
          </cell>
          <cell r="H449">
            <v>24216043400</v>
          </cell>
          <cell r="I449">
            <v>23251631700</v>
          </cell>
          <cell r="J449">
            <v>19724279300</v>
          </cell>
          <cell r="K449">
            <v>23546719700</v>
          </cell>
          <cell r="L449">
            <v>23488511400</v>
          </cell>
          <cell r="M449">
            <v>22698278500</v>
          </cell>
          <cell r="N449">
            <v>23971908200</v>
          </cell>
          <cell r="O449">
            <v>23685413500</v>
          </cell>
          <cell r="P449">
            <v>23312155400</v>
          </cell>
          <cell r="Q449">
            <v>23533938200</v>
          </cell>
          <cell r="R449">
            <v>275712461400</v>
          </cell>
        </row>
        <row r="450">
          <cell r="C450">
            <v>0</v>
          </cell>
          <cell r="D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</row>
        <row r="451">
          <cell r="C451" t="str">
            <v>71100</v>
          </cell>
          <cell r="D451" t="str">
            <v>Contract Services</v>
          </cell>
          <cell r="F451">
            <v>8640885300</v>
          </cell>
          <cell r="G451">
            <v>8486299900</v>
          </cell>
          <cell r="H451">
            <v>9538456500</v>
          </cell>
          <cell r="I451">
            <v>8954544800</v>
          </cell>
          <cell r="J451">
            <v>9030807800</v>
          </cell>
          <cell r="K451">
            <v>9655031900</v>
          </cell>
          <cell r="L451">
            <v>9295292300</v>
          </cell>
          <cell r="M451">
            <v>9094876300</v>
          </cell>
          <cell r="N451">
            <v>9886633500</v>
          </cell>
          <cell r="O451">
            <v>9231956700</v>
          </cell>
          <cell r="P451">
            <v>9015598300</v>
          </cell>
          <cell r="Q451">
            <v>9413402300</v>
          </cell>
          <cell r="R451">
            <v>110243785600</v>
          </cell>
        </row>
        <row r="452">
          <cell r="C452" t="str">
            <v>71101</v>
          </cell>
          <cell r="D452" t="str">
            <v>Aircraft Cleaning</v>
          </cell>
          <cell r="F452">
            <v>911769900</v>
          </cell>
          <cell r="G452">
            <v>820927800</v>
          </cell>
          <cell r="H452">
            <v>947150700</v>
          </cell>
          <cell r="I452">
            <v>942680600</v>
          </cell>
          <cell r="J452">
            <v>1002041600</v>
          </cell>
          <cell r="K452">
            <v>976597200</v>
          </cell>
          <cell r="L452">
            <v>1014081500</v>
          </cell>
          <cell r="M452">
            <v>1038657200</v>
          </cell>
          <cell r="N452">
            <v>1128326700</v>
          </cell>
          <cell r="O452">
            <v>1085871400</v>
          </cell>
          <cell r="P452">
            <v>1008775300</v>
          </cell>
          <cell r="Q452">
            <v>1003424300</v>
          </cell>
          <cell r="R452">
            <v>11880304200</v>
          </cell>
        </row>
        <row r="453">
          <cell r="C453" t="str">
            <v>71102</v>
          </cell>
          <cell r="D453" t="str">
            <v>Porter - Baggage</v>
          </cell>
          <cell r="F453">
            <v>791468800</v>
          </cell>
          <cell r="G453">
            <v>715193000</v>
          </cell>
          <cell r="H453">
            <v>815923300</v>
          </cell>
          <cell r="I453">
            <v>804773400</v>
          </cell>
          <cell r="J453">
            <v>847373400</v>
          </cell>
          <cell r="K453">
            <v>829034100</v>
          </cell>
          <cell r="L453">
            <v>875721900</v>
          </cell>
          <cell r="M453">
            <v>910589000</v>
          </cell>
          <cell r="N453">
            <v>950181500</v>
          </cell>
          <cell r="O453">
            <v>910672600</v>
          </cell>
          <cell r="P453">
            <v>837960400</v>
          </cell>
          <cell r="Q453">
            <v>870091800</v>
          </cell>
          <cell r="R453">
            <v>10158983200</v>
          </cell>
        </row>
        <row r="454">
          <cell r="C454" t="str">
            <v>71103</v>
          </cell>
          <cell r="D454" t="str">
            <v>Porter - Cargo</v>
          </cell>
          <cell r="F454">
            <v>772326700</v>
          </cell>
          <cell r="G454">
            <v>757197500</v>
          </cell>
          <cell r="H454">
            <v>788455900</v>
          </cell>
          <cell r="I454">
            <v>769239100</v>
          </cell>
          <cell r="J454">
            <v>783290200</v>
          </cell>
          <cell r="K454">
            <v>771633200</v>
          </cell>
          <cell r="L454">
            <v>785791000</v>
          </cell>
          <cell r="M454">
            <v>707716400</v>
          </cell>
          <cell r="N454">
            <v>788672200</v>
          </cell>
          <cell r="O454">
            <v>804862800</v>
          </cell>
          <cell r="P454">
            <v>788123700</v>
          </cell>
          <cell r="Q454">
            <v>804093200</v>
          </cell>
          <cell r="R454">
            <v>9321401900</v>
          </cell>
        </row>
        <row r="455">
          <cell r="C455" t="str">
            <v>71104</v>
          </cell>
          <cell r="D455" t="str">
            <v>Security</v>
          </cell>
          <cell r="F455">
            <v>2304472200</v>
          </cell>
          <cell r="G455">
            <v>2329064300</v>
          </cell>
          <cell r="H455">
            <v>2329940600</v>
          </cell>
          <cell r="I455">
            <v>2331948600</v>
          </cell>
          <cell r="J455">
            <v>2254940800</v>
          </cell>
          <cell r="K455">
            <v>2358484900</v>
          </cell>
          <cell r="L455">
            <v>2376658300</v>
          </cell>
          <cell r="M455">
            <v>2183189900</v>
          </cell>
          <cell r="N455">
            <v>2272238200</v>
          </cell>
          <cell r="O455">
            <v>2165324600</v>
          </cell>
          <cell r="P455">
            <v>2213828700</v>
          </cell>
          <cell r="Q455">
            <v>2490032500</v>
          </cell>
          <cell r="R455">
            <v>27610123600</v>
          </cell>
        </row>
        <row r="456">
          <cell r="C456" t="str">
            <v>71105</v>
          </cell>
          <cell r="D456" t="str">
            <v>Manpower Outsourcing</v>
          </cell>
          <cell r="F456">
            <v>1113559600</v>
          </cell>
          <cell r="G456">
            <v>1113559600</v>
          </cell>
          <cell r="H456">
            <v>1113559600</v>
          </cell>
          <cell r="I456">
            <v>1113559600</v>
          </cell>
          <cell r="J456">
            <v>1113559600</v>
          </cell>
          <cell r="K456">
            <v>1113559600</v>
          </cell>
          <cell r="L456">
            <v>1113559600</v>
          </cell>
          <cell r="M456">
            <v>1113559600</v>
          </cell>
          <cell r="N456">
            <v>1113559600</v>
          </cell>
          <cell r="O456">
            <v>1122531500</v>
          </cell>
          <cell r="P456">
            <v>1113559600</v>
          </cell>
          <cell r="Q456">
            <v>1113559600</v>
          </cell>
          <cell r="R456">
            <v>13371687100</v>
          </cell>
        </row>
        <row r="457">
          <cell r="C457" t="str">
            <v>71106</v>
          </cell>
          <cell r="D457" t="str">
            <v>Services Outsourcing</v>
          </cell>
          <cell r="F457">
            <v>24497500</v>
          </cell>
          <cell r="G457">
            <v>24497500</v>
          </cell>
          <cell r="H457">
            <v>24497500</v>
          </cell>
          <cell r="I457">
            <v>24497500</v>
          </cell>
          <cell r="J457">
            <v>24497500</v>
          </cell>
          <cell r="K457">
            <v>24497500</v>
          </cell>
          <cell r="L457">
            <v>24497500</v>
          </cell>
          <cell r="M457">
            <v>24497500</v>
          </cell>
          <cell r="N457">
            <v>24497500</v>
          </cell>
          <cell r="O457">
            <v>24497500</v>
          </cell>
          <cell r="P457">
            <v>24497500</v>
          </cell>
          <cell r="Q457">
            <v>24497500</v>
          </cell>
          <cell r="R457">
            <v>293970000</v>
          </cell>
        </row>
        <row r="458">
          <cell r="C458" t="str">
            <v>71107</v>
          </cell>
          <cell r="D458" t="str">
            <v>GSE Rent Expense</v>
          </cell>
          <cell r="F458">
            <v>1367591900</v>
          </cell>
          <cell r="G458">
            <v>1393891900</v>
          </cell>
          <cell r="H458">
            <v>1456491900</v>
          </cell>
          <cell r="I458">
            <v>1456491900</v>
          </cell>
          <cell r="J458">
            <v>1457391900</v>
          </cell>
          <cell r="K458">
            <v>1484591900</v>
          </cell>
          <cell r="L458">
            <v>1486391900</v>
          </cell>
          <cell r="M458">
            <v>1491791900</v>
          </cell>
          <cell r="N458">
            <v>1506791900</v>
          </cell>
          <cell r="O458">
            <v>1507691900</v>
          </cell>
          <cell r="P458">
            <v>1505891900</v>
          </cell>
          <cell r="Q458">
            <v>1486391900</v>
          </cell>
          <cell r="R458">
            <v>17601402800</v>
          </cell>
        </row>
        <row r="459">
          <cell r="C459" t="str">
            <v>71108</v>
          </cell>
          <cell r="D459" t="str">
            <v>Aircraft Cleaning and Porter - Package</v>
          </cell>
          <cell r="F459">
            <v>979616100</v>
          </cell>
          <cell r="G459">
            <v>940197000</v>
          </cell>
          <cell r="H459">
            <v>1056717900</v>
          </cell>
          <cell r="I459">
            <v>1033053700</v>
          </cell>
          <cell r="J459">
            <v>1056066200</v>
          </cell>
          <cell r="K459">
            <v>1032406000</v>
          </cell>
          <cell r="L459">
            <v>1067721600</v>
          </cell>
          <cell r="M459">
            <v>1085687500</v>
          </cell>
          <cell r="N459">
            <v>1073875700</v>
          </cell>
          <cell r="O459">
            <v>1095449500</v>
          </cell>
          <cell r="P459">
            <v>1074523300</v>
          </cell>
          <cell r="Q459">
            <v>1094560500</v>
          </cell>
          <cell r="R459">
            <v>12589875000</v>
          </cell>
        </row>
        <row r="460">
          <cell r="C460" t="str">
            <v>71109</v>
          </cell>
          <cell r="D460" t="str">
            <v>ULD Repair Services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</row>
        <row r="461">
          <cell r="C461" t="str">
            <v>71110</v>
          </cell>
          <cell r="D461" t="str">
            <v>Priority Check-In Lounge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</row>
        <row r="462">
          <cell r="C462" t="str">
            <v>71111</v>
          </cell>
          <cell r="D462" t="str">
            <v>Avio Bridge Handling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C463" t="str">
            <v>71112</v>
          </cell>
          <cell r="D463" t="str">
            <v>ASA - Handling</v>
          </cell>
          <cell r="F463">
            <v>272238600</v>
          </cell>
          <cell r="G463">
            <v>298754400</v>
          </cell>
          <cell r="H463">
            <v>340185200</v>
          </cell>
          <cell r="I463">
            <v>323773600</v>
          </cell>
          <cell r="J463">
            <v>358388200</v>
          </cell>
          <cell r="K463">
            <v>395251200</v>
          </cell>
          <cell r="L463">
            <v>435424500</v>
          </cell>
          <cell r="M463">
            <v>381841400</v>
          </cell>
          <cell r="N463">
            <v>357936300</v>
          </cell>
          <cell r="O463">
            <v>364369600</v>
          </cell>
          <cell r="P463">
            <v>324743600</v>
          </cell>
          <cell r="Q463">
            <v>412453900</v>
          </cell>
          <cell r="R463">
            <v>4265360500</v>
          </cell>
        </row>
        <row r="464">
          <cell r="C464" t="str">
            <v>71113</v>
          </cell>
          <cell r="D464" t="str">
            <v>Commercial Training Cost</v>
          </cell>
          <cell r="F464">
            <v>0</v>
          </cell>
          <cell r="G464">
            <v>0</v>
          </cell>
          <cell r="H464">
            <v>235965500</v>
          </cell>
          <cell r="I464">
            <v>42080000</v>
          </cell>
          <cell r="J464">
            <v>19170000</v>
          </cell>
          <cell r="K464">
            <v>235965500</v>
          </cell>
          <cell r="L464">
            <v>0</v>
          </cell>
          <cell r="M464">
            <v>42110000</v>
          </cell>
          <cell r="N464">
            <v>245785500</v>
          </cell>
          <cell r="O464">
            <v>33440000</v>
          </cell>
          <cell r="P464">
            <v>14300000</v>
          </cell>
          <cell r="Q464">
            <v>0</v>
          </cell>
          <cell r="R464">
            <v>868816500</v>
          </cell>
        </row>
        <row r="465">
          <cell r="C465" t="str">
            <v>71114</v>
          </cell>
          <cell r="D465" t="str">
            <v>Fasilitator Fee - Comm. Training</v>
          </cell>
          <cell r="F465">
            <v>0</v>
          </cell>
          <cell r="G465">
            <v>0</v>
          </cell>
          <cell r="H465">
            <v>320800000</v>
          </cell>
          <cell r="I465">
            <v>4200000</v>
          </cell>
          <cell r="J465">
            <v>0</v>
          </cell>
          <cell r="K465">
            <v>320800000</v>
          </cell>
          <cell r="L465">
            <v>0</v>
          </cell>
          <cell r="M465">
            <v>0</v>
          </cell>
          <cell r="N465">
            <v>316000000</v>
          </cell>
          <cell r="O465">
            <v>4200000</v>
          </cell>
          <cell r="P465">
            <v>0</v>
          </cell>
          <cell r="Q465">
            <v>0</v>
          </cell>
          <cell r="R465">
            <v>966000000</v>
          </cell>
        </row>
        <row r="466">
          <cell r="C466" t="str">
            <v>71198</v>
          </cell>
          <cell r="D466" t="str">
            <v>Direct Cost - Initiatives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C467" t="str">
            <v>71199</v>
          </cell>
          <cell r="D467" t="str">
            <v>Other Ground Handling Expenses</v>
          </cell>
          <cell r="F467">
            <v>103344000</v>
          </cell>
          <cell r="G467">
            <v>93016900</v>
          </cell>
          <cell r="H467">
            <v>108768400</v>
          </cell>
          <cell r="I467">
            <v>108246800</v>
          </cell>
          <cell r="J467">
            <v>114088400</v>
          </cell>
          <cell r="K467">
            <v>112210800</v>
          </cell>
          <cell r="L467">
            <v>115444500</v>
          </cell>
          <cell r="M467">
            <v>115235900</v>
          </cell>
          <cell r="N467">
            <v>108768400</v>
          </cell>
          <cell r="O467">
            <v>113045300</v>
          </cell>
          <cell r="P467">
            <v>109394300</v>
          </cell>
          <cell r="Q467">
            <v>114297100</v>
          </cell>
          <cell r="R467">
            <v>1315860800</v>
          </cell>
        </row>
        <row r="468">
          <cell r="C468">
            <v>0</v>
          </cell>
          <cell r="D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</row>
        <row r="469">
          <cell r="C469" t="str">
            <v>71200</v>
          </cell>
          <cell r="D469" t="str">
            <v>Concession and Other Material</v>
          </cell>
          <cell r="F469">
            <v>13188581100</v>
          </cell>
          <cell r="G469">
            <v>12422604800</v>
          </cell>
          <cell r="H469">
            <v>14078104000</v>
          </cell>
          <cell r="I469">
            <v>13556475600</v>
          </cell>
          <cell r="J469">
            <v>10099728600</v>
          </cell>
          <cell r="K469">
            <v>13309531500</v>
          </cell>
          <cell r="L469">
            <v>13595793700</v>
          </cell>
          <cell r="M469">
            <v>13090218000</v>
          </cell>
          <cell r="N469">
            <v>13503962100</v>
          </cell>
          <cell r="O469">
            <v>13854368400</v>
          </cell>
          <cell r="P469">
            <v>13710498700</v>
          </cell>
          <cell r="Q469">
            <v>13527588900</v>
          </cell>
          <cell r="R469">
            <v>157937455400</v>
          </cell>
        </row>
        <row r="470">
          <cell r="C470" t="str">
            <v>71201</v>
          </cell>
          <cell r="D470" t="str">
            <v>Concession</v>
          </cell>
          <cell r="F470">
            <v>3821331300</v>
          </cell>
          <cell r="G470">
            <v>3561099500</v>
          </cell>
          <cell r="H470">
            <v>4028745300</v>
          </cell>
          <cell r="I470">
            <v>3938803600</v>
          </cell>
          <cell r="J470">
            <v>4088984500</v>
          </cell>
          <cell r="K470">
            <v>4035370500</v>
          </cell>
          <cell r="L470">
            <v>4160578100</v>
          </cell>
          <cell r="M470">
            <v>3584029200</v>
          </cell>
          <cell r="N470">
            <v>4049623100</v>
          </cell>
          <cell r="O470">
            <v>4161166300</v>
          </cell>
          <cell r="P470">
            <v>4028561000</v>
          </cell>
          <cell r="Q470">
            <v>4173654800</v>
          </cell>
          <cell r="R470">
            <v>47631947200</v>
          </cell>
        </row>
        <row r="471">
          <cell r="C471" t="str">
            <v>71202</v>
          </cell>
          <cell r="D471" t="str">
            <v>Lounge Food and Beverages</v>
          </cell>
          <cell r="F471">
            <v>1503934000</v>
          </cell>
          <cell r="G471">
            <v>1551936400</v>
          </cell>
          <cell r="H471">
            <v>1846076600</v>
          </cell>
          <cell r="I471">
            <v>1681814100</v>
          </cell>
          <cell r="J471">
            <v>1750661200</v>
          </cell>
          <cell r="K471">
            <v>1849891200</v>
          </cell>
          <cell r="L471">
            <v>1773692500</v>
          </cell>
          <cell r="M471">
            <v>1842429300</v>
          </cell>
          <cell r="N471">
            <v>1725022700</v>
          </cell>
          <cell r="O471">
            <v>1779075200</v>
          </cell>
          <cell r="P471">
            <v>1797418500</v>
          </cell>
          <cell r="Q471">
            <v>1887393100</v>
          </cell>
          <cell r="R471">
            <v>20989344800</v>
          </cell>
        </row>
        <row r="472">
          <cell r="C472" t="str">
            <v>71203</v>
          </cell>
          <cell r="D472" t="str">
            <v>Cost of Line Maintenance</v>
          </cell>
          <cell r="F472">
            <v>142268700</v>
          </cell>
          <cell r="G472">
            <v>127612500</v>
          </cell>
          <cell r="H472">
            <v>149967000</v>
          </cell>
          <cell r="I472">
            <v>149226700</v>
          </cell>
          <cell r="J472">
            <v>157517100</v>
          </cell>
          <cell r="K472">
            <v>154852400</v>
          </cell>
          <cell r="L472">
            <v>159441700</v>
          </cell>
          <cell r="M472">
            <v>159145600</v>
          </cell>
          <cell r="N472">
            <v>149967000</v>
          </cell>
          <cell r="O472">
            <v>156036700</v>
          </cell>
          <cell r="P472">
            <v>150855200</v>
          </cell>
          <cell r="Q472">
            <v>157813200</v>
          </cell>
          <cell r="R472">
            <v>1814703800</v>
          </cell>
        </row>
        <row r="473">
          <cell r="C473" t="str">
            <v>71204</v>
          </cell>
          <cell r="D473" t="str">
            <v>Plastic for Disposal Cost</v>
          </cell>
          <cell r="F473">
            <v>28532500</v>
          </cell>
          <cell r="G473">
            <v>26531200</v>
          </cell>
          <cell r="H473">
            <v>44691900</v>
          </cell>
          <cell r="I473">
            <v>43942300</v>
          </cell>
          <cell r="J473">
            <v>44690100</v>
          </cell>
          <cell r="K473">
            <v>43942300</v>
          </cell>
          <cell r="L473">
            <v>45638700</v>
          </cell>
          <cell r="M473">
            <v>45904600</v>
          </cell>
          <cell r="N473">
            <v>45171100</v>
          </cell>
          <cell r="O473">
            <v>45963400</v>
          </cell>
          <cell r="P473">
            <v>45167400</v>
          </cell>
          <cell r="Q473">
            <v>45965300</v>
          </cell>
          <cell r="R473">
            <v>506140800</v>
          </cell>
        </row>
        <row r="474">
          <cell r="C474" t="str">
            <v>71205</v>
          </cell>
          <cell r="D474" t="str">
            <v>Operational Adhoc Cost</v>
          </cell>
          <cell r="F474">
            <v>34755800</v>
          </cell>
          <cell r="G474">
            <v>34755800</v>
          </cell>
          <cell r="H474">
            <v>34755800</v>
          </cell>
          <cell r="I474">
            <v>30755800</v>
          </cell>
          <cell r="J474">
            <v>30755800</v>
          </cell>
          <cell r="K474">
            <v>30755800</v>
          </cell>
          <cell r="L474">
            <v>30755800</v>
          </cell>
          <cell r="M474">
            <v>30755800</v>
          </cell>
          <cell r="N474">
            <v>30755800</v>
          </cell>
          <cell r="O474">
            <v>30755800</v>
          </cell>
          <cell r="P474">
            <v>30755800</v>
          </cell>
          <cell r="Q474">
            <v>30755800</v>
          </cell>
          <cell r="R474">
            <v>381069600</v>
          </cell>
        </row>
        <row r="475">
          <cell r="C475" t="str">
            <v>71206</v>
          </cell>
          <cell r="D475" t="str">
            <v>Reimbursement Expenses</v>
          </cell>
          <cell r="F475">
            <v>808252700</v>
          </cell>
          <cell r="G475">
            <v>773934800</v>
          </cell>
          <cell r="H475">
            <v>820229200</v>
          </cell>
          <cell r="I475">
            <v>806550200</v>
          </cell>
          <cell r="J475">
            <v>-3097379700</v>
          </cell>
          <cell r="K475">
            <v>22282400</v>
          </cell>
          <cell r="L475">
            <v>22833300</v>
          </cell>
          <cell r="M475">
            <v>19413000</v>
          </cell>
          <cell r="N475">
            <v>22302100</v>
          </cell>
          <cell r="O475">
            <v>22931800</v>
          </cell>
          <cell r="P475">
            <v>22293800</v>
          </cell>
          <cell r="Q475">
            <v>22904100</v>
          </cell>
          <cell r="R475">
            <v>266547700</v>
          </cell>
        </row>
        <row r="476">
          <cell r="C476" t="str">
            <v>71207</v>
          </cell>
          <cell r="D476" t="str">
            <v>Cost of Revenue Sharing</v>
          </cell>
          <cell r="F476">
            <v>3464444900</v>
          </cell>
          <cell r="G476">
            <v>3158438000</v>
          </cell>
          <cell r="H476">
            <v>3545201900</v>
          </cell>
          <cell r="I476">
            <v>3350216400</v>
          </cell>
          <cell r="J476">
            <v>3452455700</v>
          </cell>
          <cell r="K476">
            <v>3557419500</v>
          </cell>
          <cell r="L476">
            <v>3702702300</v>
          </cell>
          <cell r="M476">
            <v>3717714100</v>
          </cell>
          <cell r="N476">
            <v>3778616800</v>
          </cell>
          <cell r="O476">
            <v>3923727900</v>
          </cell>
          <cell r="P476">
            <v>4010368400</v>
          </cell>
          <cell r="Q476">
            <v>3504738600</v>
          </cell>
          <cell r="R476">
            <v>43166044500</v>
          </cell>
        </row>
        <row r="477">
          <cell r="C477" t="str">
            <v>71208</v>
          </cell>
          <cell r="D477" t="str">
            <v>Fuel for Airside Equipments</v>
          </cell>
          <cell r="F477">
            <v>1041562800</v>
          </cell>
          <cell r="G477">
            <v>951609000</v>
          </cell>
          <cell r="H477">
            <v>1158948700</v>
          </cell>
          <cell r="I477">
            <v>1136554600</v>
          </cell>
          <cell r="J477">
            <v>1192937400</v>
          </cell>
          <cell r="K477">
            <v>1164735900</v>
          </cell>
          <cell r="L477">
            <v>1217018500</v>
          </cell>
          <cell r="M477">
            <v>1216694300</v>
          </cell>
          <cell r="N477">
            <v>1196868300</v>
          </cell>
          <cell r="O477">
            <v>1228881400</v>
          </cell>
          <cell r="P477">
            <v>1188491200</v>
          </cell>
          <cell r="Q477">
            <v>1220878800</v>
          </cell>
          <cell r="R477">
            <v>13915180900</v>
          </cell>
        </row>
        <row r="478">
          <cell r="C478" t="str">
            <v>71209</v>
          </cell>
          <cell r="D478" t="str">
            <v>Reimbursement Expenses - Bagdel</v>
          </cell>
          <cell r="F478">
            <v>68250000</v>
          </cell>
          <cell r="G478">
            <v>64561400</v>
          </cell>
          <cell r="H478">
            <v>70812700</v>
          </cell>
          <cell r="I478">
            <v>70026400</v>
          </cell>
          <cell r="J478">
            <v>72211100</v>
          </cell>
          <cell r="K478">
            <v>72012400</v>
          </cell>
          <cell r="L478">
            <v>73974300</v>
          </cell>
          <cell r="M478">
            <v>74148700</v>
          </cell>
          <cell r="N478">
            <v>71731900</v>
          </cell>
          <cell r="O478">
            <v>73574800</v>
          </cell>
          <cell r="P478">
            <v>71917100</v>
          </cell>
          <cell r="Q478">
            <v>73913500</v>
          </cell>
          <cell r="R478">
            <v>857134300</v>
          </cell>
        </row>
        <row r="479">
          <cell r="C479" t="str">
            <v>71210</v>
          </cell>
          <cell r="D479" t="str">
            <v>Lounge Space Rental</v>
          </cell>
          <cell r="F479">
            <v>832053300</v>
          </cell>
          <cell r="G479">
            <v>832053300</v>
          </cell>
          <cell r="H479">
            <v>832053300</v>
          </cell>
          <cell r="I479">
            <v>832053300</v>
          </cell>
          <cell r="J479">
            <v>832053300</v>
          </cell>
          <cell r="K479">
            <v>832053300</v>
          </cell>
          <cell r="L479">
            <v>832053300</v>
          </cell>
          <cell r="M479">
            <v>832053300</v>
          </cell>
          <cell r="N479">
            <v>832053300</v>
          </cell>
          <cell r="O479">
            <v>832053300</v>
          </cell>
          <cell r="P479">
            <v>832053300</v>
          </cell>
          <cell r="Q479">
            <v>832053300</v>
          </cell>
          <cell r="R479">
            <v>9984639600</v>
          </cell>
        </row>
        <row r="480">
          <cell r="C480" t="str">
            <v>71211</v>
          </cell>
          <cell r="D480" t="str">
            <v>Sales &amp; Return Commission</v>
          </cell>
          <cell r="F480">
            <v>442883100</v>
          </cell>
          <cell r="G480">
            <v>426052100</v>
          </cell>
          <cell r="H480">
            <v>483490300</v>
          </cell>
          <cell r="I480">
            <v>474160300</v>
          </cell>
          <cell r="J480">
            <v>486017200</v>
          </cell>
          <cell r="K480">
            <v>482581700</v>
          </cell>
          <cell r="L480">
            <v>488680700</v>
          </cell>
          <cell r="M480">
            <v>480263700</v>
          </cell>
          <cell r="N480">
            <v>535434900</v>
          </cell>
          <cell r="O480">
            <v>509603100</v>
          </cell>
          <cell r="P480">
            <v>476015400</v>
          </cell>
          <cell r="Q480">
            <v>488076900</v>
          </cell>
          <cell r="R480">
            <v>5773259400</v>
          </cell>
        </row>
        <row r="481">
          <cell r="C481" t="str">
            <v>71250</v>
          </cell>
          <cell r="D481" t="str">
            <v>Uncreditable VAT-In</v>
          </cell>
          <cell r="F481">
            <v>1000312000</v>
          </cell>
          <cell r="G481">
            <v>914020800</v>
          </cell>
          <cell r="H481">
            <v>1063131300</v>
          </cell>
          <cell r="I481">
            <v>1042371900</v>
          </cell>
          <cell r="J481">
            <v>1088824900</v>
          </cell>
          <cell r="K481">
            <v>1063634100</v>
          </cell>
          <cell r="L481">
            <v>1088424500</v>
          </cell>
          <cell r="M481">
            <v>1087666400</v>
          </cell>
          <cell r="N481">
            <v>1066415100</v>
          </cell>
          <cell r="O481">
            <v>1090598700</v>
          </cell>
          <cell r="P481">
            <v>1056601600</v>
          </cell>
          <cell r="Q481">
            <v>1089441500</v>
          </cell>
          <cell r="R481">
            <v>12651442800</v>
          </cell>
        </row>
        <row r="482">
          <cell r="C482">
            <v>0</v>
          </cell>
          <cell r="D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</row>
        <row r="483">
          <cell r="C483" t="str">
            <v>71300</v>
          </cell>
          <cell r="D483" t="str">
            <v>Material for Warehousing</v>
          </cell>
          <cell r="F483">
            <v>582277600</v>
          </cell>
          <cell r="G483">
            <v>962933400</v>
          </cell>
          <cell r="H483">
            <v>599482900</v>
          </cell>
          <cell r="I483">
            <v>740611300</v>
          </cell>
          <cell r="J483">
            <v>593742900</v>
          </cell>
          <cell r="K483">
            <v>582156300</v>
          </cell>
          <cell r="L483">
            <v>597425400</v>
          </cell>
          <cell r="M483">
            <v>513184200</v>
          </cell>
          <cell r="N483">
            <v>581312600</v>
          </cell>
          <cell r="O483">
            <v>599088400</v>
          </cell>
          <cell r="P483">
            <v>586058400</v>
          </cell>
          <cell r="Q483">
            <v>592947000</v>
          </cell>
          <cell r="R483">
            <v>7531220400</v>
          </cell>
        </row>
        <row r="484">
          <cell r="C484" t="str">
            <v>71301</v>
          </cell>
          <cell r="D484" t="str">
            <v>Packing Expenses</v>
          </cell>
          <cell r="F484">
            <v>224469800</v>
          </cell>
          <cell r="G484">
            <v>214569900</v>
          </cell>
          <cell r="H484">
            <v>233300400</v>
          </cell>
          <cell r="I484">
            <v>223641600</v>
          </cell>
          <cell r="J484">
            <v>229923200</v>
          </cell>
          <cell r="K484">
            <v>224356600</v>
          </cell>
          <cell r="L484">
            <v>232103400</v>
          </cell>
          <cell r="M484">
            <v>192273000</v>
          </cell>
          <cell r="N484">
            <v>223948300</v>
          </cell>
          <cell r="O484">
            <v>233043700</v>
          </cell>
          <cell r="P484">
            <v>227383600</v>
          </cell>
          <cell r="Q484">
            <v>228841400</v>
          </cell>
          <cell r="R484">
            <v>2687854900</v>
          </cell>
        </row>
        <row r="485">
          <cell r="C485" t="str">
            <v>71302</v>
          </cell>
          <cell r="D485" t="str">
            <v>Unclaimed Cargo Disposal Cost</v>
          </cell>
          <cell r="F485">
            <v>5024100</v>
          </cell>
          <cell r="G485">
            <v>4824800</v>
          </cell>
          <cell r="H485">
            <v>5195200</v>
          </cell>
          <cell r="I485">
            <v>5002500</v>
          </cell>
          <cell r="J485">
            <v>5161400</v>
          </cell>
          <cell r="K485">
            <v>5027000</v>
          </cell>
          <cell r="L485">
            <v>5188000</v>
          </cell>
          <cell r="M485">
            <v>4151700</v>
          </cell>
          <cell r="N485">
            <v>5020000</v>
          </cell>
          <cell r="O485">
            <v>5200200</v>
          </cell>
          <cell r="P485">
            <v>5013400</v>
          </cell>
          <cell r="Q485">
            <v>5191800</v>
          </cell>
          <cell r="R485">
            <v>60000100</v>
          </cell>
        </row>
        <row r="486">
          <cell r="C486" t="str">
            <v>71303</v>
          </cell>
          <cell r="D486" t="str">
            <v>X-Ray Expenses</v>
          </cell>
          <cell r="F486">
            <v>89123000</v>
          </cell>
          <cell r="G486">
            <v>88106300</v>
          </cell>
          <cell r="H486">
            <v>89995500</v>
          </cell>
          <cell r="I486">
            <v>89012700</v>
          </cell>
          <cell r="J486">
            <v>89823400</v>
          </cell>
          <cell r="K486">
            <v>89137500</v>
          </cell>
          <cell r="L486">
            <v>89958700</v>
          </cell>
          <cell r="M486">
            <v>84673400</v>
          </cell>
          <cell r="N486">
            <v>89102200</v>
          </cell>
          <cell r="O486">
            <v>90021000</v>
          </cell>
          <cell r="P486">
            <v>89068200</v>
          </cell>
          <cell r="Q486">
            <v>89978000</v>
          </cell>
          <cell r="R486">
            <v>1067999900</v>
          </cell>
        </row>
        <row r="487">
          <cell r="C487" t="str">
            <v>71304</v>
          </cell>
          <cell r="D487" t="str">
            <v>Reimbursement Handling (Kade)</v>
          </cell>
          <cell r="F487">
            <v>68056100</v>
          </cell>
          <cell r="G487">
            <v>65355599.999999993</v>
          </cell>
          <cell r="H487">
            <v>70373500</v>
          </cell>
          <cell r="I487">
            <v>67763100</v>
          </cell>
          <cell r="J487">
            <v>69916300</v>
          </cell>
          <cell r="K487">
            <v>68094700</v>
          </cell>
          <cell r="L487">
            <v>70275900</v>
          </cell>
          <cell r="M487">
            <v>56237800</v>
          </cell>
          <cell r="N487">
            <v>68000800</v>
          </cell>
          <cell r="O487">
            <v>70441300</v>
          </cell>
          <cell r="P487">
            <v>67910600</v>
          </cell>
          <cell r="Q487">
            <v>70327000</v>
          </cell>
          <cell r="R487">
            <v>812752700</v>
          </cell>
        </row>
        <row r="488">
          <cell r="C488" t="str">
            <v>71305</v>
          </cell>
          <cell r="D488" t="str">
            <v>CT Transport (OB)</v>
          </cell>
          <cell r="F488">
            <v>64069400</v>
          </cell>
          <cell r="G488">
            <v>61527000</v>
          </cell>
          <cell r="H488">
            <v>66251000.000000007</v>
          </cell>
          <cell r="I488">
            <v>63793500</v>
          </cell>
          <cell r="J488">
            <v>65820600</v>
          </cell>
          <cell r="K488">
            <v>64105700</v>
          </cell>
          <cell r="L488">
            <v>66159099.999999993</v>
          </cell>
          <cell r="M488">
            <v>52943400</v>
          </cell>
          <cell r="N488">
            <v>64017300.000000007</v>
          </cell>
          <cell r="O488">
            <v>66314800.000000007</v>
          </cell>
          <cell r="P488">
            <v>63932400</v>
          </cell>
          <cell r="Q488">
            <v>66207200</v>
          </cell>
          <cell r="R488">
            <v>765141400</v>
          </cell>
        </row>
        <row r="489">
          <cell r="C489" t="str">
            <v>71306</v>
          </cell>
          <cell r="D489" t="str">
            <v xml:space="preserve">Warehousing - Materai </v>
          </cell>
          <cell r="F489">
            <v>62262600</v>
          </cell>
          <cell r="G489">
            <v>59300300</v>
          </cell>
          <cell r="H489">
            <v>64636500</v>
          </cell>
          <cell r="I489">
            <v>61843900</v>
          </cell>
          <cell r="J489">
            <v>63617400</v>
          </cell>
          <cell r="K489">
            <v>62292100</v>
          </cell>
          <cell r="L489">
            <v>64594900</v>
          </cell>
          <cell r="M489">
            <v>53952800</v>
          </cell>
          <cell r="N489">
            <v>62345900</v>
          </cell>
          <cell r="O489">
            <v>64890500</v>
          </cell>
          <cell r="P489">
            <v>63539500</v>
          </cell>
          <cell r="Q489">
            <v>63254600</v>
          </cell>
          <cell r="R489">
            <v>746531000</v>
          </cell>
        </row>
        <row r="490">
          <cell r="C490" t="str">
            <v>71307</v>
          </cell>
          <cell r="D490" t="str">
            <v>Cargo Equipment Rental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</row>
        <row r="491">
          <cell r="C491" t="str">
            <v>71399</v>
          </cell>
          <cell r="D491" t="str">
            <v>Other Warehousing Material</v>
          </cell>
          <cell r="F491">
            <v>69272600</v>
          </cell>
          <cell r="G491">
            <v>469249500</v>
          </cell>
          <cell r="H491">
            <v>69730800</v>
          </cell>
          <cell r="I491">
            <v>229554000</v>
          </cell>
          <cell r="J491">
            <v>69480600</v>
          </cell>
          <cell r="K491">
            <v>69142700</v>
          </cell>
          <cell r="L491">
            <v>69145400</v>
          </cell>
          <cell r="M491">
            <v>68952100</v>
          </cell>
          <cell r="N491">
            <v>68878100</v>
          </cell>
          <cell r="O491">
            <v>69176900</v>
          </cell>
          <cell r="P491">
            <v>69210700</v>
          </cell>
          <cell r="Q491">
            <v>69147000</v>
          </cell>
          <cell r="R491">
            <v>1390940400</v>
          </cell>
        </row>
        <row r="492">
          <cell r="C492">
            <v>0</v>
          </cell>
          <cell r="D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</row>
        <row r="493">
          <cell r="C493" t="str">
            <v>72000</v>
          </cell>
          <cell r="D493" t="str">
            <v>Sales and Marketing / Commercial Expenses</v>
          </cell>
          <cell r="F493">
            <v>352446000</v>
          </cell>
          <cell r="G493">
            <v>359446000</v>
          </cell>
          <cell r="H493">
            <v>339446000</v>
          </cell>
          <cell r="I493">
            <v>339446000</v>
          </cell>
          <cell r="J493">
            <v>339446000</v>
          </cell>
          <cell r="K493">
            <v>339446000</v>
          </cell>
          <cell r="L493">
            <v>352446000</v>
          </cell>
          <cell r="M493">
            <v>339446000</v>
          </cell>
          <cell r="N493">
            <v>339446000</v>
          </cell>
          <cell r="O493">
            <v>339446000</v>
          </cell>
          <cell r="P493">
            <v>339446000</v>
          </cell>
          <cell r="Q493">
            <v>339446000</v>
          </cell>
          <cell r="R493">
            <v>4119352000</v>
          </cell>
        </row>
        <row r="494">
          <cell r="C494">
            <v>0</v>
          </cell>
          <cell r="D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</row>
        <row r="495">
          <cell r="C495" t="str">
            <v>72100</v>
          </cell>
          <cell r="D495" t="str">
            <v>Commercial Expenses</v>
          </cell>
          <cell r="F495">
            <v>352446000</v>
          </cell>
          <cell r="G495">
            <v>359446000</v>
          </cell>
          <cell r="H495">
            <v>339446000</v>
          </cell>
          <cell r="I495">
            <v>339446000</v>
          </cell>
          <cell r="J495">
            <v>339446000</v>
          </cell>
          <cell r="K495">
            <v>339446000</v>
          </cell>
          <cell r="L495">
            <v>352446000</v>
          </cell>
          <cell r="M495">
            <v>339446000</v>
          </cell>
          <cell r="N495">
            <v>339446000</v>
          </cell>
          <cell r="O495">
            <v>339446000</v>
          </cell>
          <cell r="P495">
            <v>339446000</v>
          </cell>
          <cell r="Q495">
            <v>339446000</v>
          </cell>
          <cell r="R495">
            <v>4119352000</v>
          </cell>
        </row>
        <row r="496">
          <cell r="C496" t="str">
            <v>72101</v>
          </cell>
          <cell r="D496" t="str">
            <v>Sales and Return Commission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</row>
        <row r="497">
          <cell r="C497" t="str">
            <v>72102</v>
          </cell>
          <cell r="D497" t="str">
            <v>Advertising and Promotion</v>
          </cell>
          <cell r="F497">
            <v>231441700</v>
          </cell>
          <cell r="G497">
            <v>238441700</v>
          </cell>
          <cell r="H497">
            <v>218441700</v>
          </cell>
          <cell r="I497">
            <v>218441700</v>
          </cell>
          <cell r="J497">
            <v>218441700</v>
          </cell>
          <cell r="K497">
            <v>218441700</v>
          </cell>
          <cell r="L497">
            <v>231441700</v>
          </cell>
          <cell r="M497">
            <v>218441700</v>
          </cell>
          <cell r="N497">
            <v>218441700</v>
          </cell>
          <cell r="O497">
            <v>218441700</v>
          </cell>
          <cell r="P497">
            <v>218441700</v>
          </cell>
          <cell r="Q497">
            <v>218441700</v>
          </cell>
          <cell r="R497">
            <v>2667300400</v>
          </cell>
        </row>
        <row r="498">
          <cell r="C498" t="str">
            <v>72103</v>
          </cell>
          <cell r="D498" t="str">
            <v>Souvernirs and Gifts</v>
          </cell>
          <cell r="F498">
            <v>74054300</v>
          </cell>
          <cell r="G498">
            <v>74054300</v>
          </cell>
          <cell r="H498">
            <v>74054300</v>
          </cell>
          <cell r="I498">
            <v>74054300</v>
          </cell>
          <cell r="J498">
            <v>74054300</v>
          </cell>
          <cell r="K498">
            <v>74054300</v>
          </cell>
          <cell r="L498">
            <v>74054300</v>
          </cell>
          <cell r="M498">
            <v>74054300</v>
          </cell>
          <cell r="N498">
            <v>74054300</v>
          </cell>
          <cell r="O498">
            <v>74054300</v>
          </cell>
          <cell r="P498">
            <v>74054300</v>
          </cell>
          <cell r="Q498">
            <v>74054300</v>
          </cell>
          <cell r="R498">
            <v>888651600</v>
          </cell>
        </row>
        <row r="499">
          <cell r="C499" t="str">
            <v>72104</v>
          </cell>
          <cell r="D499" t="str">
            <v>Agreement Penalty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</row>
        <row r="500">
          <cell r="C500" t="str">
            <v>72105</v>
          </cell>
          <cell r="D500" t="str">
            <v>Client Retention Programs</v>
          </cell>
          <cell r="F500">
            <v>46950000</v>
          </cell>
          <cell r="G500">
            <v>46950000</v>
          </cell>
          <cell r="H500">
            <v>46950000</v>
          </cell>
          <cell r="I500">
            <v>46950000</v>
          </cell>
          <cell r="J500">
            <v>46950000</v>
          </cell>
          <cell r="K500">
            <v>46950000</v>
          </cell>
          <cell r="L500">
            <v>46950000</v>
          </cell>
          <cell r="M500">
            <v>46950000</v>
          </cell>
          <cell r="N500">
            <v>46950000</v>
          </cell>
          <cell r="O500">
            <v>46950000</v>
          </cell>
          <cell r="P500">
            <v>46950000</v>
          </cell>
          <cell r="Q500">
            <v>46950000</v>
          </cell>
          <cell r="R500">
            <v>563400000</v>
          </cell>
        </row>
        <row r="501">
          <cell r="C501" t="str">
            <v>72198</v>
          </cell>
          <cell r="D501" t="str">
            <v>Commercial Expenses - initiatives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</row>
        <row r="502">
          <cell r="C502" t="str">
            <v>72199</v>
          </cell>
          <cell r="D502" t="str">
            <v>Other Commercial Expense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</row>
        <row r="503">
          <cell r="C503">
            <v>0</v>
          </cell>
          <cell r="D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</row>
        <row r="504">
          <cell r="C504" t="str">
            <v>73000</v>
          </cell>
          <cell r="D504" t="str">
            <v>Staff Cost</v>
          </cell>
          <cell r="F504">
            <v>18305591900</v>
          </cell>
          <cell r="G504">
            <v>18627609100</v>
          </cell>
          <cell r="H504">
            <v>18716074900</v>
          </cell>
          <cell r="I504">
            <v>18881908800</v>
          </cell>
          <cell r="J504">
            <v>18568581200</v>
          </cell>
          <cell r="K504">
            <v>19197195300</v>
          </cell>
          <cell r="L504">
            <v>19250719000</v>
          </cell>
          <cell r="M504">
            <v>17605783500</v>
          </cell>
          <cell r="N504">
            <v>18276901800</v>
          </cell>
          <cell r="O504">
            <v>17787501400</v>
          </cell>
          <cell r="P504">
            <v>18098691500</v>
          </cell>
          <cell r="Q504">
            <v>17656350500</v>
          </cell>
          <cell r="R504">
            <v>220972908900</v>
          </cell>
        </row>
        <row r="505">
          <cell r="C505">
            <v>0</v>
          </cell>
          <cell r="D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</row>
        <row r="506">
          <cell r="C506" t="str">
            <v>73100</v>
          </cell>
          <cell r="D506" t="str">
            <v>Pay and Allowance</v>
          </cell>
          <cell r="F506">
            <v>17736260900</v>
          </cell>
          <cell r="G506">
            <v>18058278100</v>
          </cell>
          <cell r="H506">
            <v>18146743900</v>
          </cell>
          <cell r="I506">
            <v>18312577800</v>
          </cell>
          <cell r="J506">
            <v>17999250200</v>
          </cell>
          <cell r="K506">
            <v>18627864300</v>
          </cell>
          <cell r="L506">
            <v>18681388000</v>
          </cell>
          <cell r="M506">
            <v>17036452500</v>
          </cell>
          <cell r="N506">
            <v>17707570800</v>
          </cell>
          <cell r="O506">
            <v>17218170400</v>
          </cell>
          <cell r="P506">
            <v>17529360500</v>
          </cell>
          <cell r="Q506">
            <v>17087019500</v>
          </cell>
          <cell r="R506">
            <v>214140936900</v>
          </cell>
        </row>
        <row r="507">
          <cell r="C507" t="str">
            <v>73101</v>
          </cell>
          <cell r="D507" t="str">
            <v>Salaries</v>
          </cell>
          <cell r="F507">
            <v>10875893500</v>
          </cell>
          <cell r="G507">
            <v>10950533500</v>
          </cell>
          <cell r="H507">
            <v>11065233000</v>
          </cell>
          <cell r="I507">
            <v>11065233000</v>
          </cell>
          <cell r="J507">
            <v>11162513000</v>
          </cell>
          <cell r="K507">
            <v>11162513000</v>
          </cell>
          <cell r="L507">
            <v>11468903000</v>
          </cell>
          <cell r="M507">
            <v>11468903000</v>
          </cell>
          <cell r="N507">
            <v>11483303200</v>
          </cell>
          <cell r="O507">
            <v>11513249200</v>
          </cell>
          <cell r="P507">
            <v>11516921000</v>
          </cell>
          <cell r="Q507">
            <v>11516921000</v>
          </cell>
          <cell r="R507">
            <v>135250119400</v>
          </cell>
        </row>
        <row r="508">
          <cell r="C508" t="str">
            <v>73102</v>
          </cell>
          <cell r="D508" t="str">
            <v>Overtime</v>
          </cell>
          <cell r="F508">
            <v>630256100</v>
          </cell>
          <cell r="G508">
            <v>630256100</v>
          </cell>
          <cell r="H508">
            <v>630256100</v>
          </cell>
          <cell r="I508">
            <v>630256100</v>
          </cell>
          <cell r="J508">
            <v>630256100</v>
          </cell>
          <cell r="K508">
            <v>630256100</v>
          </cell>
          <cell r="L508">
            <v>630256100</v>
          </cell>
          <cell r="M508">
            <v>630256100</v>
          </cell>
          <cell r="N508">
            <v>630256100</v>
          </cell>
          <cell r="O508">
            <v>630256100</v>
          </cell>
          <cell r="P508">
            <v>630256100</v>
          </cell>
          <cell r="Q508">
            <v>630256100</v>
          </cell>
          <cell r="R508">
            <v>7563073200</v>
          </cell>
        </row>
        <row r="509">
          <cell r="C509" t="str">
            <v>73103</v>
          </cell>
          <cell r="D509" t="str">
            <v>Part Timer</v>
          </cell>
          <cell r="F509">
            <v>35708800</v>
          </cell>
          <cell r="G509">
            <v>35708800</v>
          </cell>
          <cell r="H509">
            <v>35708800</v>
          </cell>
          <cell r="I509">
            <v>35708800</v>
          </cell>
          <cell r="J509">
            <v>35708800</v>
          </cell>
          <cell r="K509">
            <v>35708800</v>
          </cell>
          <cell r="L509">
            <v>35708800</v>
          </cell>
          <cell r="M509">
            <v>35708800</v>
          </cell>
          <cell r="N509">
            <v>35708800</v>
          </cell>
          <cell r="O509">
            <v>35708800</v>
          </cell>
          <cell r="P509">
            <v>35708800</v>
          </cell>
          <cell r="Q509">
            <v>35708800</v>
          </cell>
          <cell r="R509">
            <v>428505600</v>
          </cell>
        </row>
        <row r="510">
          <cell r="C510" t="str">
            <v>73104</v>
          </cell>
          <cell r="D510" t="str">
            <v>Meals on Duties</v>
          </cell>
          <cell r="F510">
            <v>109022000</v>
          </cell>
          <cell r="G510">
            <v>110507000</v>
          </cell>
          <cell r="H510">
            <v>112377000</v>
          </cell>
          <cell r="I510">
            <v>112377000</v>
          </cell>
          <cell r="J510">
            <v>114082000</v>
          </cell>
          <cell r="K510">
            <v>114082000</v>
          </cell>
          <cell r="L510">
            <v>119087000</v>
          </cell>
          <cell r="M510">
            <v>119087000</v>
          </cell>
          <cell r="N510">
            <v>119087000</v>
          </cell>
          <cell r="O510">
            <v>120123700</v>
          </cell>
          <cell r="P510">
            <v>120123700</v>
          </cell>
          <cell r="Q510">
            <v>120123700</v>
          </cell>
          <cell r="R510">
            <v>1390079100</v>
          </cell>
        </row>
        <row r="511">
          <cell r="C511" t="str">
            <v>73105</v>
          </cell>
          <cell r="D511" t="str">
            <v>Medical Expenses</v>
          </cell>
          <cell r="F511">
            <v>104083600</v>
          </cell>
          <cell r="G511">
            <v>105208600</v>
          </cell>
          <cell r="H511">
            <v>106625300</v>
          </cell>
          <cell r="I511">
            <v>106625300</v>
          </cell>
          <cell r="J511">
            <v>108000200</v>
          </cell>
          <cell r="K511">
            <v>108000200</v>
          </cell>
          <cell r="L511">
            <v>111708400</v>
          </cell>
          <cell r="M511">
            <v>111708400</v>
          </cell>
          <cell r="N511">
            <v>111708400</v>
          </cell>
          <cell r="O511">
            <v>111767800</v>
          </cell>
          <cell r="P511">
            <v>111767800</v>
          </cell>
          <cell r="Q511">
            <v>111767800</v>
          </cell>
          <cell r="R511">
            <v>1308971800</v>
          </cell>
        </row>
        <row r="512">
          <cell r="C512" t="str">
            <v>73106</v>
          </cell>
          <cell r="D512" t="str">
            <v>Hospitalization</v>
          </cell>
          <cell r="F512">
            <v>20967900</v>
          </cell>
          <cell r="G512">
            <v>20967900</v>
          </cell>
          <cell r="H512">
            <v>20967900</v>
          </cell>
          <cell r="I512">
            <v>20967900</v>
          </cell>
          <cell r="J512">
            <v>20967900</v>
          </cell>
          <cell r="K512">
            <v>20967900</v>
          </cell>
          <cell r="L512">
            <v>20967900</v>
          </cell>
          <cell r="M512">
            <v>20967900</v>
          </cell>
          <cell r="N512">
            <v>20967900</v>
          </cell>
          <cell r="O512">
            <v>20967900</v>
          </cell>
          <cell r="P512">
            <v>23194600</v>
          </cell>
          <cell r="Q512">
            <v>23194600</v>
          </cell>
          <cell r="R512">
            <v>256068200</v>
          </cell>
        </row>
        <row r="513">
          <cell r="C513" t="str">
            <v>73107</v>
          </cell>
          <cell r="D513" t="str">
            <v>Jamsostek</v>
          </cell>
          <cell r="F513">
            <v>473037400</v>
          </cell>
          <cell r="G513">
            <v>476367500</v>
          </cell>
          <cell r="H513">
            <v>481260000</v>
          </cell>
          <cell r="I513">
            <v>481260000</v>
          </cell>
          <cell r="J513">
            <v>485607000</v>
          </cell>
          <cell r="K513">
            <v>485607000</v>
          </cell>
          <cell r="L513">
            <v>498812400</v>
          </cell>
          <cell r="M513">
            <v>498812400</v>
          </cell>
          <cell r="N513">
            <v>498812400</v>
          </cell>
          <cell r="O513">
            <v>498812400</v>
          </cell>
          <cell r="P513">
            <v>483177200</v>
          </cell>
          <cell r="Q513">
            <v>483177200</v>
          </cell>
          <cell r="R513">
            <v>5844742900</v>
          </cell>
        </row>
        <row r="514">
          <cell r="C514" t="str">
            <v>73108</v>
          </cell>
          <cell r="D514" t="str">
            <v>Pension Contribution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C515" t="str">
            <v>73109</v>
          </cell>
          <cell r="D515" t="str">
            <v>Car Scheme</v>
          </cell>
          <cell r="F515">
            <v>25250000</v>
          </cell>
          <cell r="G515">
            <v>25250000</v>
          </cell>
          <cell r="H515">
            <v>25250000</v>
          </cell>
          <cell r="I515">
            <v>25250000</v>
          </cell>
          <cell r="J515">
            <v>25250000</v>
          </cell>
          <cell r="K515">
            <v>25250000</v>
          </cell>
          <cell r="L515">
            <v>25750000</v>
          </cell>
          <cell r="M515">
            <v>25750000</v>
          </cell>
          <cell r="N515">
            <v>25750000</v>
          </cell>
          <cell r="O515">
            <v>25750000</v>
          </cell>
          <cell r="P515">
            <v>25750000</v>
          </cell>
          <cell r="Q515">
            <v>25750000</v>
          </cell>
          <cell r="R515">
            <v>306000000</v>
          </cell>
        </row>
        <row r="516">
          <cell r="C516" t="str">
            <v>73110</v>
          </cell>
          <cell r="D516" t="str">
            <v>Fuel Allowance</v>
          </cell>
          <cell r="F516">
            <v>8857100</v>
          </cell>
          <cell r="G516">
            <v>8857100</v>
          </cell>
          <cell r="H516">
            <v>8857100</v>
          </cell>
          <cell r="I516">
            <v>8857100</v>
          </cell>
          <cell r="J516">
            <v>8857100</v>
          </cell>
          <cell r="K516">
            <v>8857100</v>
          </cell>
          <cell r="L516">
            <v>8857100</v>
          </cell>
          <cell r="M516">
            <v>8857100</v>
          </cell>
          <cell r="N516">
            <v>8857100</v>
          </cell>
          <cell r="O516">
            <v>8857100</v>
          </cell>
          <cell r="P516">
            <v>8857100</v>
          </cell>
          <cell r="Q516">
            <v>8857100</v>
          </cell>
          <cell r="R516">
            <v>106285200</v>
          </cell>
        </row>
        <row r="517">
          <cell r="C517" t="str">
            <v>73111</v>
          </cell>
          <cell r="D517" t="str">
            <v>Housing Allowance</v>
          </cell>
          <cell r="F517">
            <v>21347900</v>
          </cell>
          <cell r="G517">
            <v>21347900</v>
          </cell>
          <cell r="H517">
            <v>21347900</v>
          </cell>
          <cell r="I517">
            <v>21347900</v>
          </cell>
          <cell r="J517">
            <v>21347900</v>
          </cell>
          <cell r="K517">
            <v>21347900</v>
          </cell>
          <cell r="L517">
            <v>21347900</v>
          </cell>
          <cell r="M517">
            <v>21347900</v>
          </cell>
          <cell r="N517">
            <v>21347900</v>
          </cell>
          <cell r="O517">
            <v>21347900</v>
          </cell>
          <cell r="P517">
            <v>21347900</v>
          </cell>
          <cell r="Q517">
            <v>21347900</v>
          </cell>
          <cell r="R517">
            <v>256174800</v>
          </cell>
        </row>
        <row r="518">
          <cell r="C518" t="str">
            <v>73112</v>
          </cell>
          <cell r="D518" t="str">
            <v>Annual Leave</v>
          </cell>
          <cell r="F518">
            <v>474147000</v>
          </cell>
          <cell r="G518">
            <v>480113500</v>
          </cell>
          <cell r="H518">
            <v>631429100</v>
          </cell>
          <cell r="I518">
            <v>580362300</v>
          </cell>
          <cell r="J518">
            <v>562604500</v>
          </cell>
          <cell r="K518">
            <v>760465900</v>
          </cell>
          <cell r="L518">
            <v>620535800</v>
          </cell>
          <cell r="M518">
            <v>709441300</v>
          </cell>
          <cell r="N518">
            <v>715924200</v>
          </cell>
          <cell r="O518">
            <v>845716900</v>
          </cell>
          <cell r="P518">
            <v>949976400</v>
          </cell>
          <cell r="Q518">
            <v>507635400</v>
          </cell>
          <cell r="R518">
            <v>7838352300</v>
          </cell>
        </row>
        <row r="519">
          <cell r="C519" t="str">
            <v>73113</v>
          </cell>
          <cell r="D519" t="str">
            <v>Productivity Bonuses</v>
          </cell>
          <cell r="F519">
            <v>2045058400</v>
          </cell>
          <cell r="G519">
            <v>2058069500</v>
          </cell>
          <cell r="H519">
            <v>2077101000</v>
          </cell>
          <cell r="I519">
            <v>2077101000</v>
          </cell>
          <cell r="J519">
            <v>2093996200</v>
          </cell>
          <cell r="K519">
            <v>2093996200</v>
          </cell>
          <cell r="L519">
            <v>2146008900</v>
          </cell>
          <cell r="M519">
            <v>2146008900</v>
          </cell>
          <cell r="N519">
            <v>2146008900</v>
          </cell>
          <cell r="O519">
            <v>2146008900</v>
          </cell>
          <cell r="P519">
            <v>2146008900</v>
          </cell>
          <cell r="Q519">
            <v>2146008900</v>
          </cell>
          <cell r="R519">
            <v>25321375700</v>
          </cell>
        </row>
        <row r="520">
          <cell r="C520" t="str">
            <v>73114</v>
          </cell>
          <cell r="D520" t="str">
            <v>Donation to Employee</v>
          </cell>
          <cell r="F520">
            <v>19570100</v>
          </cell>
          <cell r="G520">
            <v>19570100</v>
          </cell>
          <cell r="H520">
            <v>19570100</v>
          </cell>
          <cell r="I520">
            <v>19570100</v>
          </cell>
          <cell r="J520">
            <v>19570100</v>
          </cell>
          <cell r="K520">
            <v>19570100</v>
          </cell>
          <cell r="L520">
            <v>19570100</v>
          </cell>
          <cell r="M520">
            <v>19570100</v>
          </cell>
          <cell r="N520">
            <v>19570100</v>
          </cell>
          <cell r="O520">
            <v>19570100</v>
          </cell>
          <cell r="P520">
            <v>19570100</v>
          </cell>
          <cell r="Q520">
            <v>19570100</v>
          </cell>
          <cell r="R520">
            <v>234841200</v>
          </cell>
        </row>
        <row r="521">
          <cell r="C521" t="str">
            <v>73115</v>
          </cell>
          <cell r="D521" t="str">
            <v>Company Award</v>
          </cell>
          <cell r="E521">
            <v>0</v>
          </cell>
          <cell r="F521">
            <v>233366700</v>
          </cell>
          <cell r="G521">
            <v>233366700</v>
          </cell>
          <cell r="H521">
            <v>233366700</v>
          </cell>
          <cell r="I521">
            <v>233366700</v>
          </cell>
          <cell r="J521">
            <v>236391700</v>
          </cell>
          <cell r="K521">
            <v>236391700</v>
          </cell>
          <cell r="L521">
            <v>236391700</v>
          </cell>
          <cell r="M521">
            <v>236391700</v>
          </cell>
          <cell r="N521">
            <v>236391700</v>
          </cell>
          <cell r="O521">
            <v>236391700</v>
          </cell>
          <cell r="P521">
            <v>236391700</v>
          </cell>
          <cell r="Q521">
            <v>236391700</v>
          </cell>
          <cell r="R521">
            <v>2824600400</v>
          </cell>
        </row>
        <row r="522">
          <cell r="C522" t="str">
            <v>73116</v>
          </cell>
          <cell r="D522" t="str">
            <v>Premi Health Insurance</v>
          </cell>
          <cell r="F522">
            <v>819458200</v>
          </cell>
          <cell r="G522">
            <v>821867000</v>
          </cell>
          <cell r="H522">
            <v>830041000</v>
          </cell>
          <cell r="I522">
            <v>830041000</v>
          </cell>
          <cell r="J522">
            <v>837096900</v>
          </cell>
          <cell r="K522">
            <v>837096900</v>
          </cell>
          <cell r="L522">
            <v>855896500</v>
          </cell>
          <cell r="M522">
            <v>855896500</v>
          </cell>
          <cell r="N522">
            <v>855896500</v>
          </cell>
          <cell r="O522">
            <v>855896500</v>
          </cell>
          <cell r="P522">
            <v>855896500</v>
          </cell>
          <cell r="Q522">
            <v>855896500</v>
          </cell>
          <cell r="R522">
            <v>10110980000</v>
          </cell>
        </row>
        <row r="523">
          <cell r="C523" t="str">
            <v>73117</v>
          </cell>
          <cell r="D523" t="str">
            <v>Religion Day Allowance</v>
          </cell>
          <cell r="F523">
            <v>1517173700</v>
          </cell>
          <cell r="G523">
            <v>1517173700</v>
          </cell>
          <cell r="H523">
            <v>1517173700</v>
          </cell>
          <cell r="I523">
            <v>1517173700</v>
          </cell>
          <cell r="J523">
            <v>1517173700</v>
          </cell>
          <cell r="K523">
            <v>1517173700</v>
          </cell>
          <cell r="L523">
            <v>1517173700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10620215900</v>
          </cell>
        </row>
        <row r="524">
          <cell r="C524" t="str">
            <v>73118</v>
          </cell>
          <cell r="D524" t="str">
            <v>Shake Hand Allowance</v>
          </cell>
          <cell r="F524">
            <v>75000000</v>
          </cell>
          <cell r="G524">
            <v>75000000</v>
          </cell>
          <cell r="H524">
            <v>75000000</v>
          </cell>
          <cell r="I524">
            <v>75000000</v>
          </cell>
          <cell r="J524">
            <v>75000000</v>
          </cell>
          <cell r="K524">
            <v>75000000</v>
          </cell>
          <cell r="L524">
            <v>75000000</v>
          </cell>
          <cell r="M524">
            <v>75000000</v>
          </cell>
          <cell r="N524">
            <v>75000000</v>
          </cell>
          <cell r="O524">
            <v>75000000</v>
          </cell>
          <cell r="P524">
            <v>75000000</v>
          </cell>
          <cell r="Q524">
            <v>75000000</v>
          </cell>
          <cell r="R524">
            <v>900000000</v>
          </cell>
        </row>
        <row r="525">
          <cell r="C525" t="str">
            <v>73120</v>
          </cell>
          <cell r="D525" t="str">
            <v>Public Holiday Pay</v>
          </cell>
          <cell r="F525">
            <v>233233900</v>
          </cell>
          <cell r="G525">
            <v>453284600</v>
          </cell>
          <cell r="H525">
            <v>240350600</v>
          </cell>
          <cell r="I525">
            <v>457251300</v>
          </cell>
          <cell r="J525">
            <v>29998500</v>
          </cell>
          <cell r="K525">
            <v>460751200</v>
          </cell>
          <cell r="L525">
            <v>254584100</v>
          </cell>
          <cell r="M525">
            <v>37916800</v>
          </cell>
          <cell r="N525">
            <v>688152000</v>
          </cell>
          <cell r="O525">
            <v>37916800</v>
          </cell>
          <cell r="P525">
            <v>254584100</v>
          </cell>
          <cell r="Q525">
            <v>254584100</v>
          </cell>
          <cell r="R525">
            <v>3402608000</v>
          </cell>
        </row>
        <row r="526">
          <cell r="C526" t="str">
            <v>73122</v>
          </cell>
          <cell r="D526" t="str">
            <v>Communication Allowance</v>
          </cell>
          <cell r="F526">
            <v>4200000</v>
          </cell>
          <cell r="G526">
            <v>4200000</v>
          </cell>
          <cell r="H526">
            <v>4200000</v>
          </cell>
          <cell r="I526">
            <v>4200000</v>
          </cell>
          <cell r="J526">
            <v>4200000</v>
          </cell>
          <cell r="K526">
            <v>4200000</v>
          </cell>
          <cell r="L526">
            <v>4200000</v>
          </cell>
          <cell r="M526">
            <v>4200000</v>
          </cell>
          <cell r="N526">
            <v>4200000</v>
          </cell>
          <cell r="O526">
            <v>4200000</v>
          </cell>
          <cell r="P526">
            <v>4200000</v>
          </cell>
          <cell r="Q526">
            <v>4200000</v>
          </cell>
          <cell r="R526">
            <v>50400000</v>
          </cell>
        </row>
        <row r="527">
          <cell r="C527" t="str">
            <v>73199</v>
          </cell>
          <cell r="D527" t="str">
            <v>Other Pay and Allowance</v>
          </cell>
          <cell r="F527">
            <v>10628600</v>
          </cell>
          <cell r="G527">
            <v>10628600</v>
          </cell>
          <cell r="H527">
            <v>10628600</v>
          </cell>
          <cell r="I527">
            <v>10628600</v>
          </cell>
          <cell r="J527">
            <v>10628600</v>
          </cell>
          <cell r="K527">
            <v>10628600</v>
          </cell>
          <cell r="L527">
            <v>10628600</v>
          </cell>
          <cell r="M527">
            <v>10628600</v>
          </cell>
          <cell r="N527">
            <v>10628600</v>
          </cell>
          <cell r="O527">
            <v>10628600</v>
          </cell>
          <cell r="P527">
            <v>10628600</v>
          </cell>
          <cell r="Q527">
            <v>10628600</v>
          </cell>
          <cell r="R527">
            <v>127543200</v>
          </cell>
        </row>
        <row r="528">
          <cell r="C528">
            <v>0</v>
          </cell>
          <cell r="D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</row>
        <row r="529">
          <cell r="C529" t="str">
            <v>73200</v>
          </cell>
          <cell r="D529" t="str">
            <v>Non-Pay and Allowance (Accrual)</v>
          </cell>
          <cell r="F529">
            <v>569331000</v>
          </cell>
          <cell r="G529">
            <v>569331000</v>
          </cell>
          <cell r="H529">
            <v>569331000</v>
          </cell>
          <cell r="I529">
            <v>569331000</v>
          </cell>
          <cell r="J529">
            <v>569331000</v>
          </cell>
          <cell r="K529">
            <v>569331000</v>
          </cell>
          <cell r="L529">
            <v>569331000</v>
          </cell>
          <cell r="M529">
            <v>569331000</v>
          </cell>
          <cell r="N529">
            <v>569331000</v>
          </cell>
          <cell r="O529">
            <v>569331000</v>
          </cell>
          <cell r="P529">
            <v>569331000</v>
          </cell>
          <cell r="Q529">
            <v>569331000</v>
          </cell>
          <cell r="R529">
            <v>6831972000</v>
          </cell>
        </row>
        <row r="530">
          <cell r="C530" t="str">
            <v>73201</v>
          </cell>
          <cell r="D530" t="str">
            <v>Provision For UU No. 23/2003 (Accrual)</v>
          </cell>
          <cell r="F530">
            <v>569331000</v>
          </cell>
          <cell r="G530">
            <v>569331000</v>
          </cell>
          <cell r="H530">
            <v>569331000</v>
          </cell>
          <cell r="I530">
            <v>569331000</v>
          </cell>
          <cell r="J530">
            <v>569331000</v>
          </cell>
          <cell r="K530">
            <v>569331000</v>
          </cell>
          <cell r="L530">
            <v>569331000</v>
          </cell>
          <cell r="M530">
            <v>569331000</v>
          </cell>
          <cell r="N530">
            <v>569331000</v>
          </cell>
          <cell r="O530">
            <v>569331000</v>
          </cell>
          <cell r="P530">
            <v>569331000</v>
          </cell>
          <cell r="Q530">
            <v>569331000</v>
          </cell>
          <cell r="R530">
            <v>6831972000</v>
          </cell>
        </row>
        <row r="531">
          <cell r="C531" t="str">
            <v>73202</v>
          </cell>
          <cell r="D531" t="str">
            <v>Pension Contribution (Accrual)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</row>
        <row r="532">
          <cell r="C532" t="str">
            <v>73203</v>
          </cell>
          <cell r="D532" t="str">
            <v>Productivity/Bonuses (Accrual)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C533" t="str">
            <v>73204</v>
          </cell>
          <cell r="D533" t="str">
            <v>Operational Insentive (Accrual)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C534" t="str">
            <v>73205</v>
          </cell>
          <cell r="D534" t="str">
            <v>Religion Day (Accrual)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C535" t="str">
            <v>73206</v>
          </cell>
          <cell r="D535" t="str">
            <v>Annual Leave (Accrual)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</row>
        <row r="536">
          <cell r="C536" t="str">
            <v>73207</v>
          </cell>
          <cell r="D536" t="str">
            <v>Shake Hand (Accrual)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C537" t="str">
            <v>73208</v>
          </cell>
          <cell r="D537" t="str">
            <v>Medical Claim (Accrual)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C538" t="str">
            <v>73288</v>
          </cell>
          <cell r="D538" t="str">
            <v>Staff Cost - Initiatives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</row>
        <row r="539">
          <cell r="C539" t="str">
            <v>74952</v>
          </cell>
          <cell r="D539" t="str">
            <v>Interdivision Charges - Staff Cost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</row>
        <row r="540">
          <cell r="C540" t="str">
            <v>73299</v>
          </cell>
          <cell r="D540" t="str">
            <v>Other Non-Pay and Allowance (Accrual)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C541">
            <v>0</v>
          </cell>
          <cell r="D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</row>
        <row r="542">
          <cell r="C542" t="str">
            <v>74000</v>
          </cell>
          <cell r="D542" t="str">
            <v>General Administration</v>
          </cell>
          <cell r="F542">
            <v>13321344100</v>
          </cell>
          <cell r="G542">
            <v>13412956400</v>
          </cell>
          <cell r="H542">
            <v>13552830800</v>
          </cell>
          <cell r="I542">
            <v>13528668900</v>
          </cell>
          <cell r="J542">
            <v>13479351900</v>
          </cell>
          <cell r="K542">
            <v>13521908100</v>
          </cell>
          <cell r="L542">
            <v>13635471800</v>
          </cell>
          <cell r="M542">
            <v>13620557300</v>
          </cell>
          <cell r="N542">
            <v>13618942300</v>
          </cell>
          <cell r="O542">
            <v>13723251600</v>
          </cell>
          <cell r="P542">
            <v>13722039400</v>
          </cell>
          <cell r="Q542">
            <v>13668403200</v>
          </cell>
          <cell r="R542">
            <v>162805725800</v>
          </cell>
        </row>
        <row r="543">
          <cell r="C543">
            <v>0</v>
          </cell>
          <cell r="D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C544" t="str">
            <v>74100</v>
          </cell>
          <cell r="D544" t="str">
            <v>Transportation Expenses</v>
          </cell>
          <cell r="F544">
            <v>904299900</v>
          </cell>
          <cell r="G544">
            <v>921299900</v>
          </cell>
          <cell r="H544">
            <v>912299900</v>
          </cell>
          <cell r="I544">
            <v>904299900</v>
          </cell>
          <cell r="J544">
            <v>909799900</v>
          </cell>
          <cell r="K544">
            <v>910299900</v>
          </cell>
          <cell r="L544">
            <v>904299900</v>
          </cell>
          <cell r="M544">
            <v>913799900</v>
          </cell>
          <cell r="N544">
            <v>904299900</v>
          </cell>
          <cell r="O544">
            <v>904299900</v>
          </cell>
          <cell r="P544">
            <v>908299900</v>
          </cell>
          <cell r="Q544">
            <v>904299900</v>
          </cell>
          <cell r="R544">
            <v>10901598800</v>
          </cell>
        </row>
        <row r="545">
          <cell r="C545" t="str">
            <v>73119</v>
          </cell>
          <cell r="D545" t="str">
            <v>Daily Allowance</v>
          </cell>
          <cell r="F545">
            <v>87869000</v>
          </cell>
          <cell r="G545">
            <v>93869000</v>
          </cell>
          <cell r="H545">
            <v>89369000</v>
          </cell>
          <cell r="I545">
            <v>87869000</v>
          </cell>
          <cell r="J545">
            <v>87869000</v>
          </cell>
          <cell r="K545">
            <v>90869000</v>
          </cell>
          <cell r="L545">
            <v>87869000</v>
          </cell>
          <cell r="M545">
            <v>87869000</v>
          </cell>
          <cell r="N545">
            <v>87869000</v>
          </cell>
          <cell r="O545">
            <v>87869000</v>
          </cell>
          <cell r="P545">
            <v>87869000</v>
          </cell>
          <cell r="Q545">
            <v>87869000</v>
          </cell>
          <cell r="R545">
            <v>1064928000</v>
          </cell>
        </row>
        <row r="546">
          <cell r="C546" t="str">
            <v>74101</v>
          </cell>
          <cell r="D546" t="str">
            <v>Travel Expense Abroad</v>
          </cell>
          <cell r="F546">
            <v>136783600</v>
          </cell>
          <cell r="G546">
            <v>136783600</v>
          </cell>
          <cell r="H546">
            <v>136783600</v>
          </cell>
          <cell r="I546">
            <v>136783600</v>
          </cell>
          <cell r="J546">
            <v>136783600</v>
          </cell>
          <cell r="K546">
            <v>136783600</v>
          </cell>
          <cell r="L546">
            <v>136783600</v>
          </cell>
          <cell r="M546">
            <v>136783600</v>
          </cell>
          <cell r="N546">
            <v>136783600</v>
          </cell>
          <cell r="O546">
            <v>136783600</v>
          </cell>
          <cell r="P546">
            <v>136783600</v>
          </cell>
          <cell r="Q546">
            <v>136783600</v>
          </cell>
          <cell r="R546">
            <v>1641403200</v>
          </cell>
        </row>
        <row r="547">
          <cell r="C547" t="str">
            <v>74102</v>
          </cell>
          <cell r="D547" t="str">
            <v>Travel Expense Domestic</v>
          </cell>
          <cell r="F547">
            <v>233507900</v>
          </cell>
          <cell r="G547">
            <v>244507900</v>
          </cell>
          <cell r="H547">
            <v>236007900</v>
          </cell>
          <cell r="I547">
            <v>233507900</v>
          </cell>
          <cell r="J547">
            <v>233507900</v>
          </cell>
          <cell r="K547">
            <v>236507900</v>
          </cell>
          <cell r="L547">
            <v>233507900</v>
          </cell>
          <cell r="M547">
            <v>233507900</v>
          </cell>
          <cell r="N547">
            <v>233507900</v>
          </cell>
          <cell r="O547">
            <v>233507900</v>
          </cell>
          <cell r="P547">
            <v>233507900</v>
          </cell>
          <cell r="Q547">
            <v>233507900</v>
          </cell>
          <cell r="R547">
            <v>2818594800</v>
          </cell>
        </row>
        <row r="548">
          <cell r="C548" t="str">
            <v>74103</v>
          </cell>
          <cell r="D548" t="str">
            <v>Transport Services</v>
          </cell>
          <cell r="F548">
            <v>235486200</v>
          </cell>
          <cell r="G548">
            <v>235486200</v>
          </cell>
          <cell r="H548">
            <v>235486200</v>
          </cell>
          <cell r="I548">
            <v>235486200</v>
          </cell>
          <cell r="J548">
            <v>235486200</v>
          </cell>
          <cell r="K548">
            <v>235486200</v>
          </cell>
          <cell r="L548">
            <v>235486200</v>
          </cell>
          <cell r="M548">
            <v>235486200</v>
          </cell>
          <cell r="N548">
            <v>235486200</v>
          </cell>
          <cell r="O548">
            <v>235486200</v>
          </cell>
          <cell r="P548">
            <v>235486200</v>
          </cell>
          <cell r="Q548">
            <v>235486200</v>
          </cell>
          <cell r="R548">
            <v>2825834400</v>
          </cell>
        </row>
        <row r="549">
          <cell r="C549" t="str">
            <v>74104</v>
          </cell>
          <cell r="D549" t="str">
            <v>Airport Pass and ID Card</v>
          </cell>
          <cell r="F549">
            <v>55700100</v>
          </cell>
          <cell r="G549">
            <v>55700100</v>
          </cell>
          <cell r="H549">
            <v>59700100</v>
          </cell>
          <cell r="I549">
            <v>55700100</v>
          </cell>
          <cell r="J549">
            <v>61200100</v>
          </cell>
          <cell r="K549">
            <v>55700100</v>
          </cell>
          <cell r="L549">
            <v>55700100</v>
          </cell>
          <cell r="M549">
            <v>65200100</v>
          </cell>
          <cell r="N549">
            <v>55700100</v>
          </cell>
          <cell r="O549">
            <v>55700100</v>
          </cell>
          <cell r="P549">
            <v>59700100</v>
          </cell>
          <cell r="Q549">
            <v>55700100</v>
          </cell>
          <cell r="R549">
            <v>691401200</v>
          </cell>
        </row>
        <row r="550">
          <cell r="C550" t="str">
            <v>74105</v>
          </cell>
          <cell r="D550" t="str">
            <v>Transportation Local</v>
          </cell>
          <cell r="F550">
            <v>24123000</v>
          </cell>
          <cell r="G550">
            <v>24123000</v>
          </cell>
          <cell r="H550">
            <v>24123000</v>
          </cell>
          <cell r="I550">
            <v>24123000</v>
          </cell>
          <cell r="J550">
            <v>24123000</v>
          </cell>
          <cell r="K550">
            <v>24123000</v>
          </cell>
          <cell r="L550">
            <v>24123000</v>
          </cell>
          <cell r="M550">
            <v>24123000</v>
          </cell>
          <cell r="N550">
            <v>24123000</v>
          </cell>
          <cell r="O550">
            <v>24123000</v>
          </cell>
          <cell r="P550">
            <v>24123000</v>
          </cell>
          <cell r="Q550">
            <v>24123000</v>
          </cell>
          <cell r="R550">
            <v>289476000</v>
          </cell>
        </row>
        <row r="551">
          <cell r="C551" t="str">
            <v>74106</v>
          </cell>
          <cell r="D551" t="str">
            <v>Fuel for Vehicles</v>
          </cell>
          <cell r="F551">
            <v>66689800</v>
          </cell>
          <cell r="G551">
            <v>66689800</v>
          </cell>
          <cell r="H551">
            <v>66689800</v>
          </cell>
          <cell r="I551">
            <v>66689800</v>
          </cell>
          <cell r="J551">
            <v>66689800</v>
          </cell>
          <cell r="K551">
            <v>66689800</v>
          </cell>
          <cell r="L551">
            <v>66689800</v>
          </cell>
          <cell r="M551">
            <v>66689800</v>
          </cell>
          <cell r="N551">
            <v>66689800</v>
          </cell>
          <cell r="O551">
            <v>66689800</v>
          </cell>
          <cell r="P551">
            <v>66689800</v>
          </cell>
          <cell r="Q551">
            <v>66689800</v>
          </cell>
          <cell r="R551">
            <v>800277600</v>
          </cell>
        </row>
        <row r="552">
          <cell r="C552" t="str">
            <v>74107</v>
          </cell>
          <cell r="D552" t="str">
            <v>Freight Expenses</v>
          </cell>
          <cell r="F552">
            <v>64140300</v>
          </cell>
          <cell r="G552">
            <v>64140300</v>
          </cell>
          <cell r="H552">
            <v>64140300</v>
          </cell>
          <cell r="I552">
            <v>64140300</v>
          </cell>
          <cell r="J552">
            <v>64140300</v>
          </cell>
          <cell r="K552">
            <v>64140300</v>
          </cell>
          <cell r="L552">
            <v>64140300</v>
          </cell>
          <cell r="M552">
            <v>64140300</v>
          </cell>
          <cell r="N552">
            <v>64140300</v>
          </cell>
          <cell r="O552">
            <v>64140300</v>
          </cell>
          <cell r="P552">
            <v>64140300</v>
          </cell>
          <cell r="Q552">
            <v>64140300</v>
          </cell>
          <cell r="R552">
            <v>769683600</v>
          </cell>
        </row>
        <row r="553">
          <cell r="C553" t="str">
            <v>74108</v>
          </cell>
          <cell r="D553" t="str">
            <v xml:space="preserve">Packing/Repacking 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</row>
        <row r="554">
          <cell r="C554">
            <v>0</v>
          </cell>
          <cell r="D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C555" t="str">
            <v>74150</v>
          </cell>
          <cell r="D555" t="str">
            <v>Training and Recruitment</v>
          </cell>
          <cell r="F555">
            <v>404593900</v>
          </cell>
          <cell r="G555">
            <v>404593900</v>
          </cell>
          <cell r="H555">
            <v>408433900</v>
          </cell>
          <cell r="I555">
            <v>423693900</v>
          </cell>
          <cell r="J555">
            <v>408893900</v>
          </cell>
          <cell r="K555">
            <v>408193900</v>
          </cell>
          <cell r="L555">
            <v>404833900</v>
          </cell>
          <cell r="M555">
            <v>415393900</v>
          </cell>
          <cell r="N555">
            <v>414193900</v>
          </cell>
          <cell r="O555">
            <v>411793900</v>
          </cell>
          <cell r="P555">
            <v>404593900</v>
          </cell>
          <cell r="Q555">
            <v>404593900</v>
          </cell>
          <cell r="R555">
            <v>4913806800</v>
          </cell>
        </row>
        <row r="556">
          <cell r="C556" t="str">
            <v>73121</v>
          </cell>
          <cell r="D556" t="str">
            <v>Daily Allowance - Trainning</v>
          </cell>
          <cell r="F556">
            <v>21721300</v>
          </cell>
          <cell r="G556">
            <v>21721300</v>
          </cell>
          <cell r="H556">
            <v>21721300</v>
          </cell>
          <cell r="I556">
            <v>21721300</v>
          </cell>
          <cell r="J556">
            <v>21721300</v>
          </cell>
          <cell r="K556">
            <v>21721300</v>
          </cell>
          <cell r="L556">
            <v>21721300</v>
          </cell>
          <cell r="M556">
            <v>21721300</v>
          </cell>
          <cell r="N556">
            <v>21721300</v>
          </cell>
          <cell r="O556">
            <v>21721300</v>
          </cell>
          <cell r="P556">
            <v>21721300</v>
          </cell>
          <cell r="Q556">
            <v>21721300</v>
          </cell>
          <cell r="R556">
            <v>260655600</v>
          </cell>
        </row>
        <row r="557">
          <cell r="C557" t="str">
            <v>74151</v>
          </cell>
          <cell r="D557" t="str">
            <v>Training Domestic (In-House Training)</v>
          </cell>
          <cell r="F557">
            <v>121447600</v>
          </cell>
          <cell r="G557">
            <v>121447600</v>
          </cell>
          <cell r="H557">
            <v>121447600</v>
          </cell>
          <cell r="I557">
            <v>121447600</v>
          </cell>
          <cell r="J557">
            <v>121447600</v>
          </cell>
          <cell r="K557">
            <v>121447600</v>
          </cell>
          <cell r="L557">
            <v>121447600</v>
          </cell>
          <cell r="M557">
            <v>121447600</v>
          </cell>
          <cell r="N557">
            <v>121447600</v>
          </cell>
          <cell r="O557">
            <v>121447600</v>
          </cell>
          <cell r="P557">
            <v>121447600</v>
          </cell>
          <cell r="Q557">
            <v>121447600</v>
          </cell>
          <cell r="R557">
            <v>1457371200</v>
          </cell>
        </row>
        <row r="558">
          <cell r="C558" t="str">
            <v>74152</v>
          </cell>
          <cell r="D558" t="str">
            <v>Training Abroad</v>
          </cell>
          <cell r="F558">
            <v>50175100</v>
          </cell>
          <cell r="G558">
            <v>50175100</v>
          </cell>
          <cell r="H558">
            <v>50175100</v>
          </cell>
          <cell r="I558">
            <v>50175100</v>
          </cell>
          <cell r="J558">
            <v>50175100</v>
          </cell>
          <cell r="K558">
            <v>50175100</v>
          </cell>
          <cell r="L558">
            <v>50175100</v>
          </cell>
          <cell r="M558">
            <v>50175100</v>
          </cell>
          <cell r="N558">
            <v>50175100</v>
          </cell>
          <cell r="O558">
            <v>50175100</v>
          </cell>
          <cell r="P558">
            <v>50175100</v>
          </cell>
          <cell r="Q558">
            <v>50175100</v>
          </cell>
          <cell r="R558">
            <v>602101200</v>
          </cell>
        </row>
        <row r="559">
          <cell r="C559" t="str">
            <v>74153</v>
          </cell>
          <cell r="D559" t="str">
            <v>Training for Company (O/S - Sbjcted to WHT)</v>
          </cell>
          <cell r="F559">
            <v>164025300</v>
          </cell>
          <cell r="G559">
            <v>164025300</v>
          </cell>
          <cell r="H559">
            <v>164025300</v>
          </cell>
          <cell r="I559">
            <v>164025300</v>
          </cell>
          <cell r="J559">
            <v>164025300</v>
          </cell>
          <cell r="K559">
            <v>164025300</v>
          </cell>
          <cell r="L559">
            <v>164025300</v>
          </cell>
          <cell r="M559">
            <v>164025300</v>
          </cell>
          <cell r="N559">
            <v>164025300</v>
          </cell>
          <cell r="O559">
            <v>164025300</v>
          </cell>
          <cell r="P559">
            <v>164025300</v>
          </cell>
          <cell r="Q559">
            <v>164025300</v>
          </cell>
          <cell r="R559">
            <v>1968303600</v>
          </cell>
        </row>
        <row r="560">
          <cell r="C560" t="str">
            <v>74154</v>
          </cell>
          <cell r="D560" t="str">
            <v>Employee Recruitment</v>
          </cell>
          <cell r="F560">
            <v>14719200</v>
          </cell>
          <cell r="G560">
            <v>14719200</v>
          </cell>
          <cell r="H560">
            <v>14719200</v>
          </cell>
          <cell r="I560">
            <v>14719200</v>
          </cell>
          <cell r="J560">
            <v>14719200</v>
          </cell>
          <cell r="K560">
            <v>14719200</v>
          </cell>
          <cell r="L560">
            <v>14719200</v>
          </cell>
          <cell r="M560">
            <v>14719200</v>
          </cell>
          <cell r="N560">
            <v>14719200</v>
          </cell>
          <cell r="O560">
            <v>14719200</v>
          </cell>
          <cell r="P560">
            <v>14719200</v>
          </cell>
          <cell r="Q560">
            <v>14719200</v>
          </cell>
          <cell r="R560">
            <v>176630400</v>
          </cell>
        </row>
        <row r="561">
          <cell r="C561" t="str">
            <v>74155</v>
          </cell>
          <cell r="D561" t="str">
            <v>Medical Check Up</v>
          </cell>
          <cell r="F561">
            <v>15293000</v>
          </cell>
          <cell r="G561">
            <v>15293000</v>
          </cell>
          <cell r="H561">
            <v>15293000</v>
          </cell>
          <cell r="I561">
            <v>15293000</v>
          </cell>
          <cell r="J561">
            <v>15293000</v>
          </cell>
          <cell r="K561">
            <v>15293000</v>
          </cell>
          <cell r="L561">
            <v>15293000</v>
          </cell>
          <cell r="M561">
            <v>15293000</v>
          </cell>
          <cell r="N561">
            <v>15293000</v>
          </cell>
          <cell r="O561">
            <v>15293000</v>
          </cell>
          <cell r="P561">
            <v>15293000</v>
          </cell>
          <cell r="Q561">
            <v>15293000</v>
          </cell>
          <cell r="R561">
            <v>183516000</v>
          </cell>
        </row>
        <row r="562">
          <cell r="C562" t="str">
            <v>74156</v>
          </cell>
          <cell r="D562" t="str">
            <v>Instructors Fee</v>
          </cell>
          <cell r="F562">
            <v>8879100</v>
          </cell>
          <cell r="G562">
            <v>8879100</v>
          </cell>
          <cell r="H562">
            <v>12719100</v>
          </cell>
          <cell r="I562">
            <v>27979100</v>
          </cell>
          <cell r="J562">
            <v>13179100</v>
          </cell>
          <cell r="K562">
            <v>12479100</v>
          </cell>
          <cell r="L562">
            <v>9119100</v>
          </cell>
          <cell r="M562">
            <v>19679100</v>
          </cell>
          <cell r="N562">
            <v>18479100</v>
          </cell>
          <cell r="O562">
            <v>16079100</v>
          </cell>
          <cell r="P562">
            <v>8879100</v>
          </cell>
          <cell r="Q562">
            <v>8879100</v>
          </cell>
          <cell r="R562">
            <v>165229200</v>
          </cell>
        </row>
        <row r="563">
          <cell r="C563" t="str">
            <v>74157</v>
          </cell>
          <cell r="D563" t="str">
            <v>Workshop and Conference</v>
          </cell>
          <cell r="F563">
            <v>8333299.9999999991</v>
          </cell>
          <cell r="G563">
            <v>8333299.9999999991</v>
          </cell>
          <cell r="H563">
            <v>8333299.9999999991</v>
          </cell>
          <cell r="I563">
            <v>8333299.9999999991</v>
          </cell>
          <cell r="J563">
            <v>8333299.9999999991</v>
          </cell>
          <cell r="K563">
            <v>8333299.9999999991</v>
          </cell>
          <cell r="L563">
            <v>8333299.9999999991</v>
          </cell>
          <cell r="M563">
            <v>8333299.9999999991</v>
          </cell>
          <cell r="N563">
            <v>8333299.9999999991</v>
          </cell>
          <cell r="O563">
            <v>8333299.9999999991</v>
          </cell>
          <cell r="P563">
            <v>8333299.9999999991</v>
          </cell>
          <cell r="Q563">
            <v>8333299.9999999991</v>
          </cell>
          <cell r="R563">
            <v>99999599.999999985</v>
          </cell>
        </row>
        <row r="564">
          <cell r="C564">
            <v>0</v>
          </cell>
          <cell r="D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</row>
        <row r="565">
          <cell r="C565" t="str">
            <v>74200</v>
          </cell>
          <cell r="D565" t="str">
            <v>Utilities Expense</v>
          </cell>
          <cell r="F565">
            <v>541128100</v>
          </cell>
          <cell r="G565">
            <v>541128100</v>
          </cell>
          <cell r="H565">
            <v>541128100</v>
          </cell>
          <cell r="I565">
            <v>541128100</v>
          </cell>
          <cell r="J565">
            <v>541128100</v>
          </cell>
          <cell r="K565">
            <v>541128100</v>
          </cell>
          <cell r="L565">
            <v>541128100</v>
          </cell>
          <cell r="M565">
            <v>541128100</v>
          </cell>
          <cell r="N565">
            <v>541128100</v>
          </cell>
          <cell r="O565">
            <v>541128100</v>
          </cell>
          <cell r="P565">
            <v>541128100</v>
          </cell>
          <cell r="Q565">
            <v>541128100</v>
          </cell>
          <cell r="R565">
            <v>6493537200</v>
          </cell>
        </row>
        <row r="566">
          <cell r="C566" t="str">
            <v>74201</v>
          </cell>
          <cell r="D566" t="str">
            <v>Water</v>
          </cell>
          <cell r="F566">
            <v>106717200</v>
          </cell>
          <cell r="G566">
            <v>106717200</v>
          </cell>
          <cell r="H566">
            <v>106717200</v>
          </cell>
          <cell r="I566">
            <v>106717200</v>
          </cell>
          <cell r="J566">
            <v>106717200</v>
          </cell>
          <cell r="K566">
            <v>106717200</v>
          </cell>
          <cell r="L566">
            <v>106717200</v>
          </cell>
          <cell r="M566">
            <v>106717200</v>
          </cell>
          <cell r="N566">
            <v>106717200</v>
          </cell>
          <cell r="O566">
            <v>106717200</v>
          </cell>
          <cell r="P566">
            <v>106717200</v>
          </cell>
          <cell r="Q566">
            <v>106717200</v>
          </cell>
          <cell r="R566">
            <v>1280606400</v>
          </cell>
        </row>
        <row r="567">
          <cell r="C567" t="str">
            <v>74202</v>
          </cell>
          <cell r="D567" t="str">
            <v>Electricity</v>
          </cell>
          <cell r="F567">
            <v>434410900</v>
          </cell>
          <cell r="G567">
            <v>434410900</v>
          </cell>
          <cell r="H567">
            <v>434410900</v>
          </cell>
          <cell r="I567">
            <v>434410900</v>
          </cell>
          <cell r="J567">
            <v>434410900</v>
          </cell>
          <cell r="K567">
            <v>434410900</v>
          </cell>
          <cell r="L567">
            <v>434410900</v>
          </cell>
          <cell r="M567">
            <v>434410900</v>
          </cell>
          <cell r="N567">
            <v>434410900</v>
          </cell>
          <cell r="O567">
            <v>434410900</v>
          </cell>
          <cell r="P567">
            <v>434410900</v>
          </cell>
          <cell r="Q567">
            <v>434410900</v>
          </cell>
          <cell r="R567">
            <v>5212930800</v>
          </cell>
        </row>
        <row r="568">
          <cell r="C568">
            <v>0</v>
          </cell>
          <cell r="D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</row>
        <row r="569">
          <cell r="C569" t="str">
            <v>74250</v>
          </cell>
          <cell r="D569" t="str">
            <v>Communication</v>
          </cell>
          <cell r="F569">
            <v>1010118400</v>
          </cell>
          <cell r="G569">
            <v>1010118400</v>
          </cell>
          <cell r="H569">
            <v>1010118400</v>
          </cell>
          <cell r="I569">
            <v>1010118400</v>
          </cell>
          <cell r="J569">
            <v>1010118400</v>
          </cell>
          <cell r="K569">
            <v>1010118400</v>
          </cell>
          <cell r="L569">
            <v>1010118400</v>
          </cell>
          <cell r="M569">
            <v>1010118400</v>
          </cell>
          <cell r="N569">
            <v>1010118400</v>
          </cell>
          <cell r="O569">
            <v>1010118400</v>
          </cell>
          <cell r="P569">
            <v>1010118400</v>
          </cell>
          <cell r="Q569">
            <v>1010118400</v>
          </cell>
          <cell r="R569">
            <v>12121420800</v>
          </cell>
        </row>
        <row r="570">
          <cell r="C570" t="str">
            <v>74251</v>
          </cell>
          <cell r="D570" t="str">
            <v>Telephone and Faximile</v>
          </cell>
          <cell r="F570">
            <v>140167600</v>
          </cell>
          <cell r="G570">
            <v>140167600</v>
          </cell>
          <cell r="H570">
            <v>140167600</v>
          </cell>
          <cell r="I570">
            <v>140167600</v>
          </cell>
          <cell r="J570">
            <v>140167600</v>
          </cell>
          <cell r="K570">
            <v>140167600</v>
          </cell>
          <cell r="L570">
            <v>140167600</v>
          </cell>
          <cell r="M570">
            <v>140167600</v>
          </cell>
          <cell r="N570">
            <v>140167600</v>
          </cell>
          <cell r="O570">
            <v>140167600</v>
          </cell>
          <cell r="P570">
            <v>140167600</v>
          </cell>
          <cell r="Q570">
            <v>140167600</v>
          </cell>
          <cell r="R570">
            <v>1682011200</v>
          </cell>
        </row>
        <row r="571">
          <cell r="C571" t="str">
            <v>74252</v>
          </cell>
          <cell r="D571" t="str">
            <v>SITA Costs</v>
          </cell>
          <cell r="F571">
            <v>498593300</v>
          </cell>
          <cell r="G571">
            <v>498593300</v>
          </cell>
          <cell r="H571">
            <v>498593300</v>
          </cell>
          <cell r="I571">
            <v>498593300</v>
          </cell>
          <cell r="J571">
            <v>498593300</v>
          </cell>
          <cell r="K571">
            <v>498593300</v>
          </cell>
          <cell r="L571">
            <v>498593300</v>
          </cell>
          <cell r="M571">
            <v>498593300</v>
          </cell>
          <cell r="N571">
            <v>498593300</v>
          </cell>
          <cell r="O571">
            <v>498593300</v>
          </cell>
          <cell r="P571">
            <v>498593300</v>
          </cell>
          <cell r="Q571">
            <v>498593300</v>
          </cell>
          <cell r="R571">
            <v>5983119600</v>
          </cell>
        </row>
        <row r="572">
          <cell r="C572" t="str">
            <v>74253</v>
          </cell>
          <cell r="D572" t="str">
            <v>Network Communications - Lintas Artha, ADSL</v>
          </cell>
          <cell r="F572">
            <v>184946500</v>
          </cell>
          <cell r="G572">
            <v>184946500</v>
          </cell>
          <cell r="H572">
            <v>184946500</v>
          </cell>
          <cell r="I572">
            <v>184946500</v>
          </cell>
          <cell r="J572">
            <v>184946500</v>
          </cell>
          <cell r="K572">
            <v>184946500</v>
          </cell>
          <cell r="L572">
            <v>184946500</v>
          </cell>
          <cell r="M572">
            <v>184946500</v>
          </cell>
          <cell r="N572">
            <v>184946500</v>
          </cell>
          <cell r="O572">
            <v>184946500</v>
          </cell>
          <cell r="P572">
            <v>184946500</v>
          </cell>
          <cell r="Q572">
            <v>184946500</v>
          </cell>
          <cell r="R572">
            <v>2219358000</v>
          </cell>
        </row>
        <row r="573">
          <cell r="C573" t="str">
            <v>74254</v>
          </cell>
          <cell r="D573" t="str">
            <v>Radio Communication</v>
          </cell>
          <cell r="F573">
            <v>163472500</v>
          </cell>
          <cell r="G573">
            <v>163472500</v>
          </cell>
          <cell r="H573">
            <v>163472500</v>
          </cell>
          <cell r="I573">
            <v>163472500</v>
          </cell>
          <cell r="J573">
            <v>163472500</v>
          </cell>
          <cell r="K573">
            <v>163472500</v>
          </cell>
          <cell r="L573">
            <v>163472500</v>
          </cell>
          <cell r="M573">
            <v>163472500</v>
          </cell>
          <cell r="N573">
            <v>163472500</v>
          </cell>
          <cell r="O573">
            <v>163472500</v>
          </cell>
          <cell r="P573">
            <v>163472500</v>
          </cell>
          <cell r="Q573">
            <v>163472500</v>
          </cell>
          <cell r="R573">
            <v>1961670000</v>
          </cell>
        </row>
        <row r="574">
          <cell r="C574" t="str">
            <v>74299</v>
          </cell>
          <cell r="D574" t="str">
            <v>Other Communication</v>
          </cell>
          <cell r="F574">
            <v>22938500</v>
          </cell>
          <cell r="G574">
            <v>22938500</v>
          </cell>
          <cell r="H574">
            <v>22938500</v>
          </cell>
          <cell r="I574">
            <v>22938500</v>
          </cell>
          <cell r="J574">
            <v>22938500</v>
          </cell>
          <cell r="K574">
            <v>22938500</v>
          </cell>
          <cell r="L574">
            <v>22938500</v>
          </cell>
          <cell r="M574">
            <v>22938500</v>
          </cell>
          <cell r="N574">
            <v>22938500</v>
          </cell>
          <cell r="O574">
            <v>22938500</v>
          </cell>
          <cell r="P574">
            <v>22938500</v>
          </cell>
          <cell r="Q574">
            <v>22938500</v>
          </cell>
          <cell r="R574">
            <v>275262000</v>
          </cell>
        </row>
        <row r="575">
          <cell r="C575">
            <v>0</v>
          </cell>
          <cell r="D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</row>
        <row r="576">
          <cell r="C576" t="str">
            <v>74300</v>
          </cell>
          <cell r="D576" t="str">
            <v>Office Supplies and Stationary and Others</v>
          </cell>
          <cell r="F576">
            <v>954284200</v>
          </cell>
          <cell r="G576">
            <v>954284200</v>
          </cell>
          <cell r="H576">
            <v>954284200</v>
          </cell>
          <cell r="I576">
            <v>954284200</v>
          </cell>
          <cell r="J576">
            <v>954284200</v>
          </cell>
          <cell r="K576">
            <v>954284200</v>
          </cell>
          <cell r="L576">
            <v>954284200</v>
          </cell>
          <cell r="M576">
            <v>954284200</v>
          </cell>
          <cell r="N576">
            <v>954284200</v>
          </cell>
          <cell r="O576">
            <v>954284200</v>
          </cell>
          <cell r="P576">
            <v>954284200</v>
          </cell>
          <cell r="Q576">
            <v>954284200</v>
          </cell>
          <cell r="R576">
            <v>11451410400</v>
          </cell>
        </row>
        <row r="577">
          <cell r="C577" t="str">
            <v>74301</v>
          </cell>
          <cell r="D577" t="str">
            <v>Photocopy</v>
          </cell>
          <cell r="F577">
            <v>6834800</v>
          </cell>
          <cell r="G577">
            <v>6834800</v>
          </cell>
          <cell r="H577">
            <v>6834800</v>
          </cell>
          <cell r="I577">
            <v>6834800</v>
          </cell>
          <cell r="J577">
            <v>6834800</v>
          </cell>
          <cell r="K577">
            <v>6834800</v>
          </cell>
          <cell r="L577">
            <v>6834800</v>
          </cell>
          <cell r="M577">
            <v>6834800</v>
          </cell>
          <cell r="N577">
            <v>6834800</v>
          </cell>
          <cell r="O577">
            <v>6834800</v>
          </cell>
          <cell r="P577">
            <v>6834800</v>
          </cell>
          <cell r="Q577">
            <v>6834800</v>
          </cell>
          <cell r="R577">
            <v>82017600</v>
          </cell>
        </row>
        <row r="578">
          <cell r="C578" t="str">
            <v>74302</v>
          </cell>
          <cell r="D578" t="str">
            <v>Office Cleaning Supplies and Services</v>
          </cell>
          <cell r="F578">
            <v>291009800</v>
          </cell>
          <cell r="G578">
            <v>291009800</v>
          </cell>
          <cell r="H578">
            <v>291009800</v>
          </cell>
          <cell r="I578">
            <v>291009800</v>
          </cell>
          <cell r="J578">
            <v>291009800</v>
          </cell>
          <cell r="K578">
            <v>291009800</v>
          </cell>
          <cell r="L578">
            <v>291009800</v>
          </cell>
          <cell r="M578">
            <v>291009800</v>
          </cell>
          <cell r="N578">
            <v>291009800</v>
          </cell>
          <cell r="O578">
            <v>291009800</v>
          </cell>
          <cell r="P578">
            <v>291009800</v>
          </cell>
          <cell r="Q578">
            <v>291009800</v>
          </cell>
          <cell r="R578">
            <v>3492117600</v>
          </cell>
        </row>
        <row r="579">
          <cell r="C579" t="str">
            <v>74303</v>
          </cell>
          <cell r="D579" t="str">
            <v>Printing, Stationery, Office Supplies</v>
          </cell>
          <cell r="F579">
            <v>553036900</v>
          </cell>
          <cell r="G579">
            <v>553036900</v>
          </cell>
          <cell r="H579">
            <v>553036900</v>
          </cell>
          <cell r="I579">
            <v>553036900</v>
          </cell>
          <cell r="J579">
            <v>553036900</v>
          </cell>
          <cell r="K579">
            <v>553036900</v>
          </cell>
          <cell r="L579">
            <v>553036900</v>
          </cell>
          <cell r="M579">
            <v>553036900</v>
          </cell>
          <cell r="N579">
            <v>553036900</v>
          </cell>
          <cell r="O579">
            <v>553036900</v>
          </cell>
          <cell r="P579">
            <v>553036900</v>
          </cell>
          <cell r="Q579">
            <v>553036900</v>
          </cell>
          <cell r="R579">
            <v>6636442800</v>
          </cell>
        </row>
        <row r="580">
          <cell r="C580" t="str">
            <v>74304</v>
          </cell>
          <cell r="D580" t="str">
            <v>Stamp and Postage</v>
          </cell>
          <cell r="F580">
            <v>44856400</v>
          </cell>
          <cell r="G580">
            <v>44856400</v>
          </cell>
          <cell r="H580">
            <v>44856400</v>
          </cell>
          <cell r="I580">
            <v>44856400</v>
          </cell>
          <cell r="J580">
            <v>44856400</v>
          </cell>
          <cell r="K580">
            <v>44856400</v>
          </cell>
          <cell r="L580">
            <v>44856400</v>
          </cell>
          <cell r="M580">
            <v>44856400</v>
          </cell>
          <cell r="N580">
            <v>44856400</v>
          </cell>
          <cell r="O580">
            <v>44856400</v>
          </cell>
          <cell r="P580">
            <v>44856400</v>
          </cell>
          <cell r="Q580">
            <v>44856400</v>
          </cell>
          <cell r="R580">
            <v>538276800</v>
          </cell>
        </row>
        <row r="581">
          <cell r="C581" t="str">
            <v>74305</v>
          </cell>
          <cell r="D581" t="str">
            <v>Library</v>
          </cell>
          <cell r="F581">
            <v>50418700</v>
          </cell>
          <cell r="G581">
            <v>50418700</v>
          </cell>
          <cell r="H581">
            <v>50418700</v>
          </cell>
          <cell r="I581">
            <v>50418700</v>
          </cell>
          <cell r="J581">
            <v>50418700</v>
          </cell>
          <cell r="K581">
            <v>50418700</v>
          </cell>
          <cell r="L581">
            <v>50418700</v>
          </cell>
          <cell r="M581">
            <v>50418700</v>
          </cell>
          <cell r="N581">
            <v>50418700</v>
          </cell>
          <cell r="O581">
            <v>50418700</v>
          </cell>
          <cell r="P581">
            <v>50418700</v>
          </cell>
          <cell r="Q581">
            <v>50418700</v>
          </cell>
          <cell r="R581">
            <v>605024400</v>
          </cell>
        </row>
        <row r="582">
          <cell r="C582" t="str">
            <v>74306</v>
          </cell>
          <cell r="D582" t="str">
            <v>Subscription</v>
          </cell>
          <cell r="F582">
            <v>8127600</v>
          </cell>
          <cell r="G582">
            <v>8127600</v>
          </cell>
          <cell r="H582">
            <v>8127600</v>
          </cell>
          <cell r="I582">
            <v>8127600</v>
          </cell>
          <cell r="J582">
            <v>8127600</v>
          </cell>
          <cell r="K582">
            <v>8127600</v>
          </cell>
          <cell r="L582">
            <v>8127600</v>
          </cell>
          <cell r="M582">
            <v>8127600</v>
          </cell>
          <cell r="N582">
            <v>8127600</v>
          </cell>
          <cell r="O582">
            <v>8127600</v>
          </cell>
          <cell r="P582">
            <v>8127600</v>
          </cell>
          <cell r="Q582">
            <v>8127600</v>
          </cell>
          <cell r="R582">
            <v>97531200</v>
          </cell>
        </row>
        <row r="583">
          <cell r="C583">
            <v>0</v>
          </cell>
          <cell r="D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C584" t="str">
            <v>74350</v>
          </cell>
          <cell r="D584" t="str">
            <v>Representation, Entertainment and Donation</v>
          </cell>
          <cell r="F584">
            <v>295193700</v>
          </cell>
          <cell r="G584">
            <v>297693700</v>
          </cell>
          <cell r="H584">
            <v>293693700</v>
          </cell>
          <cell r="I584">
            <v>293693700</v>
          </cell>
          <cell r="J584">
            <v>293693700</v>
          </cell>
          <cell r="K584">
            <v>295193700</v>
          </cell>
          <cell r="L584">
            <v>297693700</v>
          </cell>
          <cell r="M584">
            <v>293693700</v>
          </cell>
          <cell r="N584">
            <v>293693700</v>
          </cell>
          <cell r="O584">
            <v>293693700</v>
          </cell>
          <cell r="P584">
            <v>293693700</v>
          </cell>
          <cell r="Q584">
            <v>308693700</v>
          </cell>
          <cell r="R584">
            <v>3550324400</v>
          </cell>
        </row>
        <row r="585">
          <cell r="C585" t="str">
            <v>74351</v>
          </cell>
          <cell r="D585" t="str">
            <v>Represent. and Donation (Fiscal Non-Deductable Exp.)</v>
          </cell>
          <cell r="F585">
            <v>142531100</v>
          </cell>
          <cell r="G585">
            <v>142531100</v>
          </cell>
          <cell r="H585">
            <v>142531100</v>
          </cell>
          <cell r="I585">
            <v>142531100</v>
          </cell>
          <cell r="J585">
            <v>142531100</v>
          </cell>
          <cell r="K585">
            <v>142531100</v>
          </cell>
          <cell r="L585">
            <v>142531100</v>
          </cell>
          <cell r="M585">
            <v>142531100</v>
          </cell>
          <cell r="N585">
            <v>142531100</v>
          </cell>
          <cell r="O585">
            <v>142531100</v>
          </cell>
          <cell r="P585">
            <v>142531100</v>
          </cell>
          <cell r="Q585">
            <v>142531100</v>
          </cell>
          <cell r="R585">
            <v>1710373200</v>
          </cell>
        </row>
        <row r="586">
          <cell r="C586" t="str">
            <v>74352</v>
          </cell>
          <cell r="D586" t="str">
            <v xml:space="preserve">Entertainment (Fiscal Deductable Exp.) </v>
          </cell>
          <cell r="F586">
            <v>152662600</v>
          </cell>
          <cell r="G586">
            <v>155162600</v>
          </cell>
          <cell r="H586">
            <v>151162600</v>
          </cell>
          <cell r="I586">
            <v>151162600</v>
          </cell>
          <cell r="J586">
            <v>151162600</v>
          </cell>
          <cell r="K586">
            <v>152662600</v>
          </cell>
          <cell r="L586">
            <v>155162600</v>
          </cell>
          <cell r="M586">
            <v>151162600</v>
          </cell>
          <cell r="N586">
            <v>151162600</v>
          </cell>
          <cell r="O586">
            <v>151162600</v>
          </cell>
          <cell r="P586">
            <v>151162600</v>
          </cell>
          <cell r="Q586">
            <v>166162600</v>
          </cell>
          <cell r="R586">
            <v>1839951200</v>
          </cell>
        </row>
        <row r="587">
          <cell r="C587">
            <v>0</v>
          </cell>
          <cell r="D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C588" t="str">
            <v>74400</v>
          </cell>
          <cell r="D588" t="str">
            <v>Repair and Maintenance</v>
          </cell>
          <cell r="F588">
            <v>1536184300</v>
          </cell>
          <cell r="G588">
            <v>1536184300</v>
          </cell>
          <cell r="H588">
            <v>1536184300</v>
          </cell>
          <cell r="I588">
            <v>1536184300</v>
          </cell>
          <cell r="J588">
            <v>1536184300</v>
          </cell>
          <cell r="K588">
            <v>1536184300</v>
          </cell>
          <cell r="L588">
            <v>1536184300</v>
          </cell>
          <cell r="M588">
            <v>1536184300</v>
          </cell>
          <cell r="N588">
            <v>1536184300</v>
          </cell>
          <cell r="O588">
            <v>1536184300</v>
          </cell>
          <cell r="P588">
            <v>1536184300</v>
          </cell>
          <cell r="Q588">
            <v>1536184300</v>
          </cell>
          <cell r="R588">
            <v>18434211600</v>
          </cell>
        </row>
        <row r="589">
          <cell r="C589" t="str">
            <v>74401</v>
          </cell>
          <cell r="D589" t="str">
            <v>RM - Building and Building Improvement</v>
          </cell>
          <cell r="F589">
            <v>322802300</v>
          </cell>
          <cell r="G589">
            <v>322802300</v>
          </cell>
          <cell r="H589">
            <v>322802300</v>
          </cell>
          <cell r="I589">
            <v>322802300</v>
          </cell>
          <cell r="J589">
            <v>322802300</v>
          </cell>
          <cell r="K589">
            <v>322802300</v>
          </cell>
          <cell r="L589">
            <v>322802300</v>
          </cell>
          <cell r="M589">
            <v>322802300</v>
          </cell>
          <cell r="N589">
            <v>322802300</v>
          </cell>
          <cell r="O589">
            <v>322802300</v>
          </cell>
          <cell r="P589">
            <v>322802300</v>
          </cell>
          <cell r="Q589">
            <v>322802300</v>
          </cell>
          <cell r="R589">
            <v>3873627600</v>
          </cell>
        </row>
        <row r="590">
          <cell r="C590" t="str">
            <v>74402</v>
          </cell>
          <cell r="D590" t="str">
            <v>RM - Operating Equipment</v>
          </cell>
          <cell r="F590">
            <v>978174200</v>
          </cell>
          <cell r="G590">
            <v>978174200</v>
          </cell>
          <cell r="H590">
            <v>978174200</v>
          </cell>
          <cell r="I590">
            <v>978174200</v>
          </cell>
          <cell r="J590">
            <v>978174200</v>
          </cell>
          <cell r="K590">
            <v>978174200</v>
          </cell>
          <cell r="L590">
            <v>978174200</v>
          </cell>
          <cell r="M590">
            <v>978174200</v>
          </cell>
          <cell r="N590">
            <v>978174200</v>
          </cell>
          <cell r="O590">
            <v>978174200</v>
          </cell>
          <cell r="P590">
            <v>978174200</v>
          </cell>
          <cell r="Q590">
            <v>978174200</v>
          </cell>
          <cell r="R590">
            <v>11738090400</v>
          </cell>
        </row>
        <row r="591">
          <cell r="C591" t="str">
            <v>74403</v>
          </cell>
          <cell r="D591" t="str">
            <v>RM - Maintenance Equipment</v>
          </cell>
          <cell r="F591">
            <v>10088500</v>
          </cell>
          <cell r="G591">
            <v>10088500</v>
          </cell>
          <cell r="H591">
            <v>10088500</v>
          </cell>
          <cell r="I591">
            <v>10088500</v>
          </cell>
          <cell r="J591">
            <v>10088500</v>
          </cell>
          <cell r="K591">
            <v>10088500</v>
          </cell>
          <cell r="L591">
            <v>10088500</v>
          </cell>
          <cell r="M591">
            <v>10088500</v>
          </cell>
          <cell r="N591">
            <v>10088500</v>
          </cell>
          <cell r="O591">
            <v>10088500</v>
          </cell>
          <cell r="P591">
            <v>10088500</v>
          </cell>
          <cell r="Q591">
            <v>10088500</v>
          </cell>
          <cell r="R591">
            <v>121062000</v>
          </cell>
        </row>
        <row r="592">
          <cell r="C592" t="str">
            <v>74404</v>
          </cell>
          <cell r="D592" t="str">
            <v>RM - Transportation Equipment</v>
          </cell>
          <cell r="F592">
            <v>5254900</v>
          </cell>
          <cell r="G592">
            <v>5254900</v>
          </cell>
          <cell r="H592">
            <v>5254900</v>
          </cell>
          <cell r="I592">
            <v>5254900</v>
          </cell>
          <cell r="J592">
            <v>5254900</v>
          </cell>
          <cell r="K592">
            <v>5254900</v>
          </cell>
          <cell r="L592">
            <v>5254900</v>
          </cell>
          <cell r="M592">
            <v>5254900</v>
          </cell>
          <cell r="N592">
            <v>5254900</v>
          </cell>
          <cell r="O592">
            <v>5254900</v>
          </cell>
          <cell r="P592">
            <v>5254900</v>
          </cell>
          <cell r="Q592">
            <v>5254900</v>
          </cell>
          <cell r="R592">
            <v>63058800</v>
          </cell>
        </row>
        <row r="593">
          <cell r="C593" t="str">
            <v>74405</v>
          </cell>
          <cell r="D593" t="str">
            <v>RM - Office Equipment and Furniture</v>
          </cell>
          <cell r="F593">
            <v>93012800</v>
          </cell>
          <cell r="G593">
            <v>93012800</v>
          </cell>
          <cell r="H593">
            <v>93012800</v>
          </cell>
          <cell r="I593">
            <v>93012800</v>
          </cell>
          <cell r="J593">
            <v>93012800</v>
          </cell>
          <cell r="K593">
            <v>93012800</v>
          </cell>
          <cell r="L593">
            <v>93012800</v>
          </cell>
          <cell r="M593">
            <v>93012800</v>
          </cell>
          <cell r="N593">
            <v>93012800</v>
          </cell>
          <cell r="O593">
            <v>93012800</v>
          </cell>
          <cell r="P593">
            <v>93012800</v>
          </cell>
          <cell r="Q593">
            <v>93012800</v>
          </cell>
          <cell r="R593">
            <v>1116153600</v>
          </cell>
        </row>
        <row r="594">
          <cell r="C594" t="str">
            <v>74406</v>
          </cell>
          <cell r="D594" t="str">
            <v>RM - Communication Equipment</v>
          </cell>
          <cell r="F594">
            <v>833300</v>
          </cell>
          <cell r="G594">
            <v>833300</v>
          </cell>
          <cell r="H594">
            <v>833300</v>
          </cell>
          <cell r="I594">
            <v>833300</v>
          </cell>
          <cell r="J594">
            <v>833300</v>
          </cell>
          <cell r="K594">
            <v>833300</v>
          </cell>
          <cell r="L594">
            <v>833300</v>
          </cell>
          <cell r="M594">
            <v>833300</v>
          </cell>
          <cell r="N594">
            <v>833300</v>
          </cell>
          <cell r="O594">
            <v>833300</v>
          </cell>
          <cell r="P594">
            <v>833300</v>
          </cell>
          <cell r="Q594">
            <v>833300</v>
          </cell>
          <cell r="R594">
            <v>9999600</v>
          </cell>
        </row>
        <row r="595">
          <cell r="C595" t="str">
            <v>74407</v>
          </cell>
          <cell r="D595" t="str">
            <v>RM - IT Equipment, Software</v>
          </cell>
          <cell r="F595">
            <v>43658600</v>
          </cell>
          <cell r="G595">
            <v>43658600</v>
          </cell>
          <cell r="H595">
            <v>43658600</v>
          </cell>
          <cell r="I595">
            <v>43658600</v>
          </cell>
          <cell r="J595">
            <v>43658600</v>
          </cell>
          <cell r="K595">
            <v>43658600</v>
          </cell>
          <cell r="L595">
            <v>43658600</v>
          </cell>
          <cell r="M595">
            <v>43658600</v>
          </cell>
          <cell r="N595">
            <v>43658600</v>
          </cell>
          <cell r="O595">
            <v>43658600</v>
          </cell>
          <cell r="P595">
            <v>43658600</v>
          </cell>
          <cell r="Q595">
            <v>43658600</v>
          </cell>
          <cell r="R595">
            <v>523903200</v>
          </cell>
        </row>
        <row r="596">
          <cell r="C596" t="str">
            <v>74408</v>
          </cell>
          <cell r="D596" t="str">
            <v>RM - Leased Assets Maintenance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</row>
        <row r="597">
          <cell r="C597" t="str">
            <v>74409</v>
          </cell>
          <cell r="D597" t="str">
            <v>RM - Service Charge</v>
          </cell>
          <cell r="F597">
            <v>73820200</v>
          </cell>
          <cell r="G597">
            <v>73820200</v>
          </cell>
          <cell r="H597">
            <v>73820200</v>
          </cell>
          <cell r="I597">
            <v>73820200</v>
          </cell>
          <cell r="J597">
            <v>73820200</v>
          </cell>
          <cell r="K597">
            <v>73820200</v>
          </cell>
          <cell r="L597">
            <v>73820200</v>
          </cell>
          <cell r="M597">
            <v>73820200</v>
          </cell>
          <cell r="N597">
            <v>73820200</v>
          </cell>
          <cell r="O597">
            <v>73820200</v>
          </cell>
          <cell r="P597">
            <v>73820200</v>
          </cell>
          <cell r="Q597">
            <v>73820200</v>
          </cell>
          <cell r="R597">
            <v>885842400</v>
          </cell>
        </row>
        <row r="598">
          <cell r="C598" t="str">
            <v>74410</v>
          </cell>
          <cell r="D598" t="str">
            <v>RM - Inventory Short/Over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</row>
        <row r="599">
          <cell r="C599" t="str">
            <v>74448</v>
          </cell>
          <cell r="D599" t="str">
            <v>RM - Others</v>
          </cell>
          <cell r="F599">
            <v>7972800</v>
          </cell>
          <cell r="G599">
            <v>7972800</v>
          </cell>
          <cell r="H599">
            <v>7972800</v>
          </cell>
          <cell r="I599">
            <v>7972800</v>
          </cell>
          <cell r="J599">
            <v>7972800</v>
          </cell>
          <cell r="K599">
            <v>7972800</v>
          </cell>
          <cell r="L599">
            <v>7972800</v>
          </cell>
          <cell r="M599">
            <v>7972800</v>
          </cell>
          <cell r="N599">
            <v>7972800</v>
          </cell>
          <cell r="O599">
            <v>7972800</v>
          </cell>
          <cell r="P599">
            <v>7972800</v>
          </cell>
          <cell r="Q599">
            <v>7972800</v>
          </cell>
          <cell r="R599">
            <v>95673600</v>
          </cell>
        </row>
        <row r="600">
          <cell r="C600" t="str">
            <v>74449</v>
          </cell>
          <cell r="D600" t="str">
            <v>Fee of Maintenance (Sbjct to WHT)</v>
          </cell>
          <cell r="F600">
            <v>566700</v>
          </cell>
          <cell r="G600">
            <v>566700</v>
          </cell>
          <cell r="H600">
            <v>566700</v>
          </cell>
          <cell r="I600">
            <v>566700</v>
          </cell>
          <cell r="J600">
            <v>566700</v>
          </cell>
          <cell r="K600">
            <v>566700</v>
          </cell>
          <cell r="L600">
            <v>566700</v>
          </cell>
          <cell r="M600">
            <v>566700</v>
          </cell>
          <cell r="N600">
            <v>566700</v>
          </cell>
          <cell r="O600">
            <v>566700</v>
          </cell>
          <cell r="P600">
            <v>566700</v>
          </cell>
          <cell r="Q600">
            <v>566700</v>
          </cell>
          <cell r="R600">
            <v>6800400</v>
          </cell>
        </row>
        <row r="601">
          <cell r="C601">
            <v>0</v>
          </cell>
          <cell r="D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</row>
        <row r="602">
          <cell r="C602" t="str">
            <v>74450</v>
          </cell>
          <cell r="D602" t="str">
            <v>Rent Expenses</v>
          </cell>
          <cell r="F602">
            <v>2718883300</v>
          </cell>
          <cell r="G602">
            <v>2718883300</v>
          </cell>
          <cell r="H602">
            <v>2718883300</v>
          </cell>
          <cell r="I602">
            <v>2718883300</v>
          </cell>
          <cell r="J602">
            <v>2718883300</v>
          </cell>
          <cell r="K602">
            <v>2718883300</v>
          </cell>
          <cell r="L602">
            <v>2755114400</v>
          </cell>
          <cell r="M602">
            <v>2755114400</v>
          </cell>
          <cell r="N602">
            <v>2755114400</v>
          </cell>
          <cell r="O602">
            <v>2755114400</v>
          </cell>
          <cell r="P602">
            <v>2755114400</v>
          </cell>
          <cell r="Q602">
            <v>2755114400</v>
          </cell>
          <cell r="R602">
            <v>32843986200</v>
          </cell>
        </row>
        <row r="603">
          <cell r="C603" t="str">
            <v>74451</v>
          </cell>
          <cell r="D603" t="str">
            <v>Space and Office rental</v>
          </cell>
          <cell r="F603">
            <v>2457433400</v>
          </cell>
          <cell r="G603">
            <v>2457433400</v>
          </cell>
          <cell r="H603">
            <v>2457433400</v>
          </cell>
          <cell r="I603">
            <v>2457433400</v>
          </cell>
          <cell r="J603">
            <v>2457433400</v>
          </cell>
          <cell r="K603">
            <v>2457433400</v>
          </cell>
          <cell r="L603">
            <v>2493664500</v>
          </cell>
          <cell r="M603">
            <v>2493664500</v>
          </cell>
          <cell r="N603">
            <v>2493664500</v>
          </cell>
          <cell r="O603">
            <v>2493664500</v>
          </cell>
          <cell r="P603">
            <v>2493664500</v>
          </cell>
          <cell r="Q603">
            <v>2493664500</v>
          </cell>
          <cell r="R603">
            <v>29706587400</v>
          </cell>
        </row>
        <row r="604">
          <cell r="C604" t="str">
            <v>74452</v>
          </cell>
          <cell r="D604" t="str">
            <v>Office and IT Equipment (PC, Laptop, Server)</v>
          </cell>
          <cell r="F604">
            <v>6341600</v>
          </cell>
          <cell r="G604">
            <v>6341600</v>
          </cell>
          <cell r="H604">
            <v>6341600</v>
          </cell>
          <cell r="I604">
            <v>6341600</v>
          </cell>
          <cell r="J604">
            <v>6341600</v>
          </cell>
          <cell r="K604">
            <v>6341600</v>
          </cell>
          <cell r="L604">
            <v>6341600</v>
          </cell>
          <cell r="M604">
            <v>6341600</v>
          </cell>
          <cell r="N604">
            <v>6341600</v>
          </cell>
          <cell r="O604">
            <v>6341600</v>
          </cell>
          <cell r="P604">
            <v>6341600</v>
          </cell>
          <cell r="Q604">
            <v>6341600</v>
          </cell>
          <cell r="R604">
            <v>76099200</v>
          </cell>
        </row>
        <row r="605">
          <cell r="C605" t="str">
            <v>74453</v>
          </cell>
          <cell r="D605" t="str">
            <v>Vehicles Rental Expense</v>
          </cell>
          <cell r="F605">
            <v>187818500</v>
          </cell>
          <cell r="G605">
            <v>187818500</v>
          </cell>
          <cell r="H605">
            <v>187818500</v>
          </cell>
          <cell r="I605">
            <v>187818500</v>
          </cell>
          <cell r="J605">
            <v>187818500</v>
          </cell>
          <cell r="K605">
            <v>187818500</v>
          </cell>
          <cell r="L605">
            <v>187818500</v>
          </cell>
          <cell r="M605">
            <v>187818500</v>
          </cell>
          <cell r="N605">
            <v>187818500</v>
          </cell>
          <cell r="O605">
            <v>187818500</v>
          </cell>
          <cell r="P605">
            <v>187818500</v>
          </cell>
          <cell r="Q605">
            <v>187818500</v>
          </cell>
          <cell r="R605">
            <v>2253822000</v>
          </cell>
        </row>
        <row r="606">
          <cell r="C606" t="str">
            <v>74454</v>
          </cell>
          <cell r="D606" t="str">
            <v>Accomodation Expense</v>
          </cell>
          <cell r="F606">
            <v>250000</v>
          </cell>
          <cell r="G606">
            <v>250000</v>
          </cell>
          <cell r="H606">
            <v>250000</v>
          </cell>
          <cell r="I606">
            <v>250000</v>
          </cell>
          <cell r="J606">
            <v>250000</v>
          </cell>
          <cell r="K606">
            <v>250000</v>
          </cell>
          <cell r="L606">
            <v>250000</v>
          </cell>
          <cell r="M606">
            <v>250000</v>
          </cell>
          <cell r="N606">
            <v>250000</v>
          </cell>
          <cell r="O606">
            <v>250000</v>
          </cell>
          <cell r="P606">
            <v>250000</v>
          </cell>
          <cell r="Q606">
            <v>250000</v>
          </cell>
          <cell r="R606">
            <v>3000000</v>
          </cell>
        </row>
        <row r="607">
          <cell r="C607" t="str">
            <v>74455</v>
          </cell>
          <cell r="D607" t="str">
            <v>Photocopy Machine</v>
          </cell>
          <cell r="F607">
            <v>59048400</v>
          </cell>
          <cell r="G607">
            <v>59048400</v>
          </cell>
          <cell r="H607">
            <v>59048400</v>
          </cell>
          <cell r="I607">
            <v>59048400</v>
          </cell>
          <cell r="J607">
            <v>59048400</v>
          </cell>
          <cell r="K607">
            <v>59048400</v>
          </cell>
          <cell r="L607">
            <v>59048400</v>
          </cell>
          <cell r="M607">
            <v>59048400</v>
          </cell>
          <cell r="N607">
            <v>59048400</v>
          </cell>
          <cell r="O607">
            <v>59048400</v>
          </cell>
          <cell r="P607">
            <v>59048400</v>
          </cell>
          <cell r="Q607">
            <v>59048400</v>
          </cell>
          <cell r="R607">
            <v>708580800</v>
          </cell>
        </row>
        <row r="608">
          <cell r="C608" t="str">
            <v>74456</v>
          </cell>
          <cell r="D608" t="str">
            <v>Dispenser Machine</v>
          </cell>
          <cell r="F608">
            <v>3751800</v>
          </cell>
          <cell r="G608">
            <v>3751800</v>
          </cell>
          <cell r="H608">
            <v>3751800</v>
          </cell>
          <cell r="I608">
            <v>3751800</v>
          </cell>
          <cell r="J608">
            <v>3751800</v>
          </cell>
          <cell r="K608">
            <v>3751800</v>
          </cell>
          <cell r="L608">
            <v>3751800</v>
          </cell>
          <cell r="M608">
            <v>3751800</v>
          </cell>
          <cell r="N608">
            <v>3751800</v>
          </cell>
          <cell r="O608">
            <v>3751800</v>
          </cell>
          <cell r="P608">
            <v>3751800</v>
          </cell>
          <cell r="Q608">
            <v>3751800</v>
          </cell>
          <cell r="R608">
            <v>45021600</v>
          </cell>
        </row>
        <row r="609">
          <cell r="C609" t="str">
            <v>74499</v>
          </cell>
          <cell r="D609" t="str">
            <v>Other Rent Expenses</v>
          </cell>
          <cell r="F609">
            <v>4239600</v>
          </cell>
          <cell r="G609">
            <v>4239600</v>
          </cell>
          <cell r="H609">
            <v>4239600</v>
          </cell>
          <cell r="I609">
            <v>4239600</v>
          </cell>
          <cell r="J609">
            <v>4239600</v>
          </cell>
          <cell r="K609">
            <v>4239600</v>
          </cell>
          <cell r="L609">
            <v>4239600</v>
          </cell>
          <cell r="M609">
            <v>4239600</v>
          </cell>
          <cell r="N609">
            <v>4239600</v>
          </cell>
          <cell r="O609">
            <v>4239600</v>
          </cell>
          <cell r="P609">
            <v>4239600</v>
          </cell>
          <cell r="Q609">
            <v>4239600</v>
          </cell>
          <cell r="R609">
            <v>50875200</v>
          </cell>
        </row>
        <row r="610">
          <cell r="C610">
            <v>0</v>
          </cell>
          <cell r="D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</row>
        <row r="611">
          <cell r="C611" t="str">
            <v>74500</v>
          </cell>
          <cell r="D611" t="str">
            <v>Insurance Expenses</v>
          </cell>
          <cell r="F611">
            <v>58500100</v>
          </cell>
          <cell r="G611">
            <v>58500100</v>
          </cell>
          <cell r="H611">
            <v>58500100</v>
          </cell>
          <cell r="I611">
            <v>58500100</v>
          </cell>
          <cell r="J611">
            <v>58500100</v>
          </cell>
          <cell r="K611">
            <v>58500100</v>
          </cell>
          <cell r="L611">
            <v>58500100</v>
          </cell>
          <cell r="M611">
            <v>58500100</v>
          </cell>
          <cell r="N611">
            <v>58500100</v>
          </cell>
          <cell r="O611">
            <v>58500100</v>
          </cell>
          <cell r="P611">
            <v>58500100</v>
          </cell>
          <cell r="Q611">
            <v>58500100</v>
          </cell>
          <cell r="R611">
            <v>702001200</v>
          </cell>
        </row>
        <row r="612">
          <cell r="C612" t="str">
            <v>74501</v>
          </cell>
          <cell r="D612" t="str">
            <v>GH Liabilities Insurance</v>
          </cell>
          <cell r="F612">
            <v>30250000</v>
          </cell>
          <cell r="G612">
            <v>30250000</v>
          </cell>
          <cell r="H612">
            <v>30250000</v>
          </cell>
          <cell r="I612">
            <v>30250000</v>
          </cell>
          <cell r="J612">
            <v>30250000</v>
          </cell>
          <cell r="K612">
            <v>30250000</v>
          </cell>
          <cell r="L612">
            <v>30250000</v>
          </cell>
          <cell r="M612">
            <v>30250000</v>
          </cell>
          <cell r="N612">
            <v>30250000</v>
          </cell>
          <cell r="O612">
            <v>30250000</v>
          </cell>
          <cell r="P612">
            <v>30250000</v>
          </cell>
          <cell r="Q612">
            <v>30250000</v>
          </cell>
          <cell r="R612">
            <v>363000000</v>
          </cell>
        </row>
        <row r="613">
          <cell r="C613" t="str">
            <v>74502</v>
          </cell>
          <cell r="D613" t="str">
            <v>Cargo Liabilities Insurance</v>
          </cell>
          <cell r="F613">
            <v>2107300</v>
          </cell>
          <cell r="G613">
            <v>2107300</v>
          </cell>
          <cell r="H613">
            <v>2107300</v>
          </cell>
          <cell r="I613">
            <v>2107300</v>
          </cell>
          <cell r="J613">
            <v>2107300</v>
          </cell>
          <cell r="K613">
            <v>2107300</v>
          </cell>
          <cell r="L613">
            <v>2107300</v>
          </cell>
          <cell r="M613">
            <v>2107300</v>
          </cell>
          <cell r="N613">
            <v>2107300</v>
          </cell>
          <cell r="O613">
            <v>2107300</v>
          </cell>
          <cell r="P613">
            <v>2107300</v>
          </cell>
          <cell r="Q613">
            <v>2107300</v>
          </cell>
          <cell r="R613">
            <v>25287600</v>
          </cell>
        </row>
        <row r="614">
          <cell r="C614" t="str">
            <v>74503</v>
          </cell>
          <cell r="D614" t="str">
            <v>GSE Insurance</v>
          </cell>
          <cell r="F614">
            <v>12739600</v>
          </cell>
          <cell r="G614">
            <v>12739600</v>
          </cell>
          <cell r="H614">
            <v>12739600</v>
          </cell>
          <cell r="I614">
            <v>12739600</v>
          </cell>
          <cell r="J614">
            <v>12739600</v>
          </cell>
          <cell r="K614">
            <v>12739600</v>
          </cell>
          <cell r="L614">
            <v>12739600</v>
          </cell>
          <cell r="M614">
            <v>12739600</v>
          </cell>
          <cell r="N614">
            <v>12739600</v>
          </cell>
          <cell r="O614">
            <v>12739600</v>
          </cell>
          <cell r="P614">
            <v>12739600</v>
          </cell>
          <cell r="Q614">
            <v>12739600</v>
          </cell>
          <cell r="R614">
            <v>152875200</v>
          </cell>
        </row>
        <row r="615">
          <cell r="C615" t="str">
            <v>74504</v>
          </cell>
          <cell r="D615" t="str">
            <v>Building Insurance</v>
          </cell>
          <cell r="F615">
            <v>561000</v>
          </cell>
          <cell r="G615">
            <v>561000</v>
          </cell>
          <cell r="H615">
            <v>561000</v>
          </cell>
          <cell r="I615">
            <v>561000</v>
          </cell>
          <cell r="J615">
            <v>561000</v>
          </cell>
          <cell r="K615">
            <v>561000</v>
          </cell>
          <cell r="L615">
            <v>561000</v>
          </cell>
          <cell r="M615">
            <v>561000</v>
          </cell>
          <cell r="N615">
            <v>561000</v>
          </cell>
          <cell r="O615">
            <v>561000</v>
          </cell>
          <cell r="P615">
            <v>561000</v>
          </cell>
          <cell r="Q615">
            <v>561000</v>
          </cell>
          <cell r="R615">
            <v>6732000</v>
          </cell>
        </row>
        <row r="616">
          <cell r="C616" t="str">
            <v>74505</v>
          </cell>
          <cell r="D616" t="str">
            <v>Vehicles Insurance</v>
          </cell>
          <cell r="F616">
            <v>64299.999999999993</v>
          </cell>
          <cell r="G616">
            <v>64299.999999999993</v>
          </cell>
          <cell r="H616">
            <v>64299.999999999993</v>
          </cell>
          <cell r="I616">
            <v>64299.999999999993</v>
          </cell>
          <cell r="J616">
            <v>64299.999999999993</v>
          </cell>
          <cell r="K616">
            <v>64299.999999999993</v>
          </cell>
          <cell r="L616">
            <v>64299.999999999993</v>
          </cell>
          <cell r="M616">
            <v>64299.999999999993</v>
          </cell>
          <cell r="N616">
            <v>64299.999999999993</v>
          </cell>
          <cell r="O616">
            <v>64299.999999999993</v>
          </cell>
          <cell r="P616">
            <v>64299.999999999993</v>
          </cell>
          <cell r="Q616">
            <v>64299.999999999993</v>
          </cell>
          <cell r="R616">
            <v>771599.99999999988</v>
          </cell>
        </row>
        <row r="617">
          <cell r="C617" t="str">
            <v>74506</v>
          </cell>
          <cell r="D617" t="str">
            <v>Radio Communication Insurance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C618" t="str">
            <v>74549</v>
          </cell>
          <cell r="D618" t="str">
            <v>Other Insurance Expense</v>
          </cell>
          <cell r="F618">
            <v>12777900</v>
          </cell>
          <cell r="G618">
            <v>12777900</v>
          </cell>
          <cell r="H618">
            <v>12777900</v>
          </cell>
          <cell r="I618">
            <v>12777900</v>
          </cell>
          <cell r="J618">
            <v>12777900</v>
          </cell>
          <cell r="K618">
            <v>12777900</v>
          </cell>
          <cell r="L618">
            <v>12777900</v>
          </cell>
          <cell r="M618">
            <v>12777900</v>
          </cell>
          <cell r="N618">
            <v>12777900</v>
          </cell>
          <cell r="O618">
            <v>12777900</v>
          </cell>
          <cell r="P618">
            <v>12777900</v>
          </cell>
          <cell r="Q618">
            <v>12777900</v>
          </cell>
          <cell r="R618">
            <v>153334800</v>
          </cell>
        </row>
        <row r="619">
          <cell r="C619">
            <v>0</v>
          </cell>
          <cell r="D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C620" t="str">
            <v>74550</v>
          </cell>
          <cell r="D620" t="str">
            <v>Professional fee</v>
          </cell>
          <cell r="F620">
            <v>265583300</v>
          </cell>
          <cell r="G620">
            <v>265583300</v>
          </cell>
          <cell r="H620">
            <v>265583300</v>
          </cell>
          <cell r="I620">
            <v>265583300</v>
          </cell>
          <cell r="J620">
            <v>265583300</v>
          </cell>
          <cell r="K620">
            <v>265583300</v>
          </cell>
          <cell r="L620">
            <v>265583300</v>
          </cell>
          <cell r="M620">
            <v>265583300</v>
          </cell>
          <cell r="N620">
            <v>265583300</v>
          </cell>
          <cell r="O620">
            <v>265583300</v>
          </cell>
          <cell r="P620">
            <v>265583300</v>
          </cell>
          <cell r="Q620">
            <v>265583300</v>
          </cell>
          <cell r="R620">
            <v>3186999600</v>
          </cell>
        </row>
        <row r="621">
          <cell r="C621" t="str">
            <v>74551</v>
          </cell>
          <cell r="D621" t="str">
            <v>Audit fees</v>
          </cell>
          <cell r="F621">
            <v>32500000</v>
          </cell>
          <cell r="G621">
            <v>32500000</v>
          </cell>
          <cell r="H621">
            <v>32500000</v>
          </cell>
          <cell r="I621">
            <v>32500000</v>
          </cell>
          <cell r="J621">
            <v>32500000</v>
          </cell>
          <cell r="K621">
            <v>32500000</v>
          </cell>
          <cell r="L621">
            <v>32500000</v>
          </cell>
          <cell r="M621">
            <v>32500000</v>
          </cell>
          <cell r="N621">
            <v>32500000</v>
          </cell>
          <cell r="O621">
            <v>32500000</v>
          </cell>
          <cell r="P621">
            <v>32500000</v>
          </cell>
          <cell r="Q621">
            <v>32500000</v>
          </cell>
          <cell r="R621">
            <v>390000000</v>
          </cell>
        </row>
        <row r="622">
          <cell r="C622" t="str">
            <v>74552</v>
          </cell>
          <cell r="D622" t="str">
            <v>Tax Consultants</v>
          </cell>
          <cell r="F622">
            <v>416700</v>
          </cell>
          <cell r="G622">
            <v>416700</v>
          </cell>
          <cell r="H622">
            <v>416700</v>
          </cell>
          <cell r="I622">
            <v>416700</v>
          </cell>
          <cell r="J622">
            <v>416700</v>
          </cell>
          <cell r="K622">
            <v>416700</v>
          </cell>
          <cell r="L622">
            <v>416700</v>
          </cell>
          <cell r="M622">
            <v>416700</v>
          </cell>
          <cell r="N622">
            <v>416700</v>
          </cell>
          <cell r="O622">
            <v>416700</v>
          </cell>
          <cell r="P622">
            <v>416700</v>
          </cell>
          <cell r="Q622">
            <v>416700</v>
          </cell>
          <cell r="R622">
            <v>5000400</v>
          </cell>
        </row>
        <row r="623">
          <cell r="C623" t="str">
            <v>74553</v>
          </cell>
          <cell r="D623" t="str">
            <v>Actuarial Services</v>
          </cell>
          <cell r="F623">
            <v>1416700</v>
          </cell>
          <cell r="G623">
            <v>1416700</v>
          </cell>
          <cell r="H623">
            <v>1416700</v>
          </cell>
          <cell r="I623">
            <v>1416700</v>
          </cell>
          <cell r="J623">
            <v>1416700</v>
          </cell>
          <cell r="K623">
            <v>1416700</v>
          </cell>
          <cell r="L623">
            <v>1416700</v>
          </cell>
          <cell r="M623">
            <v>1416700</v>
          </cell>
          <cell r="N623">
            <v>1416700</v>
          </cell>
          <cell r="O623">
            <v>1416700</v>
          </cell>
          <cell r="P623">
            <v>1416700</v>
          </cell>
          <cell r="Q623">
            <v>1416700</v>
          </cell>
          <cell r="R623">
            <v>17000400</v>
          </cell>
        </row>
        <row r="624">
          <cell r="C624" t="str">
            <v>74554</v>
          </cell>
          <cell r="D624" t="str">
            <v>Legal Consultants</v>
          </cell>
          <cell r="F624">
            <v>15000000</v>
          </cell>
          <cell r="G624">
            <v>15000000</v>
          </cell>
          <cell r="H624">
            <v>15000000</v>
          </cell>
          <cell r="I624">
            <v>15000000</v>
          </cell>
          <cell r="J624">
            <v>15000000</v>
          </cell>
          <cell r="K624">
            <v>15000000</v>
          </cell>
          <cell r="L624">
            <v>15000000</v>
          </cell>
          <cell r="M624">
            <v>15000000</v>
          </cell>
          <cell r="N624">
            <v>15000000</v>
          </cell>
          <cell r="O624">
            <v>15000000</v>
          </cell>
          <cell r="P624">
            <v>15000000</v>
          </cell>
          <cell r="Q624">
            <v>15000000</v>
          </cell>
          <cell r="R624">
            <v>180000000</v>
          </cell>
        </row>
        <row r="625">
          <cell r="C625" t="str">
            <v>74555</v>
          </cell>
          <cell r="D625" t="str">
            <v>Management Fees</v>
          </cell>
          <cell r="F625">
            <v>136833300</v>
          </cell>
          <cell r="G625">
            <v>136833300</v>
          </cell>
          <cell r="H625">
            <v>136833300</v>
          </cell>
          <cell r="I625">
            <v>136833300</v>
          </cell>
          <cell r="J625">
            <v>136833300</v>
          </cell>
          <cell r="K625">
            <v>136833300</v>
          </cell>
          <cell r="L625">
            <v>136833300</v>
          </cell>
          <cell r="M625">
            <v>136833300</v>
          </cell>
          <cell r="N625">
            <v>136833300</v>
          </cell>
          <cell r="O625">
            <v>136833300</v>
          </cell>
          <cell r="P625">
            <v>136833300</v>
          </cell>
          <cell r="Q625">
            <v>136833300</v>
          </cell>
          <cell r="R625">
            <v>1641999600</v>
          </cell>
        </row>
        <row r="626">
          <cell r="C626" t="str">
            <v>74556</v>
          </cell>
          <cell r="D626" t="str">
            <v>Monthly Doctor's Fees</v>
          </cell>
          <cell r="F626">
            <v>21000000</v>
          </cell>
          <cell r="G626">
            <v>21000000</v>
          </cell>
          <cell r="H626">
            <v>21000000</v>
          </cell>
          <cell r="I626">
            <v>21000000</v>
          </cell>
          <cell r="J626">
            <v>21000000</v>
          </cell>
          <cell r="K626">
            <v>21000000</v>
          </cell>
          <cell r="L626">
            <v>21000000</v>
          </cell>
          <cell r="M626">
            <v>21000000</v>
          </cell>
          <cell r="N626">
            <v>21000000</v>
          </cell>
          <cell r="O626">
            <v>21000000</v>
          </cell>
          <cell r="P626">
            <v>21000000</v>
          </cell>
          <cell r="Q626">
            <v>21000000</v>
          </cell>
          <cell r="R626">
            <v>252000000</v>
          </cell>
        </row>
        <row r="627">
          <cell r="C627" t="str">
            <v>74599</v>
          </cell>
          <cell r="D627" t="str">
            <v>Other professional Services</v>
          </cell>
          <cell r="F627">
            <v>58416600</v>
          </cell>
          <cell r="G627">
            <v>58416600</v>
          </cell>
          <cell r="H627">
            <v>58416600</v>
          </cell>
          <cell r="I627">
            <v>58416600</v>
          </cell>
          <cell r="J627">
            <v>58416600</v>
          </cell>
          <cell r="K627">
            <v>58416600</v>
          </cell>
          <cell r="L627">
            <v>58416600</v>
          </cell>
          <cell r="M627">
            <v>58416600</v>
          </cell>
          <cell r="N627">
            <v>58416600</v>
          </cell>
          <cell r="O627">
            <v>58416600</v>
          </cell>
          <cell r="P627">
            <v>58416600</v>
          </cell>
          <cell r="Q627">
            <v>58416600</v>
          </cell>
          <cell r="R627">
            <v>700999200</v>
          </cell>
        </row>
        <row r="628">
          <cell r="C628">
            <v>0</v>
          </cell>
          <cell r="D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C629" t="str">
            <v>74600</v>
          </cell>
          <cell r="D629" t="str">
            <v>Permits and Licenses</v>
          </cell>
          <cell r="F629">
            <v>431773700</v>
          </cell>
          <cell r="G629">
            <v>431273700</v>
          </cell>
          <cell r="H629">
            <v>588773700</v>
          </cell>
          <cell r="I629">
            <v>431273700</v>
          </cell>
          <cell r="J629">
            <v>431273700</v>
          </cell>
          <cell r="K629">
            <v>431273700</v>
          </cell>
          <cell r="L629">
            <v>431273700</v>
          </cell>
          <cell r="M629">
            <v>431273700</v>
          </cell>
          <cell r="N629">
            <v>431273700</v>
          </cell>
          <cell r="O629">
            <v>431273700</v>
          </cell>
          <cell r="P629">
            <v>431273700</v>
          </cell>
          <cell r="Q629">
            <v>431273700</v>
          </cell>
          <cell r="R629">
            <v>5333284400</v>
          </cell>
        </row>
        <row r="630">
          <cell r="C630" t="str">
            <v>74601</v>
          </cell>
          <cell r="D630" t="str">
            <v>Software Licences</v>
          </cell>
          <cell r="F630">
            <v>272473300</v>
          </cell>
          <cell r="G630">
            <v>272473300</v>
          </cell>
          <cell r="H630">
            <v>272473300</v>
          </cell>
          <cell r="I630">
            <v>272473300</v>
          </cell>
          <cell r="J630">
            <v>272473300</v>
          </cell>
          <cell r="K630">
            <v>272473300</v>
          </cell>
          <cell r="L630">
            <v>272473300</v>
          </cell>
          <cell r="M630">
            <v>272473300</v>
          </cell>
          <cell r="N630">
            <v>272473300</v>
          </cell>
          <cell r="O630">
            <v>272473300</v>
          </cell>
          <cell r="P630">
            <v>272473300</v>
          </cell>
          <cell r="Q630">
            <v>272473300</v>
          </cell>
          <cell r="R630">
            <v>3269679600</v>
          </cell>
        </row>
        <row r="631">
          <cell r="C631" t="str">
            <v>74602</v>
          </cell>
          <cell r="D631" t="str">
            <v>Operator Licences</v>
          </cell>
          <cell r="F631">
            <v>14524700</v>
          </cell>
          <cell r="G631">
            <v>14024700</v>
          </cell>
          <cell r="H631">
            <v>14024700</v>
          </cell>
          <cell r="I631">
            <v>14024700</v>
          </cell>
          <cell r="J631">
            <v>14024700</v>
          </cell>
          <cell r="K631">
            <v>14024700</v>
          </cell>
          <cell r="L631">
            <v>14024700</v>
          </cell>
          <cell r="M631">
            <v>14024700</v>
          </cell>
          <cell r="N631">
            <v>14024700</v>
          </cell>
          <cell r="O631">
            <v>14024700</v>
          </cell>
          <cell r="P631">
            <v>14024700</v>
          </cell>
          <cell r="Q631">
            <v>14024700</v>
          </cell>
          <cell r="R631">
            <v>168796400</v>
          </cell>
        </row>
        <row r="632">
          <cell r="C632" t="str">
            <v>74603</v>
          </cell>
          <cell r="D632" t="str">
            <v>Vehicle registration</v>
          </cell>
          <cell r="F632">
            <v>5484600</v>
          </cell>
          <cell r="G632">
            <v>5484600</v>
          </cell>
          <cell r="H632">
            <v>5484600</v>
          </cell>
          <cell r="I632">
            <v>5484600</v>
          </cell>
          <cell r="J632">
            <v>5484600</v>
          </cell>
          <cell r="K632">
            <v>5484600</v>
          </cell>
          <cell r="L632">
            <v>5484600</v>
          </cell>
          <cell r="M632">
            <v>5484600</v>
          </cell>
          <cell r="N632">
            <v>5484600</v>
          </cell>
          <cell r="O632">
            <v>5484600</v>
          </cell>
          <cell r="P632">
            <v>5484600</v>
          </cell>
          <cell r="Q632">
            <v>5484600</v>
          </cell>
          <cell r="R632">
            <v>65815200</v>
          </cell>
        </row>
        <row r="633">
          <cell r="C633" t="str">
            <v>74604</v>
          </cell>
          <cell r="D633" t="str">
            <v>GSE Parking Permit</v>
          </cell>
          <cell r="F633">
            <v>21390500</v>
          </cell>
          <cell r="G633">
            <v>21390500</v>
          </cell>
          <cell r="H633">
            <v>21390500</v>
          </cell>
          <cell r="I633">
            <v>21390500</v>
          </cell>
          <cell r="J633">
            <v>21390500</v>
          </cell>
          <cell r="K633">
            <v>21390500</v>
          </cell>
          <cell r="L633">
            <v>21390500</v>
          </cell>
          <cell r="M633">
            <v>21390500</v>
          </cell>
          <cell r="N633">
            <v>21390500</v>
          </cell>
          <cell r="O633">
            <v>21390500</v>
          </cell>
          <cell r="P633">
            <v>21390500</v>
          </cell>
          <cell r="Q633">
            <v>21390500</v>
          </cell>
          <cell r="R633">
            <v>256686000</v>
          </cell>
        </row>
        <row r="634">
          <cell r="C634" t="str">
            <v>74605</v>
          </cell>
          <cell r="D634" t="str">
            <v>Non-GSE Parking Permits</v>
          </cell>
          <cell r="F634">
            <v>8980600</v>
          </cell>
          <cell r="G634">
            <v>8980600</v>
          </cell>
          <cell r="H634">
            <v>8980600</v>
          </cell>
          <cell r="I634">
            <v>8980600</v>
          </cell>
          <cell r="J634">
            <v>8980600</v>
          </cell>
          <cell r="K634">
            <v>8980600</v>
          </cell>
          <cell r="L634">
            <v>8980600</v>
          </cell>
          <cell r="M634">
            <v>8980600</v>
          </cell>
          <cell r="N634">
            <v>8980600</v>
          </cell>
          <cell r="O634">
            <v>8980600</v>
          </cell>
          <cell r="P634">
            <v>8980600</v>
          </cell>
          <cell r="Q634">
            <v>8980600</v>
          </cell>
          <cell r="R634">
            <v>107767200</v>
          </cell>
        </row>
        <row r="635">
          <cell r="C635" t="str">
            <v>74606</v>
          </cell>
          <cell r="D635" t="str">
            <v>Communication License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</row>
        <row r="636">
          <cell r="C636" t="str">
            <v>74607</v>
          </cell>
          <cell r="D636" t="str">
            <v>Membership</v>
          </cell>
          <cell r="F636">
            <v>22640500</v>
          </cell>
          <cell r="G636">
            <v>22640500</v>
          </cell>
          <cell r="H636">
            <v>22640500</v>
          </cell>
          <cell r="I636">
            <v>22640500</v>
          </cell>
          <cell r="J636">
            <v>22640500</v>
          </cell>
          <cell r="K636">
            <v>22640500</v>
          </cell>
          <cell r="L636">
            <v>22640500</v>
          </cell>
          <cell r="M636">
            <v>22640500</v>
          </cell>
          <cell r="N636">
            <v>22640500</v>
          </cell>
          <cell r="O636">
            <v>22640500</v>
          </cell>
          <cell r="P636">
            <v>22640500</v>
          </cell>
          <cell r="Q636">
            <v>22640500</v>
          </cell>
          <cell r="R636">
            <v>271686000</v>
          </cell>
        </row>
        <row r="637">
          <cell r="C637" t="str">
            <v>74608</v>
          </cell>
          <cell r="D637" t="str">
            <v>Pajak Bumi dan Bangunan (PBB)</v>
          </cell>
          <cell r="F637">
            <v>16948400</v>
          </cell>
          <cell r="G637">
            <v>16948400</v>
          </cell>
          <cell r="H637">
            <v>16948400</v>
          </cell>
          <cell r="I637">
            <v>16948400</v>
          </cell>
          <cell r="J637">
            <v>16948400</v>
          </cell>
          <cell r="K637">
            <v>16948400</v>
          </cell>
          <cell r="L637">
            <v>16948400</v>
          </cell>
          <cell r="M637">
            <v>16948400</v>
          </cell>
          <cell r="N637">
            <v>16948400</v>
          </cell>
          <cell r="O637">
            <v>16948400</v>
          </cell>
          <cell r="P637">
            <v>16948400</v>
          </cell>
          <cell r="Q637">
            <v>16948400</v>
          </cell>
          <cell r="R637">
            <v>203380800</v>
          </cell>
        </row>
        <row r="638">
          <cell r="C638" t="str">
            <v>74609</v>
          </cell>
          <cell r="D638" t="str">
            <v>Company Operating Licence</v>
          </cell>
          <cell r="F638">
            <v>46250000</v>
          </cell>
          <cell r="G638">
            <v>46250000</v>
          </cell>
          <cell r="H638">
            <v>203750000</v>
          </cell>
          <cell r="I638">
            <v>46250000</v>
          </cell>
          <cell r="J638">
            <v>46250000</v>
          </cell>
          <cell r="K638">
            <v>46250000</v>
          </cell>
          <cell r="L638">
            <v>46250000</v>
          </cell>
          <cell r="M638">
            <v>46250000</v>
          </cell>
          <cell r="N638">
            <v>46250000</v>
          </cell>
          <cell r="O638">
            <v>46250000</v>
          </cell>
          <cell r="P638">
            <v>46250000</v>
          </cell>
          <cell r="Q638">
            <v>46250000</v>
          </cell>
          <cell r="R638">
            <v>712500000</v>
          </cell>
        </row>
        <row r="639">
          <cell r="C639" t="str">
            <v>74649</v>
          </cell>
          <cell r="D639" t="str">
            <v>Other Permit and Protection</v>
          </cell>
          <cell r="F639">
            <v>23081100</v>
          </cell>
          <cell r="G639">
            <v>23081100</v>
          </cell>
          <cell r="H639">
            <v>23081100</v>
          </cell>
          <cell r="I639">
            <v>23081100</v>
          </cell>
          <cell r="J639">
            <v>23081100</v>
          </cell>
          <cell r="K639">
            <v>23081100</v>
          </cell>
          <cell r="L639">
            <v>23081100</v>
          </cell>
          <cell r="M639">
            <v>23081100</v>
          </cell>
          <cell r="N639">
            <v>23081100</v>
          </cell>
          <cell r="O639">
            <v>23081100</v>
          </cell>
          <cell r="P639">
            <v>23081100</v>
          </cell>
          <cell r="Q639">
            <v>23081100</v>
          </cell>
          <cell r="R639">
            <v>276973200</v>
          </cell>
        </row>
        <row r="640">
          <cell r="C640">
            <v>0</v>
          </cell>
          <cell r="D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</row>
        <row r="641">
          <cell r="C641" t="str">
            <v>74650</v>
          </cell>
          <cell r="D641" t="str">
            <v>Depreciation Expenses - Own Assets</v>
          </cell>
          <cell r="F641">
            <v>3266307500</v>
          </cell>
          <cell r="G641">
            <v>3342319800</v>
          </cell>
          <cell r="H641">
            <v>3333854200</v>
          </cell>
          <cell r="I641">
            <v>3459932300</v>
          </cell>
          <cell r="J641">
            <v>3419915300</v>
          </cell>
          <cell r="K641">
            <v>3461171500</v>
          </cell>
          <cell r="L641">
            <v>3545364100</v>
          </cell>
          <cell r="M641">
            <v>3514389600</v>
          </cell>
          <cell r="N641">
            <v>3523474600</v>
          </cell>
          <cell r="O641">
            <v>3630183900</v>
          </cell>
          <cell r="P641">
            <v>3632171700</v>
          </cell>
          <cell r="Q641">
            <v>3567535500</v>
          </cell>
          <cell r="R641">
            <v>41696620000</v>
          </cell>
        </row>
        <row r="642">
          <cell r="C642" t="str">
            <v>74652</v>
          </cell>
          <cell r="D642" t="str">
            <v>Depr. Exp. Building and Building Improvement</v>
          </cell>
          <cell r="F642">
            <v>771985100</v>
          </cell>
          <cell r="G642">
            <v>791401800</v>
          </cell>
          <cell r="H642">
            <v>795850100</v>
          </cell>
          <cell r="I642">
            <v>804766800</v>
          </cell>
          <cell r="J642">
            <v>809766800</v>
          </cell>
          <cell r="K642">
            <v>817766900</v>
          </cell>
          <cell r="L642">
            <v>803192400</v>
          </cell>
          <cell r="M642">
            <v>825600400</v>
          </cell>
          <cell r="N642">
            <v>833933700</v>
          </cell>
          <cell r="O642">
            <v>838767000</v>
          </cell>
          <cell r="P642">
            <v>838767000</v>
          </cell>
          <cell r="Q642">
            <v>838767000</v>
          </cell>
          <cell r="R642">
            <v>9770565000</v>
          </cell>
        </row>
        <row r="643">
          <cell r="C643" t="str">
            <v>74653</v>
          </cell>
          <cell r="D643" t="str">
            <v>Depr. Exp. Operating Equipment</v>
          </cell>
          <cell r="F643">
            <v>1727085800</v>
          </cell>
          <cell r="G643">
            <v>1767751600</v>
          </cell>
          <cell r="H643">
            <v>1791520800</v>
          </cell>
          <cell r="I643">
            <v>1866104300</v>
          </cell>
          <cell r="J643">
            <v>1866104300</v>
          </cell>
          <cell r="K643">
            <v>1898121600</v>
          </cell>
          <cell r="L643">
            <v>2000825700</v>
          </cell>
          <cell r="M643">
            <v>2087913200</v>
          </cell>
          <cell r="N643">
            <v>2087899000</v>
          </cell>
          <cell r="O643">
            <v>2197357300</v>
          </cell>
          <cell r="P643">
            <v>2197357300</v>
          </cell>
          <cell r="Q643">
            <v>2139693400</v>
          </cell>
          <cell r="R643">
            <v>23627734300</v>
          </cell>
        </row>
        <row r="644">
          <cell r="C644" t="str">
            <v>74654</v>
          </cell>
          <cell r="D644" t="str">
            <v>Depr. Exp. Maintenance Equipment</v>
          </cell>
          <cell r="F644">
            <v>24222000</v>
          </cell>
          <cell r="G644">
            <v>24031000</v>
          </cell>
          <cell r="H644">
            <v>24031000</v>
          </cell>
          <cell r="I644">
            <v>24031000</v>
          </cell>
          <cell r="J644">
            <v>24656000</v>
          </cell>
          <cell r="K644">
            <v>25617100</v>
          </cell>
          <cell r="L644">
            <v>25877500</v>
          </cell>
          <cell r="M644">
            <v>25877500</v>
          </cell>
          <cell r="N644">
            <v>25877500</v>
          </cell>
          <cell r="O644">
            <v>25487900</v>
          </cell>
          <cell r="P644">
            <v>25487900</v>
          </cell>
          <cell r="Q644">
            <v>24998400</v>
          </cell>
          <cell r="R644">
            <v>300194800</v>
          </cell>
        </row>
        <row r="645">
          <cell r="C645" t="str">
            <v>74655</v>
          </cell>
          <cell r="D645" t="str">
            <v>Depr. Exp. Transportation Equipment</v>
          </cell>
          <cell r="F645">
            <v>32641700</v>
          </cell>
          <cell r="G645">
            <v>32641700</v>
          </cell>
          <cell r="H645">
            <v>32641700</v>
          </cell>
          <cell r="I645">
            <v>32641700</v>
          </cell>
          <cell r="J645">
            <v>32641700</v>
          </cell>
          <cell r="K645">
            <v>32641700</v>
          </cell>
          <cell r="L645">
            <v>32641700</v>
          </cell>
          <cell r="M645">
            <v>32641700</v>
          </cell>
          <cell r="N645">
            <v>32641700</v>
          </cell>
          <cell r="O645">
            <v>32641700</v>
          </cell>
          <cell r="P645">
            <v>32641700</v>
          </cell>
          <cell r="Q645">
            <v>32641700</v>
          </cell>
          <cell r="R645">
            <v>391700400</v>
          </cell>
        </row>
        <row r="646">
          <cell r="C646" t="str">
            <v>74656</v>
          </cell>
          <cell r="D646" t="str">
            <v>Depr. Exp. Office Equipment and Furniture</v>
          </cell>
          <cell r="F646">
            <v>127526200</v>
          </cell>
          <cell r="G646">
            <v>138969900</v>
          </cell>
          <cell r="H646">
            <v>141861600</v>
          </cell>
          <cell r="I646">
            <v>148282300</v>
          </cell>
          <cell r="J646">
            <v>148018200</v>
          </cell>
          <cell r="K646">
            <v>145918700</v>
          </cell>
          <cell r="L646">
            <v>140643000</v>
          </cell>
          <cell r="M646">
            <v>121071200</v>
          </cell>
          <cell r="N646">
            <v>120308600</v>
          </cell>
          <cell r="O646">
            <v>108727400</v>
          </cell>
          <cell r="P646">
            <v>108727400</v>
          </cell>
          <cell r="Q646">
            <v>108416400</v>
          </cell>
          <cell r="R646">
            <v>1558470900</v>
          </cell>
        </row>
        <row r="647">
          <cell r="C647" t="str">
            <v>74657</v>
          </cell>
          <cell r="D647" t="str">
            <v>Depr. Exp. Communication Equipment</v>
          </cell>
          <cell r="F647">
            <v>47122500</v>
          </cell>
          <cell r="G647">
            <v>48437300</v>
          </cell>
          <cell r="H647">
            <v>48437300</v>
          </cell>
          <cell r="I647">
            <v>49843600</v>
          </cell>
          <cell r="J647">
            <v>49843600</v>
          </cell>
          <cell r="K647">
            <v>47508600</v>
          </cell>
          <cell r="L647">
            <v>47508600</v>
          </cell>
          <cell r="M647">
            <v>47508600</v>
          </cell>
          <cell r="N647">
            <v>46484800</v>
          </cell>
          <cell r="O647">
            <v>47713900</v>
          </cell>
          <cell r="P647">
            <v>46512200</v>
          </cell>
          <cell r="Q647">
            <v>46512200</v>
          </cell>
          <cell r="R647">
            <v>573433200</v>
          </cell>
        </row>
        <row r="648">
          <cell r="C648" t="str">
            <v>74658</v>
          </cell>
          <cell r="D648" t="str">
            <v>Depr. Exp. IT Equipment, Software</v>
          </cell>
          <cell r="F648">
            <v>535724200</v>
          </cell>
          <cell r="G648">
            <v>539086500</v>
          </cell>
          <cell r="H648">
            <v>499511700</v>
          </cell>
          <cell r="I648">
            <v>534262600</v>
          </cell>
          <cell r="J648">
            <v>488884700</v>
          </cell>
          <cell r="K648">
            <v>493596900</v>
          </cell>
          <cell r="L648">
            <v>494675200</v>
          </cell>
          <cell r="M648">
            <v>373777000</v>
          </cell>
          <cell r="N648">
            <v>376329300</v>
          </cell>
          <cell r="O648">
            <v>379488700</v>
          </cell>
          <cell r="P648">
            <v>382678200</v>
          </cell>
          <cell r="Q648">
            <v>376506400</v>
          </cell>
          <cell r="R648">
            <v>5474521400</v>
          </cell>
        </row>
        <row r="649">
          <cell r="C649" t="str">
            <v>74659</v>
          </cell>
          <cell r="D649" t="str">
            <v>Depreciation Cost - Initiatives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C650">
            <v>0</v>
          </cell>
          <cell r="D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C651" t="str">
            <v>74750</v>
          </cell>
          <cell r="D651" t="str">
            <v>Amortization Expenses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C652" t="str">
            <v>74751</v>
          </cell>
          <cell r="D652" t="str">
            <v>Amortization Expense - Licence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C653">
            <v>0</v>
          </cell>
          <cell r="D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C654" t="str">
            <v>74800</v>
          </cell>
          <cell r="D654" t="str">
            <v>Business Tools</v>
          </cell>
          <cell r="F654">
            <v>110251800</v>
          </cell>
          <cell r="G654">
            <v>106851800</v>
          </cell>
          <cell r="H654">
            <v>106851800</v>
          </cell>
          <cell r="I654">
            <v>106851800</v>
          </cell>
          <cell r="J654">
            <v>106851800</v>
          </cell>
          <cell r="K654">
            <v>106851800</v>
          </cell>
          <cell r="L654">
            <v>106851800</v>
          </cell>
          <cell r="M654">
            <v>106851800</v>
          </cell>
          <cell r="N654">
            <v>106851800</v>
          </cell>
          <cell r="O654">
            <v>106851800</v>
          </cell>
          <cell r="P654">
            <v>106851800</v>
          </cell>
          <cell r="Q654">
            <v>106851800</v>
          </cell>
          <cell r="R654">
            <v>1285621600</v>
          </cell>
        </row>
        <row r="655">
          <cell r="C655" t="str">
            <v>74801</v>
          </cell>
          <cell r="D655" t="str">
            <v>Business Tools (UCA)</v>
          </cell>
          <cell r="F655">
            <v>110251800</v>
          </cell>
          <cell r="G655">
            <v>106851800</v>
          </cell>
          <cell r="H655">
            <v>106851800</v>
          </cell>
          <cell r="I655">
            <v>106851800</v>
          </cell>
          <cell r="J655">
            <v>106851800</v>
          </cell>
          <cell r="K655">
            <v>106851800</v>
          </cell>
          <cell r="L655">
            <v>106851800</v>
          </cell>
          <cell r="M655">
            <v>106851800</v>
          </cell>
          <cell r="N655">
            <v>106851800</v>
          </cell>
          <cell r="O655">
            <v>106851800</v>
          </cell>
          <cell r="P655">
            <v>106851800</v>
          </cell>
          <cell r="Q655">
            <v>106851800</v>
          </cell>
          <cell r="R655">
            <v>1285621600</v>
          </cell>
        </row>
        <row r="656">
          <cell r="C656">
            <v>0</v>
          </cell>
          <cell r="D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C657" t="str">
            <v>74900</v>
          </cell>
          <cell r="D657" t="str">
            <v>Other General Administration Exp</v>
          </cell>
          <cell r="F657">
            <v>824241900</v>
          </cell>
          <cell r="G657">
            <v>824241900</v>
          </cell>
          <cell r="H657">
            <v>824241900</v>
          </cell>
          <cell r="I657">
            <v>824241900</v>
          </cell>
          <cell r="J657">
            <v>824241900</v>
          </cell>
          <cell r="K657">
            <v>824241900</v>
          </cell>
          <cell r="L657">
            <v>824241900</v>
          </cell>
          <cell r="M657">
            <v>824241900</v>
          </cell>
          <cell r="N657">
            <v>824241900</v>
          </cell>
          <cell r="O657">
            <v>824241900</v>
          </cell>
          <cell r="P657">
            <v>824241900</v>
          </cell>
          <cell r="Q657">
            <v>824241900</v>
          </cell>
          <cell r="R657">
            <v>9890902800</v>
          </cell>
        </row>
        <row r="658">
          <cell r="C658" t="str">
            <v>74901</v>
          </cell>
          <cell r="D658" t="str">
            <v>Consumption</v>
          </cell>
          <cell r="F658">
            <v>102245500</v>
          </cell>
          <cell r="G658">
            <v>102245500</v>
          </cell>
          <cell r="H658">
            <v>102245500</v>
          </cell>
          <cell r="I658">
            <v>102245500</v>
          </cell>
          <cell r="J658">
            <v>102245500</v>
          </cell>
          <cell r="K658">
            <v>102245500</v>
          </cell>
          <cell r="L658">
            <v>102245500</v>
          </cell>
          <cell r="M658">
            <v>102245500</v>
          </cell>
          <cell r="N658">
            <v>102245500</v>
          </cell>
          <cell r="O658">
            <v>102245500</v>
          </cell>
          <cell r="P658">
            <v>102245500</v>
          </cell>
          <cell r="Q658">
            <v>102245500</v>
          </cell>
          <cell r="R658">
            <v>1226946000</v>
          </cell>
        </row>
        <row r="659">
          <cell r="C659" t="str">
            <v>74902</v>
          </cell>
          <cell r="D659" t="str">
            <v>Uniform</v>
          </cell>
          <cell r="F659">
            <v>188728200</v>
          </cell>
          <cell r="G659">
            <v>188728200</v>
          </cell>
          <cell r="H659">
            <v>188728200</v>
          </cell>
          <cell r="I659">
            <v>188728200</v>
          </cell>
          <cell r="J659">
            <v>188728200</v>
          </cell>
          <cell r="K659">
            <v>188728200</v>
          </cell>
          <cell r="L659">
            <v>188728200</v>
          </cell>
          <cell r="M659">
            <v>188728200</v>
          </cell>
          <cell r="N659">
            <v>188728200</v>
          </cell>
          <cell r="O659">
            <v>188728200</v>
          </cell>
          <cell r="P659">
            <v>188728200</v>
          </cell>
          <cell r="Q659">
            <v>188728200</v>
          </cell>
          <cell r="R659">
            <v>2264738400</v>
          </cell>
        </row>
        <row r="660">
          <cell r="C660" t="str">
            <v>74903</v>
          </cell>
          <cell r="D660" t="str">
            <v>Research and Development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C661" t="str">
            <v>74904</v>
          </cell>
          <cell r="D661" t="str">
            <v>Safety Uniform</v>
          </cell>
          <cell r="F661">
            <v>92576500</v>
          </cell>
          <cell r="G661">
            <v>92576500</v>
          </cell>
          <cell r="H661">
            <v>92576500</v>
          </cell>
          <cell r="I661">
            <v>92576500</v>
          </cell>
          <cell r="J661">
            <v>92576500</v>
          </cell>
          <cell r="K661">
            <v>92576500</v>
          </cell>
          <cell r="L661">
            <v>92576500</v>
          </cell>
          <cell r="M661">
            <v>92576500</v>
          </cell>
          <cell r="N661">
            <v>92576500</v>
          </cell>
          <cell r="O661">
            <v>92576500</v>
          </cell>
          <cell r="P661">
            <v>92576500</v>
          </cell>
          <cell r="Q661">
            <v>92576500</v>
          </cell>
          <cell r="R661">
            <v>1110918000</v>
          </cell>
        </row>
        <row r="662">
          <cell r="C662" t="str">
            <v>74905</v>
          </cell>
          <cell r="D662" t="str">
            <v>Bad Debt Expenses</v>
          </cell>
          <cell r="F662">
            <v>52080500</v>
          </cell>
          <cell r="G662">
            <v>52080500</v>
          </cell>
          <cell r="H662">
            <v>52080500</v>
          </cell>
          <cell r="I662">
            <v>52080500</v>
          </cell>
          <cell r="J662">
            <v>52080500</v>
          </cell>
          <cell r="K662">
            <v>52080500</v>
          </cell>
          <cell r="L662">
            <v>52080500</v>
          </cell>
          <cell r="M662">
            <v>52080500</v>
          </cell>
          <cell r="N662">
            <v>52080500</v>
          </cell>
          <cell r="O662">
            <v>52080500</v>
          </cell>
          <cell r="P662">
            <v>52080500</v>
          </cell>
          <cell r="Q662">
            <v>52080500</v>
          </cell>
          <cell r="R662">
            <v>624966000</v>
          </cell>
        </row>
        <row r="663">
          <cell r="C663" t="str">
            <v>74906</v>
          </cell>
          <cell r="D663" t="str">
            <v>Administration Fee (Sbjct to PPH Art. 23)</v>
          </cell>
          <cell r="F663">
            <v>120708200</v>
          </cell>
          <cell r="G663">
            <v>120708200</v>
          </cell>
          <cell r="H663">
            <v>120708200</v>
          </cell>
          <cell r="I663">
            <v>120708200</v>
          </cell>
          <cell r="J663">
            <v>120708200</v>
          </cell>
          <cell r="K663">
            <v>120708200</v>
          </cell>
          <cell r="L663">
            <v>120708200</v>
          </cell>
          <cell r="M663">
            <v>120708200</v>
          </cell>
          <cell r="N663">
            <v>120708200</v>
          </cell>
          <cell r="O663">
            <v>120708200</v>
          </cell>
          <cell r="P663">
            <v>120708200</v>
          </cell>
          <cell r="Q663">
            <v>120708200</v>
          </cell>
          <cell r="R663">
            <v>1448498400</v>
          </cell>
        </row>
        <row r="664">
          <cell r="C664" t="str">
            <v>74907</v>
          </cell>
          <cell r="D664" t="str">
            <v>Tax Penalty and Expenses</v>
          </cell>
          <cell r="F664">
            <v>1416700</v>
          </cell>
          <cell r="G664">
            <v>1416700</v>
          </cell>
          <cell r="H664">
            <v>1416700</v>
          </cell>
          <cell r="I664">
            <v>1416700</v>
          </cell>
          <cell r="J664">
            <v>1416700</v>
          </cell>
          <cell r="K664">
            <v>1416700</v>
          </cell>
          <cell r="L664">
            <v>1416700</v>
          </cell>
          <cell r="M664">
            <v>1416700</v>
          </cell>
          <cell r="N664">
            <v>1416700</v>
          </cell>
          <cell r="O664">
            <v>1416700</v>
          </cell>
          <cell r="P664">
            <v>1416700</v>
          </cell>
          <cell r="Q664">
            <v>1416700</v>
          </cell>
          <cell r="R664">
            <v>17000400</v>
          </cell>
        </row>
        <row r="665">
          <cell r="C665" t="str">
            <v>74908</v>
          </cell>
          <cell r="D665" t="str">
            <v>General Driver and Office Cleaning Staff - O/S</v>
          </cell>
          <cell r="F665">
            <v>90674400</v>
          </cell>
          <cell r="G665">
            <v>90674400</v>
          </cell>
          <cell r="H665">
            <v>90674400</v>
          </cell>
          <cell r="I665">
            <v>90674400</v>
          </cell>
          <cell r="J665">
            <v>90674400</v>
          </cell>
          <cell r="K665">
            <v>90674400</v>
          </cell>
          <cell r="L665">
            <v>90674400</v>
          </cell>
          <cell r="M665">
            <v>90674400</v>
          </cell>
          <cell r="N665">
            <v>90674400</v>
          </cell>
          <cell r="O665">
            <v>90674400</v>
          </cell>
          <cell r="P665">
            <v>90674400</v>
          </cell>
          <cell r="Q665">
            <v>90674400</v>
          </cell>
          <cell r="R665">
            <v>1088092800</v>
          </cell>
        </row>
        <row r="666">
          <cell r="C666" t="str">
            <v>74909</v>
          </cell>
          <cell r="D666" t="str">
            <v>Provision for Obsolete Inventory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C667" t="str">
            <v>74948</v>
          </cell>
          <cell r="D667" t="str">
            <v>Overhead Cost - Initiatives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C668" t="str">
            <v>74949</v>
          </cell>
          <cell r="D668" t="str">
            <v>Other General Expense</v>
          </cell>
          <cell r="F668">
            <v>175811900</v>
          </cell>
          <cell r="G668">
            <v>175811900</v>
          </cell>
          <cell r="H668">
            <v>175811900</v>
          </cell>
          <cell r="I668">
            <v>175811900</v>
          </cell>
          <cell r="J668">
            <v>175811900</v>
          </cell>
          <cell r="K668">
            <v>175811900</v>
          </cell>
          <cell r="L668">
            <v>175811900</v>
          </cell>
          <cell r="M668">
            <v>175811900</v>
          </cell>
          <cell r="N668">
            <v>175811900</v>
          </cell>
          <cell r="O668">
            <v>175811900</v>
          </cell>
          <cell r="P668">
            <v>175811900</v>
          </cell>
          <cell r="Q668">
            <v>175811900</v>
          </cell>
          <cell r="R668">
            <v>2109742800</v>
          </cell>
        </row>
        <row r="669">
          <cell r="C669">
            <v>0</v>
          </cell>
          <cell r="D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C670" t="str">
            <v>74950</v>
          </cell>
          <cell r="D670" t="str">
            <v>Interdivision Charges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C671" t="str">
            <v>74951</v>
          </cell>
          <cell r="D671" t="str">
            <v>Interdivision Charges - Ramp Allocation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C672" t="str">
            <v>74953</v>
          </cell>
          <cell r="D672" t="str">
            <v>Interdivision Charges - Lounge to Oprt Adhoc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C673">
            <v>0</v>
          </cell>
          <cell r="D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C674" t="str">
            <v>79999</v>
          </cell>
          <cell r="D674" t="str">
            <v>Income (Loss) From Operation</v>
          </cell>
          <cell r="F674">
            <v>28326325300</v>
          </cell>
          <cell r="G674">
            <v>22326766800</v>
          </cell>
          <cell r="H674">
            <v>30941646300</v>
          </cell>
          <cell r="I674">
            <v>30232676000</v>
          </cell>
          <cell r="J674">
            <v>33173814400</v>
          </cell>
          <cell r="K674">
            <v>31350569700</v>
          </cell>
          <cell r="L674">
            <v>32983451800</v>
          </cell>
          <cell r="M674">
            <v>26518468000</v>
          </cell>
          <cell r="N674">
            <v>32023884300</v>
          </cell>
          <cell r="O674">
            <v>34726819900</v>
          </cell>
          <cell r="P674">
            <v>32161856600</v>
          </cell>
          <cell r="Q674">
            <v>34037756400</v>
          </cell>
          <cell r="R674">
            <v>368804035500</v>
          </cell>
        </row>
        <row r="675">
          <cell r="C675">
            <v>0</v>
          </cell>
          <cell r="D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C676" t="str">
            <v>80000</v>
          </cell>
          <cell r="D676" t="str">
            <v>Non Operating Income/Expenses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-196875000</v>
          </cell>
          <cell r="M676">
            <v>-196875000</v>
          </cell>
          <cell r="N676">
            <v>-196875000</v>
          </cell>
          <cell r="O676">
            <v>-196875000</v>
          </cell>
          <cell r="P676">
            <v>-196875000</v>
          </cell>
          <cell r="Q676">
            <v>-196875000</v>
          </cell>
          <cell r="R676">
            <v>-1181250000</v>
          </cell>
        </row>
        <row r="677">
          <cell r="C677">
            <v>0</v>
          </cell>
          <cell r="D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C678" t="str">
            <v>81000</v>
          </cell>
          <cell r="D678" t="str">
            <v>Non-operating Revenue and Gain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C679">
            <v>0</v>
          </cell>
          <cell r="D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C680" t="str">
            <v>81100</v>
          </cell>
          <cell r="D680" t="str">
            <v>Non-Operating Activities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C681" t="str">
            <v>81101</v>
          </cell>
          <cell r="D681" t="str">
            <v>Ticket Sales - Net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C682">
            <v>0</v>
          </cell>
          <cell r="D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C683" t="str">
            <v>81200</v>
          </cell>
          <cell r="D683" t="str">
            <v>Bank Activities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C684" t="str">
            <v>81201</v>
          </cell>
          <cell r="D684" t="str">
            <v>Interest Income - Bank Account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C685" t="str">
            <v>81202</v>
          </cell>
          <cell r="D685" t="str">
            <v>Interest Income - Deposit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C686">
            <v>0</v>
          </cell>
          <cell r="D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C687" t="str">
            <v>81300</v>
          </cell>
          <cell r="D687" t="str">
            <v>Forex Gain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C688" t="str">
            <v>81301</v>
          </cell>
          <cell r="D688" t="str">
            <v>Realized Foreign Exchange Gain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C689" t="str">
            <v>81302</v>
          </cell>
          <cell r="D689" t="str">
            <v>Unrealized Foreign Exchange Gain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C690" t="str">
            <v>81351</v>
          </cell>
          <cell r="D690" t="str">
            <v>Gain on Derivative Transaction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C691">
            <v>0</v>
          </cell>
          <cell r="D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C692" t="str">
            <v>81400</v>
          </cell>
          <cell r="D692" t="str">
            <v>Gain on Sales of Assets/Investment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C693" t="str">
            <v>81401</v>
          </cell>
          <cell r="D693" t="str">
            <v>Gain on Sales/Disposal of Asset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C694" t="str">
            <v>81402</v>
          </cell>
          <cell r="D694" t="str">
            <v>Gain on Sales/Disposal of Investment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</row>
        <row r="695">
          <cell r="C695">
            <v>0</v>
          </cell>
          <cell r="D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C696" t="str">
            <v>81900</v>
          </cell>
          <cell r="D696" t="str">
            <v>Other Non-Operating Gain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C697" t="str">
            <v>81901</v>
          </cell>
          <cell r="D697" t="str">
            <v>Deprecation Adjusment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C698" t="str">
            <v>81999</v>
          </cell>
          <cell r="D698" t="str">
            <v>Other Non-Operating Gain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C699">
            <v>0</v>
          </cell>
          <cell r="D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C700" t="str">
            <v>82000</v>
          </cell>
          <cell r="D700" t="str">
            <v>Non-operating Expenses and Losses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-196875000</v>
          </cell>
          <cell r="M700">
            <v>-196875000</v>
          </cell>
          <cell r="N700">
            <v>-196875000</v>
          </cell>
          <cell r="O700">
            <v>-196875000</v>
          </cell>
          <cell r="P700">
            <v>-196875000</v>
          </cell>
          <cell r="Q700">
            <v>-196875000</v>
          </cell>
          <cell r="R700">
            <v>-1181250000</v>
          </cell>
        </row>
        <row r="701">
          <cell r="C701">
            <v>0</v>
          </cell>
          <cell r="D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</row>
        <row r="702">
          <cell r="C702" t="str">
            <v>82100</v>
          </cell>
          <cell r="D702" t="str">
            <v>Interest and Bank Charges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-196875000</v>
          </cell>
          <cell r="M702">
            <v>-196875000</v>
          </cell>
          <cell r="N702">
            <v>-196875000</v>
          </cell>
          <cell r="O702">
            <v>-196875000</v>
          </cell>
          <cell r="P702">
            <v>-196875000</v>
          </cell>
          <cell r="Q702">
            <v>-196875000</v>
          </cell>
          <cell r="R702">
            <v>-1181250000</v>
          </cell>
        </row>
        <row r="703">
          <cell r="C703" t="str">
            <v>82101</v>
          </cell>
          <cell r="D703" t="str">
            <v>Interest Expense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-196875000</v>
          </cell>
          <cell r="M703">
            <v>-196875000</v>
          </cell>
          <cell r="N703">
            <v>-196875000</v>
          </cell>
          <cell r="O703">
            <v>-196875000</v>
          </cell>
          <cell r="P703">
            <v>-196875000</v>
          </cell>
          <cell r="Q703">
            <v>-196875000</v>
          </cell>
          <cell r="R703">
            <v>-1181250000</v>
          </cell>
        </row>
        <row r="704">
          <cell r="C704" t="str">
            <v>82102</v>
          </cell>
          <cell r="D704" t="str">
            <v>Bank Charges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</row>
        <row r="705">
          <cell r="C705">
            <v>0</v>
          </cell>
          <cell r="D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</row>
        <row r="706">
          <cell r="C706" t="str">
            <v>82200</v>
          </cell>
          <cell r="D706" t="str">
            <v>Forex Loss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C707" t="str">
            <v>82201</v>
          </cell>
          <cell r="D707" t="str">
            <v>Realized Foreign Exchange Loss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C708" t="str">
            <v>82202</v>
          </cell>
          <cell r="D708" t="str">
            <v>Unrealized Foreign Exchange Loss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C709">
            <v>0</v>
          </cell>
          <cell r="D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</row>
        <row r="710">
          <cell r="C710" t="str">
            <v>82300</v>
          </cell>
          <cell r="D710" t="str">
            <v>Loss on Disposal of Assets/Investment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C711" t="str">
            <v>82301</v>
          </cell>
          <cell r="D711" t="str">
            <v>Loss on Disposal/Disposal of Asset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C712" t="str">
            <v>82302</v>
          </cell>
          <cell r="D712" t="str">
            <v>Loss on Disposal/Disposal of Investment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C713">
            <v>0</v>
          </cell>
          <cell r="D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C714" t="str">
            <v>82900</v>
          </cell>
          <cell r="D714" t="str">
            <v>Other Non-Operating Loss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C715" t="str">
            <v>82901</v>
          </cell>
          <cell r="D715" t="str">
            <v>Late Payment Interest and Penalty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C716" t="str">
            <v>82902</v>
          </cell>
          <cell r="D716" t="str">
            <v>Variance Loss (Gain)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  <row r="717">
          <cell r="C717" t="str">
            <v>82903</v>
          </cell>
          <cell r="D717" t="str">
            <v>Rounding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</row>
        <row r="718">
          <cell r="C718" t="str">
            <v>82904</v>
          </cell>
          <cell r="D718" t="str">
            <v>Provision for VAT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</row>
        <row r="719">
          <cell r="C719" t="str">
            <v>82905</v>
          </cell>
          <cell r="D719" t="str">
            <v>SPO Cost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</row>
        <row r="720">
          <cell r="C720" t="str">
            <v>82999</v>
          </cell>
          <cell r="D720" t="str">
            <v>Other Non-operating Exp and Losses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</row>
        <row r="721">
          <cell r="C721">
            <v>0</v>
          </cell>
          <cell r="D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</row>
        <row r="722">
          <cell r="C722" t="str">
            <v>85000</v>
          </cell>
          <cell r="D722" t="str">
            <v>Income (Loss) Before Tax</v>
          </cell>
          <cell r="F722">
            <v>28326325300</v>
          </cell>
          <cell r="G722">
            <v>22326766800</v>
          </cell>
          <cell r="H722">
            <v>30941646300</v>
          </cell>
          <cell r="I722">
            <v>30232676000</v>
          </cell>
          <cell r="J722">
            <v>33173814400</v>
          </cell>
          <cell r="K722">
            <v>31350569700</v>
          </cell>
          <cell r="L722">
            <v>32786576800</v>
          </cell>
          <cell r="M722">
            <v>26321593000</v>
          </cell>
          <cell r="N722">
            <v>31827009300</v>
          </cell>
          <cell r="O722">
            <v>34529944900</v>
          </cell>
          <cell r="P722">
            <v>31964981600</v>
          </cell>
          <cell r="Q722">
            <v>33840881400</v>
          </cell>
          <cell r="R722">
            <v>367622785500</v>
          </cell>
        </row>
        <row r="723">
          <cell r="C723">
            <v>0</v>
          </cell>
          <cell r="D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</row>
        <row r="724">
          <cell r="C724" t="str">
            <v>83000</v>
          </cell>
          <cell r="D724" t="str">
            <v>Taxation</v>
          </cell>
          <cell r="F724">
            <v>7364844578</v>
          </cell>
          <cell r="G724">
            <v>5805026005.999999</v>
          </cell>
          <cell r="H724">
            <v>8044828038.0000086</v>
          </cell>
          <cell r="I724">
            <v>7860295846.0000057</v>
          </cell>
          <cell r="J724">
            <v>8625258382.0000153</v>
          </cell>
          <cell r="K724">
            <v>8151214759.9999905</v>
          </cell>
          <cell r="L724">
            <v>8524488258.0000067</v>
          </cell>
          <cell r="M724">
            <v>6843618521.9999876</v>
          </cell>
          <cell r="N724">
            <v>8275026759.9999876</v>
          </cell>
          <cell r="O724">
            <v>8977790016.0000076</v>
          </cell>
          <cell r="P724">
            <v>8310899557.9999952</v>
          </cell>
          <cell r="Q724">
            <v>8798633506.0000038</v>
          </cell>
          <cell r="R724">
            <v>95581924230</v>
          </cell>
        </row>
        <row r="725">
          <cell r="C725">
            <v>0</v>
          </cell>
          <cell r="D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</row>
        <row r="726">
          <cell r="C726" t="str">
            <v>83100</v>
          </cell>
          <cell r="D726" t="str">
            <v>Current Income Tax</v>
          </cell>
          <cell r="F726">
            <v>7364844578</v>
          </cell>
          <cell r="G726">
            <v>5805026005.999999</v>
          </cell>
          <cell r="H726">
            <v>8044828038.0000086</v>
          </cell>
          <cell r="I726">
            <v>7860295846.0000057</v>
          </cell>
          <cell r="J726">
            <v>8625258382.0000153</v>
          </cell>
          <cell r="K726">
            <v>8151214759.9999905</v>
          </cell>
          <cell r="L726">
            <v>8524488258.0000067</v>
          </cell>
          <cell r="M726">
            <v>6843618521.9999876</v>
          </cell>
          <cell r="N726">
            <v>8275026759.9999876</v>
          </cell>
          <cell r="O726">
            <v>8977790016.0000076</v>
          </cell>
          <cell r="P726">
            <v>8310899557.9999952</v>
          </cell>
          <cell r="Q726">
            <v>8798633506.0000038</v>
          </cell>
          <cell r="R726">
            <v>95581924230</v>
          </cell>
        </row>
        <row r="727">
          <cell r="C727" t="str">
            <v>83101</v>
          </cell>
          <cell r="D727" t="str">
            <v>Current Income Tax</v>
          </cell>
          <cell r="F727">
            <v>7364844578</v>
          </cell>
          <cell r="G727">
            <v>5805026005.999999</v>
          </cell>
          <cell r="H727">
            <v>8044828038.0000086</v>
          </cell>
          <cell r="I727">
            <v>7860295846.0000057</v>
          </cell>
          <cell r="J727">
            <v>8625258382.0000153</v>
          </cell>
          <cell r="K727">
            <v>8151214759.9999905</v>
          </cell>
          <cell r="L727">
            <v>8524488258.0000067</v>
          </cell>
          <cell r="M727">
            <v>6843618521.9999876</v>
          </cell>
          <cell r="N727">
            <v>8275026759.9999876</v>
          </cell>
          <cell r="O727">
            <v>8977790016.0000076</v>
          </cell>
          <cell r="P727">
            <v>8310899557.9999952</v>
          </cell>
          <cell r="Q727">
            <v>8798633506.0000038</v>
          </cell>
          <cell r="R727">
            <v>95581924230</v>
          </cell>
        </row>
        <row r="728">
          <cell r="C728">
            <v>0</v>
          </cell>
          <cell r="D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</row>
        <row r="729">
          <cell r="C729" t="str">
            <v>83200</v>
          </cell>
          <cell r="D729" t="str">
            <v>Deferred Income Tax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</row>
        <row r="730">
          <cell r="C730" t="str">
            <v>83201</v>
          </cell>
          <cell r="D730" t="str">
            <v>Deferred Income Tax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</row>
        <row r="731">
          <cell r="C731">
            <v>0</v>
          </cell>
          <cell r="D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</row>
        <row r="732">
          <cell r="C732" t="str">
            <v>84000</v>
          </cell>
          <cell r="D732" t="str">
            <v>Minority Interest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</row>
        <row r="733">
          <cell r="C733" t="str">
            <v>84001</v>
          </cell>
          <cell r="D733" t="str">
            <v>Minority interest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</row>
        <row r="734">
          <cell r="C734">
            <v>0</v>
          </cell>
          <cell r="D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C735" t="str">
            <v>86000</v>
          </cell>
          <cell r="D735" t="str">
            <v>Net Income</v>
          </cell>
          <cell r="F735">
            <v>20961480722</v>
          </cell>
          <cell r="G735">
            <v>16521740794</v>
          </cell>
          <cell r="H735">
            <v>22896818261.999992</v>
          </cell>
          <cell r="I735">
            <v>22372380153.999992</v>
          </cell>
          <cell r="J735">
            <v>24548556017.999985</v>
          </cell>
          <cell r="K735">
            <v>23199354940.000008</v>
          </cell>
          <cell r="L735">
            <v>24262088541.999992</v>
          </cell>
          <cell r="M735">
            <v>19477974478.000011</v>
          </cell>
          <cell r="N735">
            <v>23551982540.000011</v>
          </cell>
          <cell r="O735">
            <v>25552154883.999992</v>
          </cell>
          <cell r="P735">
            <v>23654082042.000004</v>
          </cell>
          <cell r="Q735">
            <v>25042247893.999996</v>
          </cell>
          <cell r="R735">
            <v>272040861269.99997</v>
          </cell>
        </row>
      </sheetData>
      <sheetData sheetId="5">
        <row r="7">
          <cell r="J7" t="str">
            <v>Account</v>
          </cell>
          <cell r="K7">
            <v>41640</v>
          </cell>
          <cell r="L7">
            <v>41671</v>
          </cell>
          <cell r="M7">
            <v>41699</v>
          </cell>
          <cell r="N7">
            <v>41730</v>
          </cell>
          <cell r="O7">
            <v>41760</v>
          </cell>
          <cell r="P7">
            <v>41791</v>
          </cell>
          <cell r="Q7">
            <v>41821</v>
          </cell>
          <cell r="R7">
            <v>41852</v>
          </cell>
          <cell r="S7">
            <v>41883</v>
          </cell>
          <cell r="T7">
            <v>41913</v>
          </cell>
          <cell r="U7">
            <v>41944</v>
          </cell>
          <cell r="V7">
            <v>41974</v>
          </cell>
        </row>
        <row r="8">
          <cell r="J8" t="str">
            <v>6-11111</v>
          </cell>
          <cell r="K8">
            <v>-16143982600</v>
          </cell>
          <cell r="L8">
            <v>-14571952100</v>
          </cell>
          <cell r="M8">
            <v>-16719012100</v>
          </cell>
          <cell r="N8">
            <v>-16649909400</v>
          </cell>
          <cell r="O8">
            <v>-17635138600</v>
          </cell>
          <cell r="P8">
            <v>-17078582400</v>
          </cell>
          <cell r="Q8">
            <v>-17667419800</v>
          </cell>
          <cell r="R8">
            <v>-17459987500</v>
          </cell>
          <cell r="S8">
            <v>-16848250800</v>
          </cell>
          <cell r="T8">
            <v>-17331925000</v>
          </cell>
          <cell r="U8">
            <v>-16986537600</v>
          </cell>
          <cell r="V8">
            <v>-17659238500</v>
          </cell>
        </row>
        <row r="9">
          <cell r="J9" t="str">
            <v>6-11112</v>
          </cell>
          <cell r="K9">
            <v>-565380000</v>
          </cell>
          <cell r="L9">
            <v>-482710000</v>
          </cell>
          <cell r="M9">
            <v>-550740000</v>
          </cell>
          <cell r="N9">
            <v>-493590000</v>
          </cell>
          <cell r="O9">
            <v>-513280000</v>
          </cell>
          <cell r="P9">
            <v>-564050000</v>
          </cell>
          <cell r="Q9">
            <v>-632180000</v>
          </cell>
          <cell r="R9">
            <v>-644040000</v>
          </cell>
          <cell r="S9">
            <v>-520240000</v>
          </cell>
          <cell r="T9">
            <v>-541980000</v>
          </cell>
          <cell r="U9">
            <v>-518800000</v>
          </cell>
          <cell r="V9">
            <v>-539080000</v>
          </cell>
        </row>
        <row r="10">
          <cell r="J10" t="str">
            <v>6-11113</v>
          </cell>
          <cell r="K10">
            <v>-136960000</v>
          </cell>
          <cell r="L10">
            <v>-136162000</v>
          </cell>
          <cell r="M10">
            <v>-170014000</v>
          </cell>
          <cell r="N10">
            <v>-172366000</v>
          </cell>
          <cell r="O10">
            <v>-144856000</v>
          </cell>
          <cell r="P10">
            <v>-151135000</v>
          </cell>
          <cell r="Q10">
            <v>-121735000</v>
          </cell>
          <cell r="R10">
            <v>-112831000</v>
          </cell>
          <cell r="S10">
            <v>-121735000</v>
          </cell>
          <cell r="T10">
            <v>-121735000</v>
          </cell>
          <cell r="U10">
            <v>-112831000</v>
          </cell>
          <cell r="V10">
            <v>-117283000</v>
          </cell>
        </row>
        <row r="11">
          <cell r="J11" t="str">
            <v>6-11131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-150000000</v>
          </cell>
          <cell r="S11">
            <v>-693422600</v>
          </cell>
          <cell r="T11">
            <v>-403422600</v>
          </cell>
          <cell r="U11">
            <v>-188924400</v>
          </cell>
          <cell r="V11">
            <v>0</v>
          </cell>
        </row>
        <row r="12">
          <cell r="J12" t="str">
            <v>6-11160</v>
          </cell>
          <cell r="K12">
            <v>-156342700</v>
          </cell>
          <cell r="L12">
            <v>-139257900</v>
          </cell>
          <cell r="M12">
            <v>-153840800</v>
          </cell>
          <cell r="N12">
            <v>-146973900</v>
          </cell>
          <cell r="O12">
            <v>-154890300</v>
          </cell>
          <cell r="P12">
            <v>-150734600</v>
          </cell>
          <cell r="Q12">
            <v>-159683800</v>
          </cell>
          <cell r="R12">
            <v>-160172100</v>
          </cell>
          <cell r="S12">
            <v>-149600200</v>
          </cell>
          <cell r="T12">
            <v>-157207100</v>
          </cell>
          <cell r="U12">
            <v>-138220800</v>
          </cell>
          <cell r="V12">
            <v>-155981400</v>
          </cell>
        </row>
        <row r="13">
          <cell r="J13" t="str">
            <v>6-11170</v>
          </cell>
          <cell r="K13">
            <v>-44416400</v>
          </cell>
          <cell r="L13">
            <v>-63080100</v>
          </cell>
          <cell r="M13">
            <v>-65591400</v>
          </cell>
          <cell r="N13">
            <v>-66893400</v>
          </cell>
          <cell r="O13">
            <v>-68800100</v>
          </cell>
          <cell r="P13">
            <v>-61080700</v>
          </cell>
          <cell r="Q13">
            <v>-64894100</v>
          </cell>
          <cell r="R13">
            <v>-64289400</v>
          </cell>
          <cell r="S13">
            <v>-61685400</v>
          </cell>
          <cell r="T13">
            <v>-64894100</v>
          </cell>
          <cell r="U13">
            <v>-63684700</v>
          </cell>
          <cell r="V13">
            <v>-62290100</v>
          </cell>
        </row>
        <row r="14">
          <cell r="J14" t="str">
            <v>6-11180</v>
          </cell>
          <cell r="K14">
            <v>-22325500</v>
          </cell>
          <cell r="L14">
            <v>-20302000</v>
          </cell>
          <cell r="M14">
            <v>-34183000</v>
          </cell>
          <cell r="N14">
            <v>-30325700</v>
          </cell>
          <cell r="O14">
            <v>-32664299.999999996</v>
          </cell>
          <cell r="P14">
            <v>-30095100</v>
          </cell>
          <cell r="Q14">
            <v>-32187500</v>
          </cell>
          <cell r="R14">
            <v>-28178400</v>
          </cell>
          <cell r="S14">
            <v>-29013700</v>
          </cell>
          <cell r="T14">
            <v>-29681600</v>
          </cell>
          <cell r="U14">
            <v>-29598700</v>
          </cell>
          <cell r="V14">
            <v>-29264000</v>
          </cell>
        </row>
        <row r="15">
          <cell r="J15" t="str">
            <v>6-11210</v>
          </cell>
          <cell r="K15">
            <v>-1736496800</v>
          </cell>
          <cell r="L15">
            <v>-1631736600</v>
          </cell>
          <cell r="M15">
            <v>-1775030900</v>
          </cell>
          <cell r="N15">
            <v>-1715238000</v>
          </cell>
          <cell r="O15">
            <v>-1759938400</v>
          </cell>
          <cell r="P15">
            <v>-1728215300</v>
          </cell>
          <cell r="Q15">
            <v>-1826270800</v>
          </cell>
          <cell r="R15">
            <v>-1611557000</v>
          </cell>
          <cell r="S15">
            <v>-1704904200</v>
          </cell>
          <cell r="T15">
            <v>-1772573100</v>
          </cell>
          <cell r="U15">
            <v>-1716180900</v>
          </cell>
          <cell r="V15">
            <v>-1765487600</v>
          </cell>
        </row>
        <row r="16">
          <cell r="J16" t="str">
            <v>6-11220</v>
          </cell>
          <cell r="K16">
            <v>-231500</v>
          </cell>
          <cell r="L16">
            <v>-208400</v>
          </cell>
          <cell r="M16">
            <v>-231500</v>
          </cell>
          <cell r="N16">
            <v>-208400</v>
          </cell>
          <cell r="O16">
            <v>-231500</v>
          </cell>
          <cell r="P16">
            <v>-208400</v>
          </cell>
          <cell r="Q16">
            <v>-231500</v>
          </cell>
          <cell r="R16">
            <v>-231500</v>
          </cell>
          <cell r="S16">
            <v>-231500</v>
          </cell>
          <cell r="T16">
            <v>-231500</v>
          </cell>
          <cell r="U16">
            <v>-231500</v>
          </cell>
          <cell r="V16">
            <v>-231500</v>
          </cell>
        </row>
        <row r="17">
          <cell r="J17" t="str">
            <v>6-12145</v>
          </cell>
          <cell r="K17">
            <v>-444944000</v>
          </cell>
          <cell r="L17">
            <v>-401884900</v>
          </cell>
          <cell r="M17">
            <v>-444944000</v>
          </cell>
          <cell r="N17">
            <v>-430590900</v>
          </cell>
          <cell r="O17">
            <v>-444944000</v>
          </cell>
          <cell r="P17">
            <v>-430590900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</row>
        <row r="18">
          <cell r="J18" t="str">
            <v>6-12160</v>
          </cell>
          <cell r="K18">
            <v>-136077800</v>
          </cell>
          <cell r="L18">
            <v>-122215800</v>
          </cell>
          <cell r="M18">
            <v>-149829600</v>
          </cell>
          <cell r="N18">
            <v>-136705900</v>
          </cell>
          <cell r="O18">
            <v>-141778000</v>
          </cell>
          <cell r="P18">
            <v>-137511800</v>
          </cell>
          <cell r="Q18">
            <v>-142181000</v>
          </cell>
          <cell r="R18">
            <v>-142583900</v>
          </cell>
          <cell r="S18">
            <v>-136705900</v>
          </cell>
          <cell r="T18">
            <v>-141778000</v>
          </cell>
          <cell r="U18">
            <v>-145017200</v>
          </cell>
          <cell r="V18">
            <v>-150112800</v>
          </cell>
        </row>
        <row r="19">
          <cell r="J19" t="str">
            <v>6-12245</v>
          </cell>
          <cell r="K19">
            <v>-184728000</v>
          </cell>
          <cell r="L19">
            <v>-184728000</v>
          </cell>
          <cell r="M19">
            <v>-184728000</v>
          </cell>
          <cell r="N19">
            <v>-184728000</v>
          </cell>
          <cell r="O19">
            <v>-184728000</v>
          </cell>
          <cell r="P19">
            <v>-184728000</v>
          </cell>
          <cell r="Q19">
            <v>-184728000</v>
          </cell>
          <cell r="R19">
            <v>-184728000</v>
          </cell>
          <cell r="S19">
            <v>-184728000</v>
          </cell>
          <cell r="T19">
            <v>-184728000</v>
          </cell>
          <cell r="U19">
            <v>-184728000</v>
          </cell>
          <cell r="V19">
            <v>-184728000</v>
          </cell>
        </row>
        <row r="20">
          <cell r="J20" t="str">
            <v>6-12260</v>
          </cell>
          <cell r="K20">
            <v>-547440800</v>
          </cell>
          <cell r="L20">
            <v>-475025700</v>
          </cell>
          <cell r="M20">
            <v>-513514400</v>
          </cell>
          <cell r="N20">
            <v>-490904700</v>
          </cell>
          <cell r="O20">
            <v>-511309500</v>
          </cell>
          <cell r="P20">
            <v>-560882100</v>
          </cell>
          <cell r="Q20">
            <v>-584152000</v>
          </cell>
          <cell r="R20">
            <v>-608026400</v>
          </cell>
          <cell r="S20">
            <v>-483053400</v>
          </cell>
          <cell r="T20">
            <v>-509957800</v>
          </cell>
          <cell r="U20">
            <v>-493801400</v>
          </cell>
          <cell r="V20">
            <v>-527574600</v>
          </cell>
        </row>
        <row r="21">
          <cell r="J21" t="str">
            <v>6-12280</v>
          </cell>
          <cell r="K21">
            <v>-649700</v>
          </cell>
          <cell r="L21">
            <v>-584700</v>
          </cell>
          <cell r="M21">
            <v>-837400</v>
          </cell>
          <cell r="N21">
            <v>-772400</v>
          </cell>
          <cell r="O21">
            <v>-822900</v>
          </cell>
          <cell r="P21">
            <v>-758000</v>
          </cell>
          <cell r="Q21">
            <v>-815700</v>
          </cell>
          <cell r="R21">
            <v>-952900</v>
          </cell>
          <cell r="S21">
            <v>-1472600</v>
          </cell>
          <cell r="T21">
            <v>-1075600</v>
          </cell>
          <cell r="U21">
            <v>-750700</v>
          </cell>
          <cell r="V21">
            <v>-765200</v>
          </cell>
        </row>
        <row r="22">
          <cell r="J22" t="str">
            <v>6-12310</v>
          </cell>
          <cell r="K22">
            <v>-454117900</v>
          </cell>
          <cell r="L22">
            <v>-399028700</v>
          </cell>
          <cell r="M22">
            <v>-441939400</v>
          </cell>
          <cell r="N22">
            <v>-421392400</v>
          </cell>
          <cell r="O22">
            <v>-444275400</v>
          </cell>
          <cell r="P22">
            <v>-449772600</v>
          </cell>
          <cell r="Q22">
            <v>-473254300</v>
          </cell>
          <cell r="R22">
            <v>-481581300</v>
          </cell>
          <cell r="S22">
            <v>-421353800</v>
          </cell>
          <cell r="T22">
            <v>-444632500</v>
          </cell>
          <cell r="U22">
            <v>-420476100</v>
          </cell>
          <cell r="V22">
            <v>-444671200</v>
          </cell>
        </row>
        <row r="23">
          <cell r="J23" t="str">
            <v>6-12320</v>
          </cell>
          <cell r="K23">
            <v>-9451500</v>
          </cell>
          <cell r="L23">
            <v>-8506400</v>
          </cell>
          <cell r="M23">
            <v>-9451500</v>
          </cell>
          <cell r="N23">
            <v>-8506400</v>
          </cell>
          <cell r="O23">
            <v>-9451500</v>
          </cell>
          <cell r="P23">
            <v>-8506400</v>
          </cell>
          <cell r="Q23">
            <v>-9451500</v>
          </cell>
          <cell r="R23">
            <v>-9451500</v>
          </cell>
          <cell r="S23">
            <v>-9451500</v>
          </cell>
          <cell r="T23">
            <v>-9451500</v>
          </cell>
          <cell r="U23">
            <v>-9451500</v>
          </cell>
          <cell r="V23">
            <v>-9451500</v>
          </cell>
        </row>
        <row r="24">
          <cell r="J24" t="str">
            <v>6-12360</v>
          </cell>
          <cell r="K24">
            <v>-40363800</v>
          </cell>
          <cell r="L24">
            <v>-40363800</v>
          </cell>
          <cell r="M24">
            <v>-40363800</v>
          </cell>
          <cell r="N24">
            <v>-40363800</v>
          </cell>
          <cell r="O24">
            <v>-40363800</v>
          </cell>
          <cell r="P24">
            <v>-40363800</v>
          </cell>
          <cell r="Q24">
            <v>-40363800</v>
          </cell>
          <cell r="R24">
            <v>-40363800</v>
          </cell>
          <cell r="S24">
            <v>-40363800</v>
          </cell>
          <cell r="T24">
            <v>-40363800</v>
          </cell>
          <cell r="U24">
            <v>-40363800</v>
          </cell>
          <cell r="V24">
            <v>-40363800</v>
          </cell>
        </row>
        <row r="25">
          <cell r="J25" t="str">
            <v>6-12460</v>
          </cell>
          <cell r="K25">
            <v>-452597500</v>
          </cell>
          <cell r="L25">
            <v>-452597500</v>
          </cell>
          <cell r="M25">
            <v>-452597500</v>
          </cell>
          <cell r="N25">
            <v>-452597500</v>
          </cell>
          <cell r="O25">
            <v>1810390000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</row>
        <row r="26">
          <cell r="J26" t="str">
            <v>6-12480</v>
          </cell>
          <cell r="K26">
            <v>-4134100</v>
          </cell>
          <cell r="L26">
            <v>-3720700</v>
          </cell>
          <cell r="M26">
            <v>-5328400</v>
          </cell>
          <cell r="N26">
            <v>-4915000</v>
          </cell>
          <cell r="O26">
            <v>18098200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</row>
        <row r="27">
          <cell r="J27" t="str">
            <v>6-12510</v>
          </cell>
          <cell r="K27">
            <v>-66199900</v>
          </cell>
          <cell r="L27">
            <v>-66176700</v>
          </cell>
          <cell r="M27">
            <v>-66266800</v>
          </cell>
          <cell r="N27">
            <v>-66243700</v>
          </cell>
          <cell r="O27">
            <v>-66261700</v>
          </cell>
          <cell r="P27">
            <v>-66238500</v>
          </cell>
          <cell r="Q27">
            <v>-66259100</v>
          </cell>
          <cell r="R27">
            <v>-66308100</v>
          </cell>
          <cell r="S27">
            <v>-66493500</v>
          </cell>
          <cell r="T27">
            <v>-66351800</v>
          </cell>
          <cell r="U27">
            <v>-66235900</v>
          </cell>
          <cell r="V27">
            <v>-66241100</v>
          </cell>
        </row>
        <row r="28">
          <cell r="J28" t="str">
            <v>6-12610</v>
          </cell>
          <cell r="K28">
            <v>-247721200</v>
          </cell>
          <cell r="L28">
            <v>-261886200</v>
          </cell>
          <cell r="M28">
            <v>-323762200</v>
          </cell>
          <cell r="N28">
            <v>-300105800</v>
          </cell>
          <cell r="O28">
            <v>-310332700</v>
          </cell>
          <cell r="P28">
            <v>-338535800</v>
          </cell>
          <cell r="Q28">
            <v>-304830700</v>
          </cell>
          <cell r="R28">
            <v>-313047000</v>
          </cell>
          <cell r="S28">
            <v>-291768800</v>
          </cell>
          <cell r="T28">
            <v>-303066700</v>
          </cell>
          <cell r="U28">
            <v>-306694600</v>
          </cell>
          <cell r="V28">
            <v>-328902000</v>
          </cell>
        </row>
        <row r="29">
          <cell r="J29" t="str">
            <v>6-12660</v>
          </cell>
          <cell r="K29">
            <v>-514705700</v>
          </cell>
          <cell r="L29">
            <v>-464895500</v>
          </cell>
          <cell r="M29">
            <v>-514705700</v>
          </cell>
          <cell r="N29">
            <v>-498102300</v>
          </cell>
          <cell r="O29">
            <v>-514705700</v>
          </cell>
          <cell r="P29">
            <v>-498102300</v>
          </cell>
          <cell r="Q29">
            <v>-514705700</v>
          </cell>
          <cell r="R29">
            <v>-514705700</v>
          </cell>
          <cell r="S29">
            <v>-498102300</v>
          </cell>
          <cell r="T29">
            <v>-514705700</v>
          </cell>
          <cell r="U29">
            <v>-498102300</v>
          </cell>
          <cell r="V29">
            <v>-514705700</v>
          </cell>
        </row>
        <row r="30">
          <cell r="J30" t="str">
            <v>6-12960</v>
          </cell>
          <cell r="K30">
            <v>-30793200</v>
          </cell>
          <cell r="L30">
            <v>-30793200</v>
          </cell>
          <cell r="M30">
            <v>-30793200</v>
          </cell>
          <cell r="N30">
            <v>-30793200</v>
          </cell>
          <cell r="O30">
            <v>-30793200</v>
          </cell>
          <cell r="P30">
            <v>-30793200</v>
          </cell>
          <cell r="Q30">
            <v>-30793200</v>
          </cell>
          <cell r="R30">
            <v>-30793200</v>
          </cell>
          <cell r="S30">
            <v>-30793200</v>
          </cell>
          <cell r="T30">
            <v>-30793200</v>
          </cell>
          <cell r="U30">
            <v>-30793200</v>
          </cell>
          <cell r="V30">
            <v>-30793200</v>
          </cell>
        </row>
        <row r="31">
          <cell r="J31" t="str">
            <v>6-12970</v>
          </cell>
          <cell r="K31">
            <v>-2253800</v>
          </cell>
          <cell r="L31">
            <v>-2253800</v>
          </cell>
          <cell r="M31">
            <v>-2253800</v>
          </cell>
          <cell r="N31">
            <v>-2253800</v>
          </cell>
          <cell r="O31">
            <v>-2253800</v>
          </cell>
          <cell r="P31">
            <v>-2253800</v>
          </cell>
          <cell r="Q31">
            <v>-2253800</v>
          </cell>
          <cell r="R31">
            <v>-2253800</v>
          </cell>
          <cell r="S31">
            <v>-2253800</v>
          </cell>
          <cell r="T31">
            <v>-2253800</v>
          </cell>
          <cell r="U31">
            <v>-2253800</v>
          </cell>
          <cell r="V31">
            <v>-2253800</v>
          </cell>
        </row>
        <row r="32">
          <cell r="J32" t="str">
            <v>6-12980</v>
          </cell>
          <cell r="K32">
            <v>-2634300</v>
          </cell>
          <cell r="L32">
            <v>-2634300</v>
          </cell>
          <cell r="M32">
            <v>-2634300</v>
          </cell>
          <cell r="N32">
            <v>-2634300</v>
          </cell>
          <cell r="O32">
            <v>-2634300</v>
          </cell>
          <cell r="P32">
            <v>-2634300</v>
          </cell>
          <cell r="Q32">
            <v>-2634300</v>
          </cell>
          <cell r="R32">
            <v>-2634300</v>
          </cell>
          <cell r="S32">
            <v>-2634300</v>
          </cell>
          <cell r="T32">
            <v>-2634300</v>
          </cell>
          <cell r="U32">
            <v>-2634300</v>
          </cell>
          <cell r="V32">
            <v>-2634300</v>
          </cell>
        </row>
        <row r="33">
          <cell r="J33" t="str">
            <v>6-12995</v>
          </cell>
          <cell r="K33">
            <v>-21304300</v>
          </cell>
          <cell r="L33">
            <v>-21304300</v>
          </cell>
          <cell r="M33">
            <v>-21304300</v>
          </cell>
          <cell r="N33">
            <v>-21304300</v>
          </cell>
          <cell r="O33">
            <v>-21304300</v>
          </cell>
          <cell r="P33">
            <v>-21304300</v>
          </cell>
          <cell r="Q33">
            <v>-21304300</v>
          </cell>
          <cell r="R33">
            <v>-21304300</v>
          </cell>
          <cell r="S33">
            <v>-21304300</v>
          </cell>
          <cell r="T33">
            <v>-21304300</v>
          </cell>
          <cell r="U33">
            <v>-21304300</v>
          </cell>
          <cell r="V33">
            <v>-21304300</v>
          </cell>
        </row>
        <row r="34">
          <cell r="J34" t="str">
            <v>6-12997</v>
          </cell>
          <cell r="K34">
            <v>-39816000</v>
          </cell>
          <cell r="L34">
            <v>-39816000</v>
          </cell>
          <cell r="M34">
            <v>-39816000</v>
          </cell>
          <cell r="N34">
            <v>-39816000</v>
          </cell>
          <cell r="O34">
            <v>-39816000</v>
          </cell>
          <cell r="P34">
            <v>-39816000</v>
          </cell>
          <cell r="Q34">
            <v>-39816000</v>
          </cell>
          <cell r="R34">
            <v>-39816000</v>
          </cell>
          <cell r="S34">
            <v>-39816000</v>
          </cell>
          <cell r="T34">
            <v>-39816000</v>
          </cell>
          <cell r="U34">
            <v>-39816000</v>
          </cell>
          <cell r="V34">
            <v>-39816000</v>
          </cell>
        </row>
        <row r="35">
          <cell r="J35" t="str">
            <v>6-21111</v>
          </cell>
          <cell r="K35">
            <v>-3935737000</v>
          </cell>
          <cell r="L35">
            <v>-3559054000</v>
          </cell>
          <cell r="M35">
            <v>-3948361000</v>
          </cell>
          <cell r="N35">
            <v>-3805086000</v>
          </cell>
          <cell r="O35">
            <v>-3944863000</v>
          </cell>
          <cell r="P35">
            <v>-3856572000</v>
          </cell>
          <cell r="Q35">
            <v>-3965348500</v>
          </cell>
          <cell r="R35">
            <v>-4010683000</v>
          </cell>
          <cell r="S35">
            <v>-3858051000</v>
          </cell>
          <cell r="T35">
            <v>-3984397000</v>
          </cell>
          <cell r="U35">
            <v>-3868293000</v>
          </cell>
          <cell r="V35">
            <v>-3983914000</v>
          </cell>
        </row>
        <row r="36">
          <cell r="J36" t="str">
            <v>6-21112</v>
          </cell>
          <cell r="K36">
            <v>-900032500</v>
          </cell>
          <cell r="L36">
            <v>-858470000</v>
          </cell>
          <cell r="M36">
            <v>-1604797500</v>
          </cell>
          <cell r="N36">
            <v>-1542680000</v>
          </cell>
          <cell r="O36">
            <v>-1607197500</v>
          </cell>
          <cell r="P36">
            <v>-1540280000</v>
          </cell>
          <cell r="Q36">
            <v>-1604247500</v>
          </cell>
          <cell r="R36">
            <v>-1607197500</v>
          </cell>
          <cell r="S36">
            <v>-1544780000</v>
          </cell>
          <cell r="T36">
            <v>-1602147500</v>
          </cell>
          <cell r="U36">
            <v>-1547730000</v>
          </cell>
          <cell r="V36">
            <v>-1602147500</v>
          </cell>
        </row>
        <row r="37">
          <cell r="J37" t="str">
            <v>6-21131</v>
          </cell>
          <cell r="K37">
            <v>-1414550000</v>
          </cell>
          <cell r="L37">
            <v>-1358600000</v>
          </cell>
          <cell r="M37">
            <v>-1561800000</v>
          </cell>
          <cell r="N37">
            <v>-1511000000</v>
          </cell>
          <cell r="O37">
            <v>-1560800000</v>
          </cell>
          <cell r="P37">
            <v>-1512000000</v>
          </cell>
          <cell r="Q37">
            <v>-1676500000</v>
          </cell>
          <cell r="R37">
            <v>-1676500000</v>
          </cell>
          <cell r="S37">
            <v>-1649750000</v>
          </cell>
          <cell r="T37">
            <v>-1734625000</v>
          </cell>
          <cell r="U37">
            <v>-1678250000</v>
          </cell>
          <cell r="V37">
            <v>-1734625000</v>
          </cell>
        </row>
        <row r="38">
          <cell r="J38" t="str">
            <v>6-21132</v>
          </cell>
          <cell r="K38">
            <v>-1339275000</v>
          </cell>
          <cell r="L38">
            <v>-1277100000</v>
          </cell>
          <cell r="M38">
            <v>-1472175000</v>
          </cell>
          <cell r="N38">
            <v>-1425200000</v>
          </cell>
          <cell r="O38">
            <v>-1473125000</v>
          </cell>
          <cell r="P38">
            <v>-1424250000</v>
          </cell>
          <cell r="Q38">
            <v>-1473125000</v>
          </cell>
          <cell r="R38">
            <v>-1646550000</v>
          </cell>
          <cell r="S38">
            <v>-1593950000</v>
          </cell>
          <cell r="T38">
            <v>-1646550000</v>
          </cell>
          <cell r="U38">
            <v>-1593950000</v>
          </cell>
          <cell r="V38">
            <v>-1646550000</v>
          </cell>
        </row>
        <row r="39">
          <cell r="J39" t="str">
            <v>6-21160</v>
          </cell>
          <cell r="K39">
            <v>-272333800</v>
          </cell>
          <cell r="L39">
            <v>-247472700</v>
          </cell>
          <cell r="M39">
            <v>-277009800</v>
          </cell>
          <cell r="N39">
            <v>-266321500</v>
          </cell>
          <cell r="O39">
            <v>-276963300</v>
          </cell>
          <cell r="P39">
            <v>-265259700</v>
          </cell>
          <cell r="Q39">
            <v>-276717800</v>
          </cell>
          <cell r="R39">
            <v>-279475900</v>
          </cell>
          <cell r="S39">
            <v>-269323200</v>
          </cell>
          <cell r="T39">
            <v>-279049600</v>
          </cell>
          <cell r="U39">
            <v>-269491900</v>
          </cell>
          <cell r="V39">
            <v>-280158100</v>
          </cell>
        </row>
        <row r="40">
          <cell r="J40" t="str">
            <v>6-21170</v>
          </cell>
          <cell r="K40">
            <v>-189404100</v>
          </cell>
          <cell r="L40">
            <v>-173629100</v>
          </cell>
          <cell r="M40">
            <v>-403590000</v>
          </cell>
          <cell r="N40">
            <v>-390791900</v>
          </cell>
          <cell r="O40">
            <v>-403639700</v>
          </cell>
          <cell r="P40">
            <v>-390706000</v>
          </cell>
          <cell r="Q40">
            <v>-403798100</v>
          </cell>
          <cell r="R40">
            <v>-407044800</v>
          </cell>
          <cell r="S40">
            <v>-395139000</v>
          </cell>
          <cell r="T40">
            <v>-408290000</v>
          </cell>
          <cell r="U40">
            <v>-394980600</v>
          </cell>
          <cell r="V40">
            <v>-408326200</v>
          </cell>
        </row>
        <row r="41">
          <cell r="J41" t="str">
            <v>6-21210</v>
          </cell>
          <cell r="K41">
            <v>-279942300</v>
          </cell>
          <cell r="L41">
            <v>-253222300</v>
          </cell>
          <cell r="M41">
            <v>-277232000</v>
          </cell>
          <cell r="N41">
            <v>-272436300</v>
          </cell>
          <cell r="O41">
            <v>-277463900</v>
          </cell>
          <cell r="P41">
            <v>-270694900</v>
          </cell>
          <cell r="Q41">
            <v>-281241100</v>
          </cell>
          <cell r="R41">
            <v>-278323800</v>
          </cell>
          <cell r="S41">
            <v>-272858300</v>
          </cell>
          <cell r="T41">
            <v>-281072900</v>
          </cell>
          <cell r="U41">
            <v>-269328800</v>
          </cell>
          <cell r="V41">
            <v>-282582400</v>
          </cell>
        </row>
        <row r="42">
          <cell r="J42" t="str">
            <v>62200</v>
          </cell>
          <cell r="K42">
            <v>274565300</v>
          </cell>
          <cell r="L42">
            <v>254778000</v>
          </cell>
          <cell r="M42">
            <v>282556600</v>
          </cell>
          <cell r="N42">
            <v>272877000</v>
          </cell>
          <cell r="O42">
            <v>282130600</v>
          </cell>
          <cell r="P42">
            <v>280203000</v>
          </cell>
          <cell r="Q42">
            <v>288406600</v>
          </cell>
          <cell r="R42">
            <v>289252600</v>
          </cell>
          <cell r="S42">
            <v>279567000</v>
          </cell>
          <cell r="T42">
            <v>289252600</v>
          </cell>
          <cell r="U42">
            <v>279567000</v>
          </cell>
          <cell r="V42">
            <v>289042600</v>
          </cell>
        </row>
        <row r="43">
          <cell r="J43" t="str">
            <v>6-22145</v>
          </cell>
          <cell r="K43">
            <v>-7500300</v>
          </cell>
          <cell r="L43">
            <v>-7272000</v>
          </cell>
          <cell r="M43">
            <v>-43086700</v>
          </cell>
          <cell r="N43">
            <v>-41690400</v>
          </cell>
          <cell r="O43">
            <v>-43086700</v>
          </cell>
          <cell r="P43">
            <v>-41681600</v>
          </cell>
          <cell r="Q43">
            <v>-6816900</v>
          </cell>
          <cell r="R43">
            <v>-7624100</v>
          </cell>
          <cell r="S43">
            <v>-7378400</v>
          </cell>
          <cell r="T43">
            <v>-7896000</v>
          </cell>
          <cell r="U43">
            <v>-7641600</v>
          </cell>
          <cell r="V43">
            <v>-7904800</v>
          </cell>
        </row>
        <row r="44">
          <cell r="J44" t="str">
            <v>6-22160</v>
          </cell>
          <cell r="K44">
            <v>-117346400</v>
          </cell>
          <cell r="L44">
            <v>-109304700</v>
          </cell>
          <cell r="M44">
            <v>-121185400</v>
          </cell>
          <cell r="N44">
            <v>-117225100</v>
          </cell>
          <cell r="O44">
            <v>-120977800</v>
          </cell>
          <cell r="P44">
            <v>-121107000</v>
          </cell>
          <cell r="Q44">
            <v>-124859700</v>
          </cell>
          <cell r="R44">
            <v>-125067400</v>
          </cell>
          <cell r="S44">
            <v>-120981800</v>
          </cell>
          <cell r="T44">
            <v>-124985000</v>
          </cell>
          <cell r="U44">
            <v>-120981800</v>
          </cell>
          <cell r="V44">
            <v>-125067400</v>
          </cell>
        </row>
        <row r="45">
          <cell r="J45" t="str">
            <v>6-22260</v>
          </cell>
          <cell r="K45">
            <v>-162763000</v>
          </cell>
          <cell r="L45">
            <v>-148628400</v>
          </cell>
          <cell r="M45">
            <v>-165066200</v>
          </cell>
          <cell r="N45">
            <v>-158865400</v>
          </cell>
          <cell r="O45">
            <v>-164980900</v>
          </cell>
          <cell r="P45">
            <v>-160214300</v>
          </cell>
          <cell r="Q45">
            <v>-164425100</v>
          </cell>
          <cell r="R45">
            <v>-167330900</v>
          </cell>
          <cell r="S45">
            <v>-159943600</v>
          </cell>
          <cell r="T45">
            <v>-164955400</v>
          </cell>
          <cell r="U45">
            <v>-161353900</v>
          </cell>
          <cell r="V45">
            <v>-164770200</v>
          </cell>
        </row>
        <row r="46">
          <cell r="J46" t="str">
            <v>6-22310</v>
          </cell>
          <cell r="K46">
            <v>-409249400</v>
          </cell>
          <cell r="L46">
            <v>-369427800</v>
          </cell>
          <cell r="M46">
            <v>-406099500</v>
          </cell>
          <cell r="N46">
            <v>-397680700</v>
          </cell>
          <cell r="O46">
            <v>-408279800</v>
          </cell>
          <cell r="P46">
            <v>-393539300</v>
          </cell>
          <cell r="Q46">
            <v>-410352700</v>
          </cell>
          <cell r="R46">
            <v>-406189800</v>
          </cell>
          <cell r="S46">
            <v>-397680700</v>
          </cell>
          <cell r="T46">
            <v>-409249400</v>
          </cell>
          <cell r="U46">
            <v>-392569700</v>
          </cell>
          <cell r="V46">
            <v>-411210600</v>
          </cell>
        </row>
        <row r="47">
          <cell r="J47" t="str">
            <v>6-22360</v>
          </cell>
          <cell r="K47">
            <v>-15503200</v>
          </cell>
          <cell r="L47">
            <v>-14014100</v>
          </cell>
          <cell r="M47">
            <v>-15518800</v>
          </cell>
          <cell r="N47">
            <v>-15030300</v>
          </cell>
          <cell r="O47">
            <v>-15517900</v>
          </cell>
          <cell r="P47">
            <v>-14997900</v>
          </cell>
          <cell r="Q47">
            <v>-15486700</v>
          </cell>
          <cell r="R47">
            <v>-15538700</v>
          </cell>
          <cell r="S47">
            <v>-15030300</v>
          </cell>
          <cell r="T47">
            <v>-15503200</v>
          </cell>
          <cell r="U47">
            <v>-15012700</v>
          </cell>
          <cell r="V47">
            <v>-15536400</v>
          </cell>
        </row>
        <row r="48">
          <cell r="J48" t="str">
            <v>6-22410</v>
          </cell>
          <cell r="K48">
            <v>-51193500</v>
          </cell>
          <cell r="L48">
            <v>-24763900</v>
          </cell>
          <cell r="M48">
            <v>-38894700</v>
          </cell>
          <cell r="N48">
            <v>-51643900</v>
          </cell>
          <cell r="O48">
            <v>-23611200</v>
          </cell>
          <cell r="P48">
            <v>-42571100</v>
          </cell>
          <cell r="Q48">
            <v>-45010800</v>
          </cell>
          <cell r="R48">
            <v>-21874000</v>
          </cell>
          <cell r="S48">
            <v>-32139600</v>
          </cell>
          <cell r="T48">
            <v>-33380500</v>
          </cell>
          <cell r="U48">
            <v>-33109300</v>
          </cell>
          <cell r="V48">
            <v>-34544500</v>
          </cell>
        </row>
        <row r="49">
          <cell r="J49" t="str">
            <v>6-22420</v>
          </cell>
          <cell r="K49">
            <v>-7755000</v>
          </cell>
          <cell r="L49">
            <v>-4136000</v>
          </cell>
          <cell r="M49">
            <v>-5434000</v>
          </cell>
          <cell r="N49">
            <v>-11803000</v>
          </cell>
          <cell r="O49">
            <v>-6699000</v>
          </cell>
          <cell r="P49">
            <v>-8701000</v>
          </cell>
          <cell r="Q49">
            <v>-3464000</v>
          </cell>
          <cell r="R49">
            <v>-4232000</v>
          </cell>
          <cell r="S49">
            <v>-4232500</v>
          </cell>
          <cell r="T49">
            <v>-4385900</v>
          </cell>
          <cell r="U49">
            <v>-4258000</v>
          </cell>
          <cell r="V49">
            <v>-4564900</v>
          </cell>
        </row>
        <row r="50">
          <cell r="J50" t="str">
            <v>6-22460</v>
          </cell>
          <cell r="K50">
            <v>-100253200</v>
          </cell>
          <cell r="L50">
            <v>-90670600</v>
          </cell>
          <cell r="M50">
            <v>-100517500</v>
          </cell>
          <cell r="N50">
            <v>-97014900</v>
          </cell>
          <cell r="O50">
            <v>388456200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J51" t="str">
            <v>6-22470</v>
          </cell>
          <cell r="K51">
            <v>-229041000</v>
          </cell>
          <cell r="L51">
            <v>-205388700</v>
          </cell>
          <cell r="M51">
            <v>-238928500</v>
          </cell>
          <cell r="N51">
            <v>-229821700</v>
          </cell>
          <cell r="O51">
            <v>903179900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</row>
        <row r="52">
          <cell r="J52" t="str">
            <v>6-22510</v>
          </cell>
          <cell r="K52">
            <v>-24780800</v>
          </cell>
          <cell r="L52">
            <v>-21232000</v>
          </cell>
          <cell r="M52">
            <v>-24864200</v>
          </cell>
          <cell r="N52">
            <v>-23943100</v>
          </cell>
          <cell r="O52">
            <v>-24823000</v>
          </cell>
          <cell r="P52">
            <v>-24412200</v>
          </cell>
          <cell r="Q52">
            <v>-25832900</v>
          </cell>
          <cell r="R52">
            <v>-19357300</v>
          </cell>
          <cell r="S52">
            <v>-18954400</v>
          </cell>
          <cell r="T52">
            <v>-19678100</v>
          </cell>
          <cell r="U52">
            <v>-18972800</v>
          </cell>
          <cell r="V52">
            <v>-19708900</v>
          </cell>
        </row>
        <row r="53">
          <cell r="J53" t="str">
            <v>6-22560</v>
          </cell>
          <cell r="K53">
            <v>-8556900</v>
          </cell>
          <cell r="L53">
            <v>-8099500</v>
          </cell>
          <cell r="M53">
            <v>-9170400</v>
          </cell>
          <cell r="N53">
            <v>-8868200</v>
          </cell>
          <cell r="O53">
            <v>-9159900</v>
          </cell>
          <cell r="P53">
            <v>-8966100</v>
          </cell>
          <cell r="Q53">
            <v>-9318200</v>
          </cell>
          <cell r="R53">
            <v>-9626600</v>
          </cell>
          <cell r="S53">
            <v>-9399500</v>
          </cell>
          <cell r="T53">
            <v>-9722700</v>
          </cell>
          <cell r="U53">
            <v>-9403900</v>
          </cell>
          <cell r="V53">
            <v>-9725400</v>
          </cell>
        </row>
        <row r="54">
          <cell r="J54" t="str">
            <v>6-22970</v>
          </cell>
          <cell r="K54">
            <v>-67391500</v>
          </cell>
          <cell r="L54">
            <v>-62841800</v>
          </cell>
          <cell r="M54">
            <v>-70649800</v>
          </cell>
          <cell r="N54">
            <v>-68272900</v>
          </cell>
          <cell r="O54">
            <v>-70600600</v>
          </cell>
          <cell r="P54">
            <v>-69203800</v>
          </cell>
          <cell r="Q54">
            <v>-74061500</v>
          </cell>
          <cell r="R54">
            <v>-75783300</v>
          </cell>
          <cell r="S54">
            <v>-73564100</v>
          </cell>
          <cell r="T54">
            <v>-76169400</v>
          </cell>
          <cell r="U54">
            <v>-73784800</v>
          </cell>
          <cell r="V54">
            <v>-76164100</v>
          </cell>
        </row>
        <row r="55">
          <cell r="J55" t="str">
            <v>62400</v>
          </cell>
          <cell r="K55">
            <v>360581500</v>
          </cell>
          <cell r="L55">
            <v>324636200</v>
          </cell>
          <cell r="M55">
            <v>358732800</v>
          </cell>
          <cell r="N55">
            <v>373236900</v>
          </cell>
          <cell r="O55">
            <v>385497000</v>
          </cell>
          <cell r="P55">
            <v>374160400</v>
          </cell>
          <cell r="Q55">
            <v>387276200</v>
          </cell>
          <cell r="R55">
            <v>301589500</v>
          </cell>
          <cell r="S55">
            <v>374602300</v>
          </cell>
          <cell r="T55">
            <v>388000000</v>
          </cell>
          <cell r="U55">
            <v>374294000</v>
          </cell>
          <cell r="V55">
            <v>386056600</v>
          </cell>
        </row>
        <row r="56">
          <cell r="J56" t="str">
            <v>6-31100</v>
          </cell>
          <cell r="K56">
            <v>-832639500</v>
          </cell>
          <cell r="L56">
            <v>-841527200</v>
          </cell>
          <cell r="M56">
            <v>-958938800</v>
          </cell>
          <cell r="N56">
            <v>-935362900</v>
          </cell>
          <cell r="O56">
            <v>-946308800</v>
          </cell>
          <cell r="P56">
            <v>-944905500</v>
          </cell>
          <cell r="Q56">
            <v>-935082200</v>
          </cell>
          <cell r="R56">
            <v>-937888900</v>
          </cell>
          <cell r="S56">
            <v>-944905500</v>
          </cell>
          <cell r="T56">
            <v>-958938800</v>
          </cell>
          <cell r="U56">
            <v>-958938800</v>
          </cell>
          <cell r="V56">
            <v>-979988600</v>
          </cell>
        </row>
        <row r="57">
          <cell r="J57" t="str">
            <v>6-32100</v>
          </cell>
          <cell r="K57">
            <v>-1318486300</v>
          </cell>
          <cell r="L57">
            <v>-1317714900</v>
          </cell>
          <cell r="M57">
            <v>-1726188000</v>
          </cell>
          <cell r="N57">
            <v>-1737194900</v>
          </cell>
          <cell r="O57">
            <v>-1795244400</v>
          </cell>
          <cell r="P57">
            <v>-2089276200</v>
          </cell>
          <cell r="Q57">
            <v>-2021091200</v>
          </cell>
          <cell r="R57">
            <v>-1975983400</v>
          </cell>
          <cell r="S57">
            <v>-1935496500</v>
          </cell>
          <cell r="T57">
            <v>-1983916200</v>
          </cell>
          <cell r="U57">
            <v>-2001942300</v>
          </cell>
          <cell r="V57">
            <v>-2054615100</v>
          </cell>
        </row>
        <row r="58">
          <cell r="J58" t="str">
            <v>6-32120</v>
          </cell>
          <cell r="K58">
            <v>-1270753800</v>
          </cell>
          <cell r="L58">
            <v>-1319216300</v>
          </cell>
          <cell r="M58">
            <v>-1735266400</v>
          </cell>
          <cell r="N58">
            <v>-1523483700</v>
          </cell>
          <cell r="O58">
            <v>-1727641000</v>
          </cell>
          <cell r="P58">
            <v>-1725885100</v>
          </cell>
          <cell r="Q58">
            <v>-1675534900</v>
          </cell>
          <cell r="R58">
            <v>-1761973800</v>
          </cell>
          <cell r="S58">
            <v>-1525137400</v>
          </cell>
          <cell r="T58">
            <v>-1565139900</v>
          </cell>
          <cell r="U58">
            <v>-1596742300</v>
          </cell>
          <cell r="V58">
            <v>-1699178900</v>
          </cell>
        </row>
        <row r="59">
          <cell r="J59" t="str">
            <v>6-33100</v>
          </cell>
          <cell r="K59">
            <v>-122108200</v>
          </cell>
          <cell r="L59">
            <v>-122108200</v>
          </cell>
          <cell r="M59">
            <v>-141848600</v>
          </cell>
          <cell r="N59">
            <v>-306960400</v>
          </cell>
          <cell r="O59">
            <v>-306960400</v>
          </cell>
          <cell r="P59">
            <v>-316830600</v>
          </cell>
          <cell r="Q59">
            <v>-334545700</v>
          </cell>
          <cell r="R59">
            <v>-324675500</v>
          </cell>
          <cell r="S59">
            <v>-314805300</v>
          </cell>
          <cell r="T59">
            <v>-324675500</v>
          </cell>
          <cell r="U59">
            <v>-314805300</v>
          </cell>
          <cell r="V59">
            <v>-334545700</v>
          </cell>
        </row>
        <row r="60">
          <cell r="J60" t="str">
            <v>6-41111</v>
          </cell>
          <cell r="K60">
            <v>-7677738600</v>
          </cell>
          <cell r="L60">
            <v>-7827119500</v>
          </cell>
          <cell r="M60">
            <v>-8501173700</v>
          </cell>
          <cell r="N60">
            <v>-7617853000</v>
          </cell>
          <cell r="O60">
            <v>-7791309200</v>
          </cell>
          <cell r="P60">
            <v>-7637179500</v>
          </cell>
          <cell r="Q60">
            <v>-7777432100</v>
          </cell>
          <cell r="R60">
            <v>-6638233900</v>
          </cell>
          <cell r="S60">
            <v>-7704798500</v>
          </cell>
          <cell r="T60">
            <v>-7981481700</v>
          </cell>
          <cell r="U60">
            <v>-7791600500</v>
          </cell>
          <cell r="V60">
            <v>-7910323700</v>
          </cell>
        </row>
        <row r="61">
          <cell r="J61" t="str">
            <v>6-41112</v>
          </cell>
          <cell r="K61">
            <v>-1009224800</v>
          </cell>
          <cell r="L61">
            <v>-966362600</v>
          </cell>
          <cell r="M61">
            <v>-1120877500</v>
          </cell>
          <cell r="N61">
            <v>-1025836900</v>
          </cell>
          <cell r="O61">
            <v>-1036865500</v>
          </cell>
          <cell r="P61">
            <v>-1010557100</v>
          </cell>
          <cell r="Q61">
            <v>-1050789900</v>
          </cell>
          <cell r="R61">
            <v>-979962300</v>
          </cell>
          <cell r="S61">
            <v>-1017814200</v>
          </cell>
          <cell r="T61">
            <v>-1067552100</v>
          </cell>
          <cell r="U61">
            <v>-1099125700</v>
          </cell>
          <cell r="V61">
            <v>-976888000</v>
          </cell>
        </row>
        <row r="62">
          <cell r="J62" t="str">
            <v>6-41113</v>
          </cell>
          <cell r="K62">
            <v>-24184700</v>
          </cell>
          <cell r="L62">
            <v>-22073400</v>
          </cell>
          <cell r="M62">
            <v>-26831900</v>
          </cell>
          <cell r="N62">
            <v>-24920900</v>
          </cell>
          <cell r="O62">
            <v>-25469600</v>
          </cell>
          <cell r="P62">
            <v>-26589400</v>
          </cell>
          <cell r="Q62">
            <v>-28239200</v>
          </cell>
          <cell r="R62">
            <v>-26966300</v>
          </cell>
          <cell r="S62">
            <v>-27456200</v>
          </cell>
          <cell r="T62">
            <v>-28678900</v>
          </cell>
          <cell r="U62">
            <v>-29958100</v>
          </cell>
          <cell r="V62">
            <v>-24578200</v>
          </cell>
        </row>
        <row r="63">
          <cell r="J63" t="str">
            <v>6-41114</v>
          </cell>
          <cell r="K63">
            <v>-332327700</v>
          </cell>
          <cell r="L63">
            <v>-338735700</v>
          </cell>
          <cell r="M63">
            <v>-366699600</v>
          </cell>
          <cell r="N63">
            <v>-326046800</v>
          </cell>
          <cell r="O63">
            <v>-334047700</v>
          </cell>
          <cell r="P63">
            <v>-325732300</v>
          </cell>
          <cell r="Q63">
            <v>-333501000</v>
          </cell>
          <cell r="R63">
            <v>-279462400</v>
          </cell>
          <cell r="S63">
            <v>-326280800</v>
          </cell>
          <cell r="T63">
            <v>-338811100</v>
          </cell>
          <cell r="U63">
            <v>-331038100</v>
          </cell>
          <cell r="V63">
            <v>-334724800</v>
          </cell>
        </row>
        <row r="64">
          <cell r="J64" t="str">
            <v>6-41115</v>
          </cell>
          <cell r="K64">
            <v>-43732500</v>
          </cell>
          <cell r="L64">
            <v>-44336700</v>
          </cell>
          <cell r="M64">
            <v>-47459200</v>
          </cell>
          <cell r="N64">
            <v>-42942600</v>
          </cell>
          <cell r="O64">
            <v>-43825500</v>
          </cell>
          <cell r="P64">
            <v>-42958200</v>
          </cell>
          <cell r="Q64">
            <v>-43848800</v>
          </cell>
          <cell r="R64">
            <v>-38007200</v>
          </cell>
          <cell r="S64">
            <v>-43107700</v>
          </cell>
          <cell r="T64">
            <v>-44559900</v>
          </cell>
          <cell r="U64">
            <v>-43801300</v>
          </cell>
          <cell r="V64">
            <v>-43878800</v>
          </cell>
        </row>
        <row r="65">
          <cell r="J65" t="str">
            <v>6-41117</v>
          </cell>
          <cell r="K65">
            <v>-110028400</v>
          </cell>
          <cell r="L65">
            <v>-113357600</v>
          </cell>
          <cell r="M65">
            <v>-118884500</v>
          </cell>
          <cell r="N65">
            <v>-104516900</v>
          </cell>
          <cell r="O65">
            <v>-107693200</v>
          </cell>
          <cell r="P65">
            <v>-105353300</v>
          </cell>
          <cell r="Q65">
            <v>-108404200</v>
          </cell>
          <cell r="R65">
            <v>-87253300</v>
          </cell>
          <cell r="S65">
            <v>-104959100</v>
          </cell>
          <cell r="T65">
            <v>-108763400</v>
          </cell>
          <cell r="U65">
            <v>-105123000</v>
          </cell>
          <cell r="V65">
            <v>-108518000</v>
          </cell>
        </row>
        <row r="66">
          <cell r="J66" t="str">
            <v>6-41118</v>
          </cell>
          <cell r="K66">
            <v>-466271900</v>
          </cell>
          <cell r="L66">
            <v>-479955900</v>
          </cell>
          <cell r="M66">
            <v>-507327800</v>
          </cell>
          <cell r="N66">
            <v>-447396700</v>
          </cell>
          <cell r="O66">
            <v>-459432700</v>
          </cell>
          <cell r="P66">
            <v>-445274100</v>
          </cell>
          <cell r="Q66">
            <v>-456869900</v>
          </cell>
          <cell r="R66">
            <v>-371287400</v>
          </cell>
          <cell r="S66">
            <v>-442341700</v>
          </cell>
          <cell r="T66">
            <v>-458749400</v>
          </cell>
          <cell r="U66">
            <v>-444450500</v>
          </cell>
          <cell r="V66">
            <v>-459277700</v>
          </cell>
        </row>
        <row r="67">
          <cell r="J67" t="str">
            <v>6-41121</v>
          </cell>
          <cell r="K67">
            <v>-46521800</v>
          </cell>
          <cell r="L67">
            <v>-46566300</v>
          </cell>
          <cell r="M67">
            <v>-50775800</v>
          </cell>
          <cell r="N67">
            <v>-45136400</v>
          </cell>
          <cell r="O67">
            <v>-46429600</v>
          </cell>
          <cell r="P67">
            <v>-46160000</v>
          </cell>
          <cell r="Q67">
            <v>-47956400</v>
          </cell>
          <cell r="R67">
            <v>-40448200</v>
          </cell>
          <cell r="S67">
            <v>-46441900</v>
          </cell>
          <cell r="T67">
            <v>-48295700</v>
          </cell>
          <cell r="U67">
            <v>-47747800</v>
          </cell>
          <cell r="V67">
            <v>-46213100</v>
          </cell>
        </row>
        <row r="68">
          <cell r="J68" t="str">
            <v>6-41211</v>
          </cell>
          <cell r="K68">
            <v>-29786147500</v>
          </cell>
          <cell r="L68">
            <v>-26785420700</v>
          </cell>
          <cell r="M68">
            <v>-29575500500</v>
          </cell>
          <cell r="N68">
            <v>-30497058700</v>
          </cell>
          <cell r="O68">
            <v>-31510172100</v>
          </cell>
          <cell r="P68">
            <v>-30870564900</v>
          </cell>
          <cell r="Q68">
            <v>-31996046200</v>
          </cell>
          <cell r="R68">
            <v>-25864856000</v>
          </cell>
          <cell r="S68">
            <v>-31238076200</v>
          </cell>
          <cell r="T68">
            <v>-32373143400</v>
          </cell>
          <cell r="U68">
            <v>-31442047800</v>
          </cell>
          <cell r="V68">
            <v>-31785819900</v>
          </cell>
        </row>
        <row r="69">
          <cell r="J69" t="str">
            <v>6-41212</v>
          </cell>
          <cell r="K69">
            <v>-744642700</v>
          </cell>
          <cell r="L69">
            <v>-654963700</v>
          </cell>
          <cell r="M69">
            <v>-681659500</v>
          </cell>
          <cell r="N69">
            <v>-640514800</v>
          </cell>
          <cell r="O69">
            <v>-671115800</v>
          </cell>
          <cell r="P69">
            <v>-710696800</v>
          </cell>
          <cell r="Q69">
            <v>-776316900</v>
          </cell>
          <cell r="R69">
            <v>-747713400</v>
          </cell>
          <cell r="S69">
            <v>-741528100</v>
          </cell>
          <cell r="T69">
            <v>-786377700</v>
          </cell>
          <cell r="U69">
            <v>-807423100</v>
          </cell>
          <cell r="V69">
            <v>-669754000</v>
          </cell>
        </row>
        <row r="70">
          <cell r="J70" t="str">
            <v>6-41213</v>
          </cell>
          <cell r="K70">
            <v>-5898200</v>
          </cell>
          <cell r="L70">
            <v>-5898200</v>
          </cell>
          <cell r="M70">
            <v>-5898200</v>
          </cell>
          <cell r="N70">
            <v>-5898200</v>
          </cell>
          <cell r="O70">
            <v>-5898200</v>
          </cell>
          <cell r="P70">
            <v>-5898200</v>
          </cell>
          <cell r="Q70">
            <v>-5898200</v>
          </cell>
          <cell r="R70">
            <v>-5898200</v>
          </cell>
          <cell r="S70">
            <v>-5898200</v>
          </cell>
          <cell r="T70">
            <v>-5898200</v>
          </cell>
          <cell r="U70">
            <v>-5898200</v>
          </cell>
          <cell r="V70">
            <v>-5898200</v>
          </cell>
        </row>
        <row r="71">
          <cell r="J71" t="str">
            <v>6-41214</v>
          </cell>
          <cell r="K71">
            <v>-433444900</v>
          </cell>
          <cell r="L71">
            <v>-386587800</v>
          </cell>
          <cell r="M71">
            <v>-423069100</v>
          </cell>
          <cell r="N71">
            <v>-426279300</v>
          </cell>
          <cell r="O71">
            <v>-442708100</v>
          </cell>
          <cell r="P71">
            <v>-442462200</v>
          </cell>
          <cell r="Q71">
            <v>-464077900</v>
          </cell>
          <cell r="R71">
            <v>-395749100</v>
          </cell>
          <cell r="S71">
            <v>-455144700</v>
          </cell>
          <cell r="T71">
            <v>-472107700</v>
          </cell>
          <cell r="U71">
            <v>-465445100</v>
          </cell>
          <cell r="V71">
            <v>-448016700</v>
          </cell>
        </row>
        <row r="72">
          <cell r="J72" t="str">
            <v>6-41215</v>
          </cell>
          <cell r="K72">
            <v>-59432300</v>
          </cell>
          <cell r="L72">
            <v>-54591800</v>
          </cell>
          <cell r="M72">
            <v>-58865300</v>
          </cell>
          <cell r="N72">
            <v>-60311500</v>
          </cell>
          <cell r="O72">
            <v>-61931300</v>
          </cell>
          <cell r="P72">
            <v>-60984600</v>
          </cell>
          <cell r="Q72">
            <v>-62789300</v>
          </cell>
          <cell r="R72">
            <v>-53229900</v>
          </cell>
          <cell r="S72">
            <v>-61670000</v>
          </cell>
          <cell r="T72">
            <v>-63695300</v>
          </cell>
          <cell r="U72">
            <v>-62237800</v>
          </cell>
          <cell r="V72">
            <v>-62547400</v>
          </cell>
        </row>
        <row r="73">
          <cell r="J73" t="str">
            <v>6-41216</v>
          </cell>
          <cell r="K73">
            <v>-20059300</v>
          </cell>
          <cell r="L73">
            <v>-18078400</v>
          </cell>
          <cell r="M73">
            <v>-19985800</v>
          </cell>
          <cell r="N73">
            <v>-20839800</v>
          </cell>
          <cell r="O73">
            <v>-21508300</v>
          </cell>
          <cell r="P73">
            <v>-20851600</v>
          </cell>
          <cell r="Q73">
            <v>-21559700</v>
          </cell>
          <cell r="R73">
            <v>-17221400</v>
          </cell>
          <cell r="S73">
            <v>-20853400</v>
          </cell>
          <cell r="T73">
            <v>-21601000</v>
          </cell>
          <cell r="U73">
            <v>-20803400</v>
          </cell>
          <cell r="V73">
            <v>-21571100</v>
          </cell>
        </row>
        <row r="74">
          <cell r="J74" t="str">
            <v>6-41217</v>
          </cell>
          <cell r="K74">
            <v>-60813200</v>
          </cell>
          <cell r="L74">
            <v>-54799300</v>
          </cell>
          <cell r="M74">
            <v>-60558700</v>
          </cell>
          <cell r="N74">
            <v>-63156700</v>
          </cell>
          <cell r="O74">
            <v>-65199200.000000007</v>
          </cell>
          <cell r="P74">
            <v>-63164200</v>
          </cell>
          <cell r="Q74">
            <v>-65294500</v>
          </cell>
          <cell r="R74">
            <v>-50602100</v>
          </cell>
          <cell r="S74">
            <v>-63141500</v>
          </cell>
          <cell r="T74">
            <v>-65401300.000000007</v>
          </cell>
          <cell r="U74">
            <v>-62987400</v>
          </cell>
          <cell r="V74">
            <v>-65301300</v>
          </cell>
        </row>
        <row r="75">
          <cell r="J75" t="str">
            <v>6-41221</v>
          </cell>
          <cell r="K75">
            <v>-2569797200</v>
          </cell>
          <cell r="L75">
            <v>-2315787100</v>
          </cell>
          <cell r="M75">
            <v>-2559052600</v>
          </cell>
          <cell r="N75">
            <v>-2668830000</v>
          </cell>
          <cell r="O75">
            <v>-2755042100</v>
          </cell>
          <cell r="P75">
            <v>-2669065500</v>
          </cell>
          <cell r="Q75">
            <v>-2896944500</v>
          </cell>
          <cell r="R75">
            <v>-2245312200</v>
          </cell>
          <cell r="S75">
            <v>-2801266800</v>
          </cell>
          <cell r="T75">
            <v>-2901703100</v>
          </cell>
          <cell r="U75">
            <v>-2794634700</v>
          </cell>
          <cell r="V75">
            <v>-2897220600</v>
          </cell>
        </row>
        <row r="76">
          <cell r="J76" t="str">
            <v>6-41311</v>
          </cell>
          <cell r="K76">
            <v>-105266800</v>
          </cell>
          <cell r="L76">
            <v>-90422300</v>
          </cell>
          <cell r="M76">
            <v>-109247500</v>
          </cell>
          <cell r="N76">
            <v>-102451400</v>
          </cell>
          <cell r="O76">
            <v>-103513900</v>
          </cell>
          <cell r="P76">
            <v>-104036000</v>
          </cell>
          <cell r="Q76">
            <v>-106522700</v>
          </cell>
          <cell r="R76">
            <v>-98354700</v>
          </cell>
          <cell r="S76">
            <v>-97751500</v>
          </cell>
          <cell r="T76">
            <v>-100433600</v>
          </cell>
          <cell r="U76">
            <v>-103407700</v>
          </cell>
          <cell r="V76">
            <v>-93790800</v>
          </cell>
        </row>
        <row r="77">
          <cell r="J77" t="str">
            <v>6-41321</v>
          </cell>
          <cell r="K77">
            <v>-68685500</v>
          </cell>
          <cell r="L77">
            <v>-61817000</v>
          </cell>
          <cell r="M77">
            <v>-77271400</v>
          </cell>
          <cell r="N77">
            <v>-71089700</v>
          </cell>
          <cell r="O77">
            <v>-72866700</v>
          </cell>
          <cell r="P77">
            <v>-76510100</v>
          </cell>
          <cell r="Q77">
            <v>-81865800</v>
          </cell>
          <cell r="R77">
            <v>-77772400</v>
          </cell>
          <cell r="S77">
            <v>-79328000</v>
          </cell>
          <cell r="T77">
            <v>-83294200</v>
          </cell>
          <cell r="U77">
            <v>-87459100</v>
          </cell>
          <cell r="V77">
            <v>-69967300</v>
          </cell>
        </row>
        <row r="78">
          <cell r="J78" t="str">
            <v>6-41411</v>
          </cell>
          <cell r="K78">
            <v>-413271900</v>
          </cell>
          <cell r="L78">
            <v>-403645400</v>
          </cell>
          <cell r="M78">
            <v>-292803800</v>
          </cell>
          <cell r="N78">
            <v>-306050000</v>
          </cell>
          <cell r="O78">
            <v>-313847600</v>
          </cell>
          <cell r="P78">
            <v>-306882800</v>
          </cell>
          <cell r="Q78">
            <v>-312885600</v>
          </cell>
          <cell r="R78">
            <v>-322606300</v>
          </cell>
          <cell r="S78">
            <v>-314442200</v>
          </cell>
          <cell r="T78">
            <v>-325811400</v>
          </cell>
          <cell r="U78">
            <v>-313845000</v>
          </cell>
          <cell r="V78">
            <v>-327149400</v>
          </cell>
        </row>
        <row r="79">
          <cell r="J79" t="str">
            <v>6-41412</v>
          </cell>
          <cell r="K79">
            <v>-1253776600</v>
          </cell>
          <cell r="L79">
            <v>-1131474300</v>
          </cell>
          <cell r="M79">
            <v>-1254759600</v>
          </cell>
          <cell r="N79">
            <v>-1306585700</v>
          </cell>
          <cell r="O79">
            <v>-1345526300</v>
          </cell>
          <cell r="P79">
            <v>-1312317600</v>
          </cell>
          <cell r="Q79">
            <v>-1359474800</v>
          </cell>
          <cell r="R79">
            <v>-1361370600</v>
          </cell>
          <cell r="S79">
            <v>-1317420400</v>
          </cell>
          <cell r="T79">
            <v>-1365341300</v>
          </cell>
          <cell r="U79">
            <v>-1314725400</v>
          </cell>
          <cell r="V79">
            <v>-1365142500</v>
          </cell>
        </row>
        <row r="80">
          <cell r="J80" t="str">
            <v>6-41414</v>
          </cell>
          <cell r="K80">
            <v>-67791900</v>
          </cell>
          <cell r="L80">
            <v>-61179000</v>
          </cell>
          <cell r="M80">
            <v>-67845100</v>
          </cell>
          <cell r="N80">
            <v>-70647300</v>
          </cell>
          <cell r="O80">
            <v>-72752900</v>
          </cell>
          <cell r="P80">
            <v>-70957300</v>
          </cell>
          <cell r="Q80">
            <v>-73507100</v>
          </cell>
          <cell r="R80">
            <v>-73609600</v>
          </cell>
          <cell r="S80">
            <v>-71233200</v>
          </cell>
          <cell r="T80">
            <v>-73824300</v>
          </cell>
          <cell r="U80">
            <v>-71087500</v>
          </cell>
          <cell r="V80">
            <v>-73813500</v>
          </cell>
        </row>
        <row r="81">
          <cell r="J81" t="str">
            <v>6-41415</v>
          </cell>
          <cell r="K81">
            <v>-3305500</v>
          </cell>
          <cell r="L81">
            <v>-2983100</v>
          </cell>
          <cell r="M81">
            <v>-3308100</v>
          </cell>
          <cell r="N81">
            <v>-3444700</v>
          </cell>
          <cell r="O81">
            <v>-3547400</v>
          </cell>
          <cell r="P81">
            <v>-3459800</v>
          </cell>
          <cell r="Q81">
            <v>-3584200</v>
          </cell>
          <cell r="R81">
            <v>-3589200</v>
          </cell>
          <cell r="S81">
            <v>-3473300</v>
          </cell>
          <cell r="T81">
            <v>-3599600</v>
          </cell>
          <cell r="U81">
            <v>-3466200</v>
          </cell>
          <cell r="V81">
            <v>-3599100</v>
          </cell>
        </row>
        <row r="82">
          <cell r="J82" t="str">
            <v>6-41416</v>
          </cell>
          <cell r="K82">
            <v>-2089600</v>
          </cell>
          <cell r="L82">
            <v>-1885800</v>
          </cell>
          <cell r="M82">
            <v>-2091300</v>
          </cell>
          <cell r="N82">
            <v>-2177600</v>
          </cell>
          <cell r="O82">
            <v>-2242500</v>
          </cell>
          <cell r="P82">
            <v>-2187200</v>
          </cell>
          <cell r="Q82">
            <v>-2265800</v>
          </cell>
          <cell r="R82">
            <v>-2269000</v>
          </cell>
          <cell r="S82">
            <v>-2195700</v>
          </cell>
          <cell r="T82">
            <v>-2275600</v>
          </cell>
          <cell r="U82">
            <v>-2191200</v>
          </cell>
          <cell r="V82">
            <v>-2275200</v>
          </cell>
        </row>
        <row r="83">
          <cell r="J83" t="str">
            <v>6-41421</v>
          </cell>
          <cell r="K83">
            <v>-12417300</v>
          </cell>
          <cell r="L83">
            <v>-11206000</v>
          </cell>
          <cell r="M83">
            <v>-12427000</v>
          </cell>
          <cell r="N83">
            <v>-12940300</v>
          </cell>
          <cell r="O83">
            <v>-13325900</v>
          </cell>
          <cell r="P83">
            <v>-12997000</v>
          </cell>
          <cell r="Q83">
            <v>-13464100</v>
          </cell>
          <cell r="R83">
            <v>-13482900</v>
          </cell>
          <cell r="S83">
            <v>-13047600</v>
          </cell>
          <cell r="T83">
            <v>-13522200</v>
          </cell>
          <cell r="U83">
            <v>-13020900</v>
          </cell>
          <cell r="V83">
            <v>-13520200</v>
          </cell>
        </row>
        <row r="84">
          <cell r="J84" t="str">
            <v>6-41511</v>
          </cell>
          <cell r="K84">
            <v>-34341100</v>
          </cell>
          <cell r="L84">
            <v>-31947200</v>
          </cell>
          <cell r="M84">
            <v>-116415500</v>
          </cell>
          <cell r="N84">
            <v>-113426200</v>
          </cell>
          <cell r="O84">
            <v>-116415500</v>
          </cell>
          <cell r="P84">
            <v>-112660200</v>
          </cell>
          <cell r="Q84">
            <v>-81490900</v>
          </cell>
          <cell r="R84">
            <v>-104774000</v>
          </cell>
          <cell r="S84">
            <v>-112660200</v>
          </cell>
          <cell r="T84">
            <v>-116415500</v>
          </cell>
          <cell r="U84">
            <v>-112660200</v>
          </cell>
          <cell r="V84">
            <v>-117207100</v>
          </cell>
        </row>
        <row r="85">
          <cell r="J85" t="str">
            <v>6-41514</v>
          </cell>
          <cell r="K85">
            <v>-686800</v>
          </cell>
          <cell r="L85">
            <v>-638900</v>
          </cell>
          <cell r="M85">
            <v>-2328300</v>
          </cell>
          <cell r="N85">
            <v>-2268500</v>
          </cell>
          <cell r="O85">
            <v>-2328300</v>
          </cell>
          <cell r="P85">
            <v>-2253200</v>
          </cell>
          <cell r="Q85">
            <v>-1629800</v>
          </cell>
          <cell r="R85">
            <v>-2095500</v>
          </cell>
          <cell r="S85">
            <v>-2253200</v>
          </cell>
          <cell r="T85">
            <v>-2328300</v>
          </cell>
          <cell r="U85">
            <v>-2253200</v>
          </cell>
          <cell r="V85">
            <v>-2344100</v>
          </cell>
        </row>
        <row r="86">
          <cell r="J86" t="str">
            <v>6-41515</v>
          </cell>
          <cell r="K86">
            <v>-1309900</v>
          </cell>
          <cell r="L86">
            <v>-1218600</v>
          </cell>
          <cell r="M86">
            <v>-2886300</v>
          </cell>
          <cell r="N86">
            <v>-2812200</v>
          </cell>
          <cell r="O86">
            <v>-2886300</v>
          </cell>
          <cell r="P86">
            <v>-2793200</v>
          </cell>
          <cell r="Q86">
            <v>-2020400</v>
          </cell>
          <cell r="R86">
            <v>-2597600</v>
          </cell>
          <cell r="S86">
            <v>-2793200</v>
          </cell>
          <cell r="T86">
            <v>-2886300</v>
          </cell>
          <cell r="U86">
            <v>-2793200</v>
          </cell>
          <cell r="V86">
            <v>-2905900</v>
          </cell>
        </row>
        <row r="87">
          <cell r="J87" t="str">
            <v>6-41611</v>
          </cell>
          <cell r="K87">
            <v>-72404600</v>
          </cell>
          <cell r="L87">
            <v>-70372200</v>
          </cell>
          <cell r="M87">
            <v>-181864700</v>
          </cell>
          <cell r="N87">
            <v>-180097900</v>
          </cell>
          <cell r="O87">
            <v>-181864700</v>
          </cell>
          <cell r="P87">
            <v>-175998100</v>
          </cell>
          <cell r="Q87">
            <v>-127305300</v>
          </cell>
          <cell r="R87">
            <v>-163678200</v>
          </cell>
          <cell r="S87">
            <v>-175998100</v>
          </cell>
          <cell r="T87">
            <v>-181864700</v>
          </cell>
          <cell r="U87">
            <v>-175998100</v>
          </cell>
          <cell r="V87">
            <v>-186101200</v>
          </cell>
        </row>
        <row r="88">
          <cell r="J88" t="str">
            <v>6-41612</v>
          </cell>
          <cell r="K88">
            <v>-1448100</v>
          </cell>
          <cell r="L88">
            <v>-1407400</v>
          </cell>
          <cell r="M88">
            <v>-3637300</v>
          </cell>
          <cell r="N88">
            <v>-3602000</v>
          </cell>
          <cell r="O88">
            <v>-3637300</v>
          </cell>
          <cell r="P88">
            <v>-3520000</v>
          </cell>
          <cell r="Q88">
            <v>-2546100</v>
          </cell>
          <cell r="R88">
            <v>-3273600</v>
          </cell>
          <cell r="S88">
            <v>-3520000</v>
          </cell>
          <cell r="T88">
            <v>-3637300</v>
          </cell>
          <cell r="U88">
            <v>-3520000</v>
          </cell>
          <cell r="V88">
            <v>-3722000</v>
          </cell>
        </row>
        <row r="89">
          <cell r="J89" t="str">
            <v>6-41614</v>
          </cell>
          <cell r="K89">
            <v>-851200</v>
          </cell>
          <cell r="L89">
            <v>-827400</v>
          </cell>
          <cell r="M89">
            <v>-1389800</v>
          </cell>
          <cell r="N89">
            <v>-1376300</v>
          </cell>
          <cell r="O89">
            <v>-1389800</v>
          </cell>
          <cell r="P89">
            <v>-1345000</v>
          </cell>
          <cell r="Q89">
            <v>-972900</v>
          </cell>
          <cell r="R89">
            <v>-1250800</v>
          </cell>
          <cell r="S89">
            <v>-1345000</v>
          </cell>
          <cell r="T89">
            <v>-1389800</v>
          </cell>
          <cell r="U89">
            <v>-1345000</v>
          </cell>
          <cell r="V89">
            <v>-1422200</v>
          </cell>
        </row>
        <row r="90">
          <cell r="J90" t="str">
            <v>6-41615</v>
          </cell>
          <cell r="K90">
            <v>-276700</v>
          </cell>
          <cell r="L90">
            <v>-268900</v>
          </cell>
          <cell r="M90">
            <v>-451700</v>
          </cell>
          <cell r="N90">
            <v>-447300</v>
          </cell>
          <cell r="O90">
            <v>-451700</v>
          </cell>
          <cell r="P90">
            <v>-437100</v>
          </cell>
          <cell r="Q90">
            <v>-316200</v>
          </cell>
          <cell r="R90">
            <v>-406500</v>
          </cell>
          <cell r="S90">
            <v>-437100</v>
          </cell>
          <cell r="T90">
            <v>-451700</v>
          </cell>
          <cell r="U90">
            <v>-437100</v>
          </cell>
          <cell r="V90">
            <v>-462200</v>
          </cell>
        </row>
        <row r="91">
          <cell r="J91" t="str">
            <v>6-42110</v>
          </cell>
          <cell r="K91">
            <v>-80409200</v>
          </cell>
          <cell r="L91">
            <v>-76929300</v>
          </cell>
          <cell r="M91">
            <v>-83953900</v>
          </cell>
          <cell r="N91">
            <v>-80544500</v>
          </cell>
          <cell r="O91">
            <v>-82884800</v>
          </cell>
          <cell r="P91">
            <v>-81213100</v>
          </cell>
          <cell r="Q91">
            <v>-83996500</v>
          </cell>
          <cell r="R91">
            <v>-69110800</v>
          </cell>
          <cell r="S91">
            <v>-81257700</v>
          </cell>
          <cell r="T91">
            <v>-84332400</v>
          </cell>
          <cell r="U91">
            <v>-82199400</v>
          </cell>
          <cell r="V91">
            <v>-82813700</v>
          </cell>
        </row>
        <row r="92">
          <cell r="J92" t="str">
            <v>6-42160</v>
          </cell>
          <cell r="K92">
            <v>-150311300</v>
          </cell>
          <cell r="L92">
            <v>-138658300</v>
          </cell>
          <cell r="M92">
            <v>-148193100</v>
          </cell>
          <cell r="N92">
            <v>-140412200</v>
          </cell>
          <cell r="O92">
            <v>-146657300</v>
          </cell>
          <cell r="P92">
            <v>-147666000</v>
          </cell>
          <cell r="Q92">
            <v>-156402000</v>
          </cell>
          <cell r="R92">
            <v>-134709700</v>
          </cell>
          <cell r="S92">
            <v>-152140700</v>
          </cell>
          <cell r="T92">
            <v>-157283700</v>
          </cell>
          <cell r="U92">
            <v>-155804100</v>
          </cell>
          <cell r="V92">
            <v>-147412600</v>
          </cell>
        </row>
        <row r="93">
          <cell r="J93" t="str">
            <v>6-42210</v>
          </cell>
          <cell r="K93">
            <v>-4152300.0000000005</v>
          </cell>
          <cell r="L93">
            <v>-3987600</v>
          </cell>
          <cell r="M93">
            <v>-4293700</v>
          </cell>
          <cell r="N93">
            <v>-4134400.0000000005</v>
          </cell>
          <cell r="O93">
            <v>-4265800</v>
          </cell>
          <cell r="P93">
            <v>-4154700</v>
          </cell>
          <cell r="Q93">
            <v>-4287800</v>
          </cell>
          <cell r="R93">
            <v>-3431300</v>
          </cell>
          <cell r="S93">
            <v>-4148900.0000000005</v>
          </cell>
          <cell r="T93">
            <v>-4297900</v>
          </cell>
          <cell r="U93">
            <v>-4143399.9999999995</v>
          </cell>
          <cell r="V93">
            <v>-4290900</v>
          </cell>
        </row>
        <row r="94">
          <cell r="J94" t="str">
            <v>6-42260</v>
          </cell>
          <cell r="K94">
            <v>-41500</v>
          </cell>
          <cell r="L94">
            <v>-41900</v>
          </cell>
          <cell r="M94">
            <v>-47100</v>
          </cell>
          <cell r="N94">
            <v>-45400</v>
          </cell>
          <cell r="O94">
            <v>-44300</v>
          </cell>
          <cell r="P94">
            <v>-39700</v>
          </cell>
          <cell r="Q94">
            <v>-39200</v>
          </cell>
          <cell r="R94">
            <v>-37100</v>
          </cell>
          <cell r="S94">
            <v>-36100</v>
          </cell>
          <cell r="T94">
            <v>-39500</v>
          </cell>
          <cell r="U94">
            <v>-39600</v>
          </cell>
          <cell r="V94">
            <v>-40200</v>
          </cell>
        </row>
        <row r="95">
          <cell r="J95" t="str">
            <v>6-42310</v>
          </cell>
          <cell r="K95">
            <v>-399624500</v>
          </cell>
          <cell r="L95">
            <v>-376175800</v>
          </cell>
          <cell r="M95">
            <v>-403672100</v>
          </cell>
          <cell r="N95">
            <v>-385636700</v>
          </cell>
          <cell r="O95">
            <v>-400350300</v>
          </cell>
          <cell r="P95">
            <v>-396308900</v>
          </cell>
          <cell r="Q95">
            <v>-414363400</v>
          </cell>
          <cell r="R95">
            <v>-343675500</v>
          </cell>
          <cell r="S95">
            <v>-401997500</v>
          </cell>
          <cell r="T95">
            <v>-416012200</v>
          </cell>
          <cell r="U95">
            <v>-406450500</v>
          </cell>
          <cell r="V95">
            <v>-402679400</v>
          </cell>
        </row>
        <row r="96">
          <cell r="J96" t="str">
            <v>6-42360</v>
          </cell>
          <cell r="K96">
            <v>-128657999.99999999</v>
          </cell>
          <cell r="L96">
            <v>-123552700</v>
          </cell>
          <cell r="M96">
            <v>-133038900.00000001</v>
          </cell>
          <cell r="N96">
            <v>-128104099.99999999</v>
          </cell>
          <cell r="O96">
            <v>-132174600</v>
          </cell>
          <cell r="P96">
            <v>-128730899.99999999</v>
          </cell>
          <cell r="Q96">
            <v>-132854400</v>
          </cell>
          <cell r="R96">
            <v>-106315800</v>
          </cell>
          <cell r="S96">
            <v>-128553300</v>
          </cell>
          <cell r="T96">
            <v>-133167100</v>
          </cell>
          <cell r="U96">
            <v>-128382900</v>
          </cell>
          <cell r="V96">
            <v>-132951000</v>
          </cell>
        </row>
        <row r="97">
          <cell r="J97" t="str">
            <v>6-42410</v>
          </cell>
          <cell r="K97">
            <v>-350180000</v>
          </cell>
          <cell r="L97">
            <v>-336284400</v>
          </cell>
          <cell r="M97">
            <v>-362103800</v>
          </cell>
          <cell r="N97">
            <v>-348672300</v>
          </cell>
          <cell r="O97">
            <v>-359751400</v>
          </cell>
          <cell r="P97">
            <v>-350378400</v>
          </cell>
          <cell r="Q97">
            <v>-361601600</v>
          </cell>
          <cell r="R97">
            <v>-289369200</v>
          </cell>
          <cell r="S97">
            <v>-349895100</v>
          </cell>
          <cell r="T97">
            <v>-362452800</v>
          </cell>
          <cell r="U97">
            <v>-349431200</v>
          </cell>
          <cell r="V97">
            <v>-361864800</v>
          </cell>
        </row>
        <row r="98">
          <cell r="J98" t="str">
            <v>6-42460</v>
          </cell>
          <cell r="K98">
            <v>-94829600</v>
          </cell>
          <cell r="L98">
            <v>-91313700</v>
          </cell>
          <cell r="M98">
            <v>-98551100</v>
          </cell>
          <cell r="N98">
            <v>-94903400</v>
          </cell>
          <cell r="O98">
            <v>-97613000</v>
          </cell>
          <cell r="P98">
            <v>-94676000</v>
          </cell>
          <cell r="Q98">
            <v>-97498500</v>
          </cell>
          <cell r="R98">
            <v>-78694600</v>
          </cell>
          <cell r="S98">
            <v>-94125100</v>
          </cell>
          <cell r="T98">
            <v>-97751300</v>
          </cell>
          <cell r="U98">
            <v>-94420400</v>
          </cell>
          <cell r="V98">
            <v>-97687700</v>
          </cell>
        </row>
        <row r="99">
          <cell r="J99" t="str">
            <v>6-42510</v>
          </cell>
          <cell r="K99">
            <v>-855277000</v>
          </cell>
          <cell r="L99">
            <v>-820527800</v>
          </cell>
          <cell r="M99">
            <v>-884154700</v>
          </cell>
          <cell r="N99">
            <v>-850911700</v>
          </cell>
          <cell r="O99">
            <v>-878063600</v>
          </cell>
          <cell r="P99">
            <v>-855976900</v>
          </cell>
          <cell r="Q99">
            <v>-883961500</v>
          </cell>
          <cell r="R99">
            <v>-709177600</v>
          </cell>
          <cell r="S99">
            <v>-855401000</v>
          </cell>
          <cell r="T99">
            <v>-886176800</v>
          </cell>
          <cell r="U99">
            <v>-855235600</v>
          </cell>
          <cell r="V99">
            <v>-882936900</v>
          </cell>
        </row>
        <row r="100">
          <cell r="J100" t="str">
            <v>6-42860</v>
          </cell>
          <cell r="K100">
            <v>-22024000</v>
          </cell>
          <cell r="L100">
            <v>-21416700</v>
          </cell>
          <cell r="M100">
            <v>-23305600</v>
          </cell>
          <cell r="N100">
            <v>-22449500</v>
          </cell>
          <cell r="O100">
            <v>-22832800</v>
          </cell>
          <cell r="P100">
            <v>-21812600</v>
          </cell>
          <cell r="Q100">
            <v>-22284600</v>
          </cell>
          <cell r="R100">
            <v>-18558700</v>
          </cell>
          <cell r="S100">
            <v>-21328900</v>
          </cell>
          <cell r="T100">
            <v>-22362200</v>
          </cell>
          <cell r="U100">
            <v>-21754000</v>
          </cell>
          <cell r="V100">
            <v>-22428400</v>
          </cell>
        </row>
        <row r="101">
          <cell r="J101" t="str">
            <v>6-42910</v>
          </cell>
          <cell r="K101">
            <v>-2044900</v>
          </cell>
          <cell r="L101">
            <v>-1986600</v>
          </cell>
          <cell r="M101">
            <v>-2160100</v>
          </cell>
          <cell r="N101">
            <v>-2080700</v>
          </cell>
          <cell r="O101">
            <v>-2118500</v>
          </cell>
          <cell r="P101">
            <v>-2026800</v>
          </cell>
          <cell r="Q101">
            <v>-2072200</v>
          </cell>
          <cell r="R101">
            <v>-1720600</v>
          </cell>
          <cell r="S101">
            <v>-1985100</v>
          </cell>
          <cell r="T101">
            <v>-2079300</v>
          </cell>
          <cell r="U101">
            <v>-2021400</v>
          </cell>
          <cell r="V101">
            <v>-2084700</v>
          </cell>
        </row>
        <row r="102">
          <cell r="J102" t="str">
            <v>6-42960</v>
          </cell>
          <cell r="K102">
            <v>-9981900</v>
          </cell>
          <cell r="L102">
            <v>-9790600</v>
          </cell>
          <cell r="M102">
            <v>-10730300</v>
          </cell>
          <cell r="N102">
            <v>-10338700</v>
          </cell>
          <cell r="O102">
            <v>-10413600</v>
          </cell>
          <cell r="P102">
            <v>-9815600</v>
          </cell>
          <cell r="Q102">
            <v>-9955800</v>
          </cell>
          <cell r="R102">
            <v>-8524500</v>
          </cell>
          <cell r="S102">
            <v>-9453600</v>
          </cell>
          <cell r="T102">
            <v>-9998600</v>
          </cell>
          <cell r="U102">
            <v>-9789400</v>
          </cell>
          <cell r="V102">
            <v>-10061200</v>
          </cell>
        </row>
        <row r="103">
          <cell r="J103" t="str">
            <v>6-51101</v>
          </cell>
          <cell r="K103">
            <v>-81495000</v>
          </cell>
          <cell r="L103">
            <v>-87530000</v>
          </cell>
          <cell r="M103">
            <v>-87055000</v>
          </cell>
          <cell r="N103">
            <v>-93840000</v>
          </cell>
          <cell r="O103">
            <v>-87145000</v>
          </cell>
          <cell r="P103">
            <v>-108965000</v>
          </cell>
          <cell r="Q103">
            <v>-100320000</v>
          </cell>
          <cell r="R103">
            <v>-84885000</v>
          </cell>
          <cell r="S103">
            <v>-86920000</v>
          </cell>
          <cell r="T103">
            <v>-102085000</v>
          </cell>
          <cell r="U103">
            <v>-94015000</v>
          </cell>
          <cell r="V103">
            <v>-85700000</v>
          </cell>
        </row>
        <row r="104">
          <cell r="J104" t="str">
            <v>6-51201</v>
          </cell>
          <cell r="K104">
            <v>-161491500</v>
          </cell>
          <cell r="L104">
            <v>-145554000</v>
          </cell>
          <cell r="M104">
            <v>-166643000</v>
          </cell>
          <cell r="N104">
            <v>-151710500</v>
          </cell>
          <cell r="O104">
            <v>-171350500</v>
          </cell>
          <cell r="P104">
            <v>-217425500</v>
          </cell>
          <cell r="Q104">
            <v>-324578000</v>
          </cell>
          <cell r="R104">
            <v>-222093500</v>
          </cell>
          <cell r="S104">
            <v>-188851000</v>
          </cell>
          <cell r="T104">
            <v>-166616000</v>
          </cell>
          <cell r="U104">
            <v>-137461000</v>
          </cell>
          <cell r="V104">
            <v>-227916000</v>
          </cell>
        </row>
        <row r="105">
          <cell r="J105" t="str">
            <v>6-51301</v>
          </cell>
          <cell r="K105">
            <v>-113314000</v>
          </cell>
          <cell r="L105">
            <v>-171015000</v>
          </cell>
          <cell r="M105">
            <v>-164092000</v>
          </cell>
          <cell r="N105">
            <v>-167965000</v>
          </cell>
          <cell r="O105">
            <v>-149188000</v>
          </cell>
          <cell r="P105">
            <v>-152739000</v>
          </cell>
          <cell r="Q105">
            <v>-195346000</v>
          </cell>
          <cell r="R105">
            <v>-180436000</v>
          </cell>
          <cell r="S105">
            <v>-185827000</v>
          </cell>
          <cell r="T105">
            <v>-208730000</v>
          </cell>
          <cell r="U105">
            <v>-165122000</v>
          </cell>
          <cell r="V105">
            <v>-266607000</v>
          </cell>
        </row>
        <row r="106">
          <cell r="J106" t="str">
            <v>6-51401</v>
          </cell>
          <cell r="K106">
            <v>-284256500</v>
          </cell>
          <cell r="L106">
            <v>-296336500</v>
          </cell>
          <cell r="M106">
            <v>-366230500</v>
          </cell>
          <cell r="N106">
            <v>-326555500</v>
          </cell>
          <cell r="O106">
            <v>-340246500</v>
          </cell>
          <cell r="P106">
            <v>-406687000</v>
          </cell>
          <cell r="Q106">
            <v>-384902500</v>
          </cell>
          <cell r="R106">
            <v>-333131500</v>
          </cell>
          <cell r="S106">
            <v>-337641500</v>
          </cell>
          <cell r="T106">
            <v>-346441500</v>
          </cell>
          <cell r="U106">
            <v>-334461500</v>
          </cell>
          <cell r="V106">
            <v>-347450500</v>
          </cell>
        </row>
        <row r="107">
          <cell r="J107" t="str">
            <v>6-51501</v>
          </cell>
          <cell r="K107">
            <v>-102110000</v>
          </cell>
          <cell r="L107">
            <v>-70740000</v>
          </cell>
          <cell r="M107">
            <v>-76380000</v>
          </cell>
          <cell r="N107">
            <v>-79330000</v>
          </cell>
          <cell r="O107">
            <v>-100220000</v>
          </cell>
          <cell r="P107">
            <v>-128530000</v>
          </cell>
          <cell r="Q107">
            <v>-120350000</v>
          </cell>
          <cell r="R107">
            <v>-151520000</v>
          </cell>
          <cell r="S107">
            <v>-111890000</v>
          </cell>
          <cell r="T107">
            <v>-96210000</v>
          </cell>
          <cell r="U107">
            <v>-82920000</v>
          </cell>
          <cell r="V107">
            <v>-135850000</v>
          </cell>
        </row>
        <row r="108">
          <cell r="J108" t="str">
            <v>6-51601</v>
          </cell>
          <cell r="K108">
            <v>-1542000</v>
          </cell>
          <cell r="L108">
            <v>-1542000</v>
          </cell>
          <cell r="M108">
            <v>-2792000</v>
          </cell>
          <cell r="N108">
            <v>-4142000</v>
          </cell>
          <cell r="O108">
            <v>-4142000</v>
          </cell>
          <cell r="P108">
            <v>-7262000</v>
          </cell>
          <cell r="Q108">
            <v>-4142000</v>
          </cell>
          <cell r="R108">
            <v>-4142000</v>
          </cell>
          <cell r="S108">
            <v>-4142000</v>
          </cell>
          <cell r="T108">
            <v>-4962000</v>
          </cell>
          <cell r="U108">
            <v>-4142000</v>
          </cell>
          <cell r="V108">
            <v>-7262000</v>
          </cell>
        </row>
        <row r="109">
          <cell r="J109" t="str">
            <v>6-61110</v>
          </cell>
          <cell r="K109">
            <v>0</v>
          </cell>
          <cell r="L109">
            <v>0</v>
          </cell>
          <cell r="M109">
            <v>-990000000</v>
          </cell>
          <cell r="N109">
            <v>-312500000</v>
          </cell>
          <cell r="O109">
            <v>0</v>
          </cell>
          <cell r="P109">
            <v>-990000000</v>
          </cell>
          <cell r="Q109">
            <v>-312500000</v>
          </cell>
          <cell r="R109">
            <v>0</v>
          </cell>
          <cell r="S109">
            <v>-990000000</v>
          </cell>
          <cell r="T109">
            <v>-312500000</v>
          </cell>
          <cell r="U109">
            <v>0</v>
          </cell>
          <cell r="V109">
            <v>0</v>
          </cell>
        </row>
        <row r="110">
          <cell r="J110" t="str">
            <v>6-61210</v>
          </cell>
          <cell r="K110">
            <v>0</v>
          </cell>
          <cell r="L110">
            <v>0</v>
          </cell>
          <cell r="M110">
            <v>-20000000</v>
          </cell>
          <cell r="N110">
            <v>0</v>
          </cell>
          <cell r="O110">
            <v>-122500000</v>
          </cell>
          <cell r="P110">
            <v>-20000000</v>
          </cell>
          <cell r="Q110">
            <v>0</v>
          </cell>
          <cell r="R110">
            <v>0</v>
          </cell>
          <cell r="S110">
            <v>0</v>
          </cell>
          <cell r="T110">
            <v>-45000000</v>
          </cell>
          <cell r="U110">
            <v>0</v>
          </cell>
          <cell r="V110">
            <v>0</v>
          </cell>
        </row>
        <row r="111">
          <cell r="J111" t="str">
            <v>6-61220</v>
          </cell>
          <cell r="K111">
            <v>0</v>
          </cell>
          <cell r="L111">
            <v>0</v>
          </cell>
          <cell r="M111">
            <v>0</v>
          </cell>
          <cell r="N111">
            <v>-45000000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-15000000</v>
          </cell>
          <cell r="T111">
            <v>-30000000</v>
          </cell>
          <cell r="U111">
            <v>0</v>
          </cell>
          <cell r="V111">
            <v>0</v>
          </cell>
        </row>
        <row r="112">
          <cell r="J112" t="str">
            <v>6-61230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-112500000</v>
          </cell>
          <cell r="V112">
            <v>0</v>
          </cell>
        </row>
        <row r="113">
          <cell r="J113" t="str">
            <v>6-61240</v>
          </cell>
          <cell r="K113">
            <v>0</v>
          </cell>
          <cell r="L113">
            <v>0</v>
          </cell>
          <cell r="M113">
            <v>-15000000</v>
          </cell>
          <cell r="N113">
            <v>-15000000</v>
          </cell>
          <cell r="O113">
            <v>0</v>
          </cell>
          <cell r="P113">
            <v>-15000000</v>
          </cell>
          <cell r="Q113">
            <v>0</v>
          </cell>
          <cell r="R113">
            <v>0</v>
          </cell>
          <cell r="S113">
            <v>-17500000</v>
          </cell>
          <cell r="T113">
            <v>-15000000</v>
          </cell>
          <cell r="U113">
            <v>0</v>
          </cell>
          <cell r="V113">
            <v>0</v>
          </cell>
        </row>
        <row r="114">
          <cell r="J114" t="str">
            <v>6-61310</v>
          </cell>
          <cell r="K114">
            <v>0</v>
          </cell>
          <cell r="L114">
            <v>0</v>
          </cell>
          <cell r="M114">
            <v>0</v>
          </cell>
          <cell r="N114">
            <v>-20000000</v>
          </cell>
          <cell r="O114">
            <v>-22500000</v>
          </cell>
          <cell r="P114">
            <v>0</v>
          </cell>
          <cell r="Q114">
            <v>0</v>
          </cell>
          <cell r="R114">
            <v>-30500000</v>
          </cell>
          <cell r="S114">
            <v>-20000000</v>
          </cell>
          <cell r="T114">
            <v>-4000000</v>
          </cell>
          <cell r="U114">
            <v>0</v>
          </cell>
          <cell r="V114">
            <v>0</v>
          </cell>
        </row>
        <row r="115">
          <cell r="J115" t="str">
            <v>6-61320</v>
          </cell>
          <cell r="K115">
            <v>0</v>
          </cell>
          <cell r="L115">
            <v>0</v>
          </cell>
          <cell r="M115">
            <v>-20000000</v>
          </cell>
          <cell r="N115">
            <v>-15000000</v>
          </cell>
          <cell r="O115">
            <v>0</v>
          </cell>
          <cell r="P115">
            <v>0</v>
          </cell>
          <cell r="Q115">
            <v>-20000000</v>
          </cell>
          <cell r="R115">
            <v>0</v>
          </cell>
          <cell r="S115">
            <v>0</v>
          </cell>
          <cell r="T115">
            <v>-15000000</v>
          </cell>
          <cell r="U115">
            <v>0</v>
          </cell>
          <cell r="V115">
            <v>0</v>
          </cell>
        </row>
        <row r="116">
          <cell r="J116" t="str">
            <v>6-61410</v>
          </cell>
          <cell r="K116">
            <v>0</v>
          </cell>
          <cell r="L116">
            <v>0</v>
          </cell>
          <cell r="M116">
            <v>0</v>
          </cell>
          <cell r="N116">
            <v>-25000000</v>
          </cell>
          <cell r="O116">
            <v>-25000000</v>
          </cell>
          <cell r="P116">
            <v>0</v>
          </cell>
          <cell r="Q116">
            <v>0</v>
          </cell>
          <cell r="R116">
            <v>-50000000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J117" t="str">
            <v>6-61420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-105000000</v>
          </cell>
          <cell r="V117">
            <v>0</v>
          </cell>
        </row>
        <row r="118">
          <cell r="J118" t="str">
            <v>6-61510</v>
          </cell>
          <cell r="K118">
            <v>0</v>
          </cell>
          <cell r="L118">
            <v>0</v>
          </cell>
          <cell r="M118">
            <v>-31250000</v>
          </cell>
          <cell r="N118">
            <v>0</v>
          </cell>
          <cell r="O118">
            <v>-10000000</v>
          </cell>
          <cell r="P118">
            <v>0</v>
          </cell>
          <cell r="Q118">
            <v>0</v>
          </cell>
          <cell r="R118">
            <v>-31250000</v>
          </cell>
          <cell r="S118">
            <v>-10000000</v>
          </cell>
          <cell r="T118">
            <v>0</v>
          </cell>
          <cell r="U118">
            <v>-31250000</v>
          </cell>
          <cell r="V118">
            <v>0</v>
          </cell>
        </row>
        <row r="119">
          <cell r="J119" t="str">
            <v>6-62110</v>
          </cell>
          <cell r="K119">
            <v>0</v>
          </cell>
          <cell r="L119">
            <v>-1000000</v>
          </cell>
          <cell r="M119">
            <v>0</v>
          </cell>
          <cell r="N119">
            <v>0</v>
          </cell>
          <cell r="O119">
            <v>-5000000</v>
          </cell>
          <cell r="P119">
            <v>0</v>
          </cell>
          <cell r="Q119">
            <v>0</v>
          </cell>
          <cell r="R119">
            <v>0</v>
          </cell>
          <cell r="S119">
            <v>-3000000</v>
          </cell>
          <cell r="T119">
            <v>-2000000</v>
          </cell>
          <cell r="U119">
            <v>0</v>
          </cell>
          <cell r="V119">
            <v>0</v>
          </cell>
        </row>
        <row r="120">
          <cell r="J120" t="str">
            <v>6-62310</v>
          </cell>
          <cell r="K120">
            <v>0</v>
          </cell>
          <cell r="L120">
            <v>0</v>
          </cell>
          <cell r="M120">
            <v>0</v>
          </cell>
          <cell r="N120">
            <v>-12600000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-12600000</v>
          </cell>
          <cell r="T120">
            <v>0</v>
          </cell>
          <cell r="U120">
            <v>0</v>
          </cell>
          <cell r="V120">
            <v>0</v>
          </cell>
        </row>
        <row r="121">
          <cell r="J121" t="str">
            <v>71101</v>
          </cell>
          <cell r="K121">
            <v>911769900</v>
          </cell>
          <cell r="L121">
            <v>820927800</v>
          </cell>
          <cell r="M121">
            <v>947150700</v>
          </cell>
          <cell r="N121">
            <v>942680600</v>
          </cell>
          <cell r="O121">
            <v>1002041600</v>
          </cell>
          <cell r="P121">
            <v>976597200</v>
          </cell>
          <cell r="Q121">
            <v>1014081500</v>
          </cell>
          <cell r="R121">
            <v>1038657200</v>
          </cell>
          <cell r="S121">
            <v>1128326700</v>
          </cell>
          <cell r="T121">
            <v>1085871400</v>
          </cell>
          <cell r="U121">
            <v>1008775300</v>
          </cell>
          <cell r="V121">
            <v>1003424300</v>
          </cell>
        </row>
        <row r="122">
          <cell r="J122" t="str">
            <v>71102</v>
          </cell>
          <cell r="K122">
            <v>791468800</v>
          </cell>
          <cell r="L122">
            <v>715193000</v>
          </cell>
          <cell r="M122">
            <v>815923300</v>
          </cell>
          <cell r="N122">
            <v>804773400</v>
          </cell>
          <cell r="O122">
            <v>847373400</v>
          </cell>
          <cell r="P122">
            <v>829034100</v>
          </cell>
          <cell r="Q122">
            <v>875721900</v>
          </cell>
          <cell r="R122">
            <v>910589000</v>
          </cell>
          <cell r="S122">
            <v>950181500</v>
          </cell>
          <cell r="T122">
            <v>910672600</v>
          </cell>
          <cell r="U122">
            <v>837960400</v>
          </cell>
          <cell r="V122">
            <v>870091800</v>
          </cell>
        </row>
        <row r="123">
          <cell r="J123" t="str">
            <v>71103</v>
          </cell>
          <cell r="K123">
            <v>772326700</v>
          </cell>
          <cell r="L123">
            <v>757197500</v>
          </cell>
          <cell r="M123">
            <v>788455900</v>
          </cell>
          <cell r="N123">
            <v>769239100</v>
          </cell>
          <cell r="O123">
            <v>783290200</v>
          </cell>
          <cell r="P123">
            <v>771633200</v>
          </cell>
          <cell r="Q123">
            <v>785791000</v>
          </cell>
          <cell r="R123">
            <v>707716400</v>
          </cell>
          <cell r="S123">
            <v>788672200</v>
          </cell>
          <cell r="T123">
            <v>804862800</v>
          </cell>
          <cell r="U123">
            <v>788123700</v>
          </cell>
          <cell r="V123">
            <v>804093200</v>
          </cell>
        </row>
        <row r="124">
          <cell r="J124" t="str">
            <v>71104</v>
          </cell>
          <cell r="K124">
            <v>2304472200</v>
          </cell>
          <cell r="L124">
            <v>2329064300</v>
          </cell>
          <cell r="M124">
            <v>2329940600</v>
          </cell>
          <cell r="N124">
            <v>2331948600</v>
          </cell>
          <cell r="O124">
            <v>2254940800</v>
          </cell>
          <cell r="P124">
            <v>2358484900</v>
          </cell>
          <cell r="Q124">
            <v>2376658300</v>
          </cell>
          <cell r="R124">
            <v>2183189900</v>
          </cell>
          <cell r="S124">
            <v>2272238200</v>
          </cell>
          <cell r="T124">
            <v>2165324600</v>
          </cell>
          <cell r="U124">
            <v>2213828700</v>
          </cell>
          <cell r="V124">
            <v>2490032500</v>
          </cell>
        </row>
        <row r="125">
          <cell r="J125" t="str">
            <v>71105</v>
          </cell>
          <cell r="K125">
            <v>1113559600</v>
          </cell>
          <cell r="L125">
            <v>1113559600</v>
          </cell>
          <cell r="M125">
            <v>1113559600</v>
          </cell>
          <cell r="N125">
            <v>1113559600</v>
          </cell>
          <cell r="O125">
            <v>1113559600</v>
          </cell>
          <cell r="P125">
            <v>1113559600</v>
          </cell>
          <cell r="Q125">
            <v>1113559600</v>
          </cell>
          <cell r="R125">
            <v>1113559600</v>
          </cell>
          <cell r="S125">
            <v>1113559600</v>
          </cell>
          <cell r="T125">
            <v>1122531500</v>
          </cell>
          <cell r="U125">
            <v>1113559600</v>
          </cell>
          <cell r="V125">
            <v>1113559600</v>
          </cell>
        </row>
        <row r="126">
          <cell r="J126" t="str">
            <v>71106</v>
          </cell>
          <cell r="K126">
            <v>24497500</v>
          </cell>
          <cell r="L126">
            <v>24497500</v>
          </cell>
          <cell r="M126">
            <v>24497500</v>
          </cell>
          <cell r="N126">
            <v>24497500</v>
          </cell>
          <cell r="O126">
            <v>24497500</v>
          </cell>
          <cell r="P126">
            <v>24497500</v>
          </cell>
          <cell r="Q126">
            <v>24497500</v>
          </cell>
          <cell r="R126">
            <v>24497500</v>
          </cell>
          <cell r="S126">
            <v>24497500</v>
          </cell>
          <cell r="T126">
            <v>24497500</v>
          </cell>
          <cell r="U126">
            <v>24497500</v>
          </cell>
          <cell r="V126">
            <v>24497500</v>
          </cell>
        </row>
        <row r="127">
          <cell r="J127" t="str">
            <v>71107</v>
          </cell>
          <cell r="K127">
            <v>1367591900</v>
          </cell>
          <cell r="L127">
            <v>1393891900</v>
          </cell>
          <cell r="M127">
            <v>1456491900</v>
          </cell>
          <cell r="N127">
            <v>1456491900</v>
          </cell>
          <cell r="O127">
            <v>1457391900</v>
          </cell>
          <cell r="P127">
            <v>1484591900</v>
          </cell>
          <cell r="Q127">
            <v>1486391900</v>
          </cell>
          <cell r="R127">
            <v>1491791900</v>
          </cell>
          <cell r="S127">
            <v>1506791900</v>
          </cell>
          <cell r="T127">
            <v>1507691900</v>
          </cell>
          <cell r="U127">
            <v>1505891900</v>
          </cell>
          <cell r="V127">
            <v>1486391900</v>
          </cell>
        </row>
        <row r="128">
          <cell r="J128" t="str">
            <v>71108</v>
          </cell>
          <cell r="K128">
            <v>979616100</v>
          </cell>
          <cell r="L128">
            <v>940197000</v>
          </cell>
          <cell r="M128">
            <v>1056717900</v>
          </cell>
          <cell r="N128">
            <v>1033053700</v>
          </cell>
          <cell r="O128">
            <v>1056066200</v>
          </cell>
          <cell r="P128">
            <v>1032406000</v>
          </cell>
          <cell r="Q128">
            <v>1067721600</v>
          </cell>
          <cell r="R128">
            <v>1085687500</v>
          </cell>
          <cell r="S128">
            <v>1073875700</v>
          </cell>
          <cell r="T128">
            <v>1095449500</v>
          </cell>
          <cell r="U128">
            <v>1074523300</v>
          </cell>
          <cell r="V128">
            <v>1094560500</v>
          </cell>
        </row>
        <row r="129">
          <cell r="J129" t="str">
            <v>71112</v>
          </cell>
          <cell r="K129">
            <v>272238600</v>
          </cell>
          <cell r="L129">
            <v>298754400</v>
          </cell>
          <cell r="M129">
            <v>340185200</v>
          </cell>
          <cell r="N129">
            <v>323773600</v>
          </cell>
          <cell r="O129">
            <v>358388200</v>
          </cell>
          <cell r="P129">
            <v>395251200</v>
          </cell>
          <cell r="Q129">
            <v>435424500</v>
          </cell>
          <cell r="R129">
            <v>381841400</v>
          </cell>
          <cell r="S129">
            <v>357936300</v>
          </cell>
          <cell r="T129">
            <v>364369600</v>
          </cell>
          <cell r="U129">
            <v>324743600</v>
          </cell>
          <cell r="V129">
            <v>412453900</v>
          </cell>
        </row>
        <row r="130">
          <cell r="J130" t="str">
            <v>71113</v>
          </cell>
          <cell r="K130">
            <v>0</v>
          </cell>
          <cell r="L130">
            <v>0</v>
          </cell>
          <cell r="M130">
            <v>235965500</v>
          </cell>
          <cell r="N130">
            <v>42080000</v>
          </cell>
          <cell r="O130">
            <v>19170000</v>
          </cell>
          <cell r="P130">
            <v>235965500</v>
          </cell>
          <cell r="Q130">
            <v>0</v>
          </cell>
          <cell r="R130">
            <v>42110000</v>
          </cell>
          <cell r="S130">
            <v>245785500</v>
          </cell>
          <cell r="T130">
            <v>33440000</v>
          </cell>
          <cell r="U130">
            <v>14300000</v>
          </cell>
          <cell r="V130">
            <v>0</v>
          </cell>
        </row>
        <row r="131">
          <cell r="J131" t="str">
            <v>71114</v>
          </cell>
          <cell r="K131">
            <v>0</v>
          </cell>
          <cell r="L131">
            <v>0</v>
          </cell>
          <cell r="M131">
            <v>320800000</v>
          </cell>
          <cell r="N131">
            <v>4200000</v>
          </cell>
          <cell r="O131">
            <v>0</v>
          </cell>
          <cell r="P131">
            <v>320800000</v>
          </cell>
          <cell r="Q131">
            <v>0</v>
          </cell>
          <cell r="R131">
            <v>0</v>
          </cell>
          <cell r="S131">
            <v>316000000</v>
          </cell>
          <cell r="T131">
            <v>4200000</v>
          </cell>
          <cell r="U131">
            <v>0</v>
          </cell>
          <cell r="V131">
            <v>0</v>
          </cell>
        </row>
        <row r="132">
          <cell r="J132" t="str">
            <v>71199</v>
          </cell>
          <cell r="K132">
            <v>103344000</v>
          </cell>
          <cell r="L132">
            <v>93016900</v>
          </cell>
          <cell r="M132">
            <v>108768400</v>
          </cell>
          <cell r="N132">
            <v>108246800</v>
          </cell>
          <cell r="O132">
            <v>114088400</v>
          </cell>
          <cell r="P132">
            <v>112210800</v>
          </cell>
          <cell r="Q132">
            <v>115444500</v>
          </cell>
          <cell r="R132">
            <v>115235900</v>
          </cell>
          <cell r="S132">
            <v>108768400</v>
          </cell>
          <cell r="T132">
            <v>113045300</v>
          </cell>
          <cell r="U132">
            <v>109394300</v>
          </cell>
          <cell r="V132">
            <v>114297100</v>
          </cell>
        </row>
        <row r="133">
          <cell r="J133" t="str">
            <v>71201</v>
          </cell>
          <cell r="K133">
            <v>3821331300</v>
          </cell>
          <cell r="L133">
            <v>3561099500</v>
          </cell>
          <cell r="M133">
            <v>4028745300</v>
          </cell>
          <cell r="N133">
            <v>3938803600</v>
          </cell>
          <cell r="O133">
            <v>4088984500</v>
          </cell>
          <cell r="P133">
            <v>4035370500</v>
          </cell>
          <cell r="Q133">
            <v>4160578100</v>
          </cell>
          <cell r="R133">
            <v>3584029200</v>
          </cell>
          <cell r="S133">
            <v>4049623100</v>
          </cell>
          <cell r="T133">
            <v>4161166300</v>
          </cell>
          <cell r="U133">
            <v>4028561000</v>
          </cell>
          <cell r="V133">
            <v>4173654800</v>
          </cell>
        </row>
        <row r="134">
          <cell r="J134" t="str">
            <v>71202</v>
          </cell>
          <cell r="K134">
            <v>1503934000</v>
          </cell>
          <cell r="L134">
            <v>1551936400</v>
          </cell>
          <cell r="M134">
            <v>1846076600</v>
          </cell>
          <cell r="N134">
            <v>1681814100</v>
          </cell>
          <cell r="O134">
            <v>1750661200</v>
          </cell>
          <cell r="P134">
            <v>1849891200</v>
          </cell>
          <cell r="Q134">
            <v>1773692500</v>
          </cell>
          <cell r="R134">
            <v>1842429300</v>
          </cell>
          <cell r="S134">
            <v>1725022700</v>
          </cell>
          <cell r="T134">
            <v>1779075200</v>
          </cell>
          <cell r="U134">
            <v>1797418500</v>
          </cell>
          <cell r="V134">
            <v>1887393100</v>
          </cell>
        </row>
        <row r="135">
          <cell r="J135" t="str">
            <v>71203</v>
          </cell>
          <cell r="K135">
            <v>142268700</v>
          </cell>
          <cell r="L135">
            <v>127612500</v>
          </cell>
          <cell r="M135">
            <v>149967000</v>
          </cell>
          <cell r="N135">
            <v>149226700</v>
          </cell>
          <cell r="O135">
            <v>157517100</v>
          </cell>
          <cell r="P135">
            <v>154852400</v>
          </cell>
          <cell r="Q135">
            <v>159441700</v>
          </cell>
          <cell r="R135">
            <v>159145600</v>
          </cell>
          <cell r="S135">
            <v>149967000</v>
          </cell>
          <cell r="T135">
            <v>156036700</v>
          </cell>
          <cell r="U135">
            <v>150855200</v>
          </cell>
          <cell r="V135">
            <v>157813200</v>
          </cell>
        </row>
        <row r="136">
          <cell r="J136" t="str">
            <v>71204</v>
          </cell>
          <cell r="K136">
            <v>28532500</v>
          </cell>
          <cell r="L136">
            <v>26531200</v>
          </cell>
          <cell r="M136">
            <v>44691900</v>
          </cell>
          <cell r="N136">
            <v>43942300</v>
          </cell>
          <cell r="O136">
            <v>44690100</v>
          </cell>
          <cell r="P136">
            <v>43942300</v>
          </cell>
          <cell r="Q136">
            <v>45638700</v>
          </cell>
          <cell r="R136">
            <v>45904600</v>
          </cell>
          <cell r="S136">
            <v>45171100</v>
          </cell>
          <cell r="T136">
            <v>45963400</v>
          </cell>
          <cell r="U136">
            <v>45167400</v>
          </cell>
          <cell r="V136">
            <v>45965300</v>
          </cell>
        </row>
        <row r="137">
          <cell r="J137" t="str">
            <v>71205</v>
          </cell>
          <cell r="K137">
            <v>34755800</v>
          </cell>
          <cell r="L137">
            <v>34755800</v>
          </cell>
          <cell r="M137">
            <v>34755800</v>
          </cell>
          <cell r="N137">
            <v>30755800</v>
          </cell>
          <cell r="O137">
            <v>30755800</v>
          </cell>
          <cell r="P137">
            <v>30755800</v>
          </cell>
          <cell r="Q137">
            <v>30755800</v>
          </cell>
          <cell r="R137">
            <v>30755800</v>
          </cell>
          <cell r="S137">
            <v>30755800</v>
          </cell>
          <cell r="T137">
            <v>30755800</v>
          </cell>
          <cell r="U137">
            <v>30755800</v>
          </cell>
          <cell r="V137">
            <v>30755800</v>
          </cell>
        </row>
        <row r="138">
          <cell r="J138" t="str">
            <v>71206</v>
          </cell>
          <cell r="K138">
            <v>808252700</v>
          </cell>
          <cell r="L138">
            <v>773934800</v>
          </cell>
          <cell r="M138">
            <v>820229200</v>
          </cell>
          <cell r="N138">
            <v>806550200</v>
          </cell>
          <cell r="O138">
            <v>-3097379700</v>
          </cell>
          <cell r="P138">
            <v>22282400</v>
          </cell>
          <cell r="Q138">
            <v>22833300</v>
          </cell>
          <cell r="R138">
            <v>19413000</v>
          </cell>
          <cell r="S138">
            <v>22302100</v>
          </cell>
          <cell r="T138">
            <v>22931800</v>
          </cell>
          <cell r="U138">
            <v>22293800</v>
          </cell>
          <cell r="V138">
            <v>22904100</v>
          </cell>
        </row>
        <row r="139">
          <cell r="J139" t="str">
            <v>71207</v>
          </cell>
          <cell r="K139">
            <v>3464444900</v>
          </cell>
          <cell r="L139">
            <v>3158438000</v>
          </cell>
          <cell r="M139">
            <v>3545201900</v>
          </cell>
          <cell r="N139">
            <v>3350216400</v>
          </cell>
          <cell r="O139">
            <v>3452455700</v>
          </cell>
          <cell r="P139">
            <v>3557419500</v>
          </cell>
          <cell r="Q139">
            <v>3702702300</v>
          </cell>
          <cell r="R139">
            <v>3717714100</v>
          </cell>
          <cell r="S139">
            <v>3778616800</v>
          </cell>
          <cell r="T139">
            <v>3923727900</v>
          </cell>
          <cell r="U139">
            <v>4010368400</v>
          </cell>
          <cell r="V139">
            <v>3504738600</v>
          </cell>
        </row>
        <row r="140">
          <cell r="J140" t="str">
            <v>71208</v>
          </cell>
          <cell r="K140">
            <v>1041562800</v>
          </cell>
          <cell r="L140">
            <v>951609000</v>
          </cell>
          <cell r="M140">
            <v>1158948700</v>
          </cell>
          <cell r="N140">
            <v>1136554600</v>
          </cell>
          <cell r="O140">
            <v>1192937400</v>
          </cell>
          <cell r="P140">
            <v>1164735900</v>
          </cell>
          <cell r="Q140">
            <v>1217018500</v>
          </cell>
          <cell r="R140">
            <v>1216694300</v>
          </cell>
          <cell r="S140">
            <v>1196868300</v>
          </cell>
          <cell r="T140">
            <v>1228881400</v>
          </cell>
          <cell r="U140">
            <v>1188491200</v>
          </cell>
          <cell r="V140">
            <v>1220878800</v>
          </cell>
        </row>
        <row r="141">
          <cell r="J141" t="str">
            <v>71209</v>
          </cell>
          <cell r="K141">
            <v>68250000</v>
          </cell>
          <cell r="L141">
            <v>64561400</v>
          </cell>
          <cell r="M141">
            <v>70812700</v>
          </cell>
          <cell r="N141">
            <v>70026400</v>
          </cell>
          <cell r="O141">
            <v>72211100</v>
          </cell>
          <cell r="P141">
            <v>72012400</v>
          </cell>
          <cell r="Q141">
            <v>73974300</v>
          </cell>
          <cell r="R141">
            <v>74148700</v>
          </cell>
          <cell r="S141">
            <v>71731900</v>
          </cell>
          <cell r="T141">
            <v>73574800</v>
          </cell>
          <cell r="U141">
            <v>71917100</v>
          </cell>
          <cell r="V141">
            <v>73913500</v>
          </cell>
        </row>
        <row r="142">
          <cell r="J142" t="str">
            <v>71210</v>
          </cell>
          <cell r="K142">
            <v>832053300</v>
          </cell>
          <cell r="L142">
            <v>832053300</v>
          </cell>
          <cell r="M142">
            <v>832053300</v>
          </cell>
          <cell r="N142">
            <v>832053300</v>
          </cell>
          <cell r="O142">
            <v>832053300</v>
          </cell>
          <cell r="P142">
            <v>832053300</v>
          </cell>
          <cell r="Q142">
            <v>832053300</v>
          </cell>
          <cell r="R142">
            <v>832053300</v>
          </cell>
          <cell r="S142">
            <v>832053300</v>
          </cell>
          <cell r="T142">
            <v>832053300</v>
          </cell>
          <cell r="U142">
            <v>832053300</v>
          </cell>
          <cell r="V142">
            <v>832053300</v>
          </cell>
        </row>
        <row r="143">
          <cell r="J143" t="str">
            <v>71211</v>
          </cell>
          <cell r="K143">
            <v>442883100</v>
          </cell>
          <cell r="L143">
            <v>426052100</v>
          </cell>
          <cell r="M143">
            <v>483490300</v>
          </cell>
          <cell r="N143">
            <v>474160300</v>
          </cell>
          <cell r="O143">
            <v>486017200</v>
          </cell>
          <cell r="P143">
            <v>482581700</v>
          </cell>
          <cell r="Q143">
            <v>488680700</v>
          </cell>
          <cell r="R143">
            <v>480263700</v>
          </cell>
          <cell r="S143">
            <v>535434900</v>
          </cell>
          <cell r="T143">
            <v>509603100</v>
          </cell>
          <cell r="U143">
            <v>476015400</v>
          </cell>
          <cell r="V143">
            <v>488076900</v>
          </cell>
        </row>
        <row r="144">
          <cell r="J144" t="str">
            <v>71250</v>
          </cell>
          <cell r="K144">
            <v>1000312000</v>
          </cell>
          <cell r="L144">
            <v>914020800</v>
          </cell>
          <cell r="M144">
            <v>1063131300</v>
          </cell>
          <cell r="N144">
            <v>1042371900</v>
          </cell>
          <cell r="O144">
            <v>1088824900</v>
          </cell>
          <cell r="P144">
            <v>1063634100</v>
          </cell>
          <cell r="Q144">
            <v>1088424500</v>
          </cell>
          <cell r="R144">
            <v>1087666400</v>
          </cell>
          <cell r="S144">
            <v>1066415100</v>
          </cell>
          <cell r="T144">
            <v>1090598700</v>
          </cell>
          <cell r="U144">
            <v>1056601600</v>
          </cell>
          <cell r="V144">
            <v>1089441500</v>
          </cell>
        </row>
        <row r="145">
          <cell r="J145" t="str">
            <v>71301</v>
          </cell>
          <cell r="K145">
            <v>224469800</v>
          </cell>
          <cell r="L145">
            <v>214569900</v>
          </cell>
          <cell r="M145">
            <v>233300400</v>
          </cell>
          <cell r="N145">
            <v>223641600</v>
          </cell>
          <cell r="O145">
            <v>229923200</v>
          </cell>
          <cell r="P145">
            <v>224356600</v>
          </cell>
          <cell r="Q145">
            <v>232103400</v>
          </cell>
          <cell r="R145">
            <v>192273000</v>
          </cell>
          <cell r="S145">
            <v>223948300</v>
          </cell>
          <cell r="T145">
            <v>233043700</v>
          </cell>
          <cell r="U145">
            <v>227383600</v>
          </cell>
          <cell r="V145">
            <v>228841400</v>
          </cell>
        </row>
        <row r="146">
          <cell r="J146" t="str">
            <v>71302</v>
          </cell>
          <cell r="K146">
            <v>5024100</v>
          </cell>
          <cell r="L146">
            <v>4824800</v>
          </cell>
          <cell r="M146">
            <v>5195200</v>
          </cell>
          <cell r="N146">
            <v>5002500</v>
          </cell>
          <cell r="O146">
            <v>5161400</v>
          </cell>
          <cell r="P146">
            <v>5027000</v>
          </cell>
          <cell r="Q146">
            <v>5188000</v>
          </cell>
          <cell r="R146">
            <v>4151700</v>
          </cell>
          <cell r="S146">
            <v>5020000</v>
          </cell>
          <cell r="T146">
            <v>5200200</v>
          </cell>
          <cell r="U146">
            <v>5013400</v>
          </cell>
          <cell r="V146">
            <v>5191800</v>
          </cell>
        </row>
        <row r="147">
          <cell r="J147" t="str">
            <v>71303</v>
          </cell>
          <cell r="K147">
            <v>89123000</v>
          </cell>
          <cell r="L147">
            <v>88106300</v>
          </cell>
          <cell r="M147">
            <v>89995500</v>
          </cell>
          <cell r="N147">
            <v>89012700</v>
          </cell>
          <cell r="O147">
            <v>89823400</v>
          </cell>
          <cell r="P147">
            <v>89137500</v>
          </cell>
          <cell r="Q147">
            <v>89958700</v>
          </cell>
          <cell r="R147">
            <v>84673400</v>
          </cell>
          <cell r="S147">
            <v>89102200</v>
          </cell>
          <cell r="T147">
            <v>90021000</v>
          </cell>
          <cell r="U147">
            <v>89068200</v>
          </cell>
          <cell r="V147">
            <v>89978000</v>
          </cell>
        </row>
        <row r="148">
          <cell r="J148" t="str">
            <v>71304</v>
          </cell>
          <cell r="K148">
            <v>68056100</v>
          </cell>
          <cell r="L148">
            <v>65355599.999999993</v>
          </cell>
          <cell r="M148">
            <v>70373500</v>
          </cell>
          <cell r="N148">
            <v>67763100</v>
          </cell>
          <cell r="O148">
            <v>69916300</v>
          </cell>
          <cell r="P148">
            <v>68094700</v>
          </cell>
          <cell r="Q148">
            <v>70275900</v>
          </cell>
          <cell r="R148">
            <v>56237800</v>
          </cell>
          <cell r="S148">
            <v>68000800</v>
          </cell>
          <cell r="T148">
            <v>70441300</v>
          </cell>
          <cell r="U148">
            <v>67910600</v>
          </cell>
          <cell r="V148">
            <v>70327000</v>
          </cell>
        </row>
        <row r="149">
          <cell r="J149" t="str">
            <v>71305</v>
          </cell>
          <cell r="K149">
            <v>64069400</v>
          </cell>
          <cell r="L149">
            <v>61527000</v>
          </cell>
          <cell r="M149">
            <v>66251000.000000007</v>
          </cell>
          <cell r="N149">
            <v>63793500</v>
          </cell>
          <cell r="O149">
            <v>65820600</v>
          </cell>
          <cell r="P149">
            <v>64105700</v>
          </cell>
          <cell r="Q149">
            <v>66159099.999999993</v>
          </cell>
          <cell r="R149">
            <v>52943400</v>
          </cell>
          <cell r="S149">
            <v>64017300.000000007</v>
          </cell>
          <cell r="T149">
            <v>66314800.000000007</v>
          </cell>
          <cell r="U149">
            <v>63932400</v>
          </cell>
          <cell r="V149">
            <v>66207200</v>
          </cell>
        </row>
        <row r="150">
          <cell r="J150" t="str">
            <v>71306</v>
          </cell>
          <cell r="K150">
            <v>62262600</v>
          </cell>
          <cell r="L150">
            <v>59300300</v>
          </cell>
          <cell r="M150">
            <v>64636500</v>
          </cell>
          <cell r="N150">
            <v>61843900</v>
          </cell>
          <cell r="O150">
            <v>63617400</v>
          </cell>
          <cell r="P150">
            <v>62292100</v>
          </cell>
          <cell r="Q150">
            <v>64594900</v>
          </cell>
          <cell r="R150">
            <v>53952800</v>
          </cell>
          <cell r="S150">
            <v>62345900</v>
          </cell>
          <cell r="T150">
            <v>64890500</v>
          </cell>
          <cell r="U150">
            <v>63539500</v>
          </cell>
          <cell r="V150">
            <v>63254600</v>
          </cell>
        </row>
        <row r="151">
          <cell r="J151" t="str">
            <v>71399</v>
          </cell>
          <cell r="K151">
            <v>69272600</v>
          </cell>
          <cell r="L151">
            <v>469249500</v>
          </cell>
          <cell r="M151">
            <v>69730800</v>
          </cell>
          <cell r="N151">
            <v>229554000</v>
          </cell>
          <cell r="O151">
            <v>69480600</v>
          </cell>
          <cell r="P151">
            <v>69142700</v>
          </cell>
          <cell r="Q151">
            <v>69145400</v>
          </cell>
          <cell r="R151">
            <v>68952100</v>
          </cell>
          <cell r="S151">
            <v>68878100</v>
          </cell>
          <cell r="T151">
            <v>69176900</v>
          </cell>
          <cell r="U151">
            <v>69210700</v>
          </cell>
          <cell r="V151">
            <v>69147000</v>
          </cell>
        </row>
        <row r="152">
          <cell r="J152" t="str">
            <v>72102</v>
          </cell>
          <cell r="K152">
            <v>231441700</v>
          </cell>
          <cell r="L152">
            <v>238441700</v>
          </cell>
          <cell r="M152">
            <v>218441700</v>
          </cell>
          <cell r="N152">
            <v>218441700</v>
          </cell>
          <cell r="O152">
            <v>218441700</v>
          </cell>
          <cell r="P152">
            <v>218441700</v>
          </cell>
          <cell r="Q152">
            <v>231441700</v>
          </cell>
          <cell r="R152">
            <v>218441700</v>
          </cell>
          <cell r="S152">
            <v>218441700</v>
          </cell>
          <cell r="T152">
            <v>218441700</v>
          </cell>
          <cell r="U152">
            <v>218441700</v>
          </cell>
          <cell r="V152">
            <v>218441700</v>
          </cell>
        </row>
        <row r="153">
          <cell r="J153" t="str">
            <v>72103</v>
          </cell>
          <cell r="K153">
            <v>74054300</v>
          </cell>
          <cell r="L153">
            <v>74054300</v>
          </cell>
          <cell r="M153">
            <v>74054300</v>
          </cell>
          <cell r="N153">
            <v>74054300</v>
          </cell>
          <cell r="O153">
            <v>74054300</v>
          </cell>
          <cell r="P153">
            <v>74054300</v>
          </cell>
          <cell r="Q153">
            <v>74054300</v>
          </cell>
          <cell r="R153">
            <v>74054300</v>
          </cell>
          <cell r="S153">
            <v>74054300</v>
          </cell>
          <cell r="T153">
            <v>74054300</v>
          </cell>
          <cell r="U153">
            <v>74054300</v>
          </cell>
          <cell r="V153">
            <v>74054300</v>
          </cell>
        </row>
        <row r="154">
          <cell r="J154" t="str">
            <v>72105</v>
          </cell>
          <cell r="K154">
            <v>46950000</v>
          </cell>
          <cell r="L154">
            <v>46950000</v>
          </cell>
          <cell r="M154">
            <v>46950000</v>
          </cell>
          <cell r="N154">
            <v>46950000</v>
          </cell>
          <cell r="O154">
            <v>46950000</v>
          </cell>
          <cell r="P154">
            <v>46950000</v>
          </cell>
          <cell r="Q154">
            <v>46950000</v>
          </cell>
          <cell r="R154">
            <v>46950000</v>
          </cell>
          <cell r="S154">
            <v>46950000</v>
          </cell>
          <cell r="T154">
            <v>46950000</v>
          </cell>
          <cell r="U154">
            <v>46950000</v>
          </cell>
          <cell r="V154">
            <v>46950000</v>
          </cell>
        </row>
        <row r="155">
          <cell r="J155" t="str">
            <v>73101</v>
          </cell>
          <cell r="K155">
            <v>10875893500</v>
          </cell>
          <cell r="L155">
            <v>10950533500</v>
          </cell>
          <cell r="M155">
            <v>11065233000</v>
          </cell>
          <cell r="N155">
            <v>11065233000</v>
          </cell>
          <cell r="O155">
            <v>11162513000</v>
          </cell>
          <cell r="P155">
            <v>11162513000</v>
          </cell>
          <cell r="Q155">
            <v>11468903000</v>
          </cell>
          <cell r="R155">
            <v>11468903000</v>
          </cell>
          <cell r="S155">
            <v>11483303200</v>
          </cell>
          <cell r="T155">
            <v>11513249200</v>
          </cell>
          <cell r="U155">
            <v>11516921000</v>
          </cell>
          <cell r="V155">
            <v>11516921000</v>
          </cell>
        </row>
        <row r="156">
          <cell r="J156" t="str">
            <v>73102</v>
          </cell>
          <cell r="K156">
            <v>630256100</v>
          </cell>
          <cell r="L156">
            <v>630256100</v>
          </cell>
          <cell r="M156">
            <v>630256100</v>
          </cell>
          <cell r="N156">
            <v>630256100</v>
          </cell>
          <cell r="O156">
            <v>630256100</v>
          </cell>
          <cell r="P156">
            <v>630256100</v>
          </cell>
          <cell r="Q156">
            <v>630256100</v>
          </cell>
          <cell r="R156">
            <v>630256100</v>
          </cell>
          <cell r="S156">
            <v>630256100</v>
          </cell>
          <cell r="T156">
            <v>630256100</v>
          </cell>
          <cell r="U156">
            <v>630256100</v>
          </cell>
          <cell r="V156">
            <v>630256100</v>
          </cell>
        </row>
        <row r="157">
          <cell r="J157" t="str">
            <v>73103</v>
          </cell>
          <cell r="K157">
            <v>35708800</v>
          </cell>
          <cell r="L157">
            <v>35708800</v>
          </cell>
          <cell r="M157">
            <v>35708800</v>
          </cell>
          <cell r="N157">
            <v>35708800</v>
          </cell>
          <cell r="O157">
            <v>35708800</v>
          </cell>
          <cell r="P157">
            <v>35708800</v>
          </cell>
          <cell r="Q157">
            <v>35708800</v>
          </cell>
          <cell r="R157">
            <v>35708800</v>
          </cell>
          <cell r="S157">
            <v>35708800</v>
          </cell>
          <cell r="T157">
            <v>35708800</v>
          </cell>
          <cell r="U157">
            <v>35708800</v>
          </cell>
          <cell r="V157">
            <v>35708800</v>
          </cell>
        </row>
        <row r="158">
          <cell r="J158" t="str">
            <v>73104</v>
          </cell>
          <cell r="K158">
            <v>109022000</v>
          </cell>
          <cell r="L158">
            <v>110507000</v>
          </cell>
          <cell r="M158">
            <v>112377000</v>
          </cell>
          <cell r="N158">
            <v>112377000</v>
          </cell>
          <cell r="O158">
            <v>114082000</v>
          </cell>
          <cell r="P158">
            <v>114082000</v>
          </cell>
          <cell r="Q158">
            <v>119087000</v>
          </cell>
          <cell r="R158">
            <v>119087000</v>
          </cell>
          <cell r="S158">
            <v>119087000</v>
          </cell>
          <cell r="T158">
            <v>120123700</v>
          </cell>
          <cell r="U158">
            <v>120123700</v>
          </cell>
          <cell r="V158">
            <v>120123700</v>
          </cell>
        </row>
        <row r="159">
          <cell r="J159" t="str">
            <v>73105</v>
          </cell>
          <cell r="K159">
            <v>104083600</v>
          </cell>
          <cell r="L159">
            <v>105208600</v>
          </cell>
          <cell r="M159">
            <v>106625300</v>
          </cell>
          <cell r="N159">
            <v>106625300</v>
          </cell>
          <cell r="O159">
            <v>108000200</v>
          </cell>
          <cell r="P159">
            <v>108000200</v>
          </cell>
          <cell r="Q159">
            <v>111708400</v>
          </cell>
          <cell r="R159">
            <v>111708400</v>
          </cell>
          <cell r="S159">
            <v>111708400</v>
          </cell>
          <cell r="T159">
            <v>111767800</v>
          </cell>
          <cell r="U159">
            <v>111767800</v>
          </cell>
          <cell r="V159">
            <v>111767800</v>
          </cell>
        </row>
        <row r="160">
          <cell r="J160" t="str">
            <v>73106</v>
          </cell>
          <cell r="K160">
            <v>20967900</v>
          </cell>
          <cell r="L160">
            <v>20967900</v>
          </cell>
          <cell r="M160">
            <v>20967900</v>
          </cell>
          <cell r="N160">
            <v>20967900</v>
          </cell>
          <cell r="O160">
            <v>20967900</v>
          </cell>
          <cell r="P160">
            <v>20967900</v>
          </cell>
          <cell r="Q160">
            <v>20967900</v>
          </cell>
          <cell r="R160">
            <v>20967900</v>
          </cell>
          <cell r="S160">
            <v>20967900</v>
          </cell>
          <cell r="T160">
            <v>20967900</v>
          </cell>
          <cell r="U160">
            <v>23194600</v>
          </cell>
          <cell r="V160">
            <v>23194600</v>
          </cell>
        </row>
        <row r="161">
          <cell r="J161" t="str">
            <v>73107</v>
          </cell>
          <cell r="K161">
            <v>473037400</v>
          </cell>
          <cell r="L161">
            <v>476367500</v>
          </cell>
          <cell r="M161">
            <v>481260000</v>
          </cell>
          <cell r="N161">
            <v>481260000</v>
          </cell>
          <cell r="O161">
            <v>485607000</v>
          </cell>
          <cell r="P161">
            <v>485607000</v>
          </cell>
          <cell r="Q161">
            <v>498812400</v>
          </cell>
          <cell r="R161">
            <v>498812400</v>
          </cell>
          <cell r="S161">
            <v>498812400</v>
          </cell>
          <cell r="T161">
            <v>498812400</v>
          </cell>
          <cell r="U161">
            <v>483177200</v>
          </cell>
          <cell r="V161">
            <v>483177200</v>
          </cell>
        </row>
        <row r="162">
          <cell r="J162" t="str">
            <v>73108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</row>
        <row r="163">
          <cell r="J163" t="str">
            <v>73109</v>
          </cell>
          <cell r="K163">
            <v>25250000</v>
          </cell>
          <cell r="L163">
            <v>25250000</v>
          </cell>
          <cell r="M163">
            <v>25250000</v>
          </cell>
          <cell r="N163">
            <v>25250000</v>
          </cell>
          <cell r="O163">
            <v>25250000</v>
          </cell>
          <cell r="P163">
            <v>25250000</v>
          </cell>
          <cell r="Q163">
            <v>25750000</v>
          </cell>
          <cell r="R163">
            <v>25750000</v>
          </cell>
          <cell r="S163">
            <v>25750000</v>
          </cell>
          <cell r="T163">
            <v>25750000</v>
          </cell>
          <cell r="U163">
            <v>25750000</v>
          </cell>
          <cell r="V163">
            <v>25750000</v>
          </cell>
        </row>
        <row r="164">
          <cell r="J164" t="str">
            <v>73110</v>
          </cell>
          <cell r="K164">
            <v>8857100</v>
          </cell>
          <cell r="L164">
            <v>8857100</v>
          </cell>
          <cell r="M164">
            <v>8857100</v>
          </cell>
          <cell r="N164">
            <v>8857100</v>
          </cell>
          <cell r="O164">
            <v>8857100</v>
          </cell>
          <cell r="P164">
            <v>8857100</v>
          </cell>
          <cell r="Q164">
            <v>8857100</v>
          </cell>
          <cell r="R164">
            <v>8857100</v>
          </cell>
          <cell r="S164">
            <v>8857100</v>
          </cell>
          <cell r="T164">
            <v>8857100</v>
          </cell>
          <cell r="U164">
            <v>8857100</v>
          </cell>
          <cell r="V164">
            <v>8857100</v>
          </cell>
        </row>
        <row r="165">
          <cell r="J165" t="str">
            <v>73111</v>
          </cell>
          <cell r="K165">
            <v>21347900</v>
          </cell>
          <cell r="L165">
            <v>21347900</v>
          </cell>
          <cell r="M165">
            <v>21347900</v>
          </cell>
          <cell r="N165">
            <v>21347900</v>
          </cell>
          <cell r="O165">
            <v>21347900</v>
          </cell>
          <cell r="P165">
            <v>21347900</v>
          </cell>
          <cell r="Q165">
            <v>21347900</v>
          </cell>
          <cell r="R165">
            <v>21347900</v>
          </cell>
          <cell r="S165">
            <v>21347900</v>
          </cell>
          <cell r="T165">
            <v>21347900</v>
          </cell>
          <cell r="U165">
            <v>21347900</v>
          </cell>
          <cell r="V165">
            <v>21347900</v>
          </cell>
        </row>
        <row r="166">
          <cell r="J166" t="str">
            <v>73112</v>
          </cell>
          <cell r="K166">
            <v>474147000</v>
          </cell>
          <cell r="L166">
            <v>480113500</v>
          </cell>
          <cell r="M166">
            <v>631429100</v>
          </cell>
          <cell r="N166">
            <v>580362300</v>
          </cell>
          <cell r="O166">
            <v>562604500</v>
          </cell>
          <cell r="P166">
            <v>760465900</v>
          </cell>
          <cell r="Q166">
            <v>620535800</v>
          </cell>
          <cell r="R166">
            <v>709441300</v>
          </cell>
          <cell r="S166">
            <v>715924200</v>
          </cell>
          <cell r="T166">
            <v>845716900</v>
          </cell>
          <cell r="U166">
            <v>949976400</v>
          </cell>
          <cell r="V166">
            <v>507635400</v>
          </cell>
        </row>
        <row r="167">
          <cell r="J167" t="str">
            <v>73113</v>
          </cell>
          <cell r="K167">
            <v>2045058400</v>
          </cell>
          <cell r="L167">
            <v>2058069500</v>
          </cell>
          <cell r="M167">
            <v>2077101000</v>
          </cell>
          <cell r="N167">
            <v>2077101000</v>
          </cell>
          <cell r="O167">
            <v>2093996200</v>
          </cell>
          <cell r="P167">
            <v>2093996200</v>
          </cell>
          <cell r="Q167">
            <v>2146008900</v>
          </cell>
          <cell r="R167">
            <v>2146008900</v>
          </cell>
          <cell r="S167">
            <v>2146008900</v>
          </cell>
          <cell r="T167">
            <v>2146008900</v>
          </cell>
          <cell r="U167">
            <v>2146008900</v>
          </cell>
          <cell r="V167">
            <v>2146008900</v>
          </cell>
        </row>
        <row r="168">
          <cell r="J168" t="str">
            <v>73114</v>
          </cell>
          <cell r="K168">
            <v>19570100</v>
          </cell>
          <cell r="L168">
            <v>19570100</v>
          </cell>
          <cell r="M168">
            <v>19570100</v>
          </cell>
          <cell r="N168">
            <v>19570100</v>
          </cell>
          <cell r="O168">
            <v>19570100</v>
          </cell>
          <cell r="P168">
            <v>19570100</v>
          </cell>
          <cell r="Q168">
            <v>19570100</v>
          </cell>
          <cell r="R168">
            <v>19570100</v>
          </cell>
          <cell r="S168">
            <v>19570100</v>
          </cell>
          <cell r="T168">
            <v>19570100</v>
          </cell>
          <cell r="U168">
            <v>19570100</v>
          </cell>
          <cell r="V168">
            <v>19570100</v>
          </cell>
        </row>
        <row r="169">
          <cell r="J169" t="str">
            <v>73115</v>
          </cell>
          <cell r="K169">
            <v>233366700</v>
          </cell>
          <cell r="L169">
            <v>233366700</v>
          </cell>
          <cell r="M169">
            <v>233366700</v>
          </cell>
          <cell r="N169">
            <v>233366700</v>
          </cell>
          <cell r="O169">
            <v>236391700</v>
          </cell>
          <cell r="P169">
            <v>236391700</v>
          </cell>
          <cell r="Q169">
            <v>236391700</v>
          </cell>
          <cell r="R169">
            <v>236391700</v>
          </cell>
          <cell r="S169">
            <v>236391700</v>
          </cell>
          <cell r="T169">
            <v>236391700</v>
          </cell>
          <cell r="U169">
            <v>236391700</v>
          </cell>
          <cell r="V169">
            <v>236391700</v>
          </cell>
        </row>
        <row r="170">
          <cell r="J170" t="str">
            <v>73116</v>
          </cell>
          <cell r="K170">
            <v>819458200</v>
          </cell>
          <cell r="L170">
            <v>821867000</v>
          </cell>
          <cell r="M170">
            <v>830041000</v>
          </cell>
          <cell r="N170">
            <v>830041000</v>
          </cell>
          <cell r="O170">
            <v>837096900</v>
          </cell>
          <cell r="P170">
            <v>837096900</v>
          </cell>
          <cell r="Q170">
            <v>855896500</v>
          </cell>
          <cell r="R170">
            <v>855896500</v>
          </cell>
          <cell r="S170">
            <v>855896500</v>
          </cell>
          <cell r="T170">
            <v>855896500</v>
          </cell>
          <cell r="U170">
            <v>855896500</v>
          </cell>
          <cell r="V170">
            <v>855896500</v>
          </cell>
        </row>
        <row r="171">
          <cell r="J171" t="str">
            <v>73117</v>
          </cell>
          <cell r="K171">
            <v>1517173700</v>
          </cell>
          <cell r="L171">
            <v>1517173700</v>
          </cell>
          <cell r="M171">
            <v>1517173700</v>
          </cell>
          <cell r="N171">
            <v>1517173700</v>
          </cell>
          <cell r="O171">
            <v>1517173700</v>
          </cell>
          <cell r="P171">
            <v>1517173700</v>
          </cell>
          <cell r="Q171">
            <v>1517173700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</row>
        <row r="172">
          <cell r="J172" t="str">
            <v>73118</v>
          </cell>
          <cell r="K172">
            <v>75000000</v>
          </cell>
          <cell r="L172">
            <v>75000000</v>
          </cell>
          <cell r="M172">
            <v>75000000</v>
          </cell>
          <cell r="N172">
            <v>75000000</v>
          </cell>
          <cell r="O172">
            <v>75000000</v>
          </cell>
          <cell r="P172">
            <v>75000000</v>
          </cell>
          <cell r="Q172">
            <v>75000000</v>
          </cell>
          <cell r="R172">
            <v>75000000</v>
          </cell>
          <cell r="S172">
            <v>75000000</v>
          </cell>
          <cell r="T172">
            <v>75000000</v>
          </cell>
          <cell r="U172">
            <v>75000000</v>
          </cell>
          <cell r="V172">
            <v>75000000</v>
          </cell>
        </row>
        <row r="173">
          <cell r="J173" t="str">
            <v>73119</v>
          </cell>
          <cell r="K173">
            <v>87869000</v>
          </cell>
          <cell r="L173">
            <v>93869000</v>
          </cell>
          <cell r="M173">
            <v>89369000</v>
          </cell>
          <cell r="N173">
            <v>87869000</v>
          </cell>
          <cell r="O173">
            <v>87869000</v>
          </cell>
          <cell r="P173">
            <v>90869000</v>
          </cell>
          <cell r="Q173">
            <v>87869000</v>
          </cell>
          <cell r="R173">
            <v>87869000</v>
          </cell>
          <cell r="S173">
            <v>87869000</v>
          </cell>
          <cell r="T173">
            <v>87869000</v>
          </cell>
          <cell r="U173">
            <v>87869000</v>
          </cell>
          <cell r="V173">
            <v>87869000</v>
          </cell>
        </row>
        <row r="174">
          <cell r="J174" t="str">
            <v>73120</v>
          </cell>
          <cell r="K174">
            <v>233233900</v>
          </cell>
          <cell r="L174">
            <v>453284600</v>
          </cell>
          <cell r="M174">
            <v>240350600</v>
          </cell>
          <cell r="N174">
            <v>457251300</v>
          </cell>
          <cell r="O174">
            <v>29998500</v>
          </cell>
          <cell r="P174">
            <v>460751200</v>
          </cell>
          <cell r="Q174">
            <v>254584100</v>
          </cell>
          <cell r="R174">
            <v>37916800</v>
          </cell>
          <cell r="S174">
            <v>688152000</v>
          </cell>
          <cell r="T174">
            <v>37916800</v>
          </cell>
          <cell r="U174">
            <v>254584100</v>
          </cell>
          <cell r="V174">
            <v>254584100</v>
          </cell>
        </row>
        <row r="175">
          <cell r="J175" t="str">
            <v>73121</v>
          </cell>
          <cell r="K175">
            <v>21721300</v>
          </cell>
          <cell r="L175">
            <v>21721300</v>
          </cell>
          <cell r="M175">
            <v>21721300</v>
          </cell>
          <cell r="N175">
            <v>21721300</v>
          </cell>
          <cell r="O175">
            <v>21721300</v>
          </cell>
          <cell r="P175">
            <v>21721300</v>
          </cell>
          <cell r="Q175">
            <v>21721300</v>
          </cell>
          <cell r="R175">
            <v>21721300</v>
          </cell>
          <cell r="S175">
            <v>21721300</v>
          </cell>
          <cell r="T175">
            <v>21721300</v>
          </cell>
          <cell r="U175">
            <v>21721300</v>
          </cell>
          <cell r="V175">
            <v>21721300</v>
          </cell>
        </row>
        <row r="176">
          <cell r="J176" t="str">
            <v>73122</v>
          </cell>
          <cell r="K176">
            <v>4200000</v>
          </cell>
          <cell r="L176">
            <v>4200000</v>
          </cell>
          <cell r="M176">
            <v>4200000</v>
          </cell>
          <cell r="N176">
            <v>4200000</v>
          </cell>
          <cell r="O176">
            <v>4200000</v>
          </cell>
          <cell r="P176">
            <v>4200000</v>
          </cell>
          <cell r="Q176">
            <v>4200000</v>
          </cell>
          <cell r="R176">
            <v>4200000</v>
          </cell>
          <cell r="S176">
            <v>4200000</v>
          </cell>
          <cell r="T176">
            <v>4200000</v>
          </cell>
          <cell r="U176">
            <v>4200000</v>
          </cell>
          <cell r="V176">
            <v>4200000</v>
          </cell>
        </row>
        <row r="177">
          <cell r="J177" t="str">
            <v>73199</v>
          </cell>
          <cell r="K177">
            <v>10628600</v>
          </cell>
          <cell r="L177">
            <v>10628600</v>
          </cell>
          <cell r="M177">
            <v>10628600</v>
          </cell>
          <cell r="N177">
            <v>10628600</v>
          </cell>
          <cell r="O177">
            <v>10628600</v>
          </cell>
          <cell r="P177">
            <v>10628600</v>
          </cell>
          <cell r="Q177">
            <v>10628600</v>
          </cell>
          <cell r="R177">
            <v>10628600</v>
          </cell>
          <cell r="S177">
            <v>10628600</v>
          </cell>
          <cell r="T177">
            <v>10628600</v>
          </cell>
          <cell r="U177">
            <v>10628600</v>
          </cell>
          <cell r="V177">
            <v>10628600</v>
          </cell>
        </row>
        <row r="178">
          <cell r="J178" t="str">
            <v>73201</v>
          </cell>
          <cell r="K178">
            <v>569331000</v>
          </cell>
          <cell r="L178">
            <v>569331000</v>
          </cell>
          <cell r="M178">
            <v>569331000</v>
          </cell>
          <cell r="N178">
            <v>569331000</v>
          </cell>
          <cell r="O178">
            <v>569331000</v>
          </cell>
          <cell r="P178">
            <v>569331000</v>
          </cell>
          <cell r="Q178">
            <v>569331000</v>
          </cell>
          <cell r="R178">
            <v>569331000</v>
          </cell>
          <cell r="S178">
            <v>569331000</v>
          </cell>
          <cell r="T178">
            <v>569331000</v>
          </cell>
          <cell r="U178">
            <v>569331000</v>
          </cell>
          <cell r="V178">
            <v>569331000</v>
          </cell>
        </row>
        <row r="179">
          <cell r="J179" t="str">
            <v>74101</v>
          </cell>
          <cell r="K179">
            <v>136783600</v>
          </cell>
          <cell r="L179">
            <v>136783600</v>
          </cell>
          <cell r="M179">
            <v>136783600</v>
          </cell>
          <cell r="N179">
            <v>136783600</v>
          </cell>
          <cell r="O179">
            <v>136783600</v>
          </cell>
          <cell r="P179">
            <v>136783600</v>
          </cell>
          <cell r="Q179">
            <v>136783600</v>
          </cell>
          <cell r="R179">
            <v>136783600</v>
          </cell>
          <cell r="S179">
            <v>136783600</v>
          </cell>
          <cell r="T179">
            <v>136783600</v>
          </cell>
          <cell r="U179">
            <v>136783600</v>
          </cell>
          <cell r="V179">
            <v>136783600</v>
          </cell>
        </row>
        <row r="180">
          <cell r="J180" t="str">
            <v>74102</v>
          </cell>
          <cell r="K180">
            <v>233507900</v>
          </cell>
          <cell r="L180">
            <v>244507900</v>
          </cell>
          <cell r="M180">
            <v>236007900</v>
          </cell>
          <cell r="N180">
            <v>233507900</v>
          </cell>
          <cell r="O180">
            <v>233507900</v>
          </cell>
          <cell r="P180">
            <v>236507900</v>
          </cell>
          <cell r="Q180">
            <v>233507900</v>
          </cell>
          <cell r="R180">
            <v>233507900</v>
          </cell>
          <cell r="S180">
            <v>233507900</v>
          </cell>
          <cell r="T180">
            <v>233507900</v>
          </cell>
          <cell r="U180">
            <v>233507900</v>
          </cell>
          <cell r="V180">
            <v>233507900</v>
          </cell>
        </row>
        <row r="181">
          <cell r="J181" t="str">
            <v>74103</v>
          </cell>
          <cell r="K181">
            <v>235486200</v>
          </cell>
          <cell r="L181">
            <v>235486200</v>
          </cell>
          <cell r="M181">
            <v>235486200</v>
          </cell>
          <cell r="N181">
            <v>235486200</v>
          </cell>
          <cell r="O181">
            <v>235486200</v>
          </cell>
          <cell r="P181">
            <v>235486200</v>
          </cell>
          <cell r="Q181">
            <v>235486200</v>
          </cell>
          <cell r="R181">
            <v>235486200</v>
          </cell>
          <cell r="S181">
            <v>235486200</v>
          </cell>
          <cell r="T181">
            <v>235486200</v>
          </cell>
          <cell r="U181">
            <v>235486200</v>
          </cell>
          <cell r="V181">
            <v>235486200</v>
          </cell>
        </row>
        <row r="182">
          <cell r="J182" t="str">
            <v>74104</v>
          </cell>
          <cell r="K182">
            <v>55700100</v>
          </cell>
          <cell r="L182">
            <v>55700100</v>
          </cell>
          <cell r="M182">
            <v>59700100</v>
          </cell>
          <cell r="N182">
            <v>55700100</v>
          </cell>
          <cell r="O182">
            <v>61200100</v>
          </cell>
          <cell r="P182">
            <v>55700100</v>
          </cell>
          <cell r="Q182">
            <v>55700100</v>
          </cell>
          <cell r="R182">
            <v>65200100</v>
          </cell>
          <cell r="S182">
            <v>55700100</v>
          </cell>
          <cell r="T182">
            <v>55700100</v>
          </cell>
          <cell r="U182">
            <v>59700100</v>
          </cell>
          <cell r="V182">
            <v>55700100</v>
          </cell>
        </row>
        <row r="183">
          <cell r="J183" t="str">
            <v>74105</v>
          </cell>
          <cell r="K183">
            <v>24123000</v>
          </cell>
          <cell r="L183">
            <v>24123000</v>
          </cell>
          <cell r="M183">
            <v>24123000</v>
          </cell>
          <cell r="N183">
            <v>24123000</v>
          </cell>
          <cell r="O183">
            <v>24123000</v>
          </cell>
          <cell r="P183">
            <v>24123000</v>
          </cell>
          <cell r="Q183">
            <v>24123000</v>
          </cell>
          <cell r="R183">
            <v>24123000</v>
          </cell>
          <cell r="S183">
            <v>24123000</v>
          </cell>
          <cell r="T183">
            <v>24123000</v>
          </cell>
          <cell r="U183">
            <v>24123000</v>
          </cell>
          <cell r="V183">
            <v>24123000</v>
          </cell>
        </row>
        <row r="184">
          <cell r="J184" t="str">
            <v>74106</v>
          </cell>
          <cell r="K184">
            <v>66689800</v>
          </cell>
          <cell r="L184">
            <v>66689800</v>
          </cell>
          <cell r="M184">
            <v>66689800</v>
          </cell>
          <cell r="N184">
            <v>66689800</v>
          </cell>
          <cell r="O184">
            <v>66689800</v>
          </cell>
          <cell r="P184">
            <v>66689800</v>
          </cell>
          <cell r="Q184">
            <v>66689800</v>
          </cell>
          <cell r="R184">
            <v>66689800</v>
          </cell>
          <cell r="S184">
            <v>66689800</v>
          </cell>
          <cell r="T184">
            <v>66689800</v>
          </cell>
          <cell r="U184">
            <v>66689800</v>
          </cell>
          <cell r="V184">
            <v>66689800</v>
          </cell>
        </row>
        <row r="185">
          <cell r="J185" t="str">
            <v>74107</v>
          </cell>
          <cell r="K185">
            <v>64140300</v>
          </cell>
          <cell r="L185">
            <v>64140300</v>
          </cell>
          <cell r="M185">
            <v>64140300</v>
          </cell>
          <cell r="N185">
            <v>64140300</v>
          </cell>
          <cell r="O185">
            <v>64140300</v>
          </cell>
          <cell r="P185">
            <v>64140300</v>
          </cell>
          <cell r="Q185">
            <v>64140300</v>
          </cell>
          <cell r="R185">
            <v>64140300</v>
          </cell>
          <cell r="S185">
            <v>64140300</v>
          </cell>
          <cell r="T185">
            <v>64140300</v>
          </cell>
          <cell r="U185">
            <v>64140300</v>
          </cell>
          <cell r="V185">
            <v>64140300</v>
          </cell>
        </row>
        <row r="186">
          <cell r="J186" t="str">
            <v>74151</v>
          </cell>
          <cell r="K186">
            <v>121447600</v>
          </cell>
          <cell r="L186">
            <v>121447600</v>
          </cell>
          <cell r="M186">
            <v>121447600</v>
          </cell>
          <cell r="N186">
            <v>121447600</v>
          </cell>
          <cell r="O186">
            <v>121447600</v>
          </cell>
          <cell r="P186">
            <v>121447600</v>
          </cell>
          <cell r="Q186">
            <v>121447600</v>
          </cell>
          <cell r="R186">
            <v>121447600</v>
          </cell>
          <cell r="S186">
            <v>121447600</v>
          </cell>
          <cell r="T186">
            <v>121447600</v>
          </cell>
          <cell r="U186">
            <v>121447600</v>
          </cell>
          <cell r="V186">
            <v>121447600</v>
          </cell>
        </row>
        <row r="187">
          <cell r="J187" t="str">
            <v>74152</v>
          </cell>
          <cell r="K187">
            <v>50175100</v>
          </cell>
          <cell r="L187">
            <v>50175100</v>
          </cell>
          <cell r="M187">
            <v>50175100</v>
          </cell>
          <cell r="N187">
            <v>50175100</v>
          </cell>
          <cell r="O187">
            <v>50175100</v>
          </cell>
          <cell r="P187">
            <v>50175100</v>
          </cell>
          <cell r="Q187">
            <v>50175100</v>
          </cell>
          <cell r="R187">
            <v>50175100</v>
          </cell>
          <cell r="S187">
            <v>50175100</v>
          </cell>
          <cell r="T187">
            <v>50175100</v>
          </cell>
          <cell r="U187">
            <v>50175100</v>
          </cell>
          <cell r="V187">
            <v>50175100</v>
          </cell>
        </row>
        <row r="188">
          <cell r="J188" t="str">
            <v>74153</v>
          </cell>
          <cell r="K188">
            <v>164025300</v>
          </cell>
          <cell r="L188">
            <v>164025300</v>
          </cell>
          <cell r="M188">
            <v>164025300</v>
          </cell>
          <cell r="N188">
            <v>164025300</v>
          </cell>
          <cell r="O188">
            <v>164025300</v>
          </cell>
          <cell r="P188">
            <v>164025300</v>
          </cell>
          <cell r="Q188">
            <v>164025300</v>
          </cell>
          <cell r="R188">
            <v>164025300</v>
          </cell>
          <cell r="S188">
            <v>164025300</v>
          </cell>
          <cell r="T188">
            <v>164025300</v>
          </cell>
          <cell r="U188">
            <v>164025300</v>
          </cell>
          <cell r="V188">
            <v>164025300</v>
          </cell>
        </row>
        <row r="189">
          <cell r="J189" t="str">
            <v>74154</v>
          </cell>
          <cell r="K189">
            <v>14719200</v>
          </cell>
          <cell r="L189">
            <v>14719200</v>
          </cell>
          <cell r="M189">
            <v>14719200</v>
          </cell>
          <cell r="N189">
            <v>14719200</v>
          </cell>
          <cell r="O189">
            <v>14719200</v>
          </cell>
          <cell r="P189">
            <v>14719200</v>
          </cell>
          <cell r="Q189">
            <v>14719200</v>
          </cell>
          <cell r="R189">
            <v>14719200</v>
          </cell>
          <cell r="S189">
            <v>14719200</v>
          </cell>
          <cell r="T189">
            <v>14719200</v>
          </cell>
          <cell r="U189">
            <v>14719200</v>
          </cell>
          <cell r="V189">
            <v>14719200</v>
          </cell>
        </row>
        <row r="190">
          <cell r="J190" t="str">
            <v>74155</v>
          </cell>
          <cell r="K190">
            <v>15293000</v>
          </cell>
          <cell r="L190">
            <v>15293000</v>
          </cell>
          <cell r="M190">
            <v>15293000</v>
          </cell>
          <cell r="N190">
            <v>15293000</v>
          </cell>
          <cell r="O190">
            <v>15293000</v>
          </cell>
          <cell r="P190">
            <v>15293000</v>
          </cell>
          <cell r="Q190">
            <v>15293000</v>
          </cell>
          <cell r="R190">
            <v>15293000</v>
          </cell>
          <cell r="S190">
            <v>15293000</v>
          </cell>
          <cell r="T190">
            <v>15293000</v>
          </cell>
          <cell r="U190">
            <v>15293000</v>
          </cell>
          <cell r="V190">
            <v>15293000</v>
          </cell>
        </row>
        <row r="191">
          <cell r="J191" t="str">
            <v>74156</v>
          </cell>
          <cell r="K191">
            <v>8879100</v>
          </cell>
          <cell r="L191">
            <v>8879100</v>
          </cell>
          <cell r="M191">
            <v>12719100</v>
          </cell>
          <cell r="N191">
            <v>27979100</v>
          </cell>
          <cell r="O191">
            <v>13179100</v>
          </cell>
          <cell r="P191">
            <v>12479100</v>
          </cell>
          <cell r="Q191">
            <v>9119100</v>
          </cell>
          <cell r="R191">
            <v>19679100</v>
          </cell>
          <cell r="S191">
            <v>18479100</v>
          </cell>
          <cell r="T191">
            <v>16079100</v>
          </cell>
          <cell r="U191">
            <v>8879100</v>
          </cell>
          <cell r="V191">
            <v>8879100</v>
          </cell>
        </row>
        <row r="192">
          <cell r="J192" t="str">
            <v>74157</v>
          </cell>
          <cell r="K192">
            <v>8333299.9999999991</v>
          </cell>
          <cell r="L192">
            <v>8333299.9999999991</v>
          </cell>
          <cell r="M192">
            <v>8333299.9999999991</v>
          </cell>
          <cell r="N192">
            <v>8333299.9999999991</v>
          </cell>
          <cell r="O192">
            <v>8333299.9999999991</v>
          </cell>
          <cell r="P192">
            <v>8333299.9999999991</v>
          </cell>
          <cell r="Q192">
            <v>8333299.9999999991</v>
          </cell>
          <cell r="R192">
            <v>8333299.9999999991</v>
          </cell>
          <cell r="S192">
            <v>8333299.9999999991</v>
          </cell>
          <cell r="T192">
            <v>8333299.9999999991</v>
          </cell>
          <cell r="U192">
            <v>8333299.9999999991</v>
          </cell>
          <cell r="V192">
            <v>8333299.9999999991</v>
          </cell>
        </row>
        <row r="193">
          <cell r="J193" t="str">
            <v>74201</v>
          </cell>
          <cell r="K193">
            <v>106717200</v>
          </cell>
          <cell r="L193">
            <v>106717200</v>
          </cell>
          <cell r="M193">
            <v>106717200</v>
          </cell>
          <cell r="N193">
            <v>106717200</v>
          </cell>
          <cell r="O193">
            <v>106717200</v>
          </cell>
          <cell r="P193">
            <v>106717200</v>
          </cell>
          <cell r="Q193">
            <v>106717200</v>
          </cell>
          <cell r="R193">
            <v>106717200</v>
          </cell>
          <cell r="S193">
            <v>106717200</v>
          </cell>
          <cell r="T193">
            <v>106717200</v>
          </cell>
          <cell r="U193">
            <v>106717200</v>
          </cell>
          <cell r="V193">
            <v>106717200</v>
          </cell>
        </row>
        <row r="194">
          <cell r="J194" t="str">
            <v>74202</v>
          </cell>
          <cell r="K194">
            <v>434410900</v>
          </cell>
          <cell r="L194">
            <v>434410900</v>
          </cell>
          <cell r="M194">
            <v>434410900</v>
          </cell>
          <cell r="N194">
            <v>434410900</v>
          </cell>
          <cell r="O194">
            <v>434410900</v>
          </cell>
          <cell r="P194">
            <v>434410900</v>
          </cell>
          <cell r="Q194">
            <v>434410900</v>
          </cell>
          <cell r="R194">
            <v>434410900</v>
          </cell>
          <cell r="S194">
            <v>434410900</v>
          </cell>
          <cell r="T194">
            <v>434410900</v>
          </cell>
          <cell r="U194">
            <v>434410900</v>
          </cell>
          <cell r="V194">
            <v>434410900</v>
          </cell>
        </row>
        <row r="195">
          <cell r="J195" t="str">
            <v>74251</v>
          </cell>
          <cell r="K195">
            <v>140167600</v>
          </cell>
          <cell r="L195">
            <v>140167600</v>
          </cell>
          <cell r="M195">
            <v>140167600</v>
          </cell>
          <cell r="N195">
            <v>140167600</v>
          </cell>
          <cell r="O195">
            <v>140167600</v>
          </cell>
          <cell r="P195">
            <v>140167600</v>
          </cell>
          <cell r="Q195">
            <v>140167600</v>
          </cell>
          <cell r="R195">
            <v>140167600</v>
          </cell>
          <cell r="S195">
            <v>140167600</v>
          </cell>
          <cell r="T195">
            <v>140167600</v>
          </cell>
          <cell r="U195">
            <v>140167600</v>
          </cell>
          <cell r="V195">
            <v>140167600</v>
          </cell>
        </row>
        <row r="196">
          <cell r="J196" t="str">
            <v>74252</v>
          </cell>
          <cell r="K196">
            <v>498593300</v>
          </cell>
          <cell r="L196">
            <v>498593300</v>
          </cell>
          <cell r="M196">
            <v>498593300</v>
          </cell>
          <cell r="N196">
            <v>498593300</v>
          </cell>
          <cell r="O196">
            <v>498593300</v>
          </cell>
          <cell r="P196">
            <v>498593300</v>
          </cell>
          <cell r="Q196">
            <v>498593300</v>
          </cell>
          <cell r="R196">
            <v>498593300</v>
          </cell>
          <cell r="S196">
            <v>498593300</v>
          </cell>
          <cell r="T196">
            <v>498593300</v>
          </cell>
          <cell r="U196">
            <v>498593300</v>
          </cell>
          <cell r="V196">
            <v>498593300</v>
          </cell>
        </row>
        <row r="197">
          <cell r="J197" t="str">
            <v>74253</v>
          </cell>
          <cell r="K197">
            <v>184946500</v>
          </cell>
          <cell r="L197">
            <v>184946500</v>
          </cell>
          <cell r="M197">
            <v>184946500</v>
          </cell>
          <cell r="N197">
            <v>184946500</v>
          </cell>
          <cell r="O197">
            <v>184946500</v>
          </cell>
          <cell r="P197">
            <v>184946500</v>
          </cell>
          <cell r="Q197">
            <v>184946500</v>
          </cell>
          <cell r="R197">
            <v>184946500</v>
          </cell>
          <cell r="S197">
            <v>184946500</v>
          </cell>
          <cell r="T197">
            <v>184946500</v>
          </cell>
          <cell r="U197">
            <v>184946500</v>
          </cell>
          <cell r="V197">
            <v>184946500</v>
          </cell>
        </row>
        <row r="198">
          <cell r="J198" t="str">
            <v>74254</v>
          </cell>
          <cell r="K198">
            <v>163472500</v>
          </cell>
          <cell r="L198">
            <v>163472500</v>
          </cell>
          <cell r="M198">
            <v>163472500</v>
          </cell>
          <cell r="N198">
            <v>163472500</v>
          </cell>
          <cell r="O198">
            <v>163472500</v>
          </cell>
          <cell r="P198">
            <v>163472500</v>
          </cell>
          <cell r="Q198">
            <v>163472500</v>
          </cell>
          <cell r="R198">
            <v>163472500</v>
          </cell>
          <cell r="S198">
            <v>163472500</v>
          </cell>
          <cell r="T198">
            <v>163472500</v>
          </cell>
          <cell r="U198">
            <v>163472500</v>
          </cell>
          <cell r="V198">
            <v>163472500</v>
          </cell>
        </row>
        <row r="199">
          <cell r="J199" t="str">
            <v>74299</v>
          </cell>
          <cell r="K199">
            <v>22938500</v>
          </cell>
          <cell r="L199">
            <v>22938500</v>
          </cell>
          <cell r="M199">
            <v>22938500</v>
          </cell>
          <cell r="N199">
            <v>22938500</v>
          </cell>
          <cell r="O199">
            <v>22938500</v>
          </cell>
          <cell r="P199">
            <v>22938500</v>
          </cell>
          <cell r="Q199">
            <v>22938500</v>
          </cell>
          <cell r="R199">
            <v>22938500</v>
          </cell>
          <cell r="S199">
            <v>22938500</v>
          </cell>
          <cell r="T199">
            <v>22938500</v>
          </cell>
          <cell r="U199">
            <v>22938500</v>
          </cell>
          <cell r="V199">
            <v>22938500</v>
          </cell>
        </row>
        <row r="200">
          <cell r="J200" t="str">
            <v>74301</v>
          </cell>
          <cell r="K200">
            <v>6834800</v>
          </cell>
          <cell r="L200">
            <v>6834800</v>
          </cell>
          <cell r="M200">
            <v>6834800</v>
          </cell>
          <cell r="N200">
            <v>6834800</v>
          </cell>
          <cell r="O200">
            <v>6834800</v>
          </cell>
          <cell r="P200">
            <v>6834800</v>
          </cell>
          <cell r="Q200">
            <v>6834800</v>
          </cell>
          <cell r="R200">
            <v>6834800</v>
          </cell>
          <cell r="S200">
            <v>6834800</v>
          </cell>
          <cell r="T200">
            <v>6834800</v>
          </cell>
          <cell r="U200">
            <v>6834800</v>
          </cell>
          <cell r="V200">
            <v>6834800</v>
          </cell>
        </row>
        <row r="201">
          <cell r="J201" t="str">
            <v>74302</v>
          </cell>
          <cell r="K201">
            <v>291009800</v>
          </cell>
          <cell r="L201">
            <v>291009800</v>
          </cell>
          <cell r="M201">
            <v>291009800</v>
          </cell>
          <cell r="N201">
            <v>291009800</v>
          </cell>
          <cell r="O201">
            <v>291009800</v>
          </cell>
          <cell r="P201">
            <v>291009800</v>
          </cell>
          <cell r="Q201">
            <v>291009800</v>
          </cell>
          <cell r="R201">
            <v>291009800</v>
          </cell>
          <cell r="S201">
            <v>291009800</v>
          </cell>
          <cell r="T201">
            <v>291009800</v>
          </cell>
          <cell r="U201">
            <v>291009800</v>
          </cell>
          <cell r="V201">
            <v>291009800</v>
          </cell>
        </row>
        <row r="202">
          <cell r="J202" t="str">
            <v>74303</v>
          </cell>
          <cell r="K202">
            <v>553036900</v>
          </cell>
          <cell r="L202">
            <v>553036900</v>
          </cell>
          <cell r="M202">
            <v>553036900</v>
          </cell>
          <cell r="N202">
            <v>553036900</v>
          </cell>
          <cell r="O202">
            <v>553036900</v>
          </cell>
          <cell r="P202">
            <v>553036900</v>
          </cell>
          <cell r="Q202">
            <v>553036900</v>
          </cell>
          <cell r="R202">
            <v>553036900</v>
          </cell>
          <cell r="S202">
            <v>553036900</v>
          </cell>
          <cell r="T202">
            <v>553036900</v>
          </cell>
          <cell r="U202">
            <v>553036900</v>
          </cell>
          <cell r="V202">
            <v>553036900</v>
          </cell>
        </row>
        <row r="203">
          <cell r="J203" t="str">
            <v>74304</v>
          </cell>
          <cell r="K203">
            <v>44856400</v>
          </cell>
          <cell r="L203">
            <v>44856400</v>
          </cell>
          <cell r="M203">
            <v>44856400</v>
          </cell>
          <cell r="N203">
            <v>44856400</v>
          </cell>
          <cell r="O203">
            <v>44856400</v>
          </cell>
          <cell r="P203">
            <v>44856400</v>
          </cell>
          <cell r="Q203">
            <v>44856400</v>
          </cell>
          <cell r="R203">
            <v>44856400</v>
          </cell>
          <cell r="S203">
            <v>44856400</v>
          </cell>
          <cell r="T203">
            <v>44856400</v>
          </cell>
          <cell r="U203">
            <v>44856400</v>
          </cell>
          <cell r="V203">
            <v>44856400</v>
          </cell>
        </row>
        <row r="204">
          <cell r="J204" t="str">
            <v>74305</v>
          </cell>
          <cell r="K204">
            <v>50418700</v>
          </cell>
          <cell r="L204">
            <v>50418700</v>
          </cell>
          <cell r="M204">
            <v>50418700</v>
          </cell>
          <cell r="N204">
            <v>50418700</v>
          </cell>
          <cell r="O204">
            <v>50418700</v>
          </cell>
          <cell r="P204">
            <v>50418700</v>
          </cell>
          <cell r="Q204">
            <v>50418700</v>
          </cell>
          <cell r="R204">
            <v>50418700</v>
          </cell>
          <cell r="S204">
            <v>50418700</v>
          </cell>
          <cell r="T204">
            <v>50418700</v>
          </cell>
          <cell r="U204">
            <v>50418700</v>
          </cell>
          <cell r="V204">
            <v>50418700</v>
          </cell>
        </row>
        <row r="205">
          <cell r="J205" t="str">
            <v>74306</v>
          </cell>
          <cell r="K205">
            <v>8127600</v>
          </cell>
          <cell r="L205">
            <v>8127600</v>
          </cell>
          <cell r="M205">
            <v>8127600</v>
          </cell>
          <cell r="N205">
            <v>8127600</v>
          </cell>
          <cell r="O205">
            <v>8127600</v>
          </cell>
          <cell r="P205">
            <v>8127600</v>
          </cell>
          <cell r="Q205">
            <v>8127600</v>
          </cell>
          <cell r="R205">
            <v>8127600</v>
          </cell>
          <cell r="S205">
            <v>8127600</v>
          </cell>
          <cell r="T205">
            <v>8127600</v>
          </cell>
          <cell r="U205">
            <v>8127600</v>
          </cell>
          <cell r="V205">
            <v>8127600</v>
          </cell>
        </row>
        <row r="206">
          <cell r="J206" t="str">
            <v>74351</v>
          </cell>
          <cell r="K206">
            <v>142531100</v>
          </cell>
          <cell r="L206">
            <v>142531100</v>
          </cell>
          <cell r="M206">
            <v>142531100</v>
          </cell>
          <cell r="N206">
            <v>142531100</v>
          </cell>
          <cell r="O206">
            <v>142531100</v>
          </cell>
          <cell r="P206">
            <v>142531100</v>
          </cell>
          <cell r="Q206">
            <v>142531100</v>
          </cell>
          <cell r="R206">
            <v>142531100</v>
          </cell>
          <cell r="S206">
            <v>142531100</v>
          </cell>
          <cell r="T206">
            <v>142531100</v>
          </cell>
          <cell r="U206">
            <v>142531100</v>
          </cell>
          <cell r="V206">
            <v>142531100</v>
          </cell>
        </row>
        <row r="207">
          <cell r="J207" t="str">
            <v>74352</v>
          </cell>
          <cell r="K207">
            <v>152662600</v>
          </cell>
          <cell r="L207">
            <v>155162600</v>
          </cell>
          <cell r="M207">
            <v>151162600</v>
          </cell>
          <cell r="N207">
            <v>151162600</v>
          </cell>
          <cell r="O207">
            <v>151162600</v>
          </cell>
          <cell r="P207">
            <v>152662600</v>
          </cell>
          <cell r="Q207">
            <v>155162600</v>
          </cell>
          <cell r="R207">
            <v>151162600</v>
          </cell>
          <cell r="S207">
            <v>151162600</v>
          </cell>
          <cell r="T207">
            <v>151162600</v>
          </cell>
          <cell r="U207">
            <v>151162600</v>
          </cell>
          <cell r="V207">
            <v>166162600</v>
          </cell>
        </row>
        <row r="208">
          <cell r="J208" t="str">
            <v>74401</v>
          </cell>
          <cell r="K208">
            <v>322802300</v>
          </cell>
          <cell r="L208">
            <v>322802300</v>
          </cell>
          <cell r="M208">
            <v>322802300</v>
          </cell>
          <cell r="N208">
            <v>322802300</v>
          </cell>
          <cell r="O208">
            <v>322802300</v>
          </cell>
          <cell r="P208">
            <v>322802300</v>
          </cell>
          <cell r="Q208">
            <v>322802300</v>
          </cell>
          <cell r="R208">
            <v>322802300</v>
          </cell>
          <cell r="S208">
            <v>322802300</v>
          </cell>
          <cell r="T208">
            <v>322802300</v>
          </cell>
          <cell r="U208">
            <v>322802300</v>
          </cell>
          <cell r="V208">
            <v>322802300</v>
          </cell>
        </row>
        <row r="209">
          <cell r="J209" t="str">
            <v>74402</v>
          </cell>
          <cell r="K209">
            <v>978174200</v>
          </cell>
          <cell r="L209">
            <v>978174200</v>
          </cell>
          <cell r="M209">
            <v>978174200</v>
          </cell>
          <cell r="N209">
            <v>978174200</v>
          </cell>
          <cell r="O209">
            <v>978174200</v>
          </cell>
          <cell r="P209">
            <v>978174200</v>
          </cell>
          <cell r="Q209">
            <v>978174200</v>
          </cell>
          <cell r="R209">
            <v>978174200</v>
          </cell>
          <cell r="S209">
            <v>978174200</v>
          </cell>
          <cell r="T209">
            <v>978174200</v>
          </cell>
          <cell r="U209">
            <v>978174200</v>
          </cell>
          <cell r="V209">
            <v>978174200</v>
          </cell>
        </row>
        <row r="210">
          <cell r="J210" t="str">
            <v>74403</v>
          </cell>
          <cell r="K210">
            <v>10088500</v>
          </cell>
          <cell r="L210">
            <v>10088500</v>
          </cell>
          <cell r="M210">
            <v>10088500</v>
          </cell>
          <cell r="N210">
            <v>10088500</v>
          </cell>
          <cell r="O210">
            <v>10088500</v>
          </cell>
          <cell r="P210">
            <v>10088500</v>
          </cell>
          <cell r="Q210">
            <v>10088500</v>
          </cell>
          <cell r="R210">
            <v>10088500</v>
          </cell>
          <cell r="S210">
            <v>10088500</v>
          </cell>
          <cell r="T210">
            <v>10088500</v>
          </cell>
          <cell r="U210">
            <v>10088500</v>
          </cell>
          <cell r="V210">
            <v>10088500</v>
          </cell>
        </row>
        <row r="211">
          <cell r="J211" t="str">
            <v>74404</v>
          </cell>
          <cell r="K211">
            <v>5254900</v>
          </cell>
          <cell r="L211">
            <v>5254900</v>
          </cell>
          <cell r="M211">
            <v>5254900</v>
          </cell>
          <cell r="N211">
            <v>5254900</v>
          </cell>
          <cell r="O211">
            <v>5254900</v>
          </cell>
          <cell r="P211">
            <v>5254900</v>
          </cell>
          <cell r="Q211">
            <v>5254900</v>
          </cell>
          <cell r="R211">
            <v>5254900</v>
          </cell>
          <cell r="S211">
            <v>5254900</v>
          </cell>
          <cell r="T211">
            <v>5254900</v>
          </cell>
          <cell r="U211">
            <v>5254900</v>
          </cell>
          <cell r="V211">
            <v>5254900</v>
          </cell>
        </row>
        <row r="212">
          <cell r="J212" t="str">
            <v>74405</v>
          </cell>
          <cell r="K212">
            <v>93012800</v>
          </cell>
          <cell r="L212">
            <v>93012800</v>
          </cell>
          <cell r="M212">
            <v>93012800</v>
          </cell>
          <cell r="N212">
            <v>93012800</v>
          </cell>
          <cell r="O212">
            <v>93012800</v>
          </cell>
          <cell r="P212">
            <v>93012800</v>
          </cell>
          <cell r="Q212">
            <v>93012800</v>
          </cell>
          <cell r="R212">
            <v>93012800</v>
          </cell>
          <cell r="S212">
            <v>93012800</v>
          </cell>
          <cell r="T212">
            <v>93012800</v>
          </cell>
          <cell r="U212">
            <v>93012800</v>
          </cell>
          <cell r="V212">
            <v>93012800</v>
          </cell>
        </row>
        <row r="213">
          <cell r="J213" t="str">
            <v>74406</v>
          </cell>
          <cell r="K213">
            <v>833300</v>
          </cell>
          <cell r="L213">
            <v>833300</v>
          </cell>
          <cell r="M213">
            <v>833300</v>
          </cell>
          <cell r="N213">
            <v>833300</v>
          </cell>
          <cell r="O213">
            <v>833300</v>
          </cell>
          <cell r="P213">
            <v>833300</v>
          </cell>
          <cell r="Q213">
            <v>833300</v>
          </cell>
          <cell r="R213">
            <v>833300</v>
          </cell>
          <cell r="S213">
            <v>833300</v>
          </cell>
          <cell r="T213">
            <v>833300</v>
          </cell>
          <cell r="U213">
            <v>833300</v>
          </cell>
          <cell r="V213">
            <v>833300</v>
          </cell>
        </row>
        <row r="214">
          <cell r="J214" t="str">
            <v>74407</v>
          </cell>
          <cell r="K214">
            <v>43658600</v>
          </cell>
          <cell r="L214">
            <v>43658600</v>
          </cell>
          <cell r="M214">
            <v>43658600</v>
          </cell>
          <cell r="N214">
            <v>43658600</v>
          </cell>
          <cell r="O214">
            <v>43658600</v>
          </cell>
          <cell r="P214">
            <v>43658600</v>
          </cell>
          <cell r="Q214">
            <v>43658600</v>
          </cell>
          <cell r="R214">
            <v>43658600</v>
          </cell>
          <cell r="S214">
            <v>43658600</v>
          </cell>
          <cell r="T214">
            <v>43658600</v>
          </cell>
          <cell r="U214">
            <v>43658600</v>
          </cell>
          <cell r="V214">
            <v>43658600</v>
          </cell>
        </row>
        <row r="215">
          <cell r="J215" t="str">
            <v>74409</v>
          </cell>
          <cell r="K215">
            <v>73820200</v>
          </cell>
          <cell r="L215">
            <v>73820200</v>
          </cell>
          <cell r="M215">
            <v>73820200</v>
          </cell>
          <cell r="N215">
            <v>73820200</v>
          </cell>
          <cell r="O215">
            <v>73820200</v>
          </cell>
          <cell r="P215">
            <v>73820200</v>
          </cell>
          <cell r="Q215">
            <v>73820200</v>
          </cell>
          <cell r="R215">
            <v>73820200</v>
          </cell>
          <cell r="S215">
            <v>73820200</v>
          </cell>
          <cell r="T215">
            <v>73820200</v>
          </cell>
          <cell r="U215">
            <v>73820200</v>
          </cell>
          <cell r="V215">
            <v>73820200</v>
          </cell>
        </row>
        <row r="216">
          <cell r="J216" t="str">
            <v>74448</v>
          </cell>
          <cell r="K216">
            <v>7972800</v>
          </cell>
          <cell r="L216">
            <v>7972800</v>
          </cell>
          <cell r="M216">
            <v>7972800</v>
          </cell>
          <cell r="N216">
            <v>7972800</v>
          </cell>
          <cell r="O216">
            <v>7972800</v>
          </cell>
          <cell r="P216">
            <v>7972800</v>
          </cell>
          <cell r="Q216">
            <v>7972800</v>
          </cell>
          <cell r="R216">
            <v>7972800</v>
          </cell>
          <cell r="S216">
            <v>7972800</v>
          </cell>
          <cell r="T216">
            <v>7972800</v>
          </cell>
          <cell r="U216">
            <v>7972800</v>
          </cell>
          <cell r="V216">
            <v>7972800</v>
          </cell>
        </row>
        <row r="217">
          <cell r="J217" t="str">
            <v>74449</v>
          </cell>
          <cell r="K217">
            <v>566700</v>
          </cell>
          <cell r="L217">
            <v>566700</v>
          </cell>
          <cell r="M217">
            <v>566700</v>
          </cell>
          <cell r="N217">
            <v>566700</v>
          </cell>
          <cell r="O217">
            <v>566700</v>
          </cell>
          <cell r="P217">
            <v>566700</v>
          </cell>
          <cell r="Q217">
            <v>566700</v>
          </cell>
          <cell r="R217">
            <v>566700</v>
          </cell>
          <cell r="S217">
            <v>566700</v>
          </cell>
          <cell r="T217">
            <v>566700</v>
          </cell>
          <cell r="U217">
            <v>566700</v>
          </cell>
          <cell r="V217">
            <v>566700</v>
          </cell>
        </row>
        <row r="218">
          <cell r="J218" t="str">
            <v>74451</v>
          </cell>
          <cell r="K218">
            <v>2457433400</v>
          </cell>
          <cell r="L218">
            <v>2457433400</v>
          </cell>
          <cell r="M218">
            <v>2457433400</v>
          </cell>
          <cell r="N218">
            <v>2457433400</v>
          </cell>
          <cell r="O218">
            <v>2457433400</v>
          </cell>
          <cell r="P218">
            <v>2457433400</v>
          </cell>
          <cell r="Q218">
            <v>2493664500</v>
          </cell>
          <cell r="R218">
            <v>2493664500</v>
          </cell>
          <cell r="S218">
            <v>2493664500</v>
          </cell>
          <cell r="T218">
            <v>2493664500</v>
          </cell>
          <cell r="U218">
            <v>2493664500</v>
          </cell>
          <cell r="V218">
            <v>2493664500</v>
          </cell>
        </row>
        <row r="219">
          <cell r="J219" t="str">
            <v>74452</v>
          </cell>
          <cell r="K219">
            <v>6341600</v>
          </cell>
          <cell r="L219">
            <v>6341600</v>
          </cell>
          <cell r="M219">
            <v>6341600</v>
          </cell>
          <cell r="N219">
            <v>6341600</v>
          </cell>
          <cell r="O219">
            <v>6341600</v>
          </cell>
          <cell r="P219">
            <v>6341600</v>
          </cell>
          <cell r="Q219">
            <v>6341600</v>
          </cell>
          <cell r="R219">
            <v>6341600</v>
          </cell>
          <cell r="S219">
            <v>6341600</v>
          </cell>
          <cell r="T219">
            <v>6341600</v>
          </cell>
          <cell r="U219">
            <v>6341600</v>
          </cell>
          <cell r="V219">
            <v>6341600</v>
          </cell>
        </row>
        <row r="220">
          <cell r="J220" t="str">
            <v>74453</v>
          </cell>
          <cell r="K220">
            <v>187818500</v>
          </cell>
          <cell r="L220">
            <v>187818500</v>
          </cell>
          <cell r="M220">
            <v>187818500</v>
          </cell>
          <cell r="N220">
            <v>187818500</v>
          </cell>
          <cell r="O220">
            <v>187818500</v>
          </cell>
          <cell r="P220">
            <v>187818500</v>
          </cell>
          <cell r="Q220">
            <v>187818500</v>
          </cell>
          <cell r="R220">
            <v>187818500</v>
          </cell>
          <cell r="S220">
            <v>187818500</v>
          </cell>
          <cell r="T220">
            <v>187818500</v>
          </cell>
          <cell r="U220">
            <v>187818500</v>
          </cell>
          <cell r="V220">
            <v>187818500</v>
          </cell>
        </row>
        <row r="221">
          <cell r="J221" t="str">
            <v>74454</v>
          </cell>
          <cell r="K221">
            <v>250000</v>
          </cell>
          <cell r="L221">
            <v>250000</v>
          </cell>
          <cell r="M221">
            <v>250000</v>
          </cell>
          <cell r="N221">
            <v>250000</v>
          </cell>
          <cell r="O221">
            <v>250000</v>
          </cell>
          <cell r="P221">
            <v>250000</v>
          </cell>
          <cell r="Q221">
            <v>250000</v>
          </cell>
          <cell r="R221">
            <v>250000</v>
          </cell>
          <cell r="S221">
            <v>250000</v>
          </cell>
          <cell r="T221">
            <v>250000</v>
          </cell>
          <cell r="U221">
            <v>250000</v>
          </cell>
          <cell r="V221">
            <v>250000</v>
          </cell>
        </row>
        <row r="222">
          <cell r="J222" t="str">
            <v>74455</v>
          </cell>
          <cell r="K222">
            <v>59048400</v>
          </cell>
          <cell r="L222">
            <v>59048400</v>
          </cell>
          <cell r="M222">
            <v>59048400</v>
          </cell>
          <cell r="N222">
            <v>59048400</v>
          </cell>
          <cell r="O222">
            <v>59048400</v>
          </cell>
          <cell r="P222">
            <v>59048400</v>
          </cell>
          <cell r="Q222">
            <v>59048400</v>
          </cell>
          <cell r="R222">
            <v>59048400</v>
          </cell>
          <cell r="S222">
            <v>59048400</v>
          </cell>
          <cell r="T222">
            <v>59048400</v>
          </cell>
          <cell r="U222">
            <v>59048400</v>
          </cell>
          <cell r="V222">
            <v>59048400</v>
          </cell>
        </row>
        <row r="223">
          <cell r="J223" t="str">
            <v>74456</v>
          </cell>
          <cell r="K223">
            <v>3751800</v>
          </cell>
          <cell r="L223">
            <v>3751800</v>
          </cell>
          <cell r="M223">
            <v>3751800</v>
          </cell>
          <cell r="N223">
            <v>3751800</v>
          </cell>
          <cell r="O223">
            <v>3751800</v>
          </cell>
          <cell r="P223">
            <v>3751800</v>
          </cell>
          <cell r="Q223">
            <v>3751800</v>
          </cell>
          <cell r="R223">
            <v>3751800</v>
          </cell>
          <cell r="S223">
            <v>3751800</v>
          </cell>
          <cell r="T223">
            <v>3751800</v>
          </cell>
          <cell r="U223">
            <v>3751800</v>
          </cell>
          <cell r="V223">
            <v>3751800</v>
          </cell>
        </row>
        <row r="224">
          <cell r="J224" t="str">
            <v>74499</v>
          </cell>
          <cell r="K224">
            <v>4239600</v>
          </cell>
          <cell r="L224">
            <v>4239600</v>
          </cell>
          <cell r="M224">
            <v>4239600</v>
          </cell>
          <cell r="N224">
            <v>4239600</v>
          </cell>
          <cell r="O224">
            <v>4239600</v>
          </cell>
          <cell r="P224">
            <v>4239600</v>
          </cell>
          <cell r="Q224">
            <v>4239600</v>
          </cell>
          <cell r="R224">
            <v>4239600</v>
          </cell>
          <cell r="S224">
            <v>4239600</v>
          </cell>
          <cell r="T224">
            <v>4239600</v>
          </cell>
          <cell r="U224">
            <v>4239600</v>
          </cell>
          <cell r="V224">
            <v>4239600</v>
          </cell>
        </row>
        <row r="225">
          <cell r="J225" t="str">
            <v>74501</v>
          </cell>
          <cell r="K225">
            <v>30250000</v>
          </cell>
          <cell r="L225">
            <v>30250000</v>
          </cell>
          <cell r="M225">
            <v>30250000</v>
          </cell>
          <cell r="N225">
            <v>30250000</v>
          </cell>
          <cell r="O225">
            <v>30250000</v>
          </cell>
          <cell r="P225">
            <v>30250000</v>
          </cell>
          <cell r="Q225">
            <v>30250000</v>
          </cell>
          <cell r="R225">
            <v>30250000</v>
          </cell>
          <cell r="S225">
            <v>30250000</v>
          </cell>
          <cell r="T225">
            <v>30250000</v>
          </cell>
          <cell r="U225">
            <v>30250000</v>
          </cell>
          <cell r="V225">
            <v>30250000</v>
          </cell>
        </row>
        <row r="226">
          <cell r="J226" t="str">
            <v>74502</v>
          </cell>
          <cell r="K226">
            <v>2107300</v>
          </cell>
          <cell r="L226">
            <v>2107300</v>
          </cell>
          <cell r="M226">
            <v>2107300</v>
          </cell>
          <cell r="N226">
            <v>2107300</v>
          </cell>
          <cell r="O226">
            <v>2107300</v>
          </cell>
          <cell r="P226">
            <v>2107300</v>
          </cell>
          <cell r="Q226">
            <v>2107300</v>
          </cell>
          <cell r="R226">
            <v>2107300</v>
          </cell>
          <cell r="S226">
            <v>2107300</v>
          </cell>
          <cell r="T226">
            <v>2107300</v>
          </cell>
          <cell r="U226">
            <v>2107300</v>
          </cell>
          <cell r="V226">
            <v>2107300</v>
          </cell>
        </row>
        <row r="227">
          <cell r="J227" t="str">
            <v>74503</v>
          </cell>
          <cell r="K227">
            <v>12739600</v>
          </cell>
          <cell r="L227">
            <v>12739600</v>
          </cell>
          <cell r="M227">
            <v>12739600</v>
          </cell>
          <cell r="N227">
            <v>12739600</v>
          </cell>
          <cell r="O227">
            <v>12739600</v>
          </cell>
          <cell r="P227">
            <v>12739600</v>
          </cell>
          <cell r="Q227">
            <v>12739600</v>
          </cell>
          <cell r="R227">
            <v>12739600</v>
          </cell>
          <cell r="S227">
            <v>12739600</v>
          </cell>
          <cell r="T227">
            <v>12739600</v>
          </cell>
          <cell r="U227">
            <v>12739600</v>
          </cell>
          <cell r="V227">
            <v>12739600</v>
          </cell>
        </row>
        <row r="228">
          <cell r="J228" t="str">
            <v>74504</v>
          </cell>
          <cell r="K228">
            <v>561000</v>
          </cell>
          <cell r="L228">
            <v>561000</v>
          </cell>
          <cell r="M228">
            <v>561000</v>
          </cell>
          <cell r="N228">
            <v>561000</v>
          </cell>
          <cell r="O228">
            <v>561000</v>
          </cell>
          <cell r="P228">
            <v>561000</v>
          </cell>
          <cell r="Q228">
            <v>561000</v>
          </cell>
          <cell r="R228">
            <v>561000</v>
          </cell>
          <cell r="S228">
            <v>561000</v>
          </cell>
          <cell r="T228">
            <v>561000</v>
          </cell>
          <cell r="U228">
            <v>561000</v>
          </cell>
          <cell r="V228">
            <v>561000</v>
          </cell>
        </row>
        <row r="229">
          <cell r="J229" t="str">
            <v>74505</v>
          </cell>
          <cell r="K229">
            <v>64299.999999999993</v>
          </cell>
          <cell r="L229">
            <v>64299.999999999993</v>
          </cell>
          <cell r="M229">
            <v>64299.999999999993</v>
          </cell>
          <cell r="N229">
            <v>64299.999999999993</v>
          </cell>
          <cell r="O229">
            <v>64299.999999999993</v>
          </cell>
          <cell r="P229">
            <v>64299.999999999993</v>
          </cell>
          <cell r="Q229">
            <v>64299.999999999993</v>
          </cell>
          <cell r="R229">
            <v>64299.999999999993</v>
          </cell>
          <cell r="S229">
            <v>64299.999999999993</v>
          </cell>
          <cell r="T229">
            <v>64299.999999999993</v>
          </cell>
          <cell r="U229">
            <v>64299.999999999993</v>
          </cell>
          <cell r="V229">
            <v>64299.999999999993</v>
          </cell>
        </row>
        <row r="230">
          <cell r="J230" t="str">
            <v>74549</v>
          </cell>
          <cell r="K230">
            <v>12777900</v>
          </cell>
          <cell r="L230">
            <v>12777900</v>
          </cell>
          <cell r="M230">
            <v>12777900</v>
          </cell>
          <cell r="N230">
            <v>12777900</v>
          </cell>
          <cell r="O230">
            <v>12777900</v>
          </cell>
          <cell r="P230">
            <v>12777900</v>
          </cell>
          <cell r="Q230">
            <v>12777900</v>
          </cell>
          <cell r="R230">
            <v>12777900</v>
          </cell>
          <cell r="S230">
            <v>12777900</v>
          </cell>
          <cell r="T230">
            <v>12777900</v>
          </cell>
          <cell r="U230">
            <v>12777900</v>
          </cell>
          <cell r="V230">
            <v>12777900</v>
          </cell>
        </row>
        <row r="231">
          <cell r="J231" t="str">
            <v>74551</v>
          </cell>
          <cell r="K231">
            <v>32500000</v>
          </cell>
          <cell r="L231">
            <v>32500000</v>
          </cell>
          <cell r="M231">
            <v>32500000</v>
          </cell>
          <cell r="N231">
            <v>32500000</v>
          </cell>
          <cell r="O231">
            <v>32500000</v>
          </cell>
          <cell r="P231">
            <v>32500000</v>
          </cell>
          <cell r="Q231">
            <v>32500000</v>
          </cell>
          <cell r="R231">
            <v>32500000</v>
          </cell>
          <cell r="S231">
            <v>32500000</v>
          </cell>
          <cell r="T231">
            <v>32500000</v>
          </cell>
          <cell r="U231">
            <v>32500000</v>
          </cell>
          <cell r="V231">
            <v>32500000</v>
          </cell>
        </row>
        <row r="232">
          <cell r="J232" t="str">
            <v>74552</v>
          </cell>
          <cell r="K232">
            <v>416700</v>
          </cell>
          <cell r="L232">
            <v>416700</v>
          </cell>
          <cell r="M232">
            <v>416700</v>
          </cell>
          <cell r="N232">
            <v>416700</v>
          </cell>
          <cell r="O232">
            <v>416700</v>
          </cell>
          <cell r="P232">
            <v>416700</v>
          </cell>
          <cell r="Q232">
            <v>416700</v>
          </cell>
          <cell r="R232">
            <v>416700</v>
          </cell>
          <cell r="S232">
            <v>416700</v>
          </cell>
          <cell r="T232">
            <v>416700</v>
          </cell>
          <cell r="U232">
            <v>416700</v>
          </cell>
          <cell r="V232">
            <v>416700</v>
          </cell>
        </row>
        <row r="233">
          <cell r="J233" t="str">
            <v>74553</v>
          </cell>
          <cell r="K233">
            <v>1416700</v>
          </cell>
          <cell r="L233">
            <v>1416700</v>
          </cell>
          <cell r="M233">
            <v>1416700</v>
          </cell>
          <cell r="N233">
            <v>1416700</v>
          </cell>
          <cell r="O233">
            <v>1416700</v>
          </cell>
          <cell r="P233">
            <v>1416700</v>
          </cell>
          <cell r="Q233">
            <v>1416700</v>
          </cell>
          <cell r="R233">
            <v>1416700</v>
          </cell>
          <cell r="S233">
            <v>1416700</v>
          </cell>
          <cell r="T233">
            <v>1416700</v>
          </cell>
          <cell r="U233">
            <v>1416700</v>
          </cell>
          <cell r="V233">
            <v>1416700</v>
          </cell>
        </row>
        <row r="234">
          <cell r="J234" t="str">
            <v>74554</v>
          </cell>
          <cell r="K234">
            <v>15000000</v>
          </cell>
          <cell r="L234">
            <v>15000000</v>
          </cell>
          <cell r="M234">
            <v>15000000</v>
          </cell>
          <cell r="N234">
            <v>15000000</v>
          </cell>
          <cell r="O234">
            <v>15000000</v>
          </cell>
          <cell r="P234">
            <v>15000000</v>
          </cell>
          <cell r="Q234">
            <v>15000000</v>
          </cell>
          <cell r="R234">
            <v>15000000</v>
          </cell>
          <cell r="S234">
            <v>15000000</v>
          </cell>
          <cell r="T234">
            <v>15000000</v>
          </cell>
          <cell r="U234">
            <v>15000000</v>
          </cell>
          <cell r="V234">
            <v>15000000</v>
          </cell>
        </row>
        <row r="235">
          <cell r="J235" t="str">
            <v>74555</v>
          </cell>
          <cell r="K235">
            <v>136833300</v>
          </cell>
          <cell r="L235">
            <v>136833300</v>
          </cell>
          <cell r="M235">
            <v>136833300</v>
          </cell>
          <cell r="N235">
            <v>136833300</v>
          </cell>
          <cell r="O235">
            <v>136833300</v>
          </cell>
          <cell r="P235">
            <v>136833300</v>
          </cell>
          <cell r="Q235">
            <v>136833300</v>
          </cell>
          <cell r="R235">
            <v>136833300</v>
          </cell>
          <cell r="S235">
            <v>136833300</v>
          </cell>
          <cell r="T235">
            <v>136833300</v>
          </cell>
          <cell r="U235">
            <v>136833300</v>
          </cell>
          <cell r="V235">
            <v>136833300</v>
          </cell>
        </row>
        <row r="236">
          <cell r="J236" t="str">
            <v>74556</v>
          </cell>
          <cell r="K236">
            <v>21000000</v>
          </cell>
          <cell r="L236">
            <v>21000000</v>
          </cell>
          <cell r="M236">
            <v>21000000</v>
          </cell>
          <cell r="N236">
            <v>21000000</v>
          </cell>
          <cell r="O236">
            <v>21000000</v>
          </cell>
          <cell r="P236">
            <v>21000000</v>
          </cell>
          <cell r="Q236">
            <v>21000000</v>
          </cell>
          <cell r="R236">
            <v>21000000</v>
          </cell>
          <cell r="S236">
            <v>21000000</v>
          </cell>
          <cell r="T236">
            <v>21000000</v>
          </cell>
          <cell r="U236">
            <v>21000000</v>
          </cell>
          <cell r="V236">
            <v>21000000</v>
          </cell>
        </row>
        <row r="237">
          <cell r="J237" t="str">
            <v>74599</v>
          </cell>
          <cell r="K237">
            <v>58416600</v>
          </cell>
          <cell r="L237">
            <v>58416600</v>
          </cell>
          <cell r="M237">
            <v>58416600</v>
          </cell>
          <cell r="N237">
            <v>58416600</v>
          </cell>
          <cell r="O237">
            <v>58416600</v>
          </cell>
          <cell r="P237">
            <v>58416600</v>
          </cell>
          <cell r="Q237">
            <v>58416600</v>
          </cell>
          <cell r="R237">
            <v>58416600</v>
          </cell>
          <cell r="S237">
            <v>58416600</v>
          </cell>
          <cell r="T237">
            <v>58416600</v>
          </cell>
          <cell r="U237">
            <v>58416600</v>
          </cell>
          <cell r="V237">
            <v>58416600</v>
          </cell>
        </row>
        <row r="238">
          <cell r="J238" t="str">
            <v>74601</v>
          </cell>
          <cell r="K238">
            <v>272473300</v>
          </cell>
          <cell r="L238">
            <v>272473300</v>
          </cell>
          <cell r="M238">
            <v>272473300</v>
          </cell>
          <cell r="N238">
            <v>272473300</v>
          </cell>
          <cell r="O238">
            <v>272473300</v>
          </cell>
          <cell r="P238">
            <v>272473300</v>
          </cell>
          <cell r="Q238">
            <v>272473300</v>
          </cell>
          <cell r="R238">
            <v>272473300</v>
          </cell>
          <cell r="S238">
            <v>272473300</v>
          </cell>
          <cell r="T238">
            <v>272473300</v>
          </cell>
          <cell r="U238">
            <v>272473300</v>
          </cell>
          <cell r="V238">
            <v>272473300</v>
          </cell>
        </row>
        <row r="239">
          <cell r="J239" t="str">
            <v>74602</v>
          </cell>
          <cell r="K239">
            <v>14524700</v>
          </cell>
          <cell r="L239">
            <v>14024700</v>
          </cell>
          <cell r="M239">
            <v>14024700</v>
          </cell>
          <cell r="N239">
            <v>14024700</v>
          </cell>
          <cell r="O239">
            <v>14024700</v>
          </cell>
          <cell r="P239">
            <v>14024700</v>
          </cell>
          <cell r="Q239">
            <v>14024700</v>
          </cell>
          <cell r="R239">
            <v>14024700</v>
          </cell>
          <cell r="S239">
            <v>14024700</v>
          </cell>
          <cell r="T239">
            <v>14024700</v>
          </cell>
          <cell r="U239">
            <v>14024700</v>
          </cell>
          <cell r="V239">
            <v>14024700</v>
          </cell>
        </row>
        <row r="240">
          <cell r="J240" t="str">
            <v>74603</v>
          </cell>
          <cell r="K240">
            <v>5484600</v>
          </cell>
          <cell r="L240">
            <v>5484600</v>
          </cell>
          <cell r="M240">
            <v>5484600</v>
          </cell>
          <cell r="N240">
            <v>5484600</v>
          </cell>
          <cell r="O240">
            <v>5484600</v>
          </cell>
          <cell r="P240">
            <v>5484600</v>
          </cell>
          <cell r="Q240">
            <v>5484600</v>
          </cell>
          <cell r="R240">
            <v>5484600</v>
          </cell>
          <cell r="S240">
            <v>5484600</v>
          </cell>
          <cell r="T240">
            <v>5484600</v>
          </cell>
          <cell r="U240">
            <v>5484600</v>
          </cell>
          <cell r="V240">
            <v>5484600</v>
          </cell>
        </row>
        <row r="241">
          <cell r="J241" t="str">
            <v>74604</v>
          </cell>
          <cell r="K241">
            <v>21390500</v>
          </cell>
          <cell r="L241">
            <v>21390500</v>
          </cell>
          <cell r="M241">
            <v>21390500</v>
          </cell>
          <cell r="N241">
            <v>21390500</v>
          </cell>
          <cell r="O241">
            <v>21390500</v>
          </cell>
          <cell r="P241">
            <v>21390500</v>
          </cell>
          <cell r="Q241">
            <v>21390500</v>
          </cell>
          <cell r="R241">
            <v>21390500</v>
          </cell>
          <cell r="S241">
            <v>21390500</v>
          </cell>
          <cell r="T241">
            <v>21390500</v>
          </cell>
          <cell r="U241">
            <v>21390500</v>
          </cell>
          <cell r="V241">
            <v>21390500</v>
          </cell>
        </row>
        <row r="242">
          <cell r="J242" t="str">
            <v>74605</v>
          </cell>
          <cell r="K242">
            <v>8980600</v>
          </cell>
          <cell r="L242">
            <v>8980600</v>
          </cell>
          <cell r="M242">
            <v>8980600</v>
          </cell>
          <cell r="N242">
            <v>8980600</v>
          </cell>
          <cell r="O242">
            <v>8980600</v>
          </cell>
          <cell r="P242">
            <v>8980600</v>
          </cell>
          <cell r="Q242">
            <v>8980600</v>
          </cell>
          <cell r="R242">
            <v>8980600</v>
          </cell>
          <cell r="S242">
            <v>8980600</v>
          </cell>
          <cell r="T242">
            <v>8980600</v>
          </cell>
          <cell r="U242">
            <v>8980600</v>
          </cell>
          <cell r="V242">
            <v>8980600</v>
          </cell>
        </row>
        <row r="243">
          <cell r="J243" t="str">
            <v>74607</v>
          </cell>
          <cell r="K243">
            <v>22640500</v>
          </cell>
          <cell r="L243">
            <v>22640500</v>
          </cell>
          <cell r="M243">
            <v>22640500</v>
          </cell>
          <cell r="N243">
            <v>22640500</v>
          </cell>
          <cell r="O243">
            <v>22640500</v>
          </cell>
          <cell r="P243">
            <v>22640500</v>
          </cell>
          <cell r="Q243">
            <v>22640500</v>
          </cell>
          <cell r="R243">
            <v>22640500</v>
          </cell>
          <cell r="S243">
            <v>22640500</v>
          </cell>
          <cell r="T243">
            <v>22640500</v>
          </cell>
          <cell r="U243">
            <v>22640500</v>
          </cell>
          <cell r="V243">
            <v>22640500</v>
          </cell>
        </row>
        <row r="244">
          <cell r="J244" t="str">
            <v>74608</v>
          </cell>
          <cell r="K244">
            <v>16948400</v>
          </cell>
          <cell r="L244">
            <v>16948400</v>
          </cell>
          <cell r="M244">
            <v>16948400</v>
          </cell>
          <cell r="N244">
            <v>16948400</v>
          </cell>
          <cell r="O244">
            <v>16948400</v>
          </cell>
          <cell r="P244">
            <v>16948400</v>
          </cell>
          <cell r="Q244">
            <v>16948400</v>
          </cell>
          <cell r="R244">
            <v>16948400</v>
          </cell>
          <cell r="S244">
            <v>16948400</v>
          </cell>
          <cell r="T244">
            <v>16948400</v>
          </cell>
          <cell r="U244">
            <v>16948400</v>
          </cell>
          <cell r="V244">
            <v>16948400</v>
          </cell>
        </row>
        <row r="245">
          <cell r="J245" t="str">
            <v>74609</v>
          </cell>
          <cell r="K245">
            <v>46250000</v>
          </cell>
          <cell r="L245">
            <v>46250000</v>
          </cell>
          <cell r="M245">
            <v>203750000</v>
          </cell>
          <cell r="N245">
            <v>46250000</v>
          </cell>
          <cell r="O245">
            <v>46250000</v>
          </cell>
          <cell r="P245">
            <v>46250000</v>
          </cell>
          <cell r="Q245">
            <v>46250000</v>
          </cell>
          <cell r="R245">
            <v>46250000</v>
          </cell>
          <cell r="S245">
            <v>46250000</v>
          </cell>
          <cell r="T245">
            <v>46250000</v>
          </cell>
          <cell r="U245">
            <v>46250000</v>
          </cell>
          <cell r="V245">
            <v>46250000</v>
          </cell>
        </row>
        <row r="246">
          <cell r="J246" t="str">
            <v>74649</v>
          </cell>
          <cell r="K246">
            <v>23081100</v>
          </cell>
          <cell r="L246">
            <v>23081100</v>
          </cell>
          <cell r="M246">
            <v>23081100</v>
          </cell>
          <cell r="N246">
            <v>23081100</v>
          </cell>
          <cell r="O246">
            <v>23081100</v>
          </cell>
          <cell r="P246">
            <v>23081100</v>
          </cell>
          <cell r="Q246">
            <v>23081100</v>
          </cell>
          <cell r="R246">
            <v>23081100</v>
          </cell>
          <cell r="S246">
            <v>23081100</v>
          </cell>
          <cell r="T246">
            <v>23081100</v>
          </cell>
          <cell r="U246">
            <v>23081100</v>
          </cell>
          <cell r="V246">
            <v>23081100</v>
          </cell>
        </row>
        <row r="247">
          <cell r="J247" t="str">
            <v>74652</v>
          </cell>
          <cell r="K247">
            <v>771985100</v>
          </cell>
          <cell r="L247">
            <v>791401800</v>
          </cell>
          <cell r="M247">
            <v>795850100</v>
          </cell>
          <cell r="N247">
            <v>804766800</v>
          </cell>
          <cell r="O247">
            <v>809766800</v>
          </cell>
          <cell r="P247">
            <v>817766900</v>
          </cell>
          <cell r="Q247">
            <v>803192400</v>
          </cell>
          <cell r="R247">
            <v>825600400</v>
          </cell>
          <cell r="S247">
            <v>833933700</v>
          </cell>
          <cell r="T247">
            <v>838767000</v>
          </cell>
          <cell r="U247">
            <v>838767000</v>
          </cell>
          <cell r="V247">
            <v>838767000</v>
          </cell>
        </row>
        <row r="248">
          <cell r="J248" t="str">
            <v>74653</v>
          </cell>
          <cell r="K248">
            <v>1727085800</v>
          </cell>
          <cell r="L248">
            <v>1767751600</v>
          </cell>
          <cell r="M248">
            <v>1791520800</v>
          </cell>
          <cell r="N248">
            <v>1866104300</v>
          </cell>
          <cell r="O248">
            <v>1866104300</v>
          </cell>
          <cell r="P248">
            <v>1898121600</v>
          </cell>
          <cell r="Q248">
            <v>2000825700</v>
          </cell>
          <cell r="R248">
            <v>2087913200</v>
          </cell>
          <cell r="S248">
            <v>2087899000</v>
          </cell>
          <cell r="T248">
            <v>2197357300</v>
          </cell>
          <cell r="U248">
            <v>2197357300</v>
          </cell>
          <cell r="V248">
            <v>2139693400</v>
          </cell>
        </row>
        <row r="249">
          <cell r="J249" t="str">
            <v>74654</v>
          </cell>
          <cell r="K249">
            <v>24222000</v>
          </cell>
          <cell r="L249">
            <v>24031000</v>
          </cell>
          <cell r="M249">
            <v>24031000</v>
          </cell>
          <cell r="N249">
            <v>24031000</v>
          </cell>
          <cell r="O249">
            <v>24656000</v>
          </cell>
          <cell r="P249">
            <v>25617100</v>
          </cell>
          <cell r="Q249">
            <v>25877500</v>
          </cell>
          <cell r="R249">
            <v>25877500</v>
          </cell>
          <cell r="S249">
            <v>25877500</v>
          </cell>
          <cell r="T249">
            <v>25487900</v>
          </cell>
          <cell r="U249">
            <v>25487900</v>
          </cell>
          <cell r="V249">
            <v>24998400</v>
          </cell>
        </row>
        <row r="250">
          <cell r="J250" t="str">
            <v>74655</v>
          </cell>
          <cell r="K250">
            <v>32641700</v>
          </cell>
          <cell r="L250">
            <v>32641700</v>
          </cell>
          <cell r="M250">
            <v>32641700</v>
          </cell>
          <cell r="N250">
            <v>32641700</v>
          </cell>
          <cell r="O250">
            <v>32641700</v>
          </cell>
          <cell r="P250">
            <v>32641700</v>
          </cell>
          <cell r="Q250">
            <v>32641700</v>
          </cell>
          <cell r="R250">
            <v>32641700</v>
          </cell>
          <cell r="S250">
            <v>32641700</v>
          </cell>
          <cell r="T250">
            <v>32641700</v>
          </cell>
          <cell r="U250">
            <v>32641700</v>
          </cell>
          <cell r="V250">
            <v>32641700</v>
          </cell>
        </row>
        <row r="251">
          <cell r="J251" t="str">
            <v>74656</v>
          </cell>
          <cell r="K251">
            <v>127526200</v>
          </cell>
          <cell r="L251">
            <v>138969900</v>
          </cell>
          <cell r="M251">
            <v>141861600</v>
          </cell>
          <cell r="N251">
            <v>148282300</v>
          </cell>
          <cell r="O251">
            <v>148018200</v>
          </cell>
          <cell r="P251">
            <v>145918700</v>
          </cell>
          <cell r="Q251">
            <v>140643000</v>
          </cell>
          <cell r="R251">
            <v>121071200</v>
          </cell>
          <cell r="S251">
            <v>120308600</v>
          </cell>
          <cell r="T251">
            <v>108727400</v>
          </cell>
          <cell r="U251">
            <v>108727400</v>
          </cell>
          <cell r="V251">
            <v>108416400</v>
          </cell>
        </row>
        <row r="252">
          <cell r="J252" t="str">
            <v>74657</v>
          </cell>
          <cell r="K252">
            <v>47122500</v>
          </cell>
          <cell r="L252">
            <v>48437300</v>
          </cell>
          <cell r="M252">
            <v>48437300</v>
          </cell>
          <cell r="N252">
            <v>49843600</v>
          </cell>
          <cell r="O252">
            <v>49843600</v>
          </cell>
          <cell r="P252">
            <v>47508600</v>
          </cell>
          <cell r="Q252">
            <v>47508600</v>
          </cell>
          <cell r="R252">
            <v>47508600</v>
          </cell>
          <cell r="S252">
            <v>46484800</v>
          </cell>
          <cell r="T252">
            <v>47713900</v>
          </cell>
          <cell r="U252">
            <v>46512200</v>
          </cell>
          <cell r="V252">
            <v>46512200</v>
          </cell>
        </row>
        <row r="253">
          <cell r="J253" t="str">
            <v>74658</v>
          </cell>
          <cell r="K253">
            <v>535724200</v>
          </cell>
          <cell r="L253">
            <v>539086500</v>
          </cell>
          <cell r="M253">
            <v>499511700</v>
          </cell>
          <cell r="N253">
            <v>534262600</v>
          </cell>
          <cell r="O253">
            <v>488884700</v>
          </cell>
          <cell r="P253">
            <v>493596900</v>
          </cell>
          <cell r="Q253">
            <v>494675200</v>
          </cell>
          <cell r="R253">
            <v>373777000</v>
          </cell>
          <cell r="S253">
            <v>376329300</v>
          </cell>
          <cell r="T253">
            <v>379488700</v>
          </cell>
          <cell r="U253">
            <v>382678200</v>
          </cell>
          <cell r="V253">
            <v>376506400</v>
          </cell>
        </row>
        <row r="254">
          <cell r="J254" t="str">
            <v>74801</v>
          </cell>
          <cell r="K254">
            <v>110251800</v>
          </cell>
          <cell r="L254">
            <v>106851800</v>
          </cell>
          <cell r="M254">
            <v>106851800</v>
          </cell>
          <cell r="N254">
            <v>106851800</v>
          </cell>
          <cell r="O254">
            <v>106851800</v>
          </cell>
          <cell r="P254">
            <v>106851800</v>
          </cell>
          <cell r="Q254">
            <v>106851800</v>
          </cell>
          <cell r="R254">
            <v>106851800</v>
          </cell>
          <cell r="S254">
            <v>106851800</v>
          </cell>
          <cell r="T254">
            <v>106851800</v>
          </cell>
          <cell r="U254">
            <v>106851800</v>
          </cell>
          <cell r="V254">
            <v>106851800</v>
          </cell>
        </row>
        <row r="255">
          <cell r="J255" t="str">
            <v>74901</v>
          </cell>
          <cell r="K255">
            <v>102245500</v>
          </cell>
          <cell r="L255">
            <v>102245500</v>
          </cell>
          <cell r="M255">
            <v>102245500</v>
          </cell>
          <cell r="N255">
            <v>102245500</v>
          </cell>
          <cell r="O255">
            <v>102245500</v>
          </cell>
          <cell r="P255">
            <v>102245500</v>
          </cell>
          <cell r="Q255">
            <v>102245500</v>
          </cell>
          <cell r="R255">
            <v>102245500</v>
          </cell>
          <cell r="S255">
            <v>102245500</v>
          </cell>
          <cell r="T255">
            <v>102245500</v>
          </cell>
          <cell r="U255">
            <v>102245500</v>
          </cell>
          <cell r="V255">
            <v>102245500</v>
          </cell>
        </row>
        <row r="256">
          <cell r="J256" t="str">
            <v>74902</v>
          </cell>
          <cell r="K256">
            <v>188728200</v>
          </cell>
          <cell r="L256">
            <v>188728200</v>
          </cell>
          <cell r="M256">
            <v>188728200</v>
          </cell>
          <cell r="N256">
            <v>188728200</v>
          </cell>
          <cell r="O256">
            <v>188728200</v>
          </cell>
          <cell r="P256">
            <v>188728200</v>
          </cell>
          <cell r="Q256">
            <v>188728200</v>
          </cell>
          <cell r="R256">
            <v>188728200</v>
          </cell>
          <cell r="S256">
            <v>188728200</v>
          </cell>
          <cell r="T256">
            <v>188728200</v>
          </cell>
          <cell r="U256">
            <v>188728200</v>
          </cell>
          <cell r="V256">
            <v>188728200</v>
          </cell>
        </row>
        <row r="257">
          <cell r="J257" t="str">
            <v>74904</v>
          </cell>
          <cell r="K257">
            <v>92576500</v>
          </cell>
          <cell r="L257">
            <v>92576500</v>
          </cell>
          <cell r="M257">
            <v>92576500</v>
          </cell>
          <cell r="N257">
            <v>92576500</v>
          </cell>
          <cell r="O257">
            <v>92576500</v>
          </cell>
          <cell r="P257">
            <v>92576500</v>
          </cell>
          <cell r="Q257">
            <v>92576500</v>
          </cell>
          <cell r="R257">
            <v>92576500</v>
          </cell>
          <cell r="S257">
            <v>92576500</v>
          </cell>
          <cell r="T257">
            <v>92576500</v>
          </cell>
          <cell r="U257">
            <v>92576500</v>
          </cell>
          <cell r="V257">
            <v>92576500</v>
          </cell>
        </row>
        <row r="258">
          <cell r="J258" t="str">
            <v>74905</v>
          </cell>
          <cell r="K258">
            <v>52080500</v>
          </cell>
          <cell r="L258">
            <v>52080500</v>
          </cell>
          <cell r="M258">
            <v>52080500</v>
          </cell>
          <cell r="N258">
            <v>52080500</v>
          </cell>
          <cell r="O258">
            <v>52080500</v>
          </cell>
          <cell r="P258">
            <v>52080500</v>
          </cell>
          <cell r="Q258">
            <v>52080500</v>
          </cell>
          <cell r="R258">
            <v>52080500</v>
          </cell>
          <cell r="S258">
            <v>52080500</v>
          </cell>
          <cell r="T258">
            <v>52080500</v>
          </cell>
          <cell r="U258">
            <v>52080500</v>
          </cell>
          <cell r="V258">
            <v>52080500</v>
          </cell>
        </row>
        <row r="259">
          <cell r="J259" t="str">
            <v>74906</v>
          </cell>
          <cell r="K259">
            <v>120708200</v>
          </cell>
          <cell r="L259">
            <v>120708200</v>
          </cell>
          <cell r="M259">
            <v>120708200</v>
          </cell>
          <cell r="N259">
            <v>120708200</v>
          </cell>
          <cell r="O259">
            <v>120708200</v>
          </cell>
          <cell r="P259">
            <v>120708200</v>
          </cell>
          <cell r="Q259">
            <v>120708200</v>
          </cell>
          <cell r="R259">
            <v>120708200</v>
          </cell>
          <cell r="S259">
            <v>120708200</v>
          </cell>
          <cell r="T259">
            <v>120708200</v>
          </cell>
          <cell r="U259">
            <v>120708200</v>
          </cell>
          <cell r="V259">
            <v>120708200</v>
          </cell>
        </row>
        <row r="260">
          <cell r="J260" t="str">
            <v>74907</v>
          </cell>
          <cell r="K260">
            <v>1416700</v>
          </cell>
          <cell r="L260">
            <v>1416700</v>
          </cell>
          <cell r="M260">
            <v>1416700</v>
          </cell>
          <cell r="N260">
            <v>1416700</v>
          </cell>
          <cell r="O260">
            <v>1416700</v>
          </cell>
          <cell r="P260">
            <v>1416700</v>
          </cell>
          <cell r="Q260">
            <v>1416700</v>
          </cell>
          <cell r="R260">
            <v>1416700</v>
          </cell>
          <cell r="S260">
            <v>1416700</v>
          </cell>
          <cell r="T260">
            <v>1416700</v>
          </cell>
          <cell r="U260">
            <v>1416700</v>
          </cell>
          <cell r="V260">
            <v>1416700</v>
          </cell>
        </row>
        <row r="261">
          <cell r="J261" t="str">
            <v>74908</v>
          </cell>
          <cell r="K261">
            <v>90674400</v>
          </cell>
          <cell r="L261">
            <v>90674400</v>
          </cell>
          <cell r="M261">
            <v>90674400</v>
          </cell>
          <cell r="N261">
            <v>90674400</v>
          </cell>
          <cell r="O261">
            <v>90674400</v>
          </cell>
          <cell r="P261">
            <v>90674400</v>
          </cell>
          <cell r="Q261">
            <v>90674400</v>
          </cell>
          <cell r="R261">
            <v>90674400</v>
          </cell>
          <cell r="S261">
            <v>90674400</v>
          </cell>
          <cell r="T261">
            <v>90674400</v>
          </cell>
          <cell r="U261">
            <v>90674400</v>
          </cell>
          <cell r="V261">
            <v>90674400</v>
          </cell>
        </row>
        <row r="262">
          <cell r="J262" t="str">
            <v>74949</v>
          </cell>
          <cell r="K262">
            <v>175811900</v>
          </cell>
          <cell r="L262">
            <v>175811900</v>
          </cell>
          <cell r="M262">
            <v>175811900</v>
          </cell>
          <cell r="N262">
            <v>175811900</v>
          </cell>
          <cell r="O262">
            <v>175811900</v>
          </cell>
          <cell r="P262">
            <v>175811900</v>
          </cell>
          <cell r="Q262">
            <v>175811900</v>
          </cell>
          <cell r="R262">
            <v>175811900</v>
          </cell>
          <cell r="S262">
            <v>175811900</v>
          </cell>
          <cell r="T262">
            <v>175811900</v>
          </cell>
          <cell r="U262">
            <v>175811900</v>
          </cell>
          <cell r="V262">
            <v>175811900</v>
          </cell>
        </row>
        <row r="263">
          <cell r="J263" t="str">
            <v>82101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196875000</v>
          </cell>
          <cell r="R263">
            <v>196875000</v>
          </cell>
          <cell r="S263">
            <v>196875000</v>
          </cell>
          <cell r="T263">
            <v>196875000</v>
          </cell>
          <cell r="U263">
            <v>196875000</v>
          </cell>
          <cell r="V263">
            <v>196875000</v>
          </cell>
        </row>
        <row r="264">
          <cell r="J264" t="str">
            <v>83101</v>
          </cell>
          <cell r="K264">
            <v>7364844578</v>
          </cell>
          <cell r="L264">
            <v>5805026005.999999</v>
          </cell>
          <cell r="M264">
            <v>8044828038.0000086</v>
          </cell>
          <cell r="N264">
            <v>7860295846.0000057</v>
          </cell>
          <cell r="O264">
            <v>8625258382.0000153</v>
          </cell>
          <cell r="P264">
            <v>8151214759.9999905</v>
          </cell>
          <cell r="Q264">
            <v>8524488258.0000067</v>
          </cell>
          <cell r="R264">
            <v>6843618521.9999876</v>
          </cell>
          <cell r="S264">
            <v>8275026759.9999876</v>
          </cell>
          <cell r="T264">
            <v>8977790016.0000076</v>
          </cell>
          <cell r="U264">
            <v>8310899557.9999952</v>
          </cell>
          <cell r="V264">
            <v>8798633506.0000038</v>
          </cell>
        </row>
        <row r="265">
          <cell r="J265" t="str">
            <v>(blank)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</row>
        <row r="266">
          <cell r="J266" t="str">
            <v>Grand Total</v>
          </cell>
          <cell r="K266">
            <v>-20961480722</v>
          </cell>
          <cell r="L266">
            <v>-16521740794</v>
          </cell>
          <cell r="M266">
            <v>-22896818261.999992</v>
          </cell>
          <cell r="N266">
            <v>-22372380153.999992</v>
          </cell>
          <cell r="O266">
            <v>-24548556017.999985</v>
          </cell>
          <cell r="P266">
            <v>-23199354940.000008</v>
          </cell>
          <cell r="Q266">
            <v>-24262088541.999992</v>
          </cell>
          <cell r="R266">
            <v>-19477974478.000011</v>
          </cell>
          <cell r="S266">
            <v>-23551982540.000011</v>
          </cell>
          <cell r="T266">
            <v>-25552154883.999992</v>
          </cell>
          <cell r="U266">
            <v>-23654082042.000004</v>
          </cell>
          <cell r="V266">
            <v>-25042247893.999996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J7">
            <v>0</v>
          </cell>
          <cell r="K7">
            <v>41640</v>
          </cell>
          <cell r="L7">
            <v>41671</v>
          </cell>
          <cell r="M7">
            <v>41699</v>
          </cell>
          <cell r="N7">
            <v>41730</v>
          </cell>
          <cell r="O7">
            <v>41760</v>
          </cell>
          <cell r="P7">
            <v>41791</v>
          </cell>
          <cell r="Q7">
            <v>41821</v>
          </cell>
        </row>
        <row r="8">
          <cell r="J8">
            <v>71102</v>
          </cell>
          <cell r="K8">
            <v>2955000</v>
          </cell>
          <cell r="L8">
            <v>2165000</v>
          </cell>
          <cell r="M8">
            <v>1300000</v>
          </cell>
          <cell r="N8">
            <v>2515000</v>
          </cell>
          <cell r="O8">
            <v>6785000</v>
          </cell>
          <cell r="P8">
            <v>4670000</v>
          </cell>
          <cell r="Q8">
            <v>6645000</v>
          </cell>
        </row>
        <row r="9">
          <cell r="J9">
            <v>71112</v>
          </cell>
          <cell r="K9">
            <v>7775000</v>
          </cell>
          <cell r="L9">
            <v>5830000</v>
          </cell>
          <cell r="M9">
            <v>4090000</v>
          </cell>
          <cell r="N9">
            <v>10167500</v>
          </cell>
          <cell r="O9">
            <v>26278500</v>
          </cell>
          <cell r="P9">
            <v>18483500</v>
          </cell>
          <cell r="Q9">
            <v>28116500</v>
          </cell>
        </row>
        <row r="10">
          <cell r="J10">
            <v>71201</v>
          </cell>
          <cell r="K10">
            <v>3358363</v>
          </cell>
          <cell r="L10">
            <v>2849091</v>
          </cell>
          <cell r="M10">
            <v>3126728</v>
          </cell>
          <cell r="N10">
            <v>4557272</v>
          </cell>
          <cell r="O10">
            <v>4899637</v>
          </cell>
          <cell r="P10">
            <v>5711818</v>
          </cell>
          <cell r="Q10">
            <v>8829272</v>
          </cell>
        </row>
        <row r="11">
          <cell r="J11">
            <v>74104</v>
          </cell>
          <cell r="K11">
            <v>0</v>
          </cell>
          <cell r="L11">
            <v>150000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J12">
            <v>74105</v>
          </cell>
          <cell r="K12">
            <v>46000</v>
          </cell>
          <cell r="L12">
            <v>0</v>
          </cell>
          <cell r="M12">
            <v>0</v>
          </cell>
          <cell r="N12">
            <v>0</v>
          </cell>
          <cell r="O12">
            <v>74500</v>
          </cell>
          <cell r="P12">
            <v>25000</v>
          </cell>
          <cell r="Q12">
            <v>24000</v>
          </cell>
        </row>
        <row r="13">
          <cell r="J13">
            <v>74106</v>
          </cell>
          <cell r="K13">
            <v>0</v>
          </cell>
          <cell r="L13">
            <v>1400122</v>
          </cell>
          <cell r="M13">
            <v>1770570</v>
          </cell>
          <cell r="N13">
            <v>1250105</v>
          </cell>
          <cell r="O13">
            <v>950070</v>
          </cell>
          <cell r="P13">
            <v>2200070</v>
          </cell>
          <cell r="Q13">
            <v>900000</v>
          </cell>
        </row>
        <row r="14">
          <cell r="J14">
            <v>74151</v>
          </cell>
          <cell r="K14">
            <v>0</v>
          </cell>
          <cell r="L14">
            <v>0</v>
          </cell>
          <cell r="M14">
            <v>0</v>
          </cell>
          <cell r="N14">
            <v>30000</v>
          </cell>
          <cell r="O14">
            <v>0</v>
          </cell>
          <cell r="P14">
            <v>0</v>
          </cell>
          <cell r="Q14">
            <v>0</v>
          </cell>
        </row>
        <row r="15">
          <cell r="J15">
            <v>74202</v>
          </cell>
          <cell r="K15">
            <v>0</v>
          </cell>
          <cell r="L15">
            <v>0</v>
          </cell>
          <cell r="M15">
            <v>0</v>
          </cell>
          <cell r="N15">
            <v>500000</v>
          </cell>
          <cell r="O15">
            <v>500000</v>
          </cell>
          <cell r="P15">
            <v>0</v>
          </cell>
          <cell r="Q15">
            <v>500000</v>
          </cell>
        </row>
        <row r="16">
          <cell r="J16">
            <v>74251</v>
          </cell>
          <cell r="K16">
            <v>38500</v>
          </cell>
          <cell r="L16">
            <v>38500</v>
          </cell>
          <cell r="M16">
            <v>43500</v>
          </cell>
          <cell r="N16">
            <v>0</v>
          </cell>
          <cell r="O16">
            <v>0</v>
          </cell>
          <cell r="P16">
            <v>0</v>
          </cell>
          <cell r="Q16">
            <v>77000</v>
          </cell>
        </row>
        <row r="17">
          <cell r="J17">
            <v>74302</v>
          </cell>
          <cell r="K17">
            <v>212681</v>
          </cell>
          <cell r="L17">
            <v>212681</v>
          </cell>
          <cell r="M17">
            <v>212681</v>
          </cell>
          <cell r="N17">
            <v>138803</v>
          </cell>
          <cell r="O17">
            <v>138803</v>
          </cell>
          <cell r="P17">
            <v>173008</v>
          </cell>
          <cell r="Q17">
            <v>133335</v>
          </cell>
        </row>
        <row r="18">
          <cell r="J18">
            <v>74401</v>
          </cell>
          <cell r="K18">
            <v>0</v>
          </cell>
          <cell r="L18">
            <v>1120000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J19">
            <v>74451</v>
          </cell>
          <cell r="K19">
            <v>4275000</v>
          </cell>
          <cell r="L19">
            <v>4275000</v>
          </cell>
          <cell r="M19">
            <v>4275000</v>
          </cell>
          <cell r="N19">
            <v>-5850000</v>
          </cell>
          <cell r="O19">
            <v>6975000</v>
          </cell>
          <cell r="P19">
            <v>6975000</v>
          </cell>
          <cell r="Q19">
            <v>6975000</v>
          </cell>
        </row>
        <row r="20">
          <cell r="J20">
            <v>74453</v>
          </cell>
          <cell r="K20">
            <v>5612245</v>
          </cell>
          <cell r="L20">
            <v>11224490</v>
          </cell>
          <cell r="M20">
            <v>0</v>
          </cell>
          <cell r="N20">
            <v>5612245</v>
          </cell>
          <cell r="O20">
            <v>5612245</v>
          </cell>
          <cell r="P20">
            <v>5612245</v>
          </cell>
          <cell r="Q20">
            <v>5612245</v>
          </cell>
        </row>
        <row r="21">
          <cell r="J21">
            <v>74605</v>
          </cell>
          <cell r="K21">
            <v>0</v>
          </cell>
          <cell r="L21">
            <v>500000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J22">
            <v>74902</v>
          </cell>
          <cell r="K22">
            <v>242900</v>
          </cell>
          <cell r="L22">
            <v>242900</v>
          </cell>
          <cell r="M22">
            <v>242900</v>
          </cell>
          <cell r="N22">
            <v>242900</v>
          </cell>
          <cell r="O22">
            <v>242900</v>
          </cell>
          <cell r="P22">
            <v>242900</v>
          </cell>
          <cell r="Q22">
            <v>485800</v>
          </cell>
        </row>
        <row r="23">
          <cell r="J23">
            <v>74949</v>
          </cell>
          <cell r="K23">
            <v>0</v>
          </cell>
          <cell r="L23">
            <v>235000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413400</v>
          </cell>
        </row>
        <row r="24">
          <cell r="J24" t="str">
            <v>6-51101</v>
          </cell>
          <cell r="K24">
            <v>0</v>
          </cell>
          <cell r="L24">
            <v>-6050000</v>
          </cell>
          <cell r="M24">
            <v>0</v>
          </cell>
          <cell r="N24">
            <v>-272727</v>
          </cell>
          <cell r="O24">
            <v>-227273</v>
          </cell>
          <cell r="P24">
            <v>0</v>
          </cell>
          <cell r="Q24">
            <v>-437400</v>
          </cell>
        </row>
        <row r="25">
          <cell r="J25" t="str">
            <v>6-51201</v>
          </cell>
          <cell r="K25">
            <v>-28518180</v>
          </cell>
          <cell r="L25">
            <v>-18799999</v>
          </cell>
          <cell r="M25">
            <v>-27659089</v>
          </cell>
          <cell r="N25">
            <v>-49213632</v>
          </cell>
          <cell r="O25">
            <v>-48731819</v>
          </cell>
          <cell r="P25">
            <v>-51240908</v>
          </cell>
          <cell r="Q25">
            <v>-101181809</v>
          </cell>
        </row>
        <row r="26">
          <cell r="J26" t="str">
            <v>6-51301</v>
          </cell>
          <cell r="K26">
            <v>-7075000</v>
          </cell>
          <cell r="L26">
            <v>-10763636</v>
          </cell>
          <cell r="M26">
            <v>-7975000</v>
          </cell>
          <cell r="N26">
            <v>-6525000</v>
          </cell>
          <cell r="O26">
            <v>-9650000</v>
          </cell>
          <cell r="P26">
            <v>-11565909</v>
          </cell>
          <cell r="Q26">
            <v>-7425000</v>
          </cell>
        </row>
        <row r="27">
          <cell r="J27" t="str">
            <v>6-51401</v>
          </cell>
          <cell r="K27">
            <v>0</v>
          </cell>
          <cell r="L27">
            <v>0</v>
          </cell>
          <cell r="M27">
            <v>-227273</v>
          </cell>
          <cell r="N27">
            <v>-227273</v>
          </cell>
          <cell r="O27">
            <v>-818182</v>
          </cell>
          <cell r="P27">
            <v>-1636364</v>
          </cell>
          <cell r="Q27">
            <v>-668182</v>
          </cell>
        </row>
        <row r="28">
          <cell r="J28" t="str">
            <v>6-51501</v>
          </cell>
          <cell r="K28">
            <v>-3840907</v>
          </cell>
          <cell r="L28">
            <v>0</v>
          </cell>
          <cell r="M28">
            <v>-3222726</v>
          </cell>
          <cell r="N28">
            <v>0</v>
          </cell>
          <cell r="O28">
            <v>-1818181</v>
          </cell>
          <cell r="P28">
            <v>-6954545</v>
          </cell>
          <cell r="Q28">
            <v>-1090909</v>
          </cell>
        </row>
        <row r="29">
          <cell r="J29" t="str">
            <v>6-51601</v>
          </cell>
          <cell r="K29">
            <v>-2545454</v>
          </cell>
          <cell r="L29">
            <v>0</v>
          </cell>
          <cell r="M29">
            <v>0</v>
          </cell>
          <cell r="N29">
            <v>-727273</v>
          </cell>
          <cell r="O29">
            <v>0</v>
          </cell>
          <cell r="P29">
            <v>0</v>
          </cell>
          <cell r="Q29">
            <v>0</v>
          </cell>
        </row>
        <row r="30">
          <cell r="J30" t="str">
            <v>Grand Total</v>
          </cell>
          <cell r="K30">
            <v>-17463852</v>
          </cell>
          <cell r="L30">
            <v>-5370851</v>
          </cell>
          <cell r="M30">
            <v>-24022709</v>
          </cell>
          <cell r="N30">
            <v>-37802080</v>
          </cell>
          <cell r="O30">
            <v>-8788800</v>
          </cell>
          <cell r="P30">
            <v>-27304185</v>
          </cell>
          <cell r="Q30">
            <v>-52091748</v>
          </cell>
        </row>
        <row r="31">
          <cell r="J31">
            <v>73122</v>
          </cell>
          <cell r="K31">
            <v>1815000</v>
          </cell>
          <cell r="L31">
            <v>1815000</v>
          </cell>
          <cell r="M31">
            <v>1815000</v>
          </cell>
          <cell r="N31">
            <v>1815000</v>
          </cell>
          <cell r="O31">
            <v>1815000</v>
          </cell>
          <cell r="P31">
            <v>2415000</v>
          </cell>
          <cell r="Q31">
            <v>0</v>
          </cell>
        </row>
        <row r="32">
          <cell r="J32">
            <v>73199</v>
          </cell>
          <cell r="K32">
            <v>8857143</v>
          </cell>
          <cell r="L32">
            <v>6000000</v>
          </cell>
          <cell r="M32">
            <v>11714286</v>
          </cell>
          <cell r="N32">
            <v>8857143</v>
          </cell>
          <cell r="O32">
            <v>11071429</v>
          </cell>
          <cell r="P32">
            <v>11430509</v>
          </cell>
          <cell r="Q32">
            <v>11071428</v>
          </cell>
        </row>
        <row r="33">
          <cell r="J33">
            <v>73201</v>
          </cell>
          <cell r="K33">
            <v>569330000</v>
          </cell>
          <cell r="L33">
            <v>569331000</v>
          </cell>
          <cell r="M33">
            <v>569331000</v>
          </cell>
          <cell r="N33">
            <v>569331000</v>
          </cell>
          <cell r="O33">
            <v>569331000</v>
          </cell>
          <cell r="P33">
            <v>569331000</v>
          </cell>
          <cell r="Q33">
            <v>569331000</v>
          </cell>
        </row>
        <row r="34">
          <cell r="J34">
            <v>73203</v>
          </cell>
          <cell r="K34">
            <v>482495800</v>
          </cell>
          <cell r="L34">
            <v>-1517504200</v>
          </cell>
          <cell r="M34">
            <v>482495800</v>
          </cell>
          <cell r="N34">
            <v>482495800</v>
          </cell>
          <cell r="O34">
            <v>-1676800939</v>
          </cell>
          <cell r="P34">
            <v>50636453</v>
          </cell>
          <cell r="Q34">
            <v>50636453</v>
          </cell>
        </row>
        <row r="35">
          <cell r="J35">
            <v>73204</v>
          </cell>
          <cell r="K35">
            <v>233370000</v>
          </cell>
          <cell r="L35">
            <v>233370000</v>
          </cell>
          <cell r="M35">
            <v>233370000</v>
          </cell>
          <cell r="N35">
            <v>233370000</v>
          </cell>
          <cell r="O35">
            <v>233370000</v>
          </cell>
          <cell r="P35">
            <v>-366850000</v>
          </cell>
          <cell r="Q35">
            <v>137433400</v>
          </cell>
        </row>
        <row r="36">
          <cell r="J36">
            <v>73205</v>
          </cell>
          <cell r="K36">
            <v>255735300</v>
          </cell>
          <cell r="L36">
            <v>255735300</v>
          </cell>
          <cell r="M36">
            <v>255735300</v>
          </cell>
          <cell r="N36">
            <v>255735300</v>
          </cell>
          <cell r="O36">
            <v>255735300</v>
          </cell>
          <cell r="P36">
            <v>255735300</v>
          </cell>
          <cell r="Q36">
            <v>-1534411800</v>
          </cell>
        </row>
        <row r="37">
          <cell r="J37">
            <v>73208</v>
          </cell>
          <cell r="K37">
            <v>0</v>
          </cell>
          <cell r="L37">
            <v>242167198</v>
          </cell>
          <cell r="M37">
            <v>59798417</v>
          </cell>
          <cell r="N37">
            <v>121083599</v>
          </cell>
          <cell r="O37">
            <v>16999999</v>
          </cell>
          <cell r="P37">
            <v>225167199</v>
          </cell>
          <cell r="Q37">
            <v>121083599</v>
          </cell>
        </row>
        <row r="38">
          <cell r="J38">
            <v>74101</v>
          </cell>
          <cell r="K38">
            <v>40859082</v>
          </cell>
          <cell r="L38">
            <v>30189333</v>
          </cell>
          <cell r="M38">
            <v>412574</v>
          </cell>
          <cell r="N38">
            <v>30349622</v>
          </cell>
          <cell r="O38">
            <v>73483112</v>
          </cell>
          <cell r="P38">
            <v>3922437</v>
          </cell>
          <cell r="Q38">
            <v>11978910</v>
          </cell>
        </row>
        <row r="39">
          <cell r="J39">
            <v>74102</v>
          </cell>
          <cell r="K39">
            <v>54936300</v>
          </cell>
          <cell r="L39">
            <v>57873600</v>
          </cell>
          <cell r="M39">
            <v>43668298</v>
          </cell>
          <cell r="N39">
            <v>99951582</v>
          </cell>
          <cell r="O39">
            <v>35404176</v>
          </cell>
          <cell r="P39">
            <v>47671224</v>
          </cell>
          <cell r="Q39">
            <v>36310200</v>
          </cell>
        </row>
        <row r="40">
          <cell r="J40">
            <v>74104</v>
          </cell>
          <cell r="K40">
            <v>16840000</v>
          </cell>
          <cell r="L40">
            <v>11673000</v>
          </cell>
          <cell r="M40">
            <v>17937000</v>
          </cell>
          <cell r="N40">
            <v>14962500</v>
          </cell>
          <cell r="O40">
            <v>14414000</v>
          </cell>
          <cell r="P40">
            <v>15860000</v>
          </cell>
          <cell r="Q40">
            <v>5450000</v>
          </cell>
        </row>
        <row r="41">
          <cell r="J41">
            <v>74105</v>
          </cell>
          <cell r="K41">
            <v>21504500</v>
          </cell>
          <cell r="L41">
            <v>11006500</v>
          </cell>
          <cell r="M41">
            <v>21425725</v>
          </cell>
          <cell r="N41">
            <v>15684300</v>
          </cell>
          <cell r="O41">
            <v>18892040</v>
          </cell>
          <cell r="P41">
            <v>14482530</v>
          </cell>
          <cell r="Q41">
            <v>17855130</v>
          </cell>
        </row>
        <row r="42">
          <cell r="J42">
            <v>74106</v>
          </cell>
          <cell r="K42">
            <v>10582265</v>
          </cell>
          <cell r="L42">
            <v>14784685</v>
          </cell>
          <cell r="M42">
            <v>14445847</v>
          </cell>
          <cell r="N42">
            <v>12957226</v>
          </cell>
          <cell r="O42">
            <v>14004997</v>
          </cell>
          <cell r="P42">
            <v>14959426</v>
          </cell>
          <cell r="Q42">
            <v>6419287</v>
          </cell>
        </row>
        <row r="43">
          <cell r="J43">
            <v>74107</v>
          </cell>
          <cell r="K43">
            <v>0</v>
          </cell>
          <cell r="L43">
            <v>0</v>
          </cell>
          <cell r="M43">
            <v>17000000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J44">
            <v>74151</v>
          </cell>
          <cell r="K44">
            <v>25827100</v>
          </cell>
          <cell r="L44">
            <v>96754772</v>
          </cell>
          <cell r="M44">
            <v>313132792</v>
          </cell>
          <cell r="N44">
            <v>26138151</v>
          </cell>
          <cell r="O44">
            <v>144334391</v>
          </cell>
          <cell r="P44">
            <v>29947150</v>
          </cell>
          <cell r="Q44">
            <v>171927664</v>
          </cell>
        </row>
        <row r="45">
          <cell r="J45">
            <v>74152</v>
          </cell>
          <cell r="K45">
            <v>907650</v>
          </cell>
          <cell r="L45">
            <v>49592500</v>
          </cell>
          <cell r="M45">
            <v>255000</v>
          </cell>
          <cell r="N45">
            <v>6719641</v>
          </cell>
          <cell r="O45">
            <v>25782366</v>
          </cell>
          <cell r="P45">
            <v>5832000</v>
          </cell>
          <cell r="Q45">
            <v>7371856</v>
          </cell>
        </row>
        <row r="46">
          <cell r="J46">
            <v>74154</v>
          </cell>
          <cell r="K46">
            <v>0</v>
          </cell>
          <cell r="L46">
            <v>0</v>
          </cell>
          <cell r="M46">
            <v>0</v>
          </cell>
          <cell r="N46">
            <v>13074000</v>
          </cell>
          <cell r="O46">
            <v>0</v>
          </cell>
          <cell r="P46">
            <v>3500000</v>
          </cell>
          <cell r="Q46">
            <v>3550000</v>
          </cell>
        </row>
        <row r="47">
          <cell r="J47">
            <v>74155</v>
          </cell>
          <cell r="K47">
            <v>28122000</v>
          </cell>
          <cell r="L47">
            <v>0</v>
          </cell>
          <cell r="M47">
            <v>37926000</v>
          </cell>
          <cell r="N47">
            <v>105710000</v>
          </cell>
          <cell r="O47">
            <v>0</v>
          </cell>
          <cell r="P47">
            <v>14706000</v>
          </cell>
          <cell r="Q47">
            <v>13508000</v>
          </cell>
        </row>
        <row r="48">
          <cell r="J48">
            <v>74156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J49">
            <v>74157</v>
          </cell>
          <cell r="K49">
            <v>88281800</v>
          </cell>
          <cell r="L49">
            <v>4800000</v>
          </cell>
          <cell r="M49">
            <v>12879996</v>
          </cell>
          <cell r="N49">
            <v>14100000</v>
          </cell>
          <cell r="O49">
            <v>42062809</v>
          </cell>
          <cell r="P49">
            <v>3409100</v>
          </cell>
          <cell r="Q49">
            <v>0</v>
          </cell>
        </row>
        <row r="50">
          <cell r="J50">
            <v>74201</v>
          </cell>
          <cell r="K50">
            <v>2729500</v>
          </cell>
          <cell r="L50">
            <v>1354050</v>
          </cell>
          <cell r="M50">
            <v>520900</v>
          </cell>
          <cell r="N50">
            <v>1888850</v>
          </cell>
          <cell r="O50">
            <v>2568450</v>
          </cell>
          <cell r="P50">
            <v>1789250</v>
          </cell>
          <cell r="Q50">
            <v>1399100</v>
          </cell>
        </row>
        <row r="51">
          <cell r="J51">
            <v>74202</v>
          </cell>
          <cell r="K51">
            <v>41659698</v>
          </cell>
          <cell r="L51">
            <v>38997966</v>
          </cell>
          <cell r="M51">
            <v>40472894</v>
          </cell>
          <cell r="N51">
            <v>38147609</v>
          </cell>
          <cell r="O51">
            <v>40652107</v>
          </cell>
          <cell r="P51">
            <v>33893387</v>
          </cell>
          <cell r="Q51">
            <v>40820336</v>
          </cell>
        </row>
        <row r="52">
          <cell r="J52">
            <v>74251</v>
          </cell>
          <cell r="K52">
            <v>22648916</v>
          </cell>
          <cell r="L52">
            <v>19194917</v>
          </cell>
          <cell r="M52">
            <v>18203695</v>
          </cell>
          <cell r="N52">
            <v>31677483</v>
          </cell>
          <cell r="O52">
            <v>26824387</v>
          </cell>
          <cell r="P52">
            <v>2873137</v>
          </cell>
          <cell r="Q52">
            <v>20119083</v>
          </cell>
        </row>
        <row r="53">
          <cell r="J53">
            <v>74252</v>
          </cell>
          <cell r="K53">
            <v>1009051530</v>
          </cell>
          <cell r="L53">
            <v>511727937</v>
          </cell>
          <cell r="M53">
            <v>469590602</v>
          </cell>
          <cell r="N53">
            <v>439215234</v>
          </cell>
          <cell r="O53">
            <v>489993940</v>
          </cell>
          <cell r="P53">
            <v>525111970</v>
          </cell>
          <cell r="Q53">
            <v>473507116</v>
          </cell>
        </row>
        <row r="54">
          <cell r="J54">
            <v>74253</v>
          </cell>
          <cell r="K54">
            <v>20105833</v>
          </cell>
          <cell r="L54">
            <v>32407333</v>
          </cell>
          <cell r="M54">
            <v>297763833</v>
          </cell>
          <cell r="N54">
            <v>142264333</v>
          </cell>
          <cell r="O54">
            <v>139265333</v>
          </cell>
          <cell r="P54">
            <v>818712333</v>
          </cell>
          <cell r="Q54">
            <v>286666336</v>
          </cell>
        </row>
        <row r="55">
          <cell r="J55">
            <v>74299</v>
          </cell>
          <cell r="K55">
            <v>8368238</v>
          </cell>
          <cell r="L55">
            <v>6459165</v>
          </cell>
          <cell r="M55">
            <v>6643022</v>
          </cell>
          <cell r="N55">
            <v>4366285</v>
          </cell>
          <cell r="O55">
            <v>7132764</v>
          </cell>
          <cell r="P55">
            <v>34656975</v>
          </cell>
          <cell r="Q55">
            <v>8637998</v>
          </cell>
        </row>
        <row r="56">
          <cell r="J56">
            <v>74301</v>
          </cell>
          <cell r="K56">
            <v>372000</v>
          </cell>
          <cell r="L56">
            <v>437625</v>
          </cell>
          <cell r="M56">
            <v>0</v>
          </cell>
          <cell r="N56">
            <v>42300</v>
          </cell>
          <cell r="O56">
            <v>0</v>
          </cell>
          <cell r="P56">
            <v>199416</v>
          </cell>
          <cell r="Q56">
            <v>0</v>
          </cell>
        </row>
        <row r="57">
          <cell r="J57">
            <v>74302</v>
          </cell>
          <cell r="K57">
            <v>42181478</v>
          </cell>
          <cell r="L57">
            <v>12474200</v>
          </cell>
          <cell r="M57">
            <v>19292500</v>
          </cell>
          <cell r="N57">
            <v>14390000</v>
          </cell>
          <cell r="O57">
            <v>28500400</v>
          </cell>
          <cell r="P57">
            <v>12977900</v>
          </cell>
          <cell r="Q57">
            <v>6266200</v>
          </cell>
        </row>
        <row r="58">
          <cell r="J58">
            <v>74303</v>
          </cell>
          <cell r="K58">
            <v>46494625</v>
          </cell>
          <cell r="L58">
            <v>172677580</v>
          </cell>
          <cell r="M58">
            <v>101333550</v>
          </cell>
          <cell r="N58">
            <v>188662700</v>
          </cell>
          <cell r="O58">
            <v>49755100</v>
          </cell>
          <cell r="P58">
            <v>133823400</v>
          </cell>
          <cell r="Q58">
            <v>64200400</v>
          </cell>
        </row>
        <row r="59">
          <cell r="J59">
            <v>74304</v>
          </cell>
          <cell r="K59">
            <v>11300300</v>
          </cell>
          <cell r="L59">
            <v>49827681</v>
          </cell>
          <cell r="M59">
            <v>20552669</v>
          </cell>
          <cell r="N59">
            <v>16793737</v>
          </cell>
          <cell r="O59">
            <v>16645295</v>
          </cell>
          <cell r="P59">
            <v>9424000</v>
          </cell>
          <cell r="Q59">
            <v>32003375</v>
          </cell>
        </row>
        <row r="60">
          <cell r="J60">
            <v>74305</v>
          </cell>
          <cell r="K60">
            <v>0</v>
          </cell>
          <cell r="L60">
            <v>750000</v>
          </cell>
          <cell r="M60">
            <v>0</v>
          </cell>
          <cell r="N60">
            <v>5260176</v>
          </cell>
          <cell r="O60">
            <v>0</v>
          </cell>
          <cell r="P60">
            <v>0</v>
          </cell>
          <cell r="Q60">
            <v>0</v>
          </cell>
        </row>
        <row r="61">
          <cell r="J61">
            <v>74306</v>
          </cell>
          <cell r="K61">
            <v>699000</v>
          </cell>
          <cell r="L61">
            <v>6259000</v>
          </cell>
          <cell r="M61">
            <v>605000</v>
          </cell>
          <cell r="N61">
            <v>1225000</v>
          </cell>
          <cell r="O61">
            <v>655000</v>
          </cell>
          <cell r="P61">
            <v>655000</v>
          </cell>
          <cell r="Q61">
            <v>655000</v>
          </cell>
        </row>
        <row r="62">
          <cell r="J62">
            <v>74351</v>
          </cell>
          <cell r="K62">
            <v>68888200</v>
          </cell>
          <cell r="L62">
            <v>48148915</v>
          </cell>
          <cell r="M62">
            <v>33618037</v>
          </cell>
          <cell r="N62">
            <v>64300000</v>
          </cell>
          <cell r="O62">
            <v>198343500</v>
          </cell>
          <cell r="P62">
            <v>86923900</v>
          </cell>
          <cell r="Q62">
            <v>96416000</v>
          </cell>
        </row>
        <row r="63">
          <cell r="J63">
            <v>74352</v>
          </cell>
          <cell r="K63">
            <v>43618336</v>
          </cell>
          <cell r="L63">
            <v>37018785</v>
          </cell>
          <cell r="M63">
            <v>44106656</v>
          </cell>
          <cell r="N63">
            <v>23572542</v>
          </cell>
          <cell r="O63">
            <v>40281561</v>
          </cell>
          <cell r="P63">
            <v>21144415</v>
          </cell>
          <cell r="Q63">
            <v>21640577</v>
          </cell>
        </row>
        <row r="64">
          <cell r="J64">
            <v>74401</v>
          </cell>
          <cell r="K64">
            <v>640500</v>
          </cell>
          <cell r="L64">
            <v>1040000</v>
          </cell>
          <cell r="M64">
            <v>21657000</v>
          </cell>
          <cell r="N64">
            <v>36530000</v>
          </cell>
          <cell r="O64">
            <v>17099000</v>
          </cell>
          <cell r="P64">
            <v>5700000</v>
          </cell>
          <cell r="Q64">
            <v>21940000</v>
          </cell>
        </row>
        <row r="65">
          <cell r="J65">
            <v>74402</v>
          </cell>
          <cell r="K65">
            <v>0</v>
          </cell>
          <cell r="L65">
            <v>250000</v>
          </cell>
          <cell r="M65">
            <v>1196000</v>
          </cell>
          <cell r="N65">
            <v>0</v>
          </cell>
          <cell r="O65">
            <v>439300</v>
          </cell>
          <cell r="P65">
            <v>0</v>
          </cell>
          <cell r="Q65">
            <v>-1015800</v>
          </cell>
        </row>
        <row r="66">
          <cell r="J66">
            <v>74404</v>
          </cell>
          <cell r="K66">
            <v>14667000</v>
          </cell>
          <cell r="L66">
            <v>20949366</v>
          </cell>
          <cell r="M66">
            <v>90000</v>
          </cell>
          <cell r="N66">
            <v>441826</v>
          </cell>
          <cell r="O66">
            <v>144000</v>
          </cell>
          <cell r="P66">
            <v>4037674</v>
          </cell>
          <cell r="Q66">
            <v>3777737</v>
          </cell>
        </row>
        <row r="67">
          <cell r="J67">
            <v>74405</v>
          </cell>
          <cell r="K67">
            <v>0</v>
          </cell>
          <cell r="L67">
            <v>27680000</v>
          </cell>
          <cell r="M67">
            <v>0</v>
          </cell>
          <cell r="N67">
            <v>3090000</v>
          </cell>
          <cell r="O67">
            <v>8848000</v>
          </cell>
          <cell r="P67">
            <v>1787000</v>
          </cell>
          <cell r="Q67">
            <v>2100000</v>
          </cell>
        </row>
        <row r="68">
          <cell r="J68">
            <v>74406</v>
          </cell>
          <cell r="K68">
            <v>0</v>
          </cell>
          <cell r="L68">
            <v>390000</v>
          </cell>
          <cell r="M68">
            <v>18200000</v>
          </cell>
          <cell r="N68">
            <v>100000</v>
          </cell>
          <cell r="O68">
            <v>180000</v>
          </cell>
          <cell r="P68">
            <v>2000000</v>
          </cell>
          <cell r="Q68">
            <v>0</v>
          </cell>
        </row>
        <row r="69">
          <cell r="J69">
            <v>74407</v>
          </cell>
          <cell r="K69">
            <v>59850000</v>
          </cell>
          <cell r="L69">
            <v>82782090</v>
          </cell>
          <cell r="M69">
            <v>64940545</v>
          </cell>
          <cell r="N69">
            <v>95066795</v>
          </cell>
          <cell r="O69">
            <v>199397094</v>
          </cell>
          <cell r="P69">
            <v>53044864</v>
          </cell>
          <cell r="Q69">
            <v>118562864</v>
          </cell>
        </row>
        <row r="70">
          <cell r="J70">
            <v>74409</v>
          </cell>
          <cell r="K70">
            <v>64925000</v>
          </cell>
          <cell r="L70">
            <v>64925000</v>
          </cell>
          <cell r="M70">
            <v>64925000</v>
          </cell>
          <cell r="N70">
            <v>32225000</v>
          </cell>
          <cell r="O70">
            <v>64925000</v>
          </cell>
          <cell r="P70">
            <v>64925000</v>
          </cell>
          <cell r="Q70">
            <v>59549167</v>
          </cell>
        </row>
        <row r="71">
          <cell r="J71">
            <v>74448</v>
          </cell>
          <cell r="K71">
            <v>0</v>
          </cell>
          <cell r="L71">
            <v>0</v>
          </cell>
          <cell r="M71">
            <v>223405201</v>
          </cell>
          <cell r="N71">
            <v>-220597571</v>
          </cell>
          <cell r="O71">
            <v>0</v>
          </cell>
          <cell r="P71">
            <v>0</v>
          </cell>
          <cell r="Q71">
            <v>0</v>
          </cell>
        </row>
        <row r="72">
          <cell r="J72">
            <v>74451</v>
          </cell>
          <cell r="K72">
            <v>133284659</v>
          </cell>
          <cell r="L72">
            <v>133284659</v>
          </cell>
          <cell r="M72">
            <v>137284659</v>
          </cell>
          <cell r="N72">
            <v>133284659</v>
          </cell>
          <cell r="O72">
            <v>133284659</v>
          </cell>
          <cell r="P72">
            <v>133284659</v>
          </cell>
          <cell r="Q72">
            <v>145751288</v>
          </cell>
        </row>
        <row r="73">
          <cell r="J73">
            <v>74452</v>
          </cell>
          <cell r="K73">
            <v>6506000</v>
          </cell>
          <cell r="L73">
            <v>0</v>
          </cell>
          <cell r="M73">
            <v>3000000</v>
          </cell>
          <cell r="N73">
            <v>1500000</v>
          </cell>
          <cell r="O73">
            <v>1506000</v>
          </cell>
          <cell r="P73">
            <v>1500000</v>
          </cell>
          <cell r="Q73">
            <v>685000</v>
          </cell>
        </row>
        <row r="74">
          <cell r="J74">
            <v>74453</v>
          </cell>
          <cell r="K74">
            <v>0</v>
          </cell>
          <cell r="L74">
            <v>78150000</v>
          </cell>
          <cell r="M74">
            <v>55800000</v>
          </cell>
          <cell r="N74">
            <v>43650000</v>
          </cell>
          <cell r="O74">
            <v>43650000</v>
          </cell>
          <cell r="P74">
            <v>52250000</v>
          </cell>
          <cell r="Q74">
            <v>48650000</v>
          </cell>
        </row>
        <row r="75">
          <cell r="J75">
            <v>74455</v>
          </cell>
          <cell r="K75">
            <v>6407455</v>
          </cell>
          <cell r="L75">
            <v>4500000</v>
          </cell>
          <cell r="M75">
            <v>17242840</v>
          </cell>
          <cell r="N75">
            <v>6772235</v>
          </cell>
          <cell r="O75">
            <v>13090625</v>
          </cell>
          <cell r="P75">
            <v>7465730</v>
          </cell>
          <cell r="Q75">
            <v>9447525</v>
          </cell>
        </row>
        <row r="76">
          <cell r="J76">
            <v>74456</v>
          </cell>
          <cell r="K76">
            <v>870000</v>
          </cell>
          <cell r="L76">
            <v>210000</v>
          </cell>
          <cell r="M76">
            <v>630000</v>
          </cell>
          <cell r="N76">
            <v>420000</v>
          </cell>
          <cell r="O76">
            <v>420000</v>
          </cell>
          <cell r="P76">
            <v>420000</v>
          </cell>
          <cell r="Q76">
            <v>420000</v>
          </cell>
        </row>
        <row r="77">
          <cell r="J77">
            <v>74499</v>
          </cell>
          <cell r="K77">
            <v>0</v>
          </cell>
          <cell r="L77">
            <v>9078000</v>
          </cell>
          <cell r="M77">
            <v>9078000</v>
          </cell>
          <cell r="N77">
            <v>9078000</v>
          </cell>
          <cell r="O77">
            <v>9078000</v>
          </cell>
          <cell r="P77">
            <v>1495000</v>
          </cell>
          <cell r="Q77">
            <v>0</v>
          </cell>
        </row>
        <row r="78">
          <cell r="J78">
            <v>74501</v>
          </cell>
          <cell r="K78">
            <v>6636438</v>
          </cell>
          <cell r="L78">
            <v>66433331</v>
          </cell>
          <cell r="M78">
            <v>40933823</v>
          </cell>
          <cell r="N78">
            <v>52444823</v>
          </cell>
          <cell r="O78">
            <v>32224073</v>
          </cell>
          <cell r="P78">
            <v>-120678865</v>
          </cell>
          <cell r="Q78">
            <v>6740250</v>
          </cell>
        </row>
        <row r="79">
          <cell r="J79">
            <v>74502</v>
          </cell>
          <cell r="K79">
            <v>2110375</v>
          </cell>
          <cell r="L79">
            <v>2110375</v>
          </cell>
          <cell r="M79">
            <v>2110375</v>
          </cell>
          <cell r="N79">
            <v>2110375</v>
          </cell>
          <cell r="O79">
            <v>2110375</v>
          </cell>
          <cell r="P79">
            <v>8137374</v>
          </cell>
          <cell r="Q79">
            <v>2712458</v>
          </cell>
        </row>
        <row r="80">
          <cell r="J80">
            <v>74503</v>
          </cell>
          <cell r="K80">
            <v>6753026</v>
          </cell>
          <cell r="L80">
            <v>57720672</v>
          </cell>
          <cell r="M80">
            <v>25483823</v>
          </cell>
          <cell r="N80">
            <v>25483823</v>
          </cell>
          <cell r="O80">
            <v>25483823</v>
          </cell>
          <cell r="P80">
            <v>25483823</v>
          </cell>
          <cell r="Q80">
            <v>25483823</v>
          </cell>
        </row>
        <row r="81">
          <cell r="J81">
            <v>74504</v>
          </cell>
          <cell r="K81">
            <v>354114</v>
          </cell>
          <cell r="L81">
            <v>354114</v>
          </cell>
          <cell r="M81">
            <v>354114</v>
          </cell>
          <cell r="N81">
            <v>354114</v>
          </cell>
          <cell r="O81">
            <v>354114</v>
          </cell>
          <cell r="P81">
            <v>354114</v>
          </cell>
          <cell r="Q81">
            <v>354114</v>
          </cell>
        </row>
        <row r="82">
          <cell r="J82">
            <v>74505</v>
          </cell>
          <cell r="K82">
            <v>2476869</v>
          </cell>
          <cell r="L82">
            <v>2476869</v>
          </cell>
          <cell r="M82">
            <v>2476869</v>
          </cell>
          <cell r="N82">
            <v>2476869</v>
          </cell>
          <cell r="O82">
            <v>2476869</v>
          </cell>
          <cell r="P82">
            <v>2476869</v>
          </cell>
          <cell r="Q82">
            <v>2476869</v>
          </cell>
        </row>
        <row r="83">
          <cell r="J83">
            <v>74549</v>
          </cell>
          <cell r="K83">
            <v>6241892</v>
          </cell>
          <cell r="L83">
            <v>1195766</v>
          </cell>
          <cell r="M83">
            <v>27285275</v>
          </cell>
          <cell r="N83">
            <v>8322544</v>
          </cell>
          <cell r="O83">
            <v>13216989</v>
          </cell>
          <cell r="P83">
            <v>8322544</v>
          </cell>
          <cell r="Q83">
            <v>13622504</v>
          </cell>
        </row>
        <row r="84">
          <cell r="J84">
            <v>74551</v>
          </cell>
          <cell r="K84">
            <v>25695000</v>
          </cell>
          <cell r="L84">
            <v>25695000</v>
          </cell>
          <cell r="M84">
            <v>127770000</v>
          </cell>
          <cell r="N84">
            <v>32500000</v>
          </cell>
          <cell r="O84">
            <v>54294500</v>
          </cell>
          <cell r="P84">
            <v>32500000</v>
          </cell>
          <cell r="Q84">
            <v>32500000</v>
          </cell>
        </row>
        <row r="85">
          <cell r="J85">
            <v>74552</v>
          </cell>
          <cell r="K85">
            <v>0</v>
          </cell>
          <cell r="L85">
            <v>0</v>
          </cell>
          <cell r="M85">
            <v>0</v>
          </cell>
          <cell r="N85">
            <v>4000000</v>
          </cell>
          <cell r="O85">
            <v>0</v>
          </cell>
          <cell r="P85">
            <v>0</v>
          </cell>
          <cell r="Q85">
            <v>0</v>
          </cell>
        </row>
        <row r="86">
          <cell r="J86">
            <v>74553</v>
          </cell>
          <cell r="K86">
            <v>1250000</v>
          </cell>
          <cell r="L86">
            <v>1250000</v>
          </cell>
          <cell r="M86">
            <v>1250000</v>
          </cell>
          <cell r="N86">
            <v>1250000</v>
          </cell>
          <cell r="O86">
            <v>1250000</v>
          </cell>
          <cell r="P86">
            <v>1250000</v>
          </cell>
          <cell r="Q86">
            <v>1250000</v>
          </cell>
        </row>
        <row r="87">
          <cell r="J87">
            <v>74554</v>
          </cell>
          <cell r="K87">
            <v>0</v>
          </cell>
          <cell r="L87">
            <v>0</v>
          </cell>
          <cell r="M87">
            <v>750000</v>
          </cell>
          <cell r="N87">
            <v>0</v>
          </cell>
          <cell r="O87">
            <v>6500000</v>
          </cell>
          <cell r="P87">
            <v>11000000</v>
          </cell>
          <cell r="Q87">
            <v>44050000</v>
          </cell>
        </row>
        <row r="88">
          <cell r="J88">
            <v>74555</v>
          </cell>
          <cell r="K88">
            <v>136849000</v>
          </cell>
          <cell r="L88">
            <v>136849000</v>
          </cell>
          <cell r="M88">
            <v>136849000</v>
          </cell>
          <cell r="N88">
            <v>86849000</v>
          </cell>
          <cell r="O88">
            <v>130599000</v>
          </cell>
          <cell r="P88">
            <v>182550244</v>
          </cell>
          <cell r="Q88">
            <v>119357374</v>
          </cell>
        </row>
        <row r="89">
          <cell r="J89">
            <v>74556</v>
          </cell>
          <cell r="K89">
            <v>20000000</v>
          </cell>
          <cell r="L89">
            <v>20000000</v>
          </cell>
          <cell r="M89">
            <v>20000000</v>
          </cell>
          <cell r="N89">
            <v>20000000</v>
          </cell>
          <cell r="O89">
            <v>20000000</v>
          </cell>
          <cell r="P89">
            <v>20000000</v>
          </cell>
          <cell r="Q89">
            <v>20000000</v>
          </cell>
        </row>
        <row r="90">
          <cell r="J90">
            <v>74599</v>
          </cell>
          <cell r="K90">
            <v>44100000</v>
          </cell>
          <cell r="L90">
            <v>0</v>
          </cell>
          <cell r="M90">
            <v>23909091</v>
          </cell>
          <cell r="N90">
            <v>159383182</v>
          </cell>
          <cell r="O90">
            <v>23909091</v>
          </cell>
          <cell r="P90">
            <v>23909091</v>
          </cell>
          <cell r="Q90">
            <v>26307692</v>
          </cell>
        </row>
        <row r="91">
          <cell r="J91">
            <v>74601</v>
          </cell>
          <cell r="K91">
            <v>167370735</v>
          </cell>
          <cell r="L91">
            <v>333298652</v>
          </cell>
          <cell r="M91">
            <v>171337004</v>
          </cell>
          <cell r="N91">
            <v>295871255</v>
          </cell>
          <cell r="O91">
            <v>151499543</v>
          </cell>
          <cell r="P91">
            <v>118809292</v>
          </cell>
          <cell r="Q91">
            <v>94394858</v>
          </cell>
        </row>
        <row r="92">
          <cell r="J92">
            <v>74602</v>
          </cell>
          <cell r="K92">
            <v>0</v>
          </cell>
          <cell r="L92">
            <v>0</v>
          </cell>
          <cell r="M92">
            <v>49409000</v>
          </cell>
          <cell r="N92">
            <v>-49409000</v>
          </cell>
          <cell r="O92">
            <v>5000000</v>
          </cell>
          <cell r="P92">
            <v>2113000</v>
          </cell>
          <cell r="Q92">
            <v>1378000</v>
          </cell>
        </row>
        <row r="93">
          <cell r="J93">
            <v>74604</v>
          </cell>
          <cell r="K93">
            <v>0</v>
          </cell>
          <cell r="L93">
            <v>0</v>
          </cell>
          <cell r="M93">
            <v>12900000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J94">
            <v>74605</v>
          </cell>
          <cell r="K94">
            <v>1500000</v>
          </cell>
          <cell r="L94">
            <v>1200000</v>
          </cell>
          <cell r="M94">
            <v>53050000</v>
          </cell>
          <cell r="N94">
            <v>500000</v>
          </cell>
          <cell r="O94">
            <v>0</v>
          </cell>
          <cell r="P94">
            <v>0</v>
          </cell>
          <cell r="Q94">
            <v>17400000</v>
          </cell>
        </row>
        <row r="95">
          <cell r="J95">
            <v>74607</v>
          </cell>
          <cell r="K95">
            <v>14707000</v>
          </cell>
          <cell r="L95">
            <v>1599500</v>
          </cell>
          <cell r="M95">
            <v>4777000</v>
          </cell>
          <cell r="N95">
            <v>51211500</v>
          </cell>
          <cell r="O95">
            <v>3649100</v>
          </cell>
          <cell r="P95">
            <v>18248586</v>
          </cell>
          <cell r="Q95">
            <v>1985000</v>
          </cell>
        </row>
        <row r="96">
          <cell r="J96">
            <v>74609</v>
          </cell>
          <cell r="K96">
            <v>0</v>
          </cell>
          <cell r="L96">
            <v>0</v>
          </cell>
          <cell r="M96">
            <v>250000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J97">
            <v>74649</v>
          </cell>
          <cell r="K97">
            <v>550000</v>
          </cell>
          <cell r="L97">
            <v>0</v>
          </cell>
          <cell r="M97">
            <v>7000000</v>
          </cell>
          <cell r="N97">
            <v>0</v>
          </cell>
          <cell r="O97">
            <v>0</v>
          </cell>
          <cell r="P97">
            <v>14019600</v>
          </cell>
          <cell r="Q97">
            <v>1122449</v>
          </cell>
        </row>
        <row r="98">
          <cell r="J98">
            <v>74652</v>
          </cell>
          <cell r="K98">
            <v>27119968</v>
          </cell>
          <cell r="L98">
            <v>27119968</v>
          </cell>
          <cell r="M98">
            <v>27119968</v>
          </cell>
          <cell r="N98">
            <v>27119968</v>
          </cell>
          <cell r="O98">
            <v>27119968</v>
          </cell>
          <cell r="P98">
            <v>27119968</v>
          </cell>
          <cell r="Q98">
            <v>36890998</v>
          </cell>
        </row>
        <row r="99">
          <cell r="J99">
            <v>74654</v>
          </cell>
          <cell r="K99">
            <v>389583</v>
          </cell>
          <cell r="L99">
            <v>389583</v>
          </cell>
          <cell r="M99">
            <v>389583</v>
          </cell>
          <cell r="N99">
            <v>389583</v>
          </cell>
          <cell r="O99">
            <v>389583</v>
          </cell>
          <cell r="P99">
            <v>389583</v>
          </cell>
          <cell r="Q99">
            <v>389583</v>
          </cell>
        </row>
        <row r="100">
          <cell r="J100">
            <v>74655</v>
          </cell>
          <cell r="K100">
            <v>41066666</v>
          </cell>
          <cell r="L100">
            <v>25372916</v>
          </cell>
          <cell r="M100">
            <v>25372916</v>
          </cell>
          <cell r="N100">
            <v>25372916</v>
          </cell>
          <cell r="O100">
            <v>25372916</v>
          </cell>
          <cell r="P100">
            <v>25372916</v>
          </cell>
          <cell r="Q100">
            <v>25372916</v>
          </cell>
        </row>
        <row r="101">
          <cell r="J101">
            <v>74656</v>
          </cell>
          <cell r="K101">
            <v>22743907</v>
          </cell>
          <cell r="L101">
            <v>22504320</v>
          </cell>
          <cell r="M101">
            <v>22258481</v>
          </cell>
          <cell r="N101">
            <v>22135569</v>
          </cell>
          <cell r="O101">
            <v>22398071</v>
          </cell>
          <cell r="P101">
            <v>22017861</v>
          </cell>
          <cell r="Q101">
            <v>22018127</v>
          </cell>
        </row>
        <row r="102">
          <cell r="J102">
            <v>74657</v>
          </cell>
          <cell r="K102">
            <v>27382650</v>
          </cell>
          <cell r="L102">
            <v>27872192</v>
          </cell>
          <cell r="M102">
            <v>28378026</v>
          </cell>
          <cell r="N102">
            <v>27682400</v>
          </cell>
          <cell r="O102">
            <v>27682403</v>
          </cell>
          <cell r="P102">
            <v>24345259</v>
          </cell>
          <cell r="Q102">
            <v>24345259</v>
          </cell>
        </row>
        <row r="103">
          <cell r="J103">
            <v>74658</v>
          </cell>
          <cell r="K103">
            <v>146396206</v>
          </cell>
          <cell r="L103">
            <v>146455566</v>
          </cell>
          <cell r="M103">
            <v>111053292</v>
          </cell>
          <cell r="N103">
            <v>110901210</v>
          </cell>
          <cell r="O103">
            <v>110875938</v>
          </cell>
          <cell r="P103">
            <v>102656712</v>
          </cell>
          <cell r="Q103">
            <v>111618163</v>
          </cell>
        </row>
        <row r="104">
          <cell r="J104">
            <v>74801</v>
          </cell>
          <cell r="K104">
            <v>23625000</v>
          </cell>
          <cell r="L104">
            <v>3270000</v>
          </cell>
          <cell r="M104">
            <v>5310872</v>
          </cell>
          <cell r="N104">
            <v>6190920</v>
          </cell>
          <cell r="O104">
            <v>5031000</v>
          </cell>
          <cell r="P104">
            <v>4011000</v>
          </cell>
          <cell r="Q104">
            <v>2445000</v>
          </cell>
        </row>
        <row r="105">
          <cell r="J105">
            <v>74901</v>
          </cell>
          <cell r="K105">
            <v>11785398</v>
          </cell>
          <cell r="L105">
            <v>21602020</v>
          </cell>
          <cell r="M105">
            <v>17298913</v>
          </cell>
          <cell r="N105">
            <v>5346490</v>
          </cell>
          <cell r="O105">
            <v>18842146</v>
          </cell>
          <cell r="P105">
            <v>1214402</v>
          </cell>
          <cell r="Q105">
            <v>10192523</v>
          </cell>
        </row>
        <row r="106">
          <cell r="J106">
            <v>74902</v>
          </cell>
          <cell r="K106">
            <v>50000</v>
          </cell>
          <cell r="L106">
            <v>50000</v>
          </cell>
          <cell r="M106">
            <v>50000</v>
          </cell>
          <cell r="N106">
            <v>50000</v>
          </cell>
          <cell r="O106">
            <v>50000</v>
          </cell>
          <cell r="P106">
            <v>3185000</v>
          </cell>
          <cell r="Q106">
            <v>100000</v>
          </cell>
        </row>
        <row r="107">
          <cell r="J107">
            <v>74904</v>
          </cell>
          <cell r="K107">
            <v>650800</v>
          </cell>
          <cell r="L107">
            <v>2770800</v>
          </cell>
          <cell r="M107">
            <v>650800</v>
          </cell>
          <cell r="N107">
            <v>650800</v>
          </cell>
          <cell r="O107">
            <v>5879200</v>
          </cell>
          <cell r="P107">
            <v>4698175</v>
          </cell>
          <cell r="Q107">
            <v>0</v>
          </cell>
        </row>
        <row r="108">
          <cell r="J108">
            <v>74905</v>
          </cell>
          <cell r="K108">
            <v>0</v>
          </cell>
          <cell r="L108">
            <v>60225344</v>
          </cell>
          <cell r="M108">
            <v>-794622</v>
          </cell>
          <cell r="N108">
            <v>138610972</v>
          </cell>
          <cell r="O108">
            <v>0</v>
          </cell>
          <cell r="P108">
            <v>-130242764</v>
          </cell>
          <cell r="Q108">
            <v>-452337636</v>
          </cell>
        </row>
        <row r="109">
          <cell r="J109">
            <v>74906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5200000</v>
          </cell>
          <cell r="P109">
            <v>0</v>
          </cell>
          <cell r="Q109">
            <v>0</v>
          </cell>
        </row>
        <row r="110">
          <cell r="J110">
            <v>74907</v>
          </cell>
          <cell r="K110">
            <v>0</v>
          </cell>
          <cell r="L110">
            <v>150000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J111">
            <v>74908</v>
          </cell>
          <cell r="K111">
            <v>123001247</v>
          </cell>
          <cell r="L111">
            <v>23286055</v>
          </cell>
          <cell r="M111">
            <v>111037900</v>
          </cell>
          <cell r="N111">
            <v>49323271</v>
          </cell>
          <cell r="O111">
            <v>87664989</v>
          </cell>
          <cell r="P111">
            <v>77488844</v>
          </cell>
          <cell r="Q111">
            <v>4258638</v>
          </cell>
        </row>
        <row r="112">
          <cell r="J112">
            <v>74949</v>
          </cell>
          <cell r="K112">
            <v>85997334</v>
          </cell>
          <cell r="L112">
            <v>213000050</v>
          </cell>
          <cell r="M112">
            <v>152145637</v>
          </cell>
          <cell r="N112">
            <v>68085094</v>
          </cell>
          <cell r="O112">
            <v>49086431</v>
          </cell>
          <cell r="P112">
            <v>215015000</v>
          </cell>
          <cell r="Q112">
            <v>48140000</v>
          </cell>
        </row>
        <row r="113">
          <cell r="J113">
            <v>81201</v>
          </cell>
          <cell r="K113">
            <v>-23005562</v>
          </cell>
          <cell r="L113">
            <v>-30223152</v>
          </cell>
          <cell r="M113">
            <v>-32209147</v>
          </cell>
          <cell r="N113">
            <v>-28171562</v>
          </cell>
          <cell r="O113">
            <v>-22148335</v>
          </cell>
          <cell r="P113">
            <v>-40883347</v>
          </cell>
          <cell r="Q113">
            <v>-35922546</v>
          </cell>
        </row>
        <row r="114">
          <cell r="J114">
            <v>81202</v>
          </cell>
          <cell r="K114">
            <v>-215707329</v>
          </cell>
          <cell r="L114">
            <v>-260508260</v>
          </cell>
          <cell r="M114">
            <v>-75056394</v>
          </cell>
          <cell r="N114">
            <v>-92877406</v>
          </cell>
          <cell r="O114">
            <v>-456704</v>
          </cell>
          <cell r="P114">
            <v>-471927</v>
          </cell>
          <cell r="Q114">
            <v>0</v>
          </cell>
        </row>
        <row r="115">
          <cell r="J115">
            <v>81301</v>
          </cell>
          <cell r="K115">
            <v>-240446255</v>
          </cell>
          <cell r="L115">
            <v>-113385192</v>
          </cell>
          <cell r="M115">
            <v>-452132535</v>
          </cell>
          <cell r="N115">
            <v>-856566873</v>
          </cell>
          <cell r="O115">
            <v>-434519708</v>
          </cell>
          <cell r="P115">
            <v>-23857266</v>
          </cell>
          <cell r="Q115">
            <v>-312931599</v>
          </cell>
        </row>
        <row r="116">
          <cell r="J116">
            <v>81302</v>
          </cell>
          <cell r="K116">
            <v>-124985139</v>
          </cell>
          <cell r="L116">
            <v>-249369714</v>
          </cell>
          <cell r="M116">
            <v>-17898516</v>
          </cell>
          <cell r="N116">
            <v>-388268166</v>
          </cell>
          <cell r="O116">
            <v>-65832704</v>
          </cell>
          <cell r="P116">
            <v>-1692313417</v>
          </cell>
          <cell r="Q116">
            <v>-209410362</v>
          </cell>
        </row>
        <row r="117">
          <cell r="J117">
            <v>81351</v>
          </cell>
          <cell r="K117">
            <v>0</v>
          </cell>
          <cell r="L117">
            <v>-108789534</v>
          </cell>
          <cell r="M117">
            <v>-381000000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J118">
            <v>81999</v>
          </cell>
          <cell r="K118">
            <v>-2063798</v>
          </cell>
          <cell r="L118">
            <v>111513978</v>
          </cell>
          <cell r="M118">
            <v>-28635085</v>
          </cell>
          <cell r="N118">
            <v>324466</v>
          </cell>
          <cell r="O118">
            <v>-855510</v>
          </cell>
          <cell r="P118">
            <v>-3519329</v>
          </cell>
          <cell r="Q118">
            <v>-361714</v>
          </cell>
        </row>
        <row r="119">
          <cell r="J119">
            <v>82102</v>
          </cell>
          <cell r="K119">
            <v>63820701</v>
          </cell>
          <cell r="L119">
            <v>55659110</v>
          </cell>
          <cell r="M119">
            <v>61617223</v>
          </cell>
          <cell r="N119">
            <v>66196111</v>
          </cell>
          <cell r="O119">
            <v>334592364</v>
          </cell>
          <cell r="P119">
            <v>29969389</v>
          </cell>
          <cell r="Q119">
            <v>19034121</v>
          </cell>
        </row>
        <row r="120">
          <cell r="J120">
            <v>82201</v>
          </cell>
          <cell r="K120">
            <v>179041145</v>
          </cell>
          <cell r="L120">
            <v>26381175</v>
          </cell>
          <cell r="M120">
            <v>50872187</v>
          </cell>
          <cell r="N120">
            <v>230472057</v>
          </cell>
          <cell r="O120">
            <v>90297819</v>
          </cell>
          <cell r="P120">
            <v>442435126</v>
          </cell>
          <cell r="Q120">
            <v>300389294</v>
          </cell>
        </row>
        <row r="121">
          <cell r="J121">
            <v>82202</v>
          </cell>
          <cell r="K121">
            <v>164562106</v>
          </cell>
          <cell r="L121">
            <v>2048268624</v>
          </cell>
          <cell r="M121">
            <v>1926831270</v>
          </cell>
          <cell r="N121">
            <v>284005624</v>
          </cell>
          <cell r="O121">
            <v>10492107</v>
          </cell>
          <cell r="P121">
            <v>116949965</v>
          </cell>
          <cell r="Q121">
            <v>1086013362</v>
          </cell>
        </row>
        <row r="122">
          <cell r="J122">
            <v>82301</v>
          </cell>
          <cell r="K122">
            <v>0</v>
          </cell>
          <cell r="L122">
            <v>0</v>
          </cell>
          <cell r="M122">
            <v>0</v>
          </cell>
          <cell r="N122">
            <v>14563122</v>
          </cell>
          <cell r="O122">
            <v>0</v>
          </cell>
          <cell r="P122">
            <v>0</v>
          </cell>
          <cell r="Q122">
            <v>0</v>
          </cell>
        </row>
        <row r="123">
          <cell r="J123">
            <v>82903</v>
          </cell>
          <cell r="K123">
            <v>419</v>
          </cell>
          <cell r="L123">
            <v>155</v>
          </cell>
          <cell r="M123">
            <v>22</v>
          </cell>
          <cell r="N123">
            <v>83</v>
          </cell>
          <cell r="O123">
            <v>-21</v>
          </cell>
          <cell r="P123">
            <v>-17</v>
          </cell>
          <cell r="Q123">
            <v>-141</v>
          </cell>
        </row>
        <row r="124">
          <cell r="J124">
            <v>82999</v>
          </cell>
          <cell r="K124">
            <v>0</v>
          </cell>
          <cell r="L124">
            <v>-2779</v>
          </cell>
          <cell r="M124">
            <v>0</v>
          </cell>
          <cell r="N124">
            <v>0</v>
          </cell>
          <cell r="O124">
            <v>0</v>
          </cell>
          <cell r="P124">
            <v>818529</v>
          </cell>
          <cell r="Q124">
            <v>0</v>
          </cell>
        </row>
        <row r="125">
          <cell r="J125">
            <v>83101</v>
          </cell>
          <cell r="K125">
            <v>7274798440</v>
          </cell>
          <cell r="L125">
            <v>3676694129</v>
          </cell>
          <cell r="M125">
            <v>5632238243</v>
          </cell>
          <cell r="N125">
            <v>6318539445</v>
          </cell>
          <cell r="O125">
            <v>7796830269</v>
          </cell>
          <cell r="P125">
            <v>8161824093</v>
          </cell>
          <cell r="Q125">
            <v>6589471976</v>
          </cell>
        </row>
        <row r="126">
          <cell r="J126" t="str">
            <v>Grand Total</v>
          </cell>
          <cell r="K126">
            <v>13764493349</v>
          </cell>
          <cell r="L126">
            <v>10225718505</v>
          </cell>
          <cell r="M126">
            <v>14148749505</v>
          </cell>
          <cell r="N126">
            <v>12277772013</v>
          </cell>
          <cell r="O126">
            <v>12621589146</v>
          </cell>
          <cell r="P126">
            <v>13350777839</v>
          </cell>
          <cell r="Q126">
            <v>13012415560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</row>
        <row r="268"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</row>
      </sheetData>
      <sheetData sheetId="11" refreshError="1"/>
      <sheetData sheetId="12">
        <row r="9">
          <cell r="C9">
            <v>60000</v>
          </cell>
          <cell r="D9" t="str">
            <v>Operating Revenue - Nett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0">
          <cell r="C10">
            <v>0</v>
          </cell>
          <cell r="D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C11">
            <v>61000</v>
          </cell>
          <cell r="D11" t="str">
            <v xml:space="preserve">Operating Revenue - Gross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C12">
            <v>0</v>
          </cell>
          <cell r="D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</row>
        <row r="13">
          <cell r="C13">
            <v>61100</v>
          </cell>
          <cell r="D13" t="str">
            <v>OR - Ground Handling Premier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4">
          <cell r="C14">
            <v>0</v>
          </cell>
          <cell r="D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C15" t="str">
            <v>6-10000</v>
          </cell>
          <cell r="D15" t="str">
            <v>Ground Handling Services Premier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C16">
            <v>0</v>
          </cell>
          <cell r="D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  <row r="17">
          <cell r="C17" t="str">
            <v>6-11000</v>
          </cell>
          <cell r="D17" t="str">
            <v>Ground Handling Premier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8">
          <cell r="C18">
            <v>0</v>
          </cell>
          <cell r="D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C19" t="str">
            <v>6-11100</v>
          </cell>
          <cell r="D19" t="str">
            <v>Ground Handling Premier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C20">
            <v>0</v>
          </cell>
          <cell r="D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C21" t="str">
            <v>6-11110</v>
          </cell>
          <cell r="D21" t="str">
            <v>Ground Handling Full Premier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C22" t="str">
            <v>6-11111</v>
          </cell>
          <cell r="D22" t="str">
            <v>GHFP - International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 t="str">
            <v>6-11112</v>
          </cell>
          <cell r="D23" t="str">
            <v>GHFP - Domestic - Sbjct to VAT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C24" t="str">
            <v>6-11113</v>
          </cell>
          <cell r="D24" t="str">
            <v>GHFP - Charter Flight International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C25" t="str">
            <v>6-11114</v>
          </cell>
          <cell r="D25" t="str">
            <v>GHFP - Charter Flight Domestic - Sbjct to VAT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C26">
            <v>0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C27" t="str">
            <v>6-11120</v>
          </cell>
          <cell r="D27" t="str">
            <v>Ground Handling Terminal Premier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C28" t="str">
            <v>6-11121</v>
          </cell>
          <cell r="D28" t="str">
            <v>GHTP - International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C29" t="str">
            <v>6-11122</v>
          </cell>
          <cell r="D29" t="str">
            <v>GHTP - Domestic - Sbjct to VAT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C30" t="str">
            <v>6-11123</v>
          </cell>
          <cell r="D30" t="str">
            <v>GHTP - Charter Flight International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C31" t="str">
            <v>6-11124</v>
          </cell>
          <cell r="D31" t="str">
            <v>GHTP - Charter Flight Domestic - Sbjct to VAT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C32">
            <v>0</v>
          </cell>
          <cell r="D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C33" t="str">
            <v>6-11130</v>
          </cell>
          <cell r="D33" t="str">
            <v>Ground Handling Ramp Premier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C34" t="str">
            <v>6-11131</v>
          </cell>
          <cell r="D34" t="str">
            <v>GHRP - International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C35" t="str">
            <v>6-11132</v>
          </cell>
          <cell r="D35" t="str">
            <v>GHRP - Domestic - Sbjct to VAT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C36" t="str">
            <v>6-11133</v>
          </cell>
          <cell r="D36" t="str">
            <v>GHRP - Charter Flight International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C37" t="str">
            <v>6-11134</v>
          </cell>
          <cell r="D37" t="str">
            <v>GHRP - Charter Flight Domestic - Sbjct to VAT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C38">
            <v>0</v>
          </cell>
          <cell r="D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C39" t="str">
            <v>6-11150</v>
          </cell>
          <cell r="D39" t="str">
            <v>Ground Support Equipments Rental Premier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C40" t="str">
            <v>6-11160</v>
          </cell>
          <cell r="D40" t="str">
            <v>GSERP - International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C41" t="str">
            <v>6-11170</v>
          </cell>
          <cell r="D41" t="str">
            <v>GSERP - Domestic  - Sbjct to VAT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C42" t="str">
            <v>6-11180</v>
          </cell>
          <cell r="D42" t="str">
            <v>GSERP - Charter Flight International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C43" t="str">
            <v>6-11190</v>
          </cell>
          <cell r="D43" t="str">
            <v>GSERP - Charter Flight Domestic - Sbjct to VAT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C44" t="str">
            <v>6-11195</v>
          </cell>
          <cell r="D44" t="str">
            <v>GSERP - Non-Airline - Sbjct to VAT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C45">
            <v>0</v>
          </cell>
          <cell r="D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C46" t="str">
            <v>6-11200</v>
          </cell>
          <cell r="D46" t="str">
            <v>Ground Cargo Handling Service (BU/BD) Premier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C47" t="str">
            <v>6-11210</v>
          </cell>
          <cell r="D47" t="str">
            <v>BU/BD - International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C48" t="str">
            <v>6-11220</v>
          </cell>
          <cell r="D48" t="str">
            <v>BU/BD - Domestic - Sbjct to VAT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C49" t="str">
            <v>6-11230</v>
          </cell>
          <cell r="D49" t="str">
            <v>BU/BD - Charter Flight International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C50" t="str">
            <v>6-11240</v>
          </cell>
          <cell r="D50" t="str">
            <v>BU/BD - Charter Flight Domestic - Sbjct to VAT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C51">
            <v>0</v>
          </cell>
          <cell r="D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 t="str">
            <v>6-12000</v>
          </cell>
          <cell r="D52" t="str">
            <v>Ancillary Service Premier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C53">
            <v>0</v>
          </cell>
          <cell r="D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</row>
        <row r="54">
          <cell r="C54" t="str">
            <v>6-12100</v>
          </cell>
          <cell r="D54" t="str">
            <v>Passenger Service Charges Premier - Sbjct to VAT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C55" t="str">
            <v>6-12145</v>
          </cell>
          <cell r="D55" t="str">
            <v>PSC - Premier - Sbjct to VAT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6">
          <cell r="C56">
            <v>0</v>
          </cell>
          <cell r="D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</row>
        <row r="57">
          <cell r="C57" t="str">
            <v>6-12150</v>
          </cell>
          <cell r="D57" t="str">
            <v>Ticket Sales Commission Premier - Sbjct to VAT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C58" t="str">
            <v>6-12160</v>
          </cell>
          <cell r="D58" t="str">
            <v>TSCP - International - Sbjct to VAT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C59" t="str">
            <v>6-12170</v>
          </cell>
          <cell r="D59" t="str">
            <v>TSCP - Domestic - Sbjct to VAT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C60">
            <v>0</v>
          </cell>
          <cell r="D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C61" t="str">
            <v>6-12200</v>
          </cell>
          <cell r="D61" t="str">
            <v>Travel Related Services Premier - Sbjct to VAT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C62" t="str">
            <v>6-12245</v>
          </cell>
          <cell r="D62" t="str">
            <v>TRSP - Domestic - Sbjct to VAT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C63">
            <v>0</v>
          </cell>
          <cell r="D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C64" t="str">
            <v>6-12250</v>
          </cell>
          <cell r="D64" t="str">
            <v xml:space="preserve">Security/Staff Request Premier 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C65" t="str">
            <v>6-12260</v>
          </cell>
          <cell r="D65" t="str">
            <v>SRP - International - Premier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C66" t="str">
            <v>6-12270</v>
          </cell>
          <cell r="D66" t="str">
            <v>SRP - Domestic - Sbjct to VAT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C67" t="str">
            <v>6-12280</v>
          </cell>
          <cell r="D67" t="str">
            <v>SRP - Charter Flight International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C68" t="str">
            <v>6-12290</v>
          </cell>
          <cell r="D68" t="str">
            <v>SRP - Charter Flight Domestic - Sbjct to VAT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C69">
            <v>0</v>
          </cell>
          <cell r="D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C70" t="str">
            <v>6-12300</v>
          </cell>
          <cell r="D70" t="str">
            <v>Security Services Premier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C71" t="str">
            <v>6-12310</v>
          </cell>
          <cell r="D71" t="str">
            <v>SSP - International - Premier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C72" t="str">
            <v>6-12320</v>
          </cell>
          <cell r="D72" t="str">
            <v>SSP - Domestic - Sbjct to VAT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C73" t="str">
            <v>6-12330</v>
          </cell>
          <cell r="D73" t="str">
            <v>SSP - Charter Flight International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C74" t="str">
            <v>6-12340</v>
          </cell>
          <cell r="D74" t="str">
            <v>SSP - Charter Flight Domestic - Sbjct to VAT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C75">
            <v>0</v>
          </cell>
          <cell r="D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C76" t="str">
            <v>6-12350</v>
          </cell>
          <cell r="D76" t="str">
            <v>Baggage Delivery Services Premier - Sbjct to VAT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C77" t="str">
            <v>6-12360</v>
          </cell>
          <cell r="D77" t="str">
            <v>BDSP - International - Sbjct to VAT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C78" t="str">
            <v>6-12370</v>
          </cell>
          <cell r="D78" t="str">
            <v>BDSP - Domestic - Sbjct to VAT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C79">
            <v>0</v>
          </cell>
          <cell r="D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C80" t="str">
            <v>6-12400</v>
          </cell>
          <cell r="D80" t="str">
            <v xml:space="preserve">Meet and Assist Premier 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C81" t="str">
            <v>6-12410</v>
          </cell>
          <cell r="D81" t="str">
            <v>MAP - International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C82" t="str">
            <v>6-12420</v>
          </cell>
          <cell r="D82" t="str">
            <v>MAP - Domestic - Sbjct to VAT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C83" t="str">
            <v>6-12430</v>
          </cell>
          <cell r="D83" t="str">
            <v>MAP - ASA - Product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C84" t="str">
            <v>6-12440</v>
          </cell>
          <cell r="D84" t="str">
            <v>MAP - Charter Flight Domestic - Sbjct to VAT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C85" t="str">
            <v>6-12445</v>
          </cell>
          <cell r="D85" t="str">
            <v>MAP - Non-Airline - Sbjct to VAT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C86">
            <v>0</v>
          </cell>
          <cell r="D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C87" t="str">
            <v>6-12450</v>
          </cell>
          <cell r="D87" t="str">
            <v>Disbursement Premier - Sbjct to VAT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 t="str">
            <v>6-12460</v>
          </cell>
          <cell r="D88" t="str">
            <v>DP - International - Sbjct to VAT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C89" t="str">
            <v>6-12470</v>
          </cell>
          <cell r="D89" t="str">
            <v>DP - Domestic - Sbjct to VAT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C90" t="str">
            <v>6-12480</v>
          </cell>
          <cell r="D90" t="str">
            <v>DP - Charter Flight International - Sbjct to VAT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C91" t="str">
            <v>6-12490</v>
          </cell>
          <cell r="D91" t="str">
            <v>DP - Charter Flight Domestic - Sbjct to VAT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C92" t="str">
            <v>6-12495</v>
          </cell>
          <cell r="D92" t="str">
            <v>DP - Non-Airline - Sbjct to VAT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C93">
            <v>0</v>
          </cell>
          <cell r="D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C94" t="str">
            <v>6-12550</v>
          </cell>
          <cell r="D94" t="str">
            <v>ULD Rep. Svc - Premier - Sbjct to VAT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C95" t="str">
            <v>6-12560</v>
          </cell>
          <cell r="D95" t="str">
            <v>ULD Rep. Svc - Premier - Sbjct to VAT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C96">
            <v>0</v>
          </cell>
          <cell r="D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C97" t="str">
            <v>6-12600</v>
          </cell>
          <cell r="D97" t="str">
            <v>Prior. Check-In Lou. - Premier - Sbjct to VAT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C98" t="str">
            <v>6-12610</v>
          </cell>
          <cell r="D98" t="str">
            <v>Prior. Check-In Lou. - Premier - Sbjct to VAT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C99">
            <v>0</v>
          </cell>
          <cell r="D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C100" t="str">
            <v>6-12650</v>
          </cell>
          <cell r="D100" t="str">
            <v>Avio Bridge Hdl. - Premier - Subject to VAT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C101" t="str">
            <v>6-12660</v>
          </cell>
          <cell r="D101" t="str">
            <v>Avio Bridge Hdl. - Premier - Subject to VAT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C103" t="str">
            <v>6-12500</v>
          </cell>
          <cell r="D103" t="str">
            <v>Surcharge Premier - Sbjct to VAT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C104" t="str">
            <v>6-12510</v>
          </cell>
          <cell r="D104" t="str">
            <v>Surcharge Premier - Sbjct to VAT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C106" t="str">
            <v>6-12700</v>
          </cell>
          <cell r="D106" t="str">
            <v>Ground Check-in Hdl. - Premier - Subject to VAT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C107" t="str">
            <v>6-12710</v>
          </cell>
          <cell r="D107" t="str">
            <v>Ground Check-in Hdl. - Premier - Subject to VAT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8"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</row>
        <row r="109">
          <cell r="C109" t="str">
            <v>6-12750</v>
          </cell>
          <cell r="D109" t="str">
            <v>EBT Commission Premier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C110" t="str">
            <v>6-12760</v>
          </cell>
          <cell r="D110" t="str">
            <v>EBT Commission Premier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1"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</row>
        <row r="112">
          <cell r="C112" t="str">
            <v>6-12950</v>
          </cell>
          <cell r="D112" t="str">
            <v>Others Premier - Sbjct to VAT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C113" t="str">
            <v>6-12960</v>
          </cell>
          <cell r="D113" t="str">
            <v>OP - International - Sbjct to VAT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C114" t="str">
            <v>6-12970</v>
          </cell>
          <cell r="D114" t="str">
            <v xml:space="preserve">OP - Domestic - Sbjct to VAT 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C115" t="str">
            <v>6-12980</v>
          </cell>
          <cell r="D115" t="str">
            <v xml:space="preserve">OP - Charter Flight International - Sbjct to VAT 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C116" t="str">
            <v>6-12990</v>
          </cell>
          <cell r="D116" t="str">
            <v xml:space="preserve">OP - Charter Flight - Domestic - Sbjct to VAT 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C117" t="str">
            <v>6-12995</v>
          </cell>
          <cell r="D117" t="str">
            <v xml:space="preserve">OP - Non-Airline - Sbjct to VAT 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C118" t="str">
            <v>6-12996</v>
          </cell>
          <cell r="D118" t="str">
            <v>OP - Training - Learning Center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C119" t="str">
            <v>6-12997</v>
          </cell>
          <cell r="D119" t="str">
            <v xml:space="preserve">OP - IT Product 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C121">
            <v>61200</v>
          </cell>
          <cell r="D121" t="str">
            <v>OR - Ground Handling Silver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C123" t="str">
            <v>6-20000</v>
          </cell>
          <cell r="D123" t="str">
            <v>Ground Handling Services Silver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4"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C125" t="str">
            <v>6-21000</v>
          </cell>
          <cell r="D125" t="str">
            <v>Ground Handling Silver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6"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</row>
        <row r="127">
          <cell r="C127" t="str">
            <v>6-21100</v>
          </cell>
          <cell r="D127" t="str">
            <v>Ground Handling Silver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C129" t="str">
            <v>6-21110</v>
          </cell>
          <cell r="D129" t="str">
            <v>Ground Handling Full Silver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C130" t="str">
            <v>6-21111</v>
          </cell>
          <cell r="D130" t="str">
            <v>GHFS - International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</row>
        <row r="131">
          <cell r="C131" t="str">
            <v>6-21112</v>
          </cell>
          <cell r="D131" t="str">
            <v>GHFS - Domestic - Sbjct to VAT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</row>
        <row r="133">
          <cell r="C133" t="str">
            <v>6-21120</v>
          </cell>
          <cell r="D133" t="str">
            <v>Ground Handling Terminal Silver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C134" t="str">
            <v>6-21121</v>
          </cell>
          <cell r="D134" t="str">
            <v>GHTS - International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C135" t="str">
            <v>6-21122</v>
          </cell>
          <cell r="D135" t="str">
            <v>GHTS - Domestic - Sbjct to VAT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7">
          <cell r="C137" t="str">
            <v>6-21130</v>
          </cell>
          <cell r="D137" t="str">
            <v>Ground Handling Ramp Silver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C138" t="str">
            <v>6-21131</v>
          </cell>
          <cell r="D138" t="str">
            <v>GHRS - International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C139" t="str">
            <v>6-21132</v>
          </cell>
          <cell r="D139" t="str">
            <v>GHRS - Domestic - Sbjct to VAT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C141" t="str">
            <v>6-21150</v>
          </cell>
          <cell r="D141" t="str">
            <v>Ground Support Equipments Rental Silver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</row>
        <row r="142">
          <cell r="C142" t="str">
            <v>6-21160</v>
          </cell>
          <cell r="D142" t="str">
            <v>GSERS - International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C143" t="str">
            <v>6-21170</v>
          </cell>
          <cell r="D143" t="str">
            <v>GSERS - Domestic  - Sbjct to VAT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C144" t="str">
            <v>6-21195</v>
          </cell>
          <cell r="D144" t="str">
            <v>GSERS - Charter Flight International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C146" t="str">
            <v>6-21200</v>
          </cell>
          <cell r="D146" t="str">
            <v>Ground Cargo Handling Service (BU/BD) Silver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C147" t="str">
            <v>6-21210</v>
          </cell>
          <cell r="D147" t="str">
            <v>BU/BD - International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</row>
        <row r="148">
          <cell r="C148" t="str">
            <v>6-21220</v>
          </cell>
          <cell r="D148" t="str">
            <v>BU/BD - Domestic - Sbjct to VAT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C150" t="str">
            <v>6-22000</v>
          </cell>
          <cell r="D150" t="str">
            <v>Ancillary Service - Silver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C152" t="str">
            <v>6-22100</v>
          </cell>
          <cell r="D152" t="str">
            <v>Passenger Service Charges Silver - Sbjct to VAT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C153" t="str">
            <v>6-22145</v>
          </cell>
          <cell r="D153" t="str">
            <v>PSC - Silver - Sbjct to VAT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</row>
        <row r="155">
          <cell r="C155" t="str">
            <v>6-22150</v>
          </cell>
          <cell r="D155" t="str">
            <v>Ticket Sales Commission Silver - Sbjct to VAT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C156" t="str">
            <v>6-22160</v>
          </cell>
          <cell r="D156" t="str">
            <v>TSCS - International - Sbjct to VAT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C157" t="str">
            <v>6-22170</v>
          </cell>
          <cell r="D157" t="str">
            <v>TSCS - Domestic - Sbjct to VAT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8"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</row>
        <row r="159">
          <cell r="C159" t="str">
            <v>6-22200</v>
          </cell>
          <cell r="D159" t="str">
            <v>Travel Related Services Silver - Sbjct to VAT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C160" t="str">
            <v>6-22245</v>
          </cell>
          <cell r="D160" t="str">
            <v>TRSS - Domestic - Sbjct to VAT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C162" t="str">
            <v>6-22250</v>
          </cell>
          <cell r="D162" t="str">
            <v xml:space="preserve">Security/Staff Request Silver 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C163" t="str">
            <v>6-22260</v>
          </cell>
          <cell r="D163" t="str">
            <v>SRS - International - Silver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C164" t="str">
            <v>6-22270</v>
          </cell>
          <cell r="D164" t="str">
            <v>SRS - Domestic - Sbjct to VAT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C166" t="str">
            <v>6-22300</v>
          </cell>
          <cell r="D166" t="str">
            <v>Security Services Silver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C167" t="str">
            <v>6-22310</v>
          </cell>
          <cell r="D167" t="str">
            <v>SSS - International - Silver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C168" t="str">
            <v>6-22320</v>
          </cell>
          <cell r="D168" t="str">
            <v>SSS - Domestic - Sbjct to VAT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C170" t="str">
            <v>6-22350</v>
          </cell>
          <cell r="D170" t="str">
            <v>Baggage Delivery Services Silver - Sbjct to VAT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C171" t="str">
            <v>6-22360</v>
          </cell>
          <cell r="D171" t="str">
            <v>BDSS - International - Sbjct to VAT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</row>
        <row r="172">
          <cell r="C172" t="str">
            <v>6-22370</v>
          </cell>
          <cell r="D172" t="str">
            <v>BDSS - Domestic - Sbjct to VAT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C174" t="str">
            <v>6-22400</v>
          </cell>
          <cell r="D174" t="str">
            <v xml:space="preserve">Meet and Assist Silver 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C175" t="str">
            <v>6-22410</v>
          </cell>
          <cell r="D175" t="str">
            <v>MAS - International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C176" t="str">
            <v>6-22420</v>
          </cell>
          <cell r="D176" t="str">
            <v>MAS - Domestic - Sbjct to VAT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C177" t="str">
            <v>6-22430</v>
          </cell>
          <cell r="D177" t="str">
            <v>MAS - ASA - Product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C178" t="str">
            <v>6-22445</v>
          </cell>
          <cell r="D178" t="str">
            <v>MAS - Charter Flight International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C180" t="str">
            <v>6-22450</v>
          </cell>
          <cell r="D180" t="str">
            <v>Disbursement Silver - Sbjct to VAT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C181" t="str">
            <v>6-22460</v>
          </cell>
          <cell r="D181" t="str">
            <v>DS - International - Sbjct to VAT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C182" t="str">
            <v>6-22470</v>
          </cell>
          <cell r="D182" t="str">
            <v>DS - Domestic - Sbjct to VAT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C183" t="str">
            <v>6-22495</v>
          </cell>
          <cell r="D183" t="str">
            <v>DS - Charter Flight International - Sbjct to VAT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C185" t="str">
            <v>6-22500</v>
          </cell>
          <cell r="D185" t="str">
            <v>Surcharge Silver - Sbjct to VAT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C186" t="str">
            <v>6-22510</v>
          </cell>
          <cell r="D186" t="str">
            <v>Surcharge Silver - Sbjct to VAT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C188" t="str">
            <v>6-22550</v>
          </cell>
          <cell r="D188" t="str">
            <v>EBT Commission Silver - Sbjct to VAT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C189" t="str">
            <v>6-22560</v>
          </cell>
          <cell r="D189" t="str">
            <v>EBT Commission Silver - Sbjct to VAT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C191" t="str">
            <v>6-22600</v>
          </cell>
          <cell r="D191" t="str">
            <v>Prior. Check-In Lou. - Premier - Sbjct to VAT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C192" t="str">
            <v>6-22610</v>
          </cell>
          <cell r="D192" t="str">
            <v>Prior. Check-In Lou. - Premier - Sbjct to VAT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C194" t="str">
            <v>6-22650</v>
          </cell>
          <cell r="D194" t="str">
            <v>Avio Bridge Hdl. - Premier - Subject to VAT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C195" t="str">
            <v>6-22660</v>
          </cell>
          <cell r="D195" t="str">
            <v>Avio Bridge Hdl. - Premier - Subject to VAT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C197" t="str">
            <v>6-22950</v>
          </cell>
          <cell r="D197" t="str">
            <v>Others Silver - Sbjct to VAT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C198" t="str">
            <v>6-22960</v>
          </cell>
          <cell r="D198" t="str">
            <v>OS - International - Sbjct to VAT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C199" t="str">
            <v>6-22970</v>
          </cell>
          <cell r="D199" t="str">
            <v xml:space="preserve">OS - Domestic - Sbjct to VAT 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C200" t="str">
            <v>6-22995</v>
          </cell>
          <cell r="D200" t="str">
            <v xml:space="preserve">OS - Charter Flight International - Sbjct to VAT 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C201" t="str">
            <v>6-22996</v>
          </cell>
          <cell r="D201" t="str">
            <v xml:space="preserve">OS - Training - Learning Center 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C203">
            <v>61300</v>
          </cell>
          <cell r="D203" t="str">
            <v>OR - Lounge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C205" t="str">
            <v>6-30000</v>
          </cell>
          <cell r="D205" t="str">
            <v>Bussiness Class Lounge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C207" t="str">
            <v>6-31000</v>
          </cell>
          <cell r="D207" t="str">
            <v>Bussiness Class Lounge Esplanade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C208" t="str">
            <v>6-31100</v>
          </cell>
          <cell r="D208" t="str">
            <v>BCLE - International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C209" t="str">
            <v>6-31120</v>
          </cell>
          <cell r="D209" t="str">
            <v>BCLE - International Non JCC - Sbjct to VAT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C211" t="str">
            <v>6-32000</v>
          </cell>
          <cell r="D211" t="str">
            <v>Bussiness Class Lounge Premier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C212" t="str">
            <v>6-32100</v>
          </cell>
          <cell r="D212" t="str">
            <v>BCLP - International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C213" t="str">
            <v>6-32105</v>
          </cell>
          <cell r="D213" t="str">
            <v>BCLP - Charter - International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C214" t="str">
            <v>6-32110</v>
          </cell>
          <cell r="D214" t="str">
            <v>BCLP - International Non Airline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C215" t="str">
            <v>6-32120</v>
          </cell>
          <cell r="D215" t="str">
            <v>BCLP - International Non JCC - Sbjct to VAT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C217" t="str">
            <v>6-32500</v>
          </cell>
          <cell r="D217" t="str">
            <v>Bussiness Class Lounge - VOA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C218" t="str">
            <v>6-32511</v>
          </cell>
          <cell r="D218" t="str">
            <v>Bussiness Class Lounge - VOA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C220" t="str">
            <v>6-32900</v>
          </cell>
          <cell r="D220" t="str">
            <v>Bussiness Class Lounge - Silver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C221" t="str">
            <v>6-32911</v>
          </cell>
          <cell r="D221" t="str">
            <v>Bussiness Class Lounge - Silver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C223" t="str">
            <v>6-33000</v>
          </cell>
          <cell r="D223" t="str">
            <v>Bussiness Class Lounge - Others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C224" t="str">
            <v>6-33100</v>
          </cell>
          <cell r="D224" t="str">
            <v>BCL-Others - Sbjct to VAT/PHR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C226">
            <v>61400</v>
          </cell>
          <cell r="D226" t="str">
            <v>OR - Cargo Handling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</row>
        <row r="227"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</row>
        <row r="228">
          <cell r="C228" t="str">
            <v>6-40000</v>
          </cell>
          <cell r="D228" t="str">
            <v>Cargo Handling Services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</row>
        <row r="229"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</row>
        <row r="230">
          <cell r="C230" t="str">
            <v>6-41000</v>
          </cell>
          <cell r="D230" t="str">
            <v>Cargo Services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</row>
        <row r="231"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</row>
        <row r="232">
          <cell r="C232" t="str">
            <v>6-41100</v>
          </cell>
          <cell r="D232" t="str">
            <v>Export Handling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</row>
        <row r="233">
          <cell r="C233" t="str">
            <v>6-41111</v>
          </cell>
          <cell r="D233" t="str">
            <v xml:space="preserve">EXH - Storage  -  General 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</row>
        <row r="234">
          <cell r="C234" t="str">
            <v>6-41121</v>
          </cell>
          <cell r="D234" t="str">
            <v>EXH - Storage  -  Special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</row>
        <row r="235">
          <cell r="C235" t="str">
            <v>6-41131</v>
          </cell>
          <cell r="D235" t="str">
            <v>EXH - Storage  -  Revenue Sharing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  <row r="236">
          <cell r="C236" t="str">
            <v>6-41112</v>
          </cell>
          <cell r="D236" t="str">
            <v>EXH - Handling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</row>
        <row r="237">
          <cell r="C237" t="str">
            <v>6-41113</v>
          </cell>
          <cell r="D237" t="str">
            <v>EXH - Administration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</row>
        <row r="238">
          <cell r="C238" t="str">
            <v>6-41114</v>
          </cell>
          <cell r="D238" t="str">
            <v>EXH - Document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C239" t="str">
            <v>6-41132</v>
          </cell>
          <cell r="D239" t="str">
            <v>EXH - Document  -  Revenue Sharing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</row>
        <row r="240">
          <cell r="C240" t="str">
            <v>6-41115</v>
          </cell>
          <cell r="D240" t="str">
            <v>EXH - Materai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C241" t="str">
            <v>6-41116</v>
          </cell>
          <cell r="D241" t="str">
            <v>EXH - Charges (X - ray)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</row>
        <row r="242">
          <cell r="C242" t="str">
            <v>6-41117</v>
          </cell>
          <cell r="D242" t="str">
            <v>EXH - NAWB Fee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C243" t="str">
            <v>6-41118</v>
          </cell>
          <cell r="D243" t="str">
            <v>EXH - Charges (X - ray) RA - FAS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</row>
        <row r="244"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</row>
        <row r="245">
          <cell r="C245" t="str">
            <v>6-41200</v>
          </cell>
          <cell r="D245" t="str">
            <v xml:space="preserve">Import Handling 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</row>
        <row r="246">
          <cell r="C246" t="str">
            <v>6-41211</v>
          </cell>
          <cell r="D246" t="str">
            <v>IMH - Storage  -  General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C247" t="str">
            <v>6-41221</v>
          </cell>
          <cell r="D247" t="str">
            <v>IMH - Storage  -  Special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</row>
        <row r="248">
          <cell r="C248" t="str">
            <v>6-41231</v>
          </cell>
          <cell r="D248" t="str">
            <v>IMH - Storage  -  Penitipan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</row>
        <row r="249">
          <cell r="C249" t="str">
            <v>6-41232</v>
          </cell>
          <cell r="D249" t="str">
            <v>IMH - Storage - Dwelling Time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</row>
        <row r="250">
          <cell r="C250" t="str">
            <v>6-41233</v>
          </cell>
          <cell r="D250" t="str">
            <v>IMH - Storage - Revenue Sharing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</row>
        <row r="251">
          <cell r="C251" t="str">
            <v>6-41212</v>
          </cell>
          <cell r="D251" t="str">
            <v>IMH - Handling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</row>
        <row r="252">
          <cell r="C252" t="str">
            <v>6-41213</v>
          </cell>
          <cell r="D252" t="str">
            <v>IMH - Administration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</row>
        <row r="253">
          <cell r="C253" t="str">
            <v>6-41214</v>
          </cell>
          <cell r="D253" t="str">
            <v>IMH - Document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</row>
        <row r="254">
          <cell r="C254" t="str">
            <v>6-41234</v>
          </cell>
          <cell r="D254" t="str">
            <v>IMH - Document - Revenue Sharing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</row>
        <row r="255">
          <cell r="C255" t="str">
            <v>6-41215</v>
          </cell>
          <cell r="D255" t="str">
            <v>IMH - Materai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</row>
        <row r="256">
          <cell r="C256" t="str">
            <v>6-41216</v>
          </cell>
          <cell r="D256" t="str">
            <v>IMH - Charges (X - ray)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</row>
        <row r="257">
          <cell r="C257" t="str">
            <v>6-41217</v>
          </cell>
          <cell r="D257" t="str">
            <v>IMH - CT Transport (OB)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C258" t="str">
            <v>6-41218</v>
          </cell>
          <cell r="D258" t="str">
            <v>IMH - NAWB Fee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</row>
        <row r="259"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</row>
        <row r="260">
          <cell r="C260" t="str">
            <v>6-41300</v>
          </cell>
          <cell r="D260" t="str">
            <v>Transhipment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</row>
        <row r="261">
          <cell r="C261" t="str">
            <v>6-41311</v>
          </cell>
          <cell r="D261" t="str">
            <v>TRH - Transhipment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</row>
        <row r="262">
          <cell r="C262" t="str">
            <v>6-41321</v>
          </cell>
          <cell r="D262" t="str">
            <v>TRT - Truncking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</row>
        <row r="263"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</row>
        <row r="264">
          <cell r="C264" t="str">
            <v>6-41400</v>
          </cell>
          <cell r="D264" t="str">
            <v xml:space="preserve">Rush Import Handling 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</row>
        <row r="265">
          <cell r="C265" t="str">
            <v>6-41411</v>
          </cell>
          <cell r="D265" t="str">
            <v>RIH - Storage  -  General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</row>
        <row r="266">
          <cell r="C266" t="str">
            <v>6-41421</v>
          </cell>
          <cell r="D266" t="str">
            <v>RIH - Storage  -  Special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</row>
        <row r="267">
          <cell r="C267" t="str">
            <v>6-41431</v>
          </cell>
          <cell r="D267" t="str">
            <v>RIH - Storage  -  Revenue Sharing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</row>
        <row r="268">
          <cell r="C268" t="str">
            <v>6-41412</v>
          </cell>
          <cell r="D268" t="str">
            <v>RIH - Handling Fee/Rush Fee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C269" t="str">
            <v>6-41413</v>
          </cell>
          <cell r="D269" t="str">
            <v>RIH - Administration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</row>
        <row r="270">
          <cell r="C270" t="str">
            <v>6-41414</v>
          </cell>
          <cell r="D270" t="str">
            <v>RIH - Document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</row>
        <row r="271">
          <cell r="C271" t="str">
            <v>6-41432</v>
          </cell>
          <cell r="D271" t="str">
            <v>RIH - Document  -  Revenue Sharing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</row>
        <row r="272">
          <cell r="C272" t="str">
            <v>6-41415</v>
          </cell>
          <cell r="D272" t="str">
            <v>RIH - Materai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</row>
        <row r="273">
          <cell r="C273" t="str">
            <v>6-41416</v>
          </cell>
          <cell r="D273" t="str">
            <v>RIH - Charges (X - ray)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C274" t="str">
            <v>6-41417</v>
          </cell>
          <cell r="D274" t="str">
            <v>RIH - CT Transport (OB)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</row>
        <row r="275">
          <cell r="C275" t="str">
            <v>6-41418</v>
          </cell>
          <cell r="D275" t="str">
            <v>RIH - NAWB Fee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C276" t="str">
            <v>6-41422</v>
          </cell>
          <cell r="D276" t="str">
            <v>RIH - Airside Handling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</row>
        <row r="277"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</row>
        <row r="278">
          <cell r="C278" t="str">
            <v>6-41500</v>
          </cell>
          <cell r="D278" t="str">
            <v>Domestic - Incoming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</row>
        <row r="279"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</row>
        <row r="280">
          <cell r="C280" t="str">
            <v>6-41510</v>
          </cell>
          <cell r="D280" t="str">
            <v>Direct Client - DI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</row>
        <row r="281">
          <cell r="C281" t="str">
            <v>6-41511</v>
          </cell>
          <cell r="D281" t="str">
            <v>DIC - Storage  -  General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</row>
        <row r="282">
          <cell r="C282" t="str">
            <v>6-41521</v>
          </cell>
          <cell r="D282" t="str">
            <v xml:space="preserve">DIC - Storage  -  Special 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</row>
        <row r="283">
          <cell r="C283" t="str">
            <v>6-41531</v>
          </cell>
          <cell r="D283" t="str">
            <v>DIC - Storage  -  Revenue Sharing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</row>
        <row r="284">
          <cell r="C284" t="str">
            <v>6-41512</v>
          </cell>
          <cell r="D284" t="str">
            <v xml:space="preserve">DIC - Handling 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</row>
        <row r="285">
          <cell r="C285" t="str">
            <v>6-41513</v>
          </cell>
          <cell r="D285" t="str">
            <v xml:space="preserve">DIC - Administration 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C286" t="str">
            <v>6-41514</v>
          </cell>
          <cell r="D286" t="str">
            <v xml:space="preserve">DIC - Document 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</row>
        <row r="287">
          <cell r="C287" t="str">
            <v>6-41532</v>
          </cell>
          <cell r="D287" t="str">
            <v>DIC - Document  -  Revenue Sharing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</row>
        <row r="288">
          <cell r="C288" t="str">
            <v>6-41515</v>
          </cell>
          <cell r="D288" t="str">
            <v xml:space="preserve">DIC - Materai 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</row>
        <row r="289">
          <cell r="C289" t="str">
            <v>6-41516</v>
          </cell>
          <cell r="D289" t="str">
            <v xml:space="preserve">DIC - Charges (X - ray) 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C291" t="str">
            <v>6-41550</v>
          </cell>
          <cell r="D291" t="str">
            <v>Revenue Sharing - DI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C292" t="str">
            <v>6-41551</v>
          </cell>
          <cell r="D292" t="str">
            <v xml:space="preserve">DIR - Revenue Sharing 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C294" t="str">
            <v>6-41600</v>
          </cell>
          <cell r="D294" t="str">
            <v>Domestic - Outgoing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C296" t="str">
            <v>6-41610</v>
          </cell>
          <cell r="D296" t="str">
            <v>Direct Client - DO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C297" t="str">
            <v>6-41611</v>
          </cell>
          <cell r="D297" t="str">
            <v>DOC - Storage  -  General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C298" t="str">
            <v>6-41621</v>
          </cell>
          <cell r="D298" t="str">
            <v>DOC - Storage  -  Special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C299" t="str">
            <v>6-41631</v>
          </cell>
          <cell r="D299" t="str">
            <v>DOC - Storage  -  Revenue Sharing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C300" t="str">
            <v>6-41612</v>
          </cell>
          <cell r="D300" t="str">
            <v xml:space="preserve">DOC - Handling 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C301" t="str">
            <v>6-41613</v>
          </cell>
          <cell r="D301" t="str">
            <v xml:space="preserve">DOC - Administration 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C302" t="str">
            <v>6-41614</v>
          </cell>
          <cell r="D302" t="str">
            <v xml:space="preserve">DOC - Document 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C303" t="str">
            <v>6-41632</v>
          </cell>
          <cell r="D303" t="str">
            <v>DOC - Document   -  Revenue Sharing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C304" t="str">
            <v>6-41615</v>
          </cell>
          <cell r="D304" t="str">
            <v xml:space="preserve">DOC - Materai 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</row>
        <row r="305">
          <cell r="C305" t="str">
            <v>6-41616</v>
          </cell>
          <cell r="D305" t="str">
            <v xml:space="preserve">DOC - Charges (X - ray) 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</row>
        <row r="306"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</row>
        <row r="307">
          <cell r="C307" t="str">
            <v>6-41650</v>
          </cell>
          <cell r="D307" t="str">
            <v>Revenue Sharing - DO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</row>
        <row r="308">
          <cell r="C308" t="str">
            <v>6-41651</v>
          </cell>
          <cell r="D308" t="str">
            <v>DOR - Revenue Sharing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</row>
        <row r="309"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</row>
        <row r="310">
          <cell r="C310" t="str">
            <v>6-41700</v>
          </cell>
          <cell r="D310" t="str">
            <v xml:space="preserve">Charter Flight Handling 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</row>
        <row r="311">
          <cell r="C311" t="str">
            <v>6-41711</v>
          </cell>
          <cell r="D311" t="str">
            <v>CFH - Storage  -  General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</row>
        <row r="312">
          <cell r="C312" t="str">
            <v>6-41721</v>
          </cell>
          <cell r="D312" t="str">
            <v>CFH - Storage  -  Special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</row>
        <row r="313">
          <cell r="C313" t="str">
            <v>6-41712</v>
          </cell>
          <cell r="D313" t="str">
            <v xml:space="preserve">CFH - Handling 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</row>
        <row r="314">
          <cell r="C314" t="str">
            <v>6-41713</v>
          </cell>
          <cell r="D314" t="str">
            <v xml:space="preserve">CFH - Administration 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</row>
        <row r="315">
          <cell r="C315" t="str">
            <v>6-41714</v>
          </cell>
          <cell r="D315" t="str">
            <v xml:space="preserve">CFH - Document 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</row>
        <row r="316">
          <cell r="C316" t="str">
            <v>6-41715</v>
          </cell>
          <cell r="D316" t="str">
            <v xml:space="preserve">CFH - Materai 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</row>
        <row r="317">
          <cell r="C317" t="str">
            <v>6-41716</v>
          </cell>
          <cell r="D317" t="str">
            <v xml:space="preserve">CFH - Charges (X - ray) 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</row>
        <row r="318">
          <cell r="C318" t="str">
            <v>6-41749</v>
          </cell>
          <cell r="D318" t="str">
            <v xml:space="preserve">CFH - Others 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</row>
        <row r="320">
          <cell r="C320" t="str">
            <v>6-42000</v>
          </cell>
          <cell r="D320" t="str">
            <v>Ancillary Service - Cargo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</row>
        <row r="321"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</row>
        <row r="322">
          <cell r="C322" t="str">
            <v>6-42100</v>
          </cell>
          <cell r="D322" t="str">
            <v>Cargo Label Printing (Barcode)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</row>
        <row r="323">
          <cell r="C323" t="str">
            <v>6-42110</v>
          </cell>
          <cell r="D323" t="str">
            <v>CLP - International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</row>
        <row r="324">
          <cell r="C324" t="str">
            <v>6-42120</v>
          </cell>
          <cell r="D324" t="str">
            <v>CLP - Domestic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</row>
        <row r="325"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</row>
        <row r="326">
          <cell r="C326" t="str">
            <v>6-42150</v>
          </cell>
          <cell r="D326" t="str">
            <v>EDI Transaction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</row>
        <row r="327">
          <cell r="C327" t="str">
            <v>6-42160</v>
          </cell>
          <cell r="D327" t="str">
            <v>EDI - International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</row>
        <row r="328"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</row>
        <row r="329">
          <cell r="C329" t="str">
            <v>6-42200</v>
          </cell>
          <cell r="D329" t="str">
            <v>Photocopy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C330" t="str">
            <v>6-42210</v>
          </cell>
          <cell r="D330" t="str">
            <v>PC - International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C331" t="str">
            <v>6-42220</v>
          </cell>
          <cell r="D331" t="str">
            <v>PC - Domestic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</row>
        <row r="333">
          <cell r="C333" t="str">
            <v>6-42250</v>
          </cell>
          <cell r="D333" t="str">
            <v>Equipment Rental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</row>
        <row r="334">
          <cell r="C334" t="str">
            <v>6-42260</v>
          </cell>
          <cell r="D334" t="str">
            <v>ER - International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C335" t="str">
            <v>6-42270</v>
          </cell>
          <cell r="D335" t="str">
            <v>ER - Domestic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</row>
        <row r="336"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7">
          <cell r="C337" t="str">
            <v>6-42300</v>
          </cell>
          <cell r="D337" t="str">
            <v>AWB Split PU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</row>
        <row r="338">
          <cell r="C338" t="str">
            <v>6-42310</v>
          </cell>
          <cell r="D338" t="str">
            <v>AWB - International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</row>
        <row r="339">
          <cell r="C339">
            <v>0</v>
          </cell>
          <cell r="D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</row>
        <row r="340">
          <cell r="C340" t="str">
            <v>6-42350</v>
          </cell>
          <cell r="D340" t="str">
            <v>Cargo Inspection Report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</row>
        <row r="341">
          <cell r="C341" t="str">
            <v>6-42360</v>
          </cell>
          <cell r="D341" t="str">
            <v>CIR - International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</row>
        <row r="342">
          <cell r="C342" t="str">
            <v>6-42370</v>
          </cell>
          <cell r="D342" t="str">
            <v>CIR - Domestic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</row>
        <row r="343">
          <cell r="C343">
            <v>0</v>
          </cell>
          <cell r="D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4">
          <cell r="C344" t="str">
            <v>6-42400</v>
          </cell>
          <cell r="D344" t="str">
            <v>CCB/Kade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</row>
        <row r="345">
          <cell r="C345" t="str">
            <v>6-42410</v>
          </cell>
          <cell r="D345" t="str">
            <v>CCB - International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</row>
        <row r="346">
          <cell r="C346" t="str">
            <v>6-42420</v>
          </cell>
          <cell r="D346" t="str">
            <v>CCB - Domestic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C347">
            <v>0</v>
          </cell>
          <cell r="D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</row>
        <row r="348">
          <cell r="C348" t="str">
            <v>6-42450</v>
          </cell>
          <cell r="D348" t="str">
            <v>Plastic Cost Reimbursement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</row>
        <row r="349">
          <cell r="C349" t="str">
            <v>6-42460</v>
          </cell>
          <cell r="D349" t="str">
            <v>PCR - International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</row>
        <row r="350">
          <cell r="C350" t="str">
            <v>6-42470</v>
          </cell>
          <cell r="D350" t="str">
            <v>PCR - Domestic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</row>
        <row r="351">
          <cell r="C351">
            <v>0</v>
          </cell>
          <cell r="D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</row>
        <row r="352">
          <cell r="C352" t="str">
            <v>6-42500</v>
          </cell>
          <cell r="D352" t="str">
            <v>DG Inspection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</row>
        <row r="353">
          <cell r="C353" t="str">
            <v>6-42510</v>
          </cell>
          <cell r="D353" t="str">
            <v>DGI  -  International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</row>
        <row r="354">
          <cell r="C354" t="str">
            <v>6-42520</v>
          </cell>
          <cell r="D354" t="str">
            <v>DGI  -  Domestic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C355">
            <v>0</v>
          </cell>
          <cell r="D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C356" t="str">
            <v>6-42850</v>
          </cell>
          <cell r="D356" t="str">
            <v>Cargo Disbursement - Sbjct to VAT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</row>
        <row r="357">
          <cell r="C357" t="str">
            <v>6-42860</v>
          </cell>
          <cell r="D357" t="str">
            <v>CHD  - International  -  Sbjct to VAT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C358" t="str">
            <v>6-42870</v>
          </cell>
          <cell r="D358" t="str">
            <v>CHD  - Domestic  -  Sbjct to VAT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C359" t="str">
            <v>6-42880</v>
          </cell>
          <cell r="D359" t="str">
            <v>CHD  - Non Airline  -  Sbjct to VAT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C360">
            <v>0</v>
          </cell>
          <cell r="D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C361" t="str">
            <v>6-42900</v>
          </cell>
          <cell r="D361" t="str">
            <v>Cargo Surcharge - Sbjct to VAT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C362" t="str">
            <v>6-42910</v>
          </cell>
          <cell r="D362" t="str">
            <v>CH Surcharge  -  Sbjct to VAT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C363">
            <v>0</v>
          </cell>
          <cell r="D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C364" t="str">
            <v>6-42950</v>
          </cell>
          <cell r="D364" t="str">
            <v>Others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C365" t="str">
            <v>6-42960</v>
          </cell>
          <cell r="D365" t="str">
            <v>OT - International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C366" t="str">
            <v>6-42970</v>
          </cell>
          <cell r="D366" t="str">
            <v>OT - Domestic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C367">
            <v>0</v>
          </cell>
          <cell r="D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C368">
            <v>61500</v>
          </cell>
          <cell r="D368" t="str">
            <v>OR - Airport Special Assistance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C370" t="str">
            <v>6-50000</v>
          </cell>
          <cell r="D370" t="str">
            <v>Airport Special Assistance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C372" t="str">
            <v>6-51000</v>
          </cell>
          <cell r="D372" t="str">
            <v>Airport Special Assistance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C374" t="str">
            <v>6-51100</v>
          </cell>
          <cell r="D374" t="str">
            <v>ASA - Corporate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C375" t="str">
            <v>6-51101</v>
          </cell>
          <cell r="D375" t="str">
            <v>ASA - Corporate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C377" t="str">
            <v>6-51200</v>
          </cell>
          <cell r="D377" t="str">
            <v>ASA - Tour and Travel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C378" t="str">
            <v>6-51201</v>
          </cell>
          <cell r="D378" t="str">
            <v>ASA - Tour and Travel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C380" t="str">
            <v>6-51300</v>
          </cell>
          <cell r="D380" t="str">
            <v>ASA - Bank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C381" t="str">
            <v>6-51301</v>
          </cell>
          <cell r="D381" t="str">
            <v>ASA - Bank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</row>
        <row r="383">
          <cell r="C383" t="str">
            <v>6-51400</v>
          </cell>
          <cell r="D383" t="str">
            <v>ASA - Hotel and Apartement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</row>
        <row r="384">
          <cell r="C384" t="str">
            <v>6-51401</v>
          </cell>
          <cell r="D384" t="str">
            <v>ASA - Hotel and Apartement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</row>
        <row r="385"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</row>
        <row r="386">
          <cell r="C386" t="str">
            <v>6-51500</v>
          </cell>
          <cell r="D386" t="str">
            <v>ASA - Retail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C387" t="str">
            <v>6-51501</v>
          </cell>
          <cell r="D387" t="str">
            <v>ASA - Retail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</row>
        <row r="389">
          <cell r="C389" t="str">
            <v>6-51600</v>
          </cell>
          <cell r="D389" t="str">
            <v>ASA - Airline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</row>
        <row r="390">
          <cell r="C390" t="str">
            <v>6-51601</v>
          </cell>
          <cell r="D390" t="str">
            <v>ASA - Airline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</row>
        <row r="391">
          <cell r="C391">
            <v>0</v>
          </cell>
          <cell r="D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</row>
        <row r="392">
          <cell r="C392">
            <v>61600</v>
          </cell>
          <cell r="D392" t="str">
            <v>OR - Commercial Training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</row>
        <row r="393"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</row>
        <row r="394">
          <cell r="C394" t="str">
            <v>6-60000</v>
          </cell>
          <cell r="D394" t="str">
            <v>Commercial Training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</row>
        <row r="395"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</row>
        <row r="396">
          <cell r="C396" t="str">
            <v>6-61000</v>
          </cell>
          <cell r="D396" t="str">
            <v>Training Course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</row>
        <row r="397"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</row>
        <row r="398">
          <cell r="C398" t="str">
            <v>6-61100</v>
          </cell>
          <cell r="D398" t="str">
            <v>JAS Academy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</row>
        <row r="399">
          <cell r="C399" t="str">
            <v>6-61110</v>
          </cell>
          <cell r="D399" t="str">
            <v>JAS Academy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</row>
        <row r="400"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</row>
        <row r="401">
          <cell r="C401" t="str">
            <v>6-61200</v>
          </cell>
          <cell r="D401" t="str">
            <v>Training AVSEC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</row>
        <row r="402">
          <cell r="C402" t="str">
            <v>6-61210</v>
          </cell>
          <cell r="D402" t="str">
            <v>Initial - Basic AVSEC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</row>
        <row r="403">
          <cell r="C403" t="str">
            <v>6-61220</v>
          </cell>
          <cell r="D403" t="str">
            <v>Initial - Junior AVSEC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</row>
        <row r="404">
          <cell r="C404" t="str">
            <v>6-61230</v>
          </cell>
          <cell r="D404" t="str">
            <v>Initial - Senior AVSEC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C405" t="str">
            <v>6-61240</v>
          </cell>
          <cell r="D405" t="str">
            <v>Recurrent - Basic AVSEC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</row>
        <row r="406">
          <cell r="C406" t="str">
            <v>6-61250</v>
          </cell>
          <cell r="D406" t="str">
            <v>Recurrent - Junior AVSEC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</row>
        <row r="407">
          <cell r="C407" t="str">
            <v>6-61260</v>
          </cell>
          <cell r="D407" t="str">
            <v>Recurrent - Senior AVSEC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</row>
        <row r="408"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C409" t="str">
            <v>6-61300</v>
          </cell>
          <cell r="D409" t="str">
            <v>Training Dangerous Good (DG) Operator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</row>
        <row r="410">
          <cell r="C410" t="str">
            <v>6-61310</v>
          </cell>
          <cell r="D410" t="str">
            <v>Initial - DG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</row>
        <row r="411">
          <cell r="C411" t="str">
            <v>6-61320</v>
          </cell>
          <cell r="D411" t="str">
            <v>Recurrent - DG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</row>
        <row r="412"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</row>
        <row r="413">
          <cell r="C413" t="str">
            <v>6-61400</v>
          </cell>
          <cell r="D413" t="str">
            <v>Training GSE Operator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</row>
        <row r="414">
          <cell r="C414" t="str">
            <v>6-61410</v>
          </cell>
          <cell r="D414" t="str">
            <v>Initial - GSE Operator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</row>
        <row r="415">
          <cell r="C415" t="str">
            <v>6-61420</v>
          </cell>
          <cell r="D415" t="str">
            <v>Recurrent - GSE Operator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</row>
        <row r="416"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</row>
        <row r="417">
          <cell r="C417" t="str">
            <v>6-61500</v>
          </cell>
          <cell r="D417" t="str">
            <v>On the Job Training (OJT)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</row>
        <row r="418">
          <cell r="C418" t="str">
            <v>6-61510</v>
          </cell>
          <cell r="D418" t="str">
            <v>On the Job Training (OJ7)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</row>
        <row r="419"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</row>
        <row r="420">
          <cell r="C420" t="str">
            <v>6-62000</v>
          </cell>
          <cell r="D420" t="str">
            <v>Ancillary Service - Commercial Training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</row>
        <row r="421"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</row>
        <row r="422">
          <cell r="C422" t="str">
            <v>6-62100</v>
          </cell>
          <cell r="D422" t="str">
            <v>Rental Room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</row>
        <row r="423">
          <cell r="C423" t="str">
            <v>6-62110</v>
          </cell>
          <cell r="D423" t="str">
            <v>Rental Room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</row>
        <row r="425">
          <cell r="C425" t="str">
            <v>6-62200</v>
          </cell>
          <cell r="D425" t="str">
            <v>Rental CBT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</row>
        <row r="426">
          <cell r="C426" t="str">
            <v>6-62210</v>
          </cell>
          <cell r="D426" t="str">
            <v>Rental CBT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7"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</row>
        <row r="428">
          <cell r="C428" t="str">
            <v>6-62300</v>
          </cell>
          <cell r="D428" t="str">
            <v>Flying Trainer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</row>
        <row r="429">
          <cell r="C429" t="str">
            <v>6-62310</v>
          </cell>
          <cell r="D429" t="str">
            <v>Flying Trainer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C430">
            <v>0</v>
          </cell>
          <cell r="D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C431">
            <v>62000</v>
          </cell>
          <cell r="D431" t="str">
            <v>Discount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C432">
            <v>62100</v>
          </cell>
          <cell r="D432" t="str">
            <v>Discount - Ground Handling Premier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C433">
            <v>62200</v>
          </cell>
          <cell r="D433" t="str">
            <v>Discount - Ground Handling Silver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C434">
            <v>62300</v>
          </cell>
          <cell r="D434" t="str">
            <v>Discount - Lounge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C435">
            <v>62400</v>
          </cell>
          <cell r="D435" t="str">
            <v>Discount - Cargo Handling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C436">
            <v>62500</v>
          </cell>
          <cell r="D436" t="str">
            <v>Discount - Airport Special Assistance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C437">
            <v>62600</v>
          </cell>
          <cell r="D437" t="str">
            <v>Discount - Commercial Training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C438">
            <v>0</v>
          </cell>
          <cell r="D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C439">
            <v>63000</v>
          </cell>
          <cell r="D439" t="str">
            <v>Sales Return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C440">
            <v>63100</v>
          </cell>
          <cell r="D440" t="str">
            <v>Sales Return - Ground Handling Premier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C441">
            <v>63200</v>
          </cell>
          <cell r="D441" t="str">
            <v>Sales Return - Ground Handling Silver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C442">
            <v>63300</v>
          </cell>
          <cell r="D442" t="str">
            <v>Sales Return - Lounge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C443">
            <v>63400</v>
          </cell>
          <cell r="D443" t="str">
            <v>Sales Return - Cargo Handling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C444">
            <v>63500</v>
          </cell>
          <cell r="D444" t="str">
            <v>Sales Return - Airport Special Assistance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C445">
            <v>63600</v>
          </cell>
          <cell r="D445" t="str">
            <v>Sales Return - Commercial Training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C446">
            <v>0</v>
          </cell>
          <cell r="D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C447">
            <v>70000</v>
          </cell>
          <cell r="D447" t="str">
            <v>Operating Expenses</v>
          </cell>
          <cell r="F447">
            <v>6688478621</v>
          </cell>
          <cell r="G447">
            <v>5069479965</v>
          </cell>
          <cell r="H447">
            <v>7464122237</v>
          </cell>
          <cell r="I447">
            <v>6729555112</v>
          </cell>
          <cell r="J447">
            <v>4913189569</v>
          </cell>
          <cell r="K447">
            <v>6359826040</v>
          </cell>
          <cell r="L447">
            <v>5576133169</v>
          </cell>
          <cell r="M447">
            <v>6054403772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C448">
            <v>0</v>
          </cell>
          <cell r="D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C449">
            <v>71000</v>
          </cell>
          <cell r="D449" t="str">
            <v xml:space="preserve">Direct Cost 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C450">
            <v>0</v>
          </cell>
          <cell r="D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C451">
            <v>71100</v>
          </cell>
          <cell r="D451" t="str">
            <v>Contract Services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C452">
            <v>71101</v>
          </cell>
          <cell r="D452" t="str">
            <v>Aircraft Cleaning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C453">
            <v>71102</v>
          </cell>
          <cell r="D453" t="str">
            <v>Porter - Baggage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C454">
            <v>71103</v>
          </cell>
          <cell r="D454" t="str">
            <v>Porter - Cargo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C455">
            <v>71104</v>
          </cell>
          <cell r="D455" t="str">
            <v>Security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C456">
            <v>71105</v>
          </cell>
          <cell r="D456" t="str">
            <v>Manpower Outsourcing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C457">
            <v>71106</v>
          </cell>
          <cell r="D457" t="str">
            <v>Services Outsourcing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C458">
            <v>71107</v>
          </cell>
          <cell r="D458" t="str">
            <v>GSE Rent Expense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C459">
            <v>71108</v>
          </cell>
          <cell r="D459" t="str">
            <v>Aircraft Cleaning and Porter - Package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C460">
            <v>71109</v>
          </cell>
          <cell r="D460" t="str">
            <v>ULD Repair Services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</row>
        <row r="461">
          <cell r="C461">
            <v>71110</v>
          </cell>
          <cell r="D461" t="str">
            <v>Priority Check-In Lounge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</row>
        <row r="462">
          <cell r="C462">
            <v>71111</v>
          </cell>
          <cell r="D462" t="str">
            <v>Avio Bridge Handling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</row>
        <row r="463">
          <cell r="C463">
            <v>71112</v>
          </cell>
          <cell r="D463" t="str">
            <v>ASA - Handling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</row>
        <row r="464">
          <cell r="C464">
            <v>71113</v>
          </cell>
          <cell r="D464" t="str">
            <v>Commercial Training Cost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</row>
        <row r="465">
          <cell r="C465">
            <v>71114</v>
          </cell>
          <cell r="D465" t="str">
            <v>Fasilitator Fee - Comm. Training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</row>
        <row r="466">
          <cell r="C466">
            <v>71198</v>
          </cell>
          <cell r="D466" t="str">
            <v>Direct Cost - Initiatives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</row>
        <row r="467">
          <cell r="C467">
            <v>71199</v>
          </cell>
          <cell r="D467" t="str">
            <v>Other Ground Handling Expenses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</row>
        <row r="468">
          <cell r="C468">
            <v>0</v>
          </cell>
          <cell r="D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</row>
        <row r="469">
          <cell r="C469">
            <v>71200</v>
          </cell>
          <cell r="D469" t="str">
            <v>Concession and Other Material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</row>
        <row r="470">
          <cell r="C470">
            <v>71201</v>
          </cell>
          <cell r="D470" t="str">
            <v>Concession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</row>
        <row r="471">
          <cell r="C471">
            <v>71202</v>
          </cell>
          <cell r="D471" t="str">
            <v>Lounge Food and Beverages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</row>
        <row r="472">
          <cell r="C472">
            <v>71203</v>
          </cell>
          <cell r="D472" t="str">
            <v>Cost of Line Maintenance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C473">
            <v>71204</v>
          </cell>
          <cell r="D473" t="str">
            <v>Plastic for Disposal Cost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4">
          <cell r="C474">
            <v>71205</v>
          </cell>
          <cell r="D474" t="str">
            <v>Operational Adhoc Cost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</row>
        <row r="475">
          <cell r="C475">
            <v>71206</v>
          </cell>
          <cell r="D475" t="str">
            <v>Reimbursement Expenses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</row>
        <row r="476">
          <cell r="C476">
            <v>71207</v>
          </cell>
          <cell r="D476" t="str">
            <v>Cost of Revenue Sharing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</row>
        <row r="477">
          <cell r="C477">
            <v>71208</v>
          </cell>
          <cell r="D477" t="str">
            <v>Fuel for Airside Equipments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</row>
        <row r="478">
          <cell r="C478">
            <v>71209</v>
          </cell>
          <cell r="D478" t="str">
            <v>Reimbursement Expenses - Bagdel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C479">
            <v>71210</v>
          </cell>
          <cell r="D479" t="str">
            <v>Lounge Space Rental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</row>
        <row r="480">
          <cell r="C480">
            <v>71211</v>
          </cell>
          <cell r="D480" t="str">
            <v>Sales &amp; Return Commission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</row>
        <row r="481">
          <cell r="C481">
            <v>71250</v>
          </cell>
          <cell r="D481" t="str">
            <v>Uncreditable VAT-In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</row>
        <row r="482">
          <cell r="C482">
            <v>0</v>
          </cell>
          <cell r="D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</row>
        <row r="483">
          <cell r="C483">
            <v>71300</v>
          </cell>
          <cell r="D483" t="str">
            <v>Material for Warehousing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</row>
        <row r="484">
          <cell r="C484">
            <v>71301</v>
          </cell>
          <cell r="D484" t="str">
            <v>Packing Expenses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</row>
        <row r="485">
          <cell r="C485">
            <v>71302</v>
          </cell>
          <cell r="D485" t="str">
            <v>Unclaimed Cargo Disposal Cost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</row>
        <row r="486">
          <cell r="C486">
            <v>71303</v>
          </cell>
          <cell r="D486" t="str">
            <v>X-Ray Expenses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7">
          <cell r="C487">
            <v>71304</v>
          </cell>
          <cell r="D487" t="str">
            <v>Reimbursement Handling (Kade)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</row>
        <row r="488">
          <cell r="C488">
            <v>71305</v>
          </cell>
          <cell r="D488" t="str">
            <v>CT Transport (OB)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</row>
        <row r="489">
          <cell r="C489">
            <v>71306</v>
          </cell>
          <cell r="D489" t="str">
            <v xml:space="preserve">Warehousing - Materai 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</row>
        <row r="490">
          <cell r="C490">
            <v>71307</v>
          </cell>
          <cell r="D490" t="str">
            <v>Cargo Equipment Rental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</row>
        <row r="491">
          <cell r="C491">
            <v>71399</v>
          </cell>
          <cell r="D491" t="str">
            <v>Other Warehousing Material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</row>
        <row r="492">
          <cell r="C492">
            <v>0</v>
          </cell>
          <cell r="D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</row>
        <row r="493">
          <cell r="C493">
            <v>72000</v>
          </cell>
          <cell r="D493" t="str">
            <v>Sales and Marketing / Commercial Expenses</v>
          </cell>
          <cell r="F493">
            <v>-69665000</v>
          </cell>
          <cell r="G493">
            <v>286371500</v>
          </cell>
          <cell r="H493">
            <v>162302850</v>
          </cell>
          <cell r="I493">
            <v>91754500</v>
          </cell>
          <cell r="J493">
            <v>423431900</v>
          </cell>
          <cell r="K493">
            <v>270520157</v>
          </cell>
          <cell r="L493">
            <v>137276000</v>
          </cell>
          <cell r="M493">
            <v>510107130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</row>
        <row r="494">
          <cell r="C494">
            <v>0</v>
          </cell>
          <cell r="D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</row>
        <row r="495">
          <cell r="C495">
            <v>72100</v>
          </cell>
          <cell r="D495" t="str">
            <v>Commercial Expenses</v>
          </cell>
          <cell r="F495">
            <v>-69665000</v>
          </cell>
          <cell r="G495">
            <v>286371500</v>
          </cell>
          <cell r="H495">
            <v>162302850</v>
          </cell>
          <cell r="I495">
            <v>91754500</v>
          </cell>
          <cell r="J495">
            <v>423431900</v>
          </cell>
          <cell r="K495">
            <v>270520157</v>
          </cell>
          <cell r="L495">
            <v>137276000</v>
          </cell>
          <cell r="M495">
            <v>510107130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</row>
        <row r="496">
          <cell r="C496">
            <v>72101</v>
          </cell>
          <cell r="D496" t="str">
            <v>Sales and Return Commission</v>
          </cell>
          <cell r="F496">
            <v>-95600000</v>
          </cell>
          <cell r="G496">
            <v>95600000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</row>
        <row r="497">
          <cell r="C497">
            <v>72102</v>
          </cell>
          <cell r="D497" t="str">
            <v>Advertising and Promotion</v>
          </cell>
          <cell r="F497">
            <v>13000000</v>
          </cell>
          <cell r="G497">
            <v>144661500</v>
          </cell>
          <cell r="H497">
            <v>144376850</v>
          </cell>
          <cell r="I497">
            <v>78518500</v>
          </cell>
          <cell r="J497">
            <v>416573900</v>
          </cell>
          <cell r="K497">
            <v>222694500</v>
          </cell>
          <cell r="L497">
            <v>109000000</v>
          </cell>
          <cell r="M497">
            <v>109629500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</row>
        <row r="498">
          <cell r="C498">
            <v>72103</v>
          </cell>
          <cell r="D498" t="str">
            <v>Souvernirs and Gifts</v>
          </cell>
          <cell r="F498">
            <v>2935000</v>
          </cell>
          <cell r="G498">
            <v>46110000</v>
          </cell>
          <cell r="H498">
            <v>7926000</v>
          </cell>
          <cell r="I498">
            <v>0</v>
          </cell>
          <cell r="J498">
            <v>6858000</v>
          </cell>
          <cell r="K498">
            <v>4655500</v>
          </cell>
          <cell r="L498">
            <v>0</v>
          </cell>
          <cell r="M498">
            <v>390464000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</row>
        <row r="499">
          <cell r="C499">
            <v>72104</v>
          </cell>
          <cell r="D499" t="str">
            <v>Agreement Penalty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</row>
        <row r="500">
          <cell r="C500">
            <v>72105</v>
          </cell>
          <cell r="D500" t="str">
            <v>Client Retention Programs</v>
          </cell>
          <cell r="F500">
            <v>10000000</v>
          </cell>
          <cell r="G500">
            <v>0</v>
          </cell>
          <cell r="H500">
            <v>10000000</v>
          </cell>
          <cell r="I500">
            <v>13236000</v>
          </cell>
          <cell r="J500">
            <v>0</v>
          </cell>
          <cell r="K500">
            <v>43170157</v>
          </cell>
          <cell r="L500">
            <v>28276000</v>
          </cell>
          <cell r="M500">
            <v>10013630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</row>
        <row r="501">
          <cell r="C501">
            <v>72198</v>
          </cell>
          <cell r="D501" t="str">
            <v>Commercial Expenses - initiatives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</row>
        <row r="502">
          <cell r="C502">
            <v>72199</v>
          </cell>
          <cell r="D502" t="str">
            <v>Other Commercial Expense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</row>
        <row r="503">
          <cell r="C503">
            <v>0</v>
          </cell>
          <cell r="D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</row>
        <row r="504">
          <cell r="C504">
            <v>73000</v>
          </cell>
          <cell r="D504" t="str">
            <v>Staff Cost</v>
          </cell>
          <cell r="F504">
            <v>3880257908</v>
          </cell>
          <cell r="G504">
            <v>1887332453</v>
          </cell>
          <cell r="H504">
            <v>3913570952</v>
          </cell>
          <cell r="I504">
            <v>3941603509</v>
          </cell>
          <cell r="J504">
            <v>1701638741</v>
          </cell>
          <cell r="K504">
            <v>3151073378</v>
          </cell>
          <cell r="L504">
            <v>3399500108</v>
          </cell>
          <cell r="M504">
            <v>3163502474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</row>
        <row r="505">
          <cell r="C505">
            <v>0</v>
          </cell>
          <cell r="D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</row>
        <row r="506">
          <cell r="C506">
            <v>73100</v>
          </cell>
          <cell r="D506" t="str">
            <v>Pay and Allowance</v>
          </cell>
          <cell r="F506">
            <v>2339326808</v>
          </cell>
          <cell r="G506">
            <v>2104233155</v>
          </cell>
          <cell r="H506">
            <v>2312840435</v>
          </cell>
          <cell r="I506">
            <v>2279587810</v>
          </cell>
          <cell r="J506">
            <v>2303003381</v>
          </cell>
          <cell r="K506">
            <v>2417053426</v>
          </cell>
          <cell r="L506">
            <v>4055427456</v>
          </cell>
          <cell r="M506">
            <v>2285018022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</row>
        <row r="507">
          <cell r="C507">
            <v>73101</v>
          </cell>
          <cell r="D507" t="str">
            <v>Salaries</v>
          </cell>
          <cell r="F507">
            <v>1938697571</v>
          </cell>
          <cell r="G507">
            <v>1823648936</v>
          </cell>
          <cell r="H507">
            <v>2043316435</v>
          </cell>
          <cell r="I507">
            <v>1799117241</v>
          </cell>
          <cell r="J507">
            <v>1915668267</v>
          </cell>
          <cell r="K507">
            <v>1855230923</v>
          </cell>
          <cell r="L507">
            <v>2096206126</v>
          </cell>
          <cell r="M507">
            <v>1922411724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</row>
        <row r="508">
          <cell r="C508">
            <v>73102</v>
          </cell>
          <cell r="D508" t="str">
            <v>Overtime</v>
          </cell>
          <cell r="F508">
            <v>8705292</v>
          </cell>
          <cell r="G508">
            <v>10328596</v>
          </cell>
          <cell r="H508">
            <v>7296458</v>
          </cell>
          <cell r="I508">
            <v>9108390</v>
          </cell>
          <cell r="J508">
            <v>5804761</v>
          </cell>
          <cell r="K508">
            <v>8063616</v>
          </cell>
          <cell r="L508">
            <v>10103325</v>
          </cell>
          <cell r="M508">
            <v>4135676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</row>
        <row r="509">
          <cell r="C509">
            <v>73103</v>
          </cell>
          <cell r="D509" t="str">
            <v>Part Timer</v>
          </cell>
          <cell r="F509">
            <v>0</v>
          </cell>
          <cell r="G509">
            <v>1995000</v>
          </cell>
          <cell r="H509">
            <v>11859000</v>
          </cell>
          <cell r="I509">
            <v>0</v>
          </cell>
          <cell r="J509">
            <v>18102000</v>
          </cell>
          <cell r="K509">
            <v>11355000</v>
          </cell>
          <cell r="L509">
            <v>11162438</v>
          </cell>
          <cell r="M509">
            <v>13737000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</row>
        <row r="510">
          <cell r="C510">
            <v>73104</v>
          </cell>
          <cell r="D510" t="str">
            <v>Meals on Duties</v>
          </cell>
          <cell r="F510">
            <v>1570000</v>
          </cell>
          <cell r="G510">
            <v>1580000</v>
          </cell>
          <cell r="H510">
            <v>1410000</v>
          </cell>
          <cell r="I510">
            <v>1460000</v>
          </cell>
          <cell r="J510">
            <v>0</v>
          </cell>
          <cell r="K510">
            <v>1660000</v>
          </cell>
          <cell r="L510">
            <v>1660000</v>
          </cell>
          <cell r="M510">
            <v>1630000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</row>
        <row r="511">
          <cell r="C511">
            <v>73105</v>
          </cell>
          <cell r="D511" t="str">
            <v>Medical Expenses</v>
          </cell>
          <cell r="F511">
            <v>2759100</v>
          </cell>
          <cell r="G511">
            <v>3902383</v>
          </cell>
          <cell r="H511">
            <v>2102000</v>
          </cell>
          <cell r="I511">
            <v>2481390</v>
          </cell>
          <cell r="J511">
            <v>19098253</v>
          </cell>
          <cell r="K511">
            <v>9325500</v>
          </cell>
          <cell r="L511">
            <v>2122900</v>
          </cell>
          <cell r="M511">
            <v>1762700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</row>
        <row r="512">
          <cell r="C512">
            <v>73106</v>
          </cell>
          <cell r="D512" t="str">
            <v>Hospitalization</v>
          </cell>
          <cell r="F512">
            <v>0</v>
          </cell>
          <cell r="G512">
            <v>0</v>
          </cell>
          <cell r="H512">
            <v>0</v>
          </cell>
          <cell r="I512">
            <v>10000000</v>
          </cell>
          <cell r="J512">
            <v>2500000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C513">
            <v>73107</v>
          </cell>
          <cell r="D513" t="str">
            <v>Jamsostek</v>
          </cell>
          <cell r="F513">
            <v>59038097</v>
          </cell>
          <cell r="G513">
            <v>62454406</v>
          </cell>
          <cell r="H513">
            <v>62357682</v>
          </cell>
          <cell r="I513">
            <v>62637591</v>
          </cell>
          <cell r="J513">
            <v>62057045</v>
          </cell>
          <cell r="K513">
            <v>61211270</v>
          </cell>
          <cell r="L513">
            <v>61475078</v>
          </cell>
          <cell r="M513">
            <v>61016843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</row>
        <row r="514">
          <cell r="C514">
            <v>73108</v>
          </cell>
          <cell r="D514" t="str">
            <v>Pension Contribution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</row>
        <row r="515">
          <cell r="C515">
            <v>73109</v>
          </cell>
          <cell r="D515" t="str">
            <v>Car Scheme</v>
          </cell>
          <cell r="F515">
            <v>12285800</v>
          </cell>
          <cell r="G515">
            <v>20302766</v>
          </cell>
          <cell r="H515">
            <v>31810499</v>
          </cell>
          <cell r="I515">
            <v>4766500</v>
          </cell>
          <cell r="J515">
            <v>12924047</v>
          </cell>
          <cell r="K515">
            <v>400000</v>
          </cell>
          <cell r="L515">
            <v>12350672</v>
          </cell>
          <cell r="M515">
            <v>5476000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6">
          <cell r="C516">
            <v>73110</v>
          </cell>
          <cell r="D516" t="str">
            <v>Fuel Allowance</v>
          </cell>
          <cell r="F516">
            <v>8857143</v>
          </cell>
          <cell r="G516">
            <v>6000000</v>
          </cell>
          <cell r="H516">
            <v>11714286</v>
          </cell>
          <cell r="I516">
            <v>2857143</v>
          </cell>
          <cell r="J516">
            <v>8857143</v>
          </cell>
          <cell r="K516">
            <v>8857143</v>
          </cell>
          <cell r="L516">
            <v>8857143</v>
          </cell>
          <cell r="M516">
            <v>8142857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</row>
        <row r="517">
          <cell r="C517">
            <v>73111</v>
          </cell>
          <cell r="D517" t="str">
            <v>Housing Allowance</v>
          </cell>
          <cell r="F517">
            <v>18797757</v>
          </cell>
          <cell r="G517">
            <v>18797757</v>
          </cell>
          <cell r="H517">
            <v>18797757</v>
          </cell>
          <cell r="I517">
            <v>18797757</v>
          </cell>
          <cell r="J517">
            <v>18797757</v>
          </cell>
          <cell r="K517">
            <v>18797760</v>
          </cell>
          <cell r="L517">
            <v>0</v>
          </cell>
          <cell r="M517">
            <v>29514771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</row>
        <row r="518">
          <cell r="C518">
            <v>73112</v>
          </cell>
          <cell r="D518" t="str">
            <v>Annual Leave</v>
          </cell>
          <cell r="F518">
            <v>54721500</v>
          </cell>
          <cell r="G518">
            <v>57060000</v>
          </cell>
          <cell r="H518">
            <v>65060500</v>
          </cell>
          <cell r="I518">
            <v>68141334</v>
          </cell>
          <cell r="J518">
            <v>132626500</v>
          </cell>
          <cell r="K518">
            <v>130254750</v>
          </cell>
          <cell r="L518">
            <v>54910500</v>
          </cell>
          <cell r="M518">
            <v>85462500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</row>
        <row r="519">
          <cell r="C519">
            <v>73113</v>
          </cell>
          <cell r="D519" t="str">
            <v>Productivity Bonuses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</row>
        <row r="520">
          <cell r="C520">
            <v>73114</v>
          </cell>
          <cell r="D520" t="str">
            <v>Donation to Employee</v>
          </cell>
          <cell r="F520">
            <v>6000000</v>
          </cell>
          <cell r="G520">
            <v>2000000</v>
          </cell>
          <cell r="H520">
            <v>0</v>
          </cell>
          <cell r="I520">
            <v>-2000000</v>
          </cell>
          <cell r="J520">
            <v>4000000</v>
          </cell>
          <cell r="K520">
            <v>0</v>
          </cell>
          <cell r="L520">
            <v>0</v>
          </cell>
          <cell r="M520">
            <v>2000000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C521">
            <v>73115</v>
          </cell>
          <cell r="D521" t="str">
            <v>Company Award</v>
          </cell>
          <cell r="F521">
            <v>21809050</v>
          </cell>
          <cell r="G521">
            <v>0</v>
          </cell>
          <cell r="H521">
            <v>4129850</v>
          </cell>
          <cell r="I521">
            <v>10000000</v>
          </cell>
          <cell r="J521">
            <v>11764750</v>
          </cell>
          <cell r="K521">
            <v>0</v>
          </cell>
          <cell r="L521">
            <v>2258850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</row>
        <row r="522">
          <cell r="C522">
            <v>73116</v>
          </cell>
          <cell r="D522" t="str">
            <v>Premi Health Insurance</v>
          </cell>
          <cell r="F522">
            <v>191529907</v>
          </cell>
          <cell r="G522">
            <v>76265579</v>
          </cell>
          <cell r="H522">
            <v>39456682</v>
          </cell>
          <cell r="I522">
            <v>259006947</v>
          </cell>
          <cell r="J522">
            <v>68544340</v>
          </cell>
          <cell r="K522">
            <v>145656536</v>
          </cell>
          <cell r="L522">
            <v>185893455</v>
          </cell>
          <cell r="M522">
            <v>125045439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</row>
        <row r="523">
          <cell r="C523">
            <v>73117</v>
          </cell>
          <cell r="D523" t="str">
            <v>Religion Day Allowance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11070650</v>
          </cell>
          <cell r="L523">
            <v>1597355541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</row>
        <row r="524">
          <cell r="C524">
            <v>73118</v>
          </cell>
          <cell r="D524" t="str">
            <v>Shake Hand Allowance</v>
          </cell>
          <cell r="F524">
            <v>0</v>
          </cell>
          <cell r="G524">
            <v>0</v>
          </cell>
          <cell r="H524">
            <v>0</v>
          </cell>
          <cell r="I524">
            <v>16796000</v>
          </cell>
          <cell r="J524">
            <v>0</v>
          </cell>
          <cell r="K524">
            <v>120674192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</row>
        <row r="525">
          <cell r="C525">
            <v>73120</v>
          </cell>
          <cell r="D525" t="str">
            <v>Public Holiday Pay</v>
          </cell>
          <cell r="F525">
            <v>3883448</v>
          </cell>
          <cell r="G525">
            <v>12082732</v>
          </cell>
          <cell r="H525">
            <v>0</v>
          </cell>
          <cell r="I525">
            <v>5745374</v>
          </cell>
          <cell r="J525">
            <v>9372089</v>
          </cell>
          <cell r="K525">
            <v>20650577</v>
          </cell>
          <cell r="L525">
            <v>0</v>
          </cell>
          <cell r="M525">
            <v>13753941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</row>
        <row r="526">
          <cell r="C526">
            <v>73122</v>
          </cell>
          <cell r="D526" t="str">
            <v>Communication Allowance</v>
          </cell>
          <cell r="F526">
            <v>1815000</v>
          </cell>
          <cell r="G526">
            <v>1815000</v>
          </cell>
          <cell r="H526">
            <v>1815000</v>
          </cell>
          <cell r="I526">
            <v>1815000</v>
          </cell>
          <cell r="J526">
            <v>1815000</v>
          </cell>
          <cell r="K526">
            <v>2415000</v>
          </cell>
          <cell r="L526">
            <v>0</v>
          </cell>
          <cell r="M526">
            <v>3428571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</row>
        <row r="527">
          <cell r="C527">
            <v>73199</v>
          </cell>
          <cell r="D527" t="str">
            <v>Other Pay and Allowance</v>
          </cell>
          <cell r="F527">
            <v>8857143</v>
          </cell>
          <cell r="G527">
            <v>6000000</v>
          </cell>
          <cell r="H527">
            <v>11714286</v>
          </cell>
          <cell r="I527">
            <v>8857143</v>
          </cell>
          <cell r="J527">
            <v>11071429</v>
          </cell>
          <cell r="K527">
            <v>11430509</v>
          </cell>
          <cell r="L527">
            <v>11071428</v>
          </cell>
          <cell r="M527">
            <v>7500000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</row>
        <row r="528">
          <cell r="C528">
            <v>0</v>
          </cell>
          <cell r="D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</row>
        <row r="529">
          <cell r="C529">
            <v>73200</v>
          </cell>
          <cell r="D529" t="str">
            <v>Non-Pay and Allowance (Accrual)</v>
          </cell>
          <cell r="F529">
            <v>1540931100</v>
          </cell>
          <cell r="G529">
            <v>-216900702</v>
          </cell>
          <cell r="H529">
            <v>1600730517</v>
          </cell>
          <cell r="I529">
            <v>1662015699</v>
          </cell>
          <cell r="J529">
            <v>-601364640</v>
          </cell>
          <cell r="K529">
            <v>734019952</v>
          </cell>
          <cell r="L529">
            <v>-655927348</v>
          </cell>
          <cell r="M529">
            <v>878484452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</row>
        <row r="530">
          <cell r="C530">
            <v>73201</v>
          </cell>
          <cell r="D530" t="str">
            <v>Provision For UU No. 23/2003 (Accrual)</v>
          </cell>
          <cell r="F530">
            <v>569330000</v>
          </cell>
          <cell r="G530">
            <v>569331000</v>
          </cell>
          <cell r="H530">
            <v>569331000</v>
          </cell>
          <cell r="I530">
            <v>569331000</v>
          </cell>
          <cell r="J530">
            <v>569331000</v>
          </cell>
          <cell r="K530">
            <v>569331000</v>
          </cell>
          <cell r="L530">
            <v>569331000</v>
          </cell>
          <cell r="M530">
            <v>569331000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C531">
            <v>73202</v>
          </cell>
          <cell r="D531" t="str">
            <v>Pension Contribution (Accrual)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</row>
        <row r="532">
          <cell r="C532">
            <v>73203</v>
          </cell>
          <cell r="D532" t="str">
            <v>Productivity/Bonuses (Accrual)</v>
          </cell>
          <cell r="F532">
            <v>482495800</v>
          </cell>
          <cell r="G532">
            <v>-1517504200</v>
          </cell>
          <cell r="H532">
            <v>482495800</v>
          </cell>
          <cell r="I532">
            <v>482495800</v>
          </cell>
          <cell r="J532">
            <v>-1676800939</v>
          </cell>
          <cell r="K532">
            <v>50636453</v>
          </cell>
          <cell r="L532">
            <v>50636453</v>
          </cell>
          <cell r="M532">
            <v>50636453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</row>
        <row r="533">
          <cell r="C533">
            <v>73204</v>
          </cell>
          <cell r="D533" t="str">
            <v>Operational Insentive (Accrual)</v>
          </cell>
          <cell r="F533">
            <v>233370000</v>
          </cell>
          <cell r="G533">
            <v>233370000</v>
          </cell>
          <cell r="H533">
            <v>233370000</v>
          </cell>
          <cell r="I533">
            <v>233370000</v>
          </cell>
          <cell r="J533">
            <v>233370000</v>
          </cell>
          <cell r="K533">
            <v>-366850000</v>
          </cell>
          <cell r="L533">
            <v>137433400</v>
          </cell>
          <cell r="M533">
            <v>137433400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</row>
        <row r="534">
          <cell r="C534">
            <v>73205</v>
          </cell>
          <cell r="D534" t="str">
            <v>Religion Day (Accrual)</v>
          </cell>
          <cell r="F534">
            <v>255735300</v>
          </cell>
          <cell r="G534">
            <v>255735300</v>
          </cell>
          <cell r="H534">
            <v>255735300</v>
          </cell>
          <cell r="I534">
            <v>255735300</v>
          </cell>
          <cell r="J534">
            <v>255735300</v>
          </cell>
          <cell r="K534">
            <v>255735300</v>
          </cell>
          <cell r="L534">
            <v>-1534411800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</row>
        <row r="535">
          <cell r="C535">
            <v>73206</v>
          </cell>
          <cell r="D535" t="str">
            <v>Annual Leave (Accrual)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</row>
        <row r="536">
          <cell r="C536">
            <v>73207</v>
          </cell>
          <cell r="D536" t="str">
            <v>Shake Hand (Accrual)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</row>
        <row r="537">
          <cell r="C537">
            <v>73208</v>
          </cell>
          <cell r="D537" t="str">
            <v>Medical Claim (Accrual)</v>
          </cell>
          <cell r="F537">
            <v>0</v>
          </cell>
          <cell r="G537">
            <v>242167198</v>
          </cell>
          <cell r="H537">
            <v>59798417</v>
          </cell>
          <cell r="I537">
            <v>121083599</v>
          </cell>
          <cell r="J537">
            <v>16999999</v>
          </cell>
          <cell r="K537">
            <v>225167199</v>
          </cell>
          <cell r="L537">
            <v>121083599</v>
          </cell>
          <cell r="M537">
            <v>121083599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</row>
        <row r="538">
          <cell r="C538">
            <v>73288</v>
          </cell>
          <cell r="D538" t="str">
            <v>Staff Cost - Initiatives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</row>
        <row r="539">
          <cell r="C539">
            <v>74952</v>
          </cell>
          <cell r="D539" t="str">
            <v>Interdivision Charges - Staff Cost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</row>
        <row r="540">
          <cell r="C540">
            <v>73299</v>
          </cell>
          <cell r="D540" t="str">
            <v>Other Non-Pay and Allowance (Accrual)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</row>
        <row r="541">
          <cell r="C541">
            <v>0</v>
          </cell>
          <cell r="D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</row>
        <row r="542">
          <cell r="C542">
            <v>74000</v>
          </cell>
          <cell r="D542" t="str">
            <v>General Administration</v>
          </cell>
          <cell r="F542">
            <v>2877885713</v>
          </cell>
          <cell r="G542">
            <v>2895776012</v>
          </cell>
          <cell r="H542">
            <v>3388248435</v>
          </cell>
          <cell r="I542">
            <v>2696197103</v>
          </cell>
          <cell r="J542">
            <v>2788118928</v>
          </cell>
          <cell r="K542">
            <v>2938232505</v>
          </cell>
          <cell r="L542">
            <v>2039357061</v>
          </cell>
          <cell r="M542">
            <v>2380794168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</row>
        <row r="543">
          <cell r="C543">
            <v>0</v>
          </cell>
          <cell r="D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</row>
        <row r="544">
          <cell r="C544">
            <v>74100</v>
          </cell>
          <cell r="D544" t="str">
            <v>Transportation Expenses</v>
          </cell>
          <cell r="F544">
            <v>182675687</v>
          </cell>
          <cell r="G544">
            <v>159402378</v>
          </cell>
          <cell r="H544">
            <v>145734904</v>
          </cell>
          <cell r="I544">
            <v>236191440</v>
          </cell>
          <cell r="J544">
            <v>174622765</v>
          </cell>
          <cell r="K544">
            <v>105375617</v>
          </cell>
          <cell r="L544">
            <v>90003527</v>
          </cell>
          <cell r="M544">
            <v>164032895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</row>
        <row r="545">
          <cell r="C545">
            <v>73119</v>
          </cell>
          <cell r="D545" t="str">
            <v>Daily Allowance</v>
          </cell>
          <cell r="F545">
            <v>37953540</v>
          </cell>
          <cell r="G545">
            <v>33875260</v>
          </cell>
          <cell r="H545">
            <v>30845460</v>
          </cell>
          <cell r="I545">
            <v>62286210</v>
          </cell>
          <cell r="J545">
            <v>18424440</v>
          </cell>
          <cell r="K545">
            <v>8480000</v>
          </cell>
          <cell r="L545">
            <v>11990000</v>
          </cell>
          <cell r="M545">
            <v>34771480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</row>
        <row r="546">
          <cell r="C546">
            <v>74101</v>
          </cell>
          <cell r="D546" t="str">
            <v>Travel Expense Abroad</v>
          </cell>
          <cell r="F546">
            <v>40859082</v>
          </cell>
          <cell r="G546">
            <v>30189333</v>
          </cell>
          <cell r="H546">
            <v>412574</v>
          </cell>
          <cell r="I546">
            <v>30349622</v>
          </cell>
          <cell r="J546">
            <v>73483112</v>
          </cell>
          <cell r="K546">
            <v>3922437</v>
          </cell>
          <cell r="L546">
            <v>11978910</v>
          </cell>
          <cell r="M546">
            <v>150000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</row>
        <row r="547">
          <cell r="C547">
            <v>74102</v>
          </cell>
          <cell r="D547" t="str">
            <v>Travel Expense Domestic</v>
          </cell>
          <cell r="F547">
            <v>54936300</v>
          </cell>
          <cell r="G547">
            <v>57873600</v>
          </cell>
          <cell r="H547">
            <v>43668298</v>
          </cell>
          <cell r="I547">
            <v>99951582</v>
          </cell>
          <cell r="J547">
            <v>35404176</v>
          </cell>
          <cell r="K547">
            <v>47671224</v>
          </cell>
          <cell r="L547">
            <v>36310200</v>
          </cell>
          <cell r="M547">
            <v>93314380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</row>
        <row r="548">
          <cell r="C548">
            <v>74103</v>
          </cell>
          <cell r="D548" t="str">
            <v>Transport Services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</row>
        <row r="549">
          <cell r="C549">
            <v>74104</v>
          </cell>
          <cell r="D549" t="str">
            <v>Airport Pass and ID Card</v>
          </cell>
          <cell r="F549">
            <v>16840000</v>
          </cell>
          <cell r="G549">
            <v>11673000</v>
          </cell>
          <cell r="H549">
            <v>17937000</v>
          </cell>
          <cell r="I549">
            <v>14962500</v>
          </cell>
          <cell r="J549">
            <v>14414000</v>
          </cell>
          <cell r="K549">
            <v>15860000</v>
          </cell>
          <cell r="L549">
            <v>5450000</v>
          </cell>
          <cell r="M549">
            <v>11000000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</row>
        <row r="550">
          <cell r="C550">
            <v>74105</v>
          </cell>
          <cell r="D550" t="str">
            <v>Transportation Local</v>
          </cell>
          <cell r="F550">
            <v>21504500</v>
          </cell>
          <cell r="G550">
            <v>11006500</v>
          </cell>
          <cell r="H550">
            <v>21425725</v>
          </cell>
          <cell r="I550">
            <v>15684300</v>
          </cell>
          <cell r="J550">
            <v>18892040</v>
          </cell>
          <cell r="K550">
            <v>14482530</v>
          </cell>
          <cell r="L550">
            <v>17855130</v>
          </cell>
          <cell r="M550">
            <v>17943015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</row>
        <row r="551">
          <cell r="C551">
            <v>74106</v>
          </cell>
          <cell r="D551" t="str">
            <v>Fuel for Vehicles</v>
          </cell>
          <cell r="F551">
            <v>10582265</v>
          </cell>
          <cell r="G551">
            <v>14784685</v>
          </cell>
          <cell r="H551">
            <v>14445847</v>
          </cell>
          <cell r="I551">
            <v>12957226</v>
          </cell>
          <cell r="J551">
            <v>14004997</v>
          </cell>
          <cell r="K551">
            <v>14959426</v>
          </cell>
          <cell r="L551">
            <v>6419287</v>
          </cell>
          <cell r="M551">
            <v>6854020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</row>
        <row r="552">
          <cell r="C552">
            <v>74107</v>
          </cell>
          <cell r="D552" t="str">
            <v>Freight Expenses</v>
          </cell>
          <cell r="F552">
            <v>0</v>
          </cell>
          <cell r="G552">
            <v>0</v>
          </cell>
          <cell r="H552">
            <v>17000000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</row>
        <row r="553">
          <cell r="C553">
            <v>74108</v>
          </cell>
          <cell r="D553" t="str">
            <v xml:space="preserve">Packing/Repacking 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</row>
        <row r="554">
          <cell r="C554">
            <v>0</v>
          </cell>
          <cell r="D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</row>
        <row r="555">
          <cell r="C555">
            <v>74150</v>
          </cell>
          <cell r="D555" t="str">
            <v>Training and Recruitment</v>
          </cell>
          <cell r="F555">
            <v>143138550</v>
          </cell>
          <cell r="G555">
            <v>151147272</v>
          </cell>
          <cell r="H555">
            <v>364193788</v>
          </cell>
          <cell r="I555">
            <v>171430792</v>
          </cell>
          <cell r="J555">
            <v>222656526</v>
          </cell>
          <cell r="K555">
            <v>96994250</v>
          </cell>
          <cell r="L555">
            <v>242585270</v>
          </cell>
          <cell r="M555">
            <v>49753103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</row>
        <row r="556">
          <cell r="C556">
            <v>73121</v>
          </cell>
          <cell r="D556" t="str">
            <v>Daily Allowance - Trainning</v>
          </cell>
          <cell r="F556">
            <v>0</v>
          </cell>
          <cell r="G556">
            <v>0</v>
          </cell>
          <cell r="H556">
            <v>0</v>
          </cell>
          <cell r="I556">
            <v>5689000</v>
          </cell>
          <cell r="J556">
            <v>10476960</v>
          </cell>
          <cell r="K556">
            <v>39600000</v>
          </cell>
          <cell r="L556">
            <v>46227750</v>
          </cell>
          <cell r="M556">
            <v>720000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</row>
        <row r="557">
          <cell r="C557">
            <v>74151</v>
          </cell>
          <cell r="D557" t="str">
            <v>Training Domestic (In-House Training)</v>
          </cell>
          <cell r="F557">
            <v>25827100</v>
          </cell>
          <cell r="G557">
            <v>96754772</v>
          </cell>
          <cell r="H557">
            <v>313132792</v>
          </cell>
          <cell r="I557">
            <v>26138151</v>
          </cell>
          <cell r="J557">
            <v>144334391</v>
          </cell>
          <cell r="K557">
            <v>29947150</v>
          </cell>
          <cell r="L557">
            <v>171927664</v>
          </cell>
          <cell r="M557">
            <v>47142778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</row>
        <row r="558">
          <cell r="C558">
            <v>74152</v>
          </cell>
          <cell r="D558" t="str">
            <v>Training Abroad</v>
          </cell>
          <cell r="F558">
            <v>907650</v>
          </cell>
          <cell r="G558">
            <v>49592500</v>
          </cell>
          <cell r="H558">
            <v>255000</v>
          </cell>
          <cell r="I558">
            <v>6719641</v>
          </cell>
          <cell r="J558">
            <v>25782366</v>
          </cell>
          <cell r="K558">
            <v>5832000</v>
          </cell>
          <cell r="L558">
            <v>7371856</v>
          </cell>
          <cell r="M558">
            <v>450000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</row>
        <row r="559">
          <cell r="C559">
            <v>74153</v>
          </cell>
          <cell r="D559" t="str">
            <v>Training for Company (O/S - Sbjcted to WHT)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</row>
        <row r="560">
          <cell r="C560">
            <v>74154</v>
          </cell>
          <cell r="D560" t="str">
            <v>Employee Recruitment</v>
          </cell>
          <cell r="F560">
            <v>0</v>
          </cell>
          <cell r="G560">
            <v>0</v>
          </cell>
          <cell r="H560">
            <v>0</v>
          </cell>
          <cell r="I560">
            <v>13074000</v>
          </cell>
          <cell r="J560">
            <v>0</v>
          </cell>
          <cell r="K560">
            <v>3500000</v>
          </cell>
          <cell r="L560">
            <v>3550000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</row>
        <row r="561">
          <cell r="C561">
            <v>74155</v>
          </cell>
          <cell r="D561" t="str">
            <v>Medical Check Up</v>
          </cell>
          <cell r="F561">
            <v>28122000</v>
          </cell>
          <cell r="G561">
            <v>0</v>
          </cell>
          <cell r="H561">
            <v>37926000</v>
          </cell>
          <cell r="I561">
            <v>105710000</v>
          </cell>
          <cell r="J561">
            <v>0</v>
          </cell>
          <cell r="K561">
            <v>14706000</v>
          </cell>
          <cell r="L561">
            <v>13508000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</row>
        <row r="562">
          <cell r="C562">
            <v>74156</v>
          </cell>
          <cell r="D562" t="str">
            <v>Instructors Fee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440325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</row>
        <row r="563">
          <cell r="C563">
            <v>74157</v>
          </cell>
          <cell r="D563" t="str">
            <v>Workshop and Conference</v>
          </cell>
          <cell r="F563">
            <v>88281800</v>
          </cell>
          <cell r="G563">
            <v>4800000</v>
          </cell>
          <cell r="H563">
            <v>12879996</v>
          </cell>
          <cell r="I563">
            <v>14100000</v>
          </cell>
          <cell r="J563">
            <v>42062809</v>
          </cell>
          <cell r="K563">
            <v>3409100</v>
          </cell>
          <cell r="L563">
            <v>0</v>
          </cell>
          <cell r="M563">
            <v>1000000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</row>
        <row r="564">
          <cell r="C564">
            <v>0</v>
          </cell>
          <cell r="D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</row>
        <row r="565">
          <cell r="C565">
            <v>74200</v>
          </cell>
          <cell r="D565" t="str">
            <v>Utilities Expense</v>
          </cell>
          <cell r="F565">
            <v>44389198</v>
          </cell>
          <cell r="G565">
            <v>40352016</v>
          </cell>
          <cell r="H565">
            <v>40993794</v>
          </cell>
          <cell r="I565">
            <v>40036459</v>
          </cell>
          <cell r="J565">
            <v>43220557</v>
          </cell>
          <cell r="K565">
            <v>35682637</v>
          </cell>
          <cell r="L565">
            <v>42219436</v>
          </cell>
          <cell r="M565">
            <v>47461998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</row>
        <row r="566">
          <cell r="C566">
            <v>74201</v>
          </cell>
          <cell r="D566" t="str">
            <v>Water</v>
          </cell>
          <cell r="F566">
            <v>2729500</v>
          </cell>
          <cell r="G566">
            <v>1354050</v>
          </cell>
          <cell r="H566">
            <v>520900</v>
          </cell>
          <cell r="I566">
            <v>1888850</v>
          </cell>
          <cell r="J566">
            <v>2568450</v>
          </cell>
          <cell r="K566">
            <v>1789250</v>
          </cell>
          <cell r="L566">
            <v>1399100</v>
          </cell>
          <cell r="M566">
            <v>2667000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</row>
        <row r="567">
          <cell r="C567">
            <v>74202</v>
          </cell>
          <cell r="D567" t="str">
            <v>Electricity</v>
          </cell>
          <cell r="F567">
            <v>41659698</v>
          </cell>
          <cell r="G567">
            <v>38997966</v>
          </cell>
          <cell r="H567">
            <v>40472894</v>
          </cell>
          <cell r="I567">
            <v>38147609</v>
          </cell>
          <cell r="J567">
            <v>40652107</v>
          </cell>
          <cell r="K567">
            <v>33893387</v>
          </cell>
          <cell r="L567">
            <v>40820336</v>
          </cell>
          <cell r="M567">
            <v>44794998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</row>
        <row r="568">
          <cell r="C568">
            <v>0</v>
          </cell>
          <cell r="D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</row>
        <row r="569">
          <cell r="C569">
            <v>74250</v>
          </cell>
          <cell r="D569" t="str">
            <v>Communication</v>
          </cell>
          <cell r="F569">
            <v>1060174517</v>
          </cell>
          <cell r="G569">
            <v>569789352</v>
          </cell>
          <cell r="H569">
            <v>792201152</v>
          </cell>
          <cell r="I569">
            <v>617523335</v>
          </cell>
          <cell r="J569">
            <v>663216424</v>
          </cell>
          <cell r="K569">
            <v>1381354415</v>
          </cell>
          <cell r="L569">
            <v>788930533</v>
          </cell>
          <cell r="M569">
            <v>685399450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</row>
        <row r="570">
          <cell r="C570">
            <v>74251</v>
          </cell>
          <cell r="D570" t="str">
            <v>Telephone and Faximile</v>
          </cell>
          <cell r="F570">
            <v>22648916</v>
          </cell>
          <cell r="G570">
            <v>19194917</v>
          </cell>
          <cell r="H570">
            <v>18203695</v>
          </cell>
          <cell r="I570">
            <v>31677483</v>
          </cell>
          <cell r="J570">
            <v>26824387</v>
          </cell>
          <cell r="K570">
            <v>2873137</v>
          </cell>
          <cell r="L570">
            <v>20119083</v>
          </cell>
          <cell r="M570">
            <v>16209132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</row>
        <row r="571">
          <cell r="C571">
            <v>74252</v>
          </cell>
          <cell r="D571" t="str">
            <v>SITA Costs</v>
          </cell>
          <cell r="F571">
            <v>1009051530</v>
          </cell>
          <cell r="G571">
            <v>511727937</v>
          </cell>
          <cell r="H571">
            <v>469590602</v>
          </cell>
          <cell r="I571">
            <v>439215234</v>
          </cell>
          <cell r="J571">
            <v>489993940</v>
          </cell>
          <cell r="K571">
            <v>525111970</v>
          </cell>
          <cell r="L571">
            <v>473507116</v>
          </cell>
          <cell r="M571">
            <v>491238629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</row>
        <row r="572">
          <cell r="C572">
            <v>74253</v>
          </cell>
          <cell r="D572" t="str">
            <v>Network Communications - Lintas Artha, ADSL</v>
          </cell>
          <cell r="F572">
            <v>20105833</v>
          </cell>
          <cell r="G572">
            <v>32407333</v>
          </cell>
          <cell r="H572">
            <v>297763833</v>
          </cell>
          <cell r="I572">
            <v>142264333</v>
          </cell>
          <cell r="J572">
            <v>139265333</v>
          </cell>
          <cell r="K572">
            <v>818712333</v>
          </cell>
          <cell r="L572">
            <v>286666336</v>
          </cell>
          <cell r="M572">
            <v>168507000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</row>
        <row r="573">
          <cell r="C573">
            <v>74254</v>
          </cell>
          <cell r="D573" t="str">
            <v>Radio Communication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</row>
        <row r="574">
          <cell r="C574">
            <v>74299</v>
          </cell>
          <cell r="D574" t="str">
            <v>Other Communication</v>
          </cell>
          <cell r="F574">
            <v>8368238</v>
          </cell>
          <cell r="G574">
            <v>6459165</v>
          </cell>
          <cell r="H574">
            <v>6643022</v>
          </cell>
          <cell r="I574">
            <v>4366285</v>
          </cell>
          <cell r="J574">
            <v>7132764</v>
          </cell>
          <cell r="K574">
            <v>34656975</v>
          </cell>
          <cell r="L574">
            <v>8637998</v>
          </cell>
          <cell r="M574">
            <v>9444689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</row>
        <row r="575">
          <cell r="C575">
            <v>0</v>
          </cell>
          <cell r="D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</row>
        <row r="576">
          <cell r="C576">
            <v>74300</v>
          </cell>
          <cell r="D576" t="str">
            <v>Office Supplies and Stationary and Others</v>
          </cell>
          <cell r="F576">
            <v>101047403</v>
          </cell>
          <cell r="G576">
            <v>242426086</v>
          </cell>
          <cell r="H576">
            <v>141783719</v>
          </cell>
          <cell r="I576">
            <v>226373913</v>
          </cell>
          <cell r="J576">
            <v>95555795</v>
          </cell>
          <cell r="K576">
            <v>157079716</v>
          </cell>
          <cell r="L576">
            <v>103124975</v>
          </cell>
          <cell r="M576">
            <v>112711618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</row>
        <row r="577">
          <cell r="C577">
            <v>74301</v>
          </cell>
          <cell r="D577" t="str">
            <v>Photocopy</v>
          </cell>
          <cell r="F577">
            <v>372000</v>
          </cell>
          <cell r="G577">
            <v>437625</v>
          </cell>
          <cell r="H577">
            <v>0</v>
          </cell>
          <cell r="I577">
            <v>42300</v>
          </cell>
          <cell r="J577">
            <v>0</v>
          </cell>
          <cell r="K577">
            <v>199416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</row>
        <row r="578">
          <cell r="C578">
            <v>74302</v>
          </cell>
          <cell r="D578" t="str">
            <v>Office Cleaning Supplies and Services</v>
          </cell>
          <cell r="F578">
            <v>42181478</v>
          </cell>
          <cell r="G578">
            <v>12474200</v>
          </cell>
          <cell r="H578">
            <v>19292500</v>
          </cell>
          <cell r="I578">
            <v>14390000</v>
          </cell>
          <cell r="J578">
            <v>28500400</v>
          </cell>
          <cell r="K578">
            <v>12977900</v>
          </cell>
          <cell r="L578">
            <v>6266200</v>
          </cell>
          <cell r="M578">
            <v>34104700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</row>
        <row r="579">
          <cell r="C579">
            <v>74303</v>
          </cell>
          <cell r="D579" t="str">
            <v>Printing, Stationery, Office Supplies</v>
          </cell>
          <cell r="F579">
            <v>46494625</v>
          </cell>
          <cell r="G579">
            <v>172677580</v>
          </cell>
          <cell r="H579">
            <v>101333550</v>
          </cell>
          <cell r="I579">
            <v>188662700</v>
          </cell>
          <cell r="J579">
            <v>49755100</v>
          </cell>
          <cell r="K579">
            <v>133823400</v>
          </cell>
          <cell r="L579">
            <v>64200400</v>
          </cell>
          <cell r="M579">
            <v>52810700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</row>
        <row r="580">
          <cell r="C580">
            <v>74304</v>
          </cell>
          <cell r="D580" t="str">
            <v>Stamp and Postage</v>
          </cell>
          <cell r="F580">
            <v>11300300</v>
          </cell>
          <cell r="G580">
            <v>49827681</v>
          </cell>
          <cell r="H580">
            <v>20552669</v>
          </cell>
          <cell r="I580">
            <v>16793737</v>
          </cell>
          <cell r="J580">
            <v>16645295</v>
          </cell>
          <cell r="K580">
            <v>9424000</v>
          </cell>
          <cell r="L580">
            <v>32003375</v>
          </cell>
          <cell r="M580">
            <v>25046718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</row>
        <row r="581">
          <cell r="C581">
            <v>74305</v>
          </cell>
          <cell r="D581" t="str">
            <v>Library</v>
          </cell>
          <cell r="F581">
            <v>0</v>
          </cell>
          <cell r="G581">
            <v>750000</v>
          </cell>
          <cell r="H581">
            <v>0</v>
          </cell>
          <cell r="I581">
            <v>5260176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</row>
        <row r="582">
          <cell r="C582">
            <v>74306</v>
          </cell>
          <cell r="D582" t="str">
            <v>Subscription</v>
          </cell>
          <cell r="F582">
            <v>699000</v>
          </cell>
          <cell r="G582">
            <v>6259000</v>
          </cell>
          <cell r="H582">
            <v>605000</v>
          </cell>
          <cell r="I582">
            <v>1225000</v>
          </cell>
          <cell r="J582">
            <v>655000</v>
          </cell>
          <cell r="K582">
            <v>655000</v>
          </cell>
          <cell r="L582">
            <v>655000</v>
          </cell>
          <cell r="M582">
            <v>749500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</row>
        <row r="583">
          <cell r="C583">
            <v>0</v>
          </cell>
          <cell r="D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C584">
            <v>74350</v>
          </cell>
          <cell r="D584" t="str">
            <v>Representation, Entertainment and Donation</v>
          </cell>
          <cell r="F584">
            <v>112506536</v>
          </cell>
          <cell r="G584">
            <v>85167700</v>
          </cell>
          <cell r="H584">
            <v>77724693</v>
          </cell>
          <cell r="I584">
            <v>87872542</v>
          </cell>
          <cell r="J584">
            <v>238625061</v>
          </cell>
          <cell r="K584">
            <v>108068315</v>
          </cell>
          <cell r="L584">
            <v>118056577</v>
          </cell>
          <cell r="M584">
            <v>72832933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</row>
        <row r="585">
          <cell r="C585">
            <v>74351</v>
          </cell>
          <cell r="D585" t="str">
            <v>Represent. and Donation (Fiscal Non-Deductable Exp.)</v>
          </cell>
          <cell r="F585">
            <v>68888200</v>
          </cell>
          <cell r="G585">
            <v>48148915</v>
          </cell>
          <cell r="H585">
            <v>33618037</v>
          </cell>
          <cell r="I585">
            <v>64300000</v>
          </cell>
          <cell r="J585">
            <v>198343500</v>
          </cell>
          <cell r="K585">
            <v>86923900</v>
          </cell>
          <cell r="L585">
            <v>96416000</v>
          </cell>
          <cell r="M585">
            <v>21414600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</row>
        <row r="586">
          <cell r="C586">
            <v>74352</v>
          </cell>
          <cell r="D586" t="str">
            <v xml:space="preserve">Entertainment (Fiscal Deductable Exp.) </v>
          </cell>
          <cell r="F586">
            <v>43618336</v>
          </cell>
          <cell r="G586">
            <v>37018785</v>
          </cell>
          <cell r="H586">
            <v>44106656</v>
          </cell>
          <cell r="I586">
            <v>23572542</v>
          </cell>
          <cell r="J586">
            <v>40281561</v>
          </cell>
          <cell r="K586">
            <v>21144415</v>
          </cell>
          <cell r="L586">
            <v>21640577</v>
          </cell>
          <cell r="M586">
            <v>51418333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</row>
        <row r="587">
          <cell r="C587">
            <v>0</v>
          </cell>
          <cell r="D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</row>
        <row r="588">
          <cell r="C588">
            <v>74400</v>
          </cell>
          <cell r="D588" t="str">
            <v>Repair and Maintenance</v>
          </cell>
          <cell r="F588">
            <v>140082500</v>
          </cell>
          <cell r="G588">
            <v>198016456</v>
          </cell>
          <cell r="H588">
            <v>394413746</v>
          </cell>
          <cell r="I588">
            <v>-53143950</v>
          </cell>
          <cell r="J588">
            <v>291032394</v>
          </cell>
          <cell r="K588">
            <v>131494538</v>
          </cell>
          <cell r="L588">
            <v>204913968</v>
          </cell>
          <cell r="M588">
            <v>129908031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</row>
        <row r="589">
          <cell r="C589">
            <v>74401</v>
          </cell>
          <cell r="D589" t="str">
            <v>RM - Building and Building Improvement</v>
          </cell>
          <cell r="F589">
            <v>640500</v>
          </cell>
          <cell r="G589">
            <v>1040000</v>
          </cell>
          <cell r="H589">
            <v>21657000</v>
          </cell>
          <cell r="I589">
            <v>36530000</v>
          </cell>
          <cell r="J589">
            <v>17099000</v>
          </cell>
          <cell r="K589">
            <v>5700000</v>
          </cell>
          <cell r="L589">
            <v>21940000</v>
          </cell>
          <cell r="M589">
            <v>10800000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</row>
        <row r="590">
          <cell r="C590">
            <v>74402</v>
          </cell>
          <cell r="D590" t="str">
            <v>RM - Operating Equipment</v>
          </cell>
          <cell r="F590">
            <v>0</v>
          </cell>
          <cell r="G590">
            <v>250000</v>
          </cell>
          <cell r="H590">
            <v>1196000</v>
          </cell>
          <cell r="I590">
            <v>0</v>
          </cell>
          <cell r="J590">
            <v>439300</v>
          </cell>
          <cell r="K590">
            <v>0</v>
          </cell>
          <cell r="L590">
            <v>-1015800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</row>
        <row r="591">
          <cell r="C591">
            <v>74403</v>
          </cell>
          <cell r="D591" t="str">
            <v>RM - Maintenance Equipment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</row>
        <row r="592">
          <cell r="C592">
            <v>74404</v>
          </cell>
          <cell r="D592" t="str">
            <v>RM - Transportation Equipment</v>
          </cell>
          <cell r="F592">
            <v>14667000</v>
          </cell>
          <cell r="G592">
            <v>20949366</v>
          </cell>
          <cell r="H592">
            <v>90000</v>
          </cell>
          <cell r="I592">
            <v>441826</v>
          </cell>
          <cell r="J592">
            <v>144000</v>
          </cell>
          <cell r="K592">
            <v>4037674</v>
          </cell>
          <cell r="L592">
            <v>3777737</v>
          </cell>
          <cell r="M592">
            <v>400000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</row>
        <row r="593">
          <cell r="C593">
            <v>74405</v>
          </cell>
          <cell r="D593" t="str">
            <v>RM - Office Equipment and Furniture</v>
          </cell>
          <cell r="F593">
            <v>0</v>
          </cell>
          <cell r="G593">
            <v>27680000</v>
          </cell>
          <cell r="H593">
            <v>0</v>
          </cell>
          <cell r="I593">
            <v>3090000</v>
          </cell>
          <cell r="J593">
            <v>8848000</v>
          </cell>
          <cell r="K593">
            <v>1787000</v>
          </cell>
          <cell r="L593">
            <v>2100000</v>
          </cell>
          <cell r="M593">
            <v>2075000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</row>
        <row r="594">
          <cell r="C594">
            <v>74406</v>
          </cell>
          <cell r="D594" t="str">
            <v>RM - Communication Equipment</v>
          </cell>
          <cell r="F594">
            <v>0</v>
          </cell>
          <cell r="G594">
            <v>390000</v>
          </cell>
          <cell r="H594">
            <v>18200000</v>
          </cell>
          <cell r="I594">
            <v>100000</v>
          </cell>
          <cell r="J594">
            <v>180000</v>
          </cell>
          <cell r="K594">
            <v>2000000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</row>
        <row r="595">
          <cell r="C595">
            <v>74407</v>
          </cell>
          <cell r="D595" t="str">
            <v>RM - IT Equipment, Software</v>
          </cell>
          <cell r="F595">
            <v>59850000</v>
          </cell>
          <cell r="G595">
            <v>82782090</v>
          </cell>
          <cell r="H595">
            <v>64940545</v>
          </cell>
          <cell r="I595">
            <v>95066795</v>
          </cell>
          <cell r="J595">
            <v>199397094</v>
          </cell>
          <cell r="K595">
            <v>53044864</v>
          </cell>
          <cell r="L595">
            <v>118562864</v>
          </cell>
          <cell r="M595">
            <v>62163864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</row>
        <row r="596">
          <cell r="C596">
            <v>74408</v>
          </cell>
          <cell r="D596" t="str">
            <v>RM - Leased Assets Maintenance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</row>
        <row r="597">
          <cell r="C597">
            <v>74409</v>
          </cell>
          <cell r="D597" t="str">
            <v>RM - Service Charge</v>
          </cell>
          <cell r="F597">
            <v>64925000</v>
          </cell>
          <cell r="G597">
            <v>64925000</v>
          </cell>
          <cell r="H597">
            <v>64925000</v>
          </cell>
          <cell r="I597">
            <v>32225000</v>
          </cell>
          <cell r="J597">
            <v>64925000</v>
          </cell>
          <cell r="K597">
            <v>64925000</v>
          </cell>
          <cell r="L597">
            <v>59549167</v>
          </cell>
          <cell r="M597">
            <v>54099167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</row>
        <row r="598">
          <cell r="C598">
            <v>74410</v>
          </cell>
          <cell r="D598" t="str">
            <v>RM - Inventory Short/Over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</row>
        <row r="599">
          <cell r="C599">
            <v>74448</v>
          </cell>
          <cell r="D599" t="str">
            <v>RM - Others</v>
          </cell>
          <cell r="F599">
            <v>0</v>
          </cell>
          <cell r="G599">
            <v>0</v>
          </cell>
          <cell r="H599">
            <v>223405201</v>
          </cell>
          <cell r="I599">
            <v>-220597571</v>
          </cell>
          <cell r="J599">
            <v>0</v>
          </cell>
          <cell r="K599">
            <v>0</v>
          </cell>
          <cell r="L599">
            <v>0</v>
          </cell>
          <cell r="M599">
            <v>370000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</row>
        <row r="600">
          <cell r="C600">
            <v>74449</v>
          </cell>
          <cell r="D600" t="str">
            <v>Fee of Maintenance (Sbjct to WHT)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</row>
        <row r="601">
          <cell r="C601">
            <v>0</v>
          </cell>
          <cell r="D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</row>
        <row r="602">
          <cell r="C602">
            <v>74450</v>
          </cell>
          <cell r="D602" t="str">
            <v>Rent Expenses</v>
          </cell>
          <cell r="F602">
            <v>147068114</v>
          </cell>
          <cell r="G602">
            <v>225222659</v>
          </cell>
          <cell r="H602">
            <v>223035499</v>
          </cell>
          <cell r="I602">
            <v>194704894</v>
          </cell>
          <cell r="J602">
            <v>201029284</v>
          </cell>
          <cell r="K602">
            <v>196415389</v>
          </cell>
          <cell r="L602">
            <v>204953813</v>
          </cell>
          <cell r="M602">
            <v>181444053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</row>
        <row r="603">
          <cell r="C603">
            <v>74451</v>
          </cell>
          <cell r="D603" t="str">
            <v>Space and Office rental</v>
          </cell>
          <cell r="F603">
            <v>133284659</v>
          </cell>
          <cell r="G603">
            <v>133284659</v>
          </cell>
          <cell r="H603">
            <v>137284659</v>
          </cell>
          <cell r="I603">
            <v>133284659</v>
          </cell>
          <cell r="J603">
            <v>133284659</v>
          </cell>
          <cell r="K603">
            <v>133284659</v>
          </cell>
          <cell r="L603">
            <v>145751288</v>
          </cell>
          <cell r="M603">
            <v>145751288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</row>
        <row r="604">
          <cell r="C604">
            <v>74452</v>
          </cell>
          <cell r="D604" t="str">
            <v>Office and IT Equipment (PC, Laptop, Server)</v>
          </cell>
          <cell r="F604">
            <v>6506000</v>
          </cell>
          <cell r="G604">
            <v>0</v>
          </cell>
          <cell r="H604">
            <v>3000000</v>
          </cell>
          <cell r="I604">
            <v>1500000</v>
          </cell>
          <cell r="J604">
            <v>1506000</v>
          </cell>
          <cell r="K604">
            <v>1500000</v>
          </cell>
          <cell r="L604">
            <v>685000</v>
          </cell>
          <cell r="M604">
            <v>560000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</row>
        <row r="605">
          <cell r="C605">
            <v>74453</v>
          </cell>
          <cell r="D605" t="str">
            <v>Vehicles Rental Expense</v>
          </cell>
          <cell r="F605">
            <v>0</v>
          </cell>
          <cell r="G605">
            <v>78150000</v>
          </cell>
          <cell r="H605">
            <v>55800000</v>
          </cell>
          <cell r="I605">
            <v>43650000</v>
          </cell>
          <cell r="J605">
            <v>43650000</v>
          </cell>
          <cell r="K605">
            <v>52250000</v>
          </cell>
          <cell r="L605">
            <v>48650000</v>
          </cell>
          <cell r="M605">
            <v>29450000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</row>
        <row r="606">
          <cell r="C606">
            <v>74454</v>
          </cell>
          <cell r="D606" t="str">
            <v>Accomodation Expense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</row>
        <row r="607">
          <cell r="C607">
            <v>74455</v>
          </cell>
          <cell r="D607" t="str">
            <v>Photocopy Machine</v>
          </cell>
          <cell r="F607">
            <v>6407455</v>
          </cell>
          <cell r="G607">
            <v>4500000</v>
          </cell>
          <cell r="H607">
            <v>17242840</v>
          </cell>
          <cell r="I607">
            <v>6772235</v>
          </cell>
          <cell r="J607">
            <v>13090625</v>
          </cell>
          <cell r="K607">
            <v>7465730</v>
          </cell>
          <cell r="L607">
            <v>9447525</v>
          </cell>
          <cell r="M607">
            <v>5262765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</row>
        <row r="608">
          <cell r="C608">
            <v>74456</v>
          </cell>
          <cell r="D608" t="str">
            <v>Dispenser Machine</v>
          </cell>
          <cell r="F608">
            <v>870000</v>
          </cell>
          <cell r="G608">
            <v>210000</v>
          </cell>
          <cell r="H608">
            <v>630000</v>
          </cell>
          <cell r="I608">
            <v>420000</v>
          </cell>
          <cell r="J608">
            <v>420000</v>
          </cell>
          <cell r="K608">
            <v>420000</v>
          </cell>
          <cell r="L608">
            <v>420000</v>
          </cell>
          <cell r="M608">
            <v>420000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</row>
        <row r="609">
          <cell r="C609">
            <v>74499</v>
          </cell>
          <cell r="D609" t="str">
            <v>Other Rent Expenses</v>
          </cell>
          <cell r="F609">
            <v>0</v>
          </cell>
          <cell r="G609">
            <v>9078000</v>
          </cell>
          <cell r="H609">
            <v>9078000</v>
          </cell>
          <cell r="I609">
            <v>9078000</v>
          </cell>
          <cell r="J609">
            <v>9078000</v>
          </cell>
          <cell r="K609">
            <v>1495000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</row>
        <row r="610">
          <cell r="C610">
            <v>0</v>
          </cell>
          <cell r="D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</row>
        <row r="611">
          <cell r="C611">
            <v>74500</v>
          </cell>
          <cell r="D611" t="str">
            <v>Insurance Expenses</v>
          </cell>
          <cell r="F611">
            <v>24572714</v>
          </cell>
          <cell r="G611">
            <v>130291127</v>
          </cell>
          <cell r="H611">
            <v>98644279</v>
          </cell>
          <cell r="I611">
            <v>91192548</v>
          </cell>
          <cell r="J611">
            <v>75866243</v>
          </cell>
          <cell r="K611">
            <v>-75904141</v>
          </cell>
          <cell r="L611">
            <v>51390018</v>
          </cell>
          <cell r="M611">
            <v>48618922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</row>
        <row r="612">
          <cell r="C612">
            <v>74501</v>
          </cell>
          <cell r="D612" t="str">
            <v>GH Liabilities Insurance</v>
          </cell>
          <cell r="F612">
            <v>6636438</v>
          </cell>
          <cell r="G612">
            <v>66433331</v>
          </cell>
          <cell r="H612">
            <v>40933823</v>
          </cell>
          <cell r="I612">
            <v>52444823</v>
          </cell>
          <cell r="J612">
            <v>32224073</v>
          </cell>
          <cell r="K612">
            <v>-120678865</v>
          </cell>
          <cell r="L612">
            <v>6740250</v>
          </cell>
          <cell r="M612">
            <v>6740250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</row>
        <row r="613">
          <cell r="C613">
            <v>74502</v>
          </cell>
          <cell r="D613" t="str">
            <v>Cargo Liabilities Insurance</v>
          </cell>
          <cell r="F613">
            <v>2110375</v>
          </cell>
          <cell r="G613">
            <v>2110375</v>
          </cell>
          <cell r="H613">
            <v>2110375</v>
          </cell>
          <cell r="I613">
            <v>2110375</v>
          </cell>
          <cell r="J613">
            <v>2110375</v>
          </cell>
          <cell r="K613">
            <v>8137374</v>
          </cell>
          <cell r="L613">
            <v>2712458</v>
          </cell>
          <cell r="M613">
            <v>2712458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</row>
        <row r="614">
          <cell r="C614">
            <v>74503</v>
          </cell>
          <cell r="D614" t="str">
            <v>GSE Insurance</v>
          </cell>
          <cell r="F614">
            <v>6753026</v>
          </cell>
          <cell r="G614">
            <v>57720672</v>
          </cell>
          <cell r="H614">
            <v>25483823</v>
          </cell>
          <cell r="I614">
            <v>25483823</v>
          </cell>
          <cell r="J614">
            <v>25483823</v>
          </cell>
          <cell r="K614">
            <v>25483823</v>
          </cell>
          <cell r="L614">
            <v>25483823</v>
          </cell>
          <cell r="M614">
            <v>25483823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</row>
        <row r="615">
          <cell r="C615">
            <v>74504</v>
          </cell>
          <cell r="D615" t="str">
            <v>Building Insurance</v>
          </cell>
          <cell r="F615">
            <v>354114</v>
          </cell>
          <cell r="G615">
            <v>354114</v>
          </cell>
          <cell r="H615">
            <v>354114</v>
          </cell>
          <cell r="I615">
            <v>354114</v>
          </cell>
          <cell r="J615">
            <v>354114</v>
          </cell>
          <cell r="K615">
            <v>354114</v>
          </cell>
          <cell r="L615">
            <v>354114</v>
          </cell>
          <cell r="M615">
            <v>354114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</row>
        <row r="616">
          <cell r="C616">
            <v>74505</v>
          </cell>
          <cell r="D616" t="str">
            <v>Vehicles Insurance</v>
          </cell>
          <cell r="F616">
            <v>2476869</v>
          </cell>
          <cell r="G616">
            <v>2476869</v>
          </cell>
          <cell r="H616">
            <v>2476869</v>
          </cell>
          <cell r="I616">
            <v>2476869</v>
          </cell>
          <cell r="J616">
            <v>2476869</v>
          </cell>
          <cell r="K616">
            <v>2476869</v>
          </cell>
          <cell r="L616">
            <v>2476869</v>
          </cell>
          <cell r="M616">
            <v>2476869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</row>
        <row r="617">
          <cell r="C617">
            <v>74506</v>
          </cell>
          <cell r="D617" t="str">
            <v>Radio Communication Insurance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</row>
        <row r="618">
          <cell r="C618">
            <v>74549</v>
          </cell>
          <cell r="D618" t="str">
            <v>Other Insurance Expense</v>
          </cell>
          <cell r="F618">
            <v>6241892</v>
          </cell>
          <cell r="G618">
            <v>1195766</v>
          </cell>
          <cell r="H618">
            <v>27285275</v>
          </cell>
          <cell r="I618">
            <v>8322544</v>
          </cell>
          <cell r="J618">
            <v>13216989</v>
          </cell>
          <cell r="K618">
            <v>8322544</v>
          </cell>
          <cell r="L618">
            <v>13622504</v>
          </cell>
          <cell r="M618">
            <v>10851408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</row>
        <row r="619">
          <cell r="C619">
            <v>0</v>
          </cell>
          <cell r="D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</row>
        <row r="620">
          <cell r="C620">
            <v>74550</v>
          </cell>
          <cell r="D620" t="str">
            <v>Professional fee</v>
          </cell>
          <cell r="F620">
            <v>227894000</v>
          </cell>
          <cell r="G620">
            <v>183794000</v>
          </cell>
          <cell r="H620">
            <v>310528091</v>
          </cell>
          <cell r="I620">
            <v>303982182</v>
          </cell>
          <cell r="J620">
            <v>236552591</v>
          </cell>
          <cell r="K620">
            <v>271209335</v>
          </cell>
          <cell r="L620">
            <v>243465066</v>
          </cell>
          <cell r="M620">
            <v>166167182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</row>
        <row r="621">
          <cell r="C621">
            <v>74551</v>
          </cell>
          <cell r="D621" t="str">
            <v>Audit fees</v>
          </cell>
          <cell r="F621">
            <v>25695000</v>
          </cell>
          <cell r="G621">
            <v>25695000</v>
          </cell>
          <cell r="H621">
            <v>127770000</v>
          </cell>
          <cell r="I621">
            <v>32500000</v>
          </cell>
          <cell r="J621">
            <v>54294500</v>
          </cell>
          <cell r="K621">
            <v>32500000</v>
          </cell>
          <cell r="L621">
            <v>32500000</v>
          </cell>
          <cell r="M621">
            <v>32500000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</row>
        <row r="622">
          <cell r="C622">
            <v>74552</v>
          </cell>
          <cell r="D622" t="str">
            <v>Tax Consultants</v>
          </cell>
          <cell r="F622">
            <v>0</v>
          </cell>
          <cell r="G622">
            <v>0</v>
          </cell>
          <cell r="H622">
            <v>0</v>
          </cell>
          <cell r="I622">
            <v>4000000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C623">
            <v>74553</v>
          </cell>
          <cell r="D623" t="str">
            <v>Actuarial Services</v>
          </cell>
          <cell r="F623">
            <v>1250000</v>
          </cell>
          <cell r="G623">
            <v>1250000</v>
          </cell>
          <cell r="H623">
            <v>1250000</v>
          </cell>
          <cell r="I623">
            <v>1250000</v>
          </cell>
          <cell r="J623">
            <v>1250000</v>
          </cell>
          <cell r="K623">
            <v>1250000</v>
          </cell>
          <cell r="L623">
            <v>1250000</v>
          </cell>
          <cell r="M623">
            <v>1250000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</row>
        <row r="624">
          <cell r="C624">
            <v>74554</v>
          </cell>
          <cell r="D624" t="str">
            <v>Legal Consultants</v>
          </cell>
          <cell r="F624">
            <v>0</v>
          </cell>
          <cell r="G624">
            <v>0</v>
          </cell>
          <cell r="H624">
            <v>750000</v>
          </cell>
          <cell r="I624">
            <v>0</v>
          </cell>
          <cell r="J624">
            <v>6500000</v>
          </cell>
          <cell r="K624">
            <v>11000000</v>
          </cell>
          <cell r="L624">
            <v>44050000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</row>
        <row r="625">
          <cell r="C625">
            <v>74555</v>
          </cell>
          <cell r="D625" t="str">
            <v>Management Fees</v>
          </cell>
          <cell r="F625">
            <v>136849000</v>
          </cell>
          <cell r="G625">
            <v>136849000</v>
          </cell>
          <cell r="H625">
            <v>136849000</v>
          </cell>
          <cell r="I625">
            <v>86849000</v>
          </cell>
          <cell r="J625">
            <v>130599000</v>
          </cell>
          <cell r="K625">
            <v>182550244</v>
          </cell>
          <cell r="L625">
            <v>119357374</v>
          </cell>
          <cell r="M625">
            <v>105599000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</row>
        <row r="626">
          <cell r="C626">
            <v>74556</v>
          </cell>
          <cell r="D626" t="str">
            <v>Monthly Doctor's Fees</v>
          </cell>
          <cell r="F626">
            <v>20000000</v>
          </cell>
          <cell r="G626">
            <v>20000000</v>
          </cell>
          <cell r="H626">
            <v>20000000</v>
          </cell>
          <cell r="I626">
            <v>20000000</v>
          </cell>
          <cell r="J626">
            <v>20000000</v>
          </cell>
          <cell r="K626">
            <v>20000000</v>
          </cell>
          <cell r="L626">
            <v>20000000</v>
          </cell>
          <cell r="M626">
            <v>20000000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</row>
        <row r="627">
          <cell r="C627">
            <v>74599</v>
          </cell>
          <cell r="D627" t="str">
            <v>Other professional Services</v>
          </cell>
          <cell r="F627">
            <v>44100000</v>
          </cell>
          <cell r="G627">
            <v>0</v>
          </cell>
          <cell r="H627">
            <v>23909091</v>
          </cell>
          <cell r="I627">
            <v>159383182</v>
          </cell>
          <cell r="J627">
            <v>23909091</v>
          </cell>
          <cell r="K627">
            <v>23909091</v>
          </cell>
          <cell r="L627">
            <v>26307692</v>
          </cell>
          <cell r="M627">
            <v>6818182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</row>
        <row r="628">
          <cell r="C628">
            <v>0</v>
          </cell>
          <cell r="D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</row>
        <row r="629">
          <cell r="C629">
            <v>74600</v>
          </cell>
          <cell r="D629" t="str">
            <v>Permits and Licenses</v>
          </cell>
          <cell r="F629">
            <v>184127735</v>
          </cell>
          <cell r="G629">
            <v>336098152</v>
          </cell>
          <cell r="H629">
            <v>298723004</v>
          </cell>
          <cell r="I629">
            <v>298173755</v>
          </cell>
          <cell r="J629">
            <v>160148643</v>
          </cell>
          <cell r="K629">
            <v>153190478</v>
          </cell>
          <cell r="L629">
            <v>116280307</v>
          </cell>
          <cell r="M629">
            <v>133657738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</row>
        <row r="630">
          <cell r="C630">
            <v>74601</v>
          </cell>
          <cell r="D630" t="str">
            <v>Software Licences</v>
          </cell>
          <cell r="F630">
            <v>167370735</v>
          </cell>
          <cell r="G630">
            <v>333298652</v>
          </cell>
          <cell r="H630">
            <v>171337004</v>
          </cell>
          <cell r="I630">
            <v>295871255</v>
          </cell>
          <cell r="J630">
            <v>151499543</v>
          </cell>
          <cell r="K630">
            <v>118809292</v>
          </cell>
          <cell r="L630">
            <v>94394858</v>
          </cell>
          <cell r="M630">
            <v>89872522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</row>
        <row r="631">
          <cell r="C631">
            <v>74602</v>
          </cell>
          <cell r="D631" t="str">
            <v>Operator Licences</v>
          </cell>
          <cell r="F631">
            <v>0</v>
          </cell>
          <cell r="G631">
            <v>0</v>
          </cell>
          <cell r="H631">
            <v>49409000</v>
          </cell>
          <cell r="I631">
            <v>-49409000</v>
          </cell>
          <cell r="J631">
            <v>5000000</v>
          </cell>
          <cell r="K631">
            <v>2113000</v>
          </cell>
          <cell r="L631">
            <v>1378000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</row>
        <row r="632">
          <cell r="C632">
            <v>74603</v>
          </cell>
          <cell r="D632" t="str">
            <v>Vehicle registration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</row>
        <row r="633">
          <cell r="C633">
            <v>74604</v>
          </cell>
          <cell r="D633" t="str">
            <v>GSE Parking Permit</v>
          </cell>
          <cell r="F633">
            <v>0</v>
          </cell>
          <cell r="G633">
            <v>0</v>
          </cell>
          <cell r="H633">
            <v>12900000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C634">
            <v>74605</v>
          </cell>
          <cell r="D634" t="str">
            <v>Non-GSE Parking Permits</v>
          </cell>
          <cell r="F634">
            <v>1500000</v>
          </cell>
          <cell r="G634">
            <v>1200000</v>
          </cell>
          <cell r="H634">
            <v>53050000</v>
          </cell>
          <cell r="I634">
            <v>500000</v>
          </cell>
          <cell r="J634">
            <v>0</v>
          </cell>
          <cell r="K634">
            <v>0</v>
          </cell>
          <cell r="L634">
            <v>17400000</v>
          </cell>
          <cell r="M634">
            <v>16500000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</row>
        <row r="635">
          <cell r="C635">
            <v>74606</v>
          </cell>
          <cell r="D635" t="str">
            <v>Communication License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</row>
        <row r="636">
          <cell r="C636">
            <v>74607</v>
          </cell>
          <cell r="D636" t="str">
            <v>Membership</v>
          </cell>
          <cell r="F636">
            <v>14707000</v>
          </cell>
          <cell r="G636">
            <v>1599500</v>
          </cell>
          <cell r="H636">
            <v>4777000</v>
          </cell>
          <cell r="I636">
            <v>51211500</v>
          </cell>
          <cell r="J636">
            <v>3649100</v>
          </cell>
          <cell r="K636">
            <v>18248586</v>
          </cell>
          <cell r="L636">
            <v>1985000</v>
          </cell>
          <cell r="M636">
            <v>1154000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</row>
        <row r="637">
          <cell r="C637">
            <v>74608</v>
          </cell>
          <cell r="D637" t="str">
            <v>Pajak Bumi dan Bangunan (PBB)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</row>
        <row r="638">
          <cell r="C638">
            <v>74609</v>
          </cell>
          <cell r="D638" t="str">
            <v>Company Operating Licence</v>
          </cell>
          <cell r="F638">
            <v>0</v>
          </cell>
          <cell r="G638">
            <v>0</v>
          </cell>
          <cell r="H638">
            <v>250000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</row>
        <row r="639">
          <cell r="C639">
            <v>74649</v>
          </cell>
          <cell r="D639" t="str">
            <v>Other Permit and Protection</v>
          </cell>
          <cell r="F639">
            <v>550000</v>
          </cell>
          <cell r="G639">
            <v>0</v>
          </cell>
          <cell r="H639">
            <v>7000000</v>
          </cell>
          <cell r="I639">
            <v>0</v>
          </cell>
          <cell r="J639">
            <v>0</v>
          </cell>
          <cell r="K639">
            <v>14019600</v>
          </cell>
          <cell r="L639">
            <v>1122449</v>
          </cell>
          <cell r="M639">
            <v>26131216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</row>
        <row r="640">
          <cell r="C640">
            <v>0</v>
          </cell>
          <cell r="D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</row>
        <row r="641">
          <cell r="C641">
            <v>74650</v>
          </cell>
          <cell r="D641" t="str">
            <v>Depreciation Expenses - Own Assets</v>
          </cell>
          <cell r="F641">
            <v>265098980</v>
          </cell>
          <cell r="G641">
            <v>249714545</v>
          </cell>
          <cell r="H641">
            <v>214572266</v>
          </cell>
          <cell r="I641">
            <v>213601646</v>
          </cell>
          <cell r="J641">
            <v>213838879</v>
          </cell>
          <cell r="K641">
            <v>201902299</v>
          </cell>
          <cell r="L641">
            <v>220635046</v>
          </cell>
          <cell r="M641">
            <v>190564534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</row>
        <row r="642">
          <cell r="C642">
            <v>74652</v>
          </cell>
          <cell r="D642" t="str">
            <v>Depr. Exp. Building and Building Improvement</v>
          </cell>
          <cell r="F642">
            <v>27119968</v>
          </cell>
          <cell r="G642">
            <v>27119968</v>
          </cell>
          <cell r="H642">
            <v>27119968</v>
          </cell>
          <cell r="I642">
            <v>27119968</v>
          </cell>
          <cell r="J642">
            <v>27119968</v>
          </cell>
          <cell r="K642">
            <v>27119968</v>
          </cell>
          <cell r="L642">
            <v>36890998</v>
          </cell>
          <cell r="M642">
            <v>27119967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</row>
        <row r="643">
          <cell r="C643">
            <v>74653</v>
          </cell>
          <cell r="D643" t="str">
            <v>Depr. Exp. Operating Equipment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</row>
        <row r="644">
          <cell r="C644">
            <v>74654</v>
          </cell>
          <cell r="D644" t="str">
            <v>Depr. Exp. Maintenance Equipment</v>
          </cell>
          <cell r="F644">
            <v>389583</v>
          </cell>
          <cell r="G644">
            <v>389583</v>
          </cell>
          <cell r="H644">
            <v>389583</v>
          </cell>
          <cell r="I644">
            <v>389583</v>
          </cell>
          <cell r="J644">
            <v>389583</v>
          </cell>
          <cell r="K644">
            <v>389583</v>
          </cell>
          <cell r="L644">
            <v>389583</v>
          </cell>
          <cell r="M644">
            <v>389583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</row>
        <row r="645">
          <cell r="C645">
            <v>74655</v>
          </cell>
          <cell r="D645" t="str">
            <v>Depr. Exp. Transportation Equipment</v>
          </cell>
          <cell r="F645">
            <v>41066666</v>
          </cell>
          <cell r="G645">
            <v>25372916</v>
          </cell>
          <cell r="H645">
            <v>25372916</v>
          </cell>
          <cell r="I645">
            <v>25372916</v>
          </cell>
          <cell r="J645">
            <v>25372916</v>
          </cell>
          <cell r="K645">
            <v>25372916</v>
          </cell>
          <cell r="L645">
            <v>25372916</v>
          </cell>
          <cell r="M645">
            <v>25372916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</row>
        <row r="646">
          <cell r="C646">
            <v>74656</v>
          </cell>
          <cell r="D646" t="str">
            <v>Depr. Exp. Office Equipment and Furniture</v>
          </cell>
          <cell r="F646">
            <v>22743907</v>
          </cell>
          <cell r="G646">
            <v>22504320</v>
          </cell>
          <cell r="H646">
            <v>22258481</v>
          </cell>
          <cell r="I646">
            <v>22135569</v>
          </cell>
          <cell r="J646">
            <v>22398071</v>
          </cell>
          <cell r="K646">
            <v>22017861</v>
          </cell>
          <cell r="L646">
            <v>22018127</v>
          </cell>
          <cell r="M646">
            <v>9431484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</row>
        <row r="647">
          <cell r="C647">
            <v>74657</v>
          </cell>
          <cell r="D647" t="str">
            <v>Depr. Exp. Communication Equipment</v>
          </cell>
          <cell r="F647">
            <v>27382650</v>
          </cell>
          <cell r="G647">
            <v>27872192</v>
          </cell>
          <cell r="H647">
            <v>28378026</v>
          </cell>
          <cell r="I647">
            <v>27682400</v>
          </cell>
          <cell r="J647">
            <v>27682403</v>
          </cell>
          <cell r="K647">
            <v>24345259</v>
          </cell>
          <cell r="L647">
            <v>24345259</v>
          </cell>
          <cell r="M647">
            <v>24345259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</row>
        <row r="648">
          <cell r="C648">
            <v>74658</v>
          </cell>
          <cell r="D648" t="str">
            <v>Depr. Exp. IT Equipment, Software</v>
          </cell>
          <cell r="F648">
            <v>146396206</v>
          </cell>
          <cell r="G648">
            <v>146455566</v>
          </cell>
          <cell r="H648">
            <v>111053292</v>
          </cell>
          <cell r="I648">
            <v>110901210</v>
          </cell>
          <cell r="J648">
            <v>110875938</v>
          </cell>
          <cell r="K648">
            <v>102656712</v>
          </cell>
          <cell r="L648">
            <v>111618163</v>
          </cell>
          <cell r="M648">
            <v>103905325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</row>
        <row r="649">
          <cell r="C649">
            <v>74659</v>
          </cell>
          <cell r="D649" t="str">
            <v>Depreciation Cost - Initiatives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</row>
        <row r="650">
          <cell r="C650">
            <v>0</v>
          </cell>
          <cell r="D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</row>
        <row r="651">
          <cell r="C651">
            <v>74750</v>
          </cell>
          <cell r="D651" t="str">
            <v>Amortization Expenses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</row>
        <row r="652">
          <cell r="C652">
            <v>74751</v>
          </cell>
          <cell r="D652" t="str">
            <v>Amortization Expense - Licence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</row>
        <row r="653">
          <cell r="C653">
            <v>0</v>
          </cell>
          <cell r="D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</row>
        <row r="654">
          <cell r="C654">
            <v>74800</v>
          </cell>
          <cell r="D654" t="str">
            <v>Business Tools</v>
          </cell>
          <cell r="F654">
            <v>23625000</v>
          </cell>
          <cell r="G654">
            <v>3270000</v>
          </cell>
          <cell r="H654">
            <v>5310872</v>
          </cell>
          <cell r="I654">
            <v>6190920</v>
          </cell>
          <cell r="J654">
            <v>5031000</v>
          </cell>
          <cell r="K654">
            <v>4011000</v>
          </cell>
          <cell r="L654">
            <v>2445000</v>
          </cell>
          <cell r="M654">
            <v>3475000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</row>
        <row r="655">
          <cell r="C655">
            <v>74801</v>
          </cell>
          <cell r="D655" t="str">
            <v>Business Tools (UCA)</v>
          </cell>
          <cell r="F655">
            <v>23625000</v>
          </cell>
          <cell r="G655">
            <v>3270000</v>
          </cell>
          <cell r="H655">
            <v>5310872</v>
          </cell>
          <cell r="I655">
            <v>6190920</v>
          </cell>
          <cell r="J655">
            <v>5031000</v>
          </cell>
          <cell r="K655">
            <v>4011000</v>
          </cell>
          <cell r="L655">
            <v>2445000</v>
          </cell>
          <cell r="M655">
            <v>3475000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</row>
        <row r="656">
          <cell r="C656">
            <v>0</v>
          </cell>
          <cell r="D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</row>
        <row r="657">
          <cell r="C657">
            <v>74900</v>
          </cell>
          <cell r="D657" t="str">
            <v>Other General Administration Exp</v>
          </cell>
          <cell r="F657">
            <v>221484779</v>
          </cell>
          <cell r="G657">
            <v>321084269</v>
          </cell>
          <cell r="H657">
            <v>280388628</v>
          </cell>
          <cell r="I657">
            <v>262066627</v>
          </cell>
          <cell r="J657">
            <v>166722766</v>
          </cell>
          <cell r="K657">
            <v>171358657</v>
          </cell>
          <cell r="L657">
            <v>-389646475</v>
          </cell>
          <cell r="M657">
            <v>394766711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</row>
        <row r="658">
          <cell r="C658">
            <v>74901</v>
          </cell>
          <cell r="D658" t="str">
            <v>Consumption</v>
          </cell>
          <cell r="F658">
            <v>11785398</v>
          </cell>
          <cell r="G658">
            <v>21602020</v>
          </cell>
          <cell r="H658">
            <v>17298913</v>
          </cell>
          <cell r="I658">
            <v>5346490</v>
          </cell>
          <cell r="J658">
            <v>18842146</v>
          </cell>
          <cell r="K658">
            <v>1214402</v>
          </cell>
          <cell r="L658">
            <v>10192523</v>
          </cell>
          <cell r="M658">
            <v>45901500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</row>
        <row r="659">
          <cell r="C659">
            <v>74902</v>
          </cell>
          <cell r="D659" t="str">
            <v>Uniform</v>
          </cell>
          <cell r="F659">
            <v>50000</v>
          </cell>
          <cell r="G659">
            <v>50000</v>
          </cell>
          <cell r="H659">
            <v>50000</v>
          </cell>
          <cell r="I659">
            <v>50000</v>
          </cell>
          <cell r="J659">
            <v>50000</v>
          </cell>
          <cell r="K659">
            <v>3185000</v>
          </cell>
          <cell r="L659">
            <v>100000</v>
          </cell>
          <cell r="M659">
            <v>50000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</row>
        <row r="660">
          <cell r="C660">
            <v>74903</v>
          </cell>
          <cell r="D660" t="str">
            <v>Research and Development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</row>
        <row r="661">
          <cell r="C661">
            <v>74904</v>
          </cell>
          <cell r="D661" t="str">
            <v>Safety Uniform</v>
          </cell>
          <cell r="F661">
            <v>650800</v>
          </cell>
          <cell r="G661">
            <v>2770800</v>
          </cell>
          <cell r="H661">
            <v>650800</v>
          </cell>
          <cell r="I661">
            <v>650800</v>
          </cell>
          <cell r="J661">
            <v>5879200</v>
          </cell>
          <cell r="K661">
            <v>4698175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</row>
        <row r="662">
          <cell r="C662">
            <v>74905</v>
          </cell>
          <cell r="D662" t="str">
            <v>Bad Debt Expenses</v>
          </cell>
          <cell r="F662">
            <v>0</v>
          </cell>
          <cell r="G662">
            <v>60225344</v>
          </cell>
          <cell r="H662">
            <v>-794622</v>
          </cell>
          <cell r="I662">
            <v>138610972</v>
          </cell>
          <cell r="J662">
            <v>0</v>
          </cell>
          <cell r="K662">
            <v>-130242764</v>
          </cell>
          <cell r="L662">
            <v>-452337636</v>
          </cell>
          <cell r="M662">
            <v>95215628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</row>
        <row r="663">
          <cell r="C663">
            <v>74906</v>
          </cell>
          <cell r="D663" t="str">
            <v>Administration Fee (Sbjct to PPH Art. 23)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5200000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</row>
        <row r="664">
          <cell r="C664">
            <v>74907</v>
          </cell>
          <cell r="D664" t="str">
            <v>Tax Penalty and Expenses</v>
          </cell>
          <cell r="F664">
            <v>0</v>
          </cell>
          <cell r="G664">
            <v>150000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</row>
        <row r="665">
          <cell r="C665">
            <v>74908</v>
          </cell>
          <cell r="D665" t="str">
            <v>General Driver and Office Cleaning Staff - O/S</v>
          </cell>
          <cell r="F665">
            <v>123001247</v>
          </cell>
          <cell r="G665">
            <v>23286055</v>
          </cell>
          <cell r="H665">
            <v>111037900</v>
          </cell>
          <cell r="I665">
            <v>49323271</v>
          </cell>
          <cell r="J665">
            <v>87664989</v>
          </cell>
          <cell r="K665">
            <v>77488844</v>
          </cell>
          <cell r="L665">
            <v>4258638</v>
          </cell>
          <cell r="M665">
            <v>187779283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</row>
        <row r="666">
          <cell r="C666">
            <v>74909</v>
          </cell>
          <cell r="D666" t="str">
            <v>Provision for Obsolete Inventory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</row>
        <row r="667">
          <cell r="C667">
            <v>74948</v>
          </cell>
          <cell r="D667" t="str">
            <v>Overhead Cost - Initiatives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</row>
        <row r="668">
          <cell r="C668">
            <v>74949</v>
          </cell>
          <cell r="D668" t="str">
            <v>Other General Expense</v>
          </cell>
          <cell r="F668">
            <v>85997334</v>
          </cell>
          <cell r="G668">
            <v>213000050</v>
          </cell>
          <cell r="H668">
            <v>152145637</v>
          </cell>
          <cell r="I668">
            <v>68085094</v>
          </cell>
          <cell r="J668">
            <v>49086431</v>
          </cell>
          <cell r="K668">
            <v>215015000</v>
          </cell>
          <cell r="L668">
            <v>48140000</v>
          </cell>
          <cell r="M668">
            <v>65820300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</row>
        <row r="669">
          <cell r="C669">
            <v>0</v>
          </cell>
          <cell r="D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</row>
        <row r="670">
          <cell r="C670">
            <v>74950</v>
          </cell>
          <cell r="D670" t="str">
            <v>Interdivision Charges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</row>
        <row r="671">
          <cell r="C671">
            <v>74951</v>
          </cell>
          <cell r="D671" t="str">
            <v>Interdivision Charges - Ramp Allocation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</row>
        <row r="672">
          <cell r="C672">
            <v>74953</v>
          </cell>
          <cell r="D672" t="str">
            <v>Interdivision Charges - Lounge to Oprt Adhoc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</row>
        <row r="673">
          <cell r="C673">
            <v>0</v>
          </cell>
          <cell r="D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</row>
        <row r="674">
          <cell r="C674">
            <v>79999</v>
          </cell>
          <cell r="D674" t="str">
            <v>Income (Loss) From Operation</v>
          </cell>
          <cell r="F674">
            <v>-6688478621</v>
          </cell>
          <cell r="G674">
            <v>-5069479965</v>
          </cell>
          <cell r="H674">
            <v>-7464122237</v>
          </cell>
          <cell r="I674">
            <v>-6729555112</v>
          </cell>
          <cell r="J674">
            <v>-4913189569</v>
          </cell>
          <cell r="K674">
            <v>-6359826040</v>
          </cell>
          <cell r="L674">
            <v>-5576133169</v>
          </cell>
          <cell r="M674">
            <v>-6054403772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</row>
        <row r="675">
          <cell r="C675">
            <v>0</v>
          </cell>
          <cell r="D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</row>
        <row r="676">
          <cell r="C676">
            <v>80000</v>
          </cell>
          <cell r="D676" t="str">
            <v>Non Operating Income/Expenses</v>
          </cell>
          <cell r="F676">
            <v>198783712</v>
          </cell>
          <cell r="G676">
            <v>-1479544411</v>
          </cell>
          <cell r="H676">
            <v>-1052389025</v>
          </cell>
          <cell r="I676">
            <v>770322544</v>
          </cell>
          <cell r="J676">
            <v>88430692</v>
          </cell>
          <cell r="K676">
            <v>1170872294</v>
          </cell>
          <cell r="L676">
            <v>-846810415</v>
          </cell>
          <cell r="M676">
            <v>434341140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</row>
        <row r="677">
          <cell r="C677">
            <v>0</v>
          </cell>
          <cell r="D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</row>
        <row r="678">
          <cell r="C678">
            <v>81000</v>
          </cell>
          <cell r="D678" t="str">
            <v>Non-operating Revenue and Gain</v>
          </cell>
          <cell r="F678">
            <v>606208083</v>
          </cell>
          <cell r="G678">
            <v>650761874</v>
          </cell>
          <cell r="H678">
            <v>986931677</v>
          </cell>
          <cell r="I678">
            <v>1365559541</v>
          </cell>
          <cell r="J678">
            <v>523812961</v>
          </cell>
          <cell r="K678">
            <v>1761045286</v>
          </cell>
          <cell r="L678">
            <v>558626221</v>
          </cell>
          <cell r="M678">
            <v>720926180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</row>
        <row r="679">
          <cell r="C679">
            <v>0</v>
          </cell>
          <cell r="D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</row>
        <row r="680">
          <cell r="C680">
            <v>81100</v>
          </cell>
          <cell r="D680" t="str">
            <v>Non-Operating Activities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</row>
        <row r="681">
          <cell r="C681">
            <v>81101</v>
          </cell>
          <cell r="D681" t="str">
            <v>Ticket Sales - Net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</row>
        <row r="682">
          <cell r="C682">
            <v>0</v>
          </cell>
          <cell r="D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</row>
        <row r="683">
          <cell r="C683">
            <v>81200</v>
          </cell>
          <cell r="D683" t="str">
            <v>Bank Activities</v>
          </cell>
          <cell r="F683">
            <v>238712891</v>
          </cell>
          <cell r="G683">
            <v>290731412</v>
          </cell>
          <cell r="H683">
            <v>107265541</v>
          </cell>
          <cell r="I683">
            <v>121048968</v>
          </cell>
          <cell r="J683">
            <v>22605039</v>
          </cell>
          <cell r="K683">
            <v>41355274</v>
          </cell>
          <cell r="L683">
            <v>35922546</v>
          </cell>
          <cell r="M683">
            <v>155023651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C684">
            <v>81201</v>
          </cell>
          <cell r="D684" t="str">
            <v>Interest Income - Bank Account</v>
          </cell>
          <cell r="F684">
            <v>23005562</v>
          </cell>
          <cell r="G684">
            <v>30223152</v>
          </cell>
          <cell r="H684">
            <v>32209147</v>
          </cell>
          <cell r="I684">
            <v>28171562</v>
          </cell>
          <cell r="J684">
            <v>22148335</v>
          </cell>
          <cell r="K684">
            <v>40883347</v>
          </cell>
          <cell r="L684">
            <v>35922546</v>
          </cell>
          <cell r="M684">
            <v>40229131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</row>
        <row r="685">
          <cell r="C685">
            <v>81202</v>
          </cell>
          <cell r="D685" t="str">
            <v>Interest Income - Deposit</v>
          </cell>
          <cell r="F685">
            <v>215707329</v>
          </cell>
          <cell r="G685">
            <v>260508260</v>
          </cell>
          <cell r="H685">
            <v>75056394</v>
          </cell>
          <cell r="I685">
            <v>92877406</v>
          </cell>
          <cell r="J685">
            <v>456704</v>
          </cell>
          <cell r="K685">
            <v>471927</v>
          </cell>
          <cell r="L685">
            <v>0</v>
          </cell>
          <cell r="M685">
            <v>114794520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</row>
        <row r="686">
          <cell r="C686">
            <v>0</v>
          </cell>
          <cell r="D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</row>
        <row r="687">
          <cell r="C687">
            <v>81300</v>
          </cell>
          <cell r="D687" t="str">
            <v>Forex Gain</v>
          </cell>
          <cell r="F687">
            <v>365431394</v>
          </cell>
          <cell r="G687">
            <v>471544440</v>
          </cell>
          <cell r="H687">
            <v>851031051</v>
          </cell>
          <cell r="I687">
            <v>1244835039</v>
          </cell>
          <cell r="J687">
            <v>500352412</v>
          </cell>
          <cell r="K687">
            <v>1716170683</v>
          </cell>
          <cell r="L687">
            <v>522341961</v>
          </cell>
          <cell r="M687">
            <v>486037974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</row>
        <row r="688">
          <cell r="C688">
            <v>81301</v>
          </cell>
          <cell r="D688" t="str">
            <v>Realized Foreign Exchange Gain</v>
          </cell>
          <cell r="F688">
            <v>240446255</v>
          </cell>
          <cell r="G688">
            <v>113385192</v>
          </cell>
          <cell r="H688">
            <v>452132535</v>
          </cell>
          <cell r="I688">
            <v>856566873</v>
          </cell>
          <cell r="J688">
            <v>434519708</v>
          </cell>
          <cell r="K688">
            <v>23857266</v>
          </cell>
          <cell r="L688">
            <v>312931599</v>
          </cell>
          <cell r="M688">
            <v>141111723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</row>
        <row r="689">
          <cell r="C689">
            <v>81302</v>
          </cell>
          <cell r="D689" t="str">
            <v>Unrealized Foreign Exchange Gain</v>
          </cell>
          <cell r="F689">
            <v>124985139</v>
          </cell>
          <cell r="G689">
            <v>249369714</v>
          </cell>
          <cell r="H689">
            <v>17898516</v>
          </cell>
          <cell r="I689">
            <v>388268166</v>
          </cell>
          <cell r="J689">
            <v>65832704</v>
          </cell>
          <cell r="K689">
            <v>1692313417</v>
          </cell>
          <cell r="L689">
            <v>209410362</v>
          </cell>
          <cell r="M689">
            <v>453715785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</row>
        <row r="690">
          <cell r="C690">
            <v>81351</v>
          </cell>
          <cell r="D690" t="str">
            <v>Gain on Derivative Transaction</v>
          </cell>
          <cell r="F690">
            <v>0</v>
          </cell>
          <cell r="G690">
            <v>108789534</v>
          </cell>
          <cell r="H690">
            <v>381000000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-108789534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</row>
        <row r="691">
          <cell r="C691">
            <v>0</v>
          </cell>
          <cell r="D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</row>
        <row r="692">
          <cell r="C692">
            <v>81400</v>
          </cell>
          <cell r="D692" t="str">
            <v>Gain on Sales of Assets/Investment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</row>
        <row r="693">
          <cell r="C693">
            <v>81401</v>
          </cell>
          <cell r="D693" t="str">
            <v>Gain on Sales/Disposal of Asset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</row>
        <row r="694">
          <cell r="C694">
            <v>81402</v>
          </cell>
          <cell r="D694" t="str">
            <v>Gain on Sales/Disposal of Investment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</row>
        <row r="695">
          <cell r="C695">
            <v>0</v>
          </cell>
          <cell r="D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</row>
        <row r="696">
          <cell r="C696">
            <v>81900</v>
          </cell>
          <cell r="D696" t="str">
            <v>Other Non-Operating Gain</v>
          </cell>
          <cell r="F696">
            <v>2063798</v>
          </cell>
          <cell r="G696">
            <v>-111513978</v>
          </cell>
          <cell r="H696">
            <v>28635085</v>
          </cell>
          <cell r="I696">
            <v>-324466</v>
          </cell>
          <cell r="J696">
            <v>855510</v>
          </cell>
          <cell r="K696">
            <v>3519329</v>
          </cell>
          <cell r="L696">
            <v>361714</v>
          </cell>
          <cell r="M696">
            <v>79864555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</row>
        <row r="697">
          <cell r="C697">
            <v>81901</v>
          </cell>
          <cell r="D697" t="str">
            <v>Deprecation Adjusment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C698">
            <v>81999</v>
          </cell>
          <cell r="D698" t="str">
            <v>Other Non-Operating Gain</v>
          </cell>
          <cell r="F698">
            <v>2063798</v>
          </cell>
          <cell r="G698">
            <v>-111513978</v>
          </cell>
          <cell r="H698">
            <v>28635085</v>
          </cell>
          <cell r="I698">
            <v>-324466</v>
          </cell>
          <cell r="J698">
            <v>855510</v>
          </cell>
          <cell r="K698">
            <v>3519329</v>
          </cell>
          <cell r="L698">
            <v>361714</v>
          </cell>
          <cell r="M698">
            <v>79864555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</row>
        <row r="699">
          <cell r="C699">
            <v>0</v>
          </cell>
          <cell r="D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</row>
        <row r="700">
          <cell r="C700">
            <v>82000</v>
          </cell>
          <cell r="D700" t="str">
            <v>Non-operating Expenses and Losses</v>
          </cell>
          <cell r="F700">
            <v>-407424371</v>
          </cell>
          <cell r="G700">
            <v>-2130306285</v>
          </cell>
          <cell r="H700">
            <v>-2039320702</v>
          </cell>
          <cell r="I700">
            <v>-595236997</v>
          </cell>
          <cell r="J700">
            <v>-435382269</v>
          </cell>
          <cell r="K700">
            <v>-590172992</v>
          </cell>
          <cell r="L700">
            <v>-1405436636</v>
          </cell>
          <cell r="M700">
            <v>-286585040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</row>
        <row r="701">
          <cell r="C701">
            <v>0</v>
          </cell>
          <cell r="D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</row>
        <row r="702">
          <cell r="C702">
            <v>82100</v>
          </cell>
          <cell r="D702" t="str">
            <v>Interest and Bank Charges</v>
          </cell>
          <cell r="F702">
            <v>-63820701</v>
          </cell>
          <cell r="G702">
            <v>-55659110</v>
          </cell>
          <cell r="H702">
            <v>-61617223</v>
          </cell>
          <cell r="I702">
            <v>-66196111</v>
          </cell>
          <cell r="J702">
            <v>-334592364</v>
          </cell>
          <cell r="K702">
            <v>-29969389</v>
          </cell>
          <cell r="L702">
            <v>-19034121</v>
          </cell>
          <cell r="M702">
            <v>-18484691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</row>
        <row r="703">
          <cell r="C703">
            <v>82101</v>
          </cell>
          <cell r="D703" t="str">
            <v>Interest Expense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</row>
        <row r="704">
          <cell r="C704">
            <v>82102</v>
          </cell>
          <cell r="D704" t="str">
            <v>Bank Charges</v>
          </cell>
          <cell r="F704">
            <v>-63820701</v>
          </cell>
          <cell r="G704">
            <v>-55659110</v>
          </cell>
          <cell r="H704">
            <v>-61617223</v>
          </cell>
          <cell r="I704">
            <v>-66196111</v>
          </cell>
          <cell r="J704">
            <v>-334592364</v>
          </cell>
          <cell r="K704">
            <v>-29969389</v>
          </cell>
          <cell r="L704">
            <v>-19034121</v>
          </cell>
          <cell r="M704">
            <v>-18484691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</row>
        <row r="705">
          <cell r="C705">
            <v>0</v>
          </cell>
          <cell r="D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</row>
        <row r="706">
          <cell r="C706">
            <v>82200</v>
          </cell>
          <cell r="D706" t="str">
            <v>Forex Loss</v>
          </cell>
          <cell r="F706">
            <v>-343603251</v>
          </cell>
          <cell r="G706">
            <v>-2074649799</v>
          </cell>
          <cell r="H706">
            <v>-1977703457</v>
          </cell>
          <cell r="I706">
            <v>-514477681</v>
          </cell>
          <cell r="J706">
            <v>-100789926</v>
          </cell>
          <cell r="K706">
            <v>-559385091</v>
          </cell>
          <cell r="L706">
            <v>-1386402656</v>
          </cell>
          <cell r="M706">
            <v>-269302563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</row>
        <row r="707">
          <cell r="C707">
            <v>82201</v>
          </cell>
          <cell r="D707" t="str">
            <v>Realized Foreign Exchange Loss</v>
          </cell>
          <cell r="F707">
            <v>-179041145</v>
          </cell>
          <cell r="G707">
            <v>-26381175</v>
          </cell>
          <cell r="H707">
            <v>-50872187</v>
          </cell>
          <cell r="I707">
            <v>-230472057</v>
          </cell>
          <cell r="J707">
            <v>-90297819</v>
          </cell>
          <cell r="K707">
            <v>-442435126</v>
          </cell>
          <cell r="L707">
            <v>-300389294</v>
          </cell>
          <cell r="M707">
            <v>-144496150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</row>
        <row r="708">
          <cell r="C708">
            <v>82202</v>
          </cell>
          <cell r="D708" t="str">
            <v>Unrealized Foreign Exchange Loss</v>
          </cell>
          <cell r="F708">
            <v>-164562106</v>
          </cell>
          <cell r="G708">
            <v>-2048268624</v>
          </cell>
          <cell r="H708">
            <v>-1926831270</v>
          </cell>
          <cell r="I708">
            <v>-284005624</v>
          </cell>
          <cell r="J708">
            <v>-10492107</v>
          </cell>
          <cell r="K708">
            <v>-116949965</v>
          </cell>
          <cell r="L708">
            <v>-1086013362</v>
          </cell>
          <cell r="M708">
            <v>-124806413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</row>
        <row r="709">
          <cell r="C709">
            <v>0</v>
          </cell>
          <cell r="D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</row>
        <row r="710">
          <cell r="C710">
            <v>82300</v>
          </cell>
          <cell r="D710" t="str">
            <v>Loss on Disposal of Assets/Investment</v>
          </cell>
          <cell r="F710">
            <v>0</v>
          </cell>
          <cell r="G710">
            <v>0</v>
          </cell>
          <cell r="H710">
            <v>0</v>
          </cell>
          <cell r="I710">
            <v>-14563122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</row>
        <row r="711">
          <cell r="C711">
            <v>82301</v>
          </cell>
          <cell r="D711" t="str">
            <v>Loss on Disposal/Disposal of Asset</v>
          </cell>
          <cell r="F711">
            <v>0</v>
          </cell>
          <cell r="G711">
            <v>0</v>
          </cell>
          <cell r="H711">
            <v>0</v>
          </cell>
          <cell r="I711">
            <v>-14563122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</row>
        <row r="712">
          <cell r="C712">
            <v>82302</v>
          </cell>
          <cell r="D712" t="str">
            <v>Loss on Disposal/Disposal of Investment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</row>
        <row r="713">
          <cell r="C713">
            <v>0</v>
          </cell>
          <cell r="D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</row>
        <row r="714">
          <cell r="C714">
            <v>82900</v>
          </cell>
          <cell r="D714" t="str">
            <v>Other Non-Operating Loss</v>
          </cell>
          <cell r="F714">
            <v>-419</v>
          </cell>
          <cell r="G714">
            <v>2624</v>
          </cell>
          <cell r="H714">
            <v>-22</v>
          </cell>
          <cell r="I714">
            <v>-83</v>
          </cell>
          <cell r="J714">
            <v>21</v>
          </cell>
          <cell r="K714">
            <v>-818512</v>
          </cell>
          <cell r="L714">
            <v>141</v>
          </cell>
          <cell r="M714">
            <v>1202214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</row>
        <row r="715">
          <cell r="C715">
            <v>82901</v>
          </cell>
          <cell r="D715" t="str">
            <v>Late Payment Interest and Penalty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</row>
        <row r="716">
          <cell r="C716">
            <v>82902</v>
          </cell>
          <cell r="D716" t="str">
            <v>Variance Loss (Gain)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</row>
        <row r="717">
          <cell r="C717">
            <v>82903</v>
          </cell>
          <cell r="D717" t="str">
            <v>Rounding</v>
          </cell>
          <cell r="F717">
            <v>-419</v>
          </cell>
          <cell r="G717">
            <v>-155</v>
          </cell>
          <cell r="H717">
            <v>-22</v>
          </cell>
          <cell r="I717">
            <v>-83</v>
          </cell>
          <cell r="J717">
            <v>21</v>
          </cell>
          <cell r="K717">
            <v>17</v>
          </cell>
          <cell r="L717">
            <v>141</v>
          </cell>
          <cell r="M717">
            <v>-137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  <row r="718">
          <cell r="C718">
            <v>82904</v>
          </cell>
          <cell r="D718" t="str">
            <v>Provision for VAT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</row>
        <row r="719">
          <cell r="C719">
            <v>82905</v>
          </cell>
          <cell r="D719" t="str">
            <v>SPO Cost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</row>
        <row r="720">
          <cell r="C720">
            <v>82999</v>
          </cell>
          <cell r="D720" t="str">
            <v>Other Non-operating Exp and Losses</v>
          </cell>
          <cell r="F720">
            <v>0</v>
          </cell>
          <cell r="G720">
            <v>2779</v>
          </cell>
          <cell r="H720">
            <v>0</v>
          </cell>
          <cell r="I720">
            <v>0</v>
          </cell>
          <cell r="J720">
            <v>0</v>
          </cell>
          <cell r="K720">
            <v>-818529</v>
          </cell>
          <cell r="L720">
            <v>0</v>
          </cell>
          <cell r="M720">
            <v>1202351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</row>
        <row r="721">
          <cell r="C721">
            <v>0</v>
          </cell>
          <cell r="D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</row>
        <row r="722">
          <cell r="C722">
            <v>85000</v>
          </cell>
          <cell r="D722" t="str">
            <v>Income (Loss) Before Tax</v>
          </cell>
          <cell r="F722">
            <v>-6489694909</v>
          </cell>
          <cell r="G722">
            <v>-6549024376</v>
          </cell>
          <cell r="H722">
            <v>-8516511262</v>
          </cell>
          <cell r="I722">
            <v>-5959232568</v>
          </cell>
          <cell r="J722">
            <v>-4824758877</v>
          </cell>
          <cell r="K722">
            <v>-5188953746</v>
          </cell>
          <cell r="L722">
            <v>-6422943584</v>
          </cell>
          <cell r="M722">
            <v>-5620062632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</row>
        <row r="723">
          <cell r="C723">
            <v>0</v>
          </cell>
          <cell r="D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C724">
            <v>83000</v>
          </cell>
          <cell r="D724" t="str">
            <v>Taxation</v>
          </cell>
          <cell r="F724">
            <v>7274798440</v>
          </cell>
          <cell r="G724">
            <v>3676694129</v>
          </cell>
          <cell r="H724">
            <v>5632238243</v>
          </cell>
          <cell r="I724">
            <v>6318539445</v>
          </cell>
          <cell r="J724">
            <v>7796830269</v>
          </cell>
          <cell r="K724">
            <v>8161824093</v>
          </cell>
          <cell r="L724">
            <v>6589471976</v>
          </cell>
          <cell r="M724">
            <v>7581863943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</row>
        <row r="725">
          <cell r="C725">
            <v>0</v>
          </cell>
          <cell r="D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</row>
        <row r="726">
          <cell r="C726">
            <v>83100</v>
          </cell>
          <cell r="D726" t="str">
            <v>Current Income Tax</v>
          </cell>
          <cell r="F726">
            <v>7274798440</v>
          </cell>
          <cell r="G726">
            <v>3676694129</v>
          </cell>
          <cell r="H726">
            <v>5632238243</v>
          </cell>
          <cell r="I726">
            <v>6318539445</v>
          </cell>
          <cell r="J726">
            <v>7796830269</v>
          </cell>
          <cell r="K726">
            <v>8161824093</v>
          </cell>
          <cell r="L726">
            <v>6589471976</v>
          </cell>
          <cell r="M726">
            <v>7581863943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</row>
        <row r="727">
          <cell r="C727">
            <v>83101</v>
          </cell>
          <cell r="D727" t="str">
            <v>Current Income Tax</v>
          </cell>
          <cell r="F727">
            <v>7274798440</v>
          </cell>
          <cell r="G727">
            <v>3676694129</v>
          </cell>
          <cell r="H727">
            <v>5632238243</v>
          </cell>
          <cell r="I727">
            <v>6318539445</v>
          </cell>
          <cell r="J727">
            <v>7796830269</v>
          </cell>
          <cell r="K727">
            <v>8161824093</v>
          </cell>
          <cell r="L727">
            <v>6589471976</v>
          </cell>
          <cell r="M727">
            <v>7581863943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</row>
        <row r="728">
          <cell r="C728">
            <v>0</v>
          </cell>
          <cell r="D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</row>
        <row r="729">
          <cell r="C729">
            <v>83200</v>
          </cell>
          <cell r="D729" t="str">
            <v>Deferred Income Tax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</row>
        <row r="730">
          <cell r="C730">
            <v>83201</v>
          </cell>
          <cell r="D730" t="str">
            <v>Deferred Income Tax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</row>
        <row r="731">
          <cell r="C731">
            <v>0</v>
          </cell>
          <cell r="D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</row>
        <row r="732">
          <cell r="C732">
            <v>84000</v>
          </cell>
          <cell r="D732" t="str">
            <v>Minority Interest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</row>
        <row r="733">
          <cell r="C733">
            <v>84001</v>
          </cell>
          <cell r="D733" t="str">
            <v>Minority interest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</row>
        <row r="734">
          <cell r="C734">
            <v>0</v>
          </cell>
          <cell r="D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</row>
        <row r="735">
          <cell r="C735">
            <v>86000</v>
          </cell>
          <cell r="D735" t="str">
            <v>Net Income</v>
          </cell>
          <cell r="F735">
            <v>-13764493349</v>
          </cell>
          <cell r="G735">
            <v>-10225718505</v>
          </cell>
          <cell r="H735">
            <v>-14148749505</v>
          </cell>
          <cell r="I735">
            <v>-12277772013</v>
          </cell>
          <cell r="J735">
            <v>-12621589146</v>
          </cell>
          <cell r="K735">
            <v>-13350777839</v>
          </cell>
          <cell r="L735">
            <v>-13012415560</v>
          </cell>
          <cell r="M735">
            <v>-13201926575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</row>
      </sheetData>
      <sheetData sheetId="13">
        <row r="7">
          <cell r="J7" t="str">
            <v>Account</v>
          </cell>
          <cell r="K7">
            <v>41275</v>
          </cell>
          <cell r="L7">
            <v>41306</v>
          </cell>
          <cell r="M7">
            <v>41334</v>
          </cell>
          <cell r="N7">
            <v>41365</v>
          </cell>
          <cell r="O7">
            <v>41395</v>
          </cell>
          <cell r="P7">
            <v>41426</v>
          </cell>
          <cell r="Q7">
            <v>41456</v>
          </cell>
          <cell r="R7">
            <v>41487</v>
          </cell>
          <cell r="S7">
            <v>41518</v>
          </cell>
          <cell r="T7">
            <v>41548</v>
          </cell>
          <cell r="U7">
            <v>41579</v>
          </cell>
          <cell r="V7">
            <v>41609</v>
          </cell>
        </row>
        <row r="8">
          <cell r="J8">
            <v>62100</v>
          </cell>
          <cell r="K8">
            <v>0</v>
          </cell>
          <cell r="L8">
            <v>0</v>
          </cell>
          <cell r="M8">
            <v>0</v>
          </cell>
          <cell r="N8">
            <v>-15000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</row>
        <row r="9">
          <cell r="J9">
            <v>62200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661969230</v>
          </cell>
          <cell r="V9">
            <v>412022861</v>
          </cell>
        </row>
        <row r="10">
          <cell r="J10">
            <v>62400</v>
          </cell>
          <cell r="K10">
            <v>157825459</v>
          </cell>
          <cell r="L10">
            <v>295433335</v>
          </cell>
          <cell r="M10">
            <v>366550542</v>
          </cell>
          <cell r="N10">
            <v>335711797</v>
          </cell>
          <cell r="O10">
            <v>357255087</v>
          </cell>
          <cell r="P10">
            <v>1095343507</v>
          </cell>
          <cell r="Q10">
            <v>263271711</v>
          </cell>
          <cell r="R10">
            <v>263113150</v>
          </cell>
          <cell r="S10">
            <v>344973627</v>
          </cell>
          <cell r="T10">
            <v>442504766</v>
          </cell>
          <cell r="U10">
            <v>131697826</v>
          </cell>
          <cell r="V10">
            <v>1360374717</v>
          </cell>
        </row>
        <row r="11">
          <cell r="J11">
            <v>63200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451002486</v>
          </cell>
        </row>
        <row r="12">
          <cell r="J12">
            <v>71101</v>
          </cell>
          <cell r="K12">
            <v>729225689</v>
          </cell>
          <cell r="L12">
            <v>633502870</v>
          </cell>
          <cell r="M12">
            <v>803869045</v>
          </cell>
          <cell r="N12">
            <v>702492575</v>
          </cell>
          <cell r="O12">
            <v>779447362</v>
          </cell>
          <cell r="P12">
            <v>721171913</v>
          </cell>
          <cell r="Q12">
            <v>824914021</v>
          </cell>
          <cell r="R12">
            <v>1050311842</v>
          </cell>
          <cell r="S12">
            <v>1093300778</v>
          </cell>
          <cell r="T12">
            <v>1111098345</v>
          </cell>
          <cell r="U12">
            <v>1252879843</v>
          </cell>
          <cell r="V12">
            <v>1155785406</v>
          </cell>
        </row>
        <row r="13">
          <cell r="J13">
            <v>71102</v>
          </cell>
          <cell r="K13">
            <v>616720547</v>
          </cell>
          <cell r="L13">
            <v>577764992</v>
          </cell>
          <cell r="M13">
            <v>640902500</v>
          </cell>
          <cell r="N13">
            <v>671475546</v>
          </cell>
          <cell r="O13">
            <v>681913570</v>
          </cell>
          <cell r="P13">
            <v>822483471</v>
          </cell>
          <cell r="Q13">
            <v>718871463</v>
          </cell>
          <cell r="R13">
            <v>864447862</v>
          </cell>
          <cell r="S13">
            <v>683807891</v>
          </cell>
          <cell r="T13">
            <v>863659860</v>
          </cell>
          <cell r="U13">
            <v>749272995</v>
          </cell>
          <cell r="V13">
            <v>734800106</v>
          </cell>
        </row>
        <row r="14">
          <cell r="J14">
            <v>71103</v>
          </cell>
          <cell r="K14">
            <v>557326916</v>
          </cell>
          <cell r="L14">
            <v>556960182</v>
          </cell>
          <cell r="M14">
            <v>588192751</v>
          </cell>
          <cell r="N14">
            <v>570975825</v>
          </cell>
          <cell r="O14">
            <v>630540379</v>
          </cell>
          <cell r="P14">
            <v>538848788</v>
          </cell>
          <cell r="Q14">
            <v>694530688</v>
          </cell>
          <cell r="R14">
            <v>543174899</v>
          </cell>
          <cell r="S14">
            <v>818446072</v>
          </cell>
          <cell r="T14">
            <v>696049162</v>
          </cell>
          <cell r="U14">
            <v>796719928</v>
          </cell>
          <cell r="V14">
            <v>770091778</v>
          </cell>
        </row>
        <row r="15">
          <cell r="J15">
            <v>71104</v>
          </cell>
          <cell r="K15">
            <v>1598984445</v>
          </cell>
          <cell r="L15">
            <v>1669775689</v>
          </cell>
          <cell r="M15">
            <v>1865555503</v>
          </cell>
          <cell r="N15">
            <v>1885627632</v>
          </cell>
          <cell r="O15">
            <v>1689677917</v>
          </cell>
          <cell r="P15">
            <v>1977993238</v>
          </cell>
          <cell r="Q15">
            <v>2751066567</v>
          </cell>
          <cell r="R15">
            <v>2192170115</v>
          </cell>
          <cell r="S15">
            <v>2386014942</v>
          </cell>
          <cell r="T15">
            <v>2181102022</v>
          </cell>
          <cell r="U15">
            <v>2344336289</v>
          </cell>
          <cell r="V15">
            <v>2661257053</v>
          </cell>
        </row>
        <row r="16">
          <cell r="J16">
            <v>71105</v>
          </cell>
          <cell r="K16">
            <v>481762804</v>
          </cell>
          <cell r="L16">
            <v>563698336</v>
          </cell>
          <cell r="M16">
            <v>942729636</v>
          </cell>
          <cell r="N16">
            <v>938453357</v>
          </cell>
          <cell r="O16">
            <v>960921534</v>
          </cell>
          <cell r="P16">
            <v>1024172829</v>
          </cell>
          <cell r="Q16">
            <v>1130216322</v>
          </cell>
          <cell r="R16">
            <v>878105403</v>
          </cell>
          <cell r="S16">
            <v>978080653</v>
          </cell>
          <cell r="T16">
            <v>1102439839</v>
          </cell>
          <cell r="U16">
            <v>1232564339</v>
          </cell>
          <cell r="V16">
            <v>987694611</v>
          </cell>
        </row>
        <row r="17">
          <cell r="J17">
            <v>71106</v>
          </cell>
          <cell r="K17">
            <v>16880000</v>
          </cell>
          <cell r="L17">
            <v>30450000</v>
          </cell>
          <cell r="M17">
            <v>20225000</v>
          </cell>
          <cell r="N17">
            <v>17725000</v>
          </cell>
          <cell r="O17">
            <v>40700000</v>
          </cell>
          <cell r="P17">
            <v>3343750</v>
          </cell>
          <cell r="Q17">
            <v>17725000</v>
          </cell>
          <cell r="R17">
            <v>18975000</v>
          </cell>
          <cell r="S17">
            <v>17725000</v>
          </cell>
          <cell r="T17">
            <v>29681250</v>
          </cell>
          <cell r="U17">
            <v>35923000</v>
          </cell>
          <cell r="V17">
            <v>54825000</v>
          </cell>
        </row>
        <row r="18">
          <cell r="J18">
            <v>71107</v>
          </cell>
          <cell r="K18">
            <v>1152278540</v>
          </cell>
          <cell r="L18">
            <v>1313415531</v>
          </cell>
          <cell r="M18">
            <v>1149682285</v>
          </cell>
          <cell r="N18">
            <v>1246869098</v>
          </cell>
          <cell r="O18">
            <v>1220528619</v>
          </cell>
          <cell r="P18">
            <v>1238552766</v>
          </cell>
          <cell r="Q18">
            <v>1348371416</v>
          </cell>
          <cell r="R18">
            <v>1261855788</v>
          </cell>
          <cell r="S18">
            <v>1254234245</v>
          </cell>
          <cell r="T18">
            <v>1287508792</v>
          </cell>
          <cell r="U18">
            <v>1448708182</v>
          </cell>
          <cell r="V18">
            <v>1393461042</v>
          </cell>
        </row>
        <row r="19">
          <cell r="J19">
            <v>71108</v>
          </cell>
          <cell r="K19">
            <v>615916888</v>
          </cell>
          <cell r="L19">
            <v>705393667</v>
          </cell>
          <cell r="M19">
            <v>861255870</v>
          </cell>
          <cell r="N19">
            <v>1145453880</v>
          </cell>
          <cell r="O19">
            <v>858097740</v>
          </cell>
          <cell r="P19">
            <v>870276374</v>
          </cell>
          <cell r="Q19">
            <v>982083672</v>
          </cell>
          <cell r="R19">
            <v>936044251</v>
          </cell>
          <cell r="S19">
            <v>1078413710</v>
          </cell>
          <cell r="T19">
            <v>959562340</v>
          </cell>
          <cell r="U19">
            <v>939178475</v>
          </cell>
          <cell r="V19">
            <v>815804939</v>
          </cell>
        </row>
        <row r="20">
          <cell r="J20">
            <v>71112</v>
          </cell>
          <cell r="K20">
            <v>142165427</v>
          </cell>
          <cell r="L20">
            <v>98852650</v>
          </cell>
          <cell r="M20">
            <v>184398658</v>
          </cell>
          <cell r="N20">
            <v>545367040</v>
          </cell>
          <cell r="O20">
            <v>256540132</v>
          </cell>
          <cell r="P20">
            <v>293484174</v>
          </cell>
          <cell r="Q20">
            <v>415355986</v>
          </cell>
          <cell r="R20">
            <v>380892619</v>
          </cell>
          <cell r="S20">
            <v>353494231</v>
          </cell>
          <cell r="T20">
            <v>334533798</v>
          </cell>
          <cell r="U20">
            <v>372032137</v>
          </cell>
          <cell r="V20">
            <v>308635786</v>
          </cell>
        </row>
        <row r="21">
          <cell r="J21">
            <v>71113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40249166</v>
          </cell>
          <cell r="Q21">
            <v>0</v>
          </cell>
          <cell r="R21">
            <v>115030346</v>
          </cell>
          <cell r="S21">
            <v>138435001</v>
          </cell>
          <cell r="T21">
            <v>109056456</v>
          </cell>
          <cell r="U21">
            <v>60053662</v>
          </cell>
          <cell r="V21">
            <v>88005240</v>
          </cell>
        </row>
        <row r="22">
          <cell r="J22">
            <v>71199</v>
          </cell>
          <cell r="K22">
            <v>172622472</v>
          </cell>
          <cell r="L22">
            <v>103192423</v>
          </cell>
          <cell r="M22">
            <v>-20362500</v>
          </cell>
          <cell r="N22">
            <v>266483940</v>
          </cell>
          <cell r="O22">
            <v>-20596031</v>
          </cell>
          <cell r="P22">
            <v>76590930</v>
          </cell>
          <cell r="Q22">
            <v>204625850</v>
          </cell>
          <cell r="R22">
            <v>92871939</v>
          </cell>
          <cell r="S22">
            <v>339237562</v>
          </cell>
          <cell r="T22">
            <v>141540143</v>
          </cell>
          <cell r="U22">
            <v>245854920</v>
          </cell>
          <cell r="V22">
            <v>701900865</v>
          </cell>
        </row>
        <row r="23">
          <cell r="J23">
            <v>71201</v>
          </cell>
          <cell r="K23">
            <v>4112800901</v>
          </cell>
          <cell r="L23">
            <v>3642497847</v>
          </cell>
          <cell r="M23">
            <v>3333344941</v>
          </cell>
          <cell r="N23">
            <v>3507636982</v>
          </cell>
          <cell r="O23">
            <v>3354781029</v>
          </cell>
          <cell r="P23">
            <v>3508218385</v>
          </cell>
          <cell r="Q23">
            <v>3317366816</v>
          </cell>
          <cell r="R23">
            <v>2939841945</v>
          </cell>
          <cell r="S23">
            <v>3306480445</v>
          </cell>
          <cell r="T23">
            <v>3427561641</v>
          </cell>
          <cell r="U23">
            <v>3503096739</v>
          </cell>
          <cell r="V23">
            <v>3050622550</v>
          </cell>
        </row>
        <row r="24">
          <cell r="J24">
            <v>71202</v>
          </cell>
          <cell r="K24">
            <v>1253463443</v>
          </cell>
          <cell r="L24">
            <v>1245108325</v>
          </cell>
          <cell r="M24">
            <v>1537850627</v>
          </cell>
          <cell r="N24">
            <v>1806725165</v>
          </cell>
          <cell r="O24">
            <v>1651199559</v>
          </cell>
          <cell r="P24">
            <v>1792613749</v>
          </cell>
          <cell r="Q24">
            <v>1685618890</v>
          </cell>
          <cell r="R24">
            <v>1807347030</v>
          </cell>
          <cell r="S24">
            <v>1656749055</v>
          </cell>
          <cell r="T24">
            <v>2154418033</v>
          </cell>
          <cell r="U24">
            <v>2038535576</v>
          </cell>
          <cell r="V24">
            <v>2120058664</v>
          </cell>
        </row>
        <row r="25">
          <cell r="J25">
            <v>71203</v>
          </cell>
          <cell r="K25">
            <v>142417386</v>
          </cell>
          <cell r="L25">
            <v>141280614</v>
          </cell>
          <cell r="M25">
            <v>127968611</v>
          </cell>
          <cell r="N25">
            <v>138204679</v>
          </cell>
          <cell r="O25">
            <v>139898490</v>
          </cell>
          <cell r="P25">
            <v>145125847</v>
          </cell>
          <cell r="Q25">
            <v>140841706</v>
          </cell>
          <cell r="R25">
            <v>274739100</v>
          </cell>
          <cell r="S25">
            <v>302218311</v>
          </cell>
          <cell r="T25">
            <v>293033791</v>
          </cell>
          <cell r="U25">
            <v>315621080</v>
          </cell>
          <cell r="V25">
            <v>393600551</v>
          </cell>
        </row>
        <row r="26">
          <cell r="J26">
            <v>71204</v>
          </cell>
          <cell r="K26">
            <v>4867200</v>
          </cell>
          <cell r="L26">
            <v>4000000</v>
          </cell>
          <cell r="M26">
            <v>23251000</v>
          </cell>
          <cell r="N26">
            <v>12404800</v>
          </cell>
          <cell r="O26">
            <v>17257000</v>
          </cell>
          <cell r="P26">
            <v>9257000</v>
          </cell>
          <cell r="Q26">
            <v>59894000</v>
          </cell>
          <cell r="R26">
            <v>40705000</v>
          </cell>
          <cell r="S26">
            <v>23739500</v>
          </cell>
          <cell r="T26">
            <v>32506000</v>
          </cell>
          <cell r="U26">
            <v>68283000</v>
          </cell>
          <cell r="V26">
            <v>32740000</v>
          </cell>
        </row>
        <row r="27">
          <cell r="J27">
            <v>71205</v>
          </cell>
          <cell r="K27">
            <v>128452219</v>
          </cell>
          <cell r="L27">
            <v>94879651</v>
          </cell>
          <cell r="M27">
            <v>33725143</v>
          </cell>
          <cell r="N27">
            <v>23686891</v>
          </cell>
          <cell r="O27">
            <v>52422030</v>
          </cell>
          <cell r="P27">
            <v>44746391</v>
          </cell>
          <cell r="Q27">
            <v>129911683</v>
          </cell>
          <cell r="R27">
            <v>142973592</v>
          </cell>
          <cell r="S27">
            <v>66098114</v>
          </cell>
          <cell r="T27">
            <v>125290250</v>
          </cell>
          <cell r="U27">
            <v>362245015</v>
          </cell>
          <cell r="V27">
            <v>79913381</v>
          </cell>
        </row>
        <row r="28">
          <cell r="J28">
            <v>71206</v>
          </cell>
          <cell r="K28">
            <v>938341493</v>
          </cell>
          <cell r="L28">
            <v>1748584402</v>
          </cell>
          <cell r="M28">
            <v>792018262</v>
          </cell>
          <cell r="N28">
            <v>698300930</v>
          </cell>
          <cell r="O28">
            <v>629578948</v>
          </cell>
          <cell r="P28">
            <v>741712669</v>
          </cell>
          <cell r="Q28">
            <v>1150043568</v>
          </cell>
          <cell r="R28">
            <v>1411805645</v>
          </cell>
          <cell r="S28">
            <v>694994532</v>
          </cell>
          <cell r="T28">
            <v>1148004774</v>
          </cell>
          <cell r="U28">
            <v>1517476435</v>
          </cell>
          <cell r="V28">
            <v>1597265983</v>
          </cell>
        </row>
        <row r="29">
          <cell r="J29">
            <v>71207</v>
          </cell>
          <cell r="K29">
            <v>2191485413</v>
          </cell>
          <cell r="L29">
            <v>1827448353</v>
          </cell>
          <cell r="M29">
            <v>2304961569</v>
          </cell>
          <cell r="N29">
            <v>2425686507</v>
          </cell>
          <cell r="O29">
            <v>2838902151</v>
          </cell>
          <cell r="P29">
            <v>2296986274</v>
          </cell>
          <cell r="Q29">
            <v>2875538985</v>
          </cell>
          <cell r="R29">
            <v>2015896658</v>
          </cell>
          <cell r="S29">
            <v>2871152020</v>
          </cell>
          <cell r="T29">
            <v>3024629190</v>
          </cell>
          <cell r="U29">
            <v>2974071543</v>
          </cell>
          <cell r="V29">
            <v>4423536295</v>
          </cell>
        </row>
        <row r="30">
          <cell r="J30">
            <v>71208</v>
          </cell>
          <cell r="K30">
            <v>983628150</v>
          </cell>
          <cell r="L30">
            <v>909769419</v>
          </cell>
          <cell r="M30">
            <v>833828527</v>
          </cell>
          <cell r="N30">
            <v>870242244</v>
          </cell>
          <cell r="O30">
            <v>793972765</v>
          </cell>
          <cell r="P30">
            <v>945950451</v>
          </cell>
          <cell r="Q30">
            <v>1043503437</v>
          </cell>
          <cell r="R30">
            <v>1175764383</v>
          </cell>
          <cell r="S30">
            <v>1012862383</v>
          </cell>
          <cell r="T30">
            <v>1181306806</v>
          </cell>
          <cell r="U30">
            <v>1387225600</v>
          </cell>
          <cell r="V30">
            <v>1360355091</v>
          </cell>
        </row>
        <row r="31">
          <cell r="J31">
            <v>71209</v>
          </cell>
          <cell r="K31">
            <v>126062035</v>
          </cell>
          <cell r="L31">
            <v>103048943</v>
          </cell>
          <cell r="M31">
            <v>60857211</v>
          </cell>
          <cell r="N31">
            <v>102153762</v>
          </cell>
          <cell r="O31">
            <v>94140687</v>
          </cell>
          <cell r="P31">
            <v>113737336</v>
          </cell>
          <cell r="Q31">
            <v>132069547</v>
          </cell>
          <cell r="R31">
            <v>97333416</v>
          </cell>
          <cell r="S31">
            <v>59043682</v>
          </cell>
          <cell r="T31">
            <v>54017332</v>
          </cell>
          <cell r="U31">
            <v>73879313</v>
          </cell>
          <cell r="V31">
            <v>91284470</v>
          </cell>
        </row>
        <row r="32">
          <cell r="J32">
            <v>71250</v>
          </cell>
          <cell r="K32">
            <v>800972615</v>
          </cell>
          <cell r="L32">
            <v>748066741</v>
          </cell>
          <cell r="M32">
            <v>812472088</v>
          </cell>
          <cell r="N32">
            <v>826183182</v>
          </cell>
          <cell r="O32">
            <v>799972891</v>
          </cell>
          <cell r="P32">
            <v>833470760</v>
          </cell>
          <cell r="Q32">
            <v>900450038</v>
          </cell>
          <cell r="R32">
            <v>1015776055</v>
          </cell>
          <cell r="S32">
            <v>970936208</v>
          </cell>
          <cell r="T32">
            <v>1062254941</v>
          </cell>
          <cell r="U32">
            <v>1102721757</v>
          </cell>
          <cell r="V32">
            <v>-42775913</v>
          </cell>
        </row>
        <row r="33">
          <cell r="J33">
            <v>71301</v>
          </cell>
          <cell r="K33">
            <v>194400000</v>
          </cell>
          <cell r="L33">
            <v>194400000</v>
          </cell>
          <cell r="M33">
            <v>258400000</v>
          </cell>
          <cell r="N33">
            <v>159500000</v>
          </cell>
          <cell r="O33">
            <v>129600000</v>
          </cell>
          <cell r="P33">
            <v>255644000</v>
          </cell>
          <cell r="Q33">
            <v>129600000</v>
          </cell>
          <cell r="R33">
            <v>157590000</v>
          </cell>
          <cell r="S33">
            <v>231418750</v>
          </cell>
          <cell r="T33">
            <v>177600000</v>
          </cell>
          <cell r="U33">
            <v>130604000</v>
          </cell>
          <cell r="V33">
            <v>250769300</v>
          </cell>
        </row>
        <row r="34">
          <cell r="J34">
            <v>71302</v>
          </cell>
          <cell r="K34">
            <v>0</v>
          </cell>
          <cell r="L34">
            <v>0</v>
          </cell>
          <cell r="M34">
            <v>0</v>
          </cell>
          <cell r="N34">
            <v>1000000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1000000</v>
          </cell>
          <cell r="U34">
            <v>0</v>
          </cell>
          <cell r="V34">
            <v>0</v>
          </cell>
        </row>
        <row r="35">
          <cell r="J35">
            <v>71303</v>
          </cell>
          <cell r="K35">
            <v>482085997</v>
          </cell>
          <cell r="L35">
            <v>886918016</v>
          </cell>
          <cell r="M35">
            <v>980382747</v>
          </cell>
          <cell r="N35">
            <v>1005480026</v>
          </cell>
          <cell r="O35">
            <v>976460738</v>
          </cell>
          <cell r="P35">
            <v>930203478</v>
          </cell>
          <cell r="Q35">
            <v>101443078</v>
          </cell>
          <cell r="R35">
            <v>89000000</v>
          </cell>
          <cell r="S35">
            <v>89000000</v>
          </cell>
          <cell r="T35">
            <v>89000000</v>
          </cell>
          <cell r="U35">
            <v>89000000</v>
          </cell>
          <cell r="V35">
            <v>89000000</v>
          </cell>
        </row>
        <row r="36">
          <cell r="J36">
            <v>71304</v>
          </cell>
          <cell r="K36">
            <v>98018725</v>
          </cell>
          <cell r="L36">
            <v>88720320</v>
          </cell>
          <cell r="M36">
            <v>82231830</v>
          </cell>
          <cell r="N36">
            <v>3316675</v>
          </cell>
          <cell r="O36">
            <v>95810613</v>
          </cell>
          <cell r="P36">
            <v>8088500</v>
          </cell>
          <cell r="Q36">
            <v>98363200</v>
          </cell>
          <cell r="R36">
            <v>67285113</v>
          </cell>
          <cell r="S36">
            <v>78081679</v>
          </cell>
          <cell r="T36">
            <v>48930788</v>
          </cell>
          <cell r="U36">
            <v>46820238</v>
          </cell>
          <cell r="V36">
            <v>61854526</v>
          </cell>
        </row>
        <row r="37">
          <cell r="J37">
            <v>71305</v>
          </cell>
          <cell r="K37">
            <v>61494648</v>
          </cell>
          <cell r="L37">
            <v>87572412</v>
          </cell>
          <cell r="M37">
            <v>55133993</v>
          </cell>
          <cell r="N37">
            <v>126351085</v>
          </cell>
          <cell r="O37">
            <v>-46977413</v>
          </cell>
          <cell r="P37">
            <v>84000000</v>
          </cell>
          <cell r="Q37">
            <v>76563276</v>
          </cell>
          <cell r="R37">
            <v>61428225</v>
          </cell>
          <cell r="S37">
            <v>91813667</v>
          </cell>
          <cell r="T37">
            <v>49036064</v>
          </cell>
          <cell r="U37">
            <v>66741664</v>
          </cell>
          <cell r="V37">
            <v>46622959</v>
          </cell>
        </row>
        <row r="38">
          <cell r="J38">
            <v>71306</v>
          </cell>
          <cell r="K38">
            <v>103074000</v>
          </cell>
          <cell r="L38">
            <v>12471000</v>
          </cell>
          <cell r="M38">
            <v>103833300</v>
          </cell>
          <cell r="N38">
            <v>15936000</v>
          </cell>
          <cell r="O38">
            <v>16203000</v>
          </cell>
          <cell r="P38">
            <v>104505000</v>
          </cell>
          <cell r="Q38">
            <v>15285000</v>
          </cell>
          <cell r="R38">
            <v>105335750</v>
          </cell>
          <cell r="S38">
            <v>13545000</v>
          </cell>
          <cell r="T38">
            <v>104727000</v>
          </cell>
          <cell r="U38">
            <v>15444000</v>
          </cell>
          <cell r="V38">
            <v>105789000</v>
          </cell>
        </row>
        <row r="39">
          <cell r="J39">
            <v>71399</v>
          </cell>
          <cell r="K39">
            <v>1247129962</v>
          </cell>
          <cell r="L39">
            <v>1028227843</v>
          </cell>
          <cell r="M39">
            <v>233258722</v>
          </cell>
          <cell r="N39">
            <v>-91478672</v>
          </cell>
          <cell r="O39">
            <v>3123546</v>
          </cell>
          <cell r="P39">
            <v>10500000</v>
          </cell>
          <cell r="Q39">
            <v>175715409</v>
          </cell>
          <cell r="R39">
            <v>2237190</v>
          </cell>
          <cell r="S39">
            <v>10500000</v>
          </cell>
          <cell r="T39">
            <v>0</v>
          </cell>
          <cell r="U39">
            <v>2565118</v>
          </cell>
          <cell r="V39">
            <v>24459140</v>
          </cell>
        </row>
        <row r="40">
          <cell r="J40">
            <v>72101</v>
          </cell>
          <cell r="K40">
            <v>494997246</v>
          </cell>
          <cell r="L40">
            <v>424965836</v>
          </cell>
          <cell r="M40">
            <v>339319268</v>
          </cell>
          <cell r="N40">
            <v>425390676</v>
          </cell>
          <cell r="O40">
            <v>492936929</v>
          </cell>
          <cell r="P40">
            <v>571930386</v>
          </cell>
          <cell r="Q40">
            <v>540278915</v>
          </cell>
          <cell r="R40">
            <v>518547664</v>
          </cell>
          <cell r="S40">
            <v>293174051</v>
          </cell>
          <cell r="T40">
            <v>531628664</v>
          </cell>
          <cell r="U40">
            <v>530729483</v>
          </cell>
          <cell r="V40">
            <v>1401866006</v>
          </cell>
        </row>
        <row r="41">
          <cell r="J41">
            <v>72102</v>
          </cell>
          <cell r="K41">
            <v>14700000</v>
          </cell>
          <cell r="L41">
            <v>74800834</v>
          </cell>
          <cell r="M41">
            <v>126129008</v>
          </cell>
          <cell r="N41">
            <v>64426084</v>
          </cell>
          <cell r="O41">
            <v>73746534</v>
          </cell>
          <cell r="P41">
            <v>43333334</v>
          </cell>
          <cell r="Q41">
            <v>136894799</v>
          </cell>
          <cell r="R41">
            <v>107554452</v>
          </cell>
          <cell r="S41">
            <v>32327984</v>
          </cell>
          <cell r="T41">
            <v>328885334</v>
          </cell>
          <cell r="U41">
            <v>111284134</v>
          </cell>
          <cell r="V41">
            <v>35833326</v>
          </cell>
        </row>
        <row r="42">
          <cell r="J42">
            <v>72103</v>
          </cell>
          <cell r="K42">
            <v>6517000</v>
          </cell>
          <cell r="L42">
            <v>18042900</v>
          </cell>
          <cell r="M42">
            <v>92486650</v>
          </cell>
          <cell r="N42">
            <v>27900000</v>
          </cell>
          <cell r="O42">
            <v>2250000</v>
          </cell>
          <cell r="P42">
            <v>11347064</v>
          </cell>
          <cell r="Q42">
            <v>41660740</v>
          </cell>
          <cell r="R42">
            <v>-12521118</v>
          </cell>
          <cell r="S42">
            <v>409964000</v>
          </cell>
          <cell r="T42">
            <v>3077000</v>
          </cell>
          <cell r="U42">
            <v>9442000</v>
          </cell>
          <cell r="V42">
            <v>13685955</v>
          </cell>
        </row>
        <row r="43">
          <cell r="J43">
            <v>72104</v>
          </cell>
          <cell r="K43">
            <v>0</v>
          </cell>
          <cell r="L43">
            <v>25783713</v>
          </cell>
          <cell r="M43">
            <v>69998926</v>
          </cell>
          <cell r="N43">
            <v>5131142</v>
          </cell>
          <cell r="O43">
            <v>0</v>
          </cell>
          <cell r="P43">
            <v>0</v>
          </cell>
          <cell r="Q43">
            <v>3778582</v>
          </cell>
          <cell r="R43">
            <v>87522716</v>
          </cell>
          <cell r="S43">
            <v>10994894</v>
          </cell>
          <cell r="T43">
            <v>567732</v>
          </cell>
          <cell r="U43">
            <v>3618935</v>
          </cell>
          <cell r="V43">
            <v>0</v>
          </cell>
        </row>
        <row r="44">
          <cell r="J44">
            <v>72105</v>
          </cell>
          <cell r="K44">
            <v>88650000</v>
          </cell>
          <cell r="L44">
            <v>12500000</v>
          </cell>
          <cell r="M44">
            <v>98958000</v>
          </cell>
          <cell r="N44">
            <v>8600000</v>
          </cell>
          <cell r="O44">
            <v>31425000</v>
          </cell>
          <cell r="P44">
            <v>46264853</v>
          </cell>
          <cell r="Q44">
            <v>-4500000</v>
          </cell>
          <cell r="R44">
            <v>5000000</v>
          </cell>
          <cell r="S44">
            <v>104400705</v>
          </cell>
          <cell r="T44">
            <v>15000000</v>
          </cell>
          <cell r="U44">
            <v>23700000</v>
          </cell>
          <cell r="V44">
            <v>5000000</v>
          </cell>
        </row>
        <row r="45">
          <cell r="J45">
            <v>73101</v>
          </cell>
          <cell r="K45">
            <v>7473331195</v>
          </cell>
          <cell r="L45">
            <v>9452086215</v>
          </cell>
          <cell r="M45">
            <v>8987999337</v>
          </cell>
          <cell r="N45">
            <v>8744298515</v>
          </cell>
          <cell r="O45">
            <v>8554564068</v>
          </cell>
          <cell r="P45">
            <v>8788452368</v>
          </cell>
          <cell r="Q45">
            <v>9054082076</v>
          </cell>
          <cell r="R45">
            <v>9558251040</v>
          </cell>
          <cell r="S45">
            <v>9857418258</v>
          </cell>
          <cell r="T45">
            <v>9911288368</v>
          </cell>
          <cell r="U45">
            <v>9600670377</v>
          </cell>
          <cell r="V45">
            <v>10051111050</v>
          </cell>
        </row>
        <row r="46">
          <cell r="J46">
            <v>73102</v>
          </cell>
          <cell r="K46">
            <v>474108738</v>
          </cell>
          <cell r="L46">
            <v>490032804</v>
          </cell>
          <cell r="M46">
            <v>566978202</v>
          </cell>
          <cell r="N46">
            <v>600253618</v>
          </cell>
          <cell r="O46">
            <v>561146996</v>
          </cell>
          <cell r="P46">
            <v>557297262</v>
          </cell>
          <cell r="Q46">
            <v>554734188</v>
          </cell>
          <cell r="R46">
            <v>578196896</v>
          </cell>
          <cell r="S46">
            <v>894732382</v>
          </cell>
          <cell r="T46">
            <v>1006912157</v>
          </cell>
          <cell r="U46">
            <v>1075927755</v>
          </cell>
          <cell r="V46">
            <v>997424649</v>
          </cell>
        </row>
        <row r="47">
          <cell r="J47">
            <v>73103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7770000</v>
          </cell>
          <cell r="T47">
            <v>55105000</v>
          </cell>
          <cell r="U47">
            <v>70745000</v>
          </cell>
          <cell r="V47">
            <v>97440000</v>
          </cell>
        </row>
        <row r="48">
          <cell r="J48">
            <v>73104</v>
          </cell>
          <cell r="K48">
            <v>78420000</v>
          </cell>
          <cell r="L48">
            <v>85410000</v>
          </cell>
          <cell r="M48">
            <v>72310000</v>
          </cell>
          <cell r="N48">
            <v>84370000</v>
          </cell>
          <cell r="O48">
            <v>80590000</v>
          </cell>
          <cell r="P48">
            <v>87340000</v>
          </cell>
          <cell r="Q48">
            <v>89590000</v>
          </cell>
          <cell r="R48">
            <v>96360000</v>
          </cell>
          <cell r="S48">
            <v>101590000</v>
          </cell>
          <cell r="T48">
            <v>99300000</v>
          </cell>
          <cell r="U48">
            <v>102520000</v>
          </cell>
          <cell r="V48">
            <v>97680000</v>
          </cell>
        </row>
        <row r="49">
          <cell r="J49">
            <v>73105</v>
          </cell>
          <cell r="K49">
            <v>74131218</v>
          </cell>
          <cell r="L49">
            <v>102645333</v>
          </cell>
          <cell r="M49">
            <v>78867821</v>
          </cell>
          <cell r="N49">
            <v>74460700</v>
          </cell>
          <cell r="O49">
            <v>76616500</v>
          </cell>
          <cell r="P49">
            <v>90527754</v>
          </cell>
          <cell r="Q49">
            <v>67238484</v>
          </cell>
          <cell r="R49">
            <v>67638279</v>
          </cell>
          <cell r="S49">
            <v>9230800</v>
          </cell>
          <cell r="T49">
            <v>9047833</v>
          </cell>
          <cell r="U49">
            <v>10602100</v>
          </cell>
          <cell r="V49">
            <v>543918374</v>
          </cell>
        </row>
        <row r="50">
          <cell r="J50">
            <v>73106</v>
          </cell>
          <cell r="K50">
            <v>30637319</v>
          </cell>
          <cell r="L50">
            <v>16500000</v>
          </cell>
          <cell r="M50">
            <v>15820000</v>
          </cell>
          <cell r="N50">
            <v>18072899</v>
          </cell>
          <cell r="O50">
            <v>7500000</v>
          </cell>
          <cell r="P50">
            <v>42725600</v>
          </cell>
          <cell r="Q50">
            <v>16386983</v>
          </cell>
          <cell r="R50">
            <v>20100000</v>
          </cell>
          <cell r="S50">
            <v>72075000</v>
          </cell>
          <cell r="T50">
            <v>-25866689</v>
          </cell>
          <cell r="U50">
            <v>22500000</v>
          </cell>
          <cell r="V50">
            <v>19970000</v>
          </cell>
        </row>
        <row r="51">
          <cell r="J51">
            <v>73107</v>
          </cell>
          <cell r="K51">
            <v>295165951</v>
          </cell>
          <cell r="L51">
            <v>334977859</v>
          </cell>
          <cell r="M51">
            <v>430202160</v>
          </cell>
          <cell r="N51">
            <v>340269902</v>
          </cell>
          <cell r="O51">
            <v>342007818</v>
          </cell>
          <cell r="P51">
            <v>341394620</v>
          </cell>
          <cell r="Q51">
            <v>344744810</v>
          </cell>
          <cell r="R51">
            <v>372511068</v>
          </cell>
          <cell r="S51">
            <v>283788112</v>
          </cell>
          <cell r="T51">
            <v>378995603</v>
          </cell>
          <cell r="U51">
            <v>378911554</v>
          </cell>
          <cell r="V51">
            <v>378133926</v>
          </cell>
        </row>
        <row r="52">
          <cell r="J52">
            <v>73109</v>
          </cell>
          <cell r="K52">
            <v>8879025</v>
          </cell>
          <cell r="L52">
            <v>7865500</v>
          </cell>
          <cell r="M52">
            <v>24786339</v>
          </cell>
          <cell r="N52">
            <v>18975802</v>
          </cell>
          <cell r="O52">
            <v>16224418</v>
          </cell>
          <cell r="P52">
            <v>15610899</v>
          </cell>
          <cell r="Q52">
            <v>5653999</v>
          </cell>
          <cell r="R52">
            <v>14970486</v>
          </cell>
          <cell r="S52">
            <v>24021608</v>
          </cell>
          <cell r="T52">
            <v>25467310</v>
          </cell>
          <cell r="U52">
            <v>25019668</v>
          </cell>
          <cell r="V52">
            <v>11197000</v>
          </cell>
        </row>
        <row r="53">
          <cell r="J53">
            <v>73110</v>
          </cell>
          <cell r="K53">
            <v>6000000</v>
          </cell>
          <cell r="L53">
            <v>8857143</v>
          </cell>
          <cell r="M53">
            <v>8857143</v>
          </cell>
          <cell r="N53">
            <v>8857143</v>
          </cell>
          <cell r="O53">
            <v>8857143</v>
          </cell>
          <cell r="P53">
            <v>8857143</v>
          </cell>
          <cell r="Q53">
            <v>8857143</v>
          </cell>
          <cell r="R53">
            <v>6000000</v>
          </cell>
          <cell r="S53">
            <v>12285715</v>
          </cell>
          <cell r="T53">
            <v>8000000</v>
          </cell>
          <cell r="U53">
            <v>8857143</v>
          </cell>
          <cell r="V53">
            <v>8857143</v>
          </cell>
        </row>
        <row r="54">
          <cell r="J54">
            <v>73111</v>
          </cell>
          <cell r="K54">
            <v>17373273</v>
          </cell>
          <cell r="L54">
            <v>17373273</v>
          </cell>
          <cell r="M54">
            <v>17373273</v>
          </cell>
          <cell r="N54">
            <v>17373273</v>
          </cell>
          <cell r="O54">
            <v>17373273</v>
          </cell>
          <cell r="P54">
            <v>17373275</v>
          </cell>
          <cell r="Q54">
            <v>18797757</v>
          </cell>
          <cell r="R54">
            <v>18797757</v>
          </cell>
          <cell r="S54">
            <v>18797757</v>
          </cell>
          <cell r="T54">
            <v>18797757</v>
          </cell>
          <cell r="U54">
            <v>18797757</v>
          </cell>
          <cell r="V54">
            <v>18797759</v>
          </cell>
        </row>
        <row r="55">
          <cell r="J55">
            <v>73112</v>
          </cell>
          <cell r="K55">
            <v>169130000</v>
          </cell>
          <cell r="L55">
            <v>261117583</v>
          </cell>
          <cell r="M55">
            <v>264046750</v>
          </cell>
          <cell r="N55">
            <v>333248000</v>
          </cell>
          <cell r="O55">
            <v>248458416</v>
          </cell>
          <cell r="P55">
            <v>381611667</v>
          </cell>
          <cell r="Q55">
            <v>295004749</v>
          </cell>
          <cell r="R55">
            <v>353093667</v>
          </cell>
          <cell r="S55">
            <v>383623402</v>
          </cell>
          <cell r="T55">
            <v>408198263</v>
          </cell>
          <cell r="U55">
            <v>559002715</v>
          </cell>
          <cell r="V55">
            <v>336962000</v>
          </cell>
        </row>
        <row r="56">
          <cell r="J56">
            <v>73114</v>
          </cell>
          <cell r="K56">
            <v>36236500</v>
          </cell>
          <cell r="L56">
            <v>18000000</v>
          </cell>
          <cell r="M56">
            <v>10000000</v>
          </cell>
          <cell r="N56">
            <v>28323000</v>
          </cell>
          <cell r="O56">
            <v>12000000</v>
          </cell>
          <cell r="P56">
            <v>10000000</v>
          </cell>
          <cell r="Q56">
            <v>14000000</v>
          </cell>
          <cell r="R56">
            <v>30000000</v>
          </cell>
          <cell r="S56">
            <v>26000000</v>
          </cell>
          <cell r="T56">
            <v>15000000</v>
          </cell>
          <cell r="U56">
            <v>38252500</v>
          </cell>
          <cell r="V56">
            <v>28269000</v>
          </cell>
        </row>
        <row r="57">
          <cell r="J57">
            <v>73115</v>
          </cell>
          <cell r="K57">
            <v>1618436225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734429682</v>
          </cell>
          <cell r="S57">
            <v>213312690</v>
          </cell>
          <cell r="T57">
            <v>903790</v>
          </cell>
          <cell r="U57">
            <v>2711900</v>
          </cell>
          <cell r="V57">
            <v>29514100</v>
          </cell>
        </row>
        <row r="58">
          <cell r="J58">
            <v>73116</v>
          </cell>
          <cell r="K58">
            <v>674500541</v>
          </cell>
          <cell r="L58">
            <v>698770797</v>
          </cell>
          <cell r="M58">
            <v>502165908</v>
          </cell>
          <cell r="N58">
            <v>799110729</v>
          </cell>
          <cell r="O58">
            <v>646285506</v>
          </cell>
          <cell r="P58">
            <v>663601723</v>
          </cell>
          <cell r="Q58">
            <v>667878247</v>
          </cell>
          <cell r="R58">
            <v>713985439</v>
          </cell>
          <cell r="S58">
            <v>472325848</v>
          </cell>
          <cell r="T58">
            <v>667891635</v>
          </cell>
          <cell r="U58">
            <v>1063356414</v>
          </cell>
          <cell r="V58">
            <v>1142316861</v>
          </cell>
        </row>
        <row r="59">
          <cell r="J59">
            <v>73117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8392000</v>
          </cell>
          <cell r="Q59">
            <v>7170905278</v>
          </cell>
          <cell r="R59">
            <v>1048454729</v>
          </cell>
          <cell r="S59">
            <v>4688000</v>
          </cell>
          <cell r="T59">
            <v>4105000</v>
          </cell>
          <cell r="U59">
            <v>2590700</v>
          </cell>
          <cell r="V59">
            <v>0</v>
          </cell>
        </row>
        <row r="60">
          <cell r="J60">
            <v>73118</v>
          </cell>
          <cell r="K60">
            <v>0</v>
          </cell>
          <cell r="L60">
            <v>10195984</v>
          </cell>
          <cell r="M60">
            <v>150506517</v>
          </cell>
          <cell r="N60">
            <v>0</v>
          </cell>
          <cell r="O60">
            <v>0</v>
          </cell>
          <cell r="P60">
            <v>217497561</v>
          </cell>
          <cell r="Q60">
            <v>25310400</v>
          </cell>
          <cell r="R60">
            <v>1116000</v>
          </cell>
          <cell r="S60">
            <v>0</v>
          </cell>
          <cell r="T60">
            <v>160402588</v>
          </cell>
          <cell r="U60">
            <v>187696805</v>
          </cell>
          <cell r="V60">
            <v>48011263</v>
          </cell>
        </row>
        <row r="61">
          <cell r="J61">
            <v>73119</v>
          </cell>
          <cell r="K61">
            <v>58631676</v>
          </cell>
          <cell r="L61">
            <v>38165484</v>
          </cell>
          <cell r="M61">
            <v>70122544</v>
          </cell>
          <cell r="N61">
            <v>153659990</v>
          </cell>
          <cell r="O61">
            <v>78019656</v>
          </cell>
          <cell r="P61">
            <v>87034300</v>
          </cell>
          <cell r="Q61">
            <v>93738915</v>
          </cell>
          <cell r="R61">
            <v>85246585</v>
          </cell>
          <cell r="S61">
            <v>97434630</v>
          </cell>
          <cell r="T61">
            <v>116948480</v>
          </cell>
          <cell r="U61">
            <v>172932850</v>
          </cell>
          <cell r="V61">
            <v>139639350</v>
          </cell>
        </row>
        <row r="62">
          <cell r="J62">
            <v>73120</v>
          </cell>
          <cell r="K62">
            <v>186247611</v>
          </cell>
          <cell r="L62">
            <v>328287554</v>
          </cell>
          <cell r="M62">
            <v>181162077</v>
          </cell>
          <cell r="N62">
            <v>402446748</v>
          </cell>
          <cell r="O62">
            <v>714228</v>
          </cell>
          <cell r="P62">
            <v>430059342</v>
          </cell>
          <cell r="Q62">
            <v>221499954</v>
          </cell>
          <cell r="R62">
            <v>249595</v>
          </cell>
          <cell r="S62">
            <v>634075800</v>
          </cell>
          <cell r="T62">
            <v>1916010</v>
          </cell>
          <cell r="U62">
            <v>288268139</v>
          </cell>
          <cell r="V62">
            <v>309175049</v>
          </cell>
        </row>
        <row r="63">
          <cell r="J63">
            <v>73121</v>
          </cell>
          <cell r="K63">
            <v>17983694</v>
          </cell>
          <cell r="L63">
            <v>12614000</v>
          </cell>
          <cell r="M63">
            <v>1650000</v>
          </cell>
          <cell r="N63">
            <v>4986380</v>
          </cell>
          <cell r="O63">
            <v>36345730</v>
          </cell>
          <cell r="P63">
            <v>11222211</v>
          </cell>
          <cell r="Q63">
            <v>29789940</v>
          </cell>
          <cell r="R63">
            <v>33913750</v>
          </cell>
          <cell r="S63">
            <v>29795060</v>
          </cell>
          <cell r="T63">
            <v>2200000</v>
          </cell>
          <cell r="U63">
            <v>33297480</v>
          </cell>
          <cell r="V63">
            <v>66786080</v>
          </cell>
        </row>
        <row r="64">
          <cell r="J64">
            <v>73122</v>
          </cell>
          <cell r="K64">
            <v>3630000</v>
          </cell>
          <cell r="L64">
            <v>3465000</v>
          </cell>
          <cell r="M64">
            <v>5795000</v>
          </cell>
          <cell r="N64">
            <v>3630000</v>
          </cell>
          <cell r="O64">
            <v>3630000</v>
          </cell>
          <cell r="P64">
            <v>3465000</v>
          </cell>
          <cell r="Q64">
            <v>3575000</v>
          </cell>
          <cell r="R64">
            <v>3374516</v>
          </cell>
          <cell r="S64">
            <v>3300000</v>
          </cell>
          <cell r="T64">
            <v>3300000</v>
          </cell>
          <cell r="U64">
            <v>3300000</v>
          </cell>
          <cell r="V64">
            <v>8657362</v>
          </cell>
        </row>
        <row r="65">
          <cell r="J65">
            <v>73199</v>
          </cell>
          <cell r="K65">
            <v>4800000</v>
          </cell>
          <cell r="L65">
            <v>9085714</v>
          </cell>
          <cell r="M65">
            <v>29602076</v>
          </cell>
          <cell r="N65">
            <v>16001170</v>
          </cell>
          <cell r="O65">
            <v>60811814</v>
          </cell>
          <cell r="P65">
            <v>9486714</v>
          </cell>
          <cell r="Q65">
            <v>62116664</v>
          </cell>
          <cell r="R65">
            <v>31201000</v>
          </cell>
          <cell r="S65">
            <v>42000000</v>
          </cell>
          <cell r="T65">
            <v>8220000</v>
          </cell>
          <cell r="U65">
            <v>12190475</v>
          </cell>
          <cell r="V65">
            <v>9797143</v>
          </cell>
        </row>
        <row r="66">
          <cell r="J66">
            <v>73201</v>
          </cell>
          <cell r="K66">
            <v>569331000</v>
          </cell>
          <cell r="L66">
            <v>569331000</v>
          </cell>
          <cell r="M66">
            <v>569331000</v>
          </cell>
          <cell r="N66">
            <v>569331000</v>
          </cell>
          <cell r="O66">
            <v>569331000</v>
          </cell>
          <cell r="P66">
            <v>569331000</v>
          </cell>
          <cell r="Q66">
            <v>569331000</v>
          </cell>
          <cell r="R66">
            <v>569331000</v>
          </cell>
          <cell r="S66">
            <v>569331000</v>
          </cell>
          <cell r="T66">
            <v>569331000</v>
          </cell>
          <cell r="U66">
            <v>569331000</v>
          </cell>
          <cell r="V66">
            <v>9080378149</v>
          </cell>
        </row>
        <row r="67">
          <cell r="J67">
            <v>73203</v>
          </cell>
          <cell r="K67">
            <v>1649076600</v>
          </cell>
          <cell r="L67">
            <v>1737549217</v>
          </cell>
          <cell r="M67">
            <v>1649076600</v>
          </cell>
          <cell r="N67">
            <v>1560603983</v>
          </cell>
          <cell r="O67">
            <v>1649076600</v>
          </cell>
          <cell r="P67">
            <v>2815832887</v>
          </cell>
          <cell r="Q67">
            <v>5246573721</v>
          </cell>
          <cell r="R67">
            <v>2329684719</v>
          </cell>
          <cell r="S67">
            <v>2329684719</v>
          </cell>
          <cell r="T67">
            <v>3687248523</v>
          </cell>
          <cell r="U67">
            <v>3687248524</v>
          </cell>
          <cell r="V67">
            <v>3687248524</v>
          </cell>
        </row>
        <row r="68">
          <cell r="J68">
            <v>73204</v>
          </cell>
          <cell r="K68">
            <v>-1750451668</v>
          </cell>
          <cell r="L68">
            <v>184582500</v>
          </cell>
          <cell r="M68">
            <v>184457500</v>
          </cell>
          <cell r="N68">
            <v>184332500</v>
          </cell>
          <cell r="O68">
            <v>184457500</v>
          </cell>
          <cell r="P68">
            <v>184457500</v>
          </cell>
          <cell r="Q68">
            <v>184457500</v>
          </cell>
          <cell r="R68">
            <v>-732444932</v>
          </cell>
          <cell r="S68">
            <v>258508400</v>
          </cell>
          <cell r="T68">
            <v>192797600</v>
          </cell>
          <cell r="U68">
            <v>192797600</v>
          </cell>
          <cell r="V68">
            <v>192797600</v>
          </cell>
        </row>
        <row r="69">
          <cell r="J69">
            <v>73205</v>
          </cell>
          <cell r="K69">
            <v>1043601200</v>
          </cell>
          <cell r="L69">
            <v>1118338797</v>
          </cell>
          <cell r="M69">
            <v>1043601200</v>
          </cell>
          <cell r="N69">
            <v>968863603</v>
          </cell>
          <cell r="O69">
            <v>1043601200</v>
          </cell>
          <cell r="P69">
            <v>1043601200</v>
          </cell>
          <cell r="Q69">
            <v>-6261607200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70">
          <cell r="J70">
            <v>73299</v>
          </cell>
          <cell r="K70">
            <v>1097057095</v>
          </cell>
          <cell r="L70">
            <v>-1097057095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</row>
        <row r="71">
          <cell r="J71">
            <v>74101</v>
          </cell>
          <cell r="K71">
            <v>162188222</v>
          </cell>
          <cell r="L71">
            <v>64641754</v>
          </cell>
          <cell r="M71">
            <v>59769108</v>
          </cell>
          <cell r="N71">
            <v>211235040</v>
          </cell>
          <cell r="O71">
            <v>9968114</v>
          </cell>
          <cell r="P71">
            <v>3558883</v>
          </cell>
          <cell r="Q71">
            <v>43243156</v>
          </cell>
          <cell r="R71">
            <v>5197470</v>
          </cell>
          <cell r="S71">
            <v>60106350</v>
          </cell>
          <cell r="T71">
            <v>190617096</v>
          </cell>
          <cell r="U71">
            <v>30492410</v>
          </cell>
          <cell r="V71">
            <v>34164504</v>
          </cell>
        </row>
        <row r="72">
          <cell r="J72">
            <v>74102</v>
          </cell>
          <cell r="K72">
            <v>84945569</v>
          </cell>
          <cell r="L72">
            <v>118142200</v>
          </cell>
          <cell r="M72">
            <v>186259769</v>
          </cell>
          <cell r="N72">
            <v>285263080</v>
          </cell>
          <cell r="O72">
            <v>229062380</v>
          </cell>
          <cell r="P72">
            <v>153486549</v>
          </cell>
          <cell r="Q72">
            <v>583146539</v>
          </cell>
          <cell r="R72">
            <v>298712470</v>
          </cell>
          <cell r="S72">
            <v>167788000</v>
          </cell>
          <cell r="T72">
            <v>189282062</v>
          </cell>
          <cell r="U72">
            <v>213847900</v>
          </cell>
          <cell r="V72">
            <v>273049445</v>
          </cell>
        </row>
        <row r="73">
          <cell r="J73">
            <v>74103</v>
          </cell>
          <cell r="K73">
            <v>184010541</v>
          </cell>
          <cell r="L73">
            <v>184010541</v>
          </cell>
          <cell r="M73">
            <v>184010541</v>
          </cell>
          <cell r="N73">
            <v>184010541</v>
          </cell>
          <cell r="O73">
            <v>184217016</v>
          </cell>
          <cell r="P73">
            <v>206575525</v>
          </cell>
          <cell r="Q73">
            <v>232294480</v>
          </cell>
          <cell r="R73">
            <v>230966360</v>
          </cell>
          <cell r="S73">
            <v>234766360</v>
          </cell>
          <cell r="T73">
            <v>225916360</v>
          </cell>
          <cell r="U73">
            <v>225916360</v>
          </cell>
          <cell r="V73">
            <v>225916360</v>
          </cell>
        </row>
        <row r="74">
          <cell r="J74">
            <v>74104</v>
          </cell>
          <cell r="K74">
            <v>120844500</v>
          </cell>
          <cell r="L74">
            <v>31851371</v>
          </cell>
          <cell r="M74">
            <v>59006167</v>
          </cell>
          <cell r="N74">
            <v>41076200</v>
          </cell>
          <cell r="O74">
            <v>54333730</v>
          </cell>
          <cell r="P74">
            <v>70038332</v>
          </cell>
          <cell r="Q74">
            <v>47278500</v>
          </cell>
          <cell r="R74">
            <v>36002998</v>
          </cell>
          <cell r="S74">
            <v>44323666</v>
          </cell>
          <cell r="T74">
            <v>67905750</v>
          </cell>
          <cell r="U74">
            <v>69642000</v>
          </cell>
          <cell r="V74">
            <v>59712179</v>
          </cell>
        </row>
        <row r="75">
          <cell r="J75">
            <v>74105</v>
          </cell>
          <cell r="K75">
            <v>30170400</v>
          </cell>
          <cell r="L75">
            <v>23233400</v>
          </cell>
          <cell r="M75">
            <v>28179135</v>
          </cell>
          <cell r="N75">
            <v>22842813</v>
          </cell>
          <cell r="O75">
            <v>21321600</v>
          </cell>
          <cell r="P75">
            <v>21737800</v>
          </cell>
          <cell r="Q75">
            <v>43107170</v>
          </cell>
          <cell r="R75">
            <v>39694200</v>
          </cell>
          <cell r="S75">
            <v>36246520</v>
          </cell>
          <cell r="T75">
            <v>10388256</v>
          </cell>
          <cell r="U75">
            <v>28667450</v>
          </cell>
          <cell r="V75">
            <v>26159900</v>
          </cell>
        </row>
        <row r="76">
          <cell r="J76">
            <v>74106</v>
          </cell>
          <cell r="K76">
            <v>31945495</v>
          </cell>
          <cell r="L76">
            <v>42809034</v>
          </cell>
          <cell r="M76">
            <v>65624673</v>
          </cell>
          <cell r="N76">
            <v>27727399</v>
          </cell>
          <cell r="O76">
            <v>29955625</v>
          </cell>
          <cell r="P76">
            <v>34878041</v>
          </cell>
          <cell r="Q76">
            <v>61785585</v>
          </cell>
          <cell r="R76">
            <v>33972998</v>
          </cell>
          <cell r="S76">
            <v>76359999</v>
          </cell>
          <cell r="T76">
            <v>169225992</v>
          </cell>
          <cell r="U76">
            <v>118969032</v>
          </cell>
          <cell r="V76">
            <v>119030394</v>
          </cell>
        </row>
        <row r="77">
          <cell r="J77">
            <v>74107</v>
          </cell>
          <cell r="K77">
            <v>12276210</v>
          </cell>
          <cell r="L77">
            <v>9697561</v>
          </cell>
          <cell r="M77">
            <v>9717200</v>
          </cell>
          <cell r="N77">
            <v>8828180</v>
          </cell>
          <cell r="O77">
            <v>20159648</v>
          </cell>
          <cell r="P77">
            <v>98589235</v>
          </cell>
          <cell r="Q77">
            <v>64957052</v>
          </cell>
          <cell r="R77">
            <v>439110753</v>
          </cell>
          <cell r="S77">
            <v>289828918</v>
          </cell>
          <cell r="T77">
            <v>44319895</v>
          </cell>
          <cell r="U77">
            <v>133276244</v>
          </cell>
          <cell r="V77">
            <v>27198866</v>
          </cell>
        </row>
        <row r="78">
          <cell r="J78">
            <v>74151</v>
          </cell>
          <cell r="K78">
            <v>205868446</v>
          </cell>
          <cell r="L78">
            <v>114960600</v>
          </cell>
          <cell r="M78">
            <v>160539217</v>
          </cell>
          <cell r="N78">
            <v>109642260</v>
          </cell>
          <cell r="O78">
            <v>314538576</v>
          </cell>
          <cell r="P78">
            <v>272992173</v>
          </cell>
          <cell r="Q78">
            <v>211564301</v>
          </cell>
          <cell r="R78">
            <v>85150024</v>
          </cell>
          <cell r="S78">
            <v>247599299</v>
          </cell>
          <cell r="T78">
            <v>195710996</v>
          </cell>
          <cell r="U78">
            <v>302048570</v>
          </cell>
          <cell r="V78">
            <v>258214579</v>
          </cell>
        </row>
        <row r="79">
          <cell r="J79">
            <v>74152</v>
          </cell>
          <cell r="K79">
            <v>24224732</v>
          </cell>
          <cell r="L79">
            <v>0</v>
          </cell>
          <cell r="M79">
            <v>2924400</v>
          </cell>
          <cell r="N79">
            <v>5227304</v>
          </cell>
          <cell r="O79">
            <v>56531147</v>
          </cell>
          <cell r="P79">
            <v>14559926</v>
          </cell>
          <cell r="Q79">
            <v>17117979</v>
          </cell>
          <cell r="R79">
            <v>9383594</v>
          </cell>
          <cell r="S79">
            <v>6036655</v>
          </cell>
          <cell r="T79">
            <v>0</v>
          </cell>
          <cell r="U79">
            <v>0</v>
          </cell>
          <cell r="V79">
            <v>26492960</v>
          </cell>
        </row>
        <row r="80">
          <cell r="J80">
            <v>74153</v>
          </cell>
          <cell r="K80">
            <v>0</v>
          </cell>
          <cell r="L80">
            <v>0</v>
          </cell>
          <cell r="M80">
            <v>0</v>
          </cell>
          <cell r="N80">
            <v>44425000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1750000</v>
          </cell>
          <cell r="T80">
            <v>2500000</v>
          </cell>
          <cell r="U80">
            <v>0</v>
          </cell>
          <cell r="V80">
            <v>1450000</v>
          </cell>
        </row>
        <row r="81">
          <cell r="J81">
            <v>74154</v>
          </cell>
          <cell r="K81">
            <v>7950000</v>
          </cell>
          <cell r="L81">
            <v>4012000</v>
          </cell>
          <cell r="M81">
            <v>-150800</v>
          </cell>
          <cell r="N81">
            <v>4600000</v>
          </cell>
          <cell r="O81">
            <v>700000</v>
          </cell>
          <cell r="P81">
            <v>49214000</v>
          </cell>
          <cell r="Q81">
            <v>7864800</v>
          </cell>
          <cell r="R81">
            <v>24028000</v>
          </cell>
          <cell r="S81">
            <v>13792000</v>
          </cell>
          <cell r="T81">
            <v>4472400</v>
          </cell>
          <cell r="U81">
            <v>4430000</v>
          </cell>
          <cell r="V81">
            <v>15849200</v>
          </cell>
        </row>
        <row r="82">
          <cell r="J82">
            <v>74155</v>
          </cell>
          <cell r="K82">
            <v>4679250</v>
          </cell>
          <cell r="L82">
            <v>10776750</v>
          </cell>
          <cell r="M82">
            <v>7740000</v>
          </cell>
          <cell r="N82">
            <v>22009350</v>
          </cell>
          <cell r="O82">
            <v>8094750</v>
          </cell>
          <cell r="P82">
            <v>2308650</v>
          </cell>
          <cell r="Q82">
            <v>4558200</v>
          </cell>
          <cell r="R82">
            <v>7972350</v>
          </cell>
          <cell r="S82">
            <v>8080350</v>
          </cell>
          <cell r="T82">
            <v>2679450</v>
          </cell>
          <cell r="U82">
            <v>19100400</v>
          </cell>
          <cell r="V82">
            <v>44048700</v>
          </cell>
        </row>
        <row r="83">
          <cell r="J83">
            <v>74156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2655000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</row>
        <row r="84">
          <cell r="J84">
            <v>74157</v>
          </cell>
          <cell r="K84">
            <v>0</v>
          </cell>
          <cell r="L84">
            <v>0</v>
          </cell>
          <cell r="M84">
            <v>17465400</v>
          </cell>
          <cell r="N84">
            <v>42496800</v>
          </cell>
          <cell r="O84">
            <v>137332334</v>
          </cell>
          <cell r="P84">
            <v>75779900</v>
          </cell>
          <cell r="Q84">
            <v>64232007</v>
          </cell>
          <cell r="R84">
            <v>36432484</v>
          </cell>
          <cell r="S84">
            <v>134329700</v>
          </cell>
          <cell r="T84">
            <v>191294905</v>
          </cell>
          <cell r="U84">
            <v>34859100</v>
          </cell>
          <cell r="V84">
            <v>265605400</v>
          </cell>
        </row>
        <row r="85">
          <cell r="J85">
            <v>74201</v>
          </cell>
          <cell r="K85">
            <v>65418001</v>
          </cell>
          <cell r="L85">
            <v>129167315</v>
          </cell>
          <cell r="M85">
            <v>91022604</v>
          </cell>
          <cell r="N85">
            <v>101356104</v>
          </cell>
          <cell r="O85">
            <v>114308504</v>
          </cell>
          <cell r="P85">
            <v>148052254</v>
          </cell>
          <cell r="Q85">
            <v>69742043</v>
          </cell>
          <cell r="R85">
            <v>48333763</v>
          </cell>
          <cell r="S85">
            <v>114091471</v>
          </cell>
          <cell r="T85">
            <v>95021324</v>
          </cell>
          <cell r="U85">
            <v>159801665</v>
          </cell>
          <cell r="V85">
            <v>107642286</v>
          </cell>
        </row>
        <row r="86">
          <cell r="J86">
            <v>74202</v>
          </cell>
          <cell r="K86">
            <v>300823022</v>
          </cell>
          <cell r="L86">
            <v>376958978</v>
          </cell>
          <cell r="M86">
            <v>366644682</v>
          </cell>
          <cell r="N86">
            <v>442414948</v>
          </cell>
          <cell r="O86">
            <v>349953917</v>
          </cell>
          <cell r="P86">
            <v>327733271</v>
          </cell>
          <cell r="Q86">
            <v>412392515</v>
          </cell>
          <cell r="R86">
            <v>351874872</v>
          </cell>
          <cell r="S86">
            <v>341038724</v>
          </cell>
          <cell r="T86">
            <v>385144311</v>
          </cell>
          <cell r="U86">
            <v>496457825</v>
          </cell>
          <cell r="V86">
            <v>351034800</v>
          </cell>
        </row>
        <row r="87">
          <cell r="J87">
            <v>74251</v>
          </cell>
          <cell r="K87">
            <v>126440618</v>
          </cell>
          <cell r="L87">
            <v>122406723</v>
          </cell>
          <cell r="M87">
            <v>167035994</v>
          </cell>
          <cell r="N87">
            <v>128862617</v>
          </cell>
          <cell r="O87">
            <v>128528909</v>
          </cell>
          <cell r="P87">
            <v>117841808</v>
          </cell>
          <cell r="Q87">
            <v>116836095</v>
          </cell>
          <cell r="R87">
            <v>121782987</v>
          </cell>
          <cell r="S87">
            <v>143622147</v>
          </cell>
          <cell r="T87">
            <v>125289899</v>
          </cell>
          <cell r="U87">
            <v>128517500</v>
          </cell>
          <cell r="V87">
            <v>130248571</v>
          </cell>
        </row>
        <row r="88">
          <cell r="J88">
            <v>74252</v>
          </cell>
          <cell r="K88">
            <v>419906842</v>
          </cell>
          <cell r="L88">
            <v>403626527</v>
          </cell>
          <cell r="M88">
            <v>402826428</v>
          </cell>
          <cell r="N88">
            <v>370835612</v>
          </cell>
          <cell r="O88">
            <v>370625438</v>
          </cell>
          <cell r="P88">
            <v>488158217</v>
          </cell>
          <cell r="Q88">
            <v>431271544</v>
          </cell>
          <cell r="R88">
            <v>477302839</v>
          </cell>
          <cell r="S88">
            <v>483663277</v>
          </cell>
          <cell r="T88">
            <v>687570639</v>
          </cell>
          <cell r="U88">
            <v>514476339</v>
          </cell>
          <cell r="V88">
            <v>363278486</v>
          </cell>
        </row>
        <row r="89">
          <cell r="J89">
            <v>74253</v>
          </cell>
          <cell r="K89">
            <v>199258250</v>
          </cell>
          <cell r="L89">
            <v>118262006</v>
          </cell>
          <cell r="M89">
            <v>211010321</v>
          </cell>
          <cell r="N89">
            <v>239162000</v>
          </cell>
          <cell r="O89">
            <v>53303350</v>
          </cell>
          <cell r="P89">
            <v>134576175</v>
          </cell>
          <cell r="Q89">
            <v>213073632</v>
          </cell>
          <cell r="R89">
            <v>77458500</v>
          </cell>
          <cell r="S89">
            <v>152832301</v>
          </cell>
          <cell r="T89">
            <v>125587415</v>
          </cell>
          <cell r="U89">
            <v>174241332</v>
          </cell>
          <cell r="V89">
            <v>-39933580</v>
          </cell>
        </row>
        <row r="90">
          <cell r="J90">
            <v>74254</v>
          </cell>
          <cell r="K90">
            <v>93242000</v>
          </cell>
          <cell r="L90">
            <v>163652000</v>
          </cell>
          <cell r="M90">
            <v>88532000</v>
          </cell>
          <cell r="N90">
            <v>190632000</v>
          </cell>
          <cell r="O90">
            <v>133922000</v>
          </cell>
          <cell r="P90">
            <v>101306000</v>
          </cell>
          <cell r="Q90">
            <v>117326000</v>
          </cell>
          <cell r="R90">
            <v>197946000</v>
          </cell>
          <cell r="S90">
            <v>115450000</v>
          </cell>
          <cell r="T90">
            <v>193936000</v>
          </cell>
          <cell r="U90">
            <v>144366000</v>
          </cell>
          <cell r="V90">
            <v>134476000</v>
          </cell>
        </row>
        <row r="91">
          <cell r="J91">
            <v>74299</v>
          </cell>
          <cell r="K91">
            <v>-2555031</v>
          </cell>
          <cell r="L91">
            <v>49852957</v>
          </cell>
          <cell r="M91">
            <v>19640263</v>
          </cell>
          <cell r="N91">
            <v>7211800</v>
          </cell>
          <cell r="O91">
            <v>25419783</v>
          </cell>
          <cell r="P91">
            <v>18396093</v>
          </cell>
          <cell r="Q91">
            <v>12524512</v>
          </cell>
          <cell r="R91">
            <v>21907441</v>
          </cell>
          <cell r="S91">
            <v>19239913</v>
          </cell>
          <cell r="T91">
            <v>12030454</v>
          </cell>
          <cell r="U91">
            <v>12671785</v>
          </cell>
          <cell r="V91">
            <v>21768154</v>
          </cell>
        </row>
        <row r="92">
          <cell r="J92">
            <v>74301</v>
          </cell>
          <cell r="K92">
            <v>3528075</v>
          </cell>
          <cell r="L92">
            <v>2625600</v>
          </cell>
          <cell r="M92">
            <v>3568760</v>
          </cell>
          <cell r="N92">
            <v>2634200</v>
          </cell>
          <cell r="O92">
            <v>3640530</v>
          </cell>
          <cell r="P92">
            <v>1182075</v>
          </cell>
          <cell r="Q92">
            <v>4536265</v>
          </cell>
          <cell r="R92">
            <v>6769415</v>
          </cell>
          <cell r="S92">
            <v>3477300</v>
          </cell>
          <cell r="T92">
            <v>1312075</v>
          </cell>
          <cell r="U92">
            <v>3857425</v>
          </cell>
          <cell r="V92">
            <v>9524375</v>
          </cell>
        </row>
        <row r="93">
          <cell r="J93">
            <v>74302</v>
          </cell>
          <cell r="K93">
            <v>224601233</v>
          </cell>
          <cell r="L93">
            <v>176846139</v>
          </cell>
          <cell r="M93">
            <v>472976780</v>
          </cell>
          <cell r="N93">
            <v>201159143</v>
          </cell>
          <cell r="O93">
            <v>419186703</v>
          </cell>
          <cell r="P93">
            <v>132605430</v>
          </cell>
          <cell r="Q93">
            <v>255165285</v>
          </cell>
          <cell r="R93">
            <v>308217792</v>
          </cell>
          <cell r="S93">
            <v>272873155</v>
          </cell>
          <cell r="T93">
            <v>271552896</v>
          </cell>
          <cell r="U93">
            <v>296637876</v>
          </cell>
          <cell r="V93">
            <v>339027307</v>
          </cell>
        </row>
        <row r="94">
          <cell r="J94">
            <v>74303</v>
          </cell>
          <cell r="K94">
            <v>490929436</v>
          </cell>
          <cell r="L94">
            <v>396100285</v>
          </cell>
          <cell r="M94">
            <v>672155153</v>
          </cell>
          <cell r="N94">
            <v>500831539</v>
          </cell>
          <cell r="O94">
            <v>493555790</v>
          </cell>
          <cell r="P94">
            <v>400152100</v>
          </cell>
          <cell r="Q94">
            <v>624923263</v>
          </cell>
          <cell r="R94">
            <v>533942912</v>
          </cell>
          <cell r="S94">
            <v>552429575</v>
          </cell>
          <cell r="T94">
            <v>509914481</v>
          </cell>
          <cell r="U94">
            <v>498082239</v>
          </cell>
          <cell r="V94">
            <v>510082698</v>
          </cell>
        </row>
        <row r="95">
          <cell r="J95">
            <v>74304</v>
          </cell>
          <cell r="K95">
            <v>41023450</v>
          </cell>
          <cell r="L95">
            <v>29521305</v>
          </cell>
          <cell r="M95">
            <v>29592814</v>
          </cell>
          <cell r="N95">
            <v>47211698</v>
          </cell>
          <cell r="O95">
            <v>41951712</v>
          </cell>
          <cell r="P95">
            <v>26237715</v>
          </cell>
          <cell r="Q95">
            <v>25831065</v>
          </cell>
          <cell r="R95">
            <v>52229281</v>
          </cell>
          <cell r="S95">
            <v>38663208</v>
          </cell>
          <cell r="T95">
            <v>39474265</v>
          </cell>
          <cell r="U95">
            <v>30503534</v>
          </cell>
          <cell r="V95">
            <v>28974109</v>
          </cell>
        </row>
        <row r="96">
          <cell r="J96">
            <v>74305</v>
          </cell>
          <cell r="K96">
            <v>51205992</v>
          </cell>
          <cell r="L96">
            <v>40612137</v>
          </cell>
          <cell r="M96">
            <v>40612137</v>
          </cell>
          <cell r="N96">
            <v>40612137</v>
          </cell>
          <cell r="O96">
            <v>40685037</v>
          </cell>
          <cell r="P96">
            <v>40612137</v>
          </cell>
          <cell r="Q96">
            <v>40612137</v>
          </cell>
          <cell r="R96">
            <v>40612137</v>
          </cell>
          <cell r="S96">
            <v>75961868</v>
          </cell>
          <cell r="T96">
            <v>73931868</v>
          </cell>
          <cell r="U96">
            <v>74006868</v>
          </cell>
          <cell r="V96">
            <v>102934969</v>
          </cell>
        </row>
        <row r="97">
          <cell r="J97">
            <v>74306</v>
          </cell>
          <cell r="K97">
            <v>895000</v>
          </cell>
          <cell r="L97">
            <v>2025000</v>
          </cell>
          <cell r="M97">
            <v>6260000</v>
          </cell>
          <cell r="N97">
            <v>1790000</v>
          </cell>
          <cell r="O97">
            <v>14620000</v>
          </cell>
          <cell r="P97">
            <v>5460000</v>
          </cell>
          <cell r="Q97">
            <v>2570000</v>
          </cell>
          <cell r="R97">
            <v>2030000</v>
          </cell>
          <cell r="S97">
            <v>17345000</v>
          </cell>
          <cell r="T97">
            <v>2147000</v>
          </cell>
          <cell r="U97">
            <v>2665858</v>
          </cell>
          <cell r="V97">
            <v>2968000</v>
          </cell>
        </row>
        <row r="98">
          <cell r="J98">
            <v>74351</v>
          </cell>
          <cell r="K98">
            <v>264863852</v>
          </cell>
          <cell r="L98">
            <v>174559816</v>
          </cell>
          <cell r="M98">
            <v>176064848</v>
          </cell>
          <cell r="N98">
            <v>220493776</v>
          </cell>
          <cell r="O98">
            <v>101755700</v>
          </cell>
          <cell r="P98">
            <v>179453054</v>
          </cell>
          <cell r="Q98">
            <v>-64102765</v>
          </cell>
          <cell r="R98">
            <v>169304800</v>
          </cell>
          <cell r="S98">
            <v>174412000</v>
          </cell>
          <cell r="T98">
            <v>205283860</v>
          </cell>
          <cell r="U98">
            <v>307181000</v>
          </cell>
          <cell r="V98">
            <v>237607064</v>
          </cell>
        </row>
        <row r="99">
          <cell r="J99">
            <v>74352</v>
          </cell>
          <cell r="K99">
            <v>85502687</v>
          </cell>
          <cell r="L99">
            <v>89918238</v>
          </cell>
          <cell r="M99">
            <v>101448617</v>
          </cell>
          <cell r="N99">
            <v>95329725</v>
          </cell>
          <cell r="O99">
            <v>189354971</v>
          </cell>
          <cell r="P99">
            <v>158793403</v>
          </cell>
          <cell r="Q99">
            <v>143331832</v>
          </cell>
          <cell r="R99">
            <v>56409522</v>
          </cell>
          <cell r="S99">
            <v>88147514</v>
          </cell>
          <cell r="T99">
            <v>107409250</v>
          </cell>
          <cell r="U99">
            <v>119480546</v>
          </cell>
          <cell r="V99">
            <v>153805607</v>
          </cell>
        </row>
        <row r="100">
          <cell r="J100">
            <v>74401</v>
          </cell>
          <cell r="K100">
            <v>193145000</v>
          </cell>
          <cell r="L100">
            <v>316082543</v>
          </cell>
          <cell r="M100">
            <v>955540050</v>
          </cell>
          <cell r="N100">
            <v>262106050</v>
          </cell>
          <cell r="O100">
            <v>276076295</v>
          </cell>
          <cell r="P100">
            <v>319089700</v>
          </cell>
          <cell r="Q100">
            <v>415766435</v>
          </cell>
          <cell r="R100">
            <v>435718950</v>
          </cell>
          <cell r="S100">
            <v>223827831</v>
          </cell>
          <cell r="T100">
            <v>138947000</v>
          </cell>
          <cell r="U100">
            <v>187895600</v>
          </cell>
          <cell r="V100">
            <v>568842748</v>
          </cell>
        </row>
        <row r="101">
          <cell r="J101">
            <v>74402</v>
          </cell>
          <cell r="K101">
            <v>395764091</v>
          </cell>
          <cell r="L101">
            <v>660343362</v>
          </cell>
          <cell r="M101">
            <v>864586963</v>
          </cell>
          <cell r="N101">
            <v>1319518527</v>
          </cell>
          <cell r="O101">
            <v>686970854</v>
          </cell>
          <cell r="P101">
            <v>1053229890</v>
          </cell>
          <cell r="Q101">
            <v>354545012</v>
          </cell>
          <cell r="R101">
            <v>1234023587</v>
          </cell>
          <cell r="S101">
            <v>1026408194</v>
          </cell>
          <cell r="T101">
            <v>855138772</v>
          </cell>
          <cell r="U101">
            <v>2119627641</v>
          </cell>
          <cell r="V101">
            <v>1482651221</v>
          </cell>
        </row>
        <row r="102">
          <cell r="J102">
            <v>74403</v>
          </cell>
          <cell r="K102">
            <v>81309472</v>
          </cell>
          <cell r="L102">
            <v>57034667</v>
          </cell>
          <cell r="M102">
            <v>158632792</v>
          </cell>
          <cell r="N102">
            <v>-242891930</v>
          </cell>
          <cell r="O102">
            <v>93938900</v>
          </cell>
          <cell r="P102">
            <v>52643750</v>
          </cell>
          <cell r="Q102">
            <v>52651000</v>
          </cell>
          <cell r="R102">
            <v>-68318650</v>
          </cell>
          <cell r="S102">
            <v>6875000</v>
          </cell>
          <cell r="T102">
            <v>93619820</v>
          </cell>
          <cell r="U102">
            <v>73197000</v>
          </cell>
          <cell r="V102">
            <v>149688850</v>
          </cell>
        </row>
        <row r="103">
          <cell r="J103">
            <v>74404</v>
          </cell>
          <cell r="K103">
            <v>240000</v>
          </cell>
          <cell r="L103">
            <v>1014000</v>
          </cell>
          <cell r="M103">
            <v>2823183</v>
          </cell>
          <cell r="N103">
            <v>4963200</v>
          </cell>
          <cell r="O103">
            <v>1980000</v>
          </cell>
          <cell r="P103">
            <v>541000</v>
          </cell>
          <cell r="Q103">
            <v>4046895</v>
          </cell>
          <cell r="R103">
            <v>2106450</v>
          </cell>
          <cell r="S103">
            <v>64000</v>
          </cell>
          <cell r="T103">
            <v>896159</v>
          </cell>
          <cell r="U103">
            <v>1135000</v>
          </cell>
          <cell r="V103">
            <v>2740164</v>
          </cell>
        </row>
        <row r="104">
          <cell r="J104">
            <v>74405</v>
          </cell>
          <cell r="K104">
            <v>46200000</v>
          </cell>
          <cell r="L104">
            <v>10662000</v>
          </cell>
          <cell r="M104">
            <v>128218999</v>
          </cell>
          <cell r="N104">
            <v>8899999</v>
          </cell>
          <cell r="O104">
            <v>41475000</v>
          </cell>
          <cell r="P104">
            <v>72612000</v>
          </cell>
          <cell r="Q104">
            <v>87014750</v>
          </cell>
          <cell r="R104">
            <v>39297000</v>
          </cell>
          <cell r="S104">
            <v>9945300</v>
          </cell>
          <cell r="T104">
            <v>31986000</v>
          </cell>
          <cell r="U104">
            <v>27868500</v>
          </cell>
          <cell r="V104">
            <v>52920500</v>
          </cell>
        </row>
        <row r="105">
          <cell r="J105">
            <v>74406</v>
          </cell>
          <cell r="K105">
            <v>262000</v>
          </cell>
          <cell r="L105">
            <v>1500000</v>
          </cell>
          <cell r="M105">
            <v>500000</v>
          </cell>
          <cell r="N105">
            <v>0</v>
          </cell>
          <cell r="O105">
            <v>100000</v>
          </cell>
          <cell r="P105">
            <v>3150000</v>
          </cell>
          <cell r="Q105">
            <v>225000</v>
          </cell>
          <cell r="R105">
            <v>0</v>
          </cell>
          <cell r="S105">
            <v>700000</v>
          </cell>
          <cell r="T105">
            <v>1254000</v>
          </cell>
          <cell r="U105">
            <v>22750000</v>
          </cell>
          <cell r="V105">
            <v>16950000</v>
          </cell>
        </row>
        <row r="106">
          <cell r="J106">
            <v>74407</v>
          </cell>
          <cell r="K106">
            <v>42730667</v>
          </cell>
          <cell r="L106">
            <v>79894415</v>
          </cell>
          <cell r="M106">
            <v>198005189</v>
          </cell>
          <cell r="N106">
            <v>43491752</v>
          </cell>
          <cell r="O106">
            <v>84964402</v>
          </cell>
          <cell r="P106">
            <v>306524074</v>
          </cell>
          <cell r="Q106">
            <v>-443335196</v>
          </cell>
          <cell r="R106">
            <v>133731250</v>
          </cell>
          <cell r="S106">
            <v>92811198</v>
          </cell>
          <cell r="T106">
            <v>24453500</v>
          </cell>
          <cell r="U106">
            <v>219207091</v>
          </cell>
          <cell r="V106">
            <v>71112500</v>
          </cell>
        </row>
        <row r="107">
          <cell r="J107">
            <v>74409</v>
          </cell>
          <cell r="K107">
            <v>78382589</v>
          </cell>
          <cell r="L107">
            <v>129042231</v>
          </cell>
          <cell r="M107">
            <v>100310744</v>
          </cell>
          <cell r="N107">
            <v>82711137</v>
          </cell>
          <cell r="O107">
            <v>97110816</v>
          </cell>
          <cell r="P107">
            <v>100512483</v>
          </cell>
          <cell r="Q107">
            <v>99912500</v>
          </cell>
          <cell r="R107">
            <v>124152500</v>
          </cell>
          <cell r="S107">
            <v>170632500</v>
          </cell>
          <cell r="T107">
            <v>-28750500</v>
          </cell>
          <cell r="U107">
            <v>111532500</v>
          </cell>
          <cell r="V107">
            <v>-123267500</v>
          </cell>
        </row>
        <row r="108">
          <cell r="J108">
            <v>74448</v>
          </cell>
          <cell r="K108">
            <v>12850000</v>
          </cell>
          <cell r="L108">
            <v>-825000</v>
          </cell>
          <cell r="M108">
            <v>48700380</v>
          </cell>
          <cell r="N108">
            <v>2450000</v>
          </cell>
          <cell r="O108">
            <v>17046250</v>
          </cell>
          <cell r="P108">
            <v>20765000</v>
          </cell>
          <cell r="Q108">
            <v>19540000</v>
          </cell>
          <cell r="R108">
            <v>1765000</v>
          </cell>
          <cell r="S108">
            <v>10238000</v>
          </cell>
          <cell r="T108">
            <v>125000</v>
          </cell>
          <cell r="U108">
            <v>11498500</v>
          </cell>
          <cell r="V108">
            <v>9800000</v>
          </cell>
        </row>
        <row r="109">
          <cell r="J109">
            <v>74449</v>
          </cell>
          <cell r="K109">
            <v>0</v>
          </cell>
          <cell r="L109">
            <v>325000</v>
          </cell>
          <cell r="M109">
            <v>0</v>
          </cell>
          <cell r="N109">
            <v>6800000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2750000</v>
          </cell>
        </row>
        <row r="110">
          <cell r="J110">
            <v>74451</v>
          </cell>
          <cell r="K110">
            <v>2479331468</v>
          </cell>
          <cell r="L110">
            <v>2514499688</v>
          </cell>
          <cell r="M110">
            <v>2435330046</v>
          </cell>
          <cell r="N110">
            <v>2283645859</v>
          </cell>
          <cell r="O110">
            <v>2435590376</v>
          </cell>
          <cell r="P110">
            <v>2571833389</v>
          </cell>
          <cell r="Q110">
            <v>2468696382</v>
          </cell>
          <cell r="R110">
            <v>2640823806</v>
          </cell>
          <cell r="S110">
            <v>2654365795</v>
          </cell>
          <cell r="T110">
            <v>3149400922</v>
          </cell>
          <cell r="U110">
            <v>2692180646</v>
          </cell>
          <cell r="V110">
            <v>1823849368</v>
          </cell>
        </row>
        <row r="111">
          <cell r="J111">
            <v>74452</v>
          </cell>
          <cell r="K111">
            <v>5535000</v>
          </cell>
          <cell r="L111">
            <v>5700000</v>
          </cell>
          <cell r="M111">
            <v>5200000</v>
          </cell>
          <cell r="N111">
            <v>5200000</v>
          </cell>
          <cell r="O111">
            <v>5700000</v>
          </cell>
          <cell r="P111">
            <v>3900000</v>
          </cell>
          <cell r="Q111">
            <v>9650769</v>
          </cell>
          <cell r="R111">
            <v>4880000</v>
          </cell>
          <cell r="S111">
            <v>5590000</v>
          </cell>
          <cell r="T111">
            <v>5220000</v>
          </cell>
          <cell r="U111">
            <v>5700000</v>
          </cell>
          <cell r="V111">
            <v>4200000</v>
          </cell>
        </row>
        <row r="112">
          <cell r="J112">
            <v>74453</v>
          </cell>
          <cell r="K112">
            <v>162906000</v>
          </cell>
          <cell r="L112">
            <v>144001910</v>
          </cell>
          <cell r="M112">
            <v>137753785</v>
          </cell>
          <cell r="N112">
            <v>140712245</v>
          </cell>
          <cell r="O112">
            <v>184537245</v>
          </cell>
          <cell r="P112">
            <v>169612245</v>
          </cell>
          <cell r="Q112">
            <v>195090245</v>
          </cell>
          <cell r="R112">
            <v>144280697</v>
          </cell>
          <cell r="S112">
            <v>161329245</v>
          </cell>
          <cell r="T112">
            <v>191477245</v>
          </cell>
          <cell r="U112">
            <v>163242245</v>
          </cell>
          <cell r="V112">
            <v>158072245</v>
          </cell>
        </row>
        <row r="113">
          <cell r="J113">
            <v>74455</v>
          </cell>
          <cell r="K113">
            <v>63126400</v>
          </cell>
          <cell r="L113">
            <v>14589175</v>
          </cell>
          <cell r="M113">
            <v>84940345</v>
          </cell>
          <cell r="N113">
            <v>40223950</v>
          </cell>
          <cell r="O113">
            <v>64099505</v>
          </cell>
          <cell r="P113">
            <v>65779120</v>
          </cell>
          <cell r="Q113">
            <v>32148085</v>
          </cell>
          <cell r="R113">
            <v>62748745</v>
          </cell>
          <cell r="S113">
            <v>73399090</v>
          </cell>
          <cell r="T113">
            <v>46929405</v>
          </cell>
          <cell r="U113">
            <v>67922240</v>
          </cell>
          <cell r="V113">
            <v>54985145</v>
          </cell>
        </row>
        <row r="114">
          <cell r="J114">
            <v>74456</v>
          </cell>
          <cell r="K114">
            <v>2032730</v>
          </cell>
          <cell r="L114">
            <v>2382730</v>
          </cell>
          <cell r="M114">
            <v>692730</v>
          </cell>
          <cell r="N114">
            <v>3652730</v>
          </cell>
          <cell r="O114">
            <v>972730</v>
          </cell>
          <cell r="P114">
            <v>3652730</v>
          </cell>
          <cell r="Q114">
            <v>2982730</v>
          </cell>
          <cell r="R114">
            <v>2457730</v>
          </cell>
          <cell r="S114">
            <v>3012730</v>
          </cell>
          <cell r="T114">
            <v>3647730</v>
          </cell>
          <cell r="U114">
            <v>3057730</v>
          </cell>
          <cell r="V114">
            <v>1172730</v>
          </cell>
        </row>
        <row r="115">
          <cell r="J115">
            <v>74499</v>
          </cell>
          <cell r="K115">
            <v>24699397</v>
          </cell>
          <cell r="L115">
            <v>6891667</v>
          </cell>
          <cell r="M115">
            <v>4041667</v>
          </cell>
          <cell r="N115">
            <v>21736667</v>
          </cell>
          <cell r="O115">
            <v>5591667</v>
          </cell>
          <cell r="P115">
            <v>18286667</v>
          </cell>
          <cell r="Q115">
            <v>9183334</v>
          </cell>
          <cell r="R115">
            <v>1100000</v>
          </cell>
          <cell r="S115">
            <v>8541667</v>
          </cell>
          <cell r="T115">
            <v>13591730</v>
          </cell>
          <cell r="U115">
            <v>2850000</v>
          </cell>
          <cell r="V115">
            <v>10420430</v>
          </cell>
        </row>
        <row r="116">
          <cell r="J116">
            <v>74501</v>
          </cell>
          <cell r="K116">
            <v>21910500</v>
          </cell>
          <cell r="L116">
            <v>13272876</v>
          </cell>
          <cell r="M116">
            <v>19909314</v>
          </cell>
          <cell r="N116">
            <v>66666876</v>
          </cell>
          <cell r="O116">
            <v>26621376</v>
          </cell>
          <cell r="P116">
            <v>26621376</v>
          </cell>
          <cell r="Q116">
            <v>13272876</v>
          </cell>
          <cell r="R116">
            <v>13272876</v>
          </cell>
          <cell r="S116">
            <v>90231626</v>
          </cell>
          <cell r="T116">
            <v>20968751</v>
          </cell>
          <cell r="U116">
            <v>20968751</v>
          </cell>
          <cell r="V116">
            <v>13272864</v>
          </cell>
        </row>
        <row r="117">
          <cell r="J117">
            <v>74502</v>
          </cell>
          <cell r="K117">
            <v>1809333</v>
          </cell>
          <cell r="L117">
            <v>1809333</v>
          </cell>
          <cell r="M117">
            <v>1809334</v>
          </cell>
          <cell r="N117">
            <v>0</v>
          </cell>
          <cell r="O117">
            <v>0</v>
          </cell>
          <cell r="P117">
            <v>6331125</v>
          </cell>
          <cell r="Q117">
            <v>2110375</v>
          </cell>
          <cell r="R117">
            <v>2110375</v>
          </cell>
          <cell r="S117">
            <v>2110375</v>
          </cell>
          <cell r="T117">
            <v>2110375</v>
          </cell>
          <cell r="U117">
            <v>2110375</v>
          </cell>
          <cell r="V117">
            <v>2110375</v>
          </cell>
        </row>
        <row r="118">
          <cell r="J118">
            <v>74503</v>
          </cell>
          <cell r="K118">
            <v>0</v>
          </cell>
          <cell r="L118">
            <v>0</v>
          </cell>
          <cell r="M118">
            <v>0</v>
          </cell>
          <cell r="N118">
            <v>78585467</v>
          </cell>
          <cell r="O118">
            <v>51573363</v>
          </cell>
          <cell r="P118">
            <v>51573364</v>
          </cell>
          <cell r="Q118">
            <v>6753026</v>
          </cell>
          <cell r="R118">
            <v>6753026</v>
          </cell>
          <cell r="S118">
            <v>6753026</v>
          </cell>
          <cell r="T118">
            <v>6753026</v>
          </cell>
          <cell r="U118">
            <v>6753026</v>
          </cell>
          <cell r="V118">
            <v>6753026</v>
          </cell>
        </row>
        <row r="119">
          <cell r="J119">
            <v>74505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4816879</v>
          </cell>
        </row>
        <row r="120">
          <cell r="J120">
            <v>74549</v>
          </cell>
          <cell r="K120">
            <v>6498191</v>
          </cell>
          <cell r="L120">
            <v>4997123</v>
          </cell>
          <cell r="M120">
            <v>6500721</v>
          </cell>
          <cell r="N120">
            <v>32470983</v>
          </cell>
          <cell r="O120">
            <v>12254011</v>
          </cell>
          <cell r="P120">
            <v>10197319</v>
          </cell>
          <cell r="Q120">
            <v>14664764</v>
          </cell>
          <cell r="R120">
            <v>12397896</v>
          </cell>
          <cell r="S120">
            <v>12367031</v>
          </cell>
          <cell r="T120">
            <v>11892623</v>
          </cell>
          <cell r="U120">
            <v>10565886</v>
          </cell>
          <cell r="V120">
            <v>8393101</v>
          </cell>
        </row>
        <row r="121">
          <cell r="J121">
            <v>74551</v>
          </cell>
          <cell r="K121">
            <v>25695000</v>
          </cell>
          <cell r="L121">
            <v>25695000</v>
          </cell>
          <cell r="M121">
            <v>25695000</v>
          </cell>
          <cell r="N121">
            <v>25695000</v>
          </cell>
          <cell r="O121">
            <v>60047500</v>
          </cell>
          <cell r="P121">
            <v>25695000</v>
          </cell>
          <cell r="Q121">
            <v>25695000</v>
          </cell>
          <cell r="R121">
            <v>25695000</v>
          </cell>
          <cell r="S121">
            <v>25695000</v>
          </cell>
          <cell r="T121">
            <v>25695000</v>
          </cell>
          <cell r="U121">
            <v>25695000</v>
          </cell>
          <cell r="V121">
            <v>25695000</v>
          </cell>
        </row>
        <row r="122">
          <cell r="J122">
            <v>74552</v>
          </cell>
          <cell r="K122">
            <v>0</v>
          </cell>
          <cell r="L122">
            <v>0</v>
          </cell>
          <cell r="M122">
            <v>0</v>
          </cell>
          <cell r="N122">
            <v>2000000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12500000</v>
          </cell>
          <cell r="V122">
            <v>0</v>
          </cell>
        </row>
        <row r="123">
          <cell r="J123">
            <v>74553</v>
          </cell>
          <cell r="K123">
            <v>1250000</v>
          </cell>
          <cell r="L123">
            <v>1250000</v>
          </cell>
          <cell r="M123">
            <v>1250000</v>
          </cell>
          <cell r="N123">
            <v>1250000</v>
          </cell>
          <cell r="O123">
            <v>-13750000</v>
          </cell>
          <cell r="P123">
            <v>16250000</v>
          </cell>
          <cell r="Q123">
            <v>1250000</v>
          </cell>
          <cell r="R123">
            <v>1250000</v>
          </cell>
          <cell r="S123">
            <v>1250000</v>
          </cell>
          <cell r="T123">
            <v>1250000</v>
          </cell>
          <cell r="U123">
            <v>1250000</v>
          </cell>
          <cell r="V123">
            <v>1250000</v>
          </cell>
        </row>
        <row r="124">
          <cell r="J124">
            <v>74554</v>
          </cell>
          <cell r="K124">
            <v>50000000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7500000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</row>
        <row r="125">
          <cell r="J125">
            <v>74555</v>
          </cell>
          <cell r="K125">
            <v>86849000</v>
          </cell>
          <cell r="L125">
            <v>136849000</v>
          </cell>
          <cell r="M125">
            <v>186849000</v>
          </cell>
          <cell r="N125">
            <v>136849000</v>
          </cell>
          <cell r="O125">
            <v>136858000</v>
          </cell>
          <cell r="P125">
            <v>136840000</v>
          </cell>
          <cell r="Q125">
            <v>136849000</v>
          </cell>
          <cell r="R125">
            <v>136849000</v>
          </cell>
          <cell r="S125">
            <v>136849000</v>
          </cell>
          <cell r="T125">
            <v>138099000</v>
          </cell>
          <cell r="U125">
            <v>136849000</v>
          </cell>
          <cell r="V125">
            <v>116849000</v>
          </cell>
        </row>
        <row r="126">
          <cell r="J126">
            <v>74556</v>
          </cell>
          <cell r="K126">
            <v>20000000</v>
          </cell>
          <cell r="L126">
            <v>20000000</v>
          </cell>
          <cell r="M126">
            <v>20000000</v>
          </cell>
          <cell r="N126">
            <v>20000000</v>
          </cell>
          <cell r="O126">
            <v>20000000</v>
          </cell>
          <cell r="P126">
            <v>20000000</v>
          </cell>
          <cell r="Q126">
            <v>20000000</v>
          </cell>
          <cell r="R126">
            <v>20000000</v>
          </cell>
          <cell r="S126">
            <v>20000000</v>
          </cell>
          <cell r="T126">
            <v>20000000</v>
          </cell>
          <cell r="U126">
            <v>20000000</v>
          </cell>
          <cell r="V126">
            <v>20000000</v>
          </cell>
        </row>
        <row r="127">
          <cell r="J127">
            <v>74599</v>
          </cell>
          <cell r="K127">
            <v>0</v>
          </cell>
          <cell r="L127">
            <v>0</v>
          </cell>
          <cell r="M127">
            <v>213553970</v>
          </cell>
          <cell r="N127">
            <v>10000000</v>
          </cell>
          <cell r="O127">
            <v>214736000</v>
          </cell>
          <cell r="P127">
            <v>0</v>
          </cell>
          <cell r="Q127">
            <v>150000000</v>
          </cell>
          <cell r="R127">
            <v>25750000</v>
          </cell>
          <cell r="S127">
            <v>-25000000</v>
          </cell>
          <cell r="T127">
            <v>0</v>
          </cell>
          <cell r="U127">
            <v>235000000</v>
          </cell>
          <cell r="V127">
            <v>0</v>
          </cell>
        </row>
        <row r="128">
          <cell r="J128">
            <v>74601</v>
          </cell>
          <cell r="K128">
            <v>95540647</v>
          </cell>
          <cell r="L128">
            <v>213378147</v>
          </cell>
          <cell r="M128">
            <v>139897210</v>
          </cell>
          <cell r="N128">
            <v>206567808</v>
          </cell>
          <cell r="O128">
            <v>148200293</v>
          </cell>
          <cell r="P128">
            <v>89380749</v>
          </cell>
          <cell r="Q128">
            <v>712601959</v>
          </cell>
          <cell r="R128">
            <v>263049539</v>
          </cell>
          <cell r="S128">
            <v>237014927</v>
          </cell>
          <cell r="T128">
            <v>170825924</v>
          </cell>
          <cell r="U128">
            <v>316520171</v>
          </cell>
          <cell r="V128">
            <v>174704390</v>
          </cell>
        </row>
        <row r="129">
          <cell r="J129">
            <v>74602</v>
          </cell>
          <cell r="K129">
            <v>3068300</v>
          </cell>
          <cell r="L129">
            <v>2108300</v>
          </cell>
          <cell r="M129">
            <v>67957400</v>
          </cell>
          <cell r="N129">
            <v>28444000</v>
          </cell>
          <cell r="O129">
            <v>69300000</v>
          </cell>
          <cell r="P129">
            <v>4096000</v>
          </cell>
          <cell r="Q129">
            <v>5495000</v>
          </cell>
          <cell r="R129">
            <v>8455000</v>
          </cell>
          <cell r="S129">
            <v>3470000</v>
          </cell>
          <cell r="T129">
            <v>117260000</v>
          </cell>
          <cell r="U129">
            <v>72165000</v>
          </cell>
          <cell r="V129">
            <v>12785000</v>
          </cell>
        </row>
        <row r="130">
          <cell r="J130">
            <v>74603</v>
          </cell>
          <cell r="K130">
            <v>5280500</v>
          </cell>
          <cell r="L130">
            <v>3230500</v>
          </cell>
          <cell r="M130">
            <v>2756300</v>
          </cell>
          <cell r="N130">
            <v>0</v>
          </cell>
          <cell r="O130">
            <v>7359500</v>
          </cell>
          <cell r="P130">
            <v>1350000</v>
          </cell>
          <cell r="Q130">
            <v>2851400</v>
          </cell>
          <cell r="R130">
            <v>5385000</v>
          </cell>
          <cell r="S130">
            <v>7250700</v>
          </cell>
          <cell r="T130">
            <v>18871000</v>
          </cell>
          <cell r="U130">
            <v>0</v>
          </cell>
          <cell r="V130">
            <v>0</v>
          </cell>
        </row>
        <row r="131">
          <cell r="J131">
            <v>74604</v>
          </cell>
          <cell r="K131">
            <v>27819650</v>
          </cell>
          <cell r="L131">
            <v>3043400</v>
          </cell>
          <cell r="M131">
            <v>15050400</v>
          </cell>
          <cell r="N131">
            <v>45415750</v>
          </cell>
          <cell r="O131">
            <v>10626400</v>
          </cell>
          <cell r="P131">
            <v>0</v>
          </cell>
          <cell r="Q131">
            <v>2584000</v>
          </cell>
          <cell r="R131">
            <v>341000</v>
          </cell>
          <cell r="S131">
            <v>20000</v>
          </cell>
          <cell r="T131">
            <v>1835000</v>
          </cell>
          <cell r="U131">
            <v>0</v>
          </cell>
          <cell r="V131">
            <v>765500</v>
          </cell>
        </row>
        <row r="132">
          <cell r="J132">
            <v>74605</v>
          </cell>
          <cell r="K132">
            <v>15334750</v>
          </cell>
          <cell r="L132">
            <v>1206000</v>
          </cell>
          <cell r="M132">
            <v>27010000</v>
          </cell>
          <cell r="N132">
            <v>3191250</v>
          </cell>
          <cell r="O132">
            <v>47158000</v>
          </cell>
          <cell r="P132">
            <v>-12213000</v>
          </cell>
          <cell r="Q132">
            <v>1356000</v>
          </cell>
          <cell r="R132">
            <v>0</v>
          </cell>
          <cell r="S132">
            <v>990000</v>
          </cell>
          <cell r="T132">
            <v>1360000</v>
          </cell>
          <cell r="U132">
            <v>3550000</v>
          </cell>
          <cell r="V132">
            <v>4140000</v>
          </cell>
        </row>
        <row r="133">
          <cell r="J133">
            <v>74606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1000000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</row>
        <row r="134">
          <cell r="J134">
            <v>74607</v>
          </cell>
          <cell r="K134">
            <v>18379783</v>
          </cell>
          <cell r="L134">
            <v>7442783</v>
          </cell>
          <cell r="M134">
            <v>5681283</v>
          </cell>
          <cell r="N134">
            <v>17952783</v>
          </cell>
          <cell r="O134">
            <v>37973783</v>
          </cell>
          <cell r="P134">
            <v>6442783</v>
          </cell>
          <cell r="Q134">
            <v>10790783</v>
          </cell>
          <cell r="R134">
            <v>3442783</v>
          </cell>
          <cell r="S134">
            <v>10089533</v>
          </cell>
          <cell r="T134">
            <v>14879283</v>
          </cell>
          <cell r="U134">
            <v>42921383</v>
          </cell>
          <cell r="V134">
            <v>3595787</v>
          </cell>
        </row>
        <row r="135">
          <cell r="J135">
            <v>74608</v>
          </cell>
          <cell r="K135">
            <v>0</v>
          </cell>
          <cell r="L135">
            <v>0</v>
          </cell>
          <cell r="M135">
            <v>1138333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249350</v>
          </cell>
          <cell r="S135">
            <v>147028958</v>
          </cell>
          <cell r="T135">
            <v>8571379</v>
          </cell>
          <cell r="U135">
            <v>0</v>
          </cell>
          <cell r="V135">
            <v>0</v>
          </cell>
        </row>
        <row r="136">
          <cell r="J136">
            <v>74609</v>
          </cell>
          <cell r="K136">
            <v>6750000</v>
          </cell>
          <cell r="L136">
            <v>7300000</v>
          </cell>
          <cell r="M136">
            <v>7450000</v>
          </cell>
          <cell r="N136">
            <v>6750000</v>
          </cell>
          <cell r="O136">
            <v>6750000</v>
          </cell>
          <cell r="P136">
            <v>20750000</v>
          </cell>
          <cell r="Q136">
            <v>29850000</v>
          </cell>
          <cell r="R136">
            <v>6750000</v>
          </cell>
          <cell r="S136">
            <v>36750000</v>
          </cell>
          <cell r="T136">
            <v>7750000</v>
          </cell>
          <cell r="U136">
            <v>6750000</v>
          </cell>
          <cell r="V136">
            <v>0</v>
          </cell>
        </row>
        <row r="137">
          <cell r="J137">
            <v>74649</v>
          </cell>
          <cell r="K137">
            <v>111271954</v>
          </cell>
          <cell r="L137">
            <v>109806362</v>
          </cell>
          <cell r="M137">
            <v>80583709</v>
          </cell>
          <cell r="N137">
            <v>-254408425</v>
          </cell>
          <cell r="O137">
            <v>41200000</v>
          </cell>
          <cell r="P137">
            <v>18670000</v>
          </cell>
          <cell r="Q137">
            <v>13600000</v>
          </cell>
          <cell r="R137">
            <v>5950000</v>
          </cell>
          <cell r="S137">
            <v>22818163</v>
          </cell>
          <cell r="T137">
            <v>6000000</v>
          </cell>
          <cell r="U137">
            <v>25900000</v>
          </cell>
          <cell r="V137">
            <v>11250000</v>
          </cell>
        </row>
        <row r="138">
          <cell r="J138">
            <v>74652</v>
          </cell>
          <cell r="K138">
            <v>721557732</v>
          </cell>
          <cell r="L138">
            <v>721557732</v>
          </cell>
          <cell r="M138">
            <v>1241046778</v>
          </cell>
          <cell r="N138">
            <v>579480157</v>
          </cell>
          <cell r="O138">
            <v>579343484</v>
          </cell>
          <cell r="P138">
            <v>579616798</v>
          </cell>
          <cell r="Q138">
            <v>579480141</v>
          </cell>
          <cell r="R138">
            <v>614319998</v>
          </cell>
          <cell r="S138">
            <v>487465419</v>
          </cell>
          <cell r="T138">
            <v>522234051</v>
          </cell>
          <cell r="U138">
            <v>495963101</v>
          </cell>
          <cell r="V138">
            <v>545335061</v>
          </cell>
        </row>
        <row r="139">
          <cell r="J139">
            <v>74653</v>
          </cell>
          <cell r="K139">
            <v>1307269476</v>
          </cell>
          <cell r="L139">
            <v>1387383400</v>
          </cell>
          <cell r="M139">
            <v>1352678643</v>
          </cell>
          <cell r="N139">
            <v>1361715258</v>
          </cell>
          <cell r="O139">
            <v>1360850159</v>
          </cell>
          <cell r="P139">
            <v>1362006244</v>
          </cell>
          <cell r="Q139">
            <v>1425540725</v>
          </cell>
          <cell r="R139">
            <v>1499972544</v>
          </cell>
          <cell r="S139">
            <v>1499272954</v>
          </cell>
          <cell r="T139">
            <v>1564833702</v>
          </cell>
          <cell r="U139">
            <v>1607679568</v>
          </cell>
          <cell r="V139">
            <v>1585951271</v>
          </cell>
        </row>
        <row r="140">
          <cell r="J140">
            <v>74654</v>
          </cell>
          <cell r="K140">
            <v>18798602</v>
          </cell>
          <cell r="L140">
            <v>18798602</v>
          </cell>
          <cell r="M140">
            <v>18798602</v>
          </cell>
          <cell r="N140">
            <v>19631936</v>
          </cell>
          <cell r="O140">
            <v>19215269</v>
          </cell>
          <cell r="P140">
            <v>19215269</v>
          </cell>
          <cell r="Q140">
            <v>19506935</v>
          </cell>
          <cell r="R140">
            <v>19361102</v>
          </cell>
          <cell r="S140">
            <v>19361102</v>
          </cell>
          <cell r="T140">
            <v>21126254</v>
          </cell>
          <cell r="U140">
            <v>20243678</v>
          </cell>
          <cell r="V140">
            <v>20243676</v>
          </cell>
        </row>
        <row r="141">
          <cell r="J141">
            <v>74655</v>
          </cell>
          <cell r="K141">
            <v>26376041</v>
          </cell>
          <cell r="L141">
            <v>26376041</v>
          </cell>
          <cell r="M141">
            <v>26282291</v>
          </cell>
          <cell r="N141">
            <v>26094791</v>
          </cell>
          <cell r="O141">
            <v>26094791</v>
          </cell>
          <cell r="P141">
            <v>20141666</v>
          </cell>
          <cell r="Q141">
            <v>20141666</v>
          </cell>
          <cell r="R141">
            <v>20141666</v>
          </cell>
          <cell r="S141">
            <v>20141666</v>
          </cell>
          <cell r="T141">
            <v>20141666</v>
          </cell>
          <cell r="U141">
            <v>20141666</v>
          </cell>
          <cell r="V141">
            <v>20141674</v>
          </cell>
        </row>
        <row r="142">
          <cell r="J142">
            <v>74656</v>
          </cell>
          <cell r="K142">
            <v>105216836</v>
          </cell>
          <cell r="L142">
            <v>105457774</v>
          </cell>
          <cell r="M142">
            <v>109144226</v>
          </cell>
          <cell r="N142">
            <v>110898674</v>
          </cell>
          <cell r="O142">
            <v>110415919</v>
          </cell>
          <cell r="P142">
            <v>111056335</v>
          </cell>
          <cell r="Q142">
            <v>113478217</v>
          </cell>
          <cell r="R142">
            <v>116132224</v>
          </cell>
          <cell r="S142">
            <v>272009822</v>
          </cell>
          <cell r="T142">
            <v>131204908</v>
          </cell>
          <cell r="U142">
            <v>146353488</v>
          </cell>
          <cell r="V142">
            <v>152695839</v>
          </cell>
        </row>
        <row r="143">
          <cell r="J143">
            <v>74657</v>
          </cell>
          <cell r="K143">
            <v>50557417</v>
          </cell>
          <cell r="L143">
            <v>50557412</v>
          </cell>
          <cell r="M143">
            <v>50532677</v>
          </cell>
          <cell r="N143">
            <v>47907687</v>
          </cell>
          <cell r="O143">
            <v>63086235</v>
          </cell>
          <cell r="P143">
            <v>48135381</v>
          </cell>
          <cell r="Q143">
            <v>48096791</v>
          </cell>
          <cell r="R143">
            <v>48096791</v>
          </cell>
          <cell r="S143">
            <v>48096788</v>
          </cell>
          <cell r="T143">
            <v>47761270</v>
          </cell>
          <cell r="U143">
            <v>47761273</v>
          </cell>
          <cell r="V143">
            <v>47279582</v>
          </cell>
        </row>
        <row r="144">
          <cell r="J144">
            <v>74658</v>
          </cell>
          <cell r="K144">
            <v>644807717</v>
          </cell>
          <cell r="L144">
            <v>509000765</v>
          </cell>
          <cell r="M144">
            <v>688908306</v>
          </cell>
          <cell r="N144">
            <v>515426551</v>
          </cell>
          <cell r="O144">
            <v>487425855</v>
          </cell>
          <cell r="P144">
            <v>489912175</v>
          </cell>
          <cell r="Q144">
            <v>584509304</v>
          </cell>
          <cell r="R144">
            <v>486829882</v>
          </cell>
          <cell r="S144">
            <v>506336844</v>
          </cell>
          <cell r="T144">
            <v>482072616</v>
          </cell>
          <cell r="U144">
            <v>492867188</v>
          </cell>
          <cell r="V144">
            <v>478170430</v>
          </cell>
        </row>
        <row r="145">
          <cell r="J145">
            <v>74801</v>
          </cell>
          <cell r="K145">
            <v>175144470</v>
          </cell>
          <cell r="L145">
            <v>82460290</v>
          </cell>
          <cell r="M145">
            <v>71369000</v>
          </cell>
          <cell r="N145">
            <v>35455600</v>
          </cell>
          <cell r="O145">
            <v>13649000</v>
          </cell>
          <cell r="P145">
            <v>88356150</v>
          </cell>
          <cell r="Q145">
            <v>259319100</v>
          </cell>
          <cell r="R145">
            <v>153664849</v>
          </cell>
          <cell r="S145">
            <v>45473850</v>
          </cell>
          <cell r="T145">
            <v>95114000</v>
          </cell>
          <cell r="U145">
            <v>139136796</v>
          </cell>
          <cell r="V145">
            <v>170932132</v>
          </cell>
        </row>
        <row r="146">
          <cell r="J146">
            <v>74901</v>
          </cell>
          <cell r="K146">
            <v>48082818</v>
          </cell>
          <cell r="L146">
            <v>55958543</v>
          </cell>
          <cell r="M146">
            <v>46740443</v>
          </cell>
          <cell r="N146">
            <v>31990415</v>
          </cell>
          <cell r="O146">
            <v>45878593</v>
          </cell>
          <cell r="P146">
            <v>45626626</v>
          </cell>
          <cell r="Q146">
            <v>147270093</v>
          </cell>
          <cell r="R146">
            <v>225266086</v>
          </cell>
          <cell r="S146">
            <v>118267713</v>
          </cell>
          <cell r="T146">
            <v>60493897</v>
          </cell>
          <cell r="U146">
            <v>84796576</v>
          </cell>
          <cell r="V146">
            <v>73370532</v>
          </cell>
        </row>
        <row r="147">
          <cell r="J147">
            <v>74902</v>
          </cell>
          <cell r="K147">
            <v>71192100</v>
          </cell>
          <cell r="L147">
            <v>117620600</v>
          </cell>
          <cell r="M147">
            <v>20236600</v>
          </cell>
          <cell r="N147">
            <v>12336600</v>
          </cell>
          <cell r="O147">
            <v>12516600</v>
          </cell>
          <cell r="P147">
            <v>13836600</v>
          </cell>
          <cell r="Q147">
            <v>40386600</v>
          </cell>
          <cell r="R147">
            <v>12336600</v>
          </cell>
          <cell r="S147">
            <v>1935587500</v>
          </cell>
          <cell r="T147">
            <v>525000</v>
          </cell>
          <cell r="U147">
            <v>-66525000</v>
          </cell>
          <cell r="V147">
            <v>98532500</v>
          </cell>
        </row>
        <row r="148">
          <cell r="J148">
            <v>74904</v>
          </cell>
          <cell r="K148">
            <v>21185000</v>
          </cell>
          <cell r="L148">
            <v>25825000</v>
          </cell>
          <cell r="M148">
            <v>7720000</v>
          </cell>
          <cell r="N148">
            <v>27085000</v>
          </cell>
          <cell r="O148">
            <v>2970000</v>
          </cell>
          <cell r="P148">
            <v>171630000</v>
          </cell>
          <cell r="Q148">
            <v>334404316</v>
          </cell>
          <cell r="R148">
            <v>13520000</v>
          </cell>
          <cell r="S148">
            <v>41730000</v>
          </cell>
          <cell r="T148">
            <v>132145000</v>
          </cell>
          <cell r="U148">
            <v>54610000</v>
          </cell>
          <cell r="V148">
            <v>23104000</v>
          </cell>
        </row>
        <row r="149">
          <cell r="J149">
            <v>74905</v>
          </cell>
          <cell r="K149">
            <v>0</v>
          </cell>
          <cell r="L149">
            <v>0</v>
          </cell>
          <cell r="M149">
            <v>82500</v>
          </cell>
          <cell r="N149">
            <v>35557520</v>
          </cell>
          <cell r="O149">
            <v>0</v>
          </cell>
          <cell r="P149">
            <v>1576370</v>
          </cell>
          <cell r="Q149">
            <v>85168647</v>
          </cell>
          <cell r="R149">
            <v>-6015641</v>
          </cell>
          <cell r="S149">
            <v>171528853</v>
          </cell>
          <cell r="T149">
            <v>-347462144</v>
          </cell>
          <cell r="U149">
            <v>-10570856</v>
          </cell>
          <cell r="V149">
            <v>-246250642</v>
          </cell>
        </row>
        <row r="150">
          <cell r="J150">
            <v>74906</v>
          </cell>
          <cell r="K150">
            <v>155868675</v>
          </cell>
          <cell r="L150">
            <v>98137221</v>
          </cell>
          <cell r="M150">
            <v>97892864</v>
          </cell>
          <cell r="N150">
            <v>116444204</v>
          </cell>
          <cell r="O150">
            <v>66607891</v>
          </cell>
          <cell r="P150">
            <v>86557864</v>
          </cell>
          <cell r="Q150">
            <v>115269333</v>
          </cell>
          <cell r="R150">
            <v>99297367</v>
          </cell>
          <cell r="S150">
            <v>115690371</v>
          </cell>
          <cell r="T150">
            <v>159404599</v>
          </cell>
          <cell r="U150">
            <v>99316075</v>
          </cell>
          <cell r="V150">
            <v>74122581</v>
          </cell>
        </row>
        <row r="151">
          <cell r="J151">
            <v>74907</v>
          </cell>
          <cell r="K151">
            <v>10278257</v>
          </cell>
          <cell r="L151">
            <v>2497874</v>
          </cell>
          <cell r="M151">
            <v>0</v>
          </cell>
          <cell r="N151">
            <v>0</v>
          </cell>
          <cell r="O151">
            <v>8178418</v>
          </cell>
          <cell r="P151">
            <v>0</v>
          </cell>
          <cell r="Q151">
            <v>0</v>
          </cell>
          <cell r="R151">
            <v>0</v>
          </cell>
          <cell r="S151">
            <v>1613995</v>
          </cell>
          <cell r="T151">
            <v>0</v>
          </cell>
          <cell r="U151">
            <v>0</v>
          </cell>
          <cell r="V151">
            <v>0</v>
          </cell>
        </row>
        <row r="152">
          <cell r="J152">
            <v>74908</v>
          </cell>
          <cell r="K152">
            <v>63956204</v>
          </cell>
          <cell r="L152">
            <v>46995687</v>
          </cell>
          <cell r="M152">
            <v>144830637</v>
          </cell>
          <cell r="N152">
            <v>116504844</v>
          </cell>
          <cell r="O152">
            <v>161247186</v>
          </cell>
          <cell r="P152">
            <v>106832466</v>
          </cell>
          <cell r="Q152">
            <v>-13306932</v>
          </cell>
          <cell r="R152">
            <v>49156588</v>
          </cell>
          <cell r="S152">
            <v>135894373</v>
          </cell>
          <cell r="T152">
            <v>79047191</v>
          </cell>
          <cell r="U152">
            <v>76978019</v>
          </cell>
          <cell r="V152">
            <v>45631017</v>
          </cell>
        </row>
        <row r="153">
          <cell r="J153">
            <v>74909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-203344728</v>
          </cell>
        </row>
        <row r="154">
          <cell r="J154">
            <v>74949</v>
          </cell>
          <cell r="K154">
            <v>57697747</v>
          </cell>
          <cell r="L154">
            <v>86463272</v>
          </cell>
          <cell r="M154">
            <v>176157600</v>
          </cell>
          <cell r="N154">
            <v>88617310</v>
          </cell>
          <cell r="O154">
            <v>106526540</v>
          </cell>
          <cell r="P154">
            <v>228297070</v>
          </cell>
          <cell r="Q154">
            <v>281236194</v>
          </cell>
          <cell r="R154">
            <v>172803692</v>
          </cell>
          <cell r="S154">
            <v>176819316</v>
          </cell>
          <cell r="T154">
            <v>202166559</v>
          </cell>
          <cell r="U154">
            <v>220981844</v>
          </cell>
          <cell r="V154">
            <v>-23351351</v>
          </cell>
        </row>
        <row r="155">
          <cell r="J155">
            <v>81201</v>
          </cell>
          <cell r="K155">
            <v>-48993113</v>
          </cell>
          <cell r="L155">
            <v>-77502745</v>
          </cell>
          <cell r="M155">
            <v>-101599528</v>
          </cell>
          <cell r="N155">
            <v>-154547081</v>
          </cell>
          <cell r="O155">
            <v>-56998796</v>
          </cell>
          <cell r="P155">
            <v>-43209871</v>
          </cell>
          <cell r="Q155">
            <v>-34553073</v>
          </cell>
          <cell r="R155">
            <v>-44106161</v>
          </cell>
          <cell r="S155">
            <v>-72133869</v>
          </cell>
          <cell r="T155">
            <v>-46621641</v>
          </cell>
          <cell r="U155">
            <v>-55179462</v>
          </cell>
          <cell r="V155">
            <v>-32597182</v>
          </cell>
        </row>
        <row r="156">
          <cell r="J156">
            <v>81202</v>
          </cell>
          <cell r="K156">
            <v>-139346774</v>
          </cell>
          <cell r="L156">
            <v>-132344034</v>
          </cell>
          <cell r="M156">
            <v>-116468056</v>
          </cell>
          <cell r="N156">
            <v>-149330336</v>
          </cell>
          <cell r="O156">
            <v>-6431037</v>
          </cell>
          <cell r="P156">
            <v>-139179651</v>
          </cell>
          <cell r="Q156">
            <v>-375636515</v>
          </cell>
          <cell r="R156">
            <v>-413243513</v>
          </cell>
          <cell r="S156">
            <v>-485509265</v>
          </cell>
          <cell r="T156">
            <v>-97300059</v>
          </cell>
          <cell r="U156">
            <v>-201506443</v>
          </cell>
          <cell r="V156">
            <v>-110099476</v>
          </cell>
        </row>
        <row r="157">
          <cell r="J157">
            <v>81301</v>
          </cell>
          <cell r="K157">
            <v>-236849911</v>
          </cell>
          <cell r="L157">
            <v>-163878217</v>
          </cell>
          <cell r="M157">
            <v>-140917449</v>
          </cell>
          <cell r="N157">
            <v>-143997597</v>
          </cell>
          <cell r="O157">
            <v>-51274937</v>
          </cell>
          <cell r="P157">
            <v>-224518512</v>
          </cell>
          <cell r="Q157">
            <v>-700092168</v>
          </cell>
          <cell r="R157">
            <v>-327905860</v>
          </cell>
          <cell r="S157">
            <v>-1402589089</v>
          </cell>
          <cell r="T157">
            <v>-2169723137</v>
          </cell>
          <cell r="U157">
            <v>-460093446</v>
          </cell>
          <cell r="V157">
            <v>-1303984528</v>
          </cell>
        </row>
        <row r="158">
          <cell r="J158">
            <v>81302</v>
          </cell>
          <cell r="K158">
            <v>-110351490</v>
          </cell>
          <cell r="L158">
            <v>-188363239</v>
          </cell>
          <cell r="M158">
            <v>-1400237044</v>
          </cell>
          <cell r="N158">
            <v>-7990413</v>
          </cell>
          <cell r="O158">
            <v>-452431961</v>
          </cell>
          <cell r="P158">
            <v>-715419384</v>
          </cell>
          <cell r="Q158">
            <v>-991439633</v>
          </cell>
          <cell r="R158">
            <v>-4128593719</v>
          </cell>
          <cell r="S158">
            <v>-3675961358</v>
          </cell>
          <cell r="T158">
            <v>-794905239</v>
          </cell>
          <cell r="U158">
            <v>-4304704874</v>
          </cell>
          <cell r="V158">
            <v>-1407710616</v>
          </cell>
        </row>
        <row r="159">
          <cell r="J159">
            <v>81351</v>
          </cell>
          <cell r="K159">
            <v>-2206060417</v>
          </cell>
          <cell r="L159">
            <v>-2934024093</v>
          </cell>
          <cell r="M159">
            <v>300835700</v>
          </cell>
          <cell r="N159">
            <v>-390848152</v>
          </cell>
          <cell r="O159">
            <v>2066620027</v>
          </cell>
          <cell r="P159">
            <v>396496035</v>
          </cell>
          <cell r="Q159">
            <v>2393223980</v>
          </cell>
          <cell r="R159">
            <v>7931888611</v>
          </cell>
          <cell r="S159">
            <v>991169802</v>
          </cell>
          <cell r="T159">
            <v>-2379061588</v>
          </cell>
          <cell r="U159">
            <v>1876497029</v>
          </cell>
          <cell r="V159">
            <v>411953815</v>
          </cell>
        </row>
        <row r="160">
          <cell r="J160">
            <v>81401</v>
          </cell>
          <cell r="K160">
            <v>0</v>
          </cell>
          <cell r="L160">
            <v>-45454545</v>
          </cell>
          <cell r="M160">
            <v>-45454546</v>
          </cell>
          <cell r="N160">
            <v>0</v>
          </cell>
          <cell r="O160">
            <v>-192863636</v>
          </cell>
          <cell r="P160">
            <v>0</v>
          </cell>
          <cell r="Q160">
            <v>0</v>
          </cell>
          <cell r="R160">
            <v>-234545455</v>
          </cell>
          <cell r="S160">
            <v>-69502364</v>
          </cell>
          <cell r="T160">
            <v>-3636364</v>
          </cell>
          <cell r="U160">
            <v>-346363636</v>
          </cell>
          <cell r="V160">
            <v>-3636364</v>
          </cell>
        </row>
        <row r="161">
          <cell r="J161">
            <v>81999</v>
          </cell>
          <cell r="K161">
            <v>-11418342</v>
          </cell>
          <cell r="L161">
            <v>-5946520</v>
          </cell>
          <cell r="M161">
            <v>-12967562</v>
          </cell>
          <cell r="N161">
            <v>-41072322</v>
          </cell>
          <cell r="O161">
            <v>2576186</v>
          </cell>
          <cell r="P161">
            <v>-44063641</v>
          </cell>
          <cell r="Q161">
            <v>-210921855</v>
          </cell>
          <cell r="R161">
            <v>-383037956</v>
          </cell>
          <cell r="S161">
            <v>-76103358</v>
          </cell>
          <cell r="T161">
            <v>-6951736</v>
          </cell>
          <cell r="U161">
            <v>-9280319</v>
          </cell>
          <cell r="V161">
            <v>-290999568</v>
          </cell>
        </row>
        <row r="162">
          <cell r="J162">
            <v>82101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5640511</v>
          </cell>
          <cell r="T162">
            <v>3225475</v>
          </cell>
          <cell r="U162">
            <v>420408</v>
          </cell>
          <cell r="V162">
            <v>0</v>
          </cell>
        </row>
        <row r="163">
          <cell r="J163">
            <v>82102</v>
          </cell>
          <cell r="K163">
            <v>70931211</v>
          </cell>
          <cell r="L163">
            <v>62602846</v>
          </cell>
          <cell r="M163">
            <v>38113112</v>
          </cell>
          <cell r="N163">
            <v>58993449</v>
          </cell>
          <cell r="O163">
            <v>63321209</v>
          </cell>
          <cell r="P163">
            <v>63090915</v>
          </cell>
          <cell r="Q163">
            <v>76289860</v>
          </cell>
          <cell r="R163">
            <v>74869626</v>
          </cell>
          <cell r="S163">
            <v>60368158</v>
          </cell>
          <cell r="T163">
            <v>78661199</v>
          </cell>
          <cell r="U163">
            <v>75449298</v>
          </cell>
          <cell r="V163">
            <v>74024763</v>
          </cell>
        </row>
        <row r="164">
          <cell r="J164">
            <v>82201</v>
          </cell>
          <cell r="K164">
            <v>63497816</v>
          </cell>
          <cell r="L164">
            <v>240356808</v>
          </cell>
          <cell r="M164">
            <v>105589462</v>
          </cell>
          <cell r="N164">
            <v>29406182</v>
          </cell>
          <cell r="O164">
            <v>290316548</v>
          </cell>
          <cell r="P164">
            <v>568662188</v>
          </cell>
          <cell r="Q164">
            <v>328283015</v>
          </cell>
          <cell r="R164">
            <v>952475828</v>
          </cell>
          <cell r="S164">
            <v>1230974445</v>
          </cell>
          <cell r="T164">
            <v>914934597</v>
          </cell>
          <cell r="U164">
            <v>1165190648</v>
          </cell>
          <cell r="V164">
            <v>641587707</v>
          </cell>
        </row>
        <row r="165">
          <cell r="J165">
            <v>82202</v>
          </cell>
          <cell r="K165">
            <v>29358666</v>
          </cell>
          <cell r="L165">
            <v>1575911976</v>
          </cell>
          <cell r="M165">
            <v>17867598</v>
          </cell>
          <cell r="N165">
            <v>143717373</v>
          </cell>
          <cell r="O165">
            <v>186088376</v>
          </cell>
          <cell r="P165">
            <v>6421990</v>
          </cell>
          <cell r="Q165">
            <v>146410225</v>
          </cell>
          <cell r="R165">
            <v>125886787</v>
          </cell>
          <cell r="S165">
            <v>805721206</v>
          </cell>
          <cell r="T165">
            <v>3432125846</v>
          </cell>
          <cell r="U165">
            <v>413809277</v>
          </cell>
          <cell r="V165">
            <v>1195126798</v>
          </cell>
        </row>
        <row r="166">
          <cell r="J166">
            <v>82301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181593750</v>
          </cell>
          <cell r="Q166">
            <v>0</v>
          </cell>
          <cell r="R166">
            <v>0</v>
          </cell>
          <cell r="S166">
            <v>0</v>
          </cell>
          <cell r="T166">
            <v>162368885</v>
          </cell>
          <cell r="U166">
            <v>409299792</v>
          </cell>
          <cell r="V166">
            <v>0</v>
          </cell>
        </row>
        <row r="167">
          <cell r="J167">
            <v>82903</v>
          </cell>
          <cell r="K167">
            <v>20</v>
          </cell>
          <cell r="L167">
            <v>-215</v>
          </cell>
          <cell r="M167">
            <v>159</v>
          </cell>
          <cell r="N167">
            <v>120</v>
          </cell>
          <cell r="O167">
            <v>61</v>
          </cell>
          <cell r="P167">
            <v>-216</v>
          </cell>
          <cell r="Q167">
            <v>4499</v>
          </cell>
          <cell r="R167">
            <v>-56</v>
          </cell>
          <cell r="S167">
            <v>114</v>
          </cell>
          <cell r="T167">
            <v>29</v>
          </cell>
          <cell r="U167">
            <v>-211</v>
          </cell>
          <cell r="V167">
            <v>19</v>
          </cell>
        </row>
        <row r="168">
          <cell r="J168">
            <v>82999</v>
          </cell>
          <cell r="K168">
            <v>7386936</v>
          </cell>
          <cell r="L168">
            <v>6396025</v>
          </cell>
          <cell r="M168">
            <v>45446</v>
          </cell>
          <cell r="N168">
            <v>81721</v>
          </cell>
          <cell r="O168">
            <v>86020</v>
          </cell>
          <cell r="P168">
            <v>11112</v>
          </cell>
          <cell r="Q168">
            <v>-443400</v>
          </cell>
          <cell r="R168">
            <v>15011001</v>
          </cell>
          <cell r="S168">
            <v>-2203868</v>
          </cell>
          <cell r="T168">
            <v>28</v>
          </cell>
          <cell r="U168">
            <v>-33624</v>
          </cell>
          <cell r="V168">
            <v>69258100</v>
          </cell>
        </row>
        <row r="169">
          <cell r="J169">
            <v>83101</v>
          </cell>
          <cell r="K169">
            <v>7544759523</v>
          </cell>
          <cell r="L169">
            <v>6849130534</v>
          </cell>
          <cell r="M169">
            <v>7740581621</v>
          </cell>
          <cell r="N169">
            <v>9102418314</v>
          </cell>
          <cell r="O169">
            <v>7623255928</v>
          </cell>
          <cell r="P169">
            <v>6720748791</v>
          </cell>
          <cell r="Q169">
            <v>6763906239</v>
          </cell>
          <cell r="R169">
            <v>5658531622</v>
          </cell>
          <cell r="S169">
            <v>8122925940</v>
          </cell>
          <cell r="T169">
            <v>8148788087</v>
          </cell>
          <cell r="U169">
            <v>7311410296</v>
          </cell>
          <cell r="V169">
            <v>11854938316</v>
          </cell>
        </row>
        <row r="170">
          <cell r="J170">
            <v>83201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-9591774005</v>
          </cell>
        </row>
        <row r="171">
          <cell r="J171" t="str">
            <v>6-11111</v>
          </cell>
          <cell r="K171">
            <v>-10829072299</v>
          </cell>
          <cell r="L171">
            <v>-10265840247</v>
          </cell>
          <cell r="M171">
            <v>-11821219445</v>
          </cell>
          <cell r="N171">
            <v>-11112211966</v>
          </cell>
          <cell r="O171">
            <v>-11756106299</v>
          </cell>
          <cell r="P171">
            <v>-11332856188</v>
          </cell>
          <cell r="Q171">
            <v>-12706664680</v>
          </cell>
          <cell r="R171">
            <v>-15075783801</v>
          </cell>
          <cell r="S171">
            <v>-15281139817</v>
          </cell>
          <cell r="T171">
            <v>-15164396632</v>
          </cell>
          <cell r="U171">
            <v>-15734758865</v>
          </cell>
          <cell r="V171">
            <v>-17397080878</v>
          </cell>
        </row>
        <row r="172">
          <cell r="J172" t="str">
            <v>6-11112</v>
          </cell>
          <cell r="K172">
            <v>-400290000</v>
          </cell>
          <cell r="L172">
            <v>-316060910</v>
          </cell>
          <cell r="M172">
            <v>-343810000</v>
          </cell>
          <cell r="N172">
            <v>-367580400</v>
          </cell>
          <cell r="O172">
            <v>-350330000</v>
          </cell>
          <cell r="P172">
            <v>-461365200</v>
          </cell>
          <cell r="Q172">
            <v>-413320000</v>
          </cell>
          <cell r="R172">
            <v>-478670000</v>
          </cell>
          <cell r="S172">
            <v>-419744200</v>
          </cell>
          <cell r="T172">
            <v>-424510500</v>
          </cell>
          <cell r="U172">
            <v>-376571200</v>
          </cell>
          <cell r="V172">
            <v>-460069600</v>
          </cell>
        </row>
        <row r="173">
          <cell r="J173" t="str">
            <v>6-11113</v>
          </cell>
          <cell r="K173">
            <v>-152120580</v>
          </cell>
          <cell r="L173">
            <v>-112078926</v>
          </cell>
          <cell r="M173">
            <v>-56102787</v>
          </cell>
          <cell r="N173">
            <v>-259892531</v>
          </cell>
          <cell r="O173">
            <v>-111988253</v>
          </cell>
          <cell r="P173">
            <v>-146021269</v>
          </cell>
          <cell r="Q173">
            <v>-96085500</v>
          </cell>
          <cell r="R173">
            <v>-175933247</v>
          </cell>
          <cell r="S173">
            <v>-160744113</v>
          </cell>
          <cell r="T173">
            <v>-298618157</v>
          </cell>
          <cell r="U173">
            <v>-571071392</v>
          </cell>
          <cell r="V173">
            <v>-261182039</v>
          </cell>
        </row>
        <row r="174">
          <cell r="J174" t="str">
            <v>6-11114</v>
          </cell>
          <cell r="K174">
            <v>-12331118</v>
          </cell>
          <cell r="L174">
            <v>-18412700</v>
          </cell>
          <cell r="M174">
            <v>-31799825</v>
          </cell>
          <cell r="N174">
            <v>-18697525</v>
          </cell>
          <cell r="O174">
            <v>-27068550</v>
          </cell>
          <cell r="P174">
            <v>-39868250</v>
          </cell>
          <cell r="Q174">
            <v>-20089500</v>
          </cell>
          <cell r="R174">
            <v>-80629500</v>
          </cell>
          <cell r="S174">
            <v>-55418884</v>
          </cell>
          <cell r="T174">
            <v>-34139300</v>
          </cell>
          <cell r="U174">
            <v>-73027650</v>
          </cell>
          <cell r="V174">
            <v>-68246716</v>
          </cell>
        </row>
        <row r="175">
          <cell r="J175" t="str">
            <v>6-11121</v>
          </cell>
          <cell r="K175">
            <v>-57184056</v>
          </cell>
          <cell r="L175">
            <v>-47292504</v>
          </cell>
          <cell r="M175">
            <v>-57669168</v>
          </cell>
          <cell r="N175">
            <v>-50701860</v>
          </cell>
          <cell r="O175">
            <v>-57870312</v>
          </cell>
          <cell r="P175">
            <v>-59053512</v>
          </cell>
          <cell r="Q175">
            <v>-64331280</v>
          </cell>
          <cell r="R175">
            <v>-71826156</v>
          </cell>
          <cell r="S175">
            <v>-69730848</v>
          </cell>
          <cell r="T175">
            <v>-65537448</v>
          </cell>
          <cell r="U175">
            <v>-60959160</v>
          </cell>
          <cell r="V175">
            <v>-72139704</v>
          </cell>
        </row>
        <row r="176">
          <cell r="J176" t="str">
            <v>6-11123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-13800000</v>
          </cell>
          <cell r="V176">
            <v>0</v>
          </cell>
        </row>
        <row r="177">
          <cell r="J177" t="str">
            <v>6-11131</v>
          </cell>
          <cell r="K177">
            <v>-682086846</v>
          </cell>
          <cell r="L177">
            <v>-706227572</v>
          </cell>
          <cell r="M177">
            <v>-793162188</v>
          </cell>
          <cell r="N177">
            <v>-826467364</v>
          </cell>
          <cell r="O177">
            <v>-620995630</v>
          </cell>
          <cell r="P177">
            <v>-807166220</v>
          </cell>
          <cell r="Q177">
            <v>-576183430</v>
          </cell>
          <cell r="R177">
            <v>-517924345</v>
          </cell>
          <cell r="S177">
            <v>-758073576</v>
          </cell>
          <cell r="T177">
            <v>-1080002818</v>
          </cell>
          <cell r="U177">
            <v>-1044626134</v>
          </cell>
          <cell r="V177">
            <v>-724229144</v>
          </cell>
        </row>
        <row r="178">
          <cell r="J178" t="str">
            <v>6-11132</v>
          </cell>
          <cell r="K178">
            <v>0</v>
          </cell>
          <cell r="L178">
            <v>0</v>
          </cell>
          <cell r="M178">
            <v>4314600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</row>
        <row r="179">
          <cell r="J179" t="str">
            <v>6-11133</v>
          </cell>
          <cell r="K179">
            <v>-13870710</v>
          </cell>
          <cell r="L179">
            <v>0</v>
          </cell>
          <cell r="M179">
            <v>0</v>
          </cell>
          <cell r="N179">
            <v>-31674093</v>
          </cell>
          <cell r="O179">
            <v>-12090552</v>
          </cell>
          <cell r="P179">
            <v>-12337752</v>
          </cell>
          <cell r="Q179">
            <v>-27495085</v>
          </cell>
          <cell r="R179">
            <v>-22919725</v>
          </cell>
          <cell r="S179">
            <v>0</v>
          </cell>
          <cell r="T179">
            <v>0</v>
          </cell>
          <cell r="U179">
            <v>0</v>
          </cell>
          <cell r="V179">
            <v>-30681600</v>
          </cell>
        </row>
        <row r="180">
          <cell r="J180" t="str">
            <v>6-11134</v>
          </cell>
          <cell r="K180">
            <v>0</v>
          </cell>
          <cell r="L180">
            <v>0</v>
          </cell>
          <cell r="M180">
            <v>0</v>
          </cell>
          <cell r="N180">
            <v>-1200000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-33484236</v>
          </cell>
          <cell r="U180">
            <v>-598038</v>
          </cell>
          <cell r="V180">
            <v>0</v>
          </cell>
        </row>
        <row r="181">
          <cell r="J181" t="str">
            <v>6-11160</v>
          </cell>
          <cell r="K181">
            <v>-174196196</v>
          </cell>
          <cell r="L181">
            <v>-81546658</v>
          </cell>
          <cell r="M181">
            <v>-129382879</v>
          </cell>
          <cell r="N181">
            <v>-68041101</v>
          </cell>
          <cell r="O181">
            <v>-112527991</v>
          </cell>
          <cell r="P181">
            <v>-132056308</v>
          </cell>
          <cell r="Q181">
            <v>-168528203</v>
          </cell>
          <cell r="R181">
            <v>-211738759</v>
          </cell>
          <cell r="S181">
            <v>-156540568</v>
          </cell>
          <cell r="T181">
            <v>-395836196</v>
          </cell>
          <cell r="U181">
            <v>-224576533</v>
          </cell>
          <cell r="V181">
            <v>-170257394</v>
          </cell>
        </row>
        <row r="182">
          <cell r="J182" t="str">
            <v>6-11170</v>
          </cell>
          <cell r="K182">
            <v>-31520345</v>
          </cell>
          <cell r="L182">
            <v>-48660755</v>
          </cell>
          <cell r="M182">
            <v>-76356300</v>
          </cell>
          <cell r="N182">
            <v>-50554650</v>
          </cell>
          <cell r="O182">
            <v>-16580700</v>
          </cell>
          <cell r="P182">
            <v>-128755758</v>
          </cell>
          <cell r="Q182">
            <v>-89132600</v>
          </cell>
          <cell r="R182">
            <v>-213928694</v>
          </cell>
          <cell r="S182">
            <v>-133446650</v>
          </cell>
          <cell r="T182">
            <v>-82217120</v>
          </cell>
          <cell r="U182">
            <v>-168442116</v>
          </cell>
          <cell r="V182">
            <v>-121686230</v>
          </cell>
        </row>
        <row r="183">
          <cell r="J183" t="str">
            <v>6-11180</v>
          </cell>
          <cell r="K183">
            <v>0</v>
          </cell>
          <cell r="L183">
            <v>-1261910</v>
          </cell>
          <cell r="M183">
            <v>-2865912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-1194505</v>
          </cell>
          <cell r="S183">
            <v>-1291312</v>
          </cell>
          <cell r="T183">
            <v>-25501556</v>
          </cell>
          <cell r="U183">
            <v>0</v>
          </cell>
          <cell r="V183">
            <v>-8850060</v>
          </cell>
        </row>
        <row r="184">
          <cell r="J184" t="str">
            <v>6-11190</v>
          </cell>
          <cell r="K184">
            <v>0</v>
          </cell>
          <cell r="L184">
            <v>-8351950</v>
          </cell>
          <cell r="M184">
            <v>0</v>
          </cell>
          <cell r="N184">
            <v>-1456950</v>
          </cell>
          <cell r="O184">
            <v>0</v>
          </cell>
          <cell r="P184">
            <v>0</v>
          </cell>
          <cell r="Q184">
            <v>0</v>
          </cell>
          <cell r="R184">
            <v>-2715750</v>
          </cell>
          <cell r="S184">
            <v>-3388050</v>
          </cell>
          <cell r="T184">
            <v>0</v>
          </cell>
          <cell r="U184">
            <v>0</v>
          </cell>
          <cell r="V184">
            <v>-1414504</v>
          </cell>
        </row>
        <row r="185">
          <cell r="J185" t="str">
            <v>6-11195</v>
          </cell>
          <cell r="K185">
            <v>7001380</v>
          </cell>
          <cell r="L185">
            <v>-5187640</v>
          </cell>
          <cell r="M185">
            <v>-3017100</v>
          </cell>
          <cell r="N185">
            <v>-2770363</v>
          </cell>
          <cell r="O185">
            <v>-5811340</v>
          </cell>
          <cell r="P185">
            <v>-10654916</v>
          </cell>
          <cell r="Q185">
            <v>-46765859</v>
          </cell>
          <cell r="R185">
            <v>-17235285</v>
          </cell>
          <cell r="S185">
            <v>-4247036</v>
          </cell>
          <cell r="T185">
            <v>-27729223</v>
          </cell>
          <cell r="U185">
            <v>-24450406</v>
          </cell>
          <cell r="V185">
            <v>-18502026</v>
          </cell>
        </row>
        <row r="186">
          <cell r="J186" t="str">
            <v>6-11210</v>
          </cell>
          <cell r="K186">
            <v>-1378650861</v>
          </cell>
          <cell r="L186">
            <v>-1308908336</v>
          </cell>
          <cell r="M186">
            <v>-1442920214</v>
          </cell>
          <cell r="N186">
            <v>-1377584323</v>
          </cell>
          <cell r="O186">
            <v>-1413943705</v>
          </cell>
          <cell r="P186">
            <v>-1414007760</v>
          </cell>
          <cell r="Q186">
            <v>-1528663187</v>
          </cell>
          <cell r="R186">
            <v>-1474166473</v>
          </cell>
          <cell r="S186">
            <v>-1580685768</v>
          </cell>
          <cell r="T186">
            <v>-1696543679</v>
          </cell>
          <cell r="U186">
            <v>-1990661365</v>
          </cell>
          <cell r="V186">
            <v>-1484433465</v>
          </cell>
        </row>
        <row r="187">
          <cell r="J187" t="str">
            <v>6-11220</v>
          </cell>
          <cell r="K187">
            <v>21998308</v>
          </cell>
          <cell r="L187">
            <v>-8883624</v>
          </cell>
          <cell r="M187">
            <v>-10883632</v>
          </cell>
          <cell r="N187">
            <v>-363936532</v>
          </cell>
          <cell r="O187">
            <v>-10283004</v>
          </cell>
          <cell r="P187">
            <v>-14184464</v>
          </cell>
          <cell r="Q187">
            <v>26354680</v>
          </cell>
          <cell r="R187">
            <v>-11265976</v>
          </cell>
          <cell r="S187">
            <v>-327064950</v>
          </cell>
          <cell r="T187">
            <v>-12715964</v>
          </cell>
          <cell r="U187">
            <v>-12421196</v>
          </cell>
          <cell r="V187">
            <v>29545152</v>
          </cell>
        </row>
        <row r="188">
          <cell r="J188" t="str">
            <v>6-11230</v>
          </cell>
          <cell r="K188">
            <v>-7934529</v>
          </cell>
          <cell r="L188">
            <v>0</v>
          </cell>
          <cell r="M188">
            <v>0</v>
          </cell>
          <cell r="N188">
            <v>-21358887</v>
          </cell>
          <cell r="O188">
            <v>-21510618</v>
          </cell>
          <cell r="P188">
            <v>-14048268</v>
          </cell>
          <cell r="Q188">
            <v>-1351661</v>
          </cell>
          <cell r="R188">
            <v>-2354912</v>
          </cell>
          <cell r="S188">
            <v>0</v>
          </cell>
          <cell r="T188">
            <v>0</v>
          </cell>
          <cell r="U188">
            <v>0</v>
          </cell>
          <cell r="V188">
            <v>-3046984</v>
          </cell>
        </row>
        <row r="189">
          <cell r="J189" t="str">
            <v>6-11240</v>
          </cell>
          <cell r="K189">
            <v>0</v>
          </cell>
          <cell r="L189">
            <v>0</v>
          </cell>
          <cell r="M189">
            <v>0</v>
          </cell>
          <cell r="N189">
            <v>-13268500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</row>
        <row r="190">
          <cell r="J190" t="str">
            <v>6-12145</v>
          </cell>
          <cell r="K190">
            <v>-328523116</v>
          </cell>
          <cell r="L190">
            <v>-361812364</v>
          </cell>
          <cell r="M190">
            <v>-483473473</v>
          </cell>
          <cell r="N190">
            <v>-415971415</v>
          </cell>
          <cell r="O190">
            <v>-432423526</v>
          </cell>
          <cell r="P190">
            <v>-479025154</v>
          </cell>
          <cell r="Q190">
            <v>-377086182</v>
          </cell>
          <cell r="R190">
            <v>-472949862</v>
          </cell>
          <cell r="S190">
            <v>-439967272</v>
          </cell>
          <cell r="T190">
            <v>-426980704</v>
          </cell>
          <cell r="U190">
            <v>-397398620</v>
          </cell>
          <cell r="V190">
            <v>-497115867</v>
          </cell>
        </row>
        <row r="191">
          <cell r="J191" t="str">
            <v>6-12160</v>
          </cell>
          <cell r="K191">
            <v>-147155466</v>
          </cell>
          <cell r="L191">
            <v>-112402728</v>
          </cell>
          <cell r="M191">
            <v>-140889896</v>
          </cell>
          <cell r="N191">
            <v>-108583623</v>
          </cell>
          <cell r="O191">
            <v>-50608974</v>
          </cell>
          <cell r="P191">
            <v>-84118493</v>
          </cell>
          <cell r="Q191">
            <v>-106046135</v>
          </cell>
          <cell r="R191">
            <v>-79379524</v>
          </cell>
          <cell r="S191">
            <v>-83877662</v>
          </cell>
          <cell r="T191">
            <v>-112097470</v>
          </cell>
          <cell r="U191">
            <v>-40164136</v>
          </cell>
          <cell r="V191">
            <v>-131564047</v>
          </cell>
        </row>
        <row r="192">
          <cell r="J192" t="str">
            <v>6-12170</v>
          </cell>
          <cell r="K192">
            <v>-14595660</v>
          </cell>
          <cell r="L192">
            <v>-12910310</v>
          </cell>
          <cell r="M192">
            <v>-14719480</v>
          </cell>
          <cell r="N192">
            <v>-13841025</v>
          </cell>
          <cell r="O192">
            <v>-14770820</v>
          </cell>
          <cell r="P192">
            <v>-14723450</v>
          </cell>
          <cell r="Q192">
            <v>-15764450</v>
          </cell>
          <cell r="R192">
            <v>-16946280</v>
          </cell>
          <cell r="S192">
            <v>-16698000</v>
          </cell>
          <cell r="T192">
            <v>-16727780</v>
          </cell>
          <cell r="U192">
            <v>-16641150</v>
          </cell>
          <cell r="V192">
            <v>-18412940</v>
          </cell>
        </row>
        <row r="193">
          <cell r="J193" t="str">
            <v>6-12245</v>
          </cell>
          <cell r="K193">
            <v>-198868950</v>
          </cell>
          <cell r="L193">
            <v>-184727970</v>
          </cell>
          <cell r="M193">
            <v>-184727970</v>
          </cell>
          <cell r="N193">
            <v>-184727970</v>
          </cell>
          <cell r="O193">
            <v>-184727970</v>
          </cell>
          <cell r="P193">
            <v>-198868950</v>
          </cell>
          <cell r="Q193">
            <v>-198868950</v>
          </cell>
          <cell r="R193">
            <v>-191798460</v>
          </cell>
          <cell r="S193">
            <v>-198868950</v>
          </cell>
          <cell r="T193">
            <v>-198868950</v>
          </cell>
          <cell r="U193">
            <v>-198868950</v>
          </cell>
          <cell r="V193">
            <v>-209520360</v>
          </cell>
        </row>
        <row r="194">
          <cell r="J194" t="str">
            <v>6-12260</v>
          </cell>
          <cell r="K194">
            <v>-59411513</v>
          </cell>
          <cell r="L194">
            <v>-238924970</v>
          </cell>
          <cell r="M194">
            <v>-234683314</v>
          </cell>
          <cell r="N194">
            <v>-247830584</v>
          </cell>
          <cell r="O194">
            <v>-141300577</v>
          </cell>
          <cell r="P194">
            <v>-282453253</v>
          </cell>
          <cell r="Q194">
            <v>-551389194</v>
          </cell>
          <cell r="R194">
            <v>-578210605</v>
          </cell>
          <cell r="S194">
            <v>-291447496</v>
          </cell>
          <cell r="T194">
            <v>-365066188</v>
          </cell>
          <cell r="U194">
            <v>-365958638</v>
          </cell>
          <cell r="V194">
            <v>-337473231</v>
          </cell>
        </row>
        <row r="195">
          <cell r="J195" t="str">
            <v>6-12270</v>
          </cell>
          <cell r="K195">
            <v>336509000</v>
          </cell>
          <cell r="L195">
            <v>-380021100</v>
          </cell>
          <cell r="M195">
            <v>-43526800</v>
          </cell>
          <cell r="N195">
            <v>-241902000</v>
          </cell>
          <cell r="O195">
            <v>-241013800</v>
          </cell>
          <cell r="P195">
            <v>-331685200</v>
          </cell>
          <cell r="Q195">
            <v>-712741600</v>
          </cell>
          <cell r="R195">
            <v>-115224576</v>
          </cell>
          <cell r="S195">
            <v>19900400</v>
          </cell>
          <cell r="T195">
            <v>-265184400</v>
          </cell>
          <cell r="U195">
            <v>-145212554</v>
          </cell>
          <cell r="V195">
            <v>-314721370</v>
          </cell>
        </row>
        <row r="196">
          <cell r="J196" t="str">
            <v>6-12280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-20572460</v>
          </cell>
          <cell r="U196">
            <v>0</v>
          </cell>
          <cell r="V196">
            <v>0</v>
          </cell>
        </row>
        <row r="197">
          <cell r="J197" t="str">
            <v>6-12310</v>
          </cell>
          <cell r="K197">
            <v>-557513490</v>
          </cell>
          <cell r="L197">
            <v>-270164916</v>
          </cell>
          <cell r="M197">
            <v>-407851439</v>
          </cell>
          <cell r="N197">
            <v>-329500270</v>
          </cell>
          <cell r="O197">
            <v>-479586409</v>
          </cell>
          <cell r="P197">
            <v>-328368692</v>
          </cell>
          <cell r="Q197">
            <v>-94797289</v>
          </cell>
          <cell r="R197">
            <v>-285977108</v>
          </cell>
          <cell r="S197">
            <v>-347794304</v>
          </cell>
          <cell r="T197">
            <v>-347076276</v>
          </cell>
          <cell r="U197">
            <v>-449086902</v>
          </cell>
          <cell r="V197">
            <v>-494222078</v>
          </cell>
        </row>
        <row r="198">
          <cell r="J198" t="str">
            <v>6-12320</v>
          </cell>
          <cell r="K198">
            <v>-40597200</v>
          </cell>
          <cell r="L198">
            <v>-33003800</v>
          </cell>
          <cell r="M198">
            <v>0</v>
          </cell>
          <cell r="N198">
            <v>-292212400</v>
          </cell>
          <cell r="O198">
            <v>-32205200</v>
          </cell>
          <cell r="P198">
            <v>-75924600</v>
          </cell>
          <cell r="Q198">
            <v>-26125000</v>
          </cell>
          <cell r="R198">
            <v>-28025000</v>
          </cell>
          <cell r="S198">
            <v>233495600</v>
          </cell>
          <cell r="T198">
            <v>-23750000</v>
          </cell>
          <cell r="U198">
            <v>-23275000</v>
          </cell>
          <cell r="V198">
            <v>-33725000</v>
          </cell>
        </row>
        <row r="199">
          <cell r="J199" t="str">
            <v>6-12360</v>
          </cell>
          <cell r="K199">
            <v>-78000700</v>
          </cell>
          <cell r="L199">
            <v>-40909400</v>
          </cell>
          <cell r="M199">
            <v>-70490500</v>
          </cell>
          <cell r="N199">
            <v>-76066050</v>
          </cell>
          <cell r="O199">
            <v>-83755050</v>
          </cell>
          <cell r="P199">
            <v>-89975150</v>
          </cell>
          <cell r="Q199">
            <v>-23092850</v>
          </cell>
          <cell r="R199">
            <v>-80403000</v>
          </cell>
          <cell r="S199">
            <v>-48025400</v>
          </cell>
          <cell r="T199">
            <v>-39640200</v>
          </cell>
          <cell r="U199">
            <v>-37728200</v>
          </cell>
          <cell r="V199">
            <v>-60923284</v>
          </cell>
        </row>
        <row r="200">
          <cell r="J200" t="str">
            <v>6-12370</v>
          </cell>
          <cell r="K200">
            <v>-1676300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</row>
        <row r="201">
          <cell r="J201" t="str">
            <v>6-12445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</row>
        <row r="202">
          <cell r="J202" t="str">
            <v>6-12460</v>
          </cell>
          <cell r="K202">
            <v>-394197413</v>
          </cell>
          <cell r="L202">
            <v>-417412239</v>
          </cell>
          <cell r="M202">
            <v>-299232887</v>
          </cell>
          <cell r="N202">
            <v>-219235992</v>
          </cell>
          <cell r="O202">
            <v>-268793395</v>
          </cell>
          <cell r="P202">
            <v>-297471784</v>
          </cell>
          <cell r="Q202">
            <v>-398776527</v>
          </cell>
          <cell r="R202">
            <v>-580495576</v>
          </cell>
          <cell r="S202">
            <v>-257876088</v>
          </cell>
          <cell r="T202">
            <v>-127316192</v>
          </cell>
          <cell r="U202">
            <v>-623452304</v>
          </cell>
          <cell r="V202">
            <v>-655569026</v>
          </cell>
        </row>
        <row r="203">
          <cell r="J203" t="str">
            <v>6-12470</v>
          </cell>
          <cell r="K203">
            <v>-103477237</v>
          </cell>
          <cell r="L203">
            <v>-75912525</v>
          </cell>
          <cell r="M203">
            <v>-40850251</v>
          </cell>
          <cell r="N203">
            <v>-57180421</v>
          </cell>
          <cell r="O203">
            <v>-90643904</v>
          </cell>
          <cell r="P203">
            <v>-27375730</v>
          </cell>
          <cell r="Q203">
            <v>-98729638</v>
          </cell>
          <cell r="R203">
            <v>-50259014</v>
          </cell>
          <cell r="S203">
            <v>-67676528</v>
          </cell>
          <cell r="T203">
            <v>-122287338</v>
          </cell>
          <cell r="U203">
            <v>-32035112</v>
          </cell>
          <cell r="V203">
            <v>-8931683</v>
          </cell>
        </row>
        <row r="204">
          <cell r="J204" t="str">
            <v>6-12480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-24400723</v>
          </cell>
          <cell r="S204">
            <v>0</v>
          </cell>
          <cell r="T204">
            <v>0</v>
          </cell>
          <cell r="U204">
            <v>-5376101</v>
          </cell>
          <cell r="V204">
            <v>0</v>
          </cell>
        </row>
        <row r="205">
          <cell r="J205" t="str">
            <v>6-12490</v>
          </cell>
          <cell r="K205">
            <v>-8453500</v>
          </cell>
          <cell r="L205">
            <v>0</v>
          </cell>
          <cell r="M205">
            <v>-11884070</v>
          </cell>
          <cell r="N205">
            <v>-6204000</v>
          </cell>
          <cell r="O205">
            <v>-5552250</v>
          </cell>
          <cell r="P205">
            <v>-7253400</v>
          </cell>
          <cell r="Q205">
            <v>-9751500</v>
          </cell>
          <cell r="R205">
            <v>-21153000</v>
          </cell>
          <cell r="S205">
            <v>-7397500</v>
          </cell>
          <cell r="T205">
            <v>-13046000</v>
          </cell>
          <cell r="U205">
            <v>-8380350</v>
          </cell>
          <cell r="V205">
            <v>-63906190</v>
          </cell>
        </row>
        <row r="206">
          <cell r="J206" t="str">
            <v>6-12495</v>
          </cell>
          <cell r="K206">
            <v>-359473842</v>
          </cell>
          <cell r="L206">
            <v>-74157335</v>
          </cell>
          <cell r="M206">
            <v>252968336</v>
          </cell>
          <cell r="N206">
            <v>-14238426</v>
          </cell>
          <cell r="O206">
            <v>-1451955</v>
          </cell>
          <cell r="P206">
            <v>-6823943</v>
          </cell>
          <cell r="Q206">
            <v>-790252</v>
          </cell>
          <cell r="R206">
            <v>-1005144</v>
          </cell>
          <cell r="S206">
            <v>-14439791</v>
          </cell>
          <cell r="T206">
            <v>-807354</v>
          </cell>
          <cell r="U206">
            <v>-15818165</v>
          </cell>
          <cell r="V206">
            <v>-8386642</v>
          </cell>
        </row>
        <row r="207">
          <cell r="J207" t="str">
            <v>6-12510</v>
          </cell>
          <cell r="K207">
            <v>-42667976</v>
          </cell>
          <cell r="L207">
            <v>-55246445</v>
          </cell>
          <cell r="M207">
            <v>-73030847</v>
          </cell>
          <cell r="N207">
            <v>-53528950</v>
          </cell>
          <cell r="O207">
            <v>-59308909</v>
          </cell>
          <cell r="P207">
            <v>-66865403</v>
          </cell>
          <cell r="Q207">
            <v>-78857069</v>
          </cell>
          <cell r="R207">
            <v>-105432880</v>
          </cell>
          <cell r="S207">
            <v>-77617483</v>
          </cell>
          <cell r="T207">
            <v>-65665261</v>
          </cell>
          <cell r="U207">
            <v>-108481930</v>
          </cell>
          <cell r="V207">
            <v>-70263383</v>
          </cell>
        </row>
        <row r="208">
          <cell r="J208" t="str">
            <v>6-12610</v>
          </cell>
          <cell r="K208">
            <v>-186424063</v>
          </cell>
          <cell r="L208">
            <v>-151310932</v>
          </cell>
          <cell r="M208">
            <v>-266880597</v>
          </cell>
          <cell r="N208">
            <v>-220788146</v>
          </cell>
          <cell r="O208">
            <v>-242874813</v>
          </cell>
          <cell r="P208">
            <v>-270527173</v>
          </cell>
          <cell r="Q208">
            <v>-243570176</v>
          </cell>
          <cell r="R208">
            <v>-267018028</v>
          </cell>
          <cell r="S208">
            <v>-403551839</v>
          </cell>
          <cell r="T208">
            <v>-414460106</v>
          </cell>
          <cell r="U208">
            <v>-433667721</v>
          </cell>
          <cell r="V208">
            <v>-492348453</v>
          </cell>
        </row>
        <row r="209">
          <cell r="J209" t="str">
            <v>6-12660</v>
          </cell>
          <cell r="K209">
            <v>-387600000</v>
          </cell>
          <cell r="L209">
            <v>-392350000</v>
          </cell>
          <cell r="M209">
            <v>-348650000</v>
          </cell>
          <cell r="N209">
            <v>-402040000</v>
          </cell>
          <cell r="O209">
            <v>-397670000</v>
          </cell>
          <cell r="P209">
            <v>-421990000</v>
          </cell>
          <cell r="Q209">
            <v>-425600000</v>
          </cell>
          <cell r="R209">
            <v>-429590000</v>
          </cell>
          <cell r="S209">
            <v>-461130000</v>
          </cell>
          <cell r="T209">
            <v>-535268000</v>
          </cell>
          <cell r="U209">
            <v>-610318000</v>
          </cell>
          <cell r="V209">
            <v>-677008000</v>
          </cell>
        </row>
        <row r="210">
          <cell r="J210" t="str">
            <v>6-12710</v>
          </cell>
          <cell r="K210">
            <v>-145455</v>
          </cell>
          <cell r="L210">
            <v>-109091</v>
          </cell>
          <cell r="M210">
            <v>-254545</v>
          </cell>
          <cell r="N210">
            <v>0</v>
          </cell>
          <cell r="O210">
            <v>-90909</v>
          </cell>
          <cell r="P210">
            <v>-172727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J211" t="str">
            <v>6-12960</v>
          </cell>
          <cell r="K211">
            <v>-10978729</v>
          </cell>
          <cell r="L211">
            <v>-13212975</v>
          </cell>
          <cell r="M211">
            <v>-7187200</v>
          </cell>
          <cell r="N211">
            <v>-116312483</v>
          </cell>
          <cell r="O211">
            <v>-17211624</v>
          </cell>
          <cell r="P211">
            <v>-12586385</v>
          </cell>
          <cell r="Q211">
            <v>-18567158</v>
          </cell>
          <cell r="R211">
            <v>-22386956</v>
          </cell>
          <cell r="S211">
            <v>-61139504</v>
          </cell>
          <cell r="T211">
            <v>-71435669</v>
          </cell>
          <cell r="U211">
            <v>-34473201</v>
          </cell>
          <cell r="V211">
            <v>-40361423</v>
          </cell>
        </row>
        <row r="212">
          <cell r="J212" t="str">
            <v>6-12970</v>
          </cell>
          <cell r="K212">
            <v>0</v>
          </cell>
          <cell r="L212">
            <v>-145065</v>
          </cell>
          <cell r="M212">
            <v>0</v>
          </cell>
          <cell r="N212">
            <v>-14880000</v>
          </cell>
          <cell r="O212">
            <v>0</v>
          </cell>
          <cell r="P212">
            <v>0</v>
          </cell>
          <cell r="Q212">
            <v>0</v>
          </cell>
          <cell r="R212">
            <v>-30000000</v>
          </cell>
          <cell r="S212">
            <v>0</v>
          </cell>
          <cell r="T212">
            <v>-166485</v>
          </cell>
          <cell r="U212">
            <v>-583900</v>
          </cell>
          <cell r="V212">
            <v>0</v>
          </cell>
        </row>
        <row r="213">
          <cell r="J213" t="str">
            <v>6-12980</v>
          </cell>
          <cell r="K213">
            <v>-5219640</v>
          </cell>
          <cell r="L213">
            <v>0</v>
          </cell>
          <cell r="M213">
            <v>0</v>
          </cell>
          <cell r="N213">
            <v>-6762105</v>
          </cell>
          <cell r="O213">
            <v>-5722470</v>
          </cell>
          <cell r="P213">
            <v>0</v>
          </cell>
          <cell r="Q213">
            <v>-937485</v>
          </cell>
          <cell r="R213">
            <v>0</v>
          </cell>
          <cell r="S213">
            <v>0</v>
          </cell>
          <cell r="T213">
            <v>-221560</v>
          </cell>
          <cell r="U213">
            <v>0</v>
          </cell>
          <cell r="V213">
            <v>0</v>
          </cell>
        </row>
        <row r="214">
          <cell r="J214" t="str">
            <v>6-12995</v>
          </cell>
          <cell r="K214">
            <v>-90807213</v>
          </cell>
          <cell r="L214">
            <v>-3654702</v>
          </cell>
          <cell r="M214">
            <v>-9000000</v>
          </cell>
          <cell r="N214">
            <v>-17566866</v>
          </cell>
          <cell r="O214">
            <v>-9000000</v>
          </cell>
          <cell r="P214">
            <v>-9000000</v>
          </cell>
          <cell r="Q214">
            <v>-3000000</v>
          </cell>
          <cell r="R214">
            <v>-9000000</v>
          </cell>
          <cell r="S214">
            <v>-9000000</v>
          </cell>
          <cell r="T214">
            <v>-7024978</v>
          </cell>
          <cell r="U214">
            <v>-9000000</v>
          </cell>
          <cell r="V214">
            <v>-9000000</v>
          </cell>
        </row>
        <row r="215">
          <cell r="J215" t="str">
            <v>6-12996</v>
          </cell>
          <cell r="K215">
            <v>-27363636</v>
          </cell>
          <cell r="L215">
            <v>-17272728</v>
          </cell>
          <cell r="M215">
            <v>0</v>
          </cell>
          <cell r="N215">
            <v>-119818181</v>
          </cell>
          <cell r="O215">
            <v>-126909091</v>
          </cell>
          <cell r="P215">
            <v>-107772727</v>
          </cell>
          <cell r="Q215">
            <v>-210518180</v>
          </cell>
          <cell r="R215">
            <v>-364954543</v>
          </cell>
          <cell r="S215">
            <v>-257318178</v>
          </cell>
          <cell r="T215">
            <v>-100663634</v>
          </cell>
          <cell r="U215">
            <v>-106090908</v>
          </cell>
          <cell r="V215">
            <v>-551490909</v>
          </cell>
        </row>
        <row r="216">
          <cell r="J216" t="str">
            <v>6-12997</v>
          </cell>
          <cell r="K216">
            <v>-18326736</v>
          </cell>
          <cell r="L216">
            <v>-36808944</v>
          </cell>
          <cell r="M216">
            <v>-36949248</v>
          </cell>
          <cell r="N216">
            <v>-36831696</v>
          </cell>
          <cell r="O216">
            <v>-37093344</v>
          </cell>
          <cell r="P216">
            <v>-37851744</v>
          </cell>
          <cell r="Q216">
            <v>-38302992</v>
          </cell>
          <cell r="R216">
            <v>-41192496</v>
          </cell>
          <cell r="S216">
            <v>-42212544</v>
          </cell>
          <cell r="T216">
            <v>-42007776</v>
          </cell>
          <cell r="U216">
            <v>-44282976</v>
          </cell>
          <cell r="V216">
            <v>-46239648</v>
          </cell>
        </row>
        <row r="217">
          <cell r="J217" t="str">
            <v>6-21111</v>
          </cell>
          <cell r="K217">
            <v>-3050341770</v>
          </cell>
          <cell r="L217">
            <v>-2557765976</v>
          </cell>
          <cell r="M217">
            <v>-2966950966</v>
          </cell>
          <cell r="N217">
            <v>-2954908364</v>
          </cell>
          <cell r="O217">
            <v>-2842285624</v>
          </cell>
          <cell r="P217">
            <v>-3068683903</v>
          </cell>
          <cell r="Q217">
            <v>-3561669939</v>
          </cell>
          <cell r="R217">
            <v>-3808908545</v>
          </cell>
          <cell r="S217">
            <v>-3583477072</v>
          </cell>
          <cell r="T217">
            <v>-3692352488</v>
          </cell>
          <cell r="U217">
            <v>-3660849918</v>
          </cell>
          <cell r="V217">
            <v>-4471106578</v>
          </cell>
        </row>
        <row r="218">
          <cell r="J218" t="str">
            <v>6-21112</v>
          </cell>
          <cell r="K218">
            <v>-1035860110</v>
          </cell>
          <cell r="L218">
            <v>-1149894300</v>
          </cell>
          <cell r="M218">
            <v>-1247644250</v>
          </cell>
          <cell r="N218">
            <v>-1512214179</v>
          </cell>
          <cell r="O218">
            <v>-1194287450</v>
          </cell>
          <cell r="P218">
            <v>-1307656168</v>
          </cell>
          <cell r="Q218">
            <v>-1112322350</v>
          </cell>
          <cell r="R218">
            <v>-1384301626</v>
          </cell>
          <cell r="S218">
            <v>-963030764</v>
          </cell>
          <cell r="T218">
            <v>-1107405750</v>
          </cell>
          <cell r="U218">
            <v>-1110213200</v>
          </cell>
          <cell r="V218">
            <v>-833677025</v>
          </cell>
        </row>
        <row r="219">
          <cell r="J219" t="str">
            <v>6-21121</v>
          </cell>
          <cell r="K219">
            <v>-5865000</v>
          </cell>
          <cell r="L219">
            <v>-5440000</v>
          </cell>
          <cell r="M219">
            <v>-6290000</v>
          </cell>
          <cell r="N219">
            <v>-5780000</v>
          </cell>
          <cell r="O219">
            <v>-6120000</v>
          </cell>
          <cell r="P219">
            <v>-5865000</v>
          </cell>
          <cell r="Q219">
            <v>-6205000</v>
          </cell>
          <cell r="R219">
            <v>-5950000</v>
          </cell>
          <cell r="S219">
            <v>-6990000</v>
          </cell>
          <cell r="T219">
            <v>-8366250</v>
          </cell>
          <cell r="U219">
            <v>-8608750</v>
          </cell>
          <cell r="V219">
            <v>-9093750</v>
          </cell>
        </row>
        <row r="220">
          <cell r="J220" t="str">
            <v>6-21131</v>
          </cell>
          <cell r="K220">
            <v>-1005022598</v>
          </cell>
          <cell r="L220">
            <v>-876196711</v>
          </cell>
          <cell r="M220">
            <v>-973043339</v>
          </cell>
          <cell r="N220">
            <v>-1058868862</v>
          </cell>
          <cell r="O220">
            <v>-986337473</v>
          </cell>
          <cell r="P220">
            <v>-1051935471</v>
          </cell>
          <cell r="Q220">
            <v>-1081812350</v>
          </cell>
          <cell r="R220">
            <v>-1181124908</v>
          </cell>
          <cell r="S220">
            <v>-1246864748</v>
          </cell>
          <cell r="T220">
            <v>-1470093514</v>
          </cell>
          <cell r="U220">
            <v>-1423937188</v>
          </cell>
          <cell r="V220">
            <v>-1517893938</v>
          </cell>
        </row>
        <row r="221">
          <cell r="J221" t="str">
            <v>6-21132</v>
          </cell>
          <cell r="K221">
            <v>-820134500</v>
          </cell>
          <cell r="L221">
            <v>-739794750</v>
          </cell>
          <cell r="M221">
            <v>-809850500</v>
          </cell>
          <cell r="N221">
            <v>-808539750</v>
          </cell>
          <cell r="O221">
            <v>-809024000</v>
          </cell>
          <cell r="P221">
            <v>-887469750</v>
          </cell>
          <cell r="Q221">
            <v>-878060250</v>
          </cell>
          <cell r="R221">
            <v>-969218000</v>
          </cell>
          <cell r="S221">
            <v>-831304000</v>
          </cell>
          <cell r="T221">
            <v>-1211543750</v>
          </cell>
          <cell r="U221">
            <v>-1183793750</v>
          </cell>
          <cell r="V221">
            <v>-1509781250</v>
          </cell>
        </row>
        <row r="222">
          <cell r="J222" t="str">
            <v>6-21160</v>
          </cell>
          <cell r="K222">
            <v>-323765419</v>
          </cell>
          <cell r="L222">
            <v>-269895866</v>
          </cell>
          <cell r="M222">
            <v>-258582456</v>
          </cell>
          <cell r="N222">
            <v>-208841987</v>
          </cell>
          <cell r="O222">
            <v>-251546647</v>
          </cell>
          <cell r="P222">
            <v>-217121534</v>
          </cell>
          <cell r="Q222">
            <v>-256528062</v>
          </cell>
          <cell r="R222">
            <v>-254277493</v>
          </cell>
          <cell r="S222">
            <v>-325249594</v>
          </cell>
          <cell r="T222">
            <v>-380965323</v>
          </cell>
          <cell r="U222">
            <v>-475517653</v>
          </cell>
          <cell r="V222">
            <v>-516475816</v>
          </cell>
        </row>
        <row r="223">
          <cell r="J223" t="str">
            <v>6-21170</v>
          </cell>
          <cell r="K223">
            <v>-140449800</v>
          </cell>
          <cell r="L223">
            <v>-108876050</v>
          </cell>
          <cell r="M223">
            <v>-316456087</v>
          </cell>
          <cell r="N223">
            <v>-271265000</v>
          </cell>
          <cell r="O223">
            <v>-251962506</v>
          </cell>
          <cell r="P223">
            <v>-230025000</v>
          </cell>
          <cell r="Q223">
            <v>-157633142</v>
          </cell>
          <cell r="R223">
            <v>-163571865</v>
          </cell>
          <cell r="S223">
            <v>-98736400</v>
          </cell>
          <cell r="T223">
            <v>-225954600</v>
          </cell>
          <cell r="U223">
            <v>-429760000</v>
          </cell>
          <cell r="V223">
            <v>-223550000</v>
          </cell>
        </row>
        <row r="224">
          <cell r="J224" t="str">
            <v>6-21195</v>
          </cell>
          <cell r="K224">
            <v>-27705780</v>
          </cell>
          <cell r="L224">
            <v>-28253880</v>
          </cell>
          <cell r="M224">
            <v>-31777840</v>
          </cell>
          <cell r="N224">
            <v>-34874480</v>
          </cell>
          <cell r="O224">
            <v>-36938400</v>
          </cell>
          <cell r="P224">
            <v>-54232720</v>
          </cell>
          <cell r="Q224">
            <v>-51591600</v>
          </cell>
          <cell r="R224">
            <v>-28148290</v>
          </cell>
          <cell r="S224">
            <v>-53936720</v>
          </cell>
          <cell r="T224">
            <v>-86018600</v>
          </cell>
          <cell r="U224">
            <v>-104424740</v>
          </cell>
          <cell r="V224">
            <v>-73644520</v>
          </cell>
        </row>
        <row r="225">
          <cell r="J225" t="str">
            <v>6-21210</v>
          </cell>
          <cell r="K225">
            <v>-256281770</v>
          </cell>
          <cell r="L225">
            <v>-184133500</v>
          </cell>
          <cell r="M225">
            <v>-184418047</v>
          </cell>
          <cell r="N225">
            <v>-233749535</v>
          </cell>
          <cell r="O225">
            <v>-269676734</v>
          </cell>
          <cell r="P225">
            <v>-184195965</v>
          </cell>
          <cell r="Q225">
            <v>-204895761</v>
          </cell>
          <cell r="R225">
            <v>-135092450</v>
          </cell>
          <cell r="S225">
            <v>-272024990</v>
          </cell>
          <cell r="T225">
            <v>-298875815</v>
          </cell>
          <cell r="U225">
            <v>-347400793</v>
          </cell>
          <cell r="V225">
            <v>-344795432</v>
          </cell>
        </row>
        <row r="226">
          <cell r="J226" t="str">
            <v>6-21220</v>
          </cell>
          <cell r="K226">
            <v>0</v>
          </cell>
          <cell r="L226">
            <v>-5195972</v>
          </cell>
          <cell r="M226">
            <v>-9755500</v>
          </cell>
          <cell r="N226">
            <v>-11021400</v>
          </cell>
          <cell r="O226">
            <v>-8829400</v>
          </cell>
          <cell r="P226">
            <v>-12634000</v>
          </cell>
          <cell r="Q226">
            <v>-16263750</v>
          </cell>
          <cell r="R226">
            <v>-11434560</v>
          </cell>
          <cell r="S226">
            <v>-26494959</v>
          </cell>
          <cell r="T226">
            <v>-61133245</v>
          </cell>
          <cell r="U226">
            <v>-92827762</v>
          </cell>
          <cell r="V226">
            <v>-80240947</v>
          </cell>
        </row>
        <row r="227">
          <cell r="J227" t="str">
            <v>6-22145</v>
          </cell>
          <cell r="K227">
            <v>-3489818</v>
          </cell>
          <cell r="L227">
            <v>-3187818</v>
          </cell>
          <cell r="M227">
            <v>-27481363</v>
          </cell>
          <cell r="N227">
            <v>-2876000</v>
          </cell>
          <cell r="O227">
            <v>-5102546</v>
          </cell>
          <cell r="P227">
            <v>-1936364</v>
          </cell>
          <cell r="Q227">
            <v>-3393364</v>
          </cell>
          <cell r="R227">
            <v>-6611318</v>
          </cell>
          <cell r="S227">
            <v>-8835091</v>
          </cell>
          <cell r="T227">
            <v>-4508864</v>
          </cell>
          <cell r="U227">
            <v>-5888967</v>
          </cell>
          <cell r="V227">
            <v>-4694420</v>
          </cell>
        </row>
        <row r="228">
          <cell r="J228" t="str">
            <v>6-22160</v>
          </cell>
          <cell r="K228">
            <v>-56534345</v>
          </cell>
          <cell r="L228">
            <v>-70341810</v>
          </cell>
          <cell r="M228">
            <v>-108636491</v>
          </cell>
          <cell r="N228">
            <v>-81193795</v>
          </cell>
          <cell r="O228">
            <v>-90070620</v>
          </cell>
          <cell r="P228">
            <v>-113079070</v>
          </cell>
          <cell r="Q228">
            <v>-97015987</v>
          </cell>
          <cell r="R228">
            <v>-84424563</v>
          </cell>
          <cell r="S228">
            <v>-62172565</v>
          </cell>
          <cell r="T228">
            <v>-15772341</v>
          </cell>
          <cell r="U228">
            <v>-21083940</v>
          </cell>
          <cell r="V228">
            <v>-36170389</v>
          </cell>
        </row>
        <row r="229">
          <cell r="J229" t="str">
            <v>6-22260</v>
          </cell>
          <cell r="K229">
            <v>-161422334</v>
          </cell>
          <cell r="L229">
            <v>-121345625</v>
          </cell>
          <cell r="M229">
            <v>-152482471</v>
          </cell>
          <cell r="N229">
            <v>-85357524</v>
          </cell>
          <cell r="O229">
            <v>-86643451</v>
          </cell>
          <cell r="P229">
            <v>-136796883</v>
          </cell>
          <cell r="Q229">
            <v>-111864478</v>
          </cell>
          <cell r="R229">
            <v>-152672569</v>
          </cell>
          <cell r="S229">
            <v>-195544157</v>
          </cell>
          <cell r="T229">
            <v>-192881833</v>
          </cell>
          <cell r="U229">
            <v>-203902324</v>
          </cell>
          <cell r="V229">
            <v>-237713211</v>
          </cell>
        </row>
        <row r="230">
          <cell r="J230" t="str">
            <v>6-22270</v>
          </cell>
          <cell r="K230">
            <v>-321282100</v>
          </cell>
          <cell r="L230">
            <v>158682100</v>
          </cell>
          <cell r="M230">
            <v>-40400000</v>
          </cell>
          <cell r="N230">
            <v>13208000</v>
          </cell>
          <cell r="O230">
            <v>-233233154</v>
          </cell>
          <cell r="P230">
            <v>-27000000</v>
          </cell>
          <cell r="Q230">
            <v>19050000</v>
          </cell>
          <cell r="R230">
            <v>-66049632</v>
          </cell>
          <cell r="S230">
            <v>-9225000</v>
          </cell>
          <cell r="T230">
            <v>-35150000</v>
          </cell>
          <cell r="U230">
            <v>-13505000</v>
          </cell>
          <cell r="V230">
            <v>-25115000</v>
          </cell>
        </row>
        <row r="231">
          <cell r="J231" t="str">
            <v>6-22310</v>
          </cell>
          <cell r="K231">
            <v>-378700279</v>
          </cell>
          <cell r="L231">
            <v>-324650198</v>
          </cell>
          <cell r="M231">
            <v>-353507213</v>
          </cell>
          <cell r="N231">
            <v>-343742943</v>
          </cell>
          <cell r="O231">
            <v>-338088367</v>
          </cell>
          <cell r="P231">
            <v>-341996276</v>
          </cell>
          <cell r="Q231">
            <v>-365093174</v>
          </cell>
          <cell r="R231">
            <v>-375937162</v>
          </cell>
          <cell r="S231">
            <v>-389735969</v>
          </cell>
          <cell r="T231">
            <v>-458469897</v>
          </cell>
          <cell r="U231">
            <v>-448188803</v>
          </cell>
          <cell r="V231">
            <v>-533861186</v>
          </cell>
        </row>
        <row r="232">
          <cell r="J232" t="str">
            <v>6-22320</v>
          </cell>
          <cell r="K232">
            <v>0</v>
          </cell>
          <cell r="L232">
            <v>0</v>
          </cell>
          <cell r="M232">
            <v>-257245600</v>
          </cell>
          <cell r="N232">
            <v>257245600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</row>
        <row r="233">
          <cell r="J233" t="str">
            <v>6-22360</v>
          </cell>
          <cell r="K233">
            <v>-24710100</v>
          </cell>
          <cell r="L233">
            <v>-17326200</v>
          </cell>
          <cell r="M233">
            <v>-14682100</v>
          </cell>
          <cell r="N233">
            <v>-17138250</v>
          </cell>
          <cell r="O233">
            <v>-16308900</v>
          </cell>
          <cell r="P233">
            <v>-28593200</v>
          </cell>
          <cell r="Q233">
            <v>-23008150</v>
          </cell>
          <cell r="R233">
            <v>-13837400</v>
          </cell>
          <cell r="S233">
            <v>-10635650</v>
          </cell>
          <cell r="T233">
            <v>-14110300</v>
          </cell>
          <cell r="U233">
            <v>-12168295</v>
          </cell>
          <cell r="V233">
            <v>-16991465</v>
          </cell>
        </row>
        <row r="234">
          <cell r="J234" t="str">
            <v>6-22410</v>
          </cell>
          <cell r="K234">
            <v>-20167739</v>
          </cell>
          <cell r="L234">
            <v>-15232605</v>
          </cell>
          <cell r="M234">
            <v>-19547040</v>
          </cell>
          <cell r="N234">
            <v>-30232744</v>
          </cell>
          <cell r="O234">
            <v>-15484700</v>
          </cell>
          <cell r="P234">
            <v>-19622810</v>
          </cell>
          <cell r="Q234">
            <v>-33399000</v>
          </cell>
          <cell r="R234">
            <v>-4776420</v>
          </cell>
          <cell r="S234">
            <v>-23256664</v>
          </cell>
          <cell r="T234">
            <v>-20446974</v>
          </cell>
          <cell r="U234">
            <v>-21757534</v>
          </cell>
          <cell r="V234">
            <v>-20941346</v>
          </cell>
        </row>
        <row r="235">
          <cell r="J235" t="str">
            <v>6-22420</v>
          </cell>
          <cell r="K235">
            <v>-33058181</v>
          </cell>
          <cell r="L235">
            <v>-11040000</v>
          </cell>
          <cell r="M235">
            <v>-20320000</v>
          </cell>
          <cell r="N235">
            <v>-27446364</v>
          </cell>
          <cell r="O235">
            <v>-11620000</v>
          </cell>
          <cell r="P235">
            <v>-26570000</v>
          </cell>
          <cell r="Q235">
            <v>-9760000</v>
          </cell>
          <cell r="R235">
            <v>-6683637</v>
          </cell>
          <cell r="S235">
            <v>-13040000</v>
          </cell>
          <cell r="T235">
            <v>-9520000</v>
          </cell>
          <cell r="U235">
            <v>-6320000</v>
          </cell>
          <cell r="V235">
            <v>-4720000</v>
          </cell>
        </row>
        <row r="236">
          <cell r="J236" t="str">
            <v>6-22430</v>
          </cell>
          <cell r="K236">
            <v>0</v>
          </cell>
          <cell r="L236">
            <v>0</v>
          </cell>
          <cell r="M236">
            <v>-431818</v>
          </cell>
          <cell r="N236">
            <v>0</v>
          </cell>
          <cell r="O236">
            <v>-450000</v>
          </cell>
          <cell r="P236">
            <v>-418182</v>
          </cell>
          <cell r="Q236">
            <v>-909091</v>
          </cell>
          <cell r="R236">
            <v>-12636363</v>
          </cell>
          <cell r="S236">
            <v>-2475000</v>
          </cell>
          <cell r="T236">
            <v>6954546</v>
          </cell>
          <cell r="U236">
            <v>-2249636</v>
          </cell>
          <cell r="V236">
            <v>-2400000</v>
          </cell>
        </row>
        <row r="237">
          <cell r="J237" t="str">
            <v>6-22460</v>
          </cell>
          <cell r="K237">
            <v>-163607313</v>
          </cell>
          <cell r="L237">
            <v>-644129341</v>
          </cell>
          <cell r="M237">
            <v>-95110585</v>
          </cell>
          <cell r="N237">
            <v>-151370909</v>
          </cell>
          <cell r="O237">
            <v>-264032392</v>
          </cell>
          <cell r="P237">
            <v>-204222083</v>
          </cell>
          <cell r="Q237">
            <v>-342475882</v>
          </cell>
          <cell r="R237">
            <v>-437885636</v>
          </cell>
          <cell r="S237">
            <v>-137730246</v>
          </cell>
          <cell r="T237">
            <v>-712661310</v>
          </cell>
          <cell r="U237">
            <v>-394558990</v>
          </cell>
          <cell r="V237">
            <v>-252304659</v>
          </cell>
        </row>
        <row r="238">
          <cell r="J238" t="str">
            <v>6-22470</v>
          </cell>
          <cell r="K238">
            <v>-497143754</v>
          </cell>
          <cell r="L238">
            <v>-360032832</v>
          </cell>
          <cell r="M238">
            <v>-298283137</v>
          </cell>
          <cell r="N238">
            <v>-195134561</v>
          </cell>
          <cell r="O238">
            <v>-67432519</v>
          </cell>
          <cell r="P238">
            <v>-188922256</v>
          </cell>
          <cell r="Q238">
            <v>-303664542</v>
          </cell>
          <cell r="R238">
            <v>-341735361</v>
          </cell>
          <cell r="S238">
            <v>-180877028</v>
          </cell>
          <cell r="T238">
            <v>-360143765</v>
          </cell>
          <cell r="U238">
            <v>-348646348</v>
          </cell>
          <cell r="V238">
            <v>-717584304</v>
          </cell>
        </row>
        <row r="239">
          <cell r="J239" t="str">
            <v>6-22510</v>
          </cell>
          <cell r="K239">
            <v>-73500277</v>
          </cell>
          <cell r="L239">
            <v>-109444559</v>
          </cell>
          <cell r="M239">
            <v>-42803258</v>
          </cell>
          <cell r="N239">
            <v>-45482139</v>
          </cell>
          <cell r="O239">
            <v>-35328695</v>
          </cell>
          <cell r="P239">
            <v>-44237160</v>
          </cell>
          <cell r="Q239">
            <v>-68918546</v>
          </cell>
          <cell r="R239">
            <v>-79450723</v>
          </cell>
          <cell r="S239">
            <v>-54323825</v>
          </cell>
          <cell r="T239">
            <v>-59989796</v>
          </cell>
          <cell r="U239">
            <v>-61648600</v>
          </cell>
          <cell r="V239">
            <v>-92206001</v>
          </cell>
        </row>
        <row r="240">
          <cell r="J240" t="str">
            <v>6-22560</v>
          </cell>
          <cell r="K240">
            <v>-6250109</v>
          </cell>
          <cell r="L240">
            <v>-5675072</v>
          </cell>
          <cell r="M240">
            <v>-6211403</v>
          </cell>
          <cell r="N240">
            <v>-7150361</v>
          </cell>
          <cell r="O240">
            <v>-5353581</v>
          </cell>
          <cell r="P240">
            <v>-7566706</v>
          </cell>
          <cell r="Q240">
            <v>-8177928</v>
          </cell>
          <cell r="R240">
            <v>-11509082</v>
          </cell>
          <cell r="S240">
            <v>-6879853</v>
          </cell>
          <cell r="T240">
            <v>-21299221</v>
          </cell>
          <cell r="U240">
            <v>-17479098</v>
          </cell>
          <cell r="V240">
            <v>-22297078</v>
          </cell>
        </row>
        <row r="241">
          <cell r="J241" t="str">
            <v>6-22960</v>
          </cell>
          <cell r="K241">
            <v>-8222670</v>
          </cell>
          <cell r="L241">
            <v>-44439062</v>
          </cell>
          <cell r="M241">
            <v>-5192406</v>
          </cell>
          <cell r="N241">
            <v>-5844893</v>
          </cell>
          <cell r="O241">
            <v>-5466657</v>
          </cell>
          <cell r="P241">
            <v>-9398119</v>
          </cell>
          <cell r="Q241">
            <v>-9365240</v>
          </cell>
          <cell r="R241">
            <v>-19339021</v>
          </cell>
          <cell r="S241">
            <v>-20840093</v>
          </cell>
          <cell r="T241">
            <v>-29606142</v>
          </cell>
          <cell r="U241">
            <v>-35479953</v>
          </cell>
          <cell r="V241">
            <v>-33717824</v>
          </cell>
        </row>
        <row r="242">
          <cell r="J242" t="str">
            <v>6-22970</v>
          </cell>
          <cell r="K242">
            <v>-18410000</v>
          </cell>
          <cell r="L242">
            <v>-80350000</v>
          </cell>
          <cell r="M242">
            <v>-48960000</v>
          </cell>
          <cell r="N242">
            <v>-47190000</v>
          </cell>
          <cell r="O242">
            <v>-24491000</v>
          </cell>
          <cell r="P242">
            <v>-57980000</v>
          </cell>
          <cell r="Q242">
            <v>-49355000</v>
          </cell>
          <cell r="R242">
            <v>-28990000</v>
          </cell>
          <cell r="S242">
            <v>-28990000</v>
          </cell>
          <cell r="T242">
            <v>-62677870</v>
          </cell>
          <cell r="U242">
            <v>-14889780</v>
          </cell>
          <cell r="V242">
            <v>81335360</v>
          </cell>
        </row>
        <row r="243">
          <cell r="J243" t="str">
            <v>6-22995</v>
          </cell>
          <cell r="K243">
            <v>-1933200</v>
          </cell>
          <cell r="L243">
            <v>-1941400</v>
          </cell>
          <cell r="M243">
            <v>-3899200</v>
          </cell>
          <cell r="N243">
            <v>-3885200</v>
          </cell>
          <cell r="O243">
            <v>-3912800</v>
          </cell>
          <cell r="P243">
            <v>-3992800</v>
          </cell>
          <cell r="Q243">
            <v>-4108000</v>
          </cell>
          <cell r="R243">
            <v>-4345200</v>
          </cell>
          <cell r="S243">
            <v>-4927800</v>
          </cell>
          <cell r="T243">
            <v>-4906200</v>
          </cell>
          <cell r="U243">
            <v>-595000</v>
          </cell>
          <cell r="V243">
            <v>-3388800</v>
          </cell>
        </row>
        <row r="244">
          <cell r="J244" t="str">
            <v>6-22996</v>
          </cell>
          <cell r="K244">
            <v>0</v>
          </cell>
          <cell r="L244">
            <v>0</v>
          </cell>
          <cell r="M244">
            <v>0</v>
          </cell>
          <cell r="N244">
            <v>-62300000</v>
          </cell>
          <cell r="O244">
            <v>62300000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</row>
        <row r="245">
          <cell r="J245" t="str">
            <v>6-31100</v>
          </cell>
          <cell r="K245">
            <v>-705365982</v>
          </cell>
          <cell r="L245">
            <v>-726300231</v>
          </cell>
          <cell r="M245">
            <v>-881644761</v>
          </cell>
          <cell r="N245">
            <v>-830329502</v>
          </cell>
          <cell r="O245">
            <v>-883579707</v>
          </cell>
          <cell r="P245">
            <v>-935315762</v>
          </cell>
          <cell r="Q245">
            <v>-879512103</v>
          </cell>
          <cell r="R245">
            <v>-775389690</v>
          </cell>
          <cell r="S245">
            <v>-985433031</v>
          </cell>
          <cell r="T245">
            <v>-1005150240</v>
          </cell>
          <cell r="U245">
            <v>-986258345</v>
          </cell>
          <cell r="V245">
            <v>-1050575778</v>
          </cell>
        </row>
        <row r="246">
          <cell r="J246" t="str">
            <v>6-32100</v>
          </cell>
          <cell r="K246">
            <v>-585364807</v>
          </cell>
          <cell r="L246">
            <v>-669565786</v>
          </cell>
          <cell r="M246">
            <v>-800495616</v>
          </cell>
          <cell r="N246">
            <v>-726705053</v>
          </cell>
          <cell r="O246">
            <v>-744916536</v>
          </cell>
          <cell r="P246">
            <v>-791107860</v>
          </cell>
          <cell r="Q246">
            <v>-780461722</v>
          </cell>
          <cell r="R246">
            <v>-797723749</v>
          </cell>
          <cell r="S246">
            <v>-796682226</v>
          </cell>
          <cell r="T246">
            <v>-901745247</v>
          </cell>
          <cell r="U246">
            <v>-886232639</v>
          </cell>
          <cell r="V246">
            <v>-947759624</v>
          </cell>
        </row>
        <row r="247">
          <cell r="J247" t="str">
            <v>6-32110</v>
          </cell>
          <cell r="K247">
            <v>-1541596784</v>
          </cell>
          <cell r="L247">
            <v>-1484522302</v>
          </cell>
          <cell r="M247">
            <v>-1792703513</v>
          </cell>
          <cell r="N247">
            <v>-1577801205</v>
          </cell>
          <cell r="O247">
            <v>-1768057627</v>
          </cell>
          <cell r="P247">
            <v>-1873006387</v>
          </cell>
          <cell r="Q247">
            <v>-1867665208</v>
          </cell>
          <cell r="R247">
            <v>-2357366726</v>
          </cell>
          <cell r="S247">
            <v>-2166060602</v>
          </cell>
          <cell r="T247">
            <v>-2625718572</v>
          </cell>
          <cell r="U247">
            <v>-2851694705</v>
          </cell>
          <cell r="V247">
            <v>-3381488754</v>
          </cell>
        </row>
        <row r="248">
          <cell r="J248" t="str">
            <v>6-32120</v>
          </cell>
          <cell r="K248">
            <v>-390603085</v>
          </cell>
          <cell r="L248">
            <v>-231035090</v>
          </cell>
          <cell r="M248">
            <v>-235523915</v>
          </cell>
          <cell r="N248">
            <v>-411953451</v>
          </cell>
          <cell r="O248">
            <v>-297476879</v>
          </cell>
          <cell r="P248">
            <v>-403705279</v>
          </cell>
          <cell r="Q248">
            <v>-396639868</v>
          </cell>
          <cell r="R248">
            <v>-466564762</v>
          </cell>
          <cell r="S248">
            <v>-396975821</v>
          </cell>
          <cell r="T248">
            <v>-306445154</v>
          </cell>
          <cell r="U248">
            <v>-492005174</v>
          </cell>
          <cell r="V248">
            <v>-365727249</v>
          </cell>
        </row>
        <row r="249">
          <cell r="J249" t="str">
            <v>6-33100</v>
          </cell>
          <cell r="K249">
            <v>-158541259</v>
          </cell>
          <cell r="L249">
            <v>-90674739</v>
          </cell>
          <cell r="M249">
            <v>-189334218</v>
          </cell>
          <cell r="N249">
            <v>-119789622</v>
          </cell>
          <cell r="O249">
            <v>-127078120</v>
          </cell>
          <cell r="P249">
            <v>-129912168</v>
          </cell>
          <cell r="Q249">
            <v>-118335765</v>
          </cell>
          <cell r="R249">
            <v>-145855176</v>
          </cell>
          <cell r="S249">
            <v>-122914741</v>
          </cell>
          <cell r="T249">
            <v>-118367610</v>
          </cell>
          <cell r="U249">
            <v>-121158691</v>
          </cell>
          <cell r="V249">
            <v>-161177273</v>
          </cell>
        </row>
        <row r="250">
          <cell r="J250" t="str">
            <v>6-41111</v>
          </cell>
          <cell r="K250">
            <v>-6581507450</v>
          </cell>
          <cell r="L250">
            <v>-7341899449</v>
          </cell>
          <cell r="M250">
            <v>-7518804588</v>
          </cell>
          <cell r="N250">
            <v>-6665309536</v>
          </cell>
          <cell r="O250">
            <v>-6313176585</v>
          </cell>
          <cell r="P250">
            <v>-5516841040</v>
          </cell>
          <cell r="Q250">
            <v>-6138846826</v>
          </cell>
          <cell r="R250">
            <v>-5399314950</v>
          </cell>
          <cell r="S250">
            <v>-7006182976</v>
          </cell>
          <cell r="T250">
            <v>-7705354256</v>
          </cell>
          <cell r="U250">
            <v>-7242119549</v>
          </cell>
          <cell r="V250">
            <v>-7140891316</v>
          </cell>
        </row>
        <row r="251">
          <cell r="J251" t="str">
            <v>6-41112</v>
          </cell>
          <cell r="K251">
            <v>-750606405</v>
          </cell>
          <cell r="L251">
            <v>-834078998</v>
          </cell>
          <cell r="M251">
            <v>-881352729</v>
          </cell>
          <cell r="N251">
            <v>-805672991</v>
          </cell>
          <cell r="O251">
            <v>-953930510</v>
          </cell>
          <cell r="P251">
            <v>-835880719</v>
          </cell>
          <cell r="Q251">
            <v>-924374440</v>
          </cell>
          <cell r="R251">
            <v>-742176357</v>
          </cell>
          <cell r="S251">
            <v>-1022895362</v>
          </cell>
          <cell r="T251">
            <v>-1130916670</v>
          </cell>
          <cell r="U251">
            <v>-1159360099</v>
          </cell>
          <cell r="V251">
            <v>-1194631263</v>
          </cell>
        </row>
        <row r="252">
          <cell r="J252" t="str">
            <v>6-41113</v>
          </cell>
          <cell r="K252">
            <v>-99000</v>
          </cell>
          <cell r="L252">
            <v>-162000</v>
          </cell>
          <cell r="M252">
            <v>-207000</v>
          </cell>
          <cell r="N252">
            <v>-183000</v>
          </cell>
          <cell r="O252">
            <v>-138000</v>
          </cell>
          <cell r="P252">
            <v>-136539000</v>
          </cell>
          <cell r="Q252">
            <v>-22993000</v>
          </cell>
          <cell r="R252">
            <v>-22780000</v>
          </cell>
          <cell r="S252">
            <v>-22567000</v>
          </cell>
          <cell r="T252">
            <v>-22900000</v>
          </cell>
          <cell r="U252">
            <v>-23050000</v>
          </cell>
          <cell r="V252">
            <v>-60000</v>
          </cell>
        </row>
        <row r="253">
          <cell r="J253" t="str">
            <v>6-41114</v>
          </cell>
          <cell r="K253">
            <v>-299603482</v>
          </cell>
          <cell r="L253">
            <v>-288909564</v>
          </cell>
          <cell r="M253">
            <v>-311445406</v>
          </cell>
          <cell r="N253">
            <v>-279124770</v>
          </cell>
          <cell r="O253">
            <v>-342272138</v>
          </cell>
          <cell r="P253">
            <v>-284122458</v>
          </cell>
          <cell r="Q253">
            <v>-305746248</v>
          </cell>
          <cell r="R253">
            <v>-241699138</v>
          </cell>
          <cell r="S253">
            <v>-294789330</v>
          </cell>
          <cell r="T253">
            <v>-299728174</v>
          </cell>
          <cell r="U253">
            <v>-304637686</v>
          </cell>
          <cell r="V253">
            <v>-259847516</v>
          </cell>
        </row>
        <row r="254">
          <cell r="J254" t="str">
            <v>6-41115</v>
          </cell>
          <cell r="K254">
            <v>-30540000</v>
          </cell>
          <cell r="L254">
            <v>-33483000</v>
          </cell>
          <cell r="M254">
            <v>-37035000</v>
          </cell>
          <cell r="N254">
            <v>-34461000</v>
          </cell>
          <cell r="O254">
            <v>-33948000</v>
          </cell>
          <cell r="P254">
            <v>-30132000</v>
          </cell>
          <cell r="Q254">
            <v>-33855000</v>
          </cell>
          <cell r="R254">
            <v>-28272000</v>
          </cell>
          <cell r="S254">
            <v>-35829000</v>
          </cell>
          <cell r="T254">
            <v>-35187000</v>
          </cell>
          <cell r="U254">
            <v>-36381000</v>
          </cell>
          <cell r="V254">
            <v>-34470000</v>
          </cell>
        </row>
        <row r="255">
          <cell r="J255" t="str">
            <v>6-41116</v>
          </cell>
          <cell r="K255">
            <v>-323393901</v>
          </cell>
          <cell r="L255">
            <v>-384074056</v>
          </cell>
          <cell r="M255">
            <v>-32532292</v>
          </cell>
          <cell r="N255">
            <v>-36533604</v>
          </cell>
          <cell r="O255">
            <v>-31233973</v>
          </cell>
          <cell r="P255">
            <v>-35367024</v>
          </cell>
          <cell r="Q255">
            <v>-37368737</v>
          </cell>
          <cell r="R255">
            <v>-32116242</v>
          </cell>
          <cell r="S255">
            <v>-31416952</v>
          </cell>
          <cell r="T255">
            <v>-33287455</v>
          </cell>
          <cell r="U255">
            <v>-37195597</v>
          </cell>
          <cell r="V255">
            <v>-41612025</v>
          </cell>
        </row>
        <row r="256">
          <cell r="J256" t="str">
            <v>6-41117</v>
          </cell>
          <cell r="K256">
            <v>-85150000</v>
          </cell>
          <cell r="L256">
            <v>-94999460</v>
          </cell>
          <cell r="M256">
            <v>-108690850</v>
          </cell>
          <cell r="N256">
            <v>-102458230</v>
          </cell>
          <cell r="O256">
            <v>-98395860</v>
          </cell>
          <cell r="P256">
            <v>-88087480</v>
          </cell>
          <cell r="Q256">
            <v>-92032260</v>
          </cell>
          <cell r="R256">
            <v>-77433600</v>
          </cell>
          <cell r="S256">
            <v>-99628480</v>
          </cell>
          <cell r="T256">
            <v>-92842560</v>
          </cell>
          <cell r="U256">
            <v>-111576240</v>
          </cell>
          <cell r="V256">
            <v>-100567120</v>
          </cell>
        </row>
        <row r="257">
          <cell r="J257" t="str">
            <v>6-41118</v>
          </cell>
          <cell r="K257">
            <v>0</v>
          </cell>
          <cell r="L257">
            <v>0</v>
          </cell>
          <cell r="M257">
            <v>-295637097</v>
          </cell>
          <cell r="N257">
            <v>-275483556</v>
          </cell>
          <cell r="O257">
            <v>-216679148</v>
          </cell>
          <cell r="P257">
            <v>-241513453.99999988</v>
          </cell>
          <cell r="Q257">
            <v>-269423491</v>
          </cell>
          <cell r="R257">
            <v>-184029447</v>
          </cell>
          <cell r="S257">
            <v>-319995546</v>
          </cell>
          <cell r="T257">
            <v>-309784548</v>
          </cell>
          <cell r="U257">
            <v>-555389533</v>
          </cell>
          <cell r="V257">
            <v>-284916926</v>
          </cell>
        </row>
        <row r="258">
          <cell r="J258" t="str">
            <v>6-41121</v>
          </cell>
          <cell r="K258">
            <v>-28895196</v>
          </cell>
          <cell r="L258">
            <v>-35208929</v>
          </cell>
          <cell r="M258">
            <v>-45226248</v>
          </cell>
          <cell r="N258">
            <v>-46347957</v>
          </cell>
          <cell r="O258">
            <v>-51976675</v>
          </cell>
          <cell r="P258">
            <v>-56350394</v>
          </cell>
          <cell r="Q258">
            <v>-34737852</v>
          </cell>
          <cell r="R258">
            <v>-33819875</v>
          </cell>
          <cell r="S258">
            <v>-72407884</v>
          </cell>
          <cell r="T258">
            <v>-57594861</v>
          </cell>
          <cell r="U258">
            <v>-54465677</v>
          </cell>
          <cell r="V258">
            <v>-46747961</v>
          </cell>
        </row>
        <row r="259">
          <cell r="J259" t="str">
            <v>6-41132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-26740000</v>
          </cell>
        </row>
        <row r="260">
          <cell r="J260" t="str">
            <v>6-41211</v>
          </cell>
          <cell r="K260">
            <v>-26781265792</v>
          </cell>
          <cell r="L260">
            <v>-25142234433</v>
          </cell>
          <cell r="M260">
            <v>-28389399837</v>
          </cell>
          <cell r="N260">
            <v>-32067909962</v>
          </cell>
          <cell r="O260">
            <v>-29142129848</v>
          </cell>
          <cell r="P260">
            <v>-28379418425</v>
          </cell>
          <cell r="Q260">
            <v>-29779370687</v>
          </cell>
          <cell r="R260">
            <v>-23254840578</v>
          </cell>
          <cell r="S260">
            <v>-28798848194</v>
          </cell>
          <cell r="T260">
            <v>-26228083617</v>
          </cell>
          <cell r="U260">
            <v>-24949849407</v>
          </cell>
          <cell r="V260">
            <v>-29153878577</v>
          </cell>
        </row>
        <row r="261">
          <cell r="J261" t="str">
            <v>6-41212</v>
          </cell>
          <cell r="K261">
            <v>-652264962</v>
          </cell>
          <cell r="L261">
            <v>-520211994</v>
          </cell>
          <cell r="M261">
            <v>-742374732</v>
          </cell>
          <cell r="N261">
            <v>-853236795</v>
          </cell>
          <cell r="O261">
            <v>-1083774224</v>
          </cell>
          <cell r="P261">
            <v>-771451586</v>
          </cell>
          <cell r="Q261">
            <v>-1104403028</v>
          </cell>
          <cell r="R261">
            <v>-624213359</v>
          </cell>
          <cell r="S261">
            <v>-765171164</v>
          </cell>
          <cell r="T261">
            <v>-783727336</v>
          </cell>
          <cell r="U261">
            <v>-788516861</v>
          </cell>
          <cell r="V261">
            <v>-908394433</v>
          </cell>
        </row>
        <row r="262">
          <cell r="J262" t="str">
            <v>6-41213</v>
          </cell>
          <cell r="K262">
            <v>-69000</v>
          </cell>
          <cell r="L262">
            <v>-129000</v>
          </cell>
          <cell r="M262">
            <v>-81000</v>
          </cell>
          <cell r="N262">
            <v>-129000</v>
          </cell>
          <cell r="O262">
            <v>-99000</v>
          </cell>
          <cell r="P262">
            <v>-81000</v>
          </cell>
          <cell r="Q262">
            <v>-90000</v>
          </cell>
          <cell r="R262">
            <v>0</v>
          </cell>
          <cell r="S262">
            <v>90000</v>
          </cell>
          <cell r="T262">
            <v>0</v>
          </cell>
          <cell r="U262">
            <v>0</v>
          </cell>
          <cell r="V262">
            <v>0</v>
          </cell>
        </row>
        <row r="263">
          <cell r="J263" t="str">
            <v>6-41214</v>
          </cell>
          <cell r="K263">
            <v>-387693838</v>
          </cell>
          <cell r="L263">
            <v>-356819598</v>
          </cell>
          <cell r="M263">
            <v>-403957928</v>
          </cell>
          <cell r="N263">
            <v>-431676201</v>
          </cell>
          <cell r="O263">
            <v>-428725380</v>
          </cell>
          <cell r="P263">
            <v>-393273238</v>
          </cell>
          <cell r="Q263">
            <v>-470040168</v>
          </cell>
          <cell r="R263">
            <v>-321834502</v>
          </cell>
          <cell r="S263">
            <v>-418404596</v>
          </cell>
          <cell r="T263">
            <v>-455365958</v>
          </cell>
          <cell r="U263">
            <v>-454923851</v>
          </cell>
          <cell r="V263">
            <v>-441381288</v>
          </cell>
        </row>
        <row r="264">
          <cell r="J264" t="str">
            <v>6-41215</v>
          </cell>
          <cell r="K264">
            <v>-46050000</v>
          </cell>
          <cell r="L264">
            <v>-42066000</v>
          </cell>
          <cell r="M264">
            <v>-47345163</v>
          </cell>
          <cell r="N264">
            <v>-50130000</v>
          </cell>
          <cell r="O264">
            <v>-50178000</v>
          </cell>
          <cell r="P264">
            <v>-45525000</v>
          </cell>
          <cell r="Q264">
            <v>-52779000</v>
          </cell>
          <cell r="R264">
            <v>-35922000</v>
          </cell>
          <cell r="S264">
            <v>-44199000</v>
          </cell>
          <cell r="T264">
            <v>-47403000</v>
          </cell>
          <cell r="U264">
            <v>-46701000</v>
          </cell>
          <cell r="V264">
            <v>-44448000</v>
          </cell>
        </row>
        <row r="265">
          <cell r="J265" t="str">
            <v>6-41216</v>
          </cell>
          <cell r="K265">
            <v>-369128130</v>
          </cell>
          <cell r="L265">
            <v>-699816900</v>
          </cell>
          <cell r="M265">
            <v>-771777540</v>
          </cell>
          <cell r="N265">
            <v>-780441970</v>
          </cell>
          <cell r="O265">
            <v>-778595820</v>
          </cell>
          <cell r="P265">
            <v>-756022124</v>
          </cell>
          <cell r="Q265">
            <v>-22032052</v>
          </cell>
          <cell r="R265">
            <v>-22121977</v>
          </cell>
          <cell r="S265">
            <v>-15574132</v>
          </cell>
          <cell r="T265">
            <v>-10302958</v>
          </cell>
          <cell r="U265">
            <v>-218357503</v>
          </cell>
          <cell r="V265">
            <v>169949162</v>
          </cell>
        </row>
        <row r="266">
          <cell r="J266" t="str">
            <v>6-41217</v>
          </cell>
          <cell r="K266">
            <v>-57231506</v>
          </cell>
          <cell r="L266">
            <v>-62722280</v>
          </cell>
          <cell r="M266">
            <v>-86117100</v>
          </cell>
          <cell r="N266">
            <v>-83376050</v>
          </cell>
          <cell r="O266">
            <v>-63266870</v>
          </cell>
          <cell r="P266">
            <v>-38396110</v>
          </cell>
          <cell r="Q266">
            <v>-55025560</v>
          </cell>
          <cell r="R266">
            <v>-32545590</v>
          </cell>
          <cell r="S266">
            <v>-40040030</v>
          </cell>
          <cell r="T266">
            <v>-48264670</v>
          </cell>
          <cell r="U266">
            <v>-40200730</v>
          </cell>
          <cell r="V266">
            <v>-41562790</v>
          </cell>
        </row>
        <row r="267">
          <cell r="J267" t="str">
            <v>6-41221</v>
          </cell>
          <cell r="K267">
            <v>-2089390053</v>
          </cell>
          <cell r="L267">
            <v>-2957654821</v>
          </cell>
          <cell r="M267">
            <v>-2197824595</v>
          </cell>
          <cell r="N267">
            <v>-2773046391</v>
          </cell>
          <cell r="O267">
            <v>-2211444874</v>
          </cell>
          <cell r="P267">
            <v>-2767477953</v>
          </cell>
          <cell r="Q267">
            <v>-2564968488</v>
          </cell>
          <cell r="R267">
            <v>-2002581012</v>
          </cell>
          <cell r="S267">
            <v>-2616111894</v>
          </cell>
          <cell r="T267">
            <v>-2470097545</v>
          </cell>
          <cell r="U267">
            <v>-2843273442</v>
          </cell>
          <cell r="V267">
            <v>-3693588573</v>
          </cell>
        </row>
        <row r="268">
          <cell r="J268" t="str">
            <v>6-41311</v>
          </cell>
          <cell r="K268">
            <v>-46039112</v>
          </cell>
          <cell r="L268">
            <v>-51017116</v>
          </cell>
          <cell r="M268">
            <v>-109032670</v>
          </cell>
          <cell r="N268">
            <v>-93105580</v>
          </cell>
          <cell r="O268">
            <v>-128757473</v>
          </cell>
          <cell r="P268">
            <v>-109205322</v>
          </cell>
          <cell r="Q268">
            <v>-91786575</v>
          </cell>
          <cell r="R268">
            <v>-88571694</v>
          </cell>
          <cell r="S268">
            <v>-108871897</v>
          </cell>
          <cell r="T268">
            <v>-110386496</v>
          </cell>
          <cell r="U268">
            <v>-140160484</v>
          </cell>
          <cell r="V268">
            <v>-162078477</v>
          </cell>
        </row>
        <row r="269">
          <cell r="J269" t="str">
            <v>6-41321</v>
          </cell>
          <cell r="K269">
            <v>-27683916</v>
          </cell>
          <cell r="L269">
            <v>-27275953</v>
          </cell>
          <cell r="M269">
            <v>-38174487</v>
          </cell>
          <cell r="N269">
            <v>-27466299</v>
          </cell>
          <cell r="O269">
            <v>-76178649</v>
          </cell>
          <cell r="P269">
            <v>-33387968</v>
          </cell>
          <cell r="Q269">
            <v>-78087806</v>
          </cell>
          <cell r="R269">
            <v>-26272340</v>
          </cell>
          <cell r="S269">
            <v>-36684407</v>
          </cell>
          <cell r="T269">
            <v>-33733064</v>
          </cell>
          <cell r="U269">
            <v>-33787168</v>
          </cell>
          <cell r="V269">
            <v>-31318935</v>
          </cell>
        </row>
        <row r="270">
          <cell r="J270" t="str">
            <v>6-41411</v>
          </cell>
          <cell r="K270">
            <v>-233750655</v>
          </cell>
          <cell r="L270">
            <v>-183215854</v>
          </cell>
          <cell r="M270">
            <v>-258371004</v>
          </cell>
          <cell r="N270">
            <v>-115878752</v>
          </cell>
          <cell r="O270">
            <v>-383691156</v>
          </cell>
          <cell r="P270">
            <v>-256975127</v>
          </cell>
          <cell r="Q270">
            <v>-247561140</v>
          </cell>
          <cell r="R270">
            <v>-1016361295</v>
          </cell>
          <cell r="S270">
            <v>-185091923</v>
          </cell>
          <cell r="T270">
            <v>-201819627</v>
          </cell>
          <cell r="U270">
            <v>-147283337</v>
          </cell>
          <cell r="V270">
            <v>-221047019</v>
          </cell>
        </row>
        <row r="271">
          <cell r="J271" t="str">
            <v>6-41412</v>
          </cell>
          <cell r="K271">
            <v>-1122567208</v>
          </cell>
          <cell r="L271">
            <v>-967947745</v>
          </cell>
          <cell r="M271">
            <v>-1225463335</v>
          </cell>
          <cell r="N271">
            <v>-1517198915</v>
          </cell>
          <cell r="O271">
            <v>-1269387182</v>
          </cell>
          <cell r="P271">
            <v>-1068541133</v>
          </cell>
          <cell r="Q271">
            <v>-1320903540</v>
          </cell>
          <cell r="R271">
            <v>-1125109758</v>
          </cell>
          <cell r="S271">
            <v>-908192565</v>
          </cell>
          <cell r="T271">
            <v>-1066454003</v>
          </cell>
          <cell r="U271">
            <v>-1177758955</v>
          </cell>
          <cell r="V271">
            <v>-1174331453</v>
          </cell>
        </row>
        <row r="272">
          <cell r="J272" t="str">
            <v>6-41414</v>
          </cell>
          <cell r="K272">
            <v>-78643882</v>
          </cell>
          <cell r="L272">
            <v>-74620000</v>
          </cell>
          <cell r="M272">
            <v>-77600000</v>
          </cell>
          <cell r="N272">
            <v>-38625186</v>
          </cell>
          <cell r="O272">
            <v>-117337000</v>
          </cell>
          <cell r="P272">
            <v>-78811200</v>
          </cell>
          <cell r="Q272">
            <v>-72140000</v>
          </cell>
          <cell r="R272">
            <v>-68769600</v>
          </cell>
          <cell r="S272">
            <v>-71584000</v>
          </cell>
          <cell r="T272">
            <v>-74660000</v>
          </cell>
          <cell r="U272">
            <v>-73295200</v>
          </cell>
          <cell r="V272">
            <v>-71158400</v>
          </cell>
        </row>
        <row r="273">
          <cell r="J273" t="str">
            <v>6-41415</v>
          </cell>
          <cell r="K273">
            <v>-3654000</v>
          </cell>
          <cell r="L273">
            <v>-3372000</v>
          </cell>
          <cell r="M273">
            <v>-4251000</v>
          </cell>
          <cell r="N273">
            <v>-4101000</v>
          </cell>
          <cell r="O273">
            <v>-4095000</v>
          </cell>
          <cell r="P273">
            <v>-3513000</v>
          </cell>
          <cell r="Q273">
            <v>-3528000</v>
          </cell>
          <cell r="R273">
            <v>-3015000</v>
          </cell>
          <cell r="S273">
            <v>-2907000</v>
          </cell>
          <cell r="T273">
            <v>-3543000</v>
          </cell>
          <cell r="U273">
            <v>-3615000</v>
          </cell>
          <cell r="V273">
            <v>-3582000</v>
          </cell>
        </row>
        <row r="274">
          <cell r="J274" t="str">
            <v>6-41416</v>
          </cell>
          <cell r="K274">
            <v>-54368650</v>
          </cell>
          <cell r="L274">
            <v>-81320855</v>
          </cell>
          <cell r="M274">
            <v>-106985860</v>
          </cell>
          <cell r="N274">
            <v>-121764910</v>
          </cell>
          <cell r="O274">
            <v>-123853360</v>
          </cell>
          <cell r="P274">
            <v>-99073644</v>
          </cell>
          <cell r="Q274">
            <v>-117075510</v>
          </cell>
          <cell r="R274">
            <v>101277750</v>
          </cell>
          <cell r="S274">
            <v>-82391520</v>
          </cell>
          <cell r="T274">
            <v>-94394580</v>
          </cell>
          <cell r="U274">
            <v>-109091052</v>
          </cell>
          <cell r="V274">
            <v>189738081</v>
          </cell>
        </row>
        <row r="275">
          <cell r="J275" t="str">
            <v>6-41421</v>
          </cell>
          <cell r="K275">
            <v>-20690815</v>
          </cell>
          <cell r="L275">
            <v>-11171985</v>
          </cell>
          <cell r="M275">
            <v>-20807813</v>
          </cell>
          <cell r="N275">
            <v>-3109953</v>
          </cell>
          <cell r="O275">
            <v>-25549898</v>
          </cell>
          <cell r="P275">
            <v>-50742726</v>
          </cell>
          <cell r="Q275">
            <v>-4204750</v>
          </cell>
          <cell r="R275">
            <v>-14149785</v>
          </cell>
          <cell r="S275">
            <v>-20043105</v>
          </cell>
          <cell r="T275">
            <v>-34434758</v>
          </cell>
          <cell r="U275">
            <v>-5856380</v>
          </cell>
          <cell r="V275">
            <v>-49374300</v>
          </cell>
        </row>
        <row r="276">
          <cell r="J276" t="str">
            <v>6-41511</v>
          </cell>
          <cell r="K276">
            <v>-58934320</v>
          </cell>
          <cell r="L276">
            <v>-82898322</v>
          </cell>
          <cell r="M276">
            <v>-85728420</v>
          </cell>
          <cell r="N276">
            <v>-99602299</v>
          </cell>
          <cell r="O276">
            <v>-82532905</v>
          </cell>
          <cell r="P276">
            <v>-75386168</v>
          </cell>
          <cell r="Q276">
            <v>-112558119</v>
          </cell>
          <cell r="R276">
            <v>-68529373</v>
          </cell>
          <cell r="S276">
            <v>-103023082</v>
          </cell>
          <cell r="T276">
            <v>-105123959</v>
          </cell>
          <cell r="U276">
            <v>-103003483</v>
          </cell>
          <cell r="V276">
            <v>-110503113</v>
          </cell>
        </row>
        <row r="277">
          <cell r="J277" t="str">
            <v>6-41514</v>
          </cell>
          <cell r="K277">
            <v>-18611014</v>
          </cell>
          <cell r="L277">
            <v>-19526938</v>
          </cell>
          <cell r="M277">
            <v>-27119090</v>
          </cell>
          <cell r="N277">
            <v>-24159368</v>
          </cell>
          <cell r="O277">
            <v>-25126596</v>
          </cell>
          <cell r="P277">
            <v>-21496474</v>
          </cell>
          <cell r="Q277">
            <v>-16914222</v>
          </cell>
          <cell r="R277">
            <v>-21863438</v>
          </cell>
          <cell r="S277">
            <v>-28530160</v>
          </cell>
          <cell r="T277">
            <v>-26807002</v>
          </cell>
          <cell r="U277">
            <v>-27739930</v>
          </cell>
          <cell r="V277">
            <v>-29996514</v>
          </cell>
        </row>
        <row r="278">
          <cell r="J278" t="str">
            <v>6-41515</v>
          </cell>
          <cell r="K278">
            <v>-171000</v>
          </cell>
          <cell r="L278">
            <v>-243000</v>
          </cell>
          <cell r="M278">
            <v>-297000</v>
          </cell>
          <cell r="N278">
            <v>-234000</v>
          </cell>
          <cell r="O278">
            <v>-243000</v>
          </cell>
          <cell r="P278">
            <v>-192000</v>
          </cell>
          <cell r="Q278">
            <v>-216000</v>
          </cell>
          <cell r="R278">
            <v>-162000</v>
          </cell>
          <cell r="S278">
            <v>-216000</v>
          </cell>
          <cell r="T278">
            <v>-267000</v>
          </cell>
          <cell r="U278">
            <v>-291000</v>
          </cell>
          <cell r="V278">
            <v>-273000</v>
          </cell>
        </row>
        <row r="279">
          <cell r="J279" t="str">
            <v>6-41611</v>
          </cell>
          <cell r="K279">
            <v>-22008660</v>
          </cell>
          <cell r="L279">
            <v>-16880100</v>
          </cell>
          <cell r="M279">
            <v>-30025620</v>
          </cell>
          <cell r="N279">
            <v>-22986260</v>
          </cell>
          <cell r="O279">
            <v>-20647680</v>
          </cell>
          <cell r="P279">
            <v>-28629400</v>
          </cell>
          <cell r="Q279">
            <v>-49049180</v>
          </cell>
          <cell r="R279">
            <v>-20794460</v>
          </cell>
          <cell r="S279">
            <v>-30051380</v>
          </cell>
          <cell r="T279">
            <v>-26769720</v>
          </cell>
          <cell r="U279">
            <v>-35844580</v>
          </cell>
          <cell r="V279">
            <v>-33927580</v>
          </cell>
        </row>
        <row r="280">
          <cell r="J280" t="str">
            <v>6-41612</v>
          </cell>
          <cell r="K280">
            <v>-339894</v>
          </cell>
          <cell r="L280">
            <v>0</v>
          </cell>
          <cell r="M280">
            <v>-13181</v>
          </cell>
          <cell r="N280">
            <v>-19472</v>
          </cell>
          <cell r="O280">
            <v>0</v>
          </cell>
          <cell r="P280">
            <v>0</v>
          </cell>
          <cell r="Q280">
            <v>0</v>
          </cell>
          <cell r="R280">
            <v>-68501</v>
          </cell>
          <cell r="S280">
            <v>0</v>
          </cell>
          <cell r="T280">
            <v>-11099</v>
          </cell>
          <cell r="U280">
            <v>-11678</v>
          </cell>
          <cell r="V280">
            <v>0</v>
          </cell>
        </row>
        <row r="281">
          <cell r="J281" t="str">
            <v>6-41614</v>
          </cell>
          <cell r="K281">
            <v>-232500</v>
          </cell>
          <cell r="L281">
            <v>-237500</v>
          </cell>
          <cell r="M281">
            <v>-335000</v>
          </cell>
          <cell r="N281">
            <v>-402500</v>
          </cell>
          <cell r="O281">
            <v>-347500</v>
          </cell>
          <cell r="P281">
            <v>-495000</v>
          </cell>
          <cell r="Q281">
            <v>-467500</v>
          </cell>
          <cell r="R281">
            <v>-322500</v>
          </cell>
          <cell r="S281">
            <v>-420000</v>
          </cell>
          <cell r="T281">
            <v>-437500</v>
          </cell>
          <cell r="U281">
            <v>-602500</v>
          </cell>
          <cell r="V281">
            <v>-480000</v>
          </cell>
        </row>
        <row r="282">
          <cell r="J282" t="str">
            <v>6-41615</v>
          </cell>
          <cell r="K282">
            <v>-99000</v>
          </cell>
          <cell r="L282">
            <v>-84000</v>
          </cell>
          <cell r="M282">
            <v>-84000</v>
          </cell>
          <cell r="N282">
            <v>-96000</v>
          </cell>
          <cell r="O282">
            <v>-84000</v>
          </cell>
          <cell r="P282">
            <v>-93000</v>
          </cell>
          <cell r="Q282">
            <v>-195000</v>
          </cell>
          <cell r="R282">
            <v>-96000</v>
          </cell>
          <cell r="S282">
            <v>-102000</v>
          </cell>
          <cell r="T282">
            <v>-117000</v>
          </cell>
          <cell r="U282">
            <v>-147000</v>
          </cell>
          <cell r="V282">
            <v>-156000</v>
          </cell>
        </row>
        <row r="283">
          <cell r="J283" t="str">
            <v>6-42110</v>
          </cell>
          <cell r="K283">
            <v>-89220500</v>
          </cell>
          <cell r="L283">
            <v>-95236250</v>
          </cell>
          <cell r="M283">
            <v>-104735000</v>
          </cell>
          <cell r="N283">
            <v>-67196250</v>
          </cell>
          <cell r="O283">
            <v>-54321250</v>
          </cell>
          <cell r="P283">
            <v>-46718000</v>
          </cell>
          <cell r="Q283">
            <v>-57944300</v>
          </cell>
          <cell r="R283">
            <v>-47373550</v>
          </cell>
          <cell r="S283">
            <v>-63951750</v>
          </cell>
          <cell r="T283">
            <v>-57398250</v>
          </cell>
          <cell r="U283">
            <v>-62287500</v>
          </cell>
          <cell r="V283">
            <v>-65340550</v>
          </cell>
        </row>
        <row r="284">
          <cell r="J284" t="str">
            <v>6-42160</v>
          </cell>
          <cell r="K284">
            <v>-122527021</v>
          </cell>
          <cell r="L284">
            <v>-117110987</v>
          </cell>
          <cell r="M284">
            <v>-132859841</v>
          </cell>
          <cell r="N284">
            <v>-126062879</v>
          </cell>
          <cell r="O284">
            <v>-132677227</v>
          </cell>
          <cell r="P284">
            <v>-127311498</v>
          </cell>
          <cell r="Q284">
            <v>-143423565</v>
          </cell>
          <cell r="R284">
            <v>-121828880</v>
          </cell>
          <cell r="S284">
            <v>-168222485</v>
          </cell>
          <cell r="T284">
            <v>-175285329</v>
          </cell>
          <cell r="U284">
            <v>-176049462</v>
          </cell>
          <cell r="V284">
            <v>-175447195</v>
          </cell>
        </row>
        <row r="285">
          <cell r="J285" t="str">
            <v>6-42220</v>
          </cell>
          <cell r="K285">
            <v>-5263635</v>
          </cell>
          <cell r="L285">
            <v>-3400000</v>
          </cell>
          <cell r="M285">
            <v>-4218183</v>
          </cell>
          <cell r="N285">
            <v>-4336363</v>
          </cell>
          <cell r="O285">
            <v>-2936364</v>
          </cell>
          <cell r="P285">
            <v>-3136363</v>
          </cell>
          <cell r="Q285">
            <v>-4004545</v>
          </cell>
          <cell r="R285">
            <v>-2804545</v>
          </cell>
          <cell r="S285">
            <v>-3609090</v>
          </cell>
          <cell r="T285">
            <v>-3400000</v>
          </cell>
          <cell r="U285">
            <v>-3740910</v>
          </cell>
          <cell r="V285">
            <v>-3254545</v>
          </cell>
        </row>
        <row r="286">
          <cell r="J286" t="str">
            <v>6-42260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-6011280</v>
          </cell>
          <cell r="T286">
            <v>-5993460</v>
          </cell>
          <cell r="U286">
            <v>-16816320</v>
          </cell>
          <cell r="V286">
            <v>-21217560</v>
          </cell>
        </row>
        <row r="287">
          <cell r="J287" t="str">
            <v>6-42270</v>
          </cell>
          <cell r="K287">
            <v>0</v>
          </cell>
          <cell r="L287">
            <v>42000000</v>
          </cell>
          <cell r="M287">
            <v>-2000000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-450000</v>
          </cell>
          <cell r="S287">
            <v>-909091</v>
          </cell>
          <cell r="T287">
            <v>0</v>
          </cell>
          <cell r="U287">
            <v>-1404090</v>
          </cell>
          <cell r="V287">
            <v>-601600</v>
          </cell>
        </row>
        <row r="288">
          <cell r="J288" t="str">
            <v>6-42310</v>
          </cell>
          <cell r="K288">
            <v>-359819543</v>
          </cell>
          <cell r="L288">
            <v>-314673634</v>
          </cell>
          <cell r="M288">
            <v>-378998089</v>
          </cell>
          <cell r="N288">
            <v>-394411818</v>
          </cell>
          <cell r="O288">
            <v>-404611816</v>
          </cell>
          <cell r="P288">
            <v>-322392726</v>
          </cell>
          <cell r="Q288">
            <v>-416595455</v>
          </cell>
          <cell r="R288">
            <v>-244280000</v>
          </cell>
          <cell r="S288">
            <v>-349519089</v>
          </cell>
          <cell r="T288">
            <v>-378247280</v>
          </cell>
          <cell r="U288">
            <v>-349247271</v>
          </cell>
          <cell r="V288">
            <v>-307251817</v>
          </cell>
        </row>
        <row r="289">
          <cell r="J289" t="str">
            <v>6-42360</v>
          </cell>
          <cell r="K289">
            <v>-112727160</v>
          </cell>
          <cell r="L289">
            <v>-110181708</v>
          </cell>
          <cell r="M289">
            <v>-122181696</v>
          </cell>
          <cell r="N289">
            <v>-125908965</v>
          </cell>
          <cell r="O289">
            <v>-129454416</v>
          </cell>
          <cell r="P289">
            <v>-116727156</v>
          </cell>
          <cell r="Q289">
            <v>-130999869</v>
          </cell>
          <cell r="R289">
            <v>-84454461</v>
          </cell>
          <cell r="S289">
            <v>-108090801</v>
          </cell>
          <cell r="T289">
            <v>-113636250</v>
          </cell>
          <cell r="U289">
            <v>-113545341</v>
          </cell>
          <cell r="V289">
            <v>-103363533</v>
          </cell>
        </row>
        <row r="290">
          <cell r="J290" t="str">
            <v>6-42410</v>
          </cell>
          <cell r="K290">
            <v>-304990773</v>
          </cell>
          <cell r="L290">
            <v>-300366919</v>
          </cell>
          <cell r="M290">
            <v>-317318668</v>
          </cell>
          <cell r="N290">
            <v>-374626428</v>
          </cell>
          <cell r="O290">
            <v>-328962455</v>
          </cell>
          <cell r="P290">
            <v>-300197653</v>
          </cell>
          <cell r="Q290">
            <v>-348699768</v>
          </cell>
          <cell r="R290">
            <v>-262420008</v>
          </cell>
          <cell r="S290">
            <v>-317970013</v>
          </cell>
          <cell r="T290">
            <v>-322845215</v>
          </cell>
          <cell r="U290">
            <v>-322287978</v>
          </cell>
          <cell r="V290">
            <v>-300939960</v>
          </cell>
        </row>
        <row r="291">
          <cell r="J291" t="str">
            <v>6-42420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-854545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</row>
        <row r="292">
          <cell r="J292" t="str">
            <v>6-42460</v>
          </cell>
          <cell r="K292">
            <v>-104473120</v>
          </cell>
          <cell r="L292">
            <v>-94669138</v>
          </cell>
          <cell r="M292">
            <v>-63313539</v>
          </cell>
          <cell r="N292">
            <v>-147633853</v>
          </cell>
          <cell r="O292">
            <v>-99046560</v>
          </cell>
          <cell r="P292">
            <v>-43806859</v>
          </cell>
          <cell r="Q292">
            <v>-112527053</v>
          </cell>
          <cell r="R292">
            <v>-21689661</v>
          </cell>
          <cell r="S292">
            <v>-104307462</v>
          </cell>
          <cell r="T292">
            <v>-175123878</v>
          </cell>
          <cell r="U292">
            <v>-85705434</v>
          </cell>
          <cell r="V292">
            <v>-88331909</v>
          </cell>
        </row>
        <row r="293">
          <cell r="J293" t="str">
            <v>6-42510</v>
          </cell>
          <cell r="K293">
            <v>-25828775</v>
          </cell>
          <cell r="L293">
            <v>-458390352</v>
          </cell>
          <cell r="M293">
            <v>-859649418</v>
          </cell>
          <cell r="N293">
            <v>-1628965888</v>
          </cell>
          <cell r="O293">
            <v>-876037440</v>
          </cell>
          <cell r="P293">
            <v>-863419884</v>
          </cell>
          <cell r="Q293">
            <v>-799618849</v>
          </cell>
          <cell r="R293">
            <v>-708941969</v>
          </cell>
          <cell r="S293">
            <v>-949207703</v>
          </cell>
          <cell r="T293">
            <v>-889150072</v>
          </cell>
          <cell r="U293">
            <v>-657373283</v>
          </cell>
          <cell r="V293">
            <v>-634769053</v>
          </cell>
        </row>
        <row r="294">
          <cell r="J294" t="str">
            <v>6-42860</v>
          </cell>
          <cell r="K294">
            <v>-37105292</v>
          </cell>
          <cell r="L294">
            <v>-104165080</v>
          </cell>
          <cell r="M294">
            <v>-3621276</v>
          </cell>
          <cell r="N294">
            <v>3826000</v>
          </cell>
          <cell r="O294">
            <v>-2876283</v>
          </cell>
          <cell r="P294">
            <v>0</v>
          </cell>
          <cell r="Q294">
            <v>-5982016</v>
          </cell>
          <cell r="R294">
            <v>-3326333</v>
          </cell>
          <cell r="S294">
            <v>-4612166</v>
          </cell>
          <cell r="T294">
            <v>-5000833</v>
          </cell>
          <cell r="U294">
            <v>-1753606</v>
          </cell>
          <cell r="V294">
            <v>-63949</v>
          </cell>
        </row>
        <row r="295">
          <cell r="J295" t="str">
            <v>6-42870</v>
          </cell>
          <cell r="K295">
            <v>0</v>
          </cell>
          <cell r="L295">
            <v>0</v>
          </cell>
          <cell r="M295">
            <v>0</v>
          </cell>
          <cell r="N295">
            <v>-4286142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</row>
        <row r="296">
          <cell r="J296" t="str">
            <v>6-42880</v>
          </cell>
          <cell r="K296">
            <v>-2027958</v>
          </cell>
          <cell r="L296">
            <v>-1534397</v>
          </cell>
          <cell r="M296">
            <v>0</v>
          </cell>
          <cell r="N296">
            <v>0</v>
          </cell>
          <cell r="O296">
            <v>-1630586</v>
          </cell>
          <cell r="P296">
            <v>-1629140</v>
          </cell>
          <cell r="Q296">
            <v>-2800939</v>
          </cell>
          <cell r="R296">
            <v>-1483976</v>
          </cell>
          <cell r="S296">
            <v>-1914576</v>
          </cell>
          <cell r="T296">
            <v>-1378480</v>
          </cell>
          <cell r="U296">
            <v>-2047364</v>
          </cell>
          <cell r="V296">
            <v>-1122792</v>
          </cell>
        </row>
        <row r="297">
          <cell r="J297" t="str">
            <v>6-42910</v>
          </cell>
          <cell r="K297">
            <v>-3943936</v>
          </cell>
          <cell r="L297">
            <v>-9333228</v>
          </cell>
          <cell r="M297">
            <v>-358970</v>
          </cell>
          <cell r="N297">
            <v>-377582</v>
          </cell>
          <cell r="O297">
            <v>-369157</v>
          </cell>
          <cell r="P297">
            <v>-81457</v>
          </cell>
          <cell r="Q297">
            <v>-813249</v>
          </cell>
          <cell r="R297">
            <v>-406833</v>
          </cell>
          <cell r="S297">
            <v>-556947</v>
          </cell>
          <cell r="T297">
            <v>-569008</v>
          </cell>
          <cell r="U297">
            <v>-277729</v>
          </cell>
          <cell r="V297">
            <v>-62535</v>
          </cell>
        </row>
        <row r="298">
          <cell r="J298" t="str">
            <v>6-42960</v>
          </cell>
          <cell r="K298">
            <v>-6722334</v>
          </cell>
          <cell r="L298">
            <v>-5280016</v>
          </cell>
          <cell r="M298">
            <v>-7040554</v>
          </cell>
          <cell r="N298">
            <v>-27751908</v>
          </cell>
          <cell r="O298">
            <v>-14922399</v>
          </cell>
          <cell r="P298">
            <v>-5733855</v>
          </cell>
          <cell r="Q298">
            <v>-4199913</v>
          </cell>
          <cell r="R298">
            <v>-4437071</v>
          </cell>
          <cell r="S298">
            <v>-4477600</v>
          </cell>
          <cell r="T298">
            <v>-4551200</v>
          </cell>
          <cell r="U298">
            <v>-5350864</v>
          </cell>
          <cell r="V298">
            <v>-6106900</v>
          </cell>
        </row>
        <row r="299">
          <cell r="J299" t="str">
            <v>6-42970</v>
          </cell>
          <cell r="K299">
            <v>-3154317</v>
          </cell>
          <cell r="L299">
            <v>-1433476</v>
          </cell>
          <cell r="M299">
            <v>-1433476</v>
          </cell>
          <cell r="N299">
            <v>-1433476</v>
          </cell>
          <cell r="O299">
            <v>-1433476</v>
          </cell>
          <cell r="P299">
            <v>-1433476</v>
          </cell>
          <cell r="Q299">
            <v>-1433476</v>
          </cell>
          <cell r="R299">
            <v>0</v>
          </cell>
          <cell r="S299">
            <v>-2866952</v>
          </cell>
          <cell r="T299">
            <v>-16433476</v>
          </cell>
          <cell r="U299">
            <v>-38433476</v>
          </cell>
          <cell r="V299">
            <v>-1433476</v>
          </cell>
        </row>
        <row r="300">
          <cell r="J300" t="str">
            <v>6-51101</v>
          </cell>
          <cell r="K300">
            <v>-36972520</v>
          </cell>
          <cell r="L300">
            <v>-33124545</v>
          </cell>
          <cell r="M300">
            <v>-44099000</v>
          </cell>
          <cell r="N300">
            <v>-36543182</v>
          </cell>
          <cell r="O300">
            <v>-40181364</v>
          </cell>
          <cell r="P300">
            <v>-42371455</v>
          </cell>
          <cell r="Q300">
            <v>-45990909</v>
          </cell>
          <cell r="R300">
            <v>-25194000</v>
          </cell>
          <cell r="S300">
            <v>-62214364</v>
          </cell>
          <cell r="T300">
            <v>-45857727</v>
          </cell>
          <cell r="U300">
            <v>-29208182</v>
          </cell>
          <cell r="V300">
            <v>-36858864</v>
          </cell>
        </row>
        <row r="301">
          <cell r="J301" t="str">
            <v>6-51201</v>
          </cell>
          <cell r="K301">
            <v>-123872043</v>
          </cell>
          <cell r="L301">
            <v>-263735299</v>
          </cell>
          <cell r="M301">
            <v>-246612722</v>
          </cell>
          <cell r="N301">
            <v>-117412482</v>
          </cell>
          <cell r="O301">
            <v>-108568201</v>
          </cell>
          <cell r="P301">
            <v>-165824651</v>
          </cell>
          <cell r="Q301">
            <v>-166164431</v>
          </cell>
          <cell r="R301">
            <v>-201117649</v>
          </cell>
          <cell r="S301">
            <v>-166585128</v>
          </cell>
          <cell r="T301">
            <v>-115702500</v>
          </cell>
          <cell r="U301">
            <v>-81555313</v>
          </cell>
          <cell r="V301">
            <v>-97525055</v>
          </cell>
        </row>
        <row r="302">
          <cell r="J302" t="str">
            <v>6-51301</v>
          </cell>
          <cell r="K302">
            <v>-240139504</v>
          </cell>
          <cell r="L302">
            <v>-127558703</v>
          </cell>
          <cell r="M302">
            <v>-208416672</v>
          </cell>
          <cell r="N302">
            <v>-171261805</v>
          </cell>
          <cell r="O302">
            <v>-198161599</v>
          </cell>
          <cell r="P302">
            <v>-138594426</v>
          </cell>
          <cell r="Q302">
            <v>-213425829</v>
          </cell>
          <cell r="R302">
            <v>-268622471</v>
          </cell>
          <cell r="S302">
            <v>-199480329</v>
          </cell>
          <cell r="T302">
            <v>-222335000</v>
          </cell>
          <cell r="U302">
            <v>-228919313</v>
          </cell>
          <cell r="V302">
            <v>-264829694</v>
          </cell>
        </row>
        <row r="303">
          <cell r="J303" t="str">
            <v>6-51401</v>
          </cell>
          <cell r="K303">
            <v>-184662707</v>
          </cell>
          <cell r="L303">
            <v>-160547726</v>
          </cell>
          <cell r="M303">
            <v>-220940942</v>
          </cell>
          <cell r="N303">
            <v>-221327490</v>
          </cell>
          <cell r="O303">
            <v>-249547434</v>
          </cell>
          <cell r="P303">
            <v>-241871960</v>
          </cell>
          <cell r="Q303">
            <v>-350191251</v>
          </cell>
          <cell r="R303">
            <v>-222887291</v>
          </cell>
          <cell r="S303">
            <v>-215172368</v>
          </cell>
          <cell r="T303">
            <v>-188381571</v>
          </cell>
          <cell r="U303">
            <v>-308492216</v>
          </cell>
          <cell r="V303">
            <v>-211593002</v>
          </cell>
        </row>
        <row r="304">
          <cell r="J304" t="str">
            <v>6-51501</v>
          </cell>
          <cell r="K304">
            <v>-50820910</v>
          </cell>
          <cell r="L304">
            <v>-74642414</v>
          </cell>
          <cell r="M304">
            <v>-94185364</v>
          </cell>
          <cell r="N304">
            <v>-72307727</v>
          </cell>
          <cell r="O304">
            <v>-125677837</v>
          </cell>
          <cell r="P304">
            <v>-104095453</v>
          </cell>
          <cell r="Q304">
            <v>-77063636</v>
          </cell>
          <cell r="R304">
            <v>-180159088</v>
          </cell>
          <cell r="S304">
            <v>-92612509</v>
          </cell>
          <cell r="T304">
            <v>-280553259</v>
          </cell>
          <cell r="U304">
            <v>-132524552</v>
          </cell>
          <cell r="V304">
            <v>-124890528</v>
          </cell>
        </row>
        <row r="305">
          <cell r="J305" t="str">
            <v>6-51601</v>
          </cell>
          <cell r="K305">
            <v>-3105415</v>
          </cell>
          <cell r="L305">
            <v>-42289248</v>
          </cell>
          <cell r="M305">
            <v>-2001524</v>
          </cell>
          <cell r="N305">
            <v>-11503726</v>
          </cell>
          <cell r="O305">
            <v>-10724560</v>
          </cell>
          <cell r="P305">
            <v>-23590964</v>
          </cell>
          <cell r="Q305">
            <v>-1062424</v>
          </cell>
          <cell r="R305">
            <v>-3075340</v>
          </cell>
          <cell r="S305">
            <v>-2649180</v>
          </cell>
          <cell r="T305">
            <v>-18232032</v>
          </cell>
          <cell r="U305">
            <v>-21840264</v>
          </cell>
          <cell r="V305">
            <v>-76908289</v>
          </cell>
        </row>
        <row r="306">
          <cell r="J306" t="str">
            <v>(blank)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</row>
        <row r="307">
          <cell r="J307" t="str">
            <v>Grand Total</v>
          </cell>
          <cell r="K307">
            <v>-20926031130</v>
          </cell>
          <cell r="L307">
            <v>-18996645067</v>
          </cell>
          <cell r="M307">
            <v>-21469160345</v>
          </cell>
          <cell r="N307">
            <v>-25246330040</v>
          </cell>
          <cell r="O307">
            <v>-21143747572</v>
          </cell>
          <cell r="P307">
            <v>-18640567403</v>
          </cell>
          <cell r="Q307">
            <v>-18760268247</v>
          </cell>
          <cell r="R307">
            <v>-15694417896</v>
          </cell>
          <cell r="S307">
            <v>-22529624779</v>
          </cell>
          <cell r="T307">
            <v>-22601355636</v>
          </cell>
          <cell r="U307">
            <v>-20278817235</v>
          </cell>
          <cell r="V307">
            <v>-23153929560</v>
          </cell>
        </row>
      </sheetData>
      <sheetData sheetId="14" refreshError="1"/>
      <sheetData sheetId="15">
        <row r="9">
          <cell r="C9">
            <v>60000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>
        <row r="1">
          <cell r="A1" t="str">
            <v>LoB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ead"/>
    </sheetNames>
    <sheetDataSet>
      <sheetData sheetId="0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Resume"/>
      <sheetName val="Details"/>
      <sheetName val="Sche"/>
      <sheetName val="Remuneration"/>
      <sheetName val="MPCost"/>
      <sheetName val="ECost"/>
      <sheetName val="AdmCost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Financial Report '97"/>
    </sheetNames>
    <definedNames>
      <definedName name="AJOURNAL"/>
      <definedName name="AJOURNALCLS"/>
      <definedName name="BLEDGER01GENERAL"/>
      <definedName name="BLEDGER01GENERALCLS"/>
      <definedName name="BLEDGER02ASSETLIABILITY"/>
      <definedName name="BLEDGER02ASSETLIABILITYCLS"/>
      <definedName name="BLEDGER03PRODUCTIONCOST"/>
      <definedName name="BLEDGER03PRODUCTIONCOSTCLS"/>
      <definedName name="BLEDGER04OPERATINGEXPENSE"/>
      <definedName name="BLEDGER04OPERATINGEXPENSECLS"/>
      <definedName name="CSTATEMENT01"/>
      <definedName name="CSTATEMENT01CLS"/>
      <definedName name="CSTATEMENT02"/>
      <definedName name="CSTATEMENT02CLS"/>
      <definedName name="CSTATEMENT03"/>
      <definedName name="CSTATEMENT03CLS"/>
      <definedName name="CSTATEMENT04"/>
      <definedName name="CSTATEMENT04CLS"/>
      <definedName name="CSTATEMENT05"/>
      <definedName name="CSTATEMENT05CLS"/>
      <definedName name="CSTATEMENT06"/>
      <definedName name="CSTATEMENT06CLS"/>
      <definedName name="CSTATEMENT07"/>
      <definedName name="CSTATEMENT07CLS"/>
      <definedName name="CSTATEMENT08"/>
      <definedName name="CSTATEMENT08CLS"/>
      <definedName name="CSTATEMENT09"/>
      <definedName name="CSTATEMENT09CLS"/>
      <definedName name="CSTATEMENT10"/>
      <definedName name="CSTATEMENT10CLS"/>
      <definedName name="CSTATEMENT11"/>
      <definedName name="CSTATEMENT11CLS"/>
      <definedName name="CSTATEMENT12"/>
      <definedName name="CSTATEMENT12CLS"/>
      <definedName name="CWORKINGPAPER"/>
      <definedName name="CWORKINGPAPERCLS"/>
      <definedName name="D01CURRENTASSETS"/>
      <definedName name="D01CURRENTASSETSCLS"/>
      <definedName name="D02LIABILITIES"/>
      <definedName name="D02LIABILITIESCLS"/>
      <definedName name="D03PETTYCASH"/>
      <definedName name="E01FIXEDASSETS01"/>
      <definedName name="E01FIXEDASSETS01CLS"/>
      <definedName name="E01FIXEDASSETS02"/>
      <definedName name="E01FIXEDASSETS02CLS"/>
      <definedName name="E01FIXEDASSETS03"/>
      <definedName name="E01FIXEDASSETS03CLS"/>
      <definedName name="E01FIXEDASSETS04"/>
      <definedName name="E01FIXEDASSETS04CLS"/>
      <definedName name="E01FIXEDASSETS05"/>
      <definedName name="E01FIXEDASSETS05CLS"/>
      <definedName name="E01FIXEDASSETS06"/>
      <definedName name="E01FIXEDASSETS06CLS"/>
      <definedName name="E01FIXEDASSETS07"/>
      <definedName name="E01FIXEDASSETS07CLS"/>
      <definedName name="E01FIXEDASSETS08"/>
      <definedName name="E01FIXEDASSETS08CLS"/>
      <definedName name="E01FIXEDASSETS09"/>
      <definedName name="E01FIXEDASSETS09LS"/>
      <definedName name="E01FIXEDASSETS10"/>
      <definedName name="E01FIXEDASSETS10LS"/>
      <definedName name="E01FIXEDASSETS11"/>
      <definedName name="E01FIXEDASSETS11LS"/>
      <definedName name="E01FIXEDASSETS12"/>
      <definedName name="E02KOREAPAYROLL"/>
      <definedName name="E02KOREAPAYROLLCLS"/>
    </defined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***_x0000_n"/>
      <sheetName val="Note"/>
      <sheetName val="Resume"/>
      <sheetName val="Flight 2001"/>
      <sheetName val="Salary&amp;Rates"/>
      <sheetName val="MCH"/>
      <sheetName val="Ech-Training"/>
      <sheetName val="OVE"/>
      <sheetName val="OPSN"/>
      <sheetName val="Pricing"/>
      <sheetName val="Breakdown"/>
      <sheetName val="for Bgt 2001"/>
      <sheetName val="for Bgt-2 Cats"/>
      <sheetName val="***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Int_SchemeI"/>
      <sheetName val="CF-1"/>
      <sheetName val="CF"/>
      <sheetName val="MASTER INPUT"/>
      <sheetName val="Transaksi"/>
      <sheetName val="Mgt fee"/>
      <sheetName val="INV_CAPEX"/>
      <sheetName val="LOAN &amp; AQUISITION"/>
      <sheetName val="Int-Scheme II-III"/>
      <sheetName val="Int-Scheme I"/>
      <sheetName val="Cash Flow"/>
      <sheetName val="Simulasi Excl-mgt fee"/>
      <sheetName val="NOTES"/>
      <sheetName val="JAS"/>
      <sheetName val="CEN"/>
      <sheetName val="GIE"/>
      <sheetName val="UCI"/>
      <sheetName val="CA"/>
      <sheetName val="Int_Scheme I"/>
      <sheetName val="INPUT"/>
      <sheetName val="test"/>
      <sheetName val="wp"/>
      <sheetName val="Sheet4"/>
      <sheetName val="Inc State"/>
      <sheetName val="Revenue"/>
      <sheetName val="Lampiran revenue"/>
      <sheetName val="capex"/>
      <sheetName val="coa (2)"/>
      <sheetName val="coa (3)"/>
      <sheetName val="Rekap Budget"/>
      <sheetName val="analis"/>
      <sheetName val="DATA WP"/>
      <sheetName val="MASTER_INPUT"/>
      <sheetName val="Mgt_fee"/>
      <sheetName val="LOAN_&amp;_AQUISITION"/>
      <sheetName val="Int-Scheme_II-III"/>
      <sheetName val="Int-Scheme_I"/>
      <sheetName val="Cash_Flow"/>
      <sheetName val="Simulasi_Excl-mgt_fee"/>
      <sheetName val="Int_Scheme_I"/>
      <sheetName val="Inc_State"/>
      <sheetName val="Lampiran_revenue"/>
      <sheetName val="coa_(2)"/>
      <sheetName val="coa_(3)"/>
      <sheetName val="Rekap_Budget"/>
      <sheetName val="DATA_WP"/>
      <sheetName val="Permanent info"/>
      <sheetName val="PENDING PO &amp; LC"/>
      <sheetName val="RECEIPTS"/>
      <sheetName val="combined"/>
      <sheetName val="Monthl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XXXXX"/>
      <sheetName val="guyan"/>
      <sheetName val="FS-HISTORICAL"/>
      <sheetName val="ASSUMPTIONS"/>
      <sheetName val="KEY-RATIOS"/>
      <sheetName val="FS-FORECAST"/>
      <sheetName val="LEADSCHEDULE"/>
      <sheetName val="Chart"/>
      <sheetName val="COGS"/>
      <sheetName val="AVERAGECOST"/>
      <sheetName val="Production Cost"/>
      <sheetName val="BANKLOAN"/>
      <sheetName val="ABV"/>
      <sheetName val="PE RATIO"/>
      <sheetName val="DCF"/>
      <sheetName val="FCF"/>
      <sheetName val="SENSITIVITY"/>
      <sheetName val="FS_FORECAST"/>
      <sheetName val="As"/>
      <sheetName val="donnees"/>
      <sheetName val="OPR-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Shareholder value"/>
      <sheetName val="attach bs"/>
      <sheetName val="CF"/>
      <sheetName val="BS"/>
      <sheetName val="RE"/>
      <sheetName val="IS"/>
      <sheetName val="Sales"/>
      <sheetName val="COGS"/>
      <sheetName val="OPEX"/>
      <sheetName val="WC"/>
      <sheetName val="Depr"/>
      <sheetName val="Rest"/>
      <sheetName val="Loan-lt"/>
      <sheetName val="Loan-st"/>
      <sheetName val="Spreadsheet"/>
      <sheetName val="Valuation"/>
      <sheetName val="Bond IR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Lead"/>
      <sheetName val="Links"/>
      <sheetName val="Tickmarks"/>
    </sheetNames>
    <sheetDataSet>
      <sheetData sheetId="0"/>
      <sheetData sheetId="1"/>
      <sheetData sheetId="2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HAJI-PULANG"/>
      <sheetName val="USULAN"/>
      <sheetName val="FLEET-PLAN"/>
      <sheetName val="HAJI"/>
      <sheetName val="HAJI &quot;A&quot;"/>
      <sheetName val="HAJI &quot;B&quot;"/>
      <sheetName val="NATAL-3"/>
      <sheetName val="NATAL(DES-04)"/>
      <sheetName val="lebaran(NOV-04)"/>
      <sheetName val="OKT-04"/>
      <sheetName val="SEPT-04"/>
      <sheetName val="AGUST-04"/>
      <sheetName val="JUL-04"/>
      <sheetName val="JUN-04"/>
      <sheetName val="MEI-04"/>
      <sheetName val="APRL-04"/>
      <sheetName val="Maret-04"/>
      <sheetName val="MASTER"/>
      <sheetName val="NATAL-2"/>
      <sheetName val="Akun"/>
      <sheetName val="Menu"/>
      <sheetName val="Kode"/>
      <sheetName val="Jur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568">
          <cell r="AJ1568">
            <v>3.125E-2</v>
          </cell>
        </row>
        <row r="1610">
          <cell r="AJ1610">
            <v>6.9444444444444434E-2</v>
          </cell>
          <cell r="AL1610">
            <v>1.3888888888888888E-2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44">
          <cell r="AN44">
            <v>0.13194444444444445</v>
          </cell>
          <cell r="AO44">
            <v>6.5972222222222224E-2</v>
          </cell>
        </row>
        <row r="62">
          <cell r="AN62">
            <v>2.7777777777777776E-2</v>
          </cell>
          <cell r="AQ62">
            <v>2.7777777777777776E-2</v>
          </cell>
        </row>
        <row r="68">
          <cell r="AN68">
            <v>0.10416666666666667</v>
          </cell>
          <cell r="AO68">
            <v>2.0833333333333332E-2</v>
          </cell>
        </row>
        <row r="74">
          <cell r="AN74">
            <v>6.25E-2</v>
          </cell>
          <cell r="AO74">
            <v>6.25E-2</v>
          </cell>
          <cell r="AP74">
            <v>4.8611111111111112E-2</v>
          </cell>
        </row>
        <row r="283">
          <cell r="AN283">
            <v>2.7777777777777776E-2</v>
          </cell>
          <cell r="AO283">
            <v>9.0277777777777776E-2</v>
          </cell>
          <cell r="AP283">
            <v>9.0277777777777776E-2</v>
          </cell>
        </row>
        <row r="284">
          <cell r="AN284">
            <v>2.7777777777777776E-2</v>
          </cell>
          <cell r="AO284">
            <v>4.8611111111111112E-2</v>
          </cell>
          <cell r="AP284">
            <v>4.8611111111111112E-2</v>
          </cell>
        </row>
        <row r="285">
          <cell r="AL285">
            <v>4.1666666666666664E-2</v>
          </cell>
          <cell r="AN285">
            <v>4.1666666666666664E-2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Tabel"/>
      <sheetName val="p.hrs"/>
      <sheetName val="05"/>
      <sheetName val="KOES"/>
      <sheetName val="Sheet5"/>
      <sheetName val="01feb"/>
      <sheetName val="usulan"/>
      <sheetName val="Sheet2"/>
      <sheetName val="arv"/>
      <sheetName val="21Dec"/>
      <sheetName val="Sheet1"/>
      <sheetName val="T.TABLE"/>
      <sheetName val="RI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2.0833333333333332E-2</v>
          </cell>
        </row>
        <row r="3">
          <cell r="B3">
            <v>2.4305555555555556E-2</v>
          </cell>
        </row>
        <row r="8">
          <cell r="B8">
            <v>9.0277777777777776E-2</v>
          </cell>
        </row>
        <row r="9">
          <cell r="B9">
            <v>9.0277777777777776E-2</v>
          </cell>
        </row>
        <row r="10">
          <cell r="B10">
            <v>3.8194444444444441E-2</v>
          </cell>
        </row>
        <row r="11">
          <cell r="B11">
            <v>3.8194444444444441E-2</v>
          </cell>
        </row>
        <row r="12">
          <cell r="B12">
            <v>6.5972222222222224E-2</v>
          </cell>
        </row>
        <row r="13">
          <cell r="B13">
            <v>6.5972222222222224E-2</v>
          </cell>
        </row>
        <row r="14">
          <cell r="B14">
            <v>6.25E-2</v>
          </cell>
        </row>
        <row r="15">
          <cell r="B15">
            <v>6.25E-2</v>
          </cell>
        </row>
        <row r="18">
          <cell r="B18">
            <v>5.2083333333333336E-2</v>
          </cell>
        </row>
        <row r="19">
          <cell r="B19">
            <v>5.2083333333333336E-2</v>
          </cell>
        </row>
        <row r="26">
          <cell r="B26">
            <v>4.5138888888888888E-2</v>
          </cell>
        </row>
        <row r="27">
          <cell r="B27">
            <v>4.5138888888888888E-2</v>
          </cell>
        </row>
        <row r="30">
          <cell r="B30">
            <v>4.1666666666666664E-2</v>
          </cell>
        </row>
        <row r="31">
          <cell r="B31">
            <v>4.1666666666666664E-2</v>
          </cell>
        </row>
        <row r="32">
          <cell r="B32">
            <v>0.125</v>
          </cell>
        </row>
        <row r="33">
          <cell r="B33">
            <v>4.1666666666666664E-2</v>
          </cell>
        </row>
        <row r="34">
          <cell r="B34">
            <v>1.3888888888888888E-2</v>
          </cell>
        </row>
        <row r="35">
          <cell r="B35">
            <v>9.7222222222222224E-2</v>
          </cell>
        </row>
        <row r="36">
          <cell r="B36">
            <v>8.3333333333333329E-2</v>
          </cell>
        </row>
        <row r="37">
          <cell r="B37">
            <v>0</v>
          </cell>
        </row>
        <row r="38">
          <cell r="B38">
            <v>9.7222222222222224E-2</v>
          </cell>
        </row>
        <row r="39">
          <cell r="B39">
            <v>1.3888888888888888E-2</v>
          </cell>
        </row>
        <row r="41">
          <cell r="B41">
            <v>6.5972222222222224E-2</v>
          </cell>
        </row>
      </sheetData>
      <sheetData sheetId="14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periode"/>
      <sheetName val="XLS Avg Rev"/>
      <sheetName val="XLS_Avg_Rev"/>
    </sheetNames>
    <sheetDataSet>
      <sheetData sheetId="0" refreshError="1">
        <row r="11">
          <cell r="C11" t="str">
            <v>Release</v>
          </cell>
          <cell r="D11">
            <v>30740179400</v>
          </cell>
          <cell r="F11">
            <v>2353837000</v>
          </cell>
          <cell r="G11">
            <v>2128275400</v>
          </cell>
          <cell r="H11">
            <v>2355661500</v>
          </cell>
          <cell r="I11">
            <v>2325107200</v>
          </cell>
          <cell r="J11">
            <v>2348586000</v>
          </cell>
          <cell r="K11">
            <v>2698961200</v>
          </cell>
          <cell r="L11">
            <v>2782799200</v>
          </cell>
          <cell r="M11">
            <v>2782220700</v>
          </cell>
          <cell r="N11">
            <v>2692277300</v>
          </cell>
          <cell r="O11">
            <v>2785380200</v>
          </cell>
          <cell r="P11">
            <v>2696540400</v>
          </cell>
          <cell r="Q11">
            <v>2790533300</v>
          </cell>
          <cell r="T11" t="str">
            <v>Release</v>
          </cell>
          <cell r="U11">
            <v>2353837000</v>
          </cell>
          <cell r="V11">
            <v>4482112400</v>
          </cell>
          <cell r="W11">
            <v>6837773900</v>
          </cell>
          <cell r="X11">
            <v>9162881100</v>
          </cell>
          <cell r="Y11">
            <v>11511467100</v>
          </cell>
          <cell r="Z11">
            <v>14210428300</v>
          </cell>
          <cell r="AA11">
            <v>16993227500</v>
          </cell>
          <cell r="AB11">
            <v>19775448200</v>
          </cell>
          <cell r="AC11">
            <v>22467725500</v>
          </cell>
          <cell r="AD11">
            <v>25253105700</v>
          </cell>
          <cell r="AE11">
            <v>27949646100</v>
          </cell>
          <cell r="AF11">
            <v>30740179400</v>
          </cell>
        </row>
        <row r="12">
          <cell r="C12" t="str">
            <v>Non Release/Technical Ramp</v>
          </cell>
          <cell r="D12">
            <v>13572286400</v>
          </cell>
          <cell r="F12">
            <v>1208068200</v>
          </cell>
          <cell r="G12">
            <v>1104036100</v>
          </cell>
          <cell r="H12">
            <v>1140641800</v>
          </cell>
          <cell r="I12">
            <v>1103083800</v>
          </cell>
          <cell r="J12">
            <v>1133504000</v>
          </cell>
          <cell r="K12">
            <v>1108121200</v>
          </cell>
          <cell r="L12">
            <v>1142421800</v>
          </cell>
          <cell r="M12">
            <v>1144451000</v>
          </cell>
          <cell r="N12">
            <v>1100173500</v>
          </cell>
          <cell r="O12">
            <v>1137571300</v>
          </cell>
          <cell r="P12">
            <v>1109153600</v>
          </cell>
          <cell r="Q12">
            <v>1141060100</v>
          </cell>
          <cell r="T12" t="str">
            <v>Non Release/Technical Ramp</v>
          </cell>
          <cell r="U12">
            <v>1208068200</v>
          </cell>
          <cell r="V12">
            <v>2312104300</v>
          </cell>
          <cell r="W12">
            <v>3452746100</v>
          </cell>
          <cell r="X12">
            <v>4555829900</v>
          </cell>
          <cell r="Y12">
            <v>5689333900</v>
          </cell>
          <cell r="Z12">
            <v>6797455100</v>
          </cell>
          <cell r="AA12">
            <v>7939876900</v>
          </cell>
          <cell r="AB12">
            <v>9084327900</v>
          </cell>
          <cell r="AC12">
            <v>10184501400</v>
          </cell>
          <cell r="AD12">
            <v>11322072700</v>
          </cell>
          <cell r="AE12">
            <v>12431226300</v>
          </cell>
          <cell r="AF12">
            <v>13572286400</v>
          </cell>
        </row>
        <row r="13">
          <cell r="C13" t="str">
            <v>Labour</v>
          </cell>
          <cell r="D13">
            <v>465410000</v>
          </cell>
          <cell r="F13">
            <v>42310000</v>
          </cell>
          <cell r="G13">
            <v>42310000</v>
          </cell>
          <cell r="H13">
            <v>42310000</v>
          </cell>
          <cell r="I13">
            <v>0</v>
          </cell>
          <cell r="J13">
            <v>42310000</v>
          </cell>
          <cell r="K13">
            <v>42310000</v>
          </cell>
          <cell r="L13">
            <v>42310000</v>
          </cell>
          <cell r="M13">
            <v>42310000</v>
          </cell>
          <cell r="N13">
            <v>42310000</v>
          </cell>
          <cell r="O13">
            <v>42310000</v>
          </cell>
          <cell r="P13">
            <v>42310000</v>
          </cell>
          <cell r="Q13">
            <v>42310000</v>
          </cell>
          <cell r="T13" t="str">
            <v>Labour</v>
          </cell>
          <cell r="U13">
            <v>42310000</v>
          </cell>
          <cell r="V13">
            <v>84620000</v>
          </cell>
          <cell r="W13">
            <v>126930000</v>
          </cell>
          <cell r="X13">
            <v>126930000</v>
          </cell>
          <cell r="Y13">
            <v>169240000</v>
          </cell>
          <cell r="Z13">
            <v>211550000</v>
          </cell>
          <cell r="AA13">
            <v>253860000</v>
          </cell>
          <cell r="AB13">
            <v>296170000</v>
          </cell>
          <cell r="AC13">
            <v>338480000</v>
          </cell>
          <cell r="AD13">
            <v>380790000</v>
          </cell>
          <cell r="AE13">
            <v>423100000</v>
          </cell>
          <cell r="AF13">
            <v>465410000</v>
          </cell>
        </row>
        <row r="14">
          <cell r="C14" t="str">
            <v>Equipment</v>
          </cell>
          <cell r="D14">
            <v>6045542160</v>
          </cell>
          <cell r="F14">
            <v>503795180</v>
          </cell>
          <cell r="G14">
            <v>503795180</v>
          </cell>
          <cell r="H14">
            <v>503795180</v>
          </cell>
          <cell r="I14">
            <v>503795180</v>
          </cell>
          <cell r="J14">
            <v>503795180</v>
          </cell>
          <cell r="K14">
            <v>503795180</v>
          </cell>
          <cell r="L14">
            <v>503795180</v>
          </cell>
          <cell r="M14">
            <v>503795180</v>
          </cell>
          <cell r="N14">
            <v>503795180</v>
          </cell>
          <cell r="O14">
            <v>503795180</v>
          </cell>
          <cell r="P14">
            <v>503795180</v>
          </cell>
          <cell r="Q14">
            <v>503795180</v>
          </cell>
          <cell r="T14" t="str">
            <v>Equipment</v>
          </cell>
          <cell r="U14">
            <v>503795180</v>
          </cell>
          <cell r="V14">
            <v>1007590360</v>
          </cell>
          <cell r="W14">
            <v>1511385540</v>
          </cell>
          <cell r="X14">
            <v>2015180720</v>
          </cell>
          <cell r="Y14">
            <v>2518975900</v>
          </cell>
          <cell r="Z14">
            <v>3022771080</v>
          </cell>
          <cell r="AA14">
            <v>3526566260</v>
          </cell>
          <cell r="AB14">
            <v>4030361440</v>
          </cell>
          <cell r="AC14">
            <v>4534156620</v>
          </cell>
          <cell r="AD14">
            <v>5037951800</v>
          </cell>
          <cell r="AE14">
            <v>5541746980</v>
          </cell>
          <cell r="AF14">
            <v>6045542160</v>
          </cell>
        </row>
        <row r="15">
          <cell r="C15" t="str">
            <v>Storage</v>
          </cell>
          <cell r="D15">
            <v>440870400</v>
          </cell>
          <cell r="F15">
            <v>36739200</v>
          </cell>
          <cell r="G15">
            <v>36739200</v>
          </cell>
          <cell r="H15">
            <v>36739200</v>
          </cell>
          <cell r="I15">
            <v>36739200</v>
          </cell>
          <cell r="J15">
            <v>36739200</v>
          </cell>
          <cell r="K15">
            <v>36739200</v>
          </cell>
          <cell r="L15">
            <v>36739200</v>
          </cell>
          <cell r="M15">
            <v>36739200</v>
          </cell>
          <cell r="N15">
            <v>36739200</v>
          </cell>
          <cell r="O15">
            <v>36739200</v>
          </cell>
          <cell r="P15">
            <v>36739200</v>
          </cell>
          <cell r="Q15">
            <v>36739200</v>
          </cell>
          <cell r="T15" t="str">
            <v>Storage</v>
          </cell>
          <cell r="U15">
            <v>36739200</v>
          </cell>
          <cell r="V15">
            <v>73478400</v>
          </cell>
          <cell r="W15">
            <v>110217600</v>
          </cell>
          <cell r="X15">
            <v>146956800</v>
          </cell>
          <cell r="Y15">
            <v>183696000</v>
          </cell>
          <cell r="Z15">
            <v>220435200</v>
          </cell>
          <cell r="AA15">
            <v>257174400</v>
          </cell>
          <cell r="AB15">
            <v>293913600</v>
          </cell>
          <cell r="AC15">
            <v>330652800</v>
          </cell>
          <cell r="AD15">
            <v>367392000</v>
          </cell>
          <cell r="AE15">
            <v>404131200</v>
          </cell>
          <cell r="AF15">
            <v>440870400</v>
          </cell>
        </row>
        <row r="16">
          <cell r="C16" t="str">
            <v>Oil</v>
          </cell>
          <cell r="D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T16" t="str">
            <v>Oil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</row>
        <row r="17">
          <cell r="C17" t="str">
            <v>Others</v>
          </cell>
          <cell r="D17">
            <v>58740000</v>
          </cell>
          <cell r="F17">
            <v>4895000</v>
          </cell>
          <cell r="G17">
            <v>4895000</v>
          </cell>
          <cell r="H17">
            <v>4895000</v>
          </cell>
          <cell r="I17">
            <v>4895000</v>
          </cell>
          <cell r="J17">
            <v>4895000</v>
          </cell>
          <cell r="K17">
            <v>4895000</v>
          </cell>
          <cell r="L17">
            <v>4895000</v>
          </cell>
          <cell r="M17">
            <v>4895000</v>
          </cell>
          <cell r="N17">
            <v>4895000</v>
          </cell>
          <cell r="O17">
            <v>4895000</v>
          </cell>
          <cell r="P17">
            <v>4895000</v>
          </cell>
          <cell r="Q17">
            <v>4895000</v>
          </cell>
          <cell r="T17" t="str">
            <v>Others</v>
          </cell>
          <cell r="U17">
            <v>4895000</v>
          </cell>
          <cell r="V17">
            <v>9790000</v>
          </cell>
          <cell r="W17">
            <v>14685000</v>
          </cell>
          <cell r="X17">
            <v>19580000</v>
          </cell>
          <cell r="Y17">
            <v>24475000</v>
          </cell>
          <cell r="Z17">
            <v>29370000</v>
          </cell>
          <cell r="AA17">
            <v>34265000</v>
          </cell>
          <cell r="AB17">
            <v>39160000</v>
          </cell>
          <cell r="AC17">
            <v>44055000</v>
          </cell>
          <cell r="AD17">
            <v>48950000</v>
          </cell>
          <cell r="AE17">
            <v>53845000</v>
          </cell>
          <cell r="AF17">
            <v>58740000</v>
          </cell>
        </row>
        <row r="18">
          <cell r="C18" t="str">
            <v>Aircraft Interior Cleaning</v>
          </cell>
          <cell r="D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T18" t="str">
            <v>Aircraft Interior Cleaning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C19" t="str">
            <v>Ground Support Equipment</v>
          </cell>
          <cell r="D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T19" t="str">
            <v>Ground Support Equipment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C20" t="str">
            <v>Technical Offshore - Handling</v>
          </cell>
          <cell r="D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T20" t="str">
            <v>Technical Offshore - Handling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2">
          <cell r="C22" t="str">
            <v>TOTAL OPERATING INCOME</v>
          </cell>
          <cell r="D22">
            <v>51323028360</v>
          </cell>
          <cell r="F22">
            <v>4149644580</v>
          </cell>
          <cell r="G22">
            <v>3820050880</v>
          </cell>
          <cell r="H22">
            <v>4084042680</v>
          </cell>
          <cell r="I22">
            <v>3973620380</v>
          </cell>
          <cell r="J22">
            <v>4069829380</v>
          </cell>
          <cell r="K22">
            <v>4394821780</v>
          </cell>
          <cell r="L22">
            <v>4512960380</v>
          </cell>
          <cell r="M22">
            <v>4514411080</v>
          </cell>
          <cell r="N22">
            <v>4380190180</v>
          </cell>
          <cell r="O22">
            <v>4510690880</v>
          </cell>
          <cell r="P22">
            <v>4393433380</v>
          </cell>
          <cell r="Q22">
            <v>4519332780</v>
          </cell>
          <cell r="T22" t="str">
            <v>TOTAL OPERATING INCOME</v>
          </cell>
          <cell r="U22">
            <v>4149644580</v>
          </cell>
          <cell r="V22">
            <v>7969695460</v>
          </cell>
          <cell r="W22">
            <v>12053738140</v>
          </cell>
          <cell r="X22">
            <v>16027358520</v>
          </cell>
          <cell r="Y22">
            <v>20097187900</v>
          </cell>
          <cell r="Z22">
            <v>24492009680</v>
          </cell>
          <cell r="AA22">
            <v>29004970060</v>
          </cell>
          <cell r="AB22">
            <v>33519381140</v>
          </cell>
          <cell r="AC22">
            <v>37899571320</v>
          </cell>
          <cell r="AD22">
            <v>42410262200</v>
          </cell>
          <cell r="AE22">
            <v>46803695580</v>
          </cell>
          <cell r="AF22">
            <v>51323028360</v>
          </cell>
        </row>
        <row r="24">
          <cell r="C24" t="str">
            <v>OPERATING EXPENSES</v>
          </cell>
          <cell r="T24" t="str">
            <v>OPERATING EXPENSES</v>
          </cell>
        </row>
        <row r="25">
          <cell r="C25" t="str">
            <v>STAFF COST EXPENSES</v>
          </cell>
          <cell r="T25" t="str">
            <v>STAFF COST EXPENSES</v>
          </cell>
        </row>
        <row r="26">
          <cell r="C26" t="str">
            <v>Salaries</v>
          </cell>
          <cell r="D26">
            <v>13972910484</v>
          </cell>
          <cell r="F26">
            <v>1164409207</v>
          </cell>
          <cell r="G26">
            <v>1164409207</v>
          </cell>
          <cell r="H26">
            <v>1164409207</v>
          </cell>
          <cell r="I26">
            <v>1164409207</v>
          </cell>
          <cell r="J26">
            <v>1164409207</v>
          </cell>
          <cell r="K26">
            <v>1164409207</v>
          </cell>
          <cell r="L26">
            <v>1164409207</v>
          </cell>
          <cell r="M26">
            <v>1164409207</v>
          </cell>
          <cell r="N26">
            <v>1164409207</v>
          </cell>
          <cell r="O26">
            <v>1164409207</v>
          </cell>
          <cell r="P26">
            <v>1164409207</v>
          </cell>
          <cell r="Q26">
            <v>1164409207</v>
          </cell>
          <cell r="T26" t="str">
            <v>Salaries</v>
          </cell>
          <cell r="U26">
            <v>1164409207</v>
          </cell>
          <cell r="V26">
            <v>2328818414</v>
          </cell>
          <cell r="W26">
            <v>3493227621</v>
          </cell>
          <cell r="X26">
            <v>4657636828</v>
          </cell>
          <cell r="Y26">
            <v>5822046035</v>
          </cell>
          <cell r="Z26">
            <v>6986455242</v>
          </cell>
          <cell r="AA26">
            <v>8150864449</v>
          </cell>
          <cell r="AB26">
            <v>9315273656</v>
          </cell>
          <cell r="AC26">
            <v>10479682863</v>
          </cell>
          <cell r="AD26">
            <v>11644092070</v>
          </cell>
          <cell r="AE26">
            <v>12808501277</v>
          </cell>
          <cell r="AF26">
            <v>13972910484</v>
          </cell>
        </row>
        <row r="27">
          <cell r="C27" t="str">
            <v>Other Remuneration</v>
          </cell>
          <cell r="D27">
            <v>1469344450</v>
          </cell>
          <cell r="F27">
            <v>127694864.47222222</v>
          </cell>
          <cell r="G27">
            <v>122644864.47222222</v>
          </cell>
          <cell r="H27">
            <v>122334864.47222222</v>
          </cell>
          <cell r="I27">
            <v>145174864.47222221</v>
          </cell>
          <cell r="J27">
            <v>124794864.47222222</v>
          </cell>
          <cell r="K27">
            <v>142364864.47222221</v>
          </cell>
          <cell r="L27">
            <v>104094864.47222222</v>
          </cell>
          <cell r="M27">
            <v>103794864.47222222</v>
          </cell>
          <cell r="N27">
            <v>137970864.47222221</v>
          </cell>
          <cell r="O27">
            <v>119044940.80555522</v>
          </cell>
          <cell r="P27">
            <v>102594864.47222222</v>
          </cell>
          <cell r="Q27">
            <v>116834864.47222222</v>
          </cell>
          <cell r="T27" t="str">
            <v>Other Remuneration</v>
          </cell>
          <cell r="U27">
            <v>127694864.47222222</v>
          </cell>
          <cell r="V27">
            <v>250339728.94444445</v>
          </cell>
          <cell r="W27">
            <v>372674593.41666669</v>
          </cell>
          <cell r="X27">
            <v>517849457.8888889</v>
          </cell>
          <cell r="Y27">
            <v>642644322.36111116</v>
          </cell>
          <cell r="Z27">
            <v>785009186.83333337</v>
          </cell>
          <cell r="AA27">
            <v>889104051.30555558</v>
          </cell>
          <cell r="AB27">
            <v>992898915.77777779</v>
          </cell>
          <cell r="AC27">
            <v>1130869780.25</v>
          </cell>
          <cell r="AD27">
            <v>1249914721.0555553</v>
          </cell>
          <cell r="AE27">
            <v>1352509585.5277777</v>
          </cell>
          <cell r="AF27">
            <v>1469344450</v>
          </cell>
        </row>
        <row r="28">
          <cell r="C28" t="str">
            <v>Fuel</v>
          </cell>
          <cell r="D28">
            <v>108579240</v>
          </cell>
          <cell r="F28">
            <v>9048270</v>
          </cell>
          <cell r="G28">
            <v>9048270</v>
          </cell>
          <cell r="H28">
            <v>9048270</v>
          </cell>
          <cell r="I28">
            <v>9048270</v>
          </cell>
          <cell r="J28">
            <v>9048270</v>
          </cell>
          <cell r="K28">
            <v>9048270</v>
          </cell>
          <cell r="L28">
            <v>9048270</v>
          </cell>
          <cell r="M28">
            <v>9048270</v>
          </cell>
          <cell r="N28">
            <v>9048270</v>
          </cell>
          <cell r="O28">
            <v>9048270</v>
          </cell>
          <cell r="P28">
            <v>9048270</v>
          </cell>
          <cell r="Q28">
            <v>9048270</v>
          </cell>
          <cell r="T28" t="str">
            <v>Fuel</v>
          </cell>
          <cell r="U28">
            <v>9048270</v>
          </cell>
          <cell r="V28">
            <v>18096540</v>
          </cell>
          <cell r="W28">
            <v>27144810</v>
          </cell>
          <cell r="X28">
            <v>36193080</v>
          </cell>
          <cell r="Y28">
            <v>45241350</v>
          </cell>
          <cell r="Z28">
            <v>54289620</v>
          </cell>
          <cell r="AA28">
            <v>63337890</v>
          </cell>
          <cell r="AB28">
            <v>72386160</v>
          </cell>
          <cell r="AC28">
            <v>81434430</v>
          </cell>
          <cell r="AD28">
            <v>90482700</v>
          </cell>
          <cell r="AE28">
            <v>99530970</v>
          </cell>
          <cell r="AF28">
            <v>108579240</v>
          </cell>
        </row>
        <row r="29">
          <cell r="C29" t="str">
            <v>Overtime</v>
          </cell>
          <cell r="D29">
            <v>275007084</v>
          </cell>
          <cell r="F29">
            <v>22917257</v>
          </cell>
          <cell r="G29">
            <v>22917257</v>
          </cell>
          <cell r="H29">
            <v>22917257</v>
          </cell>
          <cell r="I29">
            <v>22917257</v>
          </cell>
          <cell r="J29">
            <v>22917257</v>
          </cell>
          <cell r="K29">
            <v>22917257</v>
          </cell>
          <cell r="L29">
            <v>22917257</v>
          </cell>
          <cell r="M29">
            <v>22917257</v>
          </cell>
          <cell r="N29">
            <v>22917257</v>
          </cell>
          <cell r="O29">
            <v>22917257</v>
          </cell>
          <cell r="P29">
            <v>22917257</v>
          </cell>
          <cell r="Q29">
            <v>22917257</v>
          </cell>
          <cell r="T29" t="str">
            <v>Overtime</v>
          </cell>
          <cell r="U29">
            <v>22917257</v>
          </cell>
          <cell r="V29">
            <v>45834514</v>
          </cell>
          <cell r="W29">
            <v>68751771</v>
          </cell>
          <cell r="X29">
            <v>91669028</v>
          </cell>
          <cell r="Y29">
            <v>114586285</v>
          </cell>
          <cell r="Z29">
            <v>137503542</v>
          </cell>
          <cell r="AA29">
            <v>160420799</v>
          </cell>
          <cell r="AB29">
            <v>183338056</v>
          </cell>
          <cell r="AC29">
            <v>206255313</v>
          </cell>
          <cell r="AD29">
            <v>229172570</v>
          </cell>
          <cell r="AE29">
            <v>252089827</v>
          </cell>
          <cell r="AF29">
            <v>275007084</v>
          </cell>
        </row>
        <row r="30">
          <cell r="C30" t="str">
            <v>Part Timer</v>
          </cell>
          <cell r="D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T30" t="str">
            <v>Part Timer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C31" t="str">
            <v>Meals on Duties</v>
          </cell>
          <cell r="D31">
            <v>48000000</v>
          </cell>
          <cell r="F31">
            <v>4000000</v>
          </cell>
          <cell r="G31">
            <v>4000000</v>
          </cell>
          <cell r="H31">
            <v>4000000</v>
          </cell>
          <cell r="I31">
            <v>4000000</v>
          </cell>
          <cell r="J31">
            <v>4000000</v>
          </cell>
          <cell r="K31">
            <v>4000000</v>
          </cell>
          <cell r="L31">
            <v>4000000</v>
          </cell>
          <cell r="M31">
            <v>4000000</v>
          </cell>
          <cell r="N31">
            <v>4000000</v>
          </cell>
          <cell r="O31">
            <v>4000000</v>
          </cell>
          <cell r="P31">
            <v>4000000</v>
          </cell>
          <cell r="Q31">
            <v>4000000</v>
          </cell>
          <cell r="T31" t="str">
            <v>Meals on Duties</v>
          </cell>
          <cell r="U31">
            <v>4000000</v>
          </cell>
          <cell r="V31">
            <v>8000000</v>
          </cell>
          <cell r="W31">
            <v>12000000</v>
          </cell>
          <cell r="X31">
            <v>16000000</v>
          </cell>
          <cell r="Y31">
            <v>20000000</v>
          </cell>
          <cell r="Z31">
            <v>24000000</v>
          </cell>
          <cell r="AA31">
            <v>28000000</v>
          </cell>
          <cell r="AB31">
            <v>32000000</v>
          </cell>
          <cell r="AC31">
            <v>36000000</v>
          </cell>
          <cell r="AD31">
            <v>40000000</v>
          </cell>
          <cell r="AE31">
            <v>44000000</v>
          </cell>
          <cell r="AF31">
            <v>48000000</v>
          </cell>
        </row>
        <row r="32">
          <cell r="C32" t="str">
            <v>Medical Expenses</v>
          </cell>
          <cell r="D32">
            <v>445726912</v>
          </cell>
          <cell r="F32">
            <v>45260576</v>
          </cell>
          <cell r="G32">
            <v>45260576</v>
          </cell>
          <cell r="H32">
            <v>44160576</v>
          </cell>
          <cell r="I32">
            <v>41460576</v>
          </cell>
          <cell r="J32">
            <v>39160576</v>
          </cell>
          <cell r="K32">
            <v>37310576</v>
          </cell>
          <cell r="L32">
            <v>36810576</v>
          </cell>
          <cell r="M32">
            <v>35510576</v>
          </cell>
          <cell r="N32">
            <v>32010576</v>
          </cell>
          <cell r="O32">
            <v>31260576</v>
          </cell>
          <cell r="P32">
            <v>29360576</v>
          </cell>
          <cell r="Q32">
            <v>28160576</v>
          </cell>
          <cell r="T32" t="str">
            <v>Medical Expenses</v>
          </cell>
          <cell r="U32">
            <v>45260576</v>
          </cell>
          <cell r="V32">
            <v>90521152</v>
          </cell>
          <cell r="W32">
            <v>134681728</v>
          </cell>
          <cell r="X32">
            <v>176142304</v>
          </cell>
          <cell r="Y32">
            <v>215302880</v>
          </cell>
          <cell r="Z32">
            <v>252613456</v>
          </cell>
          <cell r="AA32">
            <v>289424032</v>
          </cell>
          <cell r="AB32">
            <v>324934608</v>
          </cell>
          <cell r="AC32">
            <v>356945184</v>
          </cell>
          <cell r="AD32">
            <v>388205760</v>
          </cell>
          <cell r="AE32">
            <v>417566336</v>
          </cell>
          <cell r="AF32">
            <v>445726912</v>
          </cell>
        </row>
        <row r="33">
          <cell r="C33" t="str">
            <v>Hospitalisation</v>
          </cell>
          <cell r="D33">
            <v>311373723.98399997</v>
          </cell>
          <cell r="F33">
            <v>25946691.748</v>
          </cell>
          <cell r="G33">
            <v>25946691.748</v>
          </cell>
          <cell r="H33">
            <v>25946691.748</v>
          </cell>
          <cell r="I33">
            <v>25946691.748</v>
          </cell>
          <cell r="J33">
            <v>26487314.800000001</v>
          </cell>
          <cell r="K33">
            <v>25946691.748</v>
          </cell>
          <cell r="L33">
            <v>25388797.5</v>
          </cell>
          <cell r="M33">
            <v>25946691.748</v>
          </cell>
          <cell r="N33">
            <v>25946691.748</v>
          </cell>
          <cell r="O33">
            <v>25763797.5</v>
          </cell>
          <cell r="P33">
            <v>25946691.748</v>
          </cell>
          <cell r="Q33">
            <v>26160280.199999999</v>
          </cell>
          <cell r="T33" t="str">
            <v>Hospitalisation</v>
          </cell>
          <cell r="U33">
            <v>25946691.748</v>
          </cell>
          <cell r="V33">
            <v>51893383.495999999</v>
          </cell>
          <cell r="W33">
            <v>77840075.244000003</v>
          </cell>
          <cell r="X33">
            <v>103786766.992</v>
          </cell>
          <cell r="Y33">
            <v>130274081.792</v>
          </cell>
          <cell r="Z33">
            <v>156220773.53999999</v>
          </cell>
          <cell r="AA33">
            <v>181609571.03999999</v>
          </cell>
          <cell r="AB33">
            <v>207556262.78799999</v>
          </cell>
          <cell r="AC33">
            <v>233502954.53599998</v>
          </cell>
          <cell r="AD33">
            <v>259266752.03599998</v>
          </cell>
          <cell r="AE33">
            <v>285213443.78399998</v>
          </cell>
          <cell r="AF33">
            <v>311373723.98399997</v>
          </cell>
        </row>
        <row r="34">
          <cell r="C34" t="str">
            <v>Jamsostek</v>
          </cell>
          <cell r="D34">
            <v>440526288</v>
          </cell>
          <cell r="F34">
            <v>36710524</v>
          </cell>
          <cell r="G34">
            <v>36710524</v>
          </cell>
          <cell r="H34">
            <v>36710524</v>
          </cell>
          <cell r="I34">
            <v>36710524</v>
          </cell>
          <cell r="J34">
            <v>36710524</v>
          </cell>
          <cell r="K34">
            <v>36710524</v>
          </cell>
          <cell r="L34">
            <v>36710524</v>
          </cell>
          <cell r="M34">
            <v>36710524</v>
          </cell>
          <cell r="N34">
            <v>36710524</v>
          </cell>
          <cell r="O34">
            <v>36710524</v>
          </cell>
          <cell r="P34">
            <v>36710524</v>
          </cell>
          <cell r="Q34">
            <v>36710524</v>
          </cell>
          <cell r="T34" t="str">
            <v>Jamsostek</v>
          </cell>
          <cell r="U34">
            <v>36710524</v>
          </cell>
          <cell r="V34">
            <v>73421048</v>
          </cell>
          <cell r="W34">
            <v>110131572</v>
          </cell>
          <cell r="X34">
            <v>146842096</v>
          </cell>
          <cell r="Y34">
            <v>183552620</v>
          </cell>
          <cell r="Z34">
            <v>220263144</v>
          </cell>
          <cell r="AA34">
            <v>256973668</v>
          </cell>
          <cell r="AB34">
            <v>293684192</v>
          </cell>
          <cell r="AC34">
            <v>330394716</v>
          </cell>
          <cell r="AD34">
            <v>367105240</v>
          </cell>
          <cell r="AE34">
            <v>403815764</v>
          </cell>
          <cell r="AF34">
            <v>440526288</v>
          </cell>
        </row>
        <row r="35">
          <cell r="C35" t="str">
            <v>Pension</v>
          </cell>
          <cell r="D35">
            <v>246938616</v>
          </cell>
          <cell r="F35">
            <v>20578218</v>
          </cell>
          <cell r="G35">
            <v>20578218</v>
          </cell>
          <cell r="H35">
            <v>20578218</v>
          </cell>
          <cell r="I35">
            <v>20578218</v>
          </cell>
          <cell r="J35">
            <v>20578218</v>
          </cell>
          <cell r="K35">
            <v>20578218</v>
          </cell>
          <cell r="L35">
            <v>20578218</v>
          </cell>
          <cell r="M35">
            <v>20578218</v>
          </cell>
          <cell r="N35">
            <v>20578218</v>
          </cell>
          <cell r="O35">
            <v>20578218</v>
          </cell>
          <cell r="P35">
            <v>20578218</v>
          </cell>
          <cell r="Q35">
            <v>20578218</v>
          </cell>
          <cell r="T35" t="str">
            <v>Pension</v>
          </cell>
          <cell r="U35">
            <v>20578218</v>
          </cell>
          <cell r="V35">
            <v>41156436</v>
          </cell>
          <cell r="W35">
            <v>61734654</v>
          </cell>
          <cell r="X35">
            <v>82312872</v>
          </cell>
          <cell r="Y35">
            <v>102891090</v>
          </cell>
          <cell r="Z35">
            <v>123469308</v>
          </cell>
          <cell r="AA35">
            <v>144047526</v>
          </cell>
          <cell r="AB35">
            <v>164625744</v>
          </cell>
          <cell r="AC35">
            <v>185203962</v>
          </cell>
          <cell r="AD35">
            <v>205782180</v>
          </cell>
          <cell r="AE35">
            <v>226360398</v>
          </cell>
          <cell r="AF35">
            <v>246938616</v>
          </cell>
        </row>
        <row r="36">
          <cell r="C36" t="str">
            <v>Productivity</v>
          </cell>
          <cell r="D36">
            <v>1290409207</v>
          </cell>
          <cell r="F36">
            <v>107534100.58333333</v>
          </cell>
          <cell r="G36">
            <v>107534100.58333333</v>
          </cell>
          <cell r="H36">
            <v>107534100.58333333</v>
          </cell>
          <cell r="I36">
            <v>107534100.58333333</v>
          </cell>
          <cell r="J36">
            <v>107534100.58333333</v>
          </cell>
          <cell r="K36">
            <v>107534100.58333333</v>
          </cell>
          <cell r="L36">
            <v>107534100.58333333</v>
          </cell>
          <cell r="M36">
            <v>107534100.58333333</v>
          </cell>
          <cell r="N36">
            <v>107534100.58333333</v>
          </cell>
          <cell r="O36">
            <v>107534100.58333333</v>
          </cell>
          <cell r="P36">
            <v>107534100.58333333</v>
          </cell>
          <cell r="Q36">
            <v>107534100.58333333</v>
          </cell>
          <cell r="T36" t="str">
            <v>Productivity</v>
          </cell>
          <cell r="U36">
            <v>107534100.58333333</v>
          </cell>
          <cell r="V36">
            <v>215068201.16666666</v>
          </cell>
          <cell r="W36">
            <v>322602301.75</v>
          </cell>
          <cell r="X36">
            <v>430136402.33333331</v>
          </cell>
          <cell r="Y36">
            <v>537670502.91666663</v>
          </cell>
          <cell r="Z36">
            <v>645204603.5</v>
          </cell>
          <cell r="AA36">
            <v>752738704.08333337</v>
          </cell>
          <cell r="AB36">
            <v>860272804.66666675</v>
          </cell>
          <cell r="AC36">
            <v>967806905.25000012</v>
          </cell>
          <cell r="AD36">
            <v>1075341005.8333335</v>
          </cell>
          <cell r="AE36">
            <v>1182875106.4166667</v>
          </cell>
          <cell r="AF36">
            <v>1290409207</v>
          </cell>
        </row>
        <row r="37">
          <cell r="C37" t="str">
            <v>Employee Welfare</v>
          </cell>
          <cell r="D37">
            <v>71960000</v>
          </cell>
          <cell r="F37">
            <v>1830000</v>
          </cell>
          <cell r="G37">
            <v>1830000</v>
          </cell>
          <cell r="H37">
            <v>1830000</v>
          </cell>
          <cell r="I37">
            <v>1830000</v>
          </cell>
          <cell r="J37">
            <v>1830000</v>
          </cell>
          <cell r="K37">
            <v>1830000</v>
          </cell>
          <cell r="L37">
            <v>1830000</v>
          </cell>
          <cell r="M37">
            <v>1830000</v>
          </cell>
          <cell r="N37">
            <v>1830000</v>
          </cell>
          <cell r="O37">
            <v>1830000</v>
          </cell>
          <cell r="P37">
            <v>51830000</v>
          </cell>
          <cell r="Q37">
            <v>1830000</v>
          </cell>
          <cell r="T37" t="str">
            <v>Employee Welfare</v>
          </cell>
          <cell r="U37">
            <v>1830000</v>
          </cell>
          <cell r="V37">
            <v>3660000</v>
          </cell>
          <cell r="W37">
            <v>5490000</v>
          </cell>
          <cell r="X37">
            <v>7320000</v>
          </cell>
          <cell r="Y37">
            <v>9150000</v>
          </cell>
          <cell r="Z37">
            <v>10980000</v>
          </cell>
          <cell r="AA37">
            <v>12810000</v>
          </cell>
          <cell r="AB37">
            <v>14640000</v>
          </cell>
          <cell r="AC37">
            <v>16470000</v>
          </cell>
          <cell r="AD37">
            <v>18300000</v>
          </cell>
          <cell r="AE37">
            <v>70130000</v>
          </cell>
          <cell r="AF37">
            <v>71960000</v>
          </cell>
        </row>
        <row r="38">
          <cell r="C38" t="str">
            <v>Car Scheme</v>
          </cell>
          <cell r="D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T38" t="str">
            <v>Car Scheme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C39" t="str">
            <v>House Rent</v>
          </cell>
          <cell r="D39">
            <v>81500000</v>
          </cell>
          <cell r="F39">
            <v>10000000</v>
          </cell>
          <cell r="G39">
            <v>0</v>
          </cell>
          <cell r="H39">
            <v>0</v>
          </cell>
          <cell r="I39">
            <v>0</v>
          </cell>
          <cell r="J39">
            <v>22500000</v>
          </cell>
          <cell r="K39">
            <v>25000000</v>
          </cell>
          <cell r="L39">
            <v>0</v>
          </cell>
          <cell r="M39">
            <v>0</v>
          </cell>
          <cell r="N39">
            <v>0</v>
          </cell>
          <cell r="O39">
            <v>9000000</v>
          </cell>
          <cell r="P39">
            <v>15000000</v>
          </cell>
          <cell r="Q39">
            <v>0</v>
          </cell>
          <cell r="T39" t="str">
            <v>House Rent</v>
          </cell>
          <cell r="U39">
            <v>10000000</v>
          </cell>
          <cell r="V39">
            <v>10000000</v>
          </cell>
          <cell r="W39">
            <v>10000000</v>
          </cell>
          <cell r="X39">
            <v>10000000</v>
          </cell>
          <cell r="Y39">
            <v>32500000</v>
          </cell>
          <cell r="Z39">
            <v>57500000</v>
          </cell>
          <cell r="AA39">
            <v>57500000</v>
          </cell>
          <cell r="AB39">
            <v>57500000</v>
          </cell>
          <cell r="AC39">
            <v>57500000</v>
          </cell>
          <cell r="AD39">
            <v>66500000</v>
          </cell>
          <cell r="AE39">
            <v>81500000</v>
          </cell>
          <cell r="AF39">
            <v>81500000</v>
          </cell>
        </row>
        <row r="40">
          <cell r="C40" t="str">
            <v>Benefit Expatriat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T40" t="str">
            <v>Benefit Expatriat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C41" t="str">
            <v>Donation To Employee</v>
          </cell>
          <cell r="D41">
            <v>12699970.399999999</v>
          </cell>
          <cell r="F41">
            <v>1016664.2</v>
          </cell>
          <cell r="G41">
            <v>1016664.2</v>
          </cell>
          <cell r="H41">
            <v>1016664.2</v>
          </cell>
          <cell r="I41">
            <v>1016664.2</v>
          </cell>
          <cell r="J41">
            <v>1016664.2</v>
          </cell>
          <cell r="K41">
            <v>1016664.2</v>
          </cell>
          <cell r="L41">
            <v>1016664.2</v>
          </cell>
          <cell r="M41">
            <v>1016664.2</v>
          </cell>
          <cell r="N41">
            <v>1016664.2</v>
          </cell>
          <cell r="O41">
            <v>1016664.2</v>
          </cell>
          <cell r="P41">
            <v>1016664.2</v>
          </cell>
          <cell r="Q41">
            <v>1516664.2</v>
          </cell>
          <cell r="T41" t="str">
            <v>Donation To Employee</v>
          </cell>
          <cell r="U41">
            <v>1016664.2</v>
          </cell>
          <cell r="V41">
            <v>2033328.4</v>
          </cell>
          <cell r="W41">
            <v>3049992.5999999996</v>
          </cell>
          <cell r="X41">
            <v>4066656.8</v>
          </cell>
          <cell r="Y41">
            <v>5083321</v>
          </cell>
          <cell r="Z41">
            <v>6099985.2000000002</v>
          </cell>
          <cell r="AA41">
            <v>7116649.4000000004</v>
          </cell>
          <cell r="AB41">
            <v>8133313.6000000006</v>
          </cell>
          <cell r="AC41">
            <v>9149977.8000000007</v>
          </cell>
          <cell r="AD41">
            <v>10166642</v>
          </cell>
          <cell r="AE41">
            <v>11183306.199999999</v>
          </cell>
          <cell r="AF41">
            <v>12699970.399999999</v>
          </cell>
        </row>
        <row r="42">
          <cell r="C42" t="str">
            <v>Annual Leave Allowance</v>
          </cell>
          <cell r="D42">
            <v>592256267</v>
          </cell>
          <cell r="F42">
            <v>50500498</v>
          </cell>
          <cell r="G42">
            <v>46786145</v>
          </cell>
          <cell r="H42">
            <v>50531331</v>
          </cell>
          <cell r="I42">
            <v>63211896</v>
          </cell>
          <cell r="J42">
            <v>103865198</v>
          </cell>
          <cell r="K42">
            <v>53196402</v>
          </cell>
          <cell r="L42">
            <v>37034854</v>
          </cell>
          <cell r="M42">
            <v>57636575</v>
          </cell>
          <cell r="N42">
            <v>60483688</v>
          </cell>
          <cell r="O42">
            <v>33404589</v>
          </cell>
          <cell r="P42">
            <v>20105091</v>
          </cell>
          <cell r="Q42">
            <v>15500000</v>
          </cell>
          <cell r="T42" t="str">
            <v>Annual Leave Allowance</v>
          </cell>
          <cell r="U42">
            <v>50500498</v>
          </cell>
          <cell r="V42">
            <v>97286643</v>
          </cell>
          <cell r="W42">
            <v>147817974</v>
          </cell>
          <cell r="X42">
            <v>211029870</v>
          </cell>
          <cell r="Y42">
            <v>314895068</v>
          </cell>
          <cell r="Z42">
            <v>368091470</v>
          </cell>
          <cell r="AA42">
            <v>405126324</v>
          </cell>
          <cell r="AB42">
            <v>462762899</v>
          </cell>
          <cell r="AC42">
            <v>523246587</v>
          </cell>
          <cell r="AD42">
            <v>556651176</v>
          </cell>
          <cell r="AE42">
            <v>576756267</v>
          </cell>
          <cell r="AF42">
            <v>592256267</v>
          </cell>
        </row>
        <row r="44">
          <cell r="C44" t="str">
            <v>TOTAL STAFF COST EXPENSES</v>
          </cell>
          <cell r="D44">
            <v>19367232242.384003</v>
          </cell>
          <cell r="F44">
            <v>1627446871.0035555</v>
          </cell>
          <cell r="G44">
            <v>1608682518.0035555</v>
          </cell>
          <cell r="H44">
            <v>1611017704.0035555</v>
          </cell>
          <cell r="I44">
            <v>1643838269.0035555</v>
          </cell>
          <cell r="J44">
            <v>1684852194.0555556</v>
          </cell>
          <cell r="K44">
            <v>1651862775.0035555</v>
          </cell>
          <cell r="L44">
            <v>1571373332.7555556</v>
          </cell>
          <cell r="M44">
            <v>1590932948.0035555</v>
          </cell>
          <cell r="N44">
            <v>1624456061.0035555</v>
          </cell>
          <cell r="O44">
            <v>1586518144.0888886</v>
          </cell>
          <cell r="P44">
            <v>1611051464.0035555</v>
          </cell>
          <cell r="Q44">
            <v>1555199961.4555557</v>
          </cell>
          <cell r="T44" t="str">
            <v>TOTAL STAFF COST EXPENSES</v>
          </cell>
          <cell r="U44">
            <v>1627446871.0035555</v>
          </cell>
          <cell r="V44">
            <v>3236129389.0071111</v>
          </cell>
          <cell r="W44">
            <v>4847147093.0106668</v>
          </cell>
          <cell r="X44">
            <v>6490985362.0142221</v>
          </cell>
          <cell r="Y44">
            <v>8175837556.0697775</v>
          </cell>
          <cell r="Z44">
            <v>9827700331.0733337</v>
          </cell>
          <cell r="AA44">
            <v>11399073663.82889</v>
          </cell>
          <cell r="AB44">
            <v>12990006611.832445</v>
          </cell>
          <cell r="AC44">
            <v>14614462672.835999</v>
          </cell>
          <cell r="AD44">
            <v>16200980816.924889</v>
          </cell>
          <cell r="AE44">
            <v>17812032280.928448</v>
          </cell>
          <cell r="AF44">
            <v>19367232242.384003</v>
          </cell>
        </row>
        <row r="46">
          <cell r="C46" t="str">
            <v>COST CENTRE EXPENSES</v>
          </cell>
          <cell r="T46" t="str">
            <v>COST CENTRE EXPENSES</v>
          </cell>
        </row>
        <row r="47">
          <cell r="C47" t="str">
            <v>Library &amp; Magazine Expenses</v>
          </cell>
          <cell r="D47">
            <v>14533334</v>
          </cell>
          <cell r="F47">
            <v>1176667</v>
          </cell>
          <cell r="G47">
            <v>200000</v>
          </cell>
          <cell r="H47">
            <v>100000</v>
          </cell>
          <cell r="I47">
            <v>100000</v>
          </cell>
          <cell r="J47">
            <v>100000</v>
          </cell>
          <cell r="K47">
            <v>100000</v>
          </cell>
          <cell r="L47">
            <v>100000</v>
          </cell>
          <cell r="M47">
            <v>200000</v>
          </cell>
          <cell r="N47">
            <v>200000</v>
          </cell>
          <cell r="O47">
            <v>100000</v>
          </cell>
          <cell r="P47">
            <v>12056667</v>
          </cell>
          <cell r="Q47">
            <v>100000</v>
          </cell>
          <cell r="T47" t="str">
            <v>Library &amp; Magazine Expenses</v>
          </cell>
          <cell r="U47">
            <v>1176667</v>
          </cell>
          <cell r="V47">
            <v>1376667</v>
          </cell>
          <cell r="W47">
            <v>1476667</v>
          </cell>
          <cell r="X47">
            <v>1576667</v>
          </cell>
          <cell r="Y47">
            <v>1676667</v>
          </cell>
          <cell r="Z47">
            <v>1776667</v>
          </cell>
          <cell r="AA47">
            <v>1876667</v>
          </cell>
          <cell r="AB47">
            <v>2076667</v>
          </cell>
          <cell r="AC47">
            <v>2276667</v>
          </cell>
          <cell r="AD47">
            <v>2376667</v>
          </cell>
          <cell r="AE47">
            <v>14433334</v>
          </cell>
          <cell r="AF47">
            <v>14533334</v>
          </cell>
        </row>
        <row r="48">
          <cell r="C48" t="str">
            <v>Employee Recruitment &amp; Selection</v>
          </cell>
          <cell r="D48">
            <v>14250000</v>
          </cell>
          <cell r="F48">
            <v>14250000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T48" t="str">
            <v>Employee Recruitment &amp; Selection</v>
          </cell>
          <cell r="U48">
            <v>14250000</v>
          </cell>
          <cell r="V48">
            <v>14250000</v>
          </cell>
          <cell r="W48">
            <v>14250000</v>
          </cell>
          <cell r="X48">
            <v>14250000</v>
          </cell>
          <cell r="Y48">
            <v>14250000</v>
          </cell>
          <cell r="Z48">
            <v>14250000</v>
          </cell>
          <cell r="AA48">
            <v>14250000</v>
          </cell>
          <cell r="AB48">
            <v>14250000</v>
          </cell>
          <cell r="AC48">
            <v>14250000</v>
          </cell>
          <cell r="AD48">
            <v>14250000</v>
          </cell>
          <cell r="AE48">
            <v>14250000</v>
          </cell>
          <cell r="AF48">
            <v>14250000</v>
          </cell>
        </row>
        <row r="49">
          <cell r="C49" t="str">
            <v>Training &amp; Development</v>
          </cell>
          <cell r="D49">
            <v>2043433280</v>
          </cell>
          <cell r="F49">
            <v>169619440</v>
          </cell>
          <cell r="G49">
            <v>170619440</v>
          </cell>
          <cell r="H49">
            <v>171619440</v>
          </cell>
          <cell r="I49">
            <v>170619440</v>
          </cell>
          <cell r="J49">
            <v>169619440</v>
          </cell>
          <cell r="K49">
            <v>171619440</v>
          </cell>
          <cell r="L49">
            <v>169619440</v>
          </cell>
          <cell r="M49">
            <v>170619440</v>
          </cell>
          <cell r="N49">
            <v>169619440</v>
          </cell>
          <cell r="O49">
            <v>170619440</v>
          </cell>
          <cell r="P49">
            <v>169619440</v>
          </cell>
          <cell r="Q49">
            <v>169619440</v>
          </cell>
          <cell r="T49" t="str">
            <v>Training &amp; Development</v>
          </cell>
          <cell r="U49">
            <v>169619440</v>
          </cell>
          <cell r="V49">
            <v>340238880</v>
          </cell>
          <cell r="W49">
            <v>511858320</v>
          </cell>
          <cell r="X49">
            <v>682477760</v>
          </cell>
          <cell r="Y49">
            <v>852097200</v>
          </cell>
          <cell r="Z49">
            <v>1023716640</v>
          </cell>
          <cell r="AA49">
            <v>1193336080</v>
          </cell>
          <cell r="AB49">
            <v>1363955520</v>
          </cell>
          <cell r="AC49">
            <v>1533574960</v>
          </cell>
          <cell r="AD49">
            <v>1704194400</v>
          </cell>
          <cell r="AE49">
            <v>1873813840</v>
          </cell>
          <cell r="AF49">
            <v>2043433280</v>
          </cell>
        </row>
        <row r="50">
          <cell r="C50" t="str">
            <v>Travel Expenses Abroad</v>
          </cell>
          <cell r="D50">
            <v>587764500</v>
          </cell>
          <cell r="F50">
            <v>22460000</v>
          </cell>
          <cell r="G50">
            <v>11472100</v>
          </cell>
          <cell r="H50">
            <v>36596800</v>
          </cell>
          <cell r="I50">
            <v>5713800</v>
          </cell>
          <cell r="J50">
            <v>29790000</v>
          </cell>
          <cell r="K50">
            <v>90575300</v>
          </cell>
          <cell r="L50">
            <v>45575000</v>
          </cell>
          <cell r="M50">
            <v>63254000</v>
          </cell>
          <cell r="N50">
            <v>104744100</v>
          </cell>
          <cell r="O50">
            <v>68939400</v>
          </cell>
          <cell r="P50">
            <v>63254000</v>
          </cell>
          <cell r="Q50">
            <v>45390000</v>
          </cell>
          <cell r="T50" t="str">
            <v>Travel Expenses Abroad</v>
          </cell>
          <cell r="U50">
            <v>22460000</v>
          </cell>
          <cell r="V50">
            <v>33932100</v>
          </cell>
          <cell r="W50">
            <v>70528900</v>
          </cell>
          <cell r="X50">
            <v>76242700</v>
          </cell>
          <cell r="Y50">
            <v>106032700</v>
          </cell>
          <cell r="Z50">
            <v>196608000</v>
          </cell>
          <cell r="AA50">
            <v>242183000</v>
          </cell>
          <cell r="AB50">
            <v>305437000</v>
          </cell>
          <cell r="AC50">
            <v>410181100</v>
          </cell>
          <cell r="AD50">
            <v>479120500</v>
          </cell>
          <cell r="AE50">
            <v>542374500</v>
          </cell>
          <cell r="AF50">
            <v>587764500</v>
          </cell>
        </row>
        <row r="51">
          <cell r="C51" t="str">
            <v>Travel Expenses Domestic</v>
          </cell>
          <cell r="D51">
            <v>508292976</v>
          </cell>
          <cell r="F51">
            <v>59520620</v>
          </cell>
          <cell r="G51">
            <v>68352100</v>
          </cell>
          <cell r="H51">
            <v>54895300</v>
          </cell>
          <cell r="I51">
            <v>40657575</v>
          </cell>
          <cell r="J51">
            <v>37371625</v>
          </cell>
          <cell r="K51">
            <v>21225875</v>
          </cell>
          <cell r="L51">
            <v>49850400</v>
          </cell>
          <cell r="M51">
            <v>51103375</v>
          </cell>
          <cell r="N51">
            <v>43817200</v>
          </cell>
          <cell r="O51">
            <v>43920865</v>
          </cell>
          <cell r="P51">
            <v>24142000</v>
          </cell>
          <cell r="Q51">
            <v>13436041</v>
          </cell>
          <cell r="T51" t="str">
            <v>Travel Expenses Domestic</v>
          </cell>
          <cell r="U51">
            <v>59520620</v>
          </cell>
          <cell r="V51">
            <v>127872720</v>
          </cell>
          <cell r="W51">
            <v>182768020</v>
          </cell>
          <cell r="X51">
            <v>223425595</v>
          </cell>
          <cell r="Y51">
            <v>260797220</v>
          </cell>
          <cell r="Z51">
            <v>282023095</v>
          </cell>
          <cell r="AA51">
            <v>331873495</v>
          </cell>
          <cell r="AB51">
            <v>382976870</v>
          </cell>
          <cell r="AC51">
            <v>426794070</v>
          </cell>
          <cell r="AD51">
            <v>470714935</v>
          </cell>
          <cell r="AE51">
            <v>494856935</v>
          </cell>
          <cell r="AF51">
            <v>508292976</v>
          </cell>
        </row>
        <row r="52">
          <cell r="C52" t="str">
            <v xml:space="preserve">Employee Benefit             </v>
          </cell>
          <cell r="D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T52" t="str">
            <v xml:space="preserve">Employee Benefit             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3">
          <cell r="C53" t="str">
            <v xml:space="preserve">Transportation Local </v>
          </cell>
          <cell r="D53">
            <v>15000000</v>
          </cell>
          <cell r="F53">
            <v>1250000</v>
          </cell>
          <cell r="G53">
            <v>1250000</v>
          </cell>
          <cell r="H53">
            <v>1250000</v>
          </cell>
          <cell r="I53">
            <v>1250000</v>
          </cell>
          <cell r="J53">
            <v>1250000</v>
          </cell>
          <cell r="K53">
            <v>1250000</v>
          </cell>
          <cell r="L53">
            <v>1250000</v>
          </cell>
          <cell r="M53">
            <v>1250000</v>
          </cell>
          <cell r="N53">
            <v>1250000</v>
          </cell>
          <cell r="O53">
            <v>1250000</v>
          </cell>
          <cell r="P53">
            <v>1250000</v>
          </cell>
          <cell r="Q53">
            <v>1250000</v>
          </cell>
          <cell r="T53" t="str">
            <v xml:space="preserve">Transportation Local </v>
          </cell>
          <cell r="U53">
            <v>1250000</v>
          </cell>
          <cell r="V53">
            <v>2500000</v>
          </cell>
          <cell r="W53">
            <v>3750000</v>
          </cell>
          <cell r="X53">
            <v>5000000</v>
          </cell>
          <cell r="Y53">
            <v>6250000</v>
          </cell>
          <cell r="Z53">
            <v>7500000</v>
          </cell>
          <cell r="AA53">
            <v>8750000</v>
          </cell>
          <cell r="AB53">
            <v>10000000</v>
          </cell>
          <cell r="AC53">
            <v>11250000</v>
          </cell>
          <cell r="AD53">
            <v>12500000</v>
          </cell>
          <cell r="AE53">
            <v>13750000</v>
          </cell>
          <cell r="AF53">
            <v>15000000</v>
          </cell>
        </row>
        <row r="54">
          <cell r="C54" t="str">
            <v>Uniform</v>
          </cell>
          <cell r="D54">
            <v>210991250</v>
          </cell>
          <cell r="F54">
            <v>17978750</v>
          </cell>
          <cell r="G54">
            <v>18548750</v>
          </cell>
          <cell r="H54">
            <v>498750</v>
          </cell>
          <cell r="I54">
            <v>96825000</v>
          </cell>
          <cell r="J54">
            <v>73648750</v>
          </cell>
          <cell r="K54">
            <v>498750</v>
          </cell>
          <cell r="L54">
            <v>498750</v>
          </cell>
          <cell r="M54">
            <v>498750</v>
          </cell>
          <cell r="N54">
            <v>498750</v>
          </cell>
          <cell r="O54">
            <v>498750</v>
          </cell>
          <cell r="P54">
            <v>498750</v>
          </cell>
          <cell r="Q54">
            <v>498750</v>
          </cell>
          <cell r="T54" t="str">
            <v>Uniform</v>
          </cell>
          <cell r="U54">
            <v>17978750</v>
          </cell>
          <cell r="V54">
            <v>36527500</v>
          </cell>
          <cell r="W54">
            <v>37026250</v>
          </cell>
          <cell r="X54">
            <v>133851250</v>
          </cell>
          <cell r="Y54">
            <v>207500000</v>
          </cell>
          <cell r="Z54">
            <v>207998750</v>
          </cell>
          <cell r="AA54">
            <v>208497500</v>
          </cell>
          <cell r="AB54">
            <v>208996250</v>
          </cell>
          <cell r="AC54">
            <v>209495000</v>
          </cell>
          <cell r="AD54">
            <v>209993750</v>
          </cell>
          <cell r="AE54">
            <v>210492500</v>
          </cell>
          <cell r="AF54">
            <v>210991250</v>
          </cell>
        </row>
        <row r="55">
          <cell r="C55" t="str">
            <v>Airport Pass &amp; ID Card</v>
          </cell>
          <cell r="D55">
            <v>23322500</v>
          </cell>
          <cell r="F55">
            <v>10925000</v>
          </cell>
          <cell r="G55">
            <v>0</v>
          </cell>
          <cell r="H55">
            <v>9262500</v>
          </cell>
          <cell r="I55">
            <v>3135000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T55" t="str">
            <v>Airport Pass &amp; ID Card</v>
          </cell>
          <cell r="U55">
            <v>10925000</v>
          </cell>
          <cell r="V55">
            <v>10925000</v>
          </cell>
          <cell r="W55">
            <v>20187500</v>
          </cell>
          <cell r="X55">
            <v>23322500</v>
          </cell>
          <cell r="Y55">
            <v>23322500</v>
          </cell>
          <cell r="Z55">
            <v>23322500</v>
          </cell>
          <cell r="AA55">
            <v>23322500</v>
          </cell>
          <cell r="AB55">
            <v>23322500</v>
          </cell>
          <cell r="AC55">
            <v>23322500</v>
          </cell>
          <cell r="AD55">
            <v>23322500</v>
          </cell>
          <cell r="AE55">
            <v>23322500</v>
          </cell>
          <cell r="AF55">
            <v>23322500</v>
          </cell>
        </row>
        <row r="56">
          <cell r="C56" t="str">
            <v>Toll Fees</v>
          </cell>
          <cell r="D56">
            <v>58140000</v>
          </cell>
          <cell r="F56">
            <v>4845000</v>
          </cell>
          <cell r="G56">
            <v>4845000</v>
          </cell>
          <cell r="H56">
            <v>4845000</v>
          </cell>
          <cell r="I56">
            <v>4845000</v>
          </cell>
          <cell r="J56">
            <v>4845000</v>
          </cell>
          <cell r="K56">
            <v>4845000</v>
          </cell>
          <cell r="L56">
            <v>4845000</v>
          </cell>
          <cell r="M56">
            <v>4845000</v>
          </cell>
          <cell r="N56">
            <v>4845000</v>
          </cell>
          <cell r="O56">
            <v>4845000</v>
          </cell>
          <cell r="P56">
            <v>4845000</v>
          </cell>
          <cell r="Q56">
            <v>4845000</v>
          </cell>
          <cell r="T56" t="str">
            <v>Toll Fees</v>
          </cell>
          <cell r="U56">
            <v>4845000</v>
          </cell>
          <cell r="V56">
            <v>9690000</v>
          </cell>
          <cell r="W56">
            <v>14535000</v>
          </cell>
          <cell r="X56">
            <v>19380000</v>
          </cell>
          <cell r="Y56">
            <v>24225000</v>
          </cell>
          <cell r="Z56">
            <v>29070000</v>
          </cell>
          <cell r="AA56">
            <v>33915000</v>
          </cell>
          <cell r="AB56">
            <v>38760000</v>
          </cell>
          <cell r="AC56">
            <v>43605000</v>
          </cell>
          <cell r="AD56">
            <v>48450000</v>
          </cell>
          <cell r="AE56">
            <v>53295000</v>
          </cell>
          <cell r="AF56">
            <v>58140000</v>
          </cell>
        </row>
        <row r="57">
          <cell r="C57" t="str">
            <v>Other Non Remuneration</v>
          </cell>
          <cell r="D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T57" t="str">
            <v>Other Non Remuneration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C58" t="str">
            <v>Employee Transportation</v>
          </cell>
          <cell r="D58">
            <v>349200000</v>
          </cell>
          <cell r="F58">
            <v>29100000</v>
          </cell>
          <cell r="G58">
            <v>29100000</v>
          </cell>
          <cell r="H58">
            <v>29100000</v>
          </cell>
          <cell r="I58">
            <v>29100000</v>
          </cell>
          <cell r="J58">
            <v>29100000</v>
          </cell>
          <cell r="K58">
            <v>29100000</v>
          </cell>
          <cell r="L58">
            <v>29100000</v>
          </cell>
          <cell r="M58">
            <v>29100000</v>
          </cell>
          <cell r="N58">
            <v>29100000</v>
          </cell>
          <cell r="O58">
            <v>29100000</v>
          </cell>
          <cell r="P58">
            <v>29100000</v>
          </cell>
          <cell r="Q58">
            <v>29100000</v>
          </cell>
          <cell r="T58" t="str">
            <v>Employee Transportation</v>
          </cell>
          <cell r="U58">
            <v>29100000</v>
          </cell>
          <cell r="V58">
            <v>58200000</v>
          </cell>
          <cell r="W58">
            <v>87300000</v>
          </cell>
          <cell r="X58">
            <v>116400000</v>
          </cell>
          <cell r="Y58">
            <v>145500000</v>
          </cell>
          <cell r="Z58">
            <v>174600000</v>
          </cell>
          <cell r="AA58">
            <v>203700000</v>
          </cell>
          <cell r="AB58">
            <v>232800000</v>
          </cell>
          <cell r="AC58">
            <v>261900000</v>
          </cell>
          <cell r="AD58">
            <v>291000000</v>
          </cell>
          <cell r="AE58">
            <v>320100000</v>
          </cell>
          <cell r="AF58">
            <v>349200000</v>
          </cell>
        </row>
        <row r="59">
          <cell r="C59" t="str">
            <v>Platform Fees</v>
          </cell>
          <cell r="D59">
            <v>55684183.5</v>
          </cell>
          <cell r="F59">
            <v>36701758.5</v>
          </cell>
          <cell r="G59">
            <v>0</v>
          </cell>
          <cell r="H59">
            <v>2090000</v>
          </cell>
          <cell r="I59">
            <v>0</v>
          </cell>
          <cell r="J59">
            <v>2090000</v>
          </cell>
          <cell r="K59">
            <v>0</v>
          </cell>
          <cell r="L59">
            <v>1739925</v>
          </cell>
          <cell r="M59">
            <v>13062500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T59" t="str">
            <v>Platform Fees</v>
          </cell>
          <cell r="U59">
            <v>36701758.5</v>
          </cell>
          <cell r="V59">
            <v>36701758.5</v>
          </cell>
          <cell r="W59">
            <v>38791758.5</v>
          </cell>
          <cell r="X59">
            <v>38791758.5</v>
          </cell>
          <cell r="Y59">
            <v>40881758.5</v>
          </cell>
          <cell r="Z59">
            <v>40881758.5</v>
          </cell>
          <cell r="AA59">
            <v>42621683.5</v>
          </cell>
          <cell r="AB59">
            <v>55684183.5</v>
          </cell>
          <cell r="AC59">
            <v>55684183.5</v>
          </cell>
          <cell r="AD59">
            <v>55684183.5</v>
          </cell>
          <cell r="AE59">
            <v>55684183.5</v>
          </cell>
          <cell r="AF59">
            <v>55684183.5</v>
          </cell>
        </row>
        <row r="60">
          <cell r="C60" t="str">
            <v>Membership Fee</v>
          </cell>
          <cell r="D60">
            <v>82075000</v>
          </cell>
          <cell r="F60">
            <v>3175000</v>
          </cell>
          <cell r="G60">
            <v>700000</v>
          </cell>
          <cell r="H60">
            <v>700000</v>
          </cell>
          <cell r="I60">
            <v>700000</v>
          </cell>
          <cell r="J60">
            <v>700000</v>
          </cell>
          <cell r="K60">
            <v>36300000</v>
          </cell>
          <cell r="L60">
            <v>700000</v>
          </cell>
          <cell r="M60">
            <v>700000</v>
          </cell>
          <cell r="N60">
            <v>700000</v>
          </cell>
          <cell r="O60">
            <v>36300000</v>
          </cell>
          <cell r="P60">
            <v>700000</v>
          </cell>
          <cell r="Q60">
            <v>700000</v>
          </cell>
          <cell r="T60" t="str">
            <v>Membership Fee</v>
          </cell>
          <cell r="U60">
            <v>3175000</v>
          </cell>
          <cell r="V60">
            <v>3875000</v>
          </cell>
          <cell r="W60">
            <v>4575000</v>
          </cell>
          <cell r="X60">
            <v>5275000</v>
          </cell>
          <cell r="Y60">
            <v>5975000</v>
          </cell>
          <cell r="Z60">
            <v>42275000</v>
          </cell>
          <cell r="AA60">
            <v>42975000</v>
          </cell>
          <cell r="AB60">
            <v>43675000</v>
          </cell>
          <cell r="AC60">
            <v>44375000</v>
          </cell>
          <cell r="AD60">
            <v>80675000</v>
          </cell>
          <cell r="AE60">
            <v>81375000</v>
          </cell>
          <cell r="AF60">
            <v>82075000</v>
          </cell>
        </row>
        <row r="61">
          <cell r="C61" t="str">
            <v>Vehicles Licenses</v>
          </cell>
          <cell r="D61">
            <v>36041660.5</v>
          </cell>
          <cell r="F61">
            <v>3607862.5</v>
          </cell>
          <cell r="G61">
            <v>7007770</v>
          </cell>
          <cell r="H61">
            <v>1045000</v>
          </cell>
          <cell r="I61">
            <v>1985500</v>
          </cell>
          <cell r="J61">
            <v>1026608</v>
          </cell>
          <cell r="K61">
            <v>1421200</v>
          </cell>
          <cell r="L61">
            <v>10690350</v>
          </cell>
          <cell r="M61">
            <v>3886906</v>
          </cell>
          <cell r="N61">
            <v>1045000</v>
          </cell>
          <cell r="O61">
            <v>2560250</v>
          </cell>
          <cell r="P61">
            <v>720214</v>
          </cell>
          <cell r="Q61">
            <v>1045000</v>
          </cell>
          <cell r="T61" t="str">
            <v>Vehicles Licenses</v>
          </cell>
          <cell r="U61">
            <v>3607862.5</v>
          </cell>
          <cell r="V61">
            <v>10615632.5</v>
          </cell>
          <cell r="W61">
            <v>11660632.5</v>
          </cell>
          <cell r="X61">
            <v>13646132.5</v>
          </cell>
          <cell r="Y61">
            <v>14672740.5</v>
          </cell>
          <cell r="Z61">
            <v>16093940.5</v>
          </cell>
          <cell r="AA61">
            <v>26784290.5</v>
          </cell>
          <cell r="AB61">
            <v>30671196.5</v>
          </cell>
          <cell r="AC61">
            <v>31716196.5</v>
          </cell>
          <cell r="AD61">
            <v>34276446.5</v>
          </cell>
          <cell r="AE61">
            <v>34996660.5</v>
          </cell>
          <cell r="AF61">
            <v>36041660.5</v>
          </cell>
        </row>
        <row r="62">
          <cell r="C62" t="str">
            <v>Fuel &amp; Oil</v>
          </cell>
          <cell r="D62">
            <v>381755527.79999995</v>
          </cell>
          <cell r="F62">
            <v>31812960.649999999</v>
          </cell>
          <cell r="G62">
            <v>31812960.649999999</v>
          </cell>
          <cell r="H62">
            <v>31812960.649999999</v>
          </cell>
          <cell r="I62">
            <v>31812960.649999999</v>
          </cell>
          <cell r="J62">
            <v>31812960.649999999</v>
          </cell>
          <cell r="K62">
            <v>31812960.649999999</v>
          </cell>
          <cell r="L62">
            <v>31812960.649999999</v>
          </cell>
          <cell r="M62">
            <v>31812960.649999999</v>
          </cell>
          <cell r="N62">
            <v>31812960.649999999</v>
          </cell>
          <cell r="O62">
            <v>31812960.649999999</v>
          </cell>
          <cell r="P62">
            <v>31812960.649999999</v>
          </cell>
          <cell r="Q62">
            <v>31812960.649999999</v>
          </cell>
          <cell r="T62" t="str">
            <v>Fuel &amp; Oil</v>
          </cell>
          <cell r="U62">
            <v>31812960.649999999</v>
          </cell>
          <cell r="V62">
            <v>63625921.299999997</v>
          </cell>
          <cell r="W62">
            <v>95438881.949999988</v>
          </cell>
          <cell r="X62">
            <v>127251842.59999999</v>
          </cell>
          <cell r="Y62">
            <v>159064803.25</v>
          </cell>
          <cell r="Z62">
            <v>190877763.90000001</v>
          </cell>
          <cell r="AA62">
            <v>222690724.55000001</v>
          </cell>
          <cell r="AB62">
            <v>254503685.20000002</v>
          </cell>
          <cell r="AC62">
            <v>286316645.85000002</v>
          </cell>
          <cell r="AD62">
            <v>318129606.5</v>
          </cell>
          <cell r="AE62">
            <v>349942567.14999998</v>
          </cell>
          <cell r="AF62">
            <v>381755527.79999995</v>
          </cell>
        </row>
        <row r="63">
          <cell r="C63" t="str">
            <v>Repair Maintenance</v>
          </cell>
          <cell r="D63">
            <v>928933784</v>
          </cell>
          <cell r="F63">
            <v>79931312</v>
          </cell>
          <cell r="G63">
            <v>77071312</v>
          </cell>
          <cell r="H63">
            <v>72103312</v>
          </cell>
          <cell r="I63">
            <v>76503312</v>
          </cell>
          <cell r="J63">
            <v>74231312</v>
          </cell>
          <cell r="K63">
            <v>77071312</v>
          </cell>
          <cell r="L63">
            <v>89353312</v>
          </cell>
          <cell r="M63">
            <v>71003312</v>
          </cell>
          <cell r="N63">
            <v>74236312</v>
          </cell>
          <cell r="O63">
            <v>81288312</v>
          </cell>
          <cell r="P63">
            <v>73387312</v>
          </cell>
          <cell r="Q63">
            <v>82753352</v>
          </cell>
          <cell r="T63" t="str">
            <v>Repair Maintenance</v>
          </cell>
          <cell r="U63">
            <v>79931312</v>
          </cell>
          <cell r="V63">
            <v>157002624</v>
          </cell>
          <cell r="W63">
            <v>229105936</v>
          </cell>
          <cell r="X63">
            <v>305609248</v>
          </cell>
          <cell r="Y63">
            <v>379840560</v>
          </cell>
          <cell r="Z63">
            <v>456911872</v>
          </cell>
          <cell r="AA63">
            <v>546265184</v>
          </cell>
          <cell r="AB63">
            <v>617268496</v>
          </cell>
          <cell r="AC63">
            <v>691504808</v>
          </cell>
          <cell r="AD63">
            <v>772793120</v>
          </cell>
          <cell r="AE63">
            <v>846180432</v>
          </cell>
          <cell r="AF63">
            <v>928933784</v>
          </cell>
        </row>
        <row r="64">
          <cell r="C64" t="str">
            <v>Hire Of Vehicles &amp; Opr Equip</v>
          </cell>
          <cell r="D64">
            <v>17378424</v>
          </cell>
          <cell r="F64">
            <v>1448202</v>
          </cell>
          <cell r="G64">
            <v>1448202</v>
          </cell>
          <cell r="H64">
            <v>1448202</v>
          </cell>
          <cell r="I64">
            <v>1448202</v>
          </cell>
          <cell r="J64">
            <v>1448202</v>
          </cell>
          <cell r="K64">
            <v>1448202</v>
          </cell>
          <cell r="L64">
            <v>1448202</v>
          </cell>
          <cell r="M64">
            <v>1448202</v>
          </cell>
          <cell r="N64">
            <v>1448202</v>
          </cell>
          <cell r="O64">
            <v>1448202</v>
          </cell>
          <cell r="P64">
            <v>1448202</v>
          </cell>
          <cell r="Q64">
            <v>1448202</v>
          </cell>
          <cell r="T64" t="str">
            <v>Hire Of Vehicles &amp; Opr Equip</v>
          </cell>
          <cell r="U64">
            <v>1448202</v>
          </cell>
          <cell r="V64">
            <v>2896404</v>
          </cell>
          <cell r="W64">
            <v>4344606</v>
          </cell>
          <cell r="X64">
            <v>5792808</v>
          </cell>
          <cell r="Y64">
            <v>7241010</v>
          </cell>
          <cell r="Z64">
            <v>8689212</v>
          </cell>
          <cell r="AA64">
            <v>10137414</v>
          </cell>
          <cell r="AB64">
            <v>11585616</v>
          </cell>
          <cell r="AC64">
            <v>13033818</v>
          </cell>
          <cell r="AD64">
            <v>14482020</v>
          </cell>
          <cell r="AE64">
            <v>15930222</v>
          </cell>
          <cell r="AF64">
            <v>17378424</v>
          </cell>
        </row>
        <row r="65">
          <cell r="C65" t="str">
            <v>Communication</v>
          </cell>
          <cell r="D65">
            <v>531951300</v>
          </cell>
          <cell r="F65">
            <v>44948025</v>
          </cell>
          <cell r="G65">
            <v>44273025</v>
          </cell>
          <cell r="H65">
            <v>44273025</v>
          </cell>
          <cell r="I65">
            <v>44273025</v>
          </cell>
          <cell r="J65">
            <v>44273025</v>
          </cell>
          <cell r="K65">
            <v>44273025</v>
          </cell>
          <cell r="L65">
            <v>44273025</v>
          </cell>
          <cell r="M65">
            <v>44273025</v>
          </cell>
          <cell r="N65">
            <v>44273025</v>
          </cell>
          <cell r="O65">
            <v>44273025</v>
          </cell>
          <cell r="P65">
            <v>44273025</v>
          </cell>
          <cell r="Q65">
            <v>44273025</v>
          </cell>
          <cell r="T65" t="str">
            <v>Communication</v>
          </cell>
          <cell r="U65">
            <v>44948025</v>
          </cell>
          <cell r="V65">
            <v>89221050</v>
          </cell>
          <cell r="W65">
            <v>133494075</v>
          </cell>
          <cell r="X65">
            <v>177767100</v>
          </cell>
          <cell r="Y65">
            <v>222040125</v>
          </cell>
          <cell r="Z65">
            <v>266313150</v>
          </cell>
          <cell r="AA65">
            <v>310586175</v>
          </cell>
          <cell r="AB65">
            <v>354859200</v>
          </cell>
          <cell r="AC65">
            <v>399132225</v>
          </cell>
          <cell r="AD65">
            <v>443405250</v>
          </cell>
          <cell r="AE65">
            <v>487678275</v>
          </cell>
          <cell r="AF65">
            <v>531951300</v>
          </cell>
        </row>
        <row r="66">
          <cell r="C66" t="str">
            <v>Utilities (Light,Water)</v>
          </cell>
          <cell r="D66">
            <v>231184800</v>
          </cell>
          <cell r="F66">
            <v>19265400</v>
          </cell>
          <cell r="G66">
            <v>19265400</v>
          </cell>
          <cell r="H66">
            <v>19265400</v>
          </cell>
          <cell r="I66">
            <v>19265400</v>
          </cell>
          <cell r="J66">
            <v>19265400</v>
          </cell>
          <cell r="K66">
            <v>19265400</v>
          </cell>
          <cell r="L66">
            <v>19265400</v>
          </cell>
          <cell r="M66">
            <v>19265400</v>
          </cell>
          <cell r="N66">
            <v>19265400</v>
          </cell>
          <cell r="O66">
            <v>19265400</v>
          </cell>
          <cell r="P66">
            <v>19265400</v>
          </cell>
          <cell r="Q66">
            <v>19265400</v>
          </cell>
          <cell r="T66" t="str">
            <v>Utilities (Light,Water)</v>
          </cell>
          <cell r="U66">
            <v>19265400</v>
          </cell>
          <cell r="V66">
            <v>38530800</v>
          </cell>
          <cell r="W66">
            <v>57796200</v>
          </cell>
          <cell r="X66">
            <v>77061600</v>
          </cell>
          <cell r="Y66">
            <v>96327000</v>
          </cell>
          <cell r="Z66">
            <v>115592400</v>
          </cell>
          <cell r="AA66">
            <v>134857800</v>
          </cell>
          <cell r="AB66">
            <v>154123200</v>
          </cell>
          <cell r="AC66">
            <v>173388600</v>
          </cell>
          <cell r="AD66">
            <v>192654000</v>
          </cell>
          <cell r="AE66">
            <v>211919400</v>
          </cell>
          <cell r="AF66">
            <v>231184800</v>
          </cell>
        </row>
        <row r="67">
          <cell r="C67" t="str">
            <v>Consumption</v>
          </cell>
          <cell r="D67">
            <v>119433268.5</v>
          </cell>
          <cell r="F67">
            <v>9861178.5999999996</v>
          </cell>
          <cell r="G67">
            <v>5311178.5999999996</v>
          </cell>
          <cell r="H67">
            <v>5311178.5999999996</v>
          </cell>
          <cell r="I67">
            <v>17689098.699999999</v>
          </cell>
          <cell r="J67">
            <v>5311178.5999999996</v>
          </cell>
          <cell r="K67">
            <v>5311178.5999999996</v>
          </cell>
          <cell r="L67">
            <v>17689098.699999999</v>
          </cell>
          <cell r="M67">
            <v>5311178.5999999996</v>
          </cell>
          <cell r="N67">
            <v>5311178.5999999996</v>
          </cell>
          <cell r="O67">
            <v>17689098.699999999</v>
          </cell>
          <cell r="P67">
            <v>5311178.5999999996</v>
          </cell>
          <cell r="Q67">
            <v>19326543.600000001</v>
          </cell>
          <cell r="T67" t="str">
            <v>Consumption</v>
          </cell>
          <cell r="U67">
            <v>9861178.5999999996</v>
          </cell>
          <cell r="V67">
            <v>15172357.199999999</v>
          </cell>
          <cell r="W67">
            <v>20483535.799999997</v>
          </cell>
          <cell r="X67">
            <v>38172634.5</v>
          </cell>
          <cell r="Y67">
            <v>43483813.100000001</v>
          </cell>
          <cell r="Z67">
            <v>48794991.700000003</v>
          </cell>
          <cell r="AA67">
            <v>66484090.400000006</v>
          </cell>
          <cell r="AB67">
            <v>71795269</v>
          </cell>
          <cell r="AC67">
            <v>77106447.599999994</v>
          </cell>
          <cell r="AD67">
            <v>94795546.299999997</v>
          </cell>
          <cell r="AE67">
            <v>100106724.89999999</v>
          </cell>
          <cell r="AF67">
            <v>119433268.5</v>
          </cell>
        </row>
        <row r="68">
          <cell r="C68" t="str">
            <v>Photo Copy, Photography &amp; File</v>
          </cell>
          <cell r="D68">
            <v>35813250</v>
          </cell>
          <cell r="F68">
            <v>2984437.5</v>
          </cell>
          <cell r="G68">
            <v>2984437.5</v>
          </cell>
          <cell r="H68">
            <v>2984437.5</v>
          </cell>
          <cell r="I68">
            <v>2984437.5</v>
          </cell>
          <cell r="J68">
            <v>2984437.5</v>
          </cell>
          <cell r="K68">
            <v>2984437.5</v>
          </cell>
          <cell r="L68">
            <v>2984437.5</v>
          </cell>
          <cell r="M68">
            <v>2984437.5</v>
          </cell>
          <cell r="N68">
            <v>2984437.5</v>
          </cell>
          <cell r="O68">
            <v>2984437.5</v>
          </cell>
          <cell r="P68">
            <v>2984437.5</v>
          </cell>
          <cell r="Q68">
            <v>2984437.5</v>
          </cell>
          <cell r="T68" t="str">
            <v>Photo Copy, Photography &amp; File</v>
          </cell>
          <cell r="U68">
            <v>2984437.5</v>
          </cell>
          <cell r="V68">
            <v>5968875</v>
          </cell>
          <cell r="W68">
            <v>8953312.5</v>
          </cell>
          <cell r="X68">
            <v>11937750</v>
          </cell>
          <cell r="Y68">
            <v>14922187.5</v>
          </cell>
          <cell r="Z68">
            <v>17906625</v>
          </cell>
          <cell r="AA68">
            <v>20891062.5</v>
          </cell>
          <cell r="AB68">
            <v>23875500</v>
          </cell>
          <cell r="AC68">
            <v>26859937.5</v>
          </cell>
          <cell r="AD68">
            <v>29844375</v>
          </cell>
          <cell r="AE68">
            <v>32828812.5</v>
          </cell>
          <cell r="AF68">
            <v>35813250</v>
          </cell>
        </row>
        <row r="69">
          <cell r="C69" t="str">
            <v>Printing Stat, Office</v>
          </cell>
          <cell r="D69">
            <v>139500900.00000003</v>
          </cell>
          <cell r="F69">
            <v>11625075.000000002</v>
          </cell>
          <cell r="G69">
            <v>11625075.000000002</v>
          </cell>
          <cell r="H69">
            <v>11625075.000000002</v>
          </cell>
          <cell r="I69">
            <v>11625075.000000002</v>
          </cell>
          <cell r="J69">
            <v>11625075.000000002</v>
          </cell>
          <cell r="K69">
            <v>11625075.000000002</v>
          </cell>
          <cell r="L69">
            <v>11625075.000000002</v>
          </cell>
          <cell r="M69">
            <v>11625075.000000002</v>
          </cell>
          <cell r="N69">
            <v>11625075.000000002</v>
          </cell>
          <cell r="O69">
            <v>11625075.000000002</v>
          </cell>
          <cell r="P69">
            <v>11625075.000000002</v>
          </cell>
          <cell r="Q69">
            <v>11625075.000000002</v>
          </cell>
          <cell r="T69" t="str">
            <v>Printing Stat, Office</v>
          </cell>
          <cell r="U69">
            <v>11625075.000000002</v>
          </cell>
          <cell r="V69">
            <v>23250150.000000004</v>
          </cell>
          <cell r="W69">
            <v>34875225.000000007</v>
          </cell>
          <cell r="X69">
            <v>46500300.000000007</v>
          </cell>
          <cell r="Y69">
            <v>58125375.000000007</v>
          </cell>
          <cell r="Z69">
            <v>69750450.000000015</v>
          </cell>
          <cell r="AA69">
            <v>81375525.000000015</v>
          </cell>
          <cell r="AB69">
            <v>93000600.000000015</v>
          </cell>
          <cell r="AC69">
            <v>104625675.00000001</v>
          </cell>
          <cell r="AD69">
            <v>116250750.00000001</v>
          </cell>
          <cell r="AE69">
            <v>127875825.00000001</v>
          </cell>
          <cell r="AF69">
            <v>139500900.00000003</v>
          </cell>
        </row>
        <row r="70">
          <cell r="C70" t="str">
            <v>Cleaning Material &amp; Services</v>
          </cell>
          <cell r="D70">
            <v>125037000</v>
          </cell>
          <cell r="F70">
            <v>10419750</v>
          </cell>
          <cell r="G70">
            <v>10419750</v>
          </cell>
          <cell r="H70">
            <v>10419750</v>
          </cell>
          <cell r="I70">
            <v>10419750</v>
          </cell>
          <cell r="J70">
            <v>10419750</v>
          </cell>
          <cell r="K70">
            <v>10419750</v>
          </cell>
          <cell r="L70">
            <v>10419750</v>
          </cell>
          <cell r="M70">
            <v>10419750</v>
          </cell>
          <cell r="N70">
            <v>10419750</v>
          </cell>
          <cell r="O70">
            <v>10419750</v>
          </cell>
          <cell r="P70">
            <v>10419750</v>
          </cell>
          <cell r="Q70">
            <v>10419750</v>
          </cell>
          <cell r="T70" t="str">
            <v>Cleaning Material &amp; Services</v>
          </cell>
          <cell r="U70">
            <v>10419750</v>
          </cell>
          <cell r="V70">
            <v>20839500</v>
          </cell>
          <cell r="W70">
            <v>31259250</v>
          </cell>
          <cell r="X70">
            <v>41679000</v>
          </cell>
          <cell r="Y70">
            <v>52098750</v>
          </cell>
          <cell r="Z70">
            <v>62518500</v>
          </cell>
          <cell r="AA70">
            <v>72938250</v>
          </cell>
          <cell r="AB70">
            <v>83358000</v>
          </cell>
          <cell r="AC70">
            <v>93777750</v>
          </cell>
          <cell r="AD70">
            <v>104197500</v>
          </cell>
          <cell r="AE70">
            <v>114617250</v>
          </cell>
          <cell r="AF70">
            <v>125037000</v>
          </cell>
        </row>
        <row r="71">
          <cell r="C71" t="str">
            <v>Subscription &amp; Licenses</v>
          </cell>
          <cell r="D71">
            <v>103816000</v>
          </cell>
          <cell r="F71">
            <v>14468000</v>
          </cell>
          <cell r="G71">
            <v>12538000</v>
          </cell>
          <cell r="H71">
            <v>12968000</v>
          </cell>
          <cell r="I71">
            <v>2288000</v>
          </cell>
          <cell r="J71">
            <v>3288000</v>
          </cell>
          <cell r="K71">
            <v>2288000</v>
          </cell>
          <cell r="L71">
            <v>2288000</v>
          </cell>
          <cell r="M71">
            <v>4538000</v>
          </cell>
          <cell r="N71">
            <v>2288000</v>
          </cell>
          <cell r="O71">
            <v>34288000</v>
          </cell>
          <cell r="P71">
            <v>2288000</v>
          </cell>
          <cell r="Q71">
            <v>10288000</v>
          </cell>
          <cell r="T71" t="str">
            <v>Subscription &amp; Licenses</v>
          </cell>
          <cell r="U71">
            <v>14468000</v>
          </cell>
          <cell r="V71">
            <v>27006000</v>
          </cell>
          <cell r="W71">
            <v>39974000</v>
          </cell>
          <cell r="X71">
            <v>42262000</v>
          </cell>
          <cell r="Y71">
            <v>45550000</v>
          </cell>
          <cell r="Z71">
            <v>47838000</v>
          </cell>
          <cell r="AA71">
            <v>50126000</v>
          </cell>
          <cell r="AB71">
            <v>54664000</v>
          </cell>
          <cell r="AC71">
            <v>56952000</v>
          </cell>
          <cell r="AD71">
            <v>91240000</v>
          </cell>
          <cell r="AE71">
            <v>93528000</v>
          </cell>
          <cell r="AF71">
            <v>103816000</v>
          </cell>
        </row>
        <row r="72">
          <cell r="C72" t="str">
            <v>Rent Expenses</v>
          </cell>
          <cell r="D72">
            <v>1528557315</v>
          </cell>
          <cell r="F72">
            <v>127379776.25</v>
          </cell>
          <cell r="G72">
            <v>127379776.25</v>
          </cell>
          <cell r="H72">
            <v>127379776.25</v>
          </cell>
          <cell r="I72">
            <v>127379776.25</v>
          </cell>
          <cell r="J72">
            <v>127379776.25</v>
          </cell>
          <cell r="K72">
            <v>127379776.25</v>
          </cell>
          <cell r="L72">
            <v>127379776.25</v>
          </cell>
          <cell r="M72">
            <v>127379776.25</v>
          </cell>
          <cell r="N72">
            <v>127379776.25</v>
          </cell>
          <cell r="O72">
            <v>127379776.25</v>
          </cell>
          <cell r="P72">
            <v>127379776.25</v>
          </cell>
          <cell r="Q72">
            <v>127379776.25</v>
          </cell>
          <cell r="T72" t="str">
            <v>Rent Expenses</v>
          </cell>
          <cell r="U72">
            <v>127379776.25</v>
          </cell>
          <cell r="V72">
            <v>254759552.5</v>
          </cell>
          <cell r="W72">
            <v>382139328.75</v>
          </cell>
          <cell r="X72">
            <v>509519105</v>
          </cell>
          <cell r="Y72">
            <v>636898881.25</v>
          </cell>
          <cell r="Z72">
            <v>764278657.5</v>
          </cell>
          <cell r="AA72">
            <v>891658433.75</v>
          </cell>
          <cell r="AB72">
            <v>1019038210</v>
          </cell>
          <cell r="AC72">
            <v>1146417986.25</v>
          </cell>
          <cell r="AD72">
            <v>1273797762.5</v>
          </cell>
          <cell r="AE72">
            <v>1401177538.75</v>
          </cell>
          <cell r="AF72">
            <v>1528557315</v>
          </cell>
        </row>
        <row r="73">
          <cell r="C73" t="str">
            <v>Proffesional Fees</v>
          </cell>
          <cell r="D73">
            <v>65000000</v>
          </cell>
          <cell r="F73">
            <v>25000000</v>
          </cell>
          <cell r="G73">
            <v>15000000</v>
          </cell>
          <cell r="H73">
            <v>0</v>
          </cell>
          <cell r="I73">
            <v>0</v>
          </cell>
          <cell r="J73">
            <v>25000000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T73" t="str">
            <v>Proffesional Fees</v>
          </cell>
          <cell r="U73">
            <v>25000000</v>
          </cell>
          <cell r="V73">
            <v>40000000</v>
          </cell>
          <cell r="W73">
            <v>40000000</v>
          </cell>
          <cell r="X73">
            <v>40000000</v>
          </cell>
          <cell r="Y73">
            <v>65000000</v>
          </cell>
          <cell r="Z73">
            <v>65000000</v>
          </cell>
          <cell r="AA73">
            <v>65000000</v>
          </cell>
          <cell r="AB73">
            <v>65000000</v>
          </cell>
          <cell r="AC73">
            <v>65000000</v>
          </cell>
          <cell r="AD73">
            <v>65000000</v>
          </cell>
          <cell r="AE73">
            <v>65000000</v>
          </cell>
          <cell r="AF73">
            <v>65000000</v>
          </cell>
        </row>
        <row r="74">
          <cell r="C74" t="str">
            <v>Insurance Expenses</v>
          </cell>
          <cell r="D74">
            <v>30078900</v>
          </cell>
          <cell r="F74">
            <v>0</v>
          </cell>
          <cell r="G74">
            <v>7960000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16618900</v>
          </cell>
          <cell r="N74">
            <v>0</v>
          </cell>
          <cell r="O74">
            <v>0</v>
          </cell>
          <cell r="P74">
            <v>0</v>
          </cell>
          <cell r="Q74">
            <v>5500000</v>
          </cell>
          <cell r="T74" t="str">
            <v>Insurance Expenses</v>
          </cell>
          <cell r="U74">
            <v>0</v>
          </cell>
          <cell r="V74">
            <v>7960000</v>
          </cell>
          <cell r="W74">
            <v>7960000</v>
          </cell>
          <cell r="X74">
            <v>7960000</v>
          </cell>
          <cell r="Y74">
            <v>7960000</v>
          </cell>
          <cell r="Z74">
            <v>7960000</v>
          </cell>
          <cell r="AA74">
            <v>7960000</v>
          </cell>
          <cell r="AB74">
            <v>24578900</v>
          </cell>
          <cell r="AC74">
            <v>24578900</v>
          </cell>
          <cell r="AD74">
            <v>24578900</v>
          </cell>
          <cell r="AE74">
            <v>24578900</v>
          </cell>
          <cell r="AF74">
            <v>30078900</v>
          </cell>
        </row>
        <row r="75">
          <cell r="C75" t="str">
            <v>Stamp &amp; Postage</v>
          </cell>
          <cell r="D75">
            <v>34022160</v>
          </cell>
          <cell r="F75">
            <v>2859930</v>
          </cell>
          <cell r="G75">
            <v>2832930</v>
          </cell>
          <cell r="H75">
            <v>2832930</v>
          </cell>
          <cell r="I75">
            <v>2832930</v>
          </cell>
          <cell r="J75">
            <v>2832930</v>
          </cell>
          <cell r="K75">
            <v>2832930</v>
          </cell>
          <cell r="L75">
            <v>2832930</v>
          </cell>
          <cell r="M75">
            <v>2832930</v>
          </cell>
          <cell r="N75">
            <v>2832930</v>
          </cell>
          <cell r="O75">
            <v>2832930</v>
          </cell>
          <cell r="P75">
            <v>2832930</v>
          </cell>
          <cell r="Q75">
            <v>2832930</v>
          </cell>
          <cell r="T75" t="str">
            <v>Stamp &amp; Postage</v>
          </cell>
          <cell r="U75">
            <v>2859930</v>
          </cell>
          <cell r="V75">
            <v>5692860</v>
          </cell>
          <cell r="W75">
            <v>8525790</v>
          </cell>
          <cell r="X75">
            <v>11358720</v>
          </cell>
          <cell r="Y75">
            <v>14191650</v>
          </cell>
          <cell r="Z75">
            <v>17024580</v>
          </cell>
          <cell r="AA75">
            <v>19857510</v>
          </cell>
          <cell r="AB75">
            <v>22690440</v>
          </cell>
          <cell r="AC75">
            <v>25523370</v>
          </cell>
          <cell r="AD75">
            <v>28356300</v>
          </cell>
          <cell r="AE75">
            <v>31189230</v>
          </cell>
          <cell r="AF75">
            <v>34022160</v>
          </cell>
        </row>
        <row r="76">
          <cell r="C76" t="str">
            <v>Uncapitalized Asset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T76" t="str">
            <v>Uncapitalized Asset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</row>
        <row r="77">
          <cell r="C77" t="str">
            <v>Pajak Bumi &amp; Bangunan (PBB)</v>
          </cell>
          <cell r="D77">
            <v>54838.9</v>
          </cell>
          <cell r="F77">
            <v>0</v>
          </cell>
          <cell r="G77">
            <v>0</v>
          </cell>
          <cell r="H77">
            <v>0</v>
          </cell>
          <cell r="I77">
            <v>54838.9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T77" t="str">
            <v>Pajak Bumi &amp; Bangunan (PBB)</v>
          </cell>
          <cell r="U77">
            <v>0</v>
          </cell>
          <cell r="V77">
            <v>0</v>
          </cell>
          <cell r="W77">
            <v>0</v>
          </cell>
          <cell r="X77">
            <v>54838.9</v>
          </cell>
          <cell r="Y77">
            <v>54838.9</v>
          </cell>
          <cell r="Z77">
            <v>54838.9</v>
          </cell>
          <cell r="AA77">
            <v>54838.9</v>
          </cell>
          <cell r="AB77">
            <v>54838.9</v>
          </cell>
          <cell r="AC77">
            <v>54838.9</v>
          </cell>
          <cell r="AD77">
            <v>54838.9</v>
          </cell>
          <cell r="AE77">
            <v>54838.9</v>
          </cell>
          <cell r="AF77">
            <v>54838.9</v>
          </cell>
        </row>
        <row r="78">
          <cell r="C78" t="str">
            <v>Sales &amp; return Commision</v>
          </cell>
          <cell r="D78">
            <v>22623208.799999997</v>
          </cell>
          <cell r="F78">
            <v>1885267.4</v>
          </cell>
          <cell r="G78">
            <v>1885267.4</v>
          </cell>
          <cell r="H78">
            <v>1885267.4</v>
          </cell>
          <cell r="I78">
            <v>1885267.4</v>
          </cell>
          <cell r="J78">
            <v>1885267.4</v>
          </cell>
          <cell r="K78">
            <v>1885267.4</v>
          </cell>
          <cell r="L78">
            <v>1885267.4</v>
          </cell>
          <cell r="M78">
            <v>1885267.4</v>
          </cell>
          <cell r="N78">
            <v>1885267.4</v>
          </cell>
          <cell r="O78">
            <v>1885267.4</v>
          </cell>
          <cell r="P78">
            <v>1885267.4</v>
          </cell>
          <cell r="Q78">
            <v>1885267.4</v>
          </cell>
          <cell r="T78" t="str">
            <v>Sales &amp; return Commision</v>
          </cell>
          <cell r="U78">
            <v>1885267.4</v>
          </cell>
          <cell r="V78">
            <v>3770534.8</v>
          </cell>
          <cell r="W78">
            <v>5655802.1999999993</v>
          </cell>
          <cell r="X78">
            <v>7541069.5999999996</v>
          </cell>
          <cell r="Y78">
            <v>9426337</v>
          </cell>
          <cell r="Z78">
            <v>11311604.4</v>
          </cell>
          <cell r="AA78">
            <v>13196871.800000001</v>
          </cell>
          <cell r="AB78">
            <v>15082139.200000001</v>
          </cell>
          <cell r="AC78">
            <v>16967406.600000001</v>
          </cell>
          <cell r="AD78">
            <v>18852674</v>
          </cell>
          <cell r="AE78">
            <v>20737941.399999999</v>
          </cell>
          <cell r="AF78">
            <v>22623208.799999997</v>
          </cell>
        </row>
        <row r="79">
          <cell r="C79" t="str">
            <v>Representation &amp; Entertaintment</v>
          </cell>
          <cell r="D79">
            <v>333126720</v>
          </cell>
          <cell r="F79">
            <v>30744000</v>
          </cell>
          <cell r="G79">
            <v>23940000</v>
          </cell>
          <cell r="H79">
            <v>38520000</v>
          </cell>
          <cell r="I79">
            <v>26514000</v>
          </cell>
          <cell r="J79">
            <v>16920000</v>
          </cell>
          <cell r="K79">
            <v>27787500</v>
          </cell>
          <cell r="L79">
            <v>38101500</v>
          </cell>
          <cell r="M79">
            <v>29970000</v>
          </cell>
          <cell r="N79">
            <v>20520000</v>
          </cell>
          <cell r="O79">
            <v>26514000</v>
          </cell>
          <cell r="P79">
            <v>12420000</v>
          </cell>
          <cell r="Q79">
            <v>41175720</v>
          </cell>
          <cell r="T79" t="str">
            <v>Representation &amp; Entertaintment</v>
          </cell>
          <cell r="U79">
            <v>30744000</v>
          </cell>
          <cell r="V79">
            <v>54684000</v>
          </cell>
          <cell r="W79">
            <v>93204000</v>
          </cell>
          <cell r="X79">
            <v>119718000</v>
          </cell>
          <cell r="Y79">
            <v>136638000</v>
          </cell>
          <cell r="Z79">
            <v>164425500</v>
          </cell>
          <cell r="AA79">
            <v>202527000</v>
          </cell>
          <cell r="AB79">
            <v>232497000</v>
          </cell>
          <cell r="AC79">
            <v>253017000</v>
          </cell>
          <cell r="AD79">
            <v>279531000</v>
          </cell>
          <cell r="AE79">
            <v>291951000</v>
          </cell>
          <cell r="AF79">
            <v>333126720</v>
          </cell>
        </row>
        <row r="80">
          <cell r="C80" t="str">
            <v>Donation &amp; Contribution</v>
          </cell>
          <cell r="D80">
            <v>37958340</v>
          </cell>
          <cell r="F80">
            <v>312450</v>
          </cell>
          <cell r="G80">
            <v>312450</v>
          </cell>
          <cell r="H80">
            <v>312450</v>
          </cell>
          <cell r="I80">
            <v>312450</v>
          </cell>
          <cell r="J80">
            <v>312450</v>
          </cell>
          <cell r="K80">
            <v>2168700</v>
          </cell>
          <cell r="L80">
            <v>312450</v>
          </cell>
          <cell r="M80">
            <v>312450</v>
          </cell>
          <cell r="N80">
            <v>312450</v>
          </cell>
          <cell r="O80">
            <v>2581200</v>
          </cell>
          <cell r="P80">
            <v>26270790</v>
          </cell>
          <cell r="Q80">
            <v>4438050</v>
          </cell>
          <cell r="T80" t="str">
            <v>Donation &amp; Contribution</v>
          </cell>
          <cell r="U80">
            <v>312450</v>
          </cell>
          <cell r="V80">
            <v>624900</v>
          </cell>
          <cell r="W80">
            <v>937350</v>
          </cell>
          <cell r="X80">
            <v>1249800</v>
          </cell>
          <cell r="Y80">
            <v>1562250</v>
          </cell>
          <cell r="Z80">
            <v>3730950</v>
          </cell>
          <cell r="AA80">
            <v>4043400</v>
          </cell>
          <cell r="AB80">
            <v>4355850</v>
          </cell>
          <cell r="AC80">
            <v>4668300</v>
          </cell>
          <cell r="AD80">
            <v>7249500</v>
          </cell>
          <cell r="AE80">
            <v>33520290</v>
          </cell>
          <cell r="AF80">
            <v>37958340</v>
          </cell>
        </row>
        <row r="81">
          <cell r="C81" t="str">
            <v>Advertising &amp; Promotion</v>
          </cell>
          <cell r="D81">
            <v>6300000</v>
          </cell>
          <cell r="F81">
            <v>525000</v>
          </cell>
          <cell r="G81">
            <v>525000</v>
          </cell>
          <cell r="H81">
            <v>525000</v>
          </cell>
          <cell r="I81">
            <v>525000</v>
          </cell>
          <cell r="J81">
            <v>525000</v>
          </cell>
          <cell r="K81">
            <v>525000</v>
          </cell>
          <cell r="L81">
            <v>525000</v>
          </cell>
          <cell r="M81">
            <v>525000</v>
          </cell>
          <cell r="N81">
            <v>525000</v>
          </cell>
          <cell r="O81">
            <v>525000</v>
          </cell>
          <cell r="P81">
            <v>525000</v>
          </cell>
          <cell r="Q81">
            <v>525000</v>
          </cell>
          <cell r="T81" t="str">
            <v>Advertising &amp; Promotion</v>
          </cell>
          <cell r="U81">
            <v>525000</v>
          </cell>
          <cell r="V81">
            <v>1050000</v>
          </cell>
          <cell r="W81">
            <v>1575000</v>
          </cell>
          <cell r="X81">
            <v>2100000</v>
          </cell>
          <cell r="Y81">
            <v>2625000</v>
          </cell>
          <cell r="Z81">
            <v>3150000</v>
          </cell>
          <cell r="AA81">
            <v>3675000</v>
          </cell>
          <cell r="AB81">
            <v>4200000</v>
          </cell>
          <cell r="AC81">
            <v>4725000</v>
          </cell>
          <cell r="AD81">
            <v>5250000</v>
          </cell>
          <cell r="AE81">
            <v>5775000</v>
          </cell>
          <cell r="AF81">
            <v>6300000</v>
          </cell>
        </row>
        <row r="82">
          <cell r="C82" t="str">
            <v>Bad Debt Expenses</v>
          </cell>
          <cell r="D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T82" t="str">
            <v>Bad Debt Expenses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C83" t="str">
            <v>Depreciation Expenses</v>
          </cell>
          <cell r="D83">
            <v>3604657495.4397073</v>
          </cell>
          <cell r="F83">
            <v>233564588.50886452</v>
          </cell>
          <cell r="G83">
            <v>238721240.59219784</v>
          </cell>
          <cell r="H83">
            <v>299806813.50886458</v>
          </cell>
          <cell r="I83">
            <v>300873240.59219795</v>
          </cell>
          <cell r="J83">
            <v>300873240.59219795</v>
          </cell>
          <cell r="K83">
            <v>302263865.59219795</v>
          </cell>
          <cell r="L83">
            <v>321425751.00886458</v>
          </cell>
          <cell r="M83">
            <v>321425751.00886458</v>
          </cell>
          <cell r="N83">
            <v>321425751.00886458</v>
          </cell>
          <cell r="O83">
            <v>321425751.00886458</v>
          </cell>
          <cell r="P83">
            <v>321425751.00886458</v>
          </cell>
          <cell r="Q83">
            <v>321425751.00886458</v>
          </cell>
          <cell r="T83" t="str">
            <v>Depreciation Expenses</v>
          </cell>
          <cell r="U83">
            <v>233564588.50886452</v>
          </cell>
          <cell r="V83">
            <v>472285829.10106236</v>
          </cell>
          <cell r="W83">
            <v>772092642.60992694</v>
          </cell>
          <cell r="X83">
            <v>1072965883.2021248</v>
          </cell>
          <cell r="Y83">
            <v>1373839123.7943227</v>
          </cell>
          <cell r="Z83">
            <v>1676102989.3865206</v>
          </cell>
          <cell r="AA83">
            <v>1997528740.3953853</v>
          </cell>
          <cell r="AB83">
            <v>2318954491.4042497</v>
          </cell>
          <cell r="AC83">
            <v>2640380242.4131141</v>
          </cell>
          <cell r="AD83">
            <v>2961805993.4219785</v>
          </cell>
          <cell r="AE83">
            <v>3283231744.4308429</v>
          </cell>
          <cell r="AF83">
            <v>3604657495.4397073</v>
          </cell>
        </row>
        <row r="84">
          <cell r="C84" t="str">
            <v>Outsourcing</v>
          </cell>
          <cell r="D84">
            <v>1512000000</v>
          </cell>
          <cell r="F84">
            <v>126000000</v>
          </cell>
          <cell r="G84">
            <v>126000000</v>
          </cell>
          <cell r="H84">
            <v>126000000</v>
          </cell>
          <cell r="I84">
            <v>126000000</v>
          </cell>
          <cell r="J84">
            <v>126000000</v>
          </cell>
          <cell r="K84">
            <v>126000000</v>
          </cell>
          <cell r="L84">
            <v>126000000</v>
          </cell>
          <cell r="M84">
            <v>126000000</v>
          </cell>
          <cell r="N84">
            <v>126000000</v>
          </cell>
          <cell r="O84">
            <v>126000000</v>
          </cell>
          <cell r="P84">
            <v>126000000</v>
          </cell>
          <cell r="Q84">
            <v>126000000</v>
          </cell>
          <cell r="T84" t="str">
            <v>Outsourcing</v>
          </cell>
          <cell r="U84">
            <v>126000000</v>
          </cell>
          <cell r="V84">
            <v>252000000</v>
          </cell>
          <cell r="W84">
            <v>378000000</v>
          </cell>
          <cell r="X84">
            <v>504000000</v>
          </cell>
          <cell r="Y84">
            <v>630000000</v>
          </cell>
          <cell r="Z84">
            <v>756000000</v>
          </cell>
          <cell r="AA84">
            <v>882000000</v>
          </cell>
          <cell r="AB84">
            <v>1008000000</v>
          </cell>
          <cell r="AC84">
            <v>1134000000</v>
          </cell>
          <cell r="AD84">
            <v>1260000000</v>
          </cell>
          <cell r="AE84">
            <v>1386000000</v>
          </cell>
          <cell r="AF84">
            <v>1512000000</v>
          </cell>
        </row>
        <row r="85">
          <cell r="C85" t="str">
            <v>Mgnt &amp; Marketing Fee</v>
          </cell>
          <cell r="D85">
            <v>5243552836</v>
          </cell>
          <cell r="F85">
            <v>424235291.33333331</v>
          </cell>
          <cell r="G85">
            <v>391275921.33333331</v>
          </cell>
          <cell r="H85">
            <v>417675101.33333331</v>
          </cell>
          <cell r="I85">
            <v>406632871.33333331</v>
          </cell>
          <cell r="J85">
            <v>416253771.33333331</v>
          </cell>
          <cell r="K85">
            <v>448753011.33333331</v>
          </cell>
          <cell r="L85">
            <v>460566871.33333331</v>
          </cell>
          <cell r="M85">
            <v>460711941.33333331</v>
          </cell>
          <cell r="N85">
            <v>447289851.33333331</v>
          </cell>
          <cell r="O85">
            <v>460339921.33333331</v>
          </cell>
          <cell r="P85">
            <v>448614171.33333331</v>
          </cell>
          <cell r="Q85">
            <v>461204111.33333331</v>
          </cell>
          <cell r="T85" t="str">
            <v>Mgnt &amp; Marketing Fee</v>
          </cell>
          <cell r="U85">
            <v>424235291.33333331</v>
          </cell>
          <cell r="V85">
            <v>815511212.66666663</v>
          </cell>
          <cell r="W85">
            <v>1233186314</v>
          </cell>
          <cell r="X85">
            <v>1639819185.3333333</v>
          </cell>
          <cell r="Y85">
            <v>2056072956.6666665</v>
          </cell>
          <cell r="Z85">
            <v>2504825968</v>
          </cell>
          <cell r="AA85">
            <v>2965392839.3333335</v>
          </cell>
          <cell r="AB85">
            <v>3426104780.666667</v>
          </cell>
          <cell r="AC85">
            <v>3873394632.0000005</v>
          </cell>
          <cell r="AD85">
            <v>4333734553.333334</v>
          </cell>
          <cell r="AE85">
            <v>4782348724.666667</v>
          </cell>
          <cell r="AF85">
            <v>5243552836</v>
          </cell>
        </row>
        <row r="86">
          <cell r="C86" t="str">
            <v>Concession Fee</v>
          </cell>
          <cell r="D86">
            <v>3079381701.6000004</v>
          </cell>
          <cell r="F86">
            <v>248978674.79999998</v>
          </cell>
          <cell r="G86">
            <v>229203052.79999998</v>
          </cell>
          <cell r="H86">
            <v>245042560.79999998</v>
          </cell>
          <cell r="I86">
            <v>238417222.79999998</v>
          </cell>
          <cell r="J86">
            <v>244189762.79999998</v>
          </cell>
          <cell r="K86">
            <v>263689306.79999998</v>
          </cell>
          <cell r="L86">
            <v>270777622.80000001</v>
          </cell>
          <cell r="M86">
            <v>270864664.80000001</v>
          </cell>
          <cell r="N86">
            <v>262811410.79999998</v>
          </cell>
          <cell r="O86">
            <v>270641452.80000001</v>
          </cell>
          <cell r="P86">
            <v>263606002.79999998</v>
          </cell>
          <cell r="Q86">
            <v>271159966.80000001</v>
          </cell>
          <cell r="T86" t="str">
            <v>Concession Fee</v>
          </cell>
          <cell r="U86">
            <v>248978674.79999998</v>
          </cell>
          <cell r="V86">
            <v>478181727.59999996</v>
          </cell>
          <cell r="W86">
            <v>723224288.39999998</v>
          </cell>
          <cell r="X86">
            <v>961641511.19999993</v>
          </cell>
          <cell r="Y86">
            <v>1205831274</v>
          </cell>
          <cell r="Z86">
            <v>1469520580.8</v>
          </cell>
          <cell r="AA86">
            <v>1740298203.5999999</v>
          </cell>
          <cell r="AB86">
            <v>2011162868.3999999</v>
          </cell>
          <cell r="AC86">
            <v>2273974279.1999998</v>
          </cell>
          <cell r="AD86">
            <v>2544615732</v>
          </cell>
          <cell r="AE86">
            <v>2808221734.8000002</v>
          </cell>
          <cell r="AF86">
            <v>3079381701.6000004</v>
          </cell>
        </row>
        <row r="87">
          <cell r="C87" t="str">
            <v>Freight Out</v>
          </cell>
          <cell r="D87">
            <v>40700000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40700000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T87" t="str">
            <v>Freight Out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40700000</v>
          </cell>
          <cell r="AC87">
            <v>40700000</v>
          </cell>
          <cell r="AD87">
            <v>40700000</v>
          </cell>
          <cell r="AE87">
            <v>40700000</v>
          </cell>
          <cell r="AF87">
            <v>40700000</v>
          </cell>
        </row>
        <row r="88">
          <cell r="C88" t="str">
            <v>Research &amp; Development</v>
          </cell>
          <cell r="D88">
            <v>60000000</v>
          </cell>
          <cell r="F88">
            <v>0</v>
          </cell>
          <cell r="G88">
            <v>0</v>
          </cell>
          <cell r="H88">
            <v>30000000</v>
          </cell>
          <cell r="I88">
            <v>0</v>
          </cell>
          <cell r="J88">
            <v>0</v>
          </cell>
          <cell r="K88">
            <v>30000000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T88" t="str">
            <v>Research &amp; Development</v>
          </cell>
          <cell r="U88">
            <v>0</v>
          </cell>
          <cell r="V88">
            <v>0</v>
          </cell>
          <cell r="W88">
            <v>30000000</v>
          </cell>
          <cell r="X88">
            <v>30000000</v>
          </cell>
          <cell r="Y88">
            <v>30000000</v>
          </cell>
          <cell r="Z88">
            <v>60000000</v>
          </cell>
          <cell r="AA88">
            <v>60000000</v>
          </cell>
          <cell r="AB88">
            <v>60000000</v>
          </cell>
          <cell r="AC88">
            <v>60000000</v>
          </cell>
          <cell r="AD88">
            <v>60000000</v>
          </cell>
          <cell r="AE88">
            <v>60000000</v>
          </cell>
          <cell r="AF88">
            <v>60000000</v>
          </cell>
        </row>
        <row r="90">
          <cell r="C90" t="str">
            <v>TOTAL COST CENTRE EXPENSES</v>
          </cell>
          <cell r="D90">
            <v>22211546454.039703</v>
          </cell>
          <cell r="F90">
            <v>1822859417.0421977</v>
          </cell>
          <cell r="G90">
            <v>1693880139.125531</v>
          </cell>
          <cell r="H90">
            <v>1814194030.0421977</v>
          </cell>
          <cell r="I90">
            <v>1804668173.1255312</v>
          </cell>
          <cell r="J90">
            <v>1816372962.1255312</v>
          </cell>
          <cell r="K90">
            <v>1896720263.1255312</v>
          </cell>
          <cell r="L90">
            <v>1894935294.6421976</v>
          </cell>
          <cell r="M90">
            <v>1940427992.5421977</v>
          </cell>
          <cell r="N90">
            <v>1870466267.5421977</v>
          </cell>
          <cell r="O90">
            <v>1953353264.6421978</v>
          </cell>
          <cell r="P90">
            <v>1839961100.5421977</v>
          </cell>
          <cell r="Q90">
            <v>1863707549.5421977</v>
          </cell>
          <cell r="T90" t="str">
            <v>TOTAL COST CENTRE EXPENSES</v>
          </cell>
          <cell r="U90">
            <v>1822859417.0421977</v>
          </cell>
          <cell r="V90">
            <v>3516739556.1677284</v>
          </cell>
          <cell r="W90">
            <v>5330933586.2099266</v>
          </cell>
          <cell r="X90">
            <v>7135601759.3354578</v>
          </cell>
          <cell r="Y90">
            <v>8951974721.460989</v>
          </cell>
          <cell r="Z90">
            <v>10848694984.586519</v>
          </cell>
          <cell r="AA90">
            <v>12743630279.22872</v>
          </cell>
          <cell r="AB90">
            <v>14684058271.770914</v>
          </cell>
          <cell r="AC90">
            <v>16554524539.313114</v>
          </cell>
          <cell r="AD90">
            <v>18507877803.955315</v>
          </cell>
          <cell r="AE90">
            <v>20347838904.497509</v>
          </cell>
          <cell r="AF90">
            <v>22211546454.039703</v>
          </cell>
        </row>
        <row r="92">
          <cell r="C92" t="str">
            <v>TOTAL OPERATING EXPENSES</v>
          </cell>
          <cell r="D92">
            <v>41578778696.423706</v>
          </cell>
          <cell r="F92">
            <v>3450306288.0457535</v>
          </cell>
          <cell r="G92">
            <v>3302562657.1290865</v>
          </cell>
          <cell r="H92">
            <v>3425211734.0457535</v>
          </cell>
          <cell r="I92">
            <v>3448506442.1290865</v>
          </cell>
          <cell r="J92">
            <v>3501225156.1810865</v>
          </cell>
          <cell r="K92">
            <v>3548583038.1290865</v>
          </cell>
          <cell r="L92">
            <v>3466308627.3977532</v>
          </cell>
          <cell r="M92">
            <v>3531360940.5457535</v>
          </cell>
          <cell r="N92">
            <v>3494922328.5457535</v>
          </cell>
          <cell r="O92">
            <v>3539871408.7310867</v>
          </cell>
          <cell r="P92">
            <v>3451012564.5457535</v>
          </cell>
          <cell r="Q92">
            <v>3418907510.9977531</v>
          </cell>
          <cell r="T92" t="str">
            <v>TOTAL OPERATING EXPENSES</v>
          </cell>
          <cell r="U92">
            <v>3450306288.0457535</v>
          </cell>
          <cell r="V92">
            <v>6752868945.174839</v>
          </cell>
          <cell r="W92">
            <v>10178080679.220592</v>
          </cell>
          <cell r="X92">
            <v>13626587121.34968</v>
          </cell>
          <cell r="Y92">
            <v>17127812277.530766</v>
          </cell>
          <cell r="Z92">
            <v>20676395315.659851</v>
          </cell>
          <cell r="AA92">
            <v>24142703943.05761</v>
          </cell>
          <cell r="AB92">
            <v>27674064883.603359</v>
          </cell>
          <cell r="AC92">
            <v>31168987212.149113</v>
          </cell>
          <cell r="AD92">
            <v>34708858620.880203</v>
          </cell>
          <cell r="AE92">
            <v>38159871185.425957</v>
          </cell>
          <cell r="AF92">
            <v>41578778696.423706</v>
          </cell>
        </row>
        <row r="94">
          <cell r="C94" t="str">
            <v>OPERATING PROFIT</v>
          </cell>
          <cell r="D94">
            <v>9744249663.5762939</v>
          </cell>
          <cell r="F94">
            <v>699338291.95424652</v>
          </cell>
          <cell r="G94">
            <v>517488222.87091351</v>
          </cell>
          <cell r="H94">
            <v>658830945.95424652</v>
          </cell>
          <cell r="I94">
            <v>525113937.87091351</v>
          </cell>
          <cell r="J94">
            <v>568604223.81891346</v>
          </cell>
          <cell r="K94">
            <v>846238741.87091351</v>
          </cell>
          <cell r="L94">
            <v>1046651752.6022468</v>
          </cell>
          <cell r="M94">
            <v>983050139.45424652</v>
          </cell>
          <cell r="N94">
            <v>885267851.45424652</v>
          </cell>
          <cell r="O94">
            <v>970819471.26891327</v>
          </cell>
          <cell r="P94">
            <v>942420815.45424652</v>
          </cell>
          <cell r="Q94">
            <v>1100425269.0022469</v>
          </cell>
          <cell r="T94" t="str">
            <v>OPERATING PROFIT</v>
          </cell>
          <cell r="U94">
            <v>699338291.95424652</v>
          </cell>
          <cell r="V94">
            <v>1216826514.825161</v>
          </cell>
          <cell r="W94">
            <v>1875657460.7794075</v>
          </cell>
          <cell r="X94">
            <v>2400771398.6503201</v>
          </cell>
          <cell r="Y94">
            <v>2969375622.4692345</v>
          </cell>
          <cell r="Z94">
            <v>3815614364.3401489</v>
          </cell>
          <cell r="AA94">
            <v>4862266116.9423904</v>
          </cell>
          <cell r="AB94">
            <v>5845316256.3966408</v>
          </cell>
          <cell r="AC94">
            <v>6730584107.8508873</v>
          </cell>
          <cell r="AD94">
            <v>7701403579.1197968</v>
          </cell>
          <cell r="AE94">
            <v>8643824394.5740433</v>
          </cell>
          <cell r="AF94">
            <v>9744249663.5762939</v>
          </cell>
        </row>
        <row r="96">
          <cell r="C96" t="str">
            <v>OTHER INCOME (CHARGES)</v>
          </cell>
          <cell r="T96" t="str">
            <v>OTHER INCOME (CHARGES)</v>
          </cell>
        </row>
        <row r="97">
          <cell r="C97" t="str">
            <v>Rental Income Sub Lease</v>
          </cell>
          <cell r="D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T97" t="str">
            <v>Rental Income Sub Lease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8">
          <cell r="C98" t="str">
            <v>Interest Income</v>
          </cell>
          <cell r="D98">
            <v>257830127.24915788</v>
          </cell>
          <cell r="F98">
            <v>19056189.438510381</v>
          </cell>
          <cell r="G98">
            <v>22660449.878551587</v>
          </cell>
          <cell r="H98">
            <v>17460191.421804834</v>
          </cell>
          <cell r="I98">
            <v>13160417.216487896</v>
          </cell>
          <cell r="J98">
            <v>13826339.918949055</v>
          </cell>
          <cell r="K98">
            <v>17513244.801194817</v>
          </cell>
          <cell r="L98">
            <v>20681616.419625837</v>
          </cell>
          <cell r="M98">
            <v>23274783.469281975</v>
          </cell>
          <cell r="N98">
            <v>26138041.781378809</v>
          </cell>
          <cell r="O98">
            <v>26262378.104912274</v>
          </cell>
          <cell r="P98">
            <v>28789572.425114516</v>
          </cell>
          <cell r="Q98">
            <v>29006902.373345893</v>
          </cell>
          <cell r="T98" t="str">
            <v>Interest Income</v>
          </cell>
          <cell r="U98">
            <v>19056189.438510381</v>
          </cell>
          <cell r="V98">
            <v>41716639.317061968</v>
          </cell>
          <cell r="W98">
            <v>59176830.738866806</v>
          </cell>
          <cell r="X98">
            <v>72337247.955354705</v>
          </cell>
          <cell r="Y98">
            <v>86163587.874303758</v>
          </cell>
          <cell r="Z98">
            <v>103676832.67549857</v>
          </cell>
          <cell r="AA98">
            <v>124358449.09512441</v>
          </cell>
          <cell r="AB98">
            <v>147633232.56440639</v>
          </cell>
          <cell r="AC98">
            <v>173771274.3457852</v>
          </cell>
          <cell r="AD98">
            <v>200033652.45069748</v>
          </cell>
          <cell r="AE98">
            <v>228823224.87581199</v>
          </cell>
          <cell r="AF98">
            <v>257830127.24915788</v>
          </cell>
        </row>
        <row r="99">
          <cell r="C99" t="str">
            <v>Foreign Exchange Gain</v>
          </cell>
          <cell r="D99">
            <v>21120000</v>
          </cell>
          <cell r="F99">
            <v>1760000</v>
          </cell>
          <cell r="G99">
            <v>1760000</v>
          </cell>
          <cell r="H99">
            <v>1760000</v>
          </cell>
          <cell r="I99">
            <v>1760000</v>
          </cell>
          <cell r="J99">
            <v>1760000</v>
          </cell>
          <cell r="K99">
            <v>1760000</v>
          </cell>
          <cell r="L99">
            <v>1760000</v>
          </cell>
          <cell r="M99">
            <v>1760000</v>
          </cell>
          <cell r="N99">
            <v>1760000</v>
          </cell>
          <cell r="O99">
            <v>1760000</v>
          </cell>
          <cell r="P99">
            <v>1760000</v>
          </cell>
          <cell r="Q99">
            <v>1760000</v>
          </cell>
          <cell r="T99" t="str">
            <v>Foreign Exchange Gain</v>
          </cell>
          <cell r="U99">
            <v>1760000</v>
          </cell>
          <cell r="V99">
            <v>3520000</v>
          </cell>
          <cell r="W99">
            <v>5280000</v>
          </cell>
          <cell r="X99">
            <v>7040000</v>
          </cell>
          <cell r="Y99">
            <v>8800000</v>
          </cell>
          <cell r="Z99">
            <v>10560000</v>
          </cell>
          <cell r="AA99">
            <v>12320000</v>
          </cell>
          <cell r="AB99">
            <v>14080000</v>
          </cell>
          <cell r="AC99">
            <v>15840000</v>
          </cell>
          <cell r="AD99">
            <v>17600000</v>
          </cell>
          <cell r="AE99">
            <v>19360000</v>
          </cell>
          <cell r="AF99">
            <v>21120000</v>
          </cell>
        </row>
        <row r="100">
          <cell r="C100" t="str">
            <v>Gain On disposal of Asset</v>
          </cell>
          <cell r="D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T100" t="str">
            <v>Gain On disposal of Asset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</row>
        <row r="101">
          <cell r="C101" t="str">
            <v>Misceleneous Income</v>
          </cell>
          <cell r="D101">
            <v>136759656</v>
          </cell>
          <cell r="F101">
            <v>11396638</v>
          </cell>
          <cell r="G101">
            <v>11396638</v>
          </cell>
          <cell r="H101">
            <v>11396638</v>
          </cell>
          <cell r="I101">
            <v>11396638</v>
          </cell>
          <cell r="J101">
            <v>11396638</v>
          </cell>
          <cell r="K101">
            <v>11396638</v>
          </cell>
          <cell r="L101">
            <v>11396638</v>
          </cell>
          <cell r="M101">
            <v>11396638</v>
          </cell>
          <cell r="N101">
            <v>11396638</v>
          </cell>
          <cell r="O101">
            <v>11396638</v>
          </cell>
          <cell r="P101">
            <v>11396638</v>
          </cell>
          <cell r="Q101">
            <v>11396638</v>
          </cell>
          <cell r="T101" t="str">
            <v>Misceleneous Income</v>
          </cell>
          <cell r="U101">
            <v>11396638</v>
          </cell>
          <cell r="V101">
            <v>22793276</v>
          </cell>
          <cell r="W101">
            <v>34189914</v>
          </cell>
          <cell r="X101">
            <v>45586552</v>
          </cell>
          <cell r="Y101">
            <v>56983190</v>
          </cell>
          <cell r="Z101">
            <v>68379828</v>
          </cell>
          <cell r="AA101">
            <v>79776466</v>
          </cell>
          <cell r="AB101">
            <v>91173104</v>
          </cell>
          <cell r="AC101">
            <v>102569742</v>
          </cell>
          <cell r="AD101">
            <v>113966380</v>
          </cell>
          <cell r="AE101">
            <v>125363018</v>
          </cell>
          <cell r="AF101">
            <v>136759656</v>
          </cell>
        </row>
        <row r="102">
          <cell r="C102" t="str">
            <v>Rental Expenses Sub Lease</v>
          </cell>
          <cell r="D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T102" t="str">
            <v>Rental Expenses Sub Lease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C103" t="str">
            <v>Interest Expenses</v>
          </cell>
          <cell r="D103">
            <v>-65201136</v>
          </cell>
          <cell r="F103">
            <v>-5433428</v>
          </cell>
          <cell r="G103">
            <v>-5433428</v>
          </cell>
          <cell r="H103">
            <v>-5433428</v>
          </cell>
          <cell r="I103">
            <v>-5433428</v>
          </cell>
          <cell r="J103">
            <v>-5433428</v>
          </cell>
          <cell r="K103">
            <v>-5433428</v>
          </cell>
          <cell r="L103">
            <v>-5433428</v>
          </cell>
          <cell r="M103">
            <v>-5433428</v>
          </cell>
          <cell r="N103">
            <v>-5433428</v>
          </cell>
          <cell r="O103">
            <v>-5433428</v>
          </cell>
          <cell r="P103">
            <v>-5433428</v>
          </cell>
          <cell r="Q103">
            <v>-5433428</v>
          </cell>
          <cell r="T103" t="str">
            <v>Interest Expenses</v>
          </cell>
          <cell r="U103">
            <v>-5433428</v>
          </cell>
          <cell r="V103">
            <v>-10866856</v>
          </cell>
          <cell r="W103">
            <v>-16300284</v>
          </cell>
          <cell r="X103">
            <v>-21733712</v>
          </cell>
          <cell r="Y103">
            <v>-27167140</v>
          </cell>
          <cell r="Z103">
            <v>-32600568</v>
          </cell>
          <cell r="AA103">
            <v>-38033996</v>
          </cell>
          <cell r="AB103">
            <v>-43467424</v>
          </cell>
          <cell r="AC103">
            <v>-48900852</v>
          </cell>
          <cell r="AD103">
            <v>-54334280</v>
          </cell>
          <cell r="AE103">
            <v>-59767708</v>
          </cell>
          <cell r="AF103">
            <v>-65201136</v>
          </cell>
        </row>
        <row r="104">
          <cell r="C104" t="str">
            <v>Bank Charges</v>
          </cell>
          <cell r="D104">
            <v>-60142860</v>
          </cell>
          <cell r="F104">
            <v>-5011905</v>
          </cell>
          <cell r="G104">
            <v>-5011905</v>
          </cell>
          <cell r="H104">
            <v>-5011905</v>
          </cell>
          <cell r="I104">
            <v>-5011905</v>
          </cell>
          <cell r="J104">
            <v>-5011905</v>
          </cell>
          <cell r="K104">
            <v>-5011905</v>
          </cell>
          <cell r="L104">
            <v>-5011905</v>
          </cell>
          <cell r="M104">
            <v>-5011905</v>
          </cell>
          <cell r="N104">
            <v>-5011905</v>
          </cell>
          <cell r="O104">
            <v>-5011905</v>
          </cell>
          <cell r="P104">
            <v>-5011905</v>
          </cell>
          <cell r="Q104">
            <v>-5011905</v>
          </cell>
          <cell r="T104" t="str">
            <v>Bank Charges</v>
          </cell>
          <cell r="U104">
            <v>-5011905</v>
          </cell>
          <cell r="V104">
            <v>-10023810</v>
          </cell>
          <cell r="W104">
            <v>-15035715</v>
          </cell>
          <cell r="X104">
            <v>-20047620</v>
          </cell>
          <cell r="Y104">
            <v>-25059525</v>
          </cell>
          <cell r="Z104">
            <v>-30071430</v>
          </cell>
          <cell r="AA104">
            <v>-35083335</v>
          </cell>
          <cell r="AB104">
            <v>-40095240</v>
          </cell>
          <cell r="AC104">
            <v>-45107145</v>
          </cell>
          <cell r="AD104">
            <v>-50119050</v>
          </cell>
          <cell r="AE104">
            <v>-55130955</v>
          </cell>
          <cell r="AF104">
            <v>-60142860</v>
          </cell>
        </row>
        <row r="105">
          <cell r="C105" t="str">
            <v>Foreign Exchange Loss</v>
          </cell>
          <cell r="D105">
            <v>-843245083.57657993</v>
          </cell>
          <cell r="F105">
            <v>-70270423.631381676</v>
          </cell>
          <cell r="G105">
            <v>-70270423.631381676</v>
          </cell>
          <cell r="H105">
            <v>-70270423.631381676</v>
          </cell>
          <cell r="I105">
            <v>-70270423.631381676</v>
          </cell>
          <cell r="J105">
            <v>-70270423.631381676</v>
          </cell>
          <cell r="K105">
            <v>-70270423.631381676</v>
          </cell>
          <cell r="L105">
            <v>-70270423.631381676</v>
          </cell>
          <cell r="M105">
            <v>-70270423.631381676</v>
          </cell>
          <cell r="N105">
            <v>-70270423.631381676</v>
          </cell>
          <cell r="O105">
            <v>-70270423.631381676</v>
          </cell>
          <cell r="P105">
            <v>-70270423.631381676</v>
          </cell>
          <cell r="Q105">
            <v>-70270423.631381676</v>
          </cell>
          <cell r="T105" t="str">
            <v>Foreign Exchange Loss</v>
          </cell>
          <cell r="U105">
            <v>-70270423.631381676</v>
          </cell>
          <cell r="V105">
            <v>-140540847.26276335</v>
          </cell>
          <cell r="W105">
            <v>-210811270.89414501</v>
          </cell>
          <cell r="X105">
            <v>-281081694.5255267</v>
          </cell>
          <cell r="Y105">
            <v>-351352118.15690839</v>
          </cell>
          <cell r="Z105">
            <v>-421622541.78829008</v>
          </cell>
          <cell r="AA105">
            <v>-491892965.41967177</v>
          </cell>
          <cell r="AB105">
            <v>-562163389.0510534</v>
          </cell>
          <cell r="AC105">
            <v>-632433812.68243504</v>
          </cell>
          <cell r="AD105">
            <v>-702704236.31381667</v>
          </cell>
          <cell r="AE105">
            <v>-772974659.9451983</v>
          </cell>
          <cell r="AF105">
            <v>-843245083.57657993</v>
          </cell>
        </row>
        <row r="106">
          <cell r="C106" t="str">
            <v>Loss On Sales Of Assets</v>
          </cell>
          <cell r="D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T106" t="str">
            <v>Loss On Sales Of Assets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7">
          <cell r="C107" t="str">
            <v>Misceleneous Expenses</v>
          </cell>
          <cell r="D107">
            <v>-94168940</v>
          </cell>
          <cell r="F107">
            <v>-11000000</v>
          </cell>
          <cell r="G107">
            <v>-6000000</v>
          </cell>
          <cell r="H107">
            <v>-6000000</v>
          </cell>
          <cell r="I107">
            <v>-10292235</v>
          </cell>
          <cell r="J107">
            <v>-6000000</v>
          </cell>
          <cell r="K107">
            <v>-6000000</v>
          </cell>
          <cell r="L107">
            <v>-10292235</v>
          </cell>
          <cell r="M107">
            <v>-6000000</v>
          </cell>
          <cell r="N107">
            <v>-6000000</v>
          </cell>
          <cell r="O107">
            <v>-10292235</v>
          </cell>
          <cell r="P107">
            <v>-6000000</v>
          </cell>
          <cell r="Q107">
            <v>-10292235</v>
          </cell>
          <cell r="T107" t="str">
            <v>Misceleneous Expenses</v>
          </cell>
          <cell r="U107">
            <v>-11000000</v>
          </cell>
          <cell r="V107">
            <v>-17000000</v>
          </cell>
          <cell r="W107">
            <v>-23000000</v>
          </cell>
          <cell r="X107">
            <v>-33292235</v>
          </cell>
          <cell r="Y107">
            <v>-39292235</v>
          </cell>
          <cell r="Z107">
            <v>-45292235</v>
          </cell>
          <cell r="AA107">
            <v>-55584470</v>
          </cell>
          <cell r="AB107">
            <v>-61584470</v>
          </cell>
          <cell r="AC107">
            <v>-67584470</v>
          </cell>
          <cell r="AD107">
            <v>-77876705</v>
          </cell>
          <cell r="AE107">
            <v>-83876705</v>
          </cell>
          <cell r="AF107">
            <v>-94168940</v>
          </cell>
        </row>
        <row r="109">
          <cell r="C109" t="str">
            <v>OTHER INCOME - (CHARGES) NET</v>
          </cell>
          <cell r="D109">
            <v>-647048236.32742202</v>
          </cell>
          <cell r="F109">
            <v>-59502929.192871295</v>
          </cell>
          <cell r="G109">
            <v>-50898668.752830088</v>
          </cell>
          <cell r="H109">
            <v>-56098927.209576845</v>
          </cell>
          <cell r="I109">
            <v>-64690936.414893776</v>
          </cell>
          <cell r="J109">
            <v>-59732778.712432623</v>
          </cell>
          <cell r="K109">
            <v>-56045873.830186859</v>
          </cell>
          <cell r="L109">
            <v>-57169737.211755842</v>
          </cell>
          <cell r="M109">
            <v>-50284335.162099704</v>
          </cell>
          <cell r="N109">
            <v>-47421076.85000287</v>
          </cell>
          <cell r="O109">
            <v>-51588975.526469402</v>
          </cell>
          <cell r="P109">
            <v>-44769546.206267163</v>
          </cell>
          <cell r="Q109">
            <v>-48844451.258035779</v>
          </cell>
          <cell r="T109" t="str">
            <v>OTHER INCOME - (CHARGES) NET</v>
          </cell>
          <cell r="U109">
            <v>-59502929.192871295</v>
          </cell>
          <cell r="V109">
            <v>-110401597.94570139</v>
          </cell>
          <cell r="W109">
            <v>-166500525.15527821</v>
          </cell>
          <cell r="X109">
            <v>-231191461.57017201</v>
          </cell>
          <cell r="Y109">
            <v>-290924240.28260463</v>
          </cell>
          <cell r="Z109">
            <v>-346970114.11279154</v>
          </cell>
          <cell r="AA109">
            <v>-404139851.32454735</v>
          </cell>
          <cell r="AB109">
            <v>-454424186.48664701</v>
          </cell>
          <cell r="AC109">
            <v>-501845263.33664984</v>
          </cell>
          <cell r="AD109">
            <v>-553434238.86311913</v>
          </cell>
          <cell r="AE109">
            <v>-598203785.06938624</v>
          </cell>
          <cell r="AF109">
            <v>-647048236.32742202</v>
          </cell>
        </row>
        <row r="111">
          <cell r="C111" t="str">
            <v>PROFIT (LOSS) BEFORE TAX</v>
          </cell>
          <cell r="D111">
            <v>9097201427.2488728</v>
          </cell>
          <cell r="F111">
            <v>639835362.76137519</v>
          </cell>
          <cell r="G111">
            <v>466589554.11808342</v>
          </cell>
          <cell r="H111">
            <v>602732018.74466968</v>
          </cell>
          <cell r="I111">
            <v>460423001.45601976</v>
          </cell>
          <cell r="J111">
            <v>508871445.10648084</v>
          </cell>
          <cell r="K111">
            <v>790192868.04072666</v>
          </cell>
          <cell r="L111">
            <v>989482015.39049089</v>
          </cell>
          <cell r="M111">
            <v>932765804.2921468</v>
          </cell>
          <cell r="N111">
            <v>837846774.60424364</v>
          </cell>
          <cell r="O111">
            <v>919230495.74244392</v>
          </cell>
          <cell r="P111">
            <v>897651269.2479794</v>
          </cell>
          <cell r="Q111">
            <v>1051580817.7442111</v>
          </cell>
          <cell r="T111" t="str">
            <v>PROFIT (LOSS) BEFORE TAX</v>
          </cell>
          <cell r="U111">
            <v>639835362.76137519</v>
          </cell>
          <cell r="V111">
            <v>1106424916.8794596</v>
          </cell>
          <cell r="W111">
            <v>1709156935.6241293</v>
          </cell>
          <cell r="X111">
            <v>2169579937.0801482</v>
          </cell>
          <cell r="Y111">
            <v>2678451382.1866298</v>
          </cell>
          <cell r="Z111">
            <v>3468644250.2273574</v>
          </cell>
          <cell r="AA111">
            <v>4458126265.6178427</v>
          </cell>
          <cell r="AB111">
            <v>5390892069.9099941</v>
          </cell>
          <cell r="AC111">
            <v>6228738844.5142374</v>
          </cell>
          <cell r="AD111">
            <v>7147969340.2566776</v>
          </cell>
          <cell r="AE111">
            <v>8045620609.5046568</v>
          </cell>
          <cell r="AF111">
            <v>9097201427.2488728</v>
          </cell>
        </row>
        <row r="113">
          <cell r="C113" t="str">
            <v>Corporate Income Tax</v>
          </cell>
          <cell r="D113">
            <v>-2729160428.1746616</v>
          </cell>
          <cell r="F113">
            <v>-191950608.82841256</v>
          </cell>
          <cell r="G113">
            <v>-139976866.23542503</v>
          </cell>
          <cell r="H113">
            <v>-180819605.6234009</v>
          </cell>
          <cell r="I113">
            <v>-138126900.43680593</v>
          </cell>
          <cell r="J113">
            <v>-152661433.53194425</v>
          </cell>
          <cell r="K113">
            <v>-237057860.412218</v>
          </cell>
          <cell r="L113">
            <v>-296844604.61714727</v>
          </cell>
          <cell r="M113">
            <v>-279829741.28764403</v>
          </cell>
          <cell r="N113">
            <v>-251354032.38127309</v>
          </cell>
          <cell r="O113">
            <v>-275769148.72273314</v>
          </cell>
          <cell r="P113">
            <v>-269295380.7743938</v>
          </cell>
          <cell r="Q113">
            <v>-315474245.32326329</v>
          </cell>
          <cell r="T113" t="str">
            <v>Corporate Income Tax</v>
          </cell>
          <cell r="U113">
            <v>-191950608.82841256</v>
          </cell>
          <cell r="V113">
            <v>-331927475.06383789</v>
          </cell>
          <cell r="W113">
            <v>-512747080.68723875</v>
          </cell>
          <cell r="X113">
            <v>-650873981.12404442</v>
          </cell>
          <cell r="Y113">
            <v>-803535414.65598893</v>
          </cell>
          <cell r="Z113">
            <v>-1040593275.0682071</v>
          </cell>
          <cell r="AA113">
            <v>-1337437879.6853528</v>
          </cell>
          <cell r="AB113">
            <v>-1617267620.9729981</v>
          </cell>
          <cell r="AC113">
            <v>-1868621653.3542712</v>
          </cell>
          <cell r="AD113">
            <v>-2144390802.0770032</v>
          </cell>
          <cell r="AE113">
            <v>-2413686182.851397</v>
          </cell>
          <cell r="AF113">
            <v>-2729160428.1746616</v>
          </cell>
        </row>
        <row r="115">
          <cell r="T115" t="str">
            <v>NET INCOME</v>
          </cell>
          <cell r="U115">
            <v>447884753.93296266</v>
          </cell>
          <cell r="V115">
            <v>774497441.81562173</v>
          </cell>
          <cell r="W115">
            <v>1196409854.9368906</v>
          </cell>
          <cell r="X115">
            <v>1518705955.9561038</v>
          </cell>
          <cell r="Y115">
            <v>1874915967.5306408</v>
          </cell>
          <cell r="Z115">
            <v>2428050975.1591501</v>
          </cell>
          <cell r="AA115">
            <v>3120688385.9324899</v>
          </cell>
          <cell r="AB115">
            <v>3773624448.936996</v>
          </cell>
          <cell r="AC115">
            <v>4360117191.1599665</v>
          </cell>
          <cell r="AD115">
            <v>5003578538.1796741</v>
          </cell>
          <cell r="AE115">
            <v>5631934426.6532593</v>
          </cell>
          <cell r="AF115">
            <v>6368040999.0742111</v>
          </cell>
        </row>
      </sheetData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IAS"/>
      <sheetName val="CASC"/>
      <sheetName val="PMAD"/>
    </sheetNames>
    <sheetDataSet>
      <sheetData sheetId="0"/>
      <sheetData sheetId="1"/>
      <sheetData sheetId="2"/>
      <sheetData sheetId="3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chart report"/>
      <sheetName val="chart"/>
      <sheetName val="kkp"/>
      <sheetName val="Komparasi  BS comb "/>
      <sheetName val="Act BS comb  2004"/>
      <sheetName val="kkp bscomb 2004"/>
      <sheetName val="Act BS comb  2003"/>
      <sheetName val="kkp bscomb 2003"/>
      <sheetName val="Bgt BS 2004"/>
      <sheetName val="Komparasi PL  combine  "/>
      <sheetName val="Komparasi PL  Log Distribusi"/>
      <sheetName val="Komparasi PL  Log  transportasi"/>
      <sheetName val="act PL 2004"/>
      <sheetName val="bgt PL 2004"/>
      <sheetName val=" act PL 2003 "/>
      <sheetName val="Sheet1"/>
      <sheetName val="Marshal"/>
      <sheetName val="chart_report"/>
      <sheetName val="Komparasi__BS_comb_"/>
      <sheetName val="Act_BS_comb__2004"/>
      <sheetName val="kkp_bscomb_2004"/>
      <sheetName val="Act_BS_comb__2003"/>
      <sheetName val="kkp_bscomb_2003"/>
      <sheetName val="Bgt_BS_2004"/>
      <sheetName val="Komparasi_PL__combine__"/>
      <sheetName val="Komparasi_PL__Log_Distribusi"/>
      <sheetName val="Komparasi_PL__Log__transportasi"/>
      <sheetName val="act_PL_2004"/>
      <sheetName val="bgt_PL_2004"/>
      <sheetName val="_act_PL_2003_"/>
    </sheetNames>
    <sheetDataSet>
      <sheetData sheetId="0" refreshError="1"/>
      <sheetData sheetId="1" refreshError="1"/>
      <sheetData sheetId="2" refreshError="1">
        <row r="2">
          <cell r="D2">
            <v>11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Option List"/>
      <sheetName val="Summary"/>
      <sheetName val="Database"/>
      <sheetName val="NMN"/>
    </sheetNames>
    <sheetDataSet>
      <sheetData sheetId="0" refreshError="1"/>
      <sheetData sheetId="1" refreshError="1">
        <row r="2">
          <cell r="B2" t="str">
            <v>Active</v>
          </cell>
        </row>
        <row r="3">
          <cell r="B3" t="str">
            <v>Disposed</v>
          </cell>
        </row>
      </sheetData>
      <sheetData sheetId="2"/>
      <sheetData sheetId="3"/>
      <sheetData sheetId="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Non_Asset"/>
      <sheetName val="O-S_CA2"/>
      <sheetName val="CA_LastYear_to_Asset"/>
      <sheetName val="O-S_CIP"/>
      <sheetName val="Disposal"/>
      <sheetName val="Rcls_Catagory"/>
      <sheetName val="CIP_Cap"/>
      <sheetName val="AddAsset"/>
      <sheetName val="ListAsset"/>
      <sheetName val="Format"/>
      <sheetName val="GL"/>
      <sheetName val="Sheet1"/>
      <sheetName val="Actual'14"/>
      <sheetName val="BUDGET14"/>
      <sheetName val="Actual'13"/>
      <sheetName val="is_det_permonth14"/>
      <sheetName val="is_det_permonthB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I1" t="str">
            <v>Account</v>
          </cell>
        </row>
        <row r="234">
          <cell r="A234" t="str">
            <v>No. Asset</v>
          </cell>
          <cell r="B234" t="str">
            <v>Remark</v>
          </cell>
        </row>
        <row r="235">
          <cell r="A235">
            <v>38689</v>
          </cell>
          <cell r="B235" t="str">
            <v>Project Reset No. GSE</v>
          </cell>
        </row>
        <row r="236">
          <cell r="A236">
            <v>38690</v>
          </cell>
          <cell r="B236" t="str">
            <v>Project Reset No. GSE</v>
          </cell>
        </row>
        <row r="237">
          <cell r="A237">
            <v>38691</v>
          </cell>
          <cell r="B237" t="str">
            <v>Project Reset No. GSE</v>
          </cell>
        </row>
        <row r="238">
          <cell r="A238">
            <v>38692</v>
          </cell>
          <cell r="B238" t="str">
            <v>Project Reset No. GSE</v>
          </cell>
        </row>
        <row r="239">
          <cell r="A239">
            <v>38693</v>
          </cell>
          <cell r="B239" t="str">
            <v>Project Reset No. GSE</v>
          </cell>
        </row>
        <row r="240">
          <cell r="A240">
            <v>38694</v>
          </cell>
          <cell r="B240" t="str">
            <v>Project Reset No. GSE</v>
          </cell>
        </row>
        <row r="241">
          <cell r="A241">
            <v>38695</v>
          </cell>
          <cell r="B241" t="str">
            <v>Project Reset No. GSE</v>
          </cell>
        </row>
        <row r="242">
          <cell r="A242">
            <v>38696</v>
          </cell>
          <cell r="B242" t="str">
            <v>Project Reset No. GSE</v>
          </cell>
        </row>
        <row r="243">
          <cell r="A243">
            <v>38697</v>
          </cell>
          <cell r="B243" t="str">
            <v>Project Reset No. GSE</v>
          </cell>
        </row>
        <row r="244">
          <cell r="A244">
            <v>38698</v>
          </cell>
          <cell r="B244" t="str">
            <v>Project Reset No. GSE</v>
          </cell>
        </row>
        <row r="245">
          <cell r="A245">
            <v>38699</v>
          </cell>
          <cell r="B245" t="str">
            <v>Project Reset No. GSE</v>
          </cell>
        </row>
        <row r="246">
          <cell r="A246">
            <v>38700</v>
          </cell>
          <cell r="B246" t="str">
            <v>Project Reset No. GSE</v>
          </cell>
        </row>
        <row r="247">
          <cell r="A247">
            <v>38701</v>
          </cell>
          <cell r="B247" t="str">
            <v>Project Reset No. GSE</v>
          </cell>
        </row>
        <row r="248">
          <cell r="A248">
            <v>38702</v>
          </cell>
          <cell r="B248" t="str">
            <v>Project Reset No. GSE</v>
          </cell>
        </row>
        <row r="249">
          <cell r="A249">
            <v>38703</v>
          </cell>
          <cell r="B249" t="str">
            <v>Project Reset No. GSE</v>
          </cell>
        </row>
        <row r="250">
          <cell r="A250">
            <v>6111</v>
          </cell>
          <cell r="B250" t="str">
            <v>Project Reset No. GSE</v>
          </cell>
        </row>
        <row r="251">
          <cell r="A251">
            <v>6112</v>
          </cell>
          <cell r="B251" t="str">
            <v>Project Reset No. GSE</v>
          </cell>
        </row>
        <row r="252">
          <cell r="A252">
            <v>6113</v>
          </cell>
          <cell r="B252" t="str">
            <v>Project Reset No. GSE</v>
          </cell>
        </row>
        <row r="253">
          <cell r="A253">
            <v>6114</v>
          </cell>
          <cell r="B253" t="str">
            <v>Project Reset No. GSE</v>
          </cell>
        </row>
        <row r="254">
          <cell r="A254">
            <v>6115</v>
          </cell>
          <cell r="B254" t="str">
            <v>Project Reset No. GSE</v>
          </cell>
        </row>
        <row r="255">
          <cell r="A255">
            <v>6116</v>
          </cell>
          <cell r="B255" t="str">
            <v>Project Reset No. GSE</v>
          </cell>
        </row>
        <row r="256">
          <cell r="A256">
            <v>6117</v>
          </cell>
          <cell r="B256" t="str">
            <v>Project Reset No. GSE</v>
          </cell>
        </row>
        <row r="257">
          <cell r="A257">
            <v>6118</v>
          </cell>
          <cell r="B257" t="str">
            <v>Project Reset No. GSE</v>
          </cell>
        </row>
        <row r="258">
          <cell r="A258">
            <v>6119</v>
          </cell>
          <cell r="B258" t="str">
            <v>Project Reset No. GSE</v>
          </cell>
        </row>
        <row r="259">
          <cell r="A259">
            <v>6120</v>
          </cell>
          <cell r="B259" t="str">
            <v>Project Reset No. GSE</v>
          </cell>
        </row>
        <row r="260">
          <cell r="A260">
            <v>6121</v>
          </cell>
          <cell r="B260" t="str">
            <v>Project Reset No. GSE</v>
          </cell>
        </row>
        <row r="261">
          <cell r="A261">
            <v>6122</v>
          </cell>
          <cell r="B261" t="str">
            <v>Project Reset No. GSE</v>
          </cell>
        </row>
        <row r="262">
          <cell r="A262">
            <v>6123</v>
          </cell>
          <cell r="B262" t="str">
            <v>Project Reset No. GSE</v>
          </cell>
        </row>
        <row r="263">
          <cell r="A263">
            <v>6124</v>
          </cell>
          <cell r="B263" t="str">
            <v>Project Reset No. GSE</v>
          </cell>
        </row>
        <row r="264">
          <cell r="A264">
            <v>6125</v>
          </cell>
          <cell r="B264" t="str">
            <v>Project Reset No. GSE</v>
          </cell>
        </row>
        <row r="265">
          <cell r="A265">
            <v>6126</v>
          </cell>
          <cell r="B265" t="str">
            <v>Project Reset No. GSE</v>
          </cell>
        </row>
        <row r="266">
          <cell r="A266">
            <v>6127</v>
          </cell>
          <cell r="B266" t="str">
            <v>Project Reset No. GSE</v>
          </cell>
        </row>
        <row r="267">
          <cell r="A267">
            <v>6128</v>
          </cell>
          <cell r="B267" t="str">
            <v>Project Reset No. GSE</v>
          </cell>
        </row>
        <row r="268">
          <cell r="A268">
            <v>6129</v>
          </cell>
          <cell r="B268" t="str">
            <v>Project Reset No. GSE</v>
          </cell>
        </row>
        <row r="269">
          <cell r="A269">
            <v>6130</v>
          </cell>
          <cell r="B269" t="str">
            <v>Project Reset No. GSE</v>
          </cell>
        </row>
        <row r="270">
          <cell r="A270">
            <v>6131</v>
          </cell>
          <cell r="B270" t="str">
            <v>Project Reset No. GSE</v>
          </cell>
        </row>
        <row r="271">
          <cell r="A271">
            <v>6132</v>
          </cell>
          <cell r="B271" t="str">
            <v>Project Reset No. GSE</v>
          </cell>
        </row>
        <row r="272">
          <cell r="A272">
            <v>6133</v>
          </cell>
          <cell r="B272" t="str">
            <v>Project Reset No. GSE</v>
          </cell>
        </row>
        <row r="273">
          <cell r="A273">
            <v>6134</v>
          </cell>
          <cell r="B273" t="str">
            <v>Project Reset No. GSE</v>
          </cell>
        </row>
        <row r="274">
          <cell r="A274">
            <v>6135</v>
          </cell>
          <cell r="B274" t="str">
            <v>Project Reset No. GSE</v>
          </cell>
        </row>
        <row r="275">
          <cell r="A275">
            <v>6136</v>
          </cell>
          <cell r="B275" t="str">
            <v>Project Reset No. GSE</v>
          </cell>
        </row>
        <row r="276">
          <cell r="A276">
            <v>6137</v>
          </cell>
          <cell r="B276" t="str">
            <v>Project Reset No. GSE</v>
          </cell>
        </row>
        <row r="277">
          <cell r="A277">
            <v>6138</v>
          </cell>
          <cell r="B277" t="str">
            <v>Project Reset No. GSE</v>
          </cell>
        </row>
        <row r="278">
          <cell r="A278">
            <v>6139</v>
          </cell>
          <cell r="B278" t="str">
            <v>Project Reset No. GSE</v>
          </cell>
        </row>
        <row r="279">
          <cell r="A279">
            <v>6140</v>
          </cell>
          <cell r="B279" t="str">
            <v>Project Reset No. GSE</v>
          </cell>
        </row>
        <row r="280">
          <cell r="A280">
            <v>6141</v>
          </cell>
          <cell r="B280" t="str">
            <v>Project Reset No. GSE</v>
          </cell>
        </row>
        <row r="281">
          <cell r="A281">
            <v>6142</v>
          </cell>
          <cell r="B281" t="str">
            <v>Project Reset No. GSE</v>
          </cell>
        </row>
        <row r="282">
          <cell r="A282">
            <v>10245</v>
          </cell>
          <cell r="B282" t="str">
            <v>Project Reset No. GSE</v>
          </cell>
        </row>
        <row r="283">
          <cell r="A283">
            <v>10247</v>
          </cell>
          <cell r="B283" t="str">
            <v>Project Reset No. GSE</v>
          </cell>
        </row>
        <row r="284">
          <cell r="A284">
            <v>10248</v>
          </cell>
          <cell r="B284" t="str">
            <v>Project Reset No. GSE</v>
          </cell>
        </row>
        <row r="285">
          <cell r="A285">
            <v>10249</v>
          </cell>
          <cell r="B285" t="str">
            <v>Project Reset No. GSE</v>
          </cell>
        </row>
        <row r="286">
          <cell r="A286">
            <v>10250</v>
          </cell>
          <cell r="B286" t="str">
            <v>Project Reset No. GSE</v>
          </cell>
        </row>
        <row r="287">
          <cell r="A287">
            <v>10251</v>
          </cell>
          <cell r="B287" t="str">
            <v>Project Reset No. GSE</v>
          </cell>
        </row>
        <row r="288">
          <cell r="A288">
            <v>10252</v>
          </cell>
          <cell r="B288" t="str">
            <v>Project Reset No. GSE</v>
          </cell>
        </row>
        <row r="289">
          <cell r="A289">
            <v>10253</v>
          </cell>
          <cell r="B289" t="str">
            <v>Project Reset No. GSE</v>
          </cell>
        </row>
        <row r="290">
          <cell r="A290">
            <v>10566</v>
          </cell>
          <cell r="B290" t="str">
            <v>Project Reset No. GSE</v>
          </cell>
        </row>
        <row r="291">
          <cell r="A291">
            <v>11191</v>
          </cell>
          <cell r="B291" t="str">
            <v>Project Reset No. GSE</v>
          </cell>
        </row>
        <row r="292">
          <cell r="A292">
            <v>11192</v>
          </cell>
          <cell r="B292" t="str">
            <v>Project Reset No. GSE</v>
          </cell>
        </row>
        <row r="293">
          <cell r="A293">
            <v>11193</v>
          </cell>
          <cell r="B293" t="str">
            <v>Project Reset No. GSE</v>
          </cell>
        </row>
        <row r="294">
          <cell r="A294">
            <v>16556</v>
          </cell>
          <cell r="B294" t="str">
            <v>Project Reset No. GSE</v>
          </cell>
        </row>
        <row r="295">
          <cell r="A295">
            <v>16557</v>
          </cell>
          <cell r="B295" t="str">
            <v>Project Reset No. GSE</v>
          </cell>
        </row>
        <row r="296">
          <cell r="A296">
            <v>26648</v>
          </cell>
          <cell r="B296" t="str">
            <v>Project Reset No. GSE</v>
          </cell>
        </row>
        <row r="297">
          <cell r="A297">
            <v>29734</v>
          </cell>
          <cell r="B297" t="str">
            <v>Project Reset No. GSE</v>
          </cell>
        </row>
        <row r="298">
          <cell r="A298">
            <v>29735</v>
          </cell>
          <cell r="B298" t="str">
            <v>Project Reset No. GSE</v>
          </cell>
        </row>
        <row r="299">
          <cell r="A299">
            <v>39456</v>
          </cell>
          <cell r="B299" t="str">
            <v>Project Reset No. GSE</v>
          </cell>
        </row>
        <row r="300">
          <cell r="A300">
            <v>39457</v>
          </cell>
          <cell r="B300" t="str">
            <v>Project Reset No. GSE</v>
          </cell>
        </row>
        <row r="301">
          <cell r="A301">
            <v>39458</v>
          </cell>
          <cell r="B301" t="str">
            <v>Project Reset No. GSE</v>
          </cell>
        </row>
        <row r="302">
          <cell r="A302">
            <v>39459</v>
          </cell>
          <cell r="B302" t="str">
            <v>Project Reset No. GSE</v>
          </cell>
        </row>
        <row r="303">
          <cell r="A303">
            <v>38704</v>
          </cell>
          <cell r="B303" t="str">
            <v>Project Reset No. GSE</v>
          </cell>
        </row>
        <row r="304">
          <cell r="A304">
            <v>38705</v>
          </cell>
          <cell r="B304" t="str">
            <v>Project Reset No. GSE</v>
          </cell>
        </row>
        <row r="305">
          <cell r="A305">
            <v>38706</v>
          </cell>
          <cell r="B305" t="str">
            <v>Project Reset No. GSE</v>
          </cell>
        </row>
        <row r="306">
          <cell r="A306">
            <v>38707</v>
          </cell>
          <cell r="B306" t="str">
            <v>Project Reset No. GSE</v>
          </cell>
        </row>
        <row r="307">
          <cell r="A307">
            <v>38708</v>
          </cell>
          <cell r="B307" t="str">
            <v>Project Reset No. GSE</v>
          </cell>
        </row>
        <row r="308">
          <cell r="A308">
            <v>38709</v>
          </cell>
          <cell r="B308" t="str">
            <v>Project Reset No. GSE</v>
          </cell>
        </row>
        <row r="309">
          <cell r="A309">
            <v>38710</v>
          </cell>
          <cell r="B309" t="str">
            <v>Project Reset No. GSE</v>
          </cell>
        </row>
        <row r="310">
          <cell r="A310">
            <v>38711</v>
          </cell>
          <cell r="B310" t="str">
            <v>Project Reset No. GSE</v>
          </cell>
        </row>
        <row r="311">
          <cell r="A311">
            <v>38712</v>
          </cell>
          <cell r="B311" t="str">
            <v>Project Reset No. GSE</v>
          </cell>
        </row>
        <row r="312">
          <cell r="A312">
            <v>38713</v>
          </cell>
          <cell r="B312" t="str">
            <v>Project Reset No. GSE</v>
          </cell>
        </row>
        <row r="313">
          <cell r="A313">
            <v>38714</v>
          </cell>
          <cell r="B313" t="str">
            <v>Project Reset No. GSE</v>
          </cell>
        </row>
        <row r="314">
          <cell r="A314">
            <v>38715</v>
          </cell>
          <cell r="B314" t="str">
            <v>Project Reset No. GSE</v>
          </cell>
        </row>
        <row r="315">
          <cell r="A315">
            <v>38716</v>
          </cell>
          <cell r="B315" t="str">
            <v>Project Reset No. GSE</v>
          </cell>
        </row>
        <row r="316">
          <cell r="A316">
            <v>38717</v>
          </cell>
          <cell r="B316" t="str">
            <v>Project Reset No. GSE</v>
          </cell>
        </row>
        <row r="317">
          <cell r="A317">
            <v>38718</v>
          </cell>
          <cell r="B317" t="str">
            <v>Project Reset No. GSE</v>
          </cell>
        </row>
        <row r="318">
          <cell r="A318">
            <v>38719</v>
          </cell>
          <cell r="B318" t="str">
            <v>Project Reset No. GSE</v>
          </cell>
        </row>
        <row r="319">
          <cell r="A319">
            <v>38720</v>
          </cell>
          <cell r="B319" t="str">
            <v>Project Reset No. GSE</v>
          </cell>
        </row>
        <row r="320">
          <cell r="A320">
            <v>38721</v>
          </cell>
          <cell r="B320" t="str">
            <v>Project Reset No. GSE</v>
          </cell>
        </row>
        <row r="321">
          <cell r="A321">
            <v>38722</v>
          </cell>
          <cell r="B321" t="str">
            <v>Project Reset No. GSE</v>
          </cell>
        </row>
        <row r="322">
          <cell r="A322">
            <v>38723</v>
          </cell>
          <cell r="B322" t="str">
            <v>Project Reset No. GSE</v>
          </cell>
        </row>
        <row r="323">
          <cell r="A323">
            <v>38724</v>
          </cell>
          <cell r="B323" t="str">
            <v>Project Reset No. GSE</v>
          </cell>
        </row>
        <row r="324">
          <cell r="A324">
            <v>38725</v>
          </cell>
          <cell r="B324" t="str">
            <v>Project Reset No. GSE</v>
          </cell>
        </row>
        <row r="325">
          <cell r="A325">
            <v>38726</v>
          </cell>
          <cell r="B325" t="str">
            <v>Project Reset No. GSE</v>
          </cell>
        </row>
        <row r="326">
          <cell r="A326">
            <v>38727</v>
          </cell>
          <cell r="B326" t="str">
            <v>Project Reset No. GSE</v>
          </cell>
        </row>
        <row r="327">
          <cell r="A327">
            <v>38728</v>
          </cell>
          <cell r="B327" t="str">
            <v>Project Reset No. GSE</v>
          </cell>
        </row>
        <row r="328">
          <cell r="A328">
            <v>38729</v>
          </cell>
          <cell r="B328" t="str">
            <v>Project Reset No. GSE</v>
          </cell>
        </row>
        <row r="329">
          <cell r="A329">
            <v>38730</v>
          </cell>
          <cell r="B329" t="str">
            <v>Project Reset No. GSE</v>
          </cell>
        </row>
        <row r="330">
          <cell r="A330">
            <v>38731</v>
          </cell>
          <cell r="B330" t="str">
            <v>Project Reset No. GSE</v>
          </cell>
        </row>
        <row r="331">
          <cell r="A331">
            <v>38732</v>
          </cell>
          <cell r="B331" t="str">
            <v>Project Reset No. GSE</v>
          </cell>
        </row>
        <row r="332">
          <cell r="A332">
            <v>38733</v>
          </cell>
          <cell r="B332" t="str">
            <v>Project Reset No. GSE</v>
          </cell>
        </row>
        <row r="333">
          <cell r="A333">
            <v>38734</v>
          </cell>
          <cell r="B333" t="str">
            <v>Project Reset No. GSE</v>
          </cell>
        </row>
        <row r="334">
          <cell r="A334">
            <v>38735</v>
          </cell>
          <cell r="B334" t="str">
            <v>Project Reset No. GSE</v>
          </cell>
        </row>
        <row r="335">
          <cell r="A335">
            <v>38736</v>
          </cell>
          <cell r="B335" t="str">
            <v>Project Reset No. GSE</v>
          </cell>
        </row>
        <row r="336">
          <cell r="A336">
            <v>38737</v>
          </cell>
          <cell r="B336" t="str">
            <v>Project Reset No. GSE</v>
          </cell>
        </row>
        <row r="337">
          <cell r="A337">
            <v>38738</v>
          </cell>
          <cell r="B337" t="str">
            <v>Project Reset No. GSE</v>
          </cell>
        </row>
        <row r="338">
          <cell r="A338">
            <v>38739</v>
          </cell>
          <cell r="B338" t="str">
            <v>Project Reset No. GSE</v>
          </cell>
        </row>
        <row r="339">
          <cell r="A339">
            <v>38740</v>
          </cell>
          <cell r="B339" t="str">
            <v>Project Reset No. GSE</v>
          </cell>
        </row>
        <row r="340">
          <cell r="A340">
            <v>38741</v>
          </cell>
          <cell r="B340" t="str">
            <v>Project Reset No. GSE</v>
          </cell>
        </row>
        <row r="341">
          <cell r="A341">
            <v>38742</v>
          </cell>
          <cell r="B341" t="str">
            <v>Project Reset No. GSE</v>
          </cell>
        </row>
        <row r="342">
          <cell r="A342">
            <v>38743</v>
          </cell>
          <cell r="B342" t="str">
            <v>Project Reset No. GSE</v>
          </cell>
        </row>
        <row r="343">
          <cell r="A343">
            <v>38744</v>
          </cell>
          <cell r="B343" t="str">
            <v>Project Reset No. GSE</v>
          </cell>
        </row>
        <row r="344">
          <cell r="A344">
            <v>38745</v>
          </cell>
          <cell r="B344" t="str">
            <v>Project Reset No. GSE</v>
          </cell>
        </row>
        <row r="345">
          <cell r="A345">
            <v>38746</v>
          </cell>
          <cell r="B345" t="str">
            <v>Project Reset No. GSE</v>
          </cell>
        </row>
        <row r="346">
          <cell r="A346">
            <v>38747</v>
          </cell>
          <cell r="B346" t="str">
            <v>Project Reset No. GSE</v>
          </cell>
        </row>
        <row r="347">
          <cell r="A347">
            <v>38748</v>
          </cell>
          <cell r="B347" t="str">
            <v>Project Reset No. GSE</v>
          </cell>
        </row>
        <row r="348">
          <cell r="A348">
            <v>38749</v>
          </cell>
          <cell r="B348" t="str">
            <v>Project Reset No. GSE</v>
          </cell>
        </row>
        <row r="349">
          <cell r="A349">
            <v>38750</v>
          </cell>
          <cell r="B349" t="str">
            <v>Project Reset No. GSE</v>
          </cell>
        </row>
        <row r="350">
          <cell r="A350">
            <v>38751</v>
          </cell>
          <cell r="B350" t="str">
            <v>Project Reset No. GSE</v>
          </cell>
        </row>
        <row r="351">
          <cell r="A351">
            <v>38752</v>
          </cell>
          <cell r="B351" t="str">
            <v>Project Reset No. GSE</v>
          </cell>
        </row>
        <row r="352">
          <cell r="A352">
            <v>38753</v>
          </cell>
          <cell r="B352" t="str">
            <v>Project Reset No. GSE</v>
          </cell>
        </row>
        <row r="353">
          <cell r="A353">
            <v>38754</v>
          </cell>
          <cell r="B353" t="str">
            <v>Project Reset No. GSE</v>
          </cell>
        </row>
        <row r="354">
          <cell r="A354">
            <v>38755</v>
          </cell>
          <cell r="B354" t="str">
            <v>Project Reset No. GSE</v>
          </cell>
        </row>
        <row r="355">
          <cell r="A355">
            <v>38756</v>
          </cell>
          <cell r="B355" t="str">
            <v>Project Reset No. GSE</v>
          </cell>
        </row>
        <row r="356">
          <cell r="A356">
            <v>38757</v>
          </cell>
          <cell r="B356" t="str">
            <v>Project Reset No. GSE</v>
          </cell>
        </row>
        <row r="357">
          <cell r="A357">
            <v>38758</v>
          </cell>
          <cell r="B357" t="str">
            <v>Project Reset No. GSE</v>
          </cell>
        </row>
        <row r="358">
          <cell r="A358">
            <v>38759</v>
          </cell>
          <cell r="B358" t="str">
            <v>Project Reset No. GSE</v>
          </cell>
        </row>
        <row r="359">
          <cell r="A359">
            <v>38760</v>
          </cell>
          <cell r="B359" t="str">
            <v>Project Reset No. GSE</v>
          </cell>
        </row>
        <row r="360">
          <cell r="A360">
            <v>38761</v>
          </cell>
          <cell r="B360" t="str">
            <v>Project Reset No. GSE</v>
          </cell>
        </row>
        <row r="361">
          <cell r="A361">
            <v>38762</v>
          </cell>
          <cell r="B361" t="str">
            <v>Project Reset No. GSE</v>
          </cell>
        </row>
        <row r="362">
          <cell r="A362">
            <v>38763</v>
          </cell>
          <cell r="B362" t="str">
            <v>Project Reset No. GSE</v>
          </cell>
        </row>
        <row r="363">
          <cell r="A363">
            <v>38764</v>
          </cell>
          <cell r="B363" t="str">
            <v>Project Reset No. GSE</v>
          </cell>
        </row>
        <row r="364">
          <cell r="A364">
            <v>38765</v>
          </cell>
          <cell r="B364" t="str">
            <v>Project Reset No. GSE</v>
          </cell>
        </row>
        <row r="365">
          <cell r="A365">
            <v>38766</v>
          </cell>
          <cell r="B365" t="str">
            <v>Project Reset No. GSE</v>
          </cell>
        </row>
        <row r="366">
          <cell r="A366">
            <v>38767</v>
          </cell>
          <cell r="B366" t="str">
            <v>Project Reset No. GSE</v>
          </cell>
        </row>
        <row r="367">
          <cell r="A367">
            <v>38768</v>
          </cell>
          <cell r="B367" t="str">
            <v>Project Reset No. GSE</v>
          </cell>
        </row>
        <row r="368">
          <cell r="A368">
            <v>38769</v>
          </cell>
          <cell r="B368" t="str">
            <v>Project Reset No. GSE</v>
          </cell>
        </row>
        <row r="369">
          <cell r="A369">
            <v>38770</v>
          </cell>
          <cell r="B369" t="str">
            <v>Project Reset No. GSE</v>
          </cell>
        </row>
        <row r="370">
          <cell r="A370">
            <v>38771</v>
          </cell>
          <cell r="B370" t="str">
            <v>Project Reset No. GSE</v>
          </cell>
        </row>
        <row r="371">
          <cell r="A371">
            <v>38772</v>
          </cell>
          <cell r="B371" t="str">
            <v>Project Reset No. GSE</v>
          </cell>
        </row>
        <row r="372">
          <cell r="A372">
            <v>38773</v>
          </cell>
          <cell r="B372" t="str">
            <v>Project Reset No. GSE</v>
          </cell>
        </row>
        <row r="373">
          <cell r="A373">
            <v>38774</v>
          </cell>
          <cell r="B373" t="str">
            <v>Project Reset No. GSE</v>
          </cell>
        </row>
        <row r="374">
          <cell r="A374">
            <v>38775</v>
          </cell>
          <cell r="B374" t="str">
            <v>Project Reset No. GSE</v>
          </cell>
        </row>
        <row r="375">
          <cell r="A375">
            <v>38776</v>
          </cell>
          <cell r="B375" t="str">
            <v>Project Reset No. GSE</v>
          </cell>
        </row>
        <row r="376">
          <cell r="A376">
            <v>38777</v>
          </cell>
          <cell r="B376" t="str">
            <v>Project Reset No. GSE</v>
          </cell>
        </row>
        <row r="377">
          <cell r="A377">
            <v>38778</v>
          </cell>
          <cell r="B377" t="str">
            <v>Project Reset No. GSE</v>
          </cell>
        </row>
        <row r="378">
          <cell r="A378">
            <v>38779</v>
          </cell>
          <cell r="B378" t="str">
            <v>Project Reset No. GSE</v>
          </cell>
        </row>
        <row r="379">
          <cell r="A379">
            <v>38780</v>
          </cell>
          <cell r="B379" t="str">
            <v>Project Reset No. GSE</v>
          </cell>
        </row>
        <row r="380">
          <cell r="A380">
            <v>38781</v>
          </cell>
          <cell r="B380" t="str">
            <v>Project Reset No. GSE</v>
          </cell>
        </row>
        <row r="381">
          <cell r="A381">
            <v>38782</v>
          </cell>
          <cell r="B381" t="str">
            <v>Project Reset No. GSE</v>
          </cell>
        </row>
        <row r="382">
          <cell r="A382">
            <v>38783</v>
          </cell>
          <cell r="B382" t="str">
            <v>Project Reset No. GSE</v>
          </cell>
        </row>
        <row r="383">
          <cell r="A383">
            <v>38784</v>
          </cell>
          <cell r="B383" t="str">
            <v>Project Reset No. GSE</v>
          </cell>
        </row>
        <row r="384">
          <cell r="A384">
            <v>38785</v>
          </cell>
          <cell r="B384" t="str">
            <v>Project Reset No. GSE</v>
          </cell>
        </row>
        <row r="385">
          <cell r="A385">
            <v>38786</v>
          </cell>
          <cell r="B385" t="str">
            <v>Project Reset No. GSE</v>
          </cell>
        </row>
        <row r="386">
          <cell r="A386">
            <v>38787</v>
          </cell>
          <cell r="B386" t="str">
            <v>Project Reset No. GSE</v>
          </cell>
        </row>
        <row r="387">
          <cell r="A387">
            <v>38788</v>
          </cell>
          <cell r="B387" t="str">
            <v>Project Reset No. GSE</v>
          </cell>
        </row>
        <row r="388">
          <cell r="A388">
            <v>38789</v>
          </cell>
          <cell r="B388" t="str">
            <v>Project Reset No. GSE</v>
          </cell>
        </row>
        <row r="389">
          <cell r="A389">
            <v>38790</v>
          </cell>
          <cell r="B389" t="str">
            <v>Project Reset No. GSE</v>
          </cell>
        </row>
        <row r="390">
          <cell r="A390">
            <v>38791</v>
          </cell>
          <cell r="B390" t="str">
            <v>Project Reset No. GSE</v>
          </cell>
        </row>
        <row r="391">
          <cell r="A391">
            <v>38792</v>
          </cell>
          <cell r="B391" t="str">
            <v>Project Reset No. GSE</v>
          </cell>
        </row>
        <row r="392">
          <cell r="A392">
            <v>38793</v>
          </cell>
          <cell r="B392" t="str">
            <v>Project Reset No. GSE</v>
          </cell>
        </row>
        <row r="393">
          <cell r="A393">
            <v>38794</v>
          </cell>
          <cell r="B393" t="str">
            <v>Project Reset No. GSE</v>
          </cell>
        </row>
        <row r="394">
          <cell r="A394">
            <v>38795</v>
          </cell>
          <cell r="B394" t="str">
            <v>Project Reset No. GSE</v>
          </cell>
        </row>
        <row r="395">
          <cell r="A395">
            <v>38796</v>
          </cell>
          <cell r="B395" t="str">
            <v>Project Reset No. GSE</v>
          </cell>
        </row>
        <row r="396">
          <cell r="A396">
            <v>38797</v>
          </cell>
          <cell r="B396" t="str">
            <v>Project Reset No. GSE</v>
          </cell>
        </row>
        <row r="397">
          <cell r="A397">
            <v>38798</v>
          </cell>
          <cell r="B397" t="str">
            <v>Project Reset No. GSE</v>
          </cell>
        </row>
        <row r="398">
          <cell r="A398">
            <v>38799</v>
          </cell>
          <cell r="B398" t="str">
            <v>Project Reset No. GSE</v>
          </cell>
        </row>
        <row r="399">
          <cell r="A399">
            <v>38800</v>
          </cell>
          <cell r="B399" t="str">
            <v>Project Reset No. GSE</v>
          </cell>
        </row>
        <row r="400">
          <cell r="A400">
            <v>38801</v>
          </cell>
          <cell r="B400" t="str">
            <v>Project Reset No. GSE</v>
          </cell>
        </row>
        <row r="401">
          <cell r="A401">
            <v>38802</v>
          </cell>
          <cell r="B401" t="str">
            <v>Project Reset No. GSE</v>
          </cell>
        </row>
        <row r="402">
          <cell r="A402">
            <v>38803</v>
          </cell>
          <cell r="B402" t="str">
            <v>Project Reset No. GSE</v>
          </cell>
        </row>
        <row r="403">
          <cell r="A403">
            <v>38804</v>
          </cell>
          <cell r="B403" t="str">
            <v>Project Reset No. GSE</v>
          </cell>
        </row>
        <row r="404">
          <cell r="A404">
            <v>38805</v>
          </cell>
          <cell r="B404" t="str">
            <v>Project Reset No. GSE</v>
          </cell>
        </row>
        <row r="405">
          <cell r="A405">
            <v>38806</v>
          </cell>
          <cell r="B405" t="str">
            <v>Project Reset No. GSE</v>
          </cell>
        </row>
        <row r="406">
          <cell r="A406">
            <v>38807</v>
          </cell>
          <cell r="B406" t="str">
            <v>Project Reset No. GSE</v>
          </cell>
        </row>
        <row r="407">
          <cell r="A407">
            <v>38808</v>
          </cell>
          <cell r="B407" t="str">
            <v>Project Reset No. GSE</v>
          </cell>
        </row>
        <row r="408">
          <cell r="A408">
            <v>38809</v>
          </cell>
          <cell r="B408" t="str">
            <v>Project Reset No. GSE</v>
          </cell>
        </row>
        <row r="409">
          <cell r="A409">
            <v>38810</v>
          </cell>
          <cell r="B409" t="str">
            <v>Project Reset No. GSE</v>
          </cell>
        </row>
        <row r="410">
          <cell r="A410">
            <v>38811</v>
          </cell>
          <cell r="B410" t="str">
            <v>Project Reset No. GSE</v>
          </cell>
        </row>
        <row r="411">
          <cell r="A411">
            <v>38812</v>
          </cell>
          <cell r="B411" t="str">
            <v>Project Reset No. GSE</v>
          </cell>
        </row>
        <row r="412">
          <cell r="A412">
            <v>38813</v>
          </cell>
          <cell r="B412" t="str">
            <v>Project Reset No. GSE</v>
          </cell>
        </row>
        <row r="413">
          <cell r="A413">
            <v>38814</v>
          </cell>
          <cell r="B413" t="str">
            <v>Project Reset No. GSE</v>
          </cell>
        </row>
        <row r="414">
          <cell r="A414">
            <v>38815</v>
          </cell>
          <cell r="B414" t="str">
            <v>Project Reset No. GSE</v>
          </cell>
        </row>
        <row r="415">
          <cell r="A415">
            <v>38816</v>
          </cell>
          <cell r="B415" t="str">
            <v>Project Reset No. GSE</v>
          </cell>
        </row>
        <row r="416">
          <cell r="A416">
            <v>38817</v>
          </cell>
          <cell r="B416" t="str">
            <v>Project Reset No. GSE</v>
          </cell>
        </row>
        <row r="417">
          <cell r="A417">
            <v>38818</v>
          </cell>
          <cell r="B417" t="str">
            <v>Project Reset No. GSE</v>
          </cell>
        </row>
        <row r="418">
          <cell r="A418">
            <v>38819</v>
          </cell>
          <cell r="B418" t="str">
            <v>Project Reset No. GSE</v>
          </cell>
        </row>
        <row r="419">
          <cell r="A419">
            <v>38820</v>
          </cell>
          <cell r="B419" t="str">
            <v>Project Reset No. GSE</v>
          </cell>
        </row>
        <row r="420">
          <cell r="A420">
            <v>38821</v>
          </cell>
          <cell r="B420" t="str">
            <v>Project Reset No. GSE</v>
          </cell>
        </row>
        <row r="421">
          <cell r="A421">
            <v>38822</v>
          </cell>
          <cell r="B421" t="str">
            <v>Project Reset No. GSE</v>
          </cell>
        </row>
        <row r="422">
          <cell r="A422">
            <v>38823</v>
          </cell>
          <cell r="B422" t="str">
            <v>Project Reset No. GSE</v>
          </cell>
        </row>
        <row r="423">
          <cell r="A423">
            <v>38824</v>
          </cell>
          <cell r="B423" t="str">
            <v>Project Reset No. GSE</v>
          </cell>
        </row>
        <row r="424">
          <cell r="A424">
            <v>38825</v>
          </cell>
          <cell r="B424" t="str">
            <v>Project Reset No. GSE</v>
          </cell>
        </row>
        <row r="425">
          <cell r="A425">
            <v>38826</v>
          </cell>
          <cell r="B425" t="str">
            <v>Project Reset No. GSE</v>
          </cell>
        </row>
        <row r="426">
          <cell r="A426">
            <v>38827</v>
          </cell>
          <cell r="B426" t="str">
            <v>Project Reset No. GSE</v>
          </cell>
        </row>
        <row r="427">
          <cell r="A427">
            <v>38828</v>
          </cell>
          <cell r="B427" t="str">
            <v>Project Reset No. GSE</v>
          </cell>
        </row>
        <row r="428">
          <cell r="A428">
            <v>38829</v>
          </cell>
          <cell r="B428" t="str">
            <v>Project Reset No. GSE</v>
          </cell>
        </row>
        <row r="429">
          <cell r="A429">
            <v>38830</v>
          </cell>
          <cell r="B429" t="str">
            <v>Project Reset No. GSE</v>
          </cell>
        </row>
        <row r="430">
          <cell r="A430">
            <v>38831</v>
          </cell>
          <cell r="B430" t="str">
            <v>Project Reset No. GSE</v>
          </cell>
        </row>
        <row r="431">
          <cell r="A431">
            <v>38832</v>
          </cell>
          <cell r="B431" t="str">
            <v>Project Reset No. GSE</v>
          </cell>
        </row>
        <row r="432">
          <cell r="A432">
            <v>38833</v>
          </cell>
          <cell r="B432" t="str">
            <v>Project Reset No. GSE</v>
          </cell>
        </row>
        <row r="433">
          <cell r="A433">
            <v>38834</v>
          </cell>
          <cell r="B433" t="str">
            <v>Project Reset No. GSE</v>
          </cell>
        </row>
        <row r="434">
          <cell r="A434">
            <v>38835</v>
          </cell>
          <cell r="B434" t="str">
            <v>Project Reset No. GSE</v>
          </cell>
        </row>
        <row r="435">
          <cell r="A435">
            <v>38836</v>
          </cell>
          <cell r="B435" t="str">
            <v>Project Reset No. GSE</v>
          </cell>
        </row>
        <row r="436">
          <cell r="A436">
            <v>38837</v>
          </cell>
          <cell r="B436" t="str">
            <v>Project Reset No. GSE</v>
          </cell>
        </row>
        <row r="437">
          <cell r="A437">
            <v>38838</v>
          </cell>
          <cell r="B437" t="str">
            <v>Project Reset No. GSE</v>
          </cell>
        </row>
        <row r="438">
          <cell r="A438">
            <v>38839</v>
          </cell>
          <cell r="B438" t="str">
            <v>Project Reset No. GSE</v>
          </cell>
        </row>
        <row r="439">
          <cell r="A439">
            <v>38840</v>
          </cell>
          <cell r="B439" t="str">
            <v>Project Reset No. GSE</v>
          </cell>
        </row>
        <row r="440">
          <cell r="A440">
            <v>38841</v>
          </cell>
          <cell r="B440" t="str">
            <v>Project Reset No. GSE</v>
          </cell>
        </row>
        <row r="441">
          <cell r="A441">
            <v>38842</v>
          </cell>
          <cell r="B441" t="str">
            <v>Project Reset No. GSE</v>
          </cell>
        </row>
        <row r="442">
          <cell r="A442">
            <v>38843</v>
          </cell>
          <cell r="B442" t="str">
            <v>Project Reset No. GSE</v>
          </cell>
        </row>
        <row r="443">
          <cell r="A443">
            <v>38844</v>
          </cell>
          <cell r="B443" t="str">
            <v>Project Reset No. GSE</v>
          </cell>
        </row>
        <row r="444">
          <cell r="A444">
            <v>38845</v>
          </cell>
          <cell r="B444" t="str">
            <v>Project Reset No. GSE</v>
          </cell>
        </row>
        <row r="445">
          <cell r="A445">
            <v>38846</v>
          </cell>
          <cell r="B445" t="str">
            <v>Project Reset No. GSE</v>
          </cell>
        </row>
        <row r="446">
          <cell r="A446">
            <v>38847</v>
          </cell>
          <cell r="B446" t="str">
            <v>Project Reset No. GSE</v>
          </cell>
        </row>
        <row r="447">
          <cell r="A447">
            <v>38848</v>
          </cell>
          <cell r="B447" t="str">
            <v>Project Reset No. GSE</v>
          </cell>
        </row>
        <row r="448">
          <cell r="A448">
            <v>38849</v>
          </cell>
          <cell r="B448" t="str">
            <v>Project Reset No. GSE</v>
          </cell>
        </row>
        <row r="449">
          <cell r="A449">
            <v>38850</v>
          </cell>
          <cell r="B449" t="str">
            <v>Project Reset No. GSE</v>
          </cell>
        </row>
        <row r="450">
          <cell r="A450">
            <v>38851</v>
          </cell>
          <cell r="B450" t="str">
            <v>Project Reset No. GSE</v>
          </cell>
        </row>
        <row r="451">
          <cell r="A451">
            <v>38852</v>
          </cell>
          <cell r="B451" t="str">
            <v>Project Reset No. GSE</v>
          </cell>
        </row>
        <row r="452">
          <cell r="A452">
            <v>38853</v>
          </cell>
          <cell r="B452" t="str">
            <v>Project Reset No. GSE</v>
          </cell>
        </row>
        <row r="453">
          <cell r="A453">
            <v>38854</v>
          </cell>
          <cell r="B453" t="str">
            <v>Project Reset No. GSE</v>
          </cell>
        </row>
        <row r="454">
          <cell r="A454">
            <v>38855</v>
          </cell>
          <cell r="B454" t="str">
            <v>Project Reset No. GSE</v>
          </cell>
        </row>
        <row r="455">
          <cell r="A455">
            <v>38856</v>
          </cell>
          <cell r="B455" t="str">
            <v>Project Reset No. GSE</v>
          </cell>
        </row>
        <row r="456">
          <cell r="A456">
            <v>38857</v>
          </cell>
          <cell r="B456" t="str">
            <v>Project Reset No. GSE</v>
          </cell>
        </row>
        <row r="457">
          <cell r="A457">
            <v>38858</v>
          </cell>
          <cell r="B457" t="str">
            <v>Project Reset No. GSE</v>
          </cell>
        </row>
        <row r="458">
          <cell r="A458">
            <v>38859</v>
          </cell>
          <cell r="B458" t="str">
            <v>Project Reset No. GSE</v>
          </cell>
        </row>
        <row r="459">
          <cell r="A459">
            <v>38860</v>
          </cell>
          <cell r="B459" t="str">
            <v>Project Reset No. GSE</v>
          </cell>
        </row>
        <row r="460">
          <cell r="A460">
            <v>38861</v>
          </cell>
          <cell r="B460" t="str">
            <v>Project Reset No. GSE</v>
          </cell>
        </row>
        <row r="461">
          <cell r="A461">
            <v>38862</v>
          </cell>
          <cell r="B461" t="str">
            <v>Project Reset No. GSE</v>
          </cell>
        </row>
        <row r="462">
          <cell r="A462">
            <v>38863</v>
          </cell>
          <cell r="B462" t="str">
            <v>Project Reset No. GSE</v>
          </cell>
        </row>
        <row r="463">
          <cell r="A463">
            <v>38864</v>
          </cell>
          <cell r="B463" t="str">
            <v>Project Reset No. GSE</v>
          </cell>
        </row>
        <row r="464">
          <cell r="A464">
            <v>38865</v>
          </cell>
          <cell r="B464" t="str">
            <v>Project Reset No. GSE</v>
          </cell>
        </row>
        <row r="465">
          <cell r="A465">
            <v>38866</v>
          </cell>
          <cell r="B465" t="str">
            <v>Project Reset No. GSE</v>
          </cell>
        </row>
        <row r="466">
          <cell r="A466">
            <v>38867</v>
          </cell>
          <cell r="B466" t="str">
            <v>Project Reset No. GSE</v>
          </cell>
        </row>
        <row r="467">
          <cell r="A467">
            <v>38868</v>
          </cell>
          <cell r="B467" t="str">
            <v>Project Reset No. GSE</v>
          </cell>
        </row>
        <row r="468">
          <cell r="A468">
            <v>38869</v>
          </cell>
          <cell r="B468" t="str">
            <v>Project Reset No. GSE</v>
          </cell>
        </row>
        <row r="469">
          <cell r="A469">
            <v>38870</v>
          </cell>
          <cell r="B469" t="str">
            <v>Project Reset No. GSE</v>
          </cell>
        </row>
        <row r="470">
          <cell r="A470">
            <v>38871</v>
          </cell>
          <cell r="B470" t="str">
            <v>Project Reset No. GSE</v>
          </cell>
        </row>
        <row r="471">
          <cell r="A471">
            <v>38872</v>
          </cell>
          <cell r="B471" t="str">
            <v>Project Reset No. GSE</v>
          </cell>
        </row>
        <row r="472">
          <cell r="A472">
            <v>38873</v>
          </cell>
          <cell r="B472" t="str">
            <v>Project Reset No. GSE</v>
          </cell>
        </row>
        <row r="473">
          <cell r="A473">
            <v>38874</v>
          </cell>
          <cell r="B473" t="str">
            <v>Project Reset No. GSE</v>
          </cell>
        </row>
        <row r="474">
          <cell r="A474">
            <v>38875</v>
          </cell>
          <cell r="B474" t="str">
            <v>Project Reset No. GSE</v>
          </cell>
        </row>
        <row r="475">
          <cell r="A475">
            <v>38876</v>
          </cell>
          <cell r="B475" t="str">
            <v>Project Reset No. GSE</v>
          </cell>
        </row>
        <row r="476">
          <cell r="A476">
            <v>38877</v>
          </cell>
          <cell r="B476" t="str">
            <v>Project Reset No. GSE</v>
          </cell>
        </row>
        <row r="477">
          <cell r="A477">
            <v>38878</v>
          </cell>
          <cell r="B477" t="str">
            <v>Project Reset No. GSE</v>
          </cell>
        </row>
        <row r="478">
          <cell r="A478">
            <v>38879</v>
          </cell>
          <cell r="B478" t="str">
            <v>Project Reset No. GSE</v>
          </cell>
        </row>
        <row r="479">
          <cell r="A479">
            <v>38880</v>
          </cell>
          <cell r="B479" t="str">
            <v>Project Reset No. GSE</v>
          </cell>
        </row>
        <row r="480">
          <cell r="A480">
            <v>38881</v>
          </cell>
          <cell r="B480" t="str">
            <v>Project Reset No. GSE</v>
          </cell>
        </row>
        <row r="481">
          <cell r="A481">
            <v>38882</v>
          </cell>
          <cell r="B481" t="str">
            <v>Project Reset No. GSE</v>
          </cell>
        </row>
        <row r="482">
          <cell r="A482">
            <v>38883</v>
          </cell>
          <cell r="B482" t="str">
            <v>Project Reset No. GSE</v>
          </cell>
        </row>
        <row r="483">
          <cell r="A483">
            <v>38884</v>
          </cell>
          <cell r="B483" t="str">
            <v>Project Reset No. GSE</v>
          </cell>
        </row>
        <row r="484">
          <cell r="A484">
            <v>38885</v>
          </cell>
          <cell r="B484" t="str">
            <v>Project Reset No. GSE</v>
          </cell>
        </row>
        <row r="485">
          <cell r="A485">
            <v>38886</v>
          </cell>
          <cell r="B485" t="str">
            <v>Project Reset No. GSE</v>
          </cell>
        </row>
        <row r="486">
          <cell r="A486">
            <v>38887</v>
          </cell>
          <cell r="B486" t="str">
            <v>Project Reset No. GSE</v>
          </cell>
        </row>
        <row r="487">
          <cell r="A487">
            <v>38888</v>
          </cell>
          <cell r="B487" t="str">
            <v>Project Reset No. GSE</v>
          </cell>
        </row>
        <row r="488">
          <cell r="A488">
            <v>38889</v>
          </cell>
          <cell r="B488" t="str">
            <v>Project Reset No. GSE</v>
          </cell>
        </row>
        <row r="489">
          <cell r="A489">
            <v>38890</v>
          </cell>
          <cell r="B489" t="str">
            <v>Project Reset No. GSE</v>
          </cell>
        </row>
        <row r="490">
          <cell r="A490">
            <v>38891</v>
          </cell>
          <cell r="B490" t="str">
            <v>Project Reset No. GSE</v>
          </cell>
        </row>
        <row r="491">
          <cell r="A491">
            <v>38892</v>
          </cell>
          <cell r="B491" t="str">
            <v>Project Reset No. GSE</v>
          </cell>
        </row>
        <row r="492">
          <cell r="A492">
            <v>38893</v>
          </cell>
          <cell r="B492" t="str">
            <v>Project Reset No. GSE</v>
          </cell>
        </row>
        <row r="493">
          <cell r="A493">
            <v>38894</v>
          </cell>
          <cell r="B493" t="str">
            <v>Project Reset No. GSE</v>
          </cell>
        </row>
        <row r="494">
          <cell r="A494">
            <v>38895</v>
          </cell>
          <cell r="B494" t="str">
            <v>Project Reset No. GSE</v>
          </cell>
        </row>
        <row r="495">
          <cell r="A495">
            <v>38896</v>
          </cell>
          <cell r="B495" t="str">
            <v>Project Reset No. GSE</v>
          </cell>
        </row>
        <row r="496">
          <cell r="A496">
            <v>38897</v>
          </cell>
          <cell r="B496" t="str">
            <v>Project Reset No. GSE</v>
          </cell>
        </row>
        <row r="497">
          <cell r="A497">
            <v>38898</v>
          </cell>
          <cell r="B497" t="str">
            <v>Project Reset No. GSE</v>
          </cell>
        </row>
        <row r="498">
          <cell r="A498">
            <v>38899</v>
          </cell>
          <cell r="B498" t="str">
            <v>Project Reset No. GSE</v>
          </cell>
        </row>
        <row r="499">
          <cell r="A499">
            <v>38900</v>
          </cell>
          <cell r="B499" t="str">
            <v>Project Reset No. GSE</v>
          </cell>
        </row>
        <row r="500">
          <cell r="A500">
            <v>38901</v>
          </cell>
          <cell r="B500" t="str">
            <v>Project Reset No. GSE</v>
          </cell>
        </row>
        <row r="501">
          <cell r="A501">
            <v>38902</v>
          </cell>
          <cell r="B501" t="str">
            <v>Project Reset No. GSE</v>
          </cell>
        </row>
        <row r="502">
          <cell r="A502">
            <v>38903</v>
          </cell>
          <cell r="B502" t="str">
            <v>Project Reset No. GSE</v>
          </cell>
        </row>
        <row r="503">
          <cell r="A503">
            <v>38904</v>
          </cell>
          <cell r="B503" t="str">
            <v>Project Reset No. GSE</v>
          </cell>
        </row>
        <row r="504">
          <cell r="A504">
            <v>38905</v>
          </cell>
          <cell r="B504" t="str">
            <v>Project Reset No. GSE</v>
          </cell>
        </row>
        <row r="505">
          <cell r="A505">
            <v>38906</v>
          </cell>
          <cell r="B505" t="str">
            <v>Project Reset No. GSE</v>
          </cell>
        </row>
        <row r="506">
          <cell r="A506">
            <v>38907</v>
          </cell>
          <cell r="B506" t="str">
            <v>Project Reset No. GSE</v>
          </cell>
        </row>
        <row r="507">
          <cell r="A507">
            <v>38908</v>
          </cell>
          <cell r="B507" t="str">
            <v>Project Reset No. GSE</v>
          </cell>
        </row>
        <row r="508">
          <cell r="A508">
            <v>38909</v>
          </cell>
          <cell r="B508" t="str">
            <v>Project Reset No. GSE</v>
          </cell>
        </row>
        <row r="509">
          <cell r="A509">
            <v>38910</v>
          </cell>
          <cell r="B509" t="str">
            <v>Project Reset No. GSE</v>
          </cell>
        </row>
        <row r="510">
          <cell r="A510">
            <v>38911</v>
          </cell>
          <cell r="B510" t="str">
            <v>Project Reset No. GSE</v>
          </cell>
        </row>
        <row r="511">
          <cell r="A511">
            <v>38912</v>
          </cell>
          <cell r="B511" t="str">
            <v>Project Reset No. GSE</v>
          </cell>
        </row>
        <row r="512">
          <cell r="A512">
            <v>38913</v>
          </cell>
          <cell r="B512" t="str">
            <v>Project Reset No. GSE</v>
          </cell>
        </row>
        <row r="513">
          <cell r="A513">
            <v>38914</v>
          </cell>
          <cell r="B513" t="str">
            <v>Project Reset No. GSE</v>
          </cell>
        </row>
        <row r="514">
          <cell r="A514">
            <v>38915</v>
          </cell>
          <cell r="B514" t="str">
            <v>Project Reset No. GSE</v>
          </cell>
        </row>
        <row r="515">
          <cell r="A515">
            <v>38916</v>
          </cell>
          <cell r="B515" t="str">
            <v>Project Reset No. GSE</v>
          </cell>
        </row>
        <row r="516">
          <cell r="A516">
            <v>38917</v>
          </cell>
          <cell r="B516" t="str">
            <v>Project Reset No. GSE</v>
          </cell>
        </row>
        <row r="517">
          <cell r="A517">
            <v>38918</v>
          </cell>
          <cell r="B517" t="str">
            <v>Project Reset No. GSE</v>
          </cell>
        </row>
        <row r="518">
          <cell r="A518">
            <v>38919</v>
          </cell>
          <cell r="B518" t="str">
            <v>Project Reset No. GSE</v>
          </cell>
        </row>
        <row r="519">
          <cell r="A519">
            <v>38920</v>
          </cell>
          <cell r="B519" t="str">
            <v>Project Reset No. GSE</v>
          </cell>
        </row>
        <row r="520">
          <cell r="A520">
            <v>38921</v>
          </cell>
          <cell r="B520" t="str">
            <v>Project Reset No. GSE</v>
          </cell>
        </row>
        <row r="521">
          <cell r="A521">
            <v>38922</v>
          </cell>
          <cell r="B521" t="str">
            <v>Project Reset No. GSE</v>
          </cell>
        </row>
        <row r="522">
          <cell r="A522">
            <v>38923</v>
          </cell>
          <cell r="B522" t="str">
            <v>Project Reset No. GSE</v>
          </cell>
        </row>
        <row r="523">
          <cell r="A523">
            <v>38924</v>
          </cell>
          <cell r="B523" t="str">
            <v>Project Reset No. GSE</v>
          </cell>
        </row>
        <row r="524">
          <cell r="A524">
            <v>38925</v>
          </cell>
          <cell r="B524" t="str">
            <v>Project Reset No. GSE</v>
          </cell>
        </row>
        <row r="525">
          <cell r="A525">
            <v>38926</v>
          </cell>
          <cell r="B525" t="str">
            <v>Project Reset No. GSE</v>
          </cell>
        </row>
        <row r="526">
          <cell r="A526">
            <v>38927</v>
          </cell>
          <cell r="B526" t="str">
            <v>Project Reset No. GSE</v>
          </cell>
        </row>
        <row r="527">
          <cell r="A527">
            <v>38928</v>
          </cell>
          <cell r="B527" t="str">
            <v>Project Reset No. GSE</v>
          </cell>
        </row>
        <row r="528">
          <cell r="A528">
            <v>38929</v>
          </cell>
          <cell r="B528" t="str">
            <v>Project Reset No. GSE</v>
          </cell>
        </row>
        <row r="529">
          <cell r="A529">
            <v>38930</v>
          </cell>
          <cell r="B529" t="str">
            <v>Project Reset No. GSE</v>
          </cell>
        </row>
        <row r="530">
          <cell r="A530">
            <v>38931</v>
          </cell>
          <cell r="B530" t="str">
            <v>Project Reset No. GSE</v>
          </cell>
        </row>
        <row r="531">
          <cell r="A531">
            <v>38932</v>
          </cell>
          <cell r="B531" t="str">
            <v>Project Reset No. GSE</v>
          </cell>
        </row>
        <row r="532">
          <cell r="A532">
            <v>38933</v>
          </cell>
          <cell r="B532" t="str">
            <v>Project Reset No. GSE</v>
          </cell>
        </row>
        <row r="533">
          <cell r="A533">
            <v>38934</v>
          </cell>
          <cell r="B533" t="str">
            <v>Project Reset No. GSE</v>
          </cell>
        </row>
        <row r="534">
          <cell r="A534">
            <v>38935</v>
          </cell>
          <cell r="B534" t="str">
            <v>Project Reset No. GSE</v>
          </cell>
        </row>
        <row r="535">
          <cell r="A535">
            <v>38936</v>
          </cell>
          <cell r="B535" t="str">
            <v>Project Reset No. GSE</v>
          </cell>
        </row>
        <row r="536">
          <cell r="A536">
            <v>38937</v>
          </cell>
          <cell r="B536" t="str">
            <v>Project Reset No. GSE</v>
          </cell>
        </row>
        <row r="537">
          <cell r="A537">
            <v>38938</v>
          </cell>
          <cell r="B537" t="str">
            <v>Project Reset No. GSE</v>
          </cell>
        </row>
        <row r="538">
          <cell r="A538">
            <v>38939</v>
          </cell>
          <cell r="B538" t="str">
            <v>Project Reset No. GSE</v>
          </cell>
        </row>
        <row r="539">
          <cell r="A539">
            <v>38940</v>
          </cell>
          <cell r="B539" t="str">
            <v>Project Reset No. GSE</v>
          </cell>
        </row>
        <row r="540">
          <cell r="A540">
            <v>38941</v>
          </cell>
          <cell r="B540" t="str">
            <v>Project Reset No. GSE</v>
          </cell>
        </row>
        <row r="541">
          <cell r="A541">
            <v>38942</v>
          </cell>
          <cell r="B541" t="str">
            <v>Project Reset No. GSE</v>
          </cell>
        </row>
        <row r="542">
          <cell r="A542">
            <v>38943</v>
          </cell>
          <cell r="B542" t="str">
            <v>Project Reset No. GSE</v>
          </cell>
        </row>
        <row r="543">
          <cell r="A543">
            <v>38944</v>
          </cell>
          <cell r="B543" t="str">
            <v>Project Reset No. GSE</v>
          </cell>
        </row>
        <row r="544">
          <cell r="A544">
            <v>38945</v>
          </cell>
          <cell r="B544" t="str">
            <v>Project Reset No. GSE</v>
          </cell>
        </row>
        <row r="545">
          <cell r="A545">
            <v>38946</v>
          </cell>
          <cell r="B545" t="str">
            <v>Project Reset No. GSE</v>
          </cell>
        </row>
        <row r="546">
          <cell r="A546">
            <v>38947</v>
          </cell>
          <cell r="B546" t="str">
            <v>Project Reset No. GSE</v>
          </cell>
        </row>
        <row r="547">
          <cell r="A547">
            <v>38948</v>
          </cell>
          <cell r="B547" t="str">
            <v>Project Reset No. GSE</v>
          </cell>
        </row>
        <row r="548">
          <cell r="A548">
            <v>38949</v>
          </cell>
          <cell r="B548" t="str">
            <v>Project Reset No. GSE</v>
          </cell>
        </row>
        <row r="549">
          <cell r="A549">
            <v>38950</v>
          </cell>
          <cell r="B549" t="str">
            <v>Project Reset No. GSE</v>
          </cell>
        </row>
        <row r="550">
          <cell r="A550">
            <v>38951</v>
          </cell>
          <cell r="B550" t="str">
            <v>Project Reset No. GSE</v>
          </cell>
        </row>
        <row r="551">
          <cell r="A551">
            <v>38952</v>
          </cell>
          <cell r="B551" t="str">
            <v>Project Reset No. GSE</v>
          </cell>
        </row>
        <row r="552">
          <cell r="A552">
            <v>38953</v>
          </cell>
          <cell r="B552" t="str">
            <v>Project Reset No. GSE</v>
          </cell>
        </row>
        <row r="553">
          <cell r="A553">
            <v>38954</v>
          </cell>
          <cell r="B553" t="str">
            <v>Project Reset No. GSE</v>
          </cell>
        </row>
        <row r="554">
          <cell r="A554">
            <v>38955</v>
          </cell>
          <cell r="B554" t="str">
            <v>Project Reset No. GSE</v>
          </cell>
        </row>
        <row r="555">
          <cell r="A555">
            <v>38956</v>
          </cell>
          <cell r="B555" t="str">
            <v>Project Reset No. GSE</v>
          </cell>
        </row>
        <row r="556">
          <cell r="A556">
            <v>38957</v>
          </cell>
          <cell r="B556" t="str">
            <v>Project Reset No. GSE</v>
          </cell>
        </row>
        <row r="557">
          <cell r="A557">
            <v>38958</v>
          </cell>
          <cell r="B557" t="str">
            <v>Project Reset No. GSE</v>
          </cell>
        </row>
        <row r="558">
          <cell r="A558">
            <v>38959</v>
          </cell>
          <cell r="B558" t="str">
            <v>Project Reset No. GSE</v>
          </cell>
        </row>
        <row r="559">
          <cell r="A559">
            <v>38960</v>
          </cell>
          <cell r="B559" t="str">
            <v>Project Reset No. GSE</v>
          </cell>
        </row>
        <row r="560">
          <cell r="A560">
            <v>38961</v>
          </cell>
          <cell r="B560" t="str">
            <v>Project Reset No. GSE</v>
          </cell>
        </row>
        <row r="561">
          <cell r="A561">
            <v>38962</v>
          </cell>
          <cell r="B561" t="str">
            <v>Project Reset No. GSE</v>
          </cell>
        </row>
        <row r="562">
          <cell r="A562">
            <v>38963</v>
          </cell>
          <cell r="B562" t="str">
            <v>Project Reset No. GSE</v>
          </cell>
        </row>
        <row r="563">
          <cell r="A563">
            <v>38964</v>
          </cell>
          <cell r="B563" t="str">
            <v>Project Reset No. GSE</v>
          </cell>
        </row>
        <row r="564">
          <cell r="A564">
            <v>38965</v>
          </cell>
          <cell r="B564" t="str">
            <v>Project Reset No. GSE</v>
          </cell>
        </row>
        <row r="565">
          <cell r="A565">
            <v>38966</v>
          </cell>
          <cell r="B565" t="str">
            <v>Project Reset No. GSE</v>
          </cell>
        </row>
        <row r="566">
          <cell r="A566">
            <v>38967</v>
          </cell>
          <cell r="B566" t="str">
            <v>Project Reset No. GSE</v>
          </cell>
        </row>
        <row r="567">
          <cell r="A567">
            <v>38968</v>
          </cell>
          <cell r="B567" t="str">
            <v>Project Reset No. GSE</v>
          </cell>
        </row>
        <row r="568">
          <cell r="A568">
            <v>38969</v>
          </cell>
          <cell r="B568" t="str">
            <v>Project Reset No. GSE</v>
          </cell>
        </row>
        <row r="569">
          <cell r="A569">
            <v>38970</v>
          </cell>
          <cell r="B569" t="str">
            <v>Project Reset No. GSE</v>
          </cell>
        </row>
        <row r="570">
          <cell r="A570">
            <v>38971</v>
          </cell>
          <cell r="B570" t="str">
            <v>Project Reset No. GSE</v>
          </cell>
        </row>
        <row r="571">
          <cell r="A571">
            <v>38972</v>
          </cell>
          <cell r="B571" t="str">
            <v>Project Reset No. GSE</v>
          </cell>
        </row>
        <row r="572">
          <cell r="A572">
            <v>38973</v>
          </cell>
          <cell r="B572" t="str">
            <v>Project Reset No. GSE</v>
          </cell>
        </row>
        <row r="573">
          <cell r="A573">
            <v>38974</v>
          </cell>
          <cell r="B573" t="str">
            <v>Project Reset No. GSE</v>
          </cell>
        </row>
        <row r="574">
          <cell r="A574">
            <v>38975</v>
          </cell>
          <cell r="B574" t="str">
            <v>Project Reset No. GSE</v>
          </cell>
        </row>
        <row r="575">
          <cell r="A575">
            <v>38976</v>
          </cell>
          <cell r="B575" t="str">
            <v>Project Reset No. GSE</v>
          </cell>
        </row>
        <row r="576">
          <cell r="A576">
            <v>38977</v>
          </cell>
          <cell r="B576" t="str">
            <v>Project Reset No. GSE</v>
          </cell>
        </row>
        <row r="577">
          <cell r="A577">
            <v>38978</v>
          </cell>
          <cell r="B577" t="str">
            <v>Project Reset No. GSE</v>
          </cell>
        </row>
        <row r="578">
          <cell r="A578">
            <v>38979</v>
          </cell>
          <cell r="B578" t="str">
            <v>Project Reset No. GSE</v>
          </cell>
        </row>
        <row r="579">
          <cell r="A579">
            <v>38980</v>
          </cell>
          <cell r="B579" t="str">
            <v>Project Reset No. GSE</v>
          </cell>
        </row>
        <row r="580">
          <cell r="A580">
            <v>38981</v>
          </cell>
          <cell r="B580" t="str">
            <v>Project Reset No. GSE</v>
          </cell>
        </row>
        <row r="581">
          <cell r="A581">
            <v>38982</v>
          </cell>
          <cell r="B581" t="str">
            <v>Project Reset No. GSE</v>
          </cell>
        </row>
        <row r="582">
          <cell r="A582">
            <v>38983</v>
          </cell>
          <cell r="B582" t="str">
            <v>Project Reset No. GSE</v>
          </cell>
        </row>
        <row r="583">
          <cell r="A583">
            <v>38984</v>
          </cell>
          <cell r="B583" t="str">
            <v>Project Reset No. GSE</v>
          </cell>
        </row>
        <row r="584">
          <cell r="A584">
            <v>38985</v>
          </cell>
          <cell r="B584" t="str">
            <v>Project Reset No. GSE</v>
          </cell>
        </row>
        <row r="585">
          <cell r="A585">
            <v>38986</v>
          </cell>
          <cell r="B585" t="str">
            <v>Project Reset No. GSE</v>
          </cell>
        </row>
        <row r="586">
          <cell r="A586">
            <v>38987</v>
          </cell>
          <cell r="B586" t="str">
            <v>Project Reset No. GSE</v>
          </cell>
        </row>
        <row r="587">
          <cell r="A587">
            <v>38988</v>
          </cell>
          <cell r="B587" t="str">
            <v>Project Reset No. GSE</v>
          </cell>
        </row>
        <row r="588">
          <cell r="A588">
            <v>38989</v>
          </cell>
          <cell r="B588" t="str">
            <v>Project Reset No. GSE</v>
          </cell>
        </row>
        <row r="589">
          <cell r="A589">
            <v>38990</v>
          </cell>
          <cell r="B589" t="str">
            <v>Project Reset No. GSE</v>
          </cell>
        </row>
        <row r="590">
          <cell r="A590">
            <v>38991</v>
          </cell>
          <cell r="B590" t="str">
            <v>Project Reset No. GSE</v>
          </cell>
        </row>
        <row r="591">
          <cell r="A591">
            <v>38992</v>
          </cell>
          <cell r="B591" t="str">
            <v>Project Reset No. GSE</v>
          </cell>
        </row>
        <row r="592">
          <cell r="A592">
            <v>38993</v>
          </cell>
          <cell r="B592" t="str">
            <v>Project Reset No. GSE</v>
          </cell>
        </row>
        <row r="593">
          <cell r="A593">
            <v>38994</v>
          </cell>
          <cell r="B593" t="str">
            <v>Project Reset No. GSE</v>
          </cell>
        </row>
        <row r="594">
          <cell r="A594">
            <v>38995</v>
          </cell>
          <cell r="B594" t="str">
            <v>Project Reset No. GSE</v>
          </cell>
        </row>
        <row r="595">
          <cell r="A595">
            <v>38996</v>
          </cell>
          <cell r="B595" t="str">
            <v>Project Reset No. GSE</v>
          </cell>
        </row>
        <row r="596">
          <cell r="A596">
            <v>38997</v>
          </cell>
          <cell r="B596" t="str">
            <v>Project Reset No. GSE</v>
          </cell>
        </row>
        <row r="597">
          <cell r="A597">
            <v>38998</v>
          </cell>
          <cell r="B597" t="str">
            <v>Project Reset No. GSE</v>
          </cell>
        </row>
        <row r="598">
          <cell r="A598">
            <v>38999</v>
          </cell>
          <cell r="B598" t="str">
            <v>Project Reset No. GSE</v>
          </cell>
        </row>
        <row r="599">
          <cell r="A599">
            <v>39000</v>
          </cell>
          <cell r="B599" t="str">
            <v>Project Reset No. GSE</v>
          </cell>
        </row>
        <row r="600">
          <cell r="A600">
            <v>39001</v>
          </cell>
          <cell r="B600" t="str">
            <v>Project Reset No. GSE</v>
          </cell>
        </row>
        <row r="601">
          <cell r="A601">
            <v>39002</v>
          </cell>
          <cell r="B601" t="str">
            <v>Project Reset No. GSE</v>
          </cell>
        </row>
        <row r="602">
          <cell r="A602">
            <v>39003</v>
          </cell>
          <cell r="B602" t="str">
            <v>Project Reset No. GSE</v>
          </cell>
        </row>
        <row r="603">
          <cell r="A603">
            <v>39004</v>
          </cell>
          <cell r="B603" t="str">
            <v>Project Reset No. GSE</v>
          </cell>
        </row>
        <row r="604">
          <cell r="A604">
            <v>39005</v>
          </cell>
          <cell r="B604" t="str">
            <v>Project Reset No. GSE</v>
          </cell>
        </row>
        <row r="605">
          <cell r="A605">
            <v>39006</v>
          </cell>
          <cell r="B605" t="str">
            <v>Project Reset No. GSE</v>
          </cell>
        </row>
        <row r="606">
          <cell r="A606">
            <v>39007</v>
          </cell>
          <cell r="B606" t="str">
            <v>Project Reset No. GSE</v>
          </cell>
        </row>
        <row r="607">
          <cell r="A607">
            <v>39008</v>
          </cell>
          <cell r="B607" t="str">
            <v>Project Reset No. GSE</v>
          </cell>
        </row>
        <row r="608">
          <cell r="A608">
            <v>39009</v>
          </cell>
          <cell r="B608" t="str">
            <v>Project Reset No. GSE</v>
          </cell>
        </row>
        <row r="609">
          <cell r="A609">
            <v>39010</v>
          </cell>
          <cell r="B609" t="str">
            <v>Project Reset No. GSE</v>
          </cell>
        </row>
        <row r="610">
          <cell r="A610">
            <v>39011</v>
          </cell>
          <cell r="B610" t="str">
            <v>Project Reset No. GSE</v>
          </cell>
        </row>
        <row r="611">
          <cell r="A611">
            <v>39012</v>
          </cell>
          <cell r="B611" t="str">
            <v>Project Reset No. GSE</v>
          </cell>
        </row>
        <row r="612">
          <cell r="A612">
            <v>39013</v>
          </cell>
          <cell r="B612" t="str">
            <v>Project Reset No. GSE</v>
          </cell>
        </row>
        <row r="613">
          <cell r="A613">
            <v>39014</v>
          </cell>
          <cell r="B613" t="str">
            <v>Project Reset No. GSE</v>
          </cell>
        </row>
        <row r="614">
          <cell r="A614">
            <v>39015</v>
          </cell>
          <cell r="B614" t="str">
            <v>Project Reset No. GSE</v>
          </cell>
        </row>
        <row r="615">
          <cell r="A615">
            <v>39016</v>
          </cell>
          <cell r="B615" t="str">
            <v>Project Reset No. GSE</v>
          </cell>
        </row>
        <row r="616">
          <cell r="A616">
            <v>39017</v>
          </cell>
          <cell r="B616" t="str">
            <v>Project Reset No. GSE</v>
          </cell>
        </row>
        <row r="617">
          <cell r="A617">
            <v>39018</v>
          </cell>
          <cell r="B617" t="str">
            <v>Project Reset No. GSE</v>
          </cell>
        </row>
        <row r="618">
          <cell r="A618">
            <v>39019</v>
          </cell>
          <cell r="B618" t="str">
            <v>Project Reset No. GSE</v>
          </cell>
        </row>
        <row r="619">
          <cell r="A619">
            <v>39020</v>
          </cell>
          <cell r="B619" t="str">
            <v>Project Reset No. GSE</v>
          </cell>
        </row>
        <row r="620">
          <cell r="A620">
            <v>39021</v>
          </cell>
          <cell r="B620" t="str">
            <v>Project Reset No. GSE</v>
          </cell>
        </row>
        <row r="621">
          <cell r="A621">
            <v>39022</v>
          </cell>
          <cell r="B621" t="str">
            <v>Project Reset No. GSE</v>
          </cell>
        </row>
        <row r="622">
          <cell r="A622">
            <v>39023</v>
          </cell>
          <cell r="B622" t="str">
            <v>Project Reset No. GSE</v>
          </cell>
        </row>
        <row r="623">
          <cell r="A623">
            <v>39024</v>
          </cell>
          <cell r="B623" t="str">
            <v>Project Reset No. GSE</v>
          </cell>
        </row>
        <row r="624">
          <cell r="A624">
            <v>39025</v>
          </cell>
          <cell r="B624" t="str">
            <v>Project Reset No. GSE</v>
          </cell>
        </row>
        <row r="625">
          <cell r="A625">
            <v>39026</v>
          </cell>
          <cell r="B625" t="str">
            <v>Project Reset No. GSE</v>
          </cell>
        </row>
        <row r="626">
          <cell r="A626">
            <v>39027</v>
          </cell>
          <cell r="B626" t="str">
            <v>Project Reset No. GSE</v>
          </cell>
        </row>
        <row r="627">
          <cell r="A627">
            <v>39028</v>
          </cell>
          <cell r="B627" t="str">
            <v>Project Reset No. GSE</v>
          </cell>
        </row>
        <row r="628">
          <cell r="A628">
            <v>39029</v>
          </cell>
          <cell r="B628" t="str">
            <v>Project Reset No. GSE</v>
          </cell>
        </row>
        <row r="629">
          <cell r="A629">
            <v>39030</v>
          </cell>
          <cell r="B629" t="str">
            <v>Project Reset No. GSE</v>
          </cell>
        </row>
        <row r="630">
          <cell r="A630">
            <v>39031</v>
          </cell>
          <cell r="B630" t="str">
            <v>Project Reset No. GSE</v>
          </cell>
        </row>
        <row r="631">
          <cell r="A631">
            <v>39032</v>
          </cell>
          <cell r="B631" t="str">
            <v>Project Reset No. GSE</v>
          </cell>
        </row>
        <row r="632">
          <cell r="A632">
            <v>39033</v>
          </cell>
          <cell r="B632" t="str">
            <v>Project Reset No. GSE</v>
          </cell>
        </row>
        <row r="633">
          <cell r="A633">
            <v>39034</v>
          </cell>
          <cell r="B633" t="str">
            <v>Project Reset No. GSE</v>
          </cell>
        </row>
        <row r="634">
          <cell r="A634">
            <v>39035</v>
          </cell>
          <cell r="B634" t="str">
            <v>Project Reset No. GSE</v>
          </cell>
        </row>
        <row r="635">
          <cell r="A635">
            <v>39036</v>
          </cell>
          <cell r="B635" t="str">
            <v>Project Reset No. GSE</v>
          </cell>
        </row>
        <row r="636">
          <cell r="A636">
            <v>39037</v>
          </cell>
          <cell r="B636" t="str">
            <v>Project Reset No. GSE</v>
          </cell>
        </row>
        <row r="637">
          <cell r="A637">
            <v>39038</v>
          </cell>
          <cell r="B637" t="str">
            <v>Project Reset No. GSE</v>
          </cell>
        </row>
        <row r="638">
          <cell r="A638">
            <v>39039</v>
          </cell>
          <cell r="B638" t="str">
            <v>Project Reset No. GSE</v>
          </cell>
        </row>
        <row r="639">
          <cell r="A639">
            <v>39040</v>
          </cell>
          <cell r="B639" t="str">
            <v>Project Reset No. GSE</v>
          </cell>
        </row>
        <row r="640">
          <cell r="A640">
            <v>39041</v>
          </cell>
          <cell r="B640" t="str">
            <v>Project Reset No. GSE</v>
          </cell>
        </row>
        <row r="641">
          <cell r="A641">
            <v>39042</v>
          </cell>
          <cell r="B641" t="str">
            <v>Project Reset No. GSE</v>
          </cell>
        </row>
        <row r="642">
          <cell r="A642">
            <v>39043</v>
          </cell>
          <cell r="B642" t="str">
            <v>Project Reset No. GSE</v>
          </cell>
        </row>
        <row r="643">
          <cell r="A643">
            <v>39044</v>
          </cell>
          <cell r="B643" t="str">
            <v>Project Reset No. GSE</v>
          </cell>
        </row>
        <row r="644">
          <cell r="A644">
            <v>39045</v>
          </cell>
          <cell r="B644" t="str">
            <v>Project Reset No. GSE</v>
          </cell>
        </row>
        <row r="645">
          <cell r="A645">
            <v>39046</v>
          </cell>
          <cell r="B645" t="str">
            <v>Project Reset No. GSE</v>
          </cell>
        </row>
        <row r="646">
          <cell r="A646">
            <v>39047</v>
          </cell>
          <cell r="B646" t="str">
            <v>Project Reset No. GSE</v>
          </cell>
        </row>
        <row r="647">
          <cell r="A647">
            <v>39048</v>
          </cell>
          <cell r="B647" t="str">
            <v>Project Reset No. GSE</v>
          </cell>
        </row>
        <row r="648">
          <cell r="A648">
            <v>39049</v>
          </cell>
          <cell r="B648" t="str">
            <v>Project Reset No. GSE</v>
          </cell>
        </row>
        <row r="649">
          <cell r="A649">
            <v>39050</v>
          </cell>
          <cell r="B649" t="str">
            <v>Project Reset No. GSE</v>
          </cell>
        </row>
        <row r="650">
          <cell r="A650">
            <v>39051</v>
          </cell>
          <cell r="B650" t="str">
            <v>Project Reset No. GSE</v>
          </cell>
        </row>
        <row r="651">
          <cell r="A651">
            <v>39052</v>
          </cell>
          <cell r="B651" t="str">
            <v>Project Reset No. GSE</v>
          </cell>
        </row>
        <row r="652">
          <cell r="A652">
            <v>39053</v>
          </cell>
          <cell r="B652" t="str">
            <v>Project Reset No. GSE</v>
          </cell>
        </row>
        <row r="653">
          <cell r="A653">
            <v>39054</v>
          </cell>
          <cell r="B653" t="str">
            <v>Project Reset No. GSE</v>
          </cell>
        </row>
        <row r="654">
          <cell r="A654">
            <v>39055</v>
          </cell>
          <cell r="B654" t="str">
            <v>Project Reset No. GSE</v>
          </cell>
        </row>
        <row r="655">
          <cell r="A655">
            <v>39056</v>
          </cell>
          <cell r="B655" t="str">
            <v>Project Reset No. GSE</v>
          </cell>
        </row>
        <row r="656">
          <cell r="A656">
            <v>39057</v>
          </cell>
          <cell r="B656" t="str">
            <v>Project Reset No. GSE</v>
          </cell>
        </row>
        <row r="657">
          <cell r="A657">
            <v>39058</v>
          </cell>
          <cell r="B657" t="str">
            <v>Project Reset No. GSE</v>
          </cell>
        </row>
        <row r="658">
          <cell r="A658">
            <v>39059</v>
          </cell>
          <cell r="B658" t="str">
            <v>Project Reset No. GSE</v>
          </cell>
        </row>
        <row r="659">
          <cell r="A659">
            <v>39060</v>
          </cell>
          <cell r="B659" t="str">
            <v>Project Reset No. GSE</v>
          </cell>
        </row>
        <row r="660">
          <cell r="A660">
            <v>39061</v>
          </cell>
          <cell r="B660" t="str">
            <v>Project Reset No. GSE</v>
          </cell>
        </row>
        <row r="661">
          <cell r="A661">
            <v>39062</v>
          </cell>
          <cell r="B661" t="str">
            <v>Project Reset No. GSE</v>
          </cell>
        </row>
        <row r="662">
          <cell r="A662">
            <v>39063</v>
          </cell>
          <cell r="B662" t="str">
            <v>Project Reset No. GSE</v>
          </cell>
        </row>
        <row r="663">
          <cell r="A663">
            <v>39064</v>
          </cell>
          <cell r="B663" t="str">
            <v>Project Reset No. GSE</v>
          </cell>
        </row>
        <row r="664">
          <cell r="A664">
            <v>39065</v>
          </cell>
          <cell r="B664" t="str">
            <v>Project Reset No. GSE</v>
          </cell>
        </row>
        <row r="665">
          <cell r="A665">
            <v>39066</v>
          </cell>
          <cell r="B665" t="str">
            <v>Project Reset No. GSE</v>
          </cell>
        </row>
        <row r="666">
          <cell r="A666">
            <v>39067</v>
          </cell>
          <cell r="B666" t="str">
            <v>Project Reset No. GSE</v>
          </cell>
        </row>
        <row r="667">
          <cell r="A667">
            <v>39068</v>
          </cell>
          <cell r="B667" t="str">
            <v>Project Reset No. GSE</v>
          </cell>
        </row>
        <row r="668">
          <cell r="A668">
            <v>39069</v>
          </cell>
          <cell r="B668" t="str">
            <v>Project Reset No. GSE</v>
          </cell>
        </row>
        <row r="669">
          <cell r="A669">
            <v>39070</v>
          </cell>
          <cell r="B669" t="str">
            <v>Project Reset No. GSE</v>
          </cell>
        </row>
        <row r="670">
          <cell r="A670">
            <v>39071</v>
          </cell>
          <cell r="B670" t="str">
            <v>Project Reset No. GSE</v>
          </cell>
        </row>
        <row r="671">
          <cell r="A671">
            <v>39072</v>
          </cell>
          <cell r="B671" t="str">
            <v>Project Reset No. GSE</v>
          </cell>
        </row>
        <row r="672">
          <cell r="A672">
            <v>39073</v>
          </cell>
          <cell r="B672" t="str">
            <v>Project Reset No. GSE</v>
          </cell>
        </row>
        <row r="673">
          <cell r="A673">
            <v>39074</v>
          </cell>
          <cell r="B673" t="str">
            <v>Project Reset No. GSE</v>
          </cell>
        </row>
        <row r="674">
          <cell r="A674">
            <v>39075</v>
          </cell>
          <cell r="B674" t="str">
            <v>Project Reset No. GSE</v>
          </cell>
        </row>
        <row r="675">
          <cell r="A675">
            <v>39076</v>
          </cell>
          <cell r="B675" t="str">
            <v>Project Reset No. GSE</v>
          </cell>
        </row>
        <row r="676">
          <cell r="A676">
            <v>39077</v>
          </cell>
          <cell r="B676" t="str">
            <v>Project Reset No. GSE</v>
          </cell>
        </row>
        <row r="677">
          <cell r="A677">
            <v>39078</v>
          </cell>
          <cell r="B677" t="str">
            <v>Project Reset No. GSE</v>
          </cell>
        </row>
        <row r="678">
          <cell r="A678">
            <v>39079</v>
          </cell>
          <cell r="B678" t="str">
            <v>Project Reset No. GSE</v>
          </cell>
        </row>
        <row r="679">
          <cell r="A679">
            <v>39080</v>
          </cell>
          <cell r="B679" t="str">
            <v>Project Reset No. GSE</v>
          </cell>
        </row>
        <row r="680">
          <cell r="A680">
            <v>39081</v>
          </cell>
          <cell r="B680" t="str">
            <v>Project Reset No. GSE</v>
          </cell>
        </row>
        <row r="681">
          <cell r="A681">
            <v>39082</v>
          </cell>
          <cell r="B681" t="str">
            <v>Project Reset No. GSE</v>
          </cell>
        </row>
        <row r="682">
          <cell r="A682">
            <v>39083</v>
          </cell>
          <cell r="B682" t="str">
            <v>Project Reset No. GSE</v>
          </cell>
        </row>
        <row r="683">
          <cell r="A683">
            <v>39084</v>
          </cell>
          <cell r="B683" t="str">
            <v>Project Reset No. GSE</v>
          </cell>
        </row>
        <row r="684">
          <cell r="A684">
            <v>39085</v>
          </cell>
          <cell r="B684" t="str">
            <v>Project Reset No. GSE</v>
          </cell>
        </row>
        <row r="685">
          <cell r="A685">
            <v>39086</v>
          </cell>
          <cell r="B685" t="str">
            <v>Project Reset No. GSE</v>
          </cell>
        </row>
        <row r="686">
          <cell r="A686">
            <v>39087</v>
          </cell>
          <cell r="B686" t="str">
            <v>Project Reset No. GSE</v>
          </cell>
        </row>
        <row r="687">
          <cell r="A687">
            <v>39088</v>
          </cell>
          <cell r="B687" t="str">
            <v>Project Reset No. GSE</v>
          </cell>
        </row>
        <row r="688">
          <cell r="A688">
            <v>39089</v>
          </cell>
          <cell r="B688" t="str">
            <v>Project Reset No. GSE</v>
          </cell>
        </row>
        <row r="689">
          <cell r="A689">
            <v>39090</v>
          </cell>
          <cell r="B689" t="str">
            <v>Project Reset No. GSE</v>
          </cell>
        </row>
        <row r="690">
          <cell r="A690">
            <v>39091</v>
          </cell>
          <cell r="B690" t="str">
            <v>Project Reset No. GSE</v>
          </cell>
        </row>
        <row r="691">
          <cell r="A691">
            <v>39092</v>
          </cell>
          <cell r="B691" t="str">
            <v>Project Reset No. GSE</v>
          </cell>
        </row>
        <row r="692">
          <cell r="A692">
            <v>39093</v>
          </cell>
          <cell r="B692" t="str">
            <v>Project Reset No. GSE</v>
          </cell>
        </row>
        <row r="693">
          <cell r="A693">
            <v>39094</v>
          </cell>
          <cell r="B693" t="str">
            <v>Project Reset No. GSE</v>
          </cell>
        </row>
        <row r="694">
          <cell r="A694">
            <v>39095</v>
          </cell>
          <cell r="B694" t="str">
            <v>Project Reset No. GSE</v>
          </cell>
        </row>
        <row r="695">
          <cell r="A695">
            <v>39096</v>
          </cell>
          <cell r="B695" t="str">
            <v>Project Reset No. GSE</v>
          </cell>
        </row>
        <row r="696">
          <cell r="A696">
            <v>39097</v>
          </cell>
          <cell r="B696" t="str">
            <v>Project Reset No. GSE</v>
          </cell>
        </row>
        <row r="697">
          <cell r="A697">
            <v>39098</v>
          </cell>
          <cell r="B697" t="str">
            <v>Project Reset No. GSE</v>
          </cell>
        </row>
        <row r="698">
          <cell r="A698">
            <v>39099</v>
          </cell>
          <cell r="B698" t="str">
            <v>Project Reset No. GSE</v>
          </cell>
        </row>
        <row r="699">
          <cell r="A699">
            <v>39100</v>
          </cell>
          <cell r="B699" t="str">
            <v>Project Reset No. GSE</v>
          </cell>
        </row>
        <row r="700">
          <cell r="A700">
            <v>39101</v>
          </cell>
          <cell r="B700" t="str">
            <v>Project Reset No. GSE</v>
          </cell>
        </row>
        <row r="701">
          <cell r="A701">
            <v>39102</v>
          </cell>
          <cell r="B701" t="str">
            <v>Project Reset No. GSE</v>
          </cell>
        </row>
        <row r="702">
          <cell r="A702">
            <v>39103</v>
          </cell>
          <cell r="B702" t="str">
            <v>Project Reset No. GSE</v>
          </cell>
        </row>
        <row r="703">
          <cell r="A703">
            <v>39104</v>
          </cell>
          <cell r="B703" t="str">
            <v>Project Reset No. GSE</v>
          </cell>
        </row>
        <row r="704">
          <cell r="A704">
            <v>39105</v>
          </cell>
          <cell r="B704" t="str">
            <v>Project Reset No. GSE</v>
          </cell>
        </row>
        <row r="705">
          <cell r="A705">
            <v>39106</v>
          </cell>
          <cell r="B705" t="str">
            <v>Project Reset No. GSE</v>
          </cell>
        </row>
        <row r="706">
          <cell r="A706">
            <v>39107</v>
          </cell>
          <cell r="B706" t="str">
            <v>Project Reset No. GSE</v>
          </cell>
        </row>
        <row r="707">
          <cell r="A707">
            <v>39108</v>
          </cell>
          <cell r="B707" t="str">
            <v>Project Reset No. GSE</v>
          </cell>
        </row>
        <row r="708">
          <cell r="A708">
            <v>39109</v>
          </cell>
          <cell r="B708" t="str">
            <v>Project Reset No. GSE</v>
          </cell>
        </row>
        <row r="709">
          <cell r="A709">
            <v>39110</v>
          </cell>
          <cell r="B709" t="str">
            <v>Project Reset No. GSE</v>
          </cell>
        </row>
        <row r="710">
          <cell r="A710">
            <v>39111</v>
          </cell>
          <cell r="B710" t="str">
            <v>Project Reset No. GSE</v>
          </cell>
        </row>
        <row r="711">
          <cell r="A711">
            <v>39112</v>
          </cell>
          <cell r="B711" t="str">
            <v>Project Reset No. GSE</v>
          </cell>
        </row>
        <row r="712">
          <cell r="A712">
            <v>39113</v>
          </cell>
          <cell r="B712" t="str">
            <v>Project Reset No. GSE</v>
          </cell>
        </row>
        <row r="713">
          <cell r="A713">
            <v>39114</v>
          </cell>
          <cell r="B713" t="str">
            <v>Project Reset No. GSE</v>
          </cell>
        </row>
        <row r="714">
          <cell r="A714">
            <v>39115</v>
          </cell>
          <cell r="B714" t="str">
            <v>Project Reset No. GSE</v>
          </cell>
        </row>
        <row r="715">
          <cell r="A715">
            <v>39116</v>
          </cell>
          <cell r="B715" t="str">
            <v>Project Reset No. GSE</v>
          </cell>
        </row>
        <row r="716">
          <cell r="A716">
            <v>39117</v>
          </cell>
          <cell r="B716" t="str">
            <v>Project Reset No. GSE</v>
          </cell>
        </row>
        <row r="717">
          <cell r="A717">
            <v>39118</v>
          </cell>
          <cell r="B717" t="str">
            <v>Project Reset No. GSE</v>
          </cell>
        </row>
        <row r="718">
          <cell r="A718">
            <v>39119</v>
          </cell>
          <cell r="B718" t="str">
            <v>Project Reset No. GSE</v>
          </cell>
        </row>
        <row r="719">
          <cell r="A719">
            <v>39120</v>
          </cell>
          <cell r="B719" t="str">
            <v>Project Reset No. GSE</v>
          </cell>
        </row>
        <row r="720">
          <cell r="A720">
            <v>39121</v>
          </cell>
          <cell r="B720" t="str">
            <v>Project Reset No. GSE</v>
          </cell>
        </row>
        <row r="721">
          <cell r="A721">
            <v>39122</v>
          </cell>
          <cell r="B721" t="str">
            <v>Project Reset No. GSE</v>
          </cell>
        </row>
        <row r="722">
          <cell r="A722">
            <v>39123</v>
          </cell>
          <cell r="B722" t="str">
            <v>Project Reset No. GSE</v>
          </cell>
        </row>
        <row r="723">
          <cell r="A723">
            <v>39124</v>
          </cell>
          <cell r="B723" t="str">
            <v>Project Reset No. GSE</v>
          </cell>
        </row>
        <row r="724">
          <cell r="A724">
            <v>39125</v>
          </cell>
          <cell r="B724" t="str">
            <v>Project Reset No. GSE</v>
          </cell>
        </row>
        <row r="725">
          <cell r="A725">
            <v>39126</v>
          </cell>
          <cell r="B725" t="str">
            <v>Project Reset No. GSE</v>
          </cell>
        </row>
        <row r="726">
          <cell r="A726">
            <v>39127</v>
          </cell>
          <cell r="B726" t="str">
            <v>Project Reset No. GSE</v>
          </cell>
        </row>
        <row r="727">
          <cell r="A727">
            <v>39128</v>
          </cell>
          <cell r="B727" t="str">
            <v>Project Reset No. GSE</v>
          </cell>
        </row>
        <row r="728">
          <cell r="A728">
            <v>39129</v>
          </cell>
          <cell r="B728" t="str">
            <v>Project Reset No. GSE</v>
          </cell>
        </row>
        <row r="729">
          <cell r="A729">
            <v>39130</v>
          </cell>
          <cell r="B729" t="str">
            <v>Project Reset No. GSE</v>
          </cell>
        </row>
        <row r="730">
          <cell r="A730">
            <v>39131</v>
          </cell>
          <cell r="B730" t="str">
            <v>Project Reset No. GSE</v>
          </cell>
        </row>
        <row r="731">
          <cell r="A731">
            <v>39132</v>
          </cell>
          <cell r="B731" t="str">
            <v>Project Reset No. GSE</v>
          </cell>
        </row>
        <row r="732">
          <cell r="A732">
            <v>39133</v>
          </cell>
          <cell r="B732" t="str">
            <v>Project Reset No. GSE</v>
          </cell>
        </row>
        <row r="733">
          <cell r="A733">
            <v>39134</v>
          </cell>
          <cell r="B733" t="str">
            <v>Project Reset No. GSE</v>
          </cell>
        </row>
        <row r="734">
          <cell r="A734">
            <v>39135</v>
          </cell>
          <cell r="B734" t="str">
            <v>Project Reset No. GSE</v>
          </cell>
        </row>
        <row r="735">
          <cell r="A735">
            <v>39136</v>
          </cell>
          <cell r="B735" t="str">
            <v>Project Reset No. GSE</v>
          </cell>
        </row>
        <row r="736">
          <cell r="A736">
            <v>39137</v>
          </cell>
          <cell r="B736" t="str">
            <v>Project Reset No. GSE</v>
          </cell>
        </row>
        <row r="737">
          <cell r="A737">
            <v>39138</v>
          </cell>
          <cell r="B737" t="str">
            <v>Project Reset No. GSE</v>
          </cell>
        </row>
        <row r="738">
          <cell r="A738">
            <v>39139</v>
          </cell>
          <cell r="B738" t="str">
            <v>Project Reset No. GSE</v>
          </cell>
        </row>
        <row r="739">
          <cell r="A739">
            <v>39140</v>
          </cell>
          <cell r="B739" t="str">
            <v>Project Reset No. GSE</v>
          </cell>
        </row>
        <row r="740">
          <cell r="A740">
            <v>39141</v>
          </cell>
          <cell r="B740" t="str">
            <v>Project Reset No. GSE</v>
          </cell>
        </row>
        <row r="741">
          <cell r="A741">
            <v>39142</v>
          </cell>
          <cell r="B741" t="str">
            <v>Project Reset No. GSE</v>
          </cell>
        </row>
        <row r="742">
          <cell r="A742">
            <v>39143</v>
          </cell>
          <cell r="B742" t="str">
            <v>Project Reset No. GSE</v>
          </cell>
        </row>
        <row r="743">
          <cell r="A743">
            <v>39144</v>
          </cell>
          <cell r="B743" t="str">
            <v>Project Reset No. GSE</v>
          </cell>
        </row>
        <row r="744">
          <cell r="A744">
            <v>39145</v>
          </cell>
          <cell r="B744" t="str">
            <v>Project Reset No. GSE</v>
          </cell>
        </row>
        <row r="745">
          <cell r="A745">
            <v>39146</v>
          </cell>
          <cell r="B745" t="str">
            <v>Project Reset No. GSE</v>
          </cell>
        </row>
        <row r="746">
          <cell r="A746">
            <v>39147</v>
          </cell>
          <cell r="B746" t="str">
            <v>Project Reset No. GSE</v>
          </cell>
        </row>
        <row r="747">
          <cell r="A747">
            <v>39148</v>
          </cell>
          <cell r="B747" t="str">
            <v>Project Reset No. GSE</v>
          </cell>
        </row>
        <row r="748">
          <cell r="A748">
            <v>39149</v>
          </cell>
          <cell r="B748" t="str">
            <v>Project Reset No. GSE</v>
          </cell>
        </row>
        <row r="749">
          <cell r="A749">
            <v>39150</v>
          </cell>
          <cell r="B749" t="str">
            <v>Project Reset No. GSE</v>
          </cell>
        </row>
        <row r="750">
          <cell r="A750">
            <v>39151</v>
          </cell>
          <cell r="B750" t="str">
            <v>Project Reset No. GSE</v>
          </cell>
        </row>
        <row r="751">
          <cell r="A751">
            <v>39152</v>
          </cell>
          <cell r="B751" t="str">
            <v>Project Reset No. GSE</v>
          </cell>
        </row>
        <row r="752">
          <cell r="A752">
            <v>39153</v>
          </cell>
          <cell r="B752" t="str">
            <v>Project Reset No. GSE</v>
          </cell>
        </row>
        <row r="753">
          <cell r="A753">
            <v>39154</v>
          </cell>
          <cell r="B753" t="str">
            <v>Project Reset No. GSE</v>
          </cell>
        </row>
        <row r="754">
          <cell r="A754">
            <v>39155</v>
          </cell>
          <cell r="B754" t="str">
            <v>Project Reset No. GSE</v>
          </cell>
        </row>
        <row r="755">
          <cell r="A755">
            <v>39156</v>
          </cell>
          <cell r="B755" t="str">
            <v>Project Reset No. GSE</v>
          </cell>
        </row>
        <row r="756">
          <cell r="A756">
            <v>39157</v>
          </cell>
          <cell r="B756" t="str">
            <v>Project Reset No. GSE</v>
          </cell>
        </row>
        <row r="757">
          <cell r="A757">
            <v>39158</v>
          </cell>
          <cell r="B757" t="str">
            <v>Project Reset No. GSE</v>
          </cell>
        </row>
        <row r="758">
          <cell r="A758">
            <v>39159</v>
          </cell>
          <cell r="B758" t="str">
            <v>Project Reset No. GSE</v>
          </cell>
        </row>
        <row r="759">
          <cell r="A759">
            <v>39160</v>
          </cell>
          <cell r="B759" t="str">
            <v>Project Reset No. GSE</v>
          </cell>
        </row>
        <row r="760">
          <cell r="A760">
            <v>39161</v>
          </cell>
          <cell r="B760" t="str">
            <v>Project Reset No. GSE</v>
          </cell>
        </row>
        <row r="761">
          <cell r="A761">
            <v>39162</v>
          </cell>
          <cell r="B761" t="str">
            <v>Project Reset No. GSE</v>
          </cell>
        </row>
        <row r="762">
          <cell r="A762">
            <v>39163</v>
          </cell>
          <cell r="B762" t="str">
            <v>Project Reset No. GSE</v>
          </cell>
        </row>
        <row r="763">
          <cell r="A763">
            <v>39164</v>
          </cell>
          <cell r="B763" t="str">
            <v>Project Reset No. GSE</v>
          </cell>
        </row>
        <row r="764">
          <cell r="A764">
            <v>39165</v>
          </cell>
          <cell r="B764" t="str">
            <v>Project Reset No. GSE</v>
          </cell>
        </row>
        <row r="765">
          <cell r="A765">
            <v>39166</v>
          </cell>
          <cell r="B765" t="str">
            <v>Project Reset No. GSE</v>
          </cell>
        </row>
        <row r="766">
          <cell r="A766">
            <v>39167</v>
          </cell>
          <cell r="B766" t="str">
            <v>Project Reset No. GSE</v>
          </cell>
        </row>
        <row r="767">
          <cell r="A767">
            <v>39168</v>
          </cell>
          <cell r="B767" t="str">
            <v>Project Reset No. GSE</v>
          </cell>
        </row>
        <row r="768">
          <cell r="A768">
            <v>39169</v>
          </cell>
          <cell r="B768" t="str">
            <v>Project Reset No. GSE</v>
          </cell>
        </row>
        <row r="769">
          <cell r="A769">
            <v>39170</v>
          </cell>
          <cell r="B769" t="str">
            <v>Project Reset No. GSE</v>
          </cell>
        </row>
        <row r="770">
          <cell r="A770">
            <v>39171</v>
          </cell>
          <cell r="B770" t="str">
            <v>Project Reset No. GSE</v>
          </cell>
        </row>
        <row r="771">
          <cell r="A771">
            <v>39172</v>
          </cell>
          <cell r="B771" t="str">
            <v>Project Reset No. GSE</v>
          </cell>
        </row>
        <row r="772">
          <cell r="A772">
            <v>39173</v>
          </cell>
          <cell r="B772" t="str">
            <v>Project Reset No. GSE</v>
          </cell>
        </row>
        <row r="773">
          <cell r="A773">
            <v>39174</v>
          </cell>
          <cell r="B773" t="str">
            <v>Project Reset No. GSE</v>
          </cell>
        </row>
        <row r="774">
          <cell r="A774">
            <v>39175</v>
          </cell>
          <cell r="B774" t="str">
            <v>Project Reset No. GSE</v>
          </cell>
        </row>
        <row r="775">
          <cell r="A775">
            <v>39176</v>
          </cell>
          <cell r="B775" t="str">
            <v>Project Reset No. GSE</v>
          </cell>
        </row>
        <row r="776">
          <cell r="A776">
            <v>39177</v>
          </cell>
          <cell r="B776" t="str">
            <v>Project Reset No. GSE</v>
          </cell>
        </row>
        <row r="777">
          <cell r="A777">
            <v>39178</v>
          </cell>
          <cell r="B777" t="str">
            <v>Project Reset No. GSE</v>
          </cell>
        </row>
        <row r="778">
          <cell r="A778">
            <v>39179</v>
          </cell>
          <cell r="B778" t="str">
            <v>Project Reset No. GSE</v>
          </cell>
        </row>
        <row r="779">
          <cell r="A779">
            <v>39180</v>
          </cell>
          <cell r="B779" t="str">
            <v>Project Reset No. GSE</v>
          </cell>
        </row>
        <row r="780">
          <cell r="A780">
            <v>39181</v>
          </cell>
          <cell r="B780" t="str">
            <v>Project Reset No. GSE</v>
          </cell>
        </row>
        <row r="781">
          <cell r="A781">
            <v>39182</v>
          </cell>
          <cell r="B781" t="str">
            <v>Project Reset No. GSE</v>
          </cell>
        </row>
        <row r="782">
          <cell r="A782">
            <v>39183</v>
          </cell>
          <cell r="B782" t="str">
            <v>Project Reset No. GSE</v>
          </cell>
        </row>
        <row r="783">
          <cell r="A783">
            <v>39184</v>
          </cell>
          <cell r="B783" t="str">
            <v>Project Reset No. GSE</v>
          </cell>
        </row>
        <row r="784">
          <cell r="A784">
            <v>39185</v>
          </cell>
          <cell r="B784" t="str">
            <v>Project Reset No. GSE</v>
          </cell>
        </row>
        <row r="785">
          <cell r="A785">
            <v>39186</v>
          </cell>
          <cell r="B785" t="str">
            <v>Project Reset No. GSE</v>
          </cell>
        </row>
        <row r="786">
          <cell r="A786">
            <v>39187</v>
          </cell>
          <cell r="B786" t="str">
            <v>Project Reset No. GSE</v>
          </cell>
        </row>
        <row r="787">
          <cell r="A787">
            <v>39188</v>
          </cell>
          <cell r="B787" t="str">
            <v>Project Reset No. GSE</v>
          </cell>
        </row>
        <row r="788">
          <cell r="A788">
            <v>39189</v>
          </cell>
          <cell r="B788" t="str">
            <v>Project Reset No. GSE</v>
          </cell>
        </row>
        <row r="789">
          <cell r="A789">
            <v>39190</v>
          </cell>
          <cell r="B789" t="str">
            <v>Project Reset No. GSE</v>
          </cell>
        </row>
        <row r="790">
          <cell r="A790">
            <v>39191</v>
          </cell>
          <cell r="B790" t="str">
            <v>Project Reset No. GSE</v>
          </cell>
        </row>
        <row r="791">
          <cell r="A791">
            <v>39192</v>
          </cell>
          <cell r="B791" t="str">
            <v>Project Reset No. GSE</v>
          </cell>
        </row>
        <row r="792">
          <cell r="A792">
            <v>39193</v>
          </cell>
          <cell r="B792" t="str">
            <v>Project Reset No. GSE</v>
          </cell>
        </row>
        <row r="793">
          <cell r="A793">
            <v>39194</v>
          </cell>
          <cell r="B793" t="str">
            <v>Project Reset No. GSE</v>
          </cell>
        </row>
        <row r="794">
          <cell r="A794">
            <v>39195</v>
          </cell>
          <cell r="B794" t="str">
            <v>Project Reset No. GSE</v>
          </cell>
        </row>
        <row r="795">
          <cell r="A795">
            <v>39196</v>
          </cell>
          <cell r="B795" t="str">
            <v>Project Reset No. GSE</v>
          </cell>
        </row>
        <row r="796">
          <cell r="A796">
            <v>39197</v>
          </cell>
          <cell r="B796" t="str">
            <v>Project Reset No. GSE</v>
          </cell>
        </row>
        <row r="797">
          <cell r="A797">
            <v>39198</v>
          </cell>
          <cell r="B797" t="str">
            <v>Project Reset No. GSE</v>
          </cell>
        </row>
        <row r="798">
          <cell r="A798">
            <v>39199</v>
          </cell>
          <cell r="B798" t="str">
            <v>Project Reset No. GSE</v>
          </cell>
        </row>
        <row r="799">
          <cell r="A799">
            <v>39200</v>
          </cell>
          <cell r="B799" t="str">
            <v>Project Reset No. GSE</v>
          </cell>
        </row>
        <row r="800">
          <cell r="A800">
            <v>39201</v>
          </cell>
          <cell r="B800" t="str">
            <v>Project Reset No. GSE</v>
          </cell>
        </row>
        <row r="801">
          <cell r="A801">
            <v>39202</v>
          </cell>
          <cell r="B801" t="str">
            <v>Project Reset No. GSE</v>
          </cell>
        </row>
        <row r="802">
          <cell r="A802">
            <v>39203</v>
          </cell>
          <cell r="B802" t="str">
            <v>Project Reset No. GSE</v>
          </cell>
        </row>
        <row r="803">
          <cell r="A803">
            <v>39204</v>
          </cell>
          <cell r="B803" t="str">
            <v>Project Reset No. GSE</v>
          </cell>
        </row>
        <row r="804">
          <cell r="A804">
            <v>39205</v>
          </cell>
          <cell r="B804" t="str">
            <v>Project Reset No. GSE</v>
          </cell>
        </row>
        <row r="805">
          <cell r="A805">
            <v>39206</v>
          </cell>
          <cell r="B805" t="str">
            <v>Project Reset No. GSE</v>
          </cell>
        </row>
        <row r="806">
          <cell r="A806">
            <v>39207</v>
          </cell>
          <cell r="B806" t="str">
            <v>Project Reset No. GSE</v>
          </cell>
        </row>
        <row r="807">
          <cell r="A807">
            <v>39208</v>
          </cell>
          <cell r="B807" t="str">
            <v>Project Reset No. GSE</v>
          </cell>
        </row>
        <row r="808">
          <cell r="A808">
            <v>39209</v>
          </cell>
          <cell r="B808" t="str">
            <v>Project Reset No. GSE</v>
          </cell>
        </row>
        <row r="809">
          <cell r="A809">
            <v>39210</v>
          </cell>
          <cell r="B809" t="str">
            <v>Project Reset No. GSE</v>
          </cell>
        </row>
        <row r="810">
          <cell r="A810">
            <v>39211</v>
          </cell>
          <cell r="B810" t="str">
            <v>Project Reset No. GSE</v>
          </cell>
        </row>
        <row r="811">
          <cell r="A811">
            <v>39212</v>
          </cell>
          <cell r="B811" t="str">
            <v>Project Reset No. GSE</v>
          </cell>
        </row>
        <row r="812">
          <cell r="A812">
            <v>39213</v>
          </cell>
          <cell r="B812" t="str">
            <v>Project Reset No. GSE</v>
          </cell>
        </row>
        <row r="813">
          <cell r="A813">
            <v>39214</v>
          </cell>
          <cell r="B813" t="str">
            <v>Project Reset No. GSE</v>
          </cell>
        </row>
        <row r="814">
          <cell r="A814">
            <v>39215</v>
          </cell>
          <cell r="B814" t="str">
            <v>Project Reset No. GSE</v>
          </cell>
        </row>
        <row r="815">
          <cell r="A815">
            <v>39216</v>
          </cell>
          <cell r="B815" t="str">
            <v>Project Reset No. GSE</v>
          </cell>
        </row>
        <row r="816">
          <cell r="A816">
            <v>39217</v>
          </cell>
          <cell r="B816" t="str">
            <v>Project Reset No. GSE</v>
          </cell>
        </row>
        <row r="817">
          <cell r="A817">
            <v>39218</v>
          </cell>
          <cell r="B817" t="str">
            <v>Project Reset No. GSE</v>
          </cell>
        </row>
        <row r="818">
          <cell r="A818">
            <v>39219</v>
          </cell>
          <cell r="B818" t="str">
            <v>Project Reset No. GSE</v>
          </cell>
        </row>
        <row r="819">
          <cell r="A819">
            <v>39220</v>
          </cell>
          <cell r="B819" t="str">
            <v>Project Reset No. GSE</v>
          </cell>
        </row>
        <row r="820">
          <cell r="A820">
            <v>39221</v>
          </cell>
          <cell r="B820" t="str">
            <v>Project Reset No. GSE</v>
          </cell>
        </row>
        <row r="821">
          <cell r="A821">
            <v>39222</v>
          </cell>
          <cell r="B821" t="str">
            <v>Project Reset No. GSE</v>
          </cell>
        </row>
        <row r="822">
          <cell r="A822">
            <v>39223</v>
          </cell>
          <cell r="B822" t="str">
            <v>Project Reset No. GSE</v>
          </cell>
        </row>
        <row r="823">
          <cell r="A823">
            <v>39224</v>
          </cell>
          <cell r="B823" t="str">
            <v>Project Reset No. GSE</v>
          </cell>
        </row>
        <row r="824">
          <cell r="A824">
            <v>39225</v>
          </cell>
          <cell r="B824" t="str">
            <v>Project Reset No. GSE</v>
          </cell>
        </row>
        <row r="825">
          <cell r="A825">
            <v>39226</v>
          </cell>
          <cell r="B825" t="str">
            <v>Project Reset No. GSE</v>
          </cell>
        </row>
        <row r="826">
          <cell r="A826">
            <v>39227</v>
          </cell>
          <cell r="B826" t="str">
            <v>Project Reset No. GSE</v>
          </cell>
        </row>
        <row r="827">
          <cell r="A827">
            <v>39228</v>
          </cell>
          <cell r="B827" t="str">
            <v>Project Reset No. GSE</v>
          </cell>
        </row>
        <row r="828">
          <cell r="A828">
            <v>39229</v>
          </cell>
          <cell r="B828" t="str">
            <v>Project Reset No. GSE</v>
          </cell>
        </row>
        <row r="829">
          <cell r="A829">
            <v>39230</v>
          </cell>
          <cell r="B829" t="str">
            <v>Project Reset No. GSE</v>
          </cell>
        </row>
        <row r="830">
          <cell r="A830">
            <v>39231</v>
          </cell>
          <cell r="B830" t="str">
            <v>Project Reset No. GSE</v>
          </cell>
        </row>
        <row r="831">
          <cell r="A831">
            <v>39232</v>
          </cell>
          <cell r="B831" t="str">
            <v>Project Reset No. GSE</v>
          </cell>
        </row>
        <row r="832">
          <cell r="A832">
            <v>39233</v>
          </cell>
          <cell r="B832" t="str">
            <v>Project Reset No. GSE</v>
          </cell>
        </row>
        <row r="833">
          <cell r="A833">
            <v>39234</v>
          </cell>
          <cell r="B833" t="str">
            <v>Project Reset No. GSE</v>
          </cell>
        </row>
        <row r="834">
          <cell r="A834">
            <v>39235</v>
          </cell>
          <cell r="B834" t="str">
            <v>Project Reset No. GSE</v>
          </cell>
        </row>
        <row r="835">
          <cell r="A835">
            <v>39236</v>
          </cell>
          <cell r="B835" t="str">
            <v>Project Reset No. GSE</v>
          </cell>
        </row>
        <row r="836">
          <cell r="A836">
            <v>39237</v>
          </cell>
          <cell r="B836" t="str">
            <v>Project Reset No. GSE</v>
          </cell>
        </row>
        <row r="837">
          <cell r="A837">
            <v>39238</v>
          </cell>
          <cell r="B837" t="str">
            <v>Project Reset No. GSE</v>
          </cell>
        </row>
        <row r="838">
          <cell r="A838">
            <v>39239</v>
          </cell>
          <cell r="B838" t="str">
            <v>Project Reset No. GSE</v>
          </cell>
        </row>
        <row r="839">
          <cell r="A839">
            <v>39240</v>
          </cell>
          <cell r="B839" t="str">
            <v>Project Reset No. GSE</v>
          </cell>
        </row>
        <row r="840">
          <cell r="A840">
            <v>39241</v>
          </cell>
          <cell r="B840" t="str">
            <v>Project Reset No. GSE</v>
          </cell>
        </row>
        <row r="841">
          <cell r="A841">
            <v>39242</v>
          </cell>
          <cell r="B841" t="str">
            <v>Project Reset No. GSE</v>
          </cell>
        </row>
        <row r="842">
          <cell r="A842">
            <v>39243</v>
          </cell>
          <cell r="B842" t="str">
            <v>Project Reset No. GSE</v>
          </cell>
        </row>
        <row r="843">
          <cell r="A843">
            <v>39244</v>
          </cell>
          <cell r="B843" t="str">
            <v>Project Reset No. GSE</v>
          </cell>
        </row>
        <row r="844">
          <cell r="A844">
            <v>39245</v>
          </cell>
          <cell r="B844" t="str">
            <v>Project Reset No. GSE</v>
          </cell>
        </row>
        <row r="845">
          <cell r="A845">
            <v>39246</v>
          </cell>
          <cell r="B845" t="str">
            <v>Project Reset No. GSE</v>
          </cell>
        </row>
        <row r="846">
          <cell r="A846">
            <v>39247</v>
          </cell>
          <cell r="B846" t="str">
            <v>Project Reset No. GSE</v>
          </cell>
        </row>
        <row r="847">
          <cell r="A847">
            <v>39248</v>
          </cell>
          <cell r="B847" t="str">
            <v>Project Reset No. GSE</v>
          </cell>
        </row>
        <row r="848">
          <cell r="A848">
            <v>39249</v>
          </cell>
          <cell r="B848" t="str">
            <v>Project Reset No. GSE</v>
          </cell>
        </row>
        <row r="849">
          <cell r="A849">
            <v>39250</v>
          </cell>
          <cell r="B849" t="str">
            <v>Project Reset No. GSE</v>
          </cell>
        </row>
        <row r="850">
          <cell r="A850">
            <v>39251</v>
          </cell>
          <cell r="B850" t="str">
            <v>Project Reset No. GSE</v>
          </cell>
        </row>
        <row r="851">
          <cell r="A851">
            <v>39252</v>
          </cell>
          <cell r="B851" t="str">
            <v>Project Reset No. GSE</v>
          </cell>
        </row>
        <row r="852">
          <cell r="A852">
            <v>39253</v>
          </cell>
          <cell r="B852" t="str">
            <v>Project Reset No. GSE</v>
          </cell>
        </row>
        <row r="853">
          <cell r="A853">
            <v>39254</v>
          </cell>
          <cell r="B853" t="str">
            <v>Project Reset No. GSE</v>
          </cell>
        </row>
        <row r="854">
          <cell r="A854">
            <v>39255</v>
          </cell>
          <cell r="B854" t="str">
            <v>Project Reset No. GSE</v>
          </cell>
        </row>
        <row r="855">
          <cell r="A855">
            <v>39256</v>
          </cell>
          <cell r="B855" t="str">
            <v>Project Reset No. GSE</v>
          </cell>
        </row>
        <row r="856">
          <cell r="A856">
            <v>39257</v>
          </cell>
          <cell r="B856" t="str">
            <v>Project Reset No. GSE</v>
          </cell>
        </row>
        <row r="857">
          <cell r="A857">
            <v>39258</v>
          </cell>
          <cell r="B857" t="str">
            <v>Project Reset No. GSE</v>
          </cell>
        </row>
        <row r="858">
          <cell r="A858">
            <v>39259</v>
          </cell>
          <cell r="B858" t="str">
            <v>Project Reset No. GSE</v>
          </cell>
        </row>
        <row r="859">
          <cell r="A859">
            <v>39260</v>
          </cell>
          <cell r="B859" t="str">
            <v>Project Reset No. GSE</v>
          </cell>
        </row>
        <row r="860">
          <cell r="A860">
            <v>39261</v>
          </cell>
          <cell r="B860" t="str">
            <v>Project Reset No. GSE</v>
          </cell>
        </row>
        <row r="861">
          <cell r="A861">
            <v>39262</v>
          </cell>
          <cell r="B861" t="str">
            <v>Project Reset No. GSE</v>
          </cell>
        </row>
        <row r="862">
          <cell r="A862">
            <v>39263</v>
          </cell>
          <cell r="B862" t="str">
            <v>Project Reset No. GSE</v>
          </cell>
        </row>
        <row r="863">
          <cell r="A863">
            <v>39264</v>
          </cell>
          <cell r="B863" t="str">
            <v>Project Reset No. GSE</v>
          </cell>
        </row>
        <row r="864">
          <cell r="A864">
            <v>39265</v>
          </cell>
          <cell r="B864" t="str">
            <v>Project Reset No. GSE</v>
          </cell>
        </row>
        <row r="865">
          <cell r="A865">
            <v>39266</v>
          </cell>
          <cell r="B865" t="str">
            <v>Project Reset No. GSE</v>
          </cell>
        </row>
        <row r="866">
          <cell r="A866">
            <v>39267</v>
          </cell>
          <cell r="B866" t="str">
            <v>Project Reset No. GSE</v>
          </cell>
        </row>
        <row r="867">
          <cell r="A867">
            <v>39268</v>
          </cell>
          <cell r="B867" t="str">
            <v>Project Reset No. GSE</v>
          </cell>
        </row>
        <row r="868">
          <cell r="A868">
            <v>39269</v>
          </cell>
          <cell r="B868" t="str">
            <v>Project Reset No. GSE</v>
          </cell>
        </row>
        <row r="869">
          <cell r="A869">
            <v>39270</v>
          </cell>
          <cell r="B869" t="str">
            <v>Project Reset No. GSE</v>
          </cell>
        </row>
        <row r="870">
          <cell r="A870">
            <v>39271</v>
          </cell>
          <cell r="B870" t="str">
            <v>Project Reset No. GSE</v>
          </cell>
        </row>
        <row r="871">
          <cell r="A871">
            <v>39272</v>
          </cell>
          <cell r="B871" t="str">
            <v>Project Reset No. GSE</v>
          </cell>
        </row>
        <row r="872">
          <cell r="A872">
            <v>39273</v>
          </cell>
          <cell r="B872" t="str">
            <v>Project Reset No. GSE</v>
          </cell>
        </row>
        <row r="873">
          <cell r="A873">
            <v>39274</v>
          </cell>
          <cell r="B873" t="str">
            <v>Project Reset No. GSE</v>
          </cell>
        </row>
        <row r="874">
          <cell r="A874">
            <v>39275</v>
          </cell>
          <cell r="B874" t="str">
            <v>Project Reset No. GSE</v>
          </cell>
        </row>
        <row r="875">
          <cell r="A875">
            <v>39276</v>
          </cell>
          <cell r="B875" t="str">
            <v>Project Reset No. GSE</v>
          </cell>
        </row>
        <row r="876">
          <cell r="A876">
            <v>39277</v>
          </cell>
          <cell r="B876" t="str">
            <v>Project Reset No. GSE</v>
          </cell>
        </row>
        <row r="877">
          <cell r="A877">
            <v>39278</v>
          </cell>
          <cell r="B877" t="str">
            <v>Project Reset No. GSE</v>
          </cell>
        </row>
        <row r="878">
          <cell r="A878">
            <v>39279</v>
          </cell>
          <cell r="B878" t="str">
            <v>Project Reset No. GSE</v>
          </cell>
        </row>
        <row r="879">
          <cell r="A879">
            <v>39280</v>
          </cell>
          <cell r="B879" t="str">
            <v>Project Reset No. GSE</v>
          </cell>
        </row>
        <row r="880">
          <cell r="A880">
            <v>39281</v>
          </cell>
          <cell r="B880" t="str">
            <v>Project Reset No. GSE</v>
          </cell>
        </row>
        <row r="881">
          <cell r="A881">
            <v>39282</v>
          </cell>
          <cell r="B881" t="str">
            <v>Project Reset No. GSE</v>
          </cell>
        </row>
        <row r="882">
          <cell r="A882">
            <v>39283</v>
          </cell>
          <cell r="B882" t="str">
            <v>Project Reset No. GSE</v>
          </cell>
        </row>
        <row r="883">
          <cell r="A883">
            <v>39284</v>
          </cell>
          <cell r="B883" t="str">
            <v>Project Reset No. GSE</v>
          </cell>
        </row>
        <row r="884">
          <cell r="A884">
            <v>39285</v>
          </cell>
          <cell r="B884" t="str">
            <v>Project Reset No. GSE</v>
          </cell>
        </row>
        <row r="885">
          <cell r="A885">
            <v>39286</v>
          </cell>
          <cell r="B885" t="str">
            <v>Project Reset No. GSE</v>
          </cell>
        </row>
        <row r="886">
          <cell r="A886">
            <v>39287</v>
          </cell>
          <cell r="B886" t="str">
            <v>Project Reset No. GSE</v>
          </cell>
        </row>
        <row r="887">
          <cell r="A887">
            <v>39288</v>
          </cell>
          <cell r="B887" t="str">
            <v>Project Reset No. GSE</v>
          </cell>
        </row>
        <row r="888">
          <cell r="A888">
            <v>39289</v>
          </cell>
          <cell r="B888" t="str">
            <v>Project Reset No. GSE</v>
          </cell>
        </row>
        <row r="889">
          <cell r="A889">
            <v>39290</v>
          </cell>
          <cell r="B889" t="str">
            <v>Project Reset No. GSE</v>
          </cell>
        </row>
        <row r="890">
          <cell r="A890">
            <v>39291</v>
          </cell>
          <cell r="B890" t="str">
            <v>Project Reset No. GSE</v>
          </cell>
        </row>
        <row r="891">
          <cell r="A891">
            <v>39292</v>
          </cell>
          <cell r="B891" t="str">
            <v>Project Reset No. GSE</v>
          </cell>
        </row>
        <row r="892">
          <cell r="A892">
            <v>39293</v>
          </cell>
          <cell r="B892" t="str">
            <v>Project Reset No. GSE</v>
          </cell>
        </row>
        <row r="893">
          <cell r="A893">
            <v>39294</v>
          </cell>
          <cell r="B893" t="str">
            <v>Project Reset No. GSE</v>
          </cell>
        </row>
        <row r="894">
          <cell r="A894">
            <v>39295</v>
          </cell>
          <cell r="B894" t="str">
            <v>Project Reset No. GSE</v>
          </cell>
        </row>
        <row r="895">
          <cell r="A895">
            <v>39296</v>
          </cell>
          <cell r="B895" t="str">
            <v>Project Reset No. GSE</v>
          </cell>
        </row>
        <row r="896">
          <cell r="A896">
            <v>39297</v>
          </cell>
          <cell r="B896" t="str">
            <v>Project Reset No. GSE</v>
          </cell>
        </row>
        <row r="897">
          <cell r="A897">
            <v>39298</v>
          </cell>
          <cell r="B897" t="str">
            <v>Project Reset No. GSE</v>
          </cell>
        </row>
        <row r="898">
          <cell r="A898">
            <v>39299</v>
          </cell>
          <cell r="B898" t="str">
            <v>Project Reset No. GSE</v>
          </cell>
        </row>
        <row r="899">
          <cell r="A899">
            <v>39300</v>
          </cell>
          <cell r="B899" t="str">
            <v>Project Reset No. GSE</v>
          </cell>
        </row>
        <row r="900">
          <cell r="A900">
            <v>39301</v>
          </cell>
          <cell r="B900" t="str">
            <v>Project Reset No. GSE</v>
          </cell>
        </row>
        <row r="901">
          <cell r="A901">
            <v>39302</v>
          </cell>
          <cell r="B901" t="str">
            <v>Project Reset No. GSE</v>
          </cell>
        </row>
        <row r="902">
          <cell r="A902">
            <v>39303</v>
          </cell>
          <cell r="B902" t="str">
            <v>Project Reset No. GSE</v>
          </cell>
        </row>
        <row r="903">
          <cell r="A903">
            <v>39304</v>
          </cell>
          <cell r="B903" t="str">
            <v>Project Reset No. GSE</v>
          </cell>
        </row>
        <row r="904">
          <cell r="A904">
            <v>39305</v>
          </cell>
          <cell r="B904" t="str">
            <v>Project Reset No. GSE</v>
          </cell>
        </row>
        <row r="905">
          <cell r="A905">
            <v>39306</v>
          </cell>
          <cell r="B905" t="str">
            <v>Project Reset No. GSE</v>
          </cell>
        </row>
        <row r="906">
          <cell r="A906">
            <v>39307</v>
          </cell>
          <cell r="B906" t="str">
            <v>Project Reset No. GSE</v>
          </cell>
        </row>
        <row r="907">
          <cell r="A907">
            <v>39308</v>
          </cell>
          <cell r="B907" t="str">
            <v>Project Reset No. GSE</v>
          </cell>
        </row>
        <row r="908">
          <cell r="A908">
            <v>39309</v>
          </cell>
          <cell r="B908" t="str">
            <v>Project Reset No. GSE</v>
          </cell>
        </row>
        <row r="909">
          <cell r="A909">
            <v>39310</v>
          </cell>
          <cell r="B909" t="str">
            <v>Project Reset No. GSE</v>
          </cell>
        </row>
        <row r="910">
          <cell r="A910">
            <v>39311</v>
          </cell>
          <cell r="B910" t="str">
            <v>Project Reset No. GSE</v>
          </cell>
        </row>
        <row r="911">
          <cell r="A911">
            <v>39312</v>
          </cell>
          <cell r="B911" t="str">
            <v>Project Reset No. GSE</v>
          </cell>
        </row>
        <row r="912">
          <cell r="A912">
            <v>39313</v>
          </cell>
          <cell r="B912" t="str">
            <v>Project Reset No. GSE</v>
          </cell>
        </row>
        <row r="913">
          <cell r="A913">
            <v>39314</v>
          </cell>
          <cell r="B913" t="str">
            <v>Project Reset No. GSE</v>
          </cell>
        </row>
        <row r="914">
          <cell r="A914">
            <v>39315</v>
          </cell>
          <cell r="B914" t="str">
            <v>Project Reset No. GSE</v>
          </cell>
        </row>
        <row r="915">
          <cell r="A915">
            <v>39316</v>
          </cell>
          <cell r="B915" t="str">
            <v>Project Reset No. GSE</v>
          </cell>
        </row>
        <row r="916">
          <cell r="A916">
            <v>39317</v>
          </cell>
          <cell r="B916" t="str">
            <v>Project Reset No. GSE</v>
          </cell>
        </row>
        <row r="917">
          <cell r="A917">
            <v>39318</v>
          </cell>
          <cell r="B917" t="str">
            <v>Project Reset No. GSE</v>
          </cell>
        </row>
        <row r="918">
          <cell r="A918">
            <v>39319</v>
          </cell>
          <cell r="B918" t="str">
            <v>Project Reset No. GSE</v>
          </cell>
        </row>
        <row r="919">
          <cell r="A919">
            <v>39320</v>
          </cell>
          <cell r="B919" t="str">
            <v>Project Reset No. GSE</v>
          </cell>
        </row>
        <row r="920">
          <cell r="A920">
            <v>39321</v>
          </cell>
          <cell r="B920" t="str">
            <v>Project Reset No. GSE</v>
          </cell>
        </row>
        <row r="921">
          <cell r="A921">
            <v>39322</v>
          </cell>
          <cell r="B921" t="str">
            <v>Project Reset No. GSE</v>
          </cell>
        </row>
        <row r="922">
          <cell r="A922">
            <v>39323</v>
          </cell>
          <cell r="B922" t="str">
            <v>Project Reset No. GSE</v>
          </cell>
        </row>
        <row r="923">
          <cell r="A923">
            <v>39324</v>
          </cell>
          <cell r="B923" t="str">
            <v>Project Reset No. GSE</v>
          </cell>
        </row>
        <row r="924">
          <cell r="A924">
            <v>39325</v>
          </cell>
          <cell r="B924" t="str">
            <v>Project Reset No. GSE</v>
          </cell>
        </row>
        <row r="925">
          <cell r="A925">
            <v>39326</v>
          </cell>
          <cell r="B925" t="str">
            <v>Project Reset No. GSE</v>
          </cell>
        </row>
        <row r="926">
          <cell r="A926">
            <v>39327</v>
          </cell>
          <cell r="B926" t="str">
            <v>Project Reset No. GSE</v>
          </cell>
        </row>
        <row r="927">
          <cell r="A927">
            <v>39328</v>
          </cell>
          <cell r="B927" t="str">
            <v>Project Reset No. GSE</v>
          </cell>
        </row>
        <row r="928">
          <cell r="A928">
            <v>39329</v>
          </cell>
          <cell r="B928" t="str">
            <v>Project Reset No. GSE</v>
          </cell>
        </row>
        <row r="929">
          <cell r="A929">
            <v>39330</v>
          </cell>
          <cell r="B929" t="str">
            <v>Project Reset No. GSE</v>
          </cell>
        </row>
        <row r="930">
          <cell r="A930">
            <v>39331</v>
          </cell>
          <cell r="B930" t="str">
            <v>Project Reset No. GSE</v>
          </cell>
        </row>
        <row r="931">
          <cell r="A931">
            <v>39332</v>
          </cell>
          <cell r="B931" t="str">
            <v>Project Reset No. GSE</v>
          </cell>
        </row>
        <row r="932">
          <cell r="A932">
            <v>39333</v>
          </cell>
          <cell r="B932" t="str">
            <v>Project Reset No. GSE</v>
          </cell>
        </row>
        <row r="933">
          <cell r="A933">
            <v>39334</v>
          </cell>
          <cell r="B933" t="str">
            <v>Project Reset No. GSE</v>
          </cell>
        </row>
        <row r="934">
          <cell r="A934">
            <v>39335</v>
          </cell>
          <cell r="B934" t="str">
            <v>Project Reset No. GSE</v>
          </cell>
        </row>
        <row r="935">
          <cell r="A935">
            <v>39336</v>
          </cell>
          <cell r="B935" t="str">
            <v>Project Reset No. GSE</v>
          </cell>
        </row>
        <row r="936">
          <cell r="A936">
            <v>39337</v>
          </cell>
          <cell r="B936" t="str">
            <v>Project Reset No. GSE</v>
          </cell>
        </row>
        <row r="937">
          <cell r="A937">
            <v>39338</v>
          </cell>
          <cell r="B937" t="str">
            <v>Project Reset No. GSE</v>
          </cell>
        </row>
        <row r="938">
          <cell r="A938">
            <v>39339</v>
          </cell>
          <cell r="B938" t="str">
            <v>Project Reset No. GSE</v>
          </cell>
        </row>
        <row r="939">
          <cell r="A939">
            <v>39340</v>
          </cell>
          <cell r="B939" t="str">
            <v>Project Reset No. GSE</v>
          </cell>
        </row>
        <row r="940">
          <cell r="A940">
            <v>39341</v>
          </cell>
          <cell r="B940" t="str">
            <v>Project Reset No. GSE</v>
          </cell>
        </row>
        <row r="941">
          <cell r="A941">
            <v>39342</v>
          </cell>
          <cell r="B941" t="str">
            <v>Project Reset No. GSE</v>
          </cell>
        </row>
        <row r="942">
          <cell r="A942">
            <v>39343</v>
          </cell>
          <cell r="B942" t="str">
            <v>Project Reset No. GSE</v>
          </cell>
        </row>
        <row r="943">
          <cell r="A943">
            <v>39344</v>
          </cell>
          <cell r="B943" t="str">
            <v>Project Reset No. GSE</v>
          </cell>
        </row>
        <row r="944">
          <cell r="A944">
            <v>39345</v>
          </cell>
          <cell r="B944" t="str">
            <v>Project Reset No. GSE</v>
          </cell>
        </row>
        <row r="945">
          <cell r="A945">
            <v>39346</v>
          </cell>
          <cell r="B945" t="str">
            <v>Project Reset No. GSE</v>
          </cell>
        </row>
        <row r="946">
          <cell r="A946">
            <v>39347</v>
          </cell>
          <cell r="B946" t="str">
            <v>Project Reset No. GSE</v>
          </cell>
        </row>
        <row r="947">
          <cell r="A947">
            <v>39348</v>
          </cell>
          <cell r="B947" t="str">
            <v>Project Reset No. GSE</v>
          </cell>
        </row>
        <row r="948">
          <cell r="A948">
            <v>39349</v>
          </cell>
          <cell r="B948" t="str">
            <v>Project Reset No. GSE</v>
          </cell>
        </row>
        <row r="949">
          <cell r="A949">
            <v>39350</v>
          </cell>
          <cell r="B949" t="str">
            <v>Project Reset No. GSE</v>
          </cell>
        </row>
        <row r="950">
          <cell r="A950">
            <v>39351</v>
          </cell>
          <cell r="B950" t="str">
            <v>Project Reset No. GSE</v>
          </cell>
        </row>
        <row r="951">
          <cell r="A951">
            <v>39352</v>
          </cell>
          <cell r="B951" t="str">
            <v>Project Reset No. GSE</v>
          </cell>
        </row>
        <row r="952">
          <cell r="A952">
            <v>39353</v>
          </cell>
          <cell r="B952" t="str">
            <v>Project Reset No. GSE</v>
          </cell>
        </row>
        <row r="953">
          <cell r="A953">
            <v>39354</v>
          </cell>
          <cell r="B953" t="str">
            <v>Project Reset No. GSE</v>
          </cell>
        </row>
        <row r="954">
          <cell r="A954">
            <v>39355</v>
          </cell>
          <cell r="B954" t="str">
            <v>Project Reset No. GSE</v>
          </cell>
        </row>
        <row r="955">
          <cell r="A955">
            <v>39356</v>
          </cell>
          <cell r="B955" t="str">
            <v>Project Reset No. GSE</v>
          </cell>
        </row>
        <row r="956">
          <cell r="A956">
            <v>39357</v>
          </cell>
          <cell r="B956" t="str">
            <v>Project Reset No. GSE</v>
          </cell>
        </row>
        <row r="957">
          <cell r="A957">
            <v>39358</v>
          </cell>
          <cell r="B957" t="str">
            <v>Project Reset No. GSE</v>
          </cell>
        </row>
        <row r="958">
          <cell r="A958">
            <v>39359</v>
          </cell>
          <cell r="B958" t="str">
            <v>Project Reset No. GSE</v>
          </cell>
        </row>
        <row r="959">
          <cell r="A959">
            <v>39360</v>
          </cell>
          <cell r="B959" t="str">
            <v>Project Reset No. GSE</v>
          </cell>
        </row>
        <row r="960">
          <cell r="A960">
            <v>39361</v>
          </cell>
          <cell r="B960" t="str">
            <v>Project Reset No. GSE</v>
          </cell>
        </row>
        <row r="961">
          <cell r="A961">
            <v>39362</v>
          </cell>
          <cell r="B961" t="str">
            <v>Project Reset No. GSE</v>
          </cell>
        </row>
        <row r="962">
          <cell r="A962">
            <v>39363</v>
          </cell>
          <cell r="B962" t="str">
            <v>Project Reset No. GSE</v>
          </cell>
        </row>
        <row r="963">
          <cell r="A963">
            <v>39364</v>
          </cell>
          <cell r="B963" t="str">
            <v>Project Reset No. GSE</v>
          </cell>
        </row>
        <row r="964">
          <cell r="A964">
            <v>39365</v>
          </cell>
          <cell r="B964" t="str">
            <v>Project Reset No. GSE</v>
          </cell>
        </row>
        <row r="965">
          <cell r="A965">
            <v>39366</v>
          </cell>
          <cell r="B965" t="str">
            <v>Project Reset No. GSE</v>
          </cell>
        </row>
        <row r="966">
          <cell r="A966">
            <v>39367</v>
          </cell>
          <cell r="B966" t="str">
            <v>Project Reset No. GSE</v>
          </cell>
        </row>
        <row r="967">
          <cell r="A967">
            <v>39368</v>
          </cell>
          <cell r="B967" t="str">
            <v>Project Reset No. GSE</v>
          </cell>
        </row>
        <row r="968">
          <cell r="A968">
            <v>39369</v>
          </cell>
          <cell r="B968" t="str">
            <v>Project Reset No. GSE</v>
          </cell>
        </row>
        <row r="969">
          <cell r="A969">
            <v>39370</v>
          </cell>
          <cell r="B969" t="str">
            <v>Project Reset No. GSE</v>
          </cell>
        </row>
        <row r="970">
          <cell r="A970">
            <v>39371</v>
          </cell>
          <cell r="B970" t="str">
            <v>Project Reset No. GSE</v>
          </cell>
        </row>
        <row r="971">
          <cell r="A971">
            <v>39372</v>
          </cell>
          <cell r="B971" t="str">
            <v>Project Reset No. GSE</v>
          </cell>
        </row>
        <row r="972">
          <cell r="A972">
            <v>39373</v>
          </cell>
          <cell r="B972" t="str">
            <v>Project Reset No. GSE</v>
          </cell>
        </row>
        <row r="973">
          <cell r="A973">
            <v>39374</v>
          </cell>
          <cell r="B973" t="str">
            <v>Project Reset No. GSE</v>
          </cell>
        </row>
        <row r="974">
          <cell r="A974">
            <v>39375</v>
          </cell>
          <cell r="B974" t="str">
            <v>Project Reset No. GSE</v>
          </cell>
        </row>
        <row r="975">
          <cell r="A975">
            <v>39376</v>
          </cell>
          <cell r="B975" t="str">
            <v>Project Reset No. GSE</v>
          </cell>
        </row>
        <row r="976">
          <cell r="A976">
            <v>39377</v>
          </cell>
          <cell r="B976" t="str">
            <v>Project Reset No. GSE</v>
          </cell>
        </row>
        <row r="977">
          <cell r="A977">
            <v>39378</v>
          </cell>
          <cell r="B977" t="str">
            <v>Project Reset No. GSE</v>
          </cell>
        </row>
        <row r="978">
          <cell r="A978">
            <v>39379</v>
          </cell>
          <cell r="B978" t="str">
            <v>Project Reset No. GSE</v>
          </cell>
        </row>
        <row r="979">
          <cell r="A979">
            <v>39380</v>
          </cell>
          <cell r="B979" t="str">
            <v>Project Reset No. GSE</v>
          </cell>
        </row>
        <row r="980">
          <cell r="A980">
            <v>39381</v>
          </cell>
          <cell r="B980" t="str">
            <v>Project Reset No. GSE</v>
          </cell>
        </row>
        <row r="981">
          <cell r="A981">
            <v>39382</v>
          </cell>
          <cell r="B981" t="str">
            <v>Project Reset No. GSE</v>
          </cell>
        </row>
        <row r="982">
          <cell r="A982">
            <v>39383</v>
          </cell>
          <cell r="B982" t="str">
            <v>Project Reset No. GSE</v>
          </cell>
        </row>
        <row r="983">
          <cell r="A983">
            <v>39384</v>
          </cell>
          <cell r="B983" t="str">
            <v>Project Reset No. GSE</v>
          </cell>
        </row>
        <row r="984">
          <cell r="A984">
            <v>39385</v>
          </cell>
          <cell r="B984" t="str">
            <v>Project Reset No. GSE</v>
          </cell>
        </row>
        <row r="985">
          <cell r="A985">
            <v>39386</v>
          </cell>
          <cell r="B985" t="str">
            <v>Project Reset No. GSE</v>
          </cell>
        </row>
        <row r="986">
          <cell r="A986">
            <v>39388</v>
          </cell>
          <cell r="B986" t="str">
            <v>Project Reset No. GSE</v>
          </cell>
        </row>
        <row r="987">
          <cell r="A987">
            <v>39389</v>
          </cell>
          <cell r="B987" t="str">
            <v>Project Reset No. GSE</v>
          </cell>
        </row>
        <row r="988">
          <cell r="A988">
            <v>39390</v>
          </cell>
          <cell r="B988" t="str">
            <v>Project Reset No. GSE</v>
          </cell>
        </row>
        <row r="989">
          <cell r="A989">
            <v>39391</v>
          </cell>
          <cell r="B989" t="str">
            <v>Project Reset No. GSE</v>
          </cell>
        </row>
        <row r="990">
          <cell r="A990">
            <v>39392</v>
          </cell>
          <cell r="B990" t="str">
            <v>Project Reset No. GSE</v>
          </cell>
        </row>
        <row r="991">
          <cell r="A991">
            <v>39393</v>
          </cell>
          <cell r="B991" t="str">
            <v>Project Reset No. GSE</v>
          </cell>
        </row>
        <row r="992">
          <cell r="A992">
            <v>39394</v>
          </cell>
          <cell r="B992" t="str">
            <v>Project Reset No. GSE</v>
          </cell>
        </row>
        <row r="993">
          <cell r="A993">
            <v>39395</v>
          </cell>
          <cell r="B993" t="str">
            <v>Project Reset No. GSE</v>
          </cell>
        </row>
        <row r="994">
          <cell r="A994">
            <v>39396</v>
          </cell>
          <cell r="B994" t="str">
            <v>Project Reset No. GSE</v>
          </cell>
        </row>
        <row r="995">
          <cell r="A995">
            <v>39397</v>
          </cell>
          <cell r="B995" t="str">
            <v>Project Reset No. GSE</v>
          </cell>
        </row>
        <row r="996">
          <cell r="A996">
            <v>39398</v>
          </cell>
          <cell r="B996" t="str">
            <v>Project Reset No. GSE</v>
          </cell>
        </row>
        <row r="997">
          <cell r="A997">
            <v>39399</v>
          </cell>
          <cell r="B997" t="str">
            <v>Project Reset No. GSE</v>
          </cell>
        </row>
        <row r="998">
          <cell r="A998">
            <v>39400</v>
          </cell>
          <cell r="B998" t="str">
            <v>Project Reset No. GSE</v>
          </cell>
        </row>
        <row r="999">
          <cell r="A999">
            <v>39401</v>
          </cell>
          <cell r="B999" t="str">
            <v>Project Reset No. GSE</v>
          </cell>
        </row>
        <row r="1000">
          <cell r="A1000">
            <v>39402</v>
          </cell>
          <cell r="B1000" t="str">
            <v>Project Reset No. GSE</v>
          </cell>
        </row>
        <row r="1001">
          <cell r="A1001">
            <v>39403</v>
          </cell>
          <cell r="B1001" t="str">
            <v>Project Reset No. GSE</v>
          </cell>
        </row>
        <row r="1002">
          <cell r="A1002">
            <v>39404</v>
          </cell>
          <cell r="B1002" t="str">
            <v>Project Reset No. GSE</v>
          </cell>
        </row>
        <row r="1003">
          <cell r="A1003">
            <v>39405</v>
          </cell>
          <cell r="B1003" t="str">
            <v>Project Reset No. GSE</v>
          </cell>
        </row>
        <row r="1004">
          <cell r="A1004">
            <v>39406</v>
          </cell>
          <cell r="B1004" t="str">
            <v>Project Reset No. GSE</v>
          </cell>
        </row>
        <row r="1005">
          <cell r="A1005">
            <v>39407</v>
          </cell>
          <cell r="B1005" t="str">
            <v>Project Reset No. GSE</v>
          </cell>
        </row>
        <row r="1006">
          <cell r="A1006">
            <v>39408</v>
          </cell>
          <cell r="B1006" t="str">
            <v>Project Reset No. GSE</v>
          </cell>
        </row>
        <row r="1007">
          <cell r="A1007">
            <v>39409</v>
          </cell>
          <cell r="B1007" t="str">
            <v>Project Reset No. GSE</v>
          </cell>
        </row>
        <row r="1008">
          <cell r="A1008">
            <v>39410</v>
          </cell>
          <cell r="B1008" t="str">
            <v>Project Reset No. GSE</v>
          </cell>
        </row>
        <row r="1009">
          <cell r="A1009">
            <v>39411</v>
          </cell>
          <cell r="B1009" t="str">
            <v>Project Reset No. GSE</v>
          </cell>
        </row>
        <row r="1010">
          <cell r="A1010">
            <v>39412</v>
          </cell>
          <cell r="B1010" t="str">
            <v>Project Reset No. GSE</v>
          </cell>
        </row>
        <row r="1011">
          <cell r="A1011">
            <v>39413</v>
          </cell>
          <cell r="B1011" t="str">
            <v>Project Reset No. GSE</v>
          </cell>
        </row>
        <row r="1012">
          <cell r="A1012">
            <v>39414</v>
          </cell>
          <cell r="B1012" t="str">
            <v>Project Reset No. GSE</v>
          </cell>
        </row>
        <row r="1013">
          <cell r="A1013">
            <v>39415</v>
          </cell>
          <cell r="B1013" t="str">
            <v>Project Reset No. GSE</v>
          </cell>
        </row>
        <row r="1014">
          <cell r="A1014">
            <v>39416</v>
          </cell>
          <cell r="B1014" t="str">
            <v>Project Reset No. GSE</v>
          </cell>
        </row>
        <row r="1015">
          <cell r="A1015">
            <v>39417</v>
          </cell>
          <cell r="B1015" t="str">
            <v>Project Reset No. GSE</v>
          </cell>
        </row>
        <row r="1016">
          <cell r="A1016">
            <v>39418</v>
          </cell>
          <cell r="B1016" t="str">
            <v>Project Reset No. GSE</v>
          </cell>
        </row>
        <row r="1017">
          <cell r="A1017">
            <v>39420</v>
          </cell>
          <cell r="B1017" t="str">
            <v>Project Reset No. GSE</v>
          </cell>
        </row>
        <row r="1018">
          <cell r="A1018">
            <v>39421</v>
          </cell>
          <cell r="B1018" t="str">
            <v>Project Reset No. GSE</v>
          </cell>
        </row>
        <row r="1019">
          <cell r="A1019">
            <v>39422</v>
          </cell>
          <cell r="B1019" t="str">
            <v>Project Reset No. GSE</v>
          </cell>
        </row>
        <row r="1020">
          <cell r="A1020">
            <v>39423</v>
          </cell>
          <cell r="B1020" t="str">
            <v>Project Reset No. GSE</v>
          </cell>
        </row>
        <row r="1021">
          <cell r="A1021">
            <v>39424</v>
          </cell>
          <cell r="B1021" t="str">
            <v>Project Reset No. GSE</v>
          </cell>
        </row>
        <row r="1022">
          <cell r="A1022">
            <v>39425</v>
          </cell>
          <cell r="B1022" t="str">
            <v>Project Reset No. GSE</v>
          </cell>
        </row>
        <row r="1023">
          <cell r="A1023">
            <v>39426</v>
          </cell>
          <cell r="B1023" t="str">
            <v>Project Reset No. GSE</v>
          </cell>
        </row>
        <row r="1024">
          <cell r="A1024">
            <v>39427</v>
          </cell>
          <cell r="B1024" t="str">
            <v>Project Reset No. GSE</v>
          </cell>
        </row>
        <row r="1025">
          <cell r="A1025">
            <v>39428</v>
          </cell>
          <cell r="B1025" t="str">
            <v>Project Reset No. GSE</v>
          </cell>
        </row>
        <row r="1026">
          <cell r="A1026">
            <v>39419</v>
          </cell>
          <cell r="B1026" t="str">
            <v>Project Reset No. GSE</v>
          </cell>
        </row>
        <row r="1027">
          <cell r="A1027">
            <v>39429</v>
          </cell>
          <cell r="B1027" t="str">
            <v>Project Reset No. GSE</v>
          </cell>
        </row>
        <row r="1028">
          <cell r="A1028">
            <v>39430</v>
          </cell>
          <cell r="B1028" t="str">
            <v>Project Reset No. GSE</v>
          </cell>
        </row>
        <row r="1029">
          <cell r="A1029">
            <v>39431</v>
          </cell>
          <cell r="B1029" t="str">
            <v>Project Reset No. GSE</v>
          </cell>
        </row>
        <row r="1030">
          <cell r="A1030">
            <v>39432</v>
          </cell>
          <cell r="B1030" t="str">
            <v>Project Reset No. GSE</v>
          </cell>
        </row>
        <row r="1031">
          <cell r="A1031">
            <v>39433</v>
          </cell>
          <cell r="B1031" t="str">
            <v>Project Reset No. GSE</v>
          </cell>
        </row>
        <row r="1032">
          <cell r="A1032">
            <v>39434</v>
          </cell>
          <cell r="B1032" t="str">
            <v>Project Reset No. GSE</v>
          </cell>
        </row>
        <row r="1033">
          <cell r="A1033">
            <v>39435</v>
          </cell>
          <cell r="B1033" t="str">
            <v>Project Reset No. GSE</v>
          </cell>
        </row>
        <row r="1034">
          <cell r="A1034">
            <v>39436</v>
          </cell>
          <cell r="B1034" t="str">
            <v>Project Reset No. GSE</v>
          </cell>
        </row>
        <row r="1035">
          <cell r="A1035">
            <v>39437</v>
          </cell>
          <cell r="B1035" t="str">
            <v>Project Reset No. GSE</v>
          </cell>
        </row>
        <row r="1036">
          <cell r="A1036">
            <v>39438</v>
          </cell>
          <cell r="B1036" t="str">
            <v>Project Reset No. GSE</v>
          </cell>
        </row>
        <row r="1037">
          <cell r="A1037">
            <v>39439</v>
          </cell>
          <cell r="B1037" t="str">
            <v>Project Reset No. GSE</v>
          </cell>
        </row>
        <row r="1038">
          <cell r="A1038">
            <v>39440</v>
          </cell>
          <cell r="B1038" t="str">
            <v>Project Reset No. GSE</v>
          </cell>
        </row>
        <row r="1039">
          <cell r="A1039">
            <v>39441</v>
          </cell>
          <cell r="B1039" t="str">
            <v>Project Reset No. GSE</v>
          </cell>
        </row>
        <row r="1040">
          <cell r="A1040">
            <v>39442</v>
          </cell>
          <cell r="B1040" t="str">
            <v>Project Reset No. GSE</v>
          </cell>
        </row>
        <row r="1041">
          <cell r="A1041">
            <v>39443</v>
          </cell>
          <cell r="B1041" t="str">
            <v>Project Reset No. GSE</v>
          </cell>
        </row>
        <row r="1042">
          <cell r="A1042">
            <v>39444</v>
          </cell>
          <cell r="B1042" t="str">
            <v>Project Reset No. GSE</v>
          </cell>
        </row>
        <row r="1043">
          <cell r="A1043">
            <v>39445</v>
          </cell>
          <cell r="B1043" t="str">
            <v>Project Reset No. GSE</v>
          </cell>
        </row>
        <row r="1044">
          <cell r="A1044">
            <v>39446</v>
          </cell>
          <cell r="B1044" t="str">
            <v>Project Reset No. GSE</v>
          </cell>
        </row>
        <row r="1045">
          <cell r="A1045">
            <v>39447</v>
          </cell>
          <cell r="B1045" t="str">
            <v>Project Reset No. GSE</v>
          </cell>
        </row>
        <row r="1046">
          <cell r="A1046">
            <v>39448</v>
          </cell>
          <cell r="B1046" t="str">
            <v>Project Reset No. GSE</v>
          </cell>
        </row>
        <row r="1047">
          <cell r="A1047">
            <v>907</v>
          </cell>
          <cell r="B1047" t="str">
            <v>Project Reset No. GSE</v>
          </cell>
        </row>
        <row r="1048">
          <cell r="A1048">
            <v>857</v>
          </cell>
          <cell r="B1048" t="str">
            <v>Project Reset No. GSE</v>
          </cell>
        </row>
        <row r="1049">
          <cell r="A1049">
            <v>862</v>
          </cell>
          <cell r="B1049" t="str">
            <v>Project Reset No. GSE</v>
          </cell>
        </row>
        <row r="1050">
          <cell r="A1050">
            <v>3987</v>
          </cell>
          <cell r="B1050" t="str">
            <v>Project Reset No. GSE</v>
          </cell>
        </row>
        <row r="1051">
          <cell r="A1051">
            <v>3993</v>
          </cell>
          <cell r="B1051" t="str">
            <v>Project Reset No. GSE</v>
          </cell>
        </row>
        <row r="1052">
          <cell r="A1052">
            <v>4280</v>
          </cell>
          <cell r="B1052" t="str">
            <v>Project Reset No. GSE</v>
          </cell>
        </row>
        <row r="1053">
          <cell r="A1053">
            <v>4726</v>
          </cell>
          <cell r="B1053" t="str">
            <v>Project Reset No. GSE</v>
          </cell>
        </row>
        <row r="1054">
          <cell r="A1054">
            <v>4738</v>
          </cell>
          <cell r="B1054" t="str">
            <v>Project Reset No. GSE</v>
          </cell>
        </row>
        <row r="1055">
          <cell r="A1055">
            <v>5029</v>
          </cell>
          <cell r="B1055" t="str">
            <v>Project Reset No. GSE</v>
          </cell>
        </row>
        <row r="1056">
          <cell r="A1056">
            <v>833</v>
          </cell>
          <cell r="B1056" t="str">
            <v>Drill down</v>
          </cell>
        </row>
        <row r="1057">
          <cell r="A1057">
            <v>40477</v>
          </cell>
          <cell r="B1057" t="str">
            <v>Drill down</v>
          </cell>
        </row>
        <row r="1058">
          <cell r="A1058">
            <v>40478</v>
          </cell>
          <cell r="B1058" t="str">
            <v>Drill down</v>
          </cell>
        </row>
        <row r="1059">
          <cell r="A1059">
            <v>40479</v>
          </cell>
          <cell r="B1059" t="str">
            <v>Drill down</v>
          </cell>
        </row>
        <row r="1060">
          <cell r="A1060">
            <v>40480</v>
          </cell>
          <cell r="B1060" t="str">
            <v>Drill down</v>
          </cell>
        </row>
        <row r="1061">
          <cell r="A1061">
            <v>849</v>
          </cell>
          <cell r="B1061" t="str">
            <v>Drill down</v>
          </cell>
        </row>
        <row r="1062">
          <cell r="A1062">
            <v>40481</v>
          </cell>
          <cell r="B1062" t="str">
            <v>Drill down</v>
          </cell>
        </row>
        <row r="1063">
          <cell r="A1063">
            <v>40482</v>
          </cell>
          <cell r="B1063" t="str">
            <v>Drill down</v>
          </cell>
        </row>
        <row r="1064">
          <cell r="A1064">
            <v>40483</v>
          </cell>
          <cell r="B1064" t="str">
            <v>Drill down</v>
          </cell>
        </row>
        <row r="1065">
          <cell r="A1065">
            <v>40484</v>
          </cell>
          <cell r="B1065" t="str">
            <v>Drill down</v>
          </cell>
        </row>
        <row r="1066">
          <cell r="A1066">
            <v>40485</v>
          </cell>
          <cell r="B1066" t="str">
            <v>Drill down</v>
          </cell>
        </row>
        <row r="1067">
          <cell r="A1067">
            <v>865</v>
          </cell>
          <cell r="B1067" t="str">
            <v>Drill down</v>
          </cell>
        </row>
        <row r="1068">
          <cell r="A1068">
            <v>40486</v>
          </cell>
          <cell r="B1068" t="str">
            <v>Drill down</v>
          </cell>
        </row>
        <row r="1069">
          <cell r="A1069">
            <v>40487</v>
          </cell>
          <cell r="B1069" t="str">
            <v>Drill down</v>
          </cell>
        </row>
        <row r="1070">
          <cell r="A1070">
            <v>40488</v>
          </cell>
          <cell r="B1070" t="str">
            <v>Drill down</v>
          </cell>
        </row>
        <row r="1071">
          <cell r="A1071">
            <v>40489</v>
          </cell>
          <cell r="B1071" t="str">
            <v>Drill down</v>
          </cell>
        </row>
        <row r="1072">
          <cell r="A1072">
            <v>40490</v>
          </cell>
          <cell r="B1072" t="str">
            <v>Drill down</v>
          </cell>
        </row>
        <row r="1073">
          <cell r="A1073">
            <v>875</v>
          </cell>
          <cell r="B1073" t="str">
            <v>Drill down</v>
          </cell>
        </row>
        <row r="1074">
          <cell r="A1074">
            <v>40491</v>
          </cell>
          <cell r="B1074" t="str">
            <v>Drill down</v>
          </cell>
        </row>
        <row r="1075">
          <cell r="A1075">
            <v>4293</v>
          </cell>
          <cell r="B1075" t="str">
            <v>Drill down</v>
          </cell>
        </row>
        <row r="1076">
          <cell r="A1076">
            <v>40492</v>
          </cell>
          <cell r="B1076" t="str">
            <v>Drill down</v>
          </cell>
        </row>
        <row r="1077">
          <cell r="A1077">
            <v>40493</v>
          </cell>
          <cell r="B1077" t="str">
            <v>Drill down</v>
          </cell>
        </row>
        <row r="1078">
          <cell r="A1078">
            <v>40494</v>
          </cell>
          <cell r="B1078" t="str">
            <v>Drill down</v>
          </cell>
        </row>
        <row r="1079">
          <cell r="A1079">
            <v>40495</v>
          </cell>
          <cell r="B1079" t="str">
            <v>Drill down</v>
          </cell>
        </row>
        <row r="1080">
          <cell r="A1080">
            <v>40496</v>
          </cell>
          <cell r="B1080" t="str">
            <v>Drill down</v>
          </cell>
        </row>
        <row r="1081">
          <cell r="A1081">
            <v>40497</v>
          </cell>
          <cell r="B1081" t="str">
            <v>Drill down</v>
          </cell>
        </row>
        <row r="1082">
          <cell r="A1082">
            <v>40498</v>
          </cell>
          <cell r="B1082" t="str">
            <v>Drill down</v>
          </cell>
        </row>
        <row r="1083">
          <cell r="A1083">
            <v>40499</v>
          </cell>
          <cell r="B1083" t="str">
            <v>Drill down</v>
          </cell>
        </row>
        <row r="1084">
          <cell r="A1084">
            <v>40500</v>
          </cell>
          <cell r="B1084" t="str">
            <v>Drill down</v>
          </cell>
        </row>
        <row r="1085">
          <cell r="A1085">
            <v>40501</v>
          </cell>
          <cell r="B1085" t="str">
            <v>Drill down</v>
          </cell>
        </row>
        <row r="1086">
          <cell r="A1086">
            <v>40502</v>
          </cell>
          <cell r="B1086" t="str">
            <v>Drill down</v>
          </cell>
        </row>
        <row r="1087">
          <cell r="A1087">
            <v>40503</v>
          </cell>
          <cell r="B1087" t="str">
            <v>Drill down</v>
          </cell>
        </row>
        <row r="1088">
          <cell r="A1088">
            <v>40504</v>
          </cell>
          <cell r="B1088" t="str">
            <v>Drill down</v>
          </cell>
        </row>
        <row r="1089">
          <cell r="A1089">
            <v>40505</v>
          </cell>
          <cell r="B1089" t="str">
            <v>Drill down</v>
          </cell>
        </row>
        <row r="1090">
          <cell r="A1090">
            <v>40506</v>
          </cell>
          <cell r="B1090" t="str">
            <v>Drill down</v>
          </cell>
        </row>
        <row r="1091">
          <cell r="A1091">
            <v>40507</v>
          </cell>
          <cell r="B1091" t="str">
            <v>Drill down</v>
          </cell>
        </row>
        <row r="1092">
          <cell r="A1092">
            <v>40508</v>
          </cell>
          <cell r="B1092" t="str">
            <v>Drill down</v>
          </cell>
        </row>
        <row r="1093">
          <cell r="A1093">
            <v>40516</v>
          </cell>
          <cell r="B1093" t="str">
            <v>Drill down</v>
          </cell>
        </row>
        <row r="1094">
          <cell r="A1094">
            <v>40517</v>
          </cell>
          <cell r="B1094" t="str">
            <v>Drill down</v>
          </cell>
        </row>
        <row r="1095">
          <cell r="A1095">
            <v>40518</v>
          </cell>
          <cell r="B1095" t="str">
            <v>Drill down</v>
          </cell>
        </row>
        <row r="1096">
          <cell r="A1096">
            <v>40519</v>
          </cell>
          <cell r="B1096" t="str">
            <v>Drill down</v>
          </cell>
        </row>
        <row r="1097">
          <cell r="A1097">
            <v>4294</v>
          </cell>
          <cell r="B1097" t="str">
            <v>Drill down</v>
          </cell>
        </row>
        <row r="1098">
          <cell r="A1098">
            <v>40509</v>
          </cell>
          <cell r="B1098" t="str">
            <v>Drill down</v>
          </cell>
        </row>
        <row r="1099">
          <cell r="A1099">
            <v>4317</v>
          </cell>
          <cell r="B1099" t="str">
            <v>Drill down</v>
          </cell>
        </row>
        <row r="1100">
          <cell r="A1100">
            <v>40510</v>
          </cell>
          <cell r="B1100" t="str">
            <v>Drill down</v>
          </cell>
        </row>
        <row r="1101">
          <cell r="A1101">
            <v>4318</v>
          </cell>
          <cell r="B1101" t="str">
            <v>Drill down</v>
          </cell>
        </row>
        <row r="1102">
          <cell r="A1102">
            <v>40511</v>
          </cell>
          <cell r="B1102" t="str">
            <v>Drill down</v>
          </cell>
        </row>
        <row r="1103">
          <cell r="A1103">
            <v>4319</v>
          </cell>
          <cell r="B1103" t="str">
            <v>Drill down</v>
          </cell>
        </row>
        <row r="1104">
          <cell r="A1104">
            <v>40512</v>
          </cell>
          <cell r="B1104" t="str">
            <v>Drill down</v>
          </cell>
        </row>
        <row r="1105">
          <cell r="A1105">
            <v>4320</v>
          </cell>
          <cell r="B1105" t="str">
            <v>Drill down</v>
          </cell>
        </row>
        <row r="1106">
          <cell r="A1106">
            <v>40513</v>
          </cell>
          <cell r="B1106" t="str">
            <v>Drill down</v>
          </cell>
        </row>
        <row r="1107">
          <cell r="A1107">
            <v>4321</v>
          </cell>
          <cell r="B1107" t="str">
            <v>Drill down</v>
          </cell>
        </row>
        <row r="1108">
          <cell r="A1108">
            <v>40514</v>
          </cell>
          <cell r="B1108" t="str">
            <v>Drill down</v>
          </cell>
        </row>
        <row r="1109">
          <cell r="A1109">
            <v>4322</v>
          </cell>
          <cell r="B1109" t="str">
            <v>Drill down</v>
          </cell>
        </row>
        <row r="1110">
          <cell r="A1110">
            <v>40515</v>
          </cell>
          <cell r="B1110" t="str">
            <v>Drill down</v>
          </cell>
        </row>
        <row r="1111">
          <cell r="A1111">
            <v>4332</v>
          </cell>
          <cell r="B1111" t="str">
            <v>Drill down</v>
          </cell>
        </row>
        <row r="1112">
          <cell r="A1112">
            <v>40520</v>
          </cell>
          <cell r="B1112" t="str">
            <v>Drill down</v>
          </cell>
        </row>
        <row r="1113">
          <cell r="A1113">
            <v>40521</v>
          </cell>
          <cell r="B1113" t="str">
            <v>Drill down</v>
          </cell>
        </row>
        <row r="1114">
          <cell r="A1114">
            <v>4733</v>
          </cell>
          <cell r="B1114" t="str">
            <v>Drill down</v>
          </cell>
        </row>
        <row r="1115">
          <cell r="A1115">
            <v>40522</v>
          </cell>
          <cell r="B1115" t="str">
            <v>Drill down</v>
          </cell>
        </row>
        <row r="1116">
          <cell r="A1116">
            <v>40523</v>
          </cell>
          <cell r="B1116" t="str">
            <v>Drill down</v>
          </cell>
        </row>
        <row r="1117">
          <cell r="A1117">
            <v>40524</v>
          </cell>
          <cell r="B1117" t="str">
            <v>Drill down</v>
          </cell>
        </row>
        <row r="1118">
          <cell r="A1118">
            <v>4734</v>
          </cell>
          <cell r="B1118" t="str">
            <v>Drill down</v>
          </cell>
        </row>
        <row r="1119">
          <cell r="A1119">
            <v>40525</v>
          </cell>
          <cell r="B1119" t="str">
            <v>Drill down</v>
          </cell>
        </row>
        <row r="1120">
          <cell r="A1120">
            <v>40526</v>
          </cell>
          <cell r="B1120" t="str">
            <v>Drill down</v>
          </cell>
        </row>
        <row r="1121">
          <cell r="A1121">
            <v>4737</v>
          </cell>
          <cell r="B1121" t="str">
            <v>Drill down</v>
          </cell>
        </row>
        <row r="1122">
          <cell r="A1122">
            <v>40527</v>
          </cell>
          <cell r="B1122" t="str">
            <v>Drill down</v>
          </cell>
        </row>
        <row r="1123">
          <cell r="A1123">
            <v>40528</v>
          </cell>
          <cell r="B1123" t="str">
            <v>Drill down</v>
          </cell>
        </row>
        <row r="1124">
          <cell r="A1124">
            <v>40529</v>
          </cell>
          <cell r="B1124" t="str">
            <v>Drill down</v>
          </cell>
        </row>
        <row r="1125">
          <cell r="A1125">
            <v>40530</v>
          </cell>
          <cell r="B1125" t="str">
            <v>Drill down</v>
          </cell>
        </row>
        <row r="1126">
          <cell r="A1126">
            <v>40531</v>
          </cell>
          <cell r="B1126" t="str">
            <v>Drill down</v>
          </cell>
        </row>
        <row r="1127">
          <cell r="A1127">
            <v>40532</v>
          </cell>
          <cell r="B1127" t="str">
            <v>Drill down</v>
          </cell>
        </row>
        <row r="1128">
          <cell r="A1128">
            <v>40533</v>
          </cell>
          <cell r="B1128" t="str">
            <v>Drill down</v>
          </cell>
        </row>
        <row r="1129">
          <cell r="A1129">
            <v>40534</v>
          </cell>
          <cell r="B1129" t="str">
            <v>Drill down</v>
          </cell>
        </row>
        <row r="1130">
          <cell r="A1130">
            <v>40535</v>
          </cell>
          <cell r="B1130" t="str">
            <v>Drill down</v>
          </cell>
        </row>
        <row r="1131">
          <cell r="A1131">
            <v>40536</v>
          </cell>
          <cell r="B1131" t="str">
            <v>Drill down</v>
          </cell>
        </row>
        <row r="1132">
          <cell r="A1132">
            <v>40537</v>
          </cell>
          <cell r="B1132" t="str">
            <v>Drill down</v>
          </cell>
        </row>
        <row r="1133">
          <cell r="A1133">
            <v>40538</v>
          </cell>
          <cell r="B1133" t="str">
            <v>Drill down</v>
          </cell>
        </row>
        <row r="1134">
          <cell r="A1134">
            <v>40539</v>
          </cell>
          <cell r="B1134" t="str">
            <v>Drill down</v>
          </cell>
        </row>
        <row r="1135">
          <cell r="A1135">
            <v>40540</v>
          </cell>
          <cell r="B1135" t="str">
            <v>Drill down</v>
          </cell>
        </row>
        <row r="1136">
          <cell r="A1136">
            <v>40541</v>
          </cell>
          <cell r="B1136" t="str">
            <v>Drill down</v>
          </cell>
        </row>
        <row r="1137">
          <cell r="A1137">
            <v>40542</v>
          </cell>
          <cell r="B1137" t="str">
            <v>Drill down</v>
          </cell>
        </row>
        <row r="1138">
          <cell r="A1138">
            <v>40543</v>
          </cell>
          <cell r="B1138" t="str">
            <v>Drill down</v>
          </cell>
        </row>
        <row r="1139">
          <cell r="A1139">
            <v>40544</v>
          </cell>
          <cell r="B1139" t="str">
            <v>Drill down</v>
          </cell>
        </row>
        <row r="1140">
          <cell r="A1140">
            <v>40545</v>
          </cell>
          <cell r="B1140" t="str">
            <v>Drill down</v>
          </cell>
        </row>
        <row r="1141">
          <cell r="A1141">
            <v>4740</v>
          </cell>
          <cell r="B1141" t="str">
            <v>Drill down</v>
          </cell>
        </row>
        <row r="1142">
          <cell r="A1142">
            <v>40546</v>
          </cell>
          <cell r="B1142" t="str">
            <v>Drill down</v>
          </cell>
        </row>
        <row r="1143">
          <cell r="A1143">
            <v>40547</v>
          </cell>
          <cell r="B1143" t="str">
            <v>Drill down</v>
          </cell>
        </row>
        <row r="1144">
          <cell r="A1144">
            <v>4746</v>
          </cell>
          <cell r="B1144" t="str">
            <v>Drill down</v>
          </cell>
        </row>
        <row r="1145">
          <cell r="A1145">
            <v>40548</v>
          </cell>
          <cell r="B1145" t="str">
            <v>Drill down</v>
          </cell>
        </row>
        <row r="1146">
          <cell r="A1146">
            <v>40549</v>
          </cell>
          <cell r="B1146" t="str">
            <v>Drill down</v>
          </cell>
        </row>
        <row r="1147">
          <cell r="A1147">
            <v>40550</v>
          </cell>
          <cell r="B1147" t="str">
            <v>Drill down</v>
          </cell>
        </row>
        <row r="1148">
          <cell r="A1148">
            <v>40551</v>
          </cell>
          <cell r="B1148" t="str">
            <v>Drill down</v>
          </cell>
        </row>
        <row r="1149">
          <cell r="A1149">
            <v>40552</v>
          </cell>
          <cell r="B1149" t="str">
            <v>Drill down</v>
          </cell>
        </row>
        <row r="1150">
          <cell r="A1150">
            <v>40553</v>
          </cell>
          <cell r="B1150" t="str">
            <v>Drill down</v>
          </cell>
        </row>
        <row r="1151">
          <cell r="A1151">
            <v>40554</v>
          </cell>
          <cell r="B1151" t="str">
            <v>Drill down</v>
          </cell>
        </row>
        <row r="1152">
          <cell r="A1152">
            <v>40555</v>
          </cell>
          <cell r="B1152" t="str">
            <v>Drill down</v>
          </cell>
        </row>
        <row r="1153">
          <cell r="A1153">
            <v>40556</v>
          </cell>
          <cell r="B1153" t="str">
            <v>Drill down</v>
          </cell>
        </row>
        <row r="1154">
          <cell r="A1154">
            <v>4748</v>
          </cell>
          <cell r="B1154" t="str">
            <v>Drill down</v>
          </cell>
        </row>
        <row r="1155">
          <cell r="A1155">
            <v>40557</v>
          </cell>
          <cell r="B1155" t="str">
            <v>Drill down</v>
          </cell>
        </row>
        <row r="1156">
          <cell r="A1156">
            <v>40558</v>
          </cell>
          <cell r="B1156" t="str">
            <v>Drill down</v>
          </cell>
        </row>
        <row r="1157">
          <cell r="A1157">
            <v>40559</v>
          </cell>
          <cell r="B1157" t="str">
            <v>Drill down</v>
          </cell>
        </row>
        <row r="1158">
          <cell r="A1158">
            <v>40560</v>
          </cell>
          <cell r="B1158" t="str">
            <v>Drill down</v>
          </cell>
        </row>
        <row r="1159">
          <cell r="A1159">
            <v>40561</v>
          </cell>
          <cell r="B1159" t="str">
            <v>Drill down</v>
          </cell>
        </row>
        <row r="1160">
          <cell r="A1160">
            <v>40562</v>
          </cell>
          <cell r="B1160" t="str">
            <v>Drill down</v>
          </cell>
        </row>
        <row r="1161">
          <cell r="A1161">
            <v>40563</v>
          </cell>
          <cell r="B1161" t="str">
            <v>Drill down</v>
          </cell>
        </row>
        <row r="1162">
          <cell r="A1162">
            <v>40564</v>
          </cell>
          <cell r="B1162" t="str">
            <v>Drill down</v>
          </cell>
        </row>
        <row r="1163">
          <cell r="A1163">
            <v>40565</v>
          </cell>
          <cell r="B1163" t="str">
            <v>Drill down</v>
          </cell>
        </row>
        <row r="1164">
          <cell r="A1164">
            <v>40566</v>
          </cell>
          <cell r="B1164" t="str">
            <v>Drill down</v>
          </cell>
        </row>
        <row r="1165">
          <cell r="A1165">
            <v>40567</v>
          </cell>
          <cell r="B1165" t="str">
            <v>Drill down</v>
          </cell>
        </row>
        <row r="1166">
          <cell r="A1166">
            <v>40568</v>
          </cell>
          <cell r="B1166" t="str">
            <v>Drill down</v>
          </cell>
        </row>
        <row r="1167">
          <cell r="A1167">
            <v>40569</v>
          </cell>
          <cell r="B1167" t="str">
            <v>Drill down</v>
          </cell>
        </row>
        <row r="1168">
          <cell r="A1168">
            <v>40570</v>
          </cell>
          <cell r="B1168" t="str">
            <v>Drill down</v>
          </cell>
        </row>
        <row r="1169">
          <cell r="A1169">
            <v>40571</v>
          </cell>
          <cell r="B1169" t="str">
            <v>Drill down</v>
          </cell>
        </row>
        <row r="1170">
          <cell r="A1170">
            <v>40572</v>
          </cell>
          <cell r="B1170" t="str">
            <v>Drill down</v>
          </cell>
        </row>
        <row r="1171">
          <cell r="A1171">
            <v>40573</v>
          </cell>
          <cell r="B1171" t="str">
            <v>Drill down</v>
          </cell>
        </row>
        <row r="1172">
          <cell r="A1172">
            <v>40574</v>
          </cell>
          <cell r="B1172" t="str">
            <v>Drill down</v>
          </cell>
        </row>
        <row r="1173">
          <cell r="A1173">
            <v>40575</v>
          </cell>
          <cell r="B1173" t="str">
            <v>Drill down</v>
          </cell>
        </row>
        <row r="1174">
          <cell r="A1174">
            <v>4751</v>
          </cell>
          <cell r="B1174" t="str">
            <v>Drill down</v>
          </cell>
        </row>
        <row r="1175">
          <cell r="A1175">
            <v>40576</v>
          </cell>
          <cell r="B1175" t="str">
            <v>Drill down</v>
          </cell>
        </row>
        <row r="1176">
          <cell r="A1176">
            <v>40577</v>
          </cell>
          <cell r="B1176" t="str">
            <v>Drill down</v>
          </cell>
        </row>
        <row r="1177">
          <cell r="A1177">
            <v>40578</v>
          </cell>
          <cell r="B1177" t="str">
            <v>Drill down</v>
          </cell>
        </row>
        <row r="1178">
          <cell r="A1178">
            <v>40579</v>
          </cell>
          <cell r="B1178" t="str">
            <v>Drill down</v>
          </cell>
        </row>
        <row r="1179">
          <cell r="A1179">
            <v>4759</v>
          </cell>
          <cell r="B1179" t="str">
            <v>Drill down</v>
          </cell>
        </row>
        <row r="1180">
          <cell r="A1180">
            <v>40580</v>
          </cell>
          <cell r="B1180" t="str">
            <v>Drill down</v>
          </cell>
        </row>
        <row r="1181">
          <cell r="A1181">
            <v>40581</v>
          </cell>
          <cell r="B1181" t="str">
            <v>Drill down</v>
          </cell>
        </row>
        <row r="1182">
          <cell r="A1182">
            <v>40582</v>
          </cell>
          <cell r="B1182" t="str">
            <v>Drill down</v>
          </cell>
        </row>
        <row r="1183">
          <cell r="A1183">
            <v>40583</v>
          </cell>
          <cell r="B1183" t="str">
            <v>Drill down</v>
          </cell>
        </row>
        <row r="1184">
          <cell r="A1184">
            <v>5123</v>
          </cell>
          <cell r="B1184" t="str">
            <v>Drill down</v>
          </cell>
        </row>
        <row r="1185">
          <cell r="A1185">
            <v>40584</v>
          </cell>
          <cell r="B1185" t="str">
            <v>Drill down</v>
          </cell>
        </row>
        <row r="1186">
          <cell r="A1186">
            <v>5213</v>
          </cell>
          <cell r="B1186" t="str">
            <v>Drill down</v>
          </cell>
        </row>
        <row r="1187">
          <cell r="A1187">
            <v>40585</v>
          </cell>
          <cell r="B1187" t="str">
            <v>Drill down</v>
          </cell>
        </row>
        <row r="1188">
          <cell r="A1188">
            <v>40586</v>
          </cell>
          <cell r="B1188" t="str">
            <v>Drill down</v>
          </cell>
        </row>
        <row r="1189">
          <cell r="A1189">
            <v>40587</v>
          </cell>
          <cell r="B1189" t="str">
            <v>Drill down</v>
          </cell>
        </row>
        <row r="1190">
          <cell r="A1190">
            <v>40588</v>
          </cell>
          <cell r="B1190" t="str">
            <v>Drill down</v>
          </cell>
        </row>
        <row r="1191">
          <cell r="A1191">
            <v>5339</v>
          </cell>
          <cell r="B1191" t="str">
            <v>Drill down</v>
          </cell>
        </row>
        <row r="1192">
          <cell r="A1192">
            <v>40589</v>
          </cell>
          <cell r="B1192" t="str">
            <v>Drill down</v>
          </cell>
        </row>
        <row r="1193">
          <cell r="A1193">
            <v>5377</v>
          </cell>
          <cell r="B1193" t="str">
            <v>Drill down</v>
          </cell>
        </row>
        <row r="1194">
          <cell r="A1194">
            <v>40590</v>
          </cell>
          <cell r="B1194" t="str">
            <v>Drill down</v>
          </cell>
        </row>
        <row r="1195">
          <cell r="A1195">
            <v>40591</v>
          </cell>
          <cell r="B1195" t="str">
            <v>Drill down</v>
          </cell>
        </row>
        <row r="1196">
          <cell r="A1196">
            <v>40592</v>
          </cell>
          <cell r="B1196" t="str">
            <v>Drill down</v>
          </cell>
        </row>
        <row r="1197">
          <cell r="A1197">
            <v>40593</v>
          </cell>
          <cell r="B1197" t="str">
            <v>Drill down</v>
          </cell>
        </row>
        <row r="1198">
          <cell r="A1198">
            <v>40594</v>
          </cell>
          <cell r="B1198" t="str">
            <v>Drill down</v>
          </cell>
        </row>
        <row r="1199">
          <cell r="A1199">
            <v>40595</v>
          </cell>
          <cell r="B1199" t="str">
            <v>Drill down</v>
          </cell>
        </row>
        <row r="1200">
          <cell r="A1200">
            <v>40596</v>
          </cell>
          <cell r="B1200" t="str">
            <v>Drill down</v>
          </cell>
        </row>
        <row r="1201">
          <cell r="A1201">
            <v>40597</v>
          </cell>
          <cell r="B1201" t="str">
            <v>Drill down</v>
          </cell>
        </row>
        <row r="1202">
          <cell r="A1202">
            <v>5378</v>
          </cell>
          <cell r="B1202" t="str">
            <v>Drill down</v>
          </cell>
        </row>
        <row r="1203">
          <cell r="A1203">
            <v>40598</v>
          </cell>
          <cell r="B1203" t="str">
            <v>Drill down</v>
          </cell>
        </row>
        <row r="1204">
          <cell r="A1204">
            <v>40599</v>
          </cell>
          <cell r="B1204" t="str">
            <v>Drill down</v>
          </cell>
        </row>
        <row r="1205">
          <cell r="A1205">
            <v>40600</v>
          </cell>
          <cell r="B1205" t="str">
            <v>Drill down</v>
          </cell>
        </row>
        <row r="1206">
          <cell r="A1206">
            <v>40601</v>
          </cell>
          <cell r="B1206" t="str">
            <v>Drill down</v>
          </cell>
        </row>
        <row r="1207">
          <cell r="A1207">
            <v>40602</v>
          </cell>
          <cell r="B1207" t="str">
            <v>Drill down</v>
          </cell>
        </row>
        <row r="1208">
          <cell r="A1208">
            <v>5379</v>
          </cell>
          <cell r="B1208" t="str">
            <v>Drill down</v>
          </cell>
        </row>
        <row r="1209">
          <cell r="A1209">
            <v>40603</v>
          </cell>
          <cell r="B1209" t="str">
            <v>Drill down</v>
          </cell>
        </row>
        <row r="1210">
          <cell r="A1210">
            <v>40604</v>
          </cell>
          <cell r="B1210" t="str">
            <v>Drill down</v>
          </cell>
        </row>
        <row r="1211">
          <cell r="A1211">
            <v>40605</v>
          </cell>
          <cell r="B1211" t="str">
            <v>Drill down</v>
          </cell>
        </row>
        <row r="1212">
          <cell r="A1212">
            <v>40606</v>
          </cell>
          <cell r="B1212" t="str">
            <v>Drill down</v>
          </cell>
        </row>
        <row r="1213">
          <cell r="A1213">
            <v>5462</v>
          </cell>
          <cell r="B1213" t="str">
            <v>Drill down</v>
          </cell>
        </row>
        <row r="1214">
          <cell r="A1214">
            <v>40607</v>
          </cell>
          <cell r="B1214" t="str">
            <v>Drill down</v>
          </cell>
        </row>
        <row r="1215">
          <cell r="A1215">
            <v>4281</v>
          </cell>
          <cell r="B1215" t="str">
            <v>Drill down</v>
          </cell>
        </row>
        <row r="1216">
          <cell r="A1216">
            <v>40626</v>
          </cell>
          <cell r="B1216" t="str">
            <v>Drill down</v>
          </cell>
        </row>
        <row r="1217">
          <cell r="A1217">
            <v>40608</v>
          </cell>
          <cell r="B1217" t="str">
            <v>Drill down</v>
          </cell>
        </row>
        <row r="1218">
          <cell r="A1218">
            <v>40609</v>
          </cell>
          <cell r="B1218" t="str">
            <v>Drill down</v>
          </cell>
        </row>
        <row r="1219">
          <cell r="A1219">
            <v>40610</v>
          </cell>
          <cell r="B1219" t="str">
            <v>Drill down</v>
          </cell>
        </row>
        <row r="1220">
          <cell r="A1220">
            <v>40611</v>
          </cell>
          <cell r="B1220" t="str">
            <v>Drill down</v>
          </cell>
        </row>
        <row r="1221">
          <cell r="A1221">
            <v>40612</v>
          </cell>
          <cell r="B1221" t="str">
            <v>Drill down</v>
          </cell>
        </row>
        <row r="1222">
          <cell r="A1222">
            <v>40613</v>
          </cell>
          <cell r="B1222" t="str">
            <v>Drill down</v>
          </cell>
        </row>
        <row r="1223">
          <cell r="A1223">
            <v>40614</v>
          </cell>
          <cell r="B1223" t="str">
            <v>Drill down</v>
          </cell>
        </row>
        <row r="1224">
          <cell r="A1224">
            <v>40615</v>
          </cell>
          <cell r="B1224" t="str">
            <v>Drill down</v>
          </cell>
        </row>
        <row r="1225">
          <cell r="A1225">
            <v>40616</v>
          </cell>
          <cell r="B1225" t="str">
            <v>Drill down</v>
          </cell>
        </row>
        <row r="1226">
          <cell r="A1226">
            <v>40617</v>
          </cell>
          <cell r="B1226" t="str">
            <v>Drill down</v>
          </cell>
        </row>
        <row r="1227">
          <cell r="A1227">
            <v>40618</v>
          </cell>
          <cell r="B1227" t="str">
            <v>Drill down</v>
          </cell>
        </row>
        <row r="1228">
          <cell r="A1228">
            <v>40619</v>
          </cell>
          <cell r="B1228" t="str">
            <v>Drill down</v>
          </cell>
        </row>
        <row r="1229">
          <cell r="A1229">
            <v>40620</v>
          </cell>
          <cell r="B1229" t="str">
            <v>Drill down</v>
          </cell>
        </row>
        <row r="1230">
          <cell r="A1230">
            <v>40621</v>
          </cell>
          <cell r="B1230" t="str">
            <v>Drill down</v>
          </cell>
        </row>
        <row r="1231">
          <cell r="A1231">
            <v>40622</v>
          </cell>
          <cell r="B1231" t="str">
            <v>Drill down</v>
          </cell>
        </row>
        <row r="1232">
          <cell r="A1232">
            <v>40623</v>
          </cell>
          <cell r="B1232" t="str">
            <v>Drill down</v>
          </cell>
        </row>
        <row r="1233">
          <cell r="A1233">
            <v>40624</v>
          </cell>
          <cell r="B1233" t="str">
            <v>Drill down</v>
          </cell>
        </row>
        <row r="1234">
          <cell r="A1234">
            <v>40625</v>
          </cell>
          <cell r="B1234" t="str">
            <v>Drill down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BU17"/>
      <sheetName val="is_sum_permonth (15)"/>
      <sheetName val="is_det_permonth (15)"/>
      <sheetName val="Actual'15"/>
      <sheetName val="WS15"/>
      <sheetName val="VVV"/>
      <sheetName val="is_sum_permonth (16)"/>
      <sheetName val="is_det_permonth (16)"/>
      <sheetName val="Actual'16"/>
      <sheetName val="Royalty Actual"/>
      <sheetName val="WS2016"/>
      <sheetName val="V"/>
      <sheetName val="is_det_permonth (BU)"/>
      <sheetName val="is_sum_permonth (BU)"/>
      <sheetName val="Sheet3"/>
      <sheetName val="WS BU (2)"/>
      <sheetName val="WS BU"/>
      <sheetName val="VV"/>
      <sheetName val="WS17 (2)"/>
      <sheetName val="WS17"/>
      <sheetName val="Ops "/>
      <sheetName val="Airline"/>
      <sheetName val="Ops Data"/>
      <sheetName val="RF PNL"/>
      <sheetName val="RF OPEX"/>
      <sheetName val="Actual'17"/>
      <sheetName val="is_sum_permonth"/>
      <sheetName val="is_det_permonth"/>
      <sheetName val="Table (2)"/>
      <sheetName val="Graph"/>
      <sheetName val="Graph BOC"/>
      <sheetName val="WS Act"/>
      <sheetName val="WS Act (2)"/>
      <sheetName val="Sheet4"/>
      <sheetName val="Table"/>
      <sheetName val="VVVV"/>
      <sheetName val="DT"/>
      <sheetName val="DT CGK"/>
      <sheetName val="Cargo Tonnage 2012-2015"/>
      <sheetName val="DT 2010-2016"/>
      <sheetName val="Sheet2"/>
      <sheetName val="Sheet1"/>
      <sheetName val="Sheet6"/>
      <sheetName val="Sheet8"/>
      <sheetName val="Upload Oracle BU17"/>
      <sheetName val="Downside Budget 2017"/>
      <sheetName val="SJ MAB"/>
      <sheetName val="Sheet5"/>
      <sheetName val="ASA &amp; CT YTD Apr"/>
      <sheetName val="ASA Bank"/>
      <sheetName val="ASA Airlines"/>
      <sheetName val="ASA Hotel"/>
      <sheetName val="Overtime YTD April17"/>
      <sheetName val="Cargo KL"/>
    </sheetNames>
    <sheetDataSet>
      <sheetData sheetId="0">
        <row r="7">
          <cell r="K7" t="str">
            <v>Account</v>
          </cell>
          <cell r="L7">
            <v>42736</v>
          </cell>
          <cell r="M7">
            <v>42767</v>
          </cell>
          <cell r="N7">
            <v>42795</v>
          </cell>
          <cell r="O7">
            <v>42826</v>
          </cell>
          <cell r="P7">
            <v>42856</v>
          </cell>
          <cell r="Q7">
            <v>42887</v>
          </cell>
          <cell r="R7">
            <v>42917</v>
          </cell>
          <cell r="S7">
            <v>42948</v>
          </cell>
          <cell r="T7">
            <v>42979</v>
          </cell>
          <cell r="U7">
            <v>43009</v>
          </cell>
          <cell r="V7">
            <v>43040</v>
          </cell>
          <cell r="W7">
            <v>43070</v>
          </cell>
        </row>
        <row r="8">
          <cell r="K8">
            <v>62200</v>
          </cell>
          <cell r="L8">
            <v>12922900</v>
          </cell>
          <cell r="M8">
            <v>12922900</v>
          </cell>
          <cell r="N8">
            <v>12922900</v>
          </cell>
          <cell r="O8">
            <v>12922900</v>
          </cell>
          <cell r="P8">
            <v>12922900</v>
          </cell>
          <cell r="Q8">
            <v>12922900</v>
          </cell>
          <cell r="R8">
            <v>12922900</v>
          </cell>
          <cell r="S8">
            <v>12922900</v>
          </cell>
          <cell r="T8">
            <v>12922900</v>
          </cell>
          <cell r="U8">
            <v>12922900</v>
          </cell>
          <cell r="V8">
            <v>12922900</v>
          </cell>
          <cell r="W8">
            <v>12922900</v>
          </cell>
        </row>
        <row r="9">
          <cell r="K9">
            <v>71101</v>
          </cell>
          <cell r="L9">
            <v>27900000</v>
          </cell>
          <cell r="M9">
            <v>25200000</v>
          </cell>
          <cell r="N9">
            <v>27900000</v>
          </cell>
          <cell r="O9">
            <v>27000000</v>
          </cell>
          <cell r="P9">
            <v>27900000</v>
          </cell>
          <cell r="Q9">
            <v>27000000</v>
          </cell>
          <cell r="R9">
            <v>27900000</v>
          </cell>
          <cell r="S9">
            <v>27900000</v>
          </cell>
          <cell r="T9">
            <v>27000000</v>
          </cell>
          <cell r="U9">
            <v>27900000</v>
          </cell>
          <cell r="V9">
            <v>27000000</v>
          </cell>
          <cell r="W9">
            <v>27900000</v>
          </cell>
        </row>
        <row r="10">
          <cell r="K10">
            <v>71102</v>
          </cell>
          <cell r="L10">
            <v>312328400</v>
          </cell>
          <cell r="M10">
            <v>282758800</v>
          </cell>
          <cell r="N10">
            <v>304704900</v>
          </cell>
          <cell r="O10">
            <v>302972200</v>
          </cell>
          <cell r="P10">
            <v>311820200</v>
          </cell>
          <cell r="Q10">
            <v>301054800</v>
          </cell>
          <cell r="R10">
            <v>312721200</v>
          </cell>
          <cell r="S10">
            <v>311889500</v>
          </cell>
          <cell r="T10">
            <v>302972200</v>
          </cell>
          <cell r="U10">
            <v>311820200</v>
          </cell>
          <cell r="V10">
            <v>302140600</v>
          </cell>
          <cell r="W10">
            <v>313298700</v>
          </cell>
        </row>
        <row r="11">
          <cell r="K11">
            <v>71104</v>
          </cell>
          <cell r="L11">
            <v>815043900</v>
          </cell>
          <cell r="M11">
            <v>766030100</v>
          </cell>
          <cell r="N11">
            <v>788629700</v>
          </cell>
          <cell r="O11">
            <v>778427300</v>
          </cell>
          <cell r="P11">
            <v>798565400</v>
          </cell>
          <cell r="Q11">
            <v>794349700</v>
          </cell>
          <cell r="R11">
            <v>847849200</v>
          </cell>
          <cell r="S11">
            <v>811367200</v>
          </cell>
          <cell r="T11">
            <v>806151700</v>
          </cell>
          <cell r="U11">
            <v>855657700</v>
          </cell>
          <cell r="V11">
            <v>797242000</v>
          </cell>
          <cell r="W11">
            <v>839110000</v>
          </cell>
        </row>
        <row r="12">
          <cell r="K12">
            <v>71105</v>
          </cell>
          <cell r="L12">
            <v>375870700</v>
          </cell>
          <cell r="M12">
            <v>379193900</v>
          </cell>
          <cell r="N12">
            <v>379193900</v>
          </cell>
          <cell r="O12">
            <v>379193900</v>
          </cell>
          <cell r="P12">
            <v>379193900</v>
          </cell>
          <cell r="Q12">
            <v>379193900</v>
          </cell>
          <cell r="R12">
            <v>379193900</v>
          </cell>
          <cell r="S12">
            <v>379193900</v>
          </cell>
          <cell r="T12">
            <v>379193900</v>
          </cell>
          <cell r="U12">
            <v>379193900</v>
          </cell>
          <cell r="V12">
            <v>379193900</v>
          </cell>
          <cell r="W12">
            <v>379193900</v>
          </cell>
        </row>
        <row r="13">
          <cell r="K13">
            <v>71107</v>
          </cell>
          <cell r="L13">
            <v>126117600</v>
          </cell>
          <cell r="M13">
            <v>126117600</v>
          </cell>
          <cell r="N13">
            <v>126117600</v>
          </cell>
          <cell r="O13">
            <v>126117600</v>
          </cell>
          <cell r="P13">
            <v>126117600</v>
          </cell>
          <cell r="Q13">
            <v>126117600</v>
          </cell>
          <cell r="R13">
            <v>126117600</v>
          </cell>
          <cell r="S13">
            <v>126117600</v>
          </cell>
          <cell r="T13">
            <v>126117600</v>
          </cell>
          <cell r="U13">
            <v>126117600</v>
          </cell>
          <cell r="V13">
            <v>126117600</v>
          </cell>
          <cell r="W13">
            <v>126117600</v>
          </cell>
        </row>
        <row r="14">
          <cell r="K14">
            <v>71108</v>
          </cell>
          <cell r="L14">
            <v>297182100</v>
          </cell>
          <cell r="M14">
            <v>268499100</v>
          </cell>
          <cell r="N14">
            <v>287422800</v>
          </cell>
          <cell r="O14">
            <v>282780500</v>
          </cell>
          <cell r="P14">
            <v>292360900</v>
          </cell>
          <cell r="Q14">
            <v>282780500</v>
          </cell>
          <cell r="R14">
            <v>292539700</v>
          </cell>
          <cell r="S14">
            <v>292063400</v>
          </cell>
          <cell r="T14">
            <v>283078000</v>
          </cell>
          <cell r="U14">
            <v>292539700</v>
          </cell>
          <cell r="V14">
            <v>283077900</v>
          </cell>
          <cell r="W14">
            <v>292242200</v>
          </cell>
        </row>
        <row r="15">
          <cell r="K15">
            <v>71199</v>
          </cell>
          <cell r="L15">
            <v>22679100</v>
          </cell>
          <cell r="M15">
            <v>20277100</v>
          </cell>
          <cell r="N15">
            <v>21972700</v>
          </cell>
          <cell r="O15">
            <v>22227000</v>
          </cell>
          <cell r="P15">
            <v>23018300</v>
          </cell>
          <cell r="Q15">
            <v>22128100</v>
          </cell>
          <cell r="R15">
            <v>23046500</v>
          </cell>
          <cell r="S15">
            <v>23004100</v>
          </cell>
          <cell r="T15">
            <v>22269400</v>
          </cell>
          <cell r="U15">
            <v>23004100</v>
          </cell>
          <cell r="V15">
            <v>22198700</v>
          </cell>
          <cell r="W15">
            <v>23060600</v>
          </cell>
        </row>
        <row r="16">
          <cell r="K16">
            <v>71201</v>
          </cell>
          <cell r="L16">
            <v>275865300</v>
          </cell>
          <cell r="M16">
            <v>249894500</v>
          </cell>
          <cell r="N16">
            <v>268779100</v>
          </cell>
          <cell r="O16">
            <v>269464700</v>
          </cell>
          <cell r="P16">
            <v>277190400</v>
          </cell>
          <cell r="Q16">
            <v>268082600</v>
          </cell>
          <cell r="R16">
            <v>278338700</v>
          </cell>
          <cell r="S16">
            <v>277000700</v>
          </cell>
          <cell r="T16">
            <v>270070000</v>
          </cell>
          <cell r="U16">
            <v>277132300</v>
          </cell>
          <cell r="V16">
            <v>268539100</v>
          </cell>
          <cell r="W16">
            <v>278604900</v>
          </cell>
        </row>
        <row r="17">
          <cell r="K17">
            <v>71203</v>
          </cell>
          <cell r="L17">
            <v>3878300</v>
          </cell>
          <cell r="M17">
            <v>3447400</v>
          </cell>
          <cell r="N17">
            <v>3016400</v>
          </cell>
          <cell r="O17">
            <v>3878300</v>
          </cell>
          <cell r="P17">
            <v>3878300</v>
          </cell>
          <cell r="Q17">
            <v>3447400</v>
          </cell>
          <cell r="R17">
            <v>3878300</v>
          </cell>
          <cell r="S17">
            <v>3878300</v>
          </cell>
          <cell r="T17">
            <v>3878300</v>
          </cell>
          <cell r="U17">
            <v>3878300</v>
          </cell>
          <cell r="V17">
            <v>3447400</v>
          </cell>
          <cell r="W17">
            <v>3878300</v>
          </cell>
        </row>
        <row r="18">
          <cell r="K18">
            <v>71204</v>
          </cell>
          <cell r="L18">
            <v>41124000</v>
          </cell>
          <cell r="M18">
            <v>37168000</v>
          </cell>
          <cell r="N18">
            <v>39744000</v>
          </cell>
          <cell r="O18">
            <v>39744000</v>
          </cell>
          <cell r="P18">
            <v>41308000</v>
          </cell>
          <cell r="Q18">
            <v>39744000</v>
          </cell>
          <cell r="R18">
            <v>41124000</v>
          </cell>
          <cell r="S18">
            <v>41216000</v>
          </cell>
          <cell r="T18">
            <v>39836000</v>
          </cell>
          <cell r="U18">
            <v>41124000</v>
          </cell>
          <cell r="V18">
            <v>39836000</v>
          </cell>
          <cell r="W18">
            <v>41032000</v>
          </cell>
        </row>
        <row r="19">
          <cell r="K19">
            <v>71208</v>
          </cell>
          <cell r="L19">
            <v>162577900</v>
          </cell>
          <cell r="M19">
            <v>147068200</v>
          </cell>
          <cell r="N19">
            <v>158016200</v>
          </cell>
          <cell r="O19">
            <v>159658400</v>
          </cell>
          <cell r="P19">
            <v>164767500</v>
          </cell>
          <cell r="Q19">
            <v>159019800</v>
          </cell>
          <cell r="R19">
            <v>164950000</v>
          </cell>
          <cell r="S19">
            <v>164676300</v>
          </cell>
          <cell r="T19">
            <v>159932100</v>
          </cell>
          <cell r="U19">
            <v>164676300</v>
          </cell>
          <cell r="V19">
            <v>159476000</v>
          </cell>
          <cell r="W19">
            <v>165041200</v>
          </cell>
        </row>
        <row r="20">
          <cell r="K20">
            <v>71209</v>
          </cell>
          <cell r="L20">
            <v>17275800</v>
          </cell>
          <cell r="M20">
            <v>17275800</v>
          </cell>
          <cell r="N20">
            <v>17275800</v>
          </cell>
          <cell r="O20">
            <v>17275800</v>
          </cell>
          <cell r="P20">
            <v>17275800</v>
          </cell>
          <cell r="Q20">
            <v>17275800</v>
          </cell>
          <cell r="R20">
            <v>17275800</v>
          </cell>
          <cell r="S20">
            <v>17275800</v>
          </cell>
          <cell r="T20">
            <v>17275800</v>
          </cell>
          <cell r="U20">
            <v>17275800</v>
          </cell>
          <cell r="V20">
            <v>17275800</v>
          </cell>
          <cell r="W20">
            <v>17275800</v>
          </cell>
        </row>
        <row r="21">
          <cell r="K21">
            <v>71211</v>
          </cell>
          <cell r="L21">
            <v>29358000</v>
          </cell>
          <cell r="M21">
            <v>26562000</v>
          </cell>
          <cell r="N21">
            <v>28659000</v>
          </cell>
          <cell r="O21">
            <v>28659000</v>
          </cell>
          <cell r="P21">
            <v>29358000</v>
          </cell>
          <cell r="Q21">
            <v>28309500</v>
          </cell>
          <cell r="R21">
            <v>29707500</v>
          </cell>
          <cell r="S21">
            <v>29008500</v>
          </cell>
          <cell r="T21">
            <v>28659000</v>
          </cell>
          <cell r="U21">
            <v>29358000</v>
          </cell>
          <cell r="V21">
            <v>28309500</v>
          </cell>
          <cell r="W21">
            <v>29707500</v>
          </cell>
        </row>
        <row r="22">
          <cell r="K22">
            <v>71250</v>
          </cell>
          <cell r="L22">
            <v>234810900</v>
          </cell>
          <cell r="M22">
            <v>212705000</v>
          </cell>
          <cell r="N22">
            <v>228779300</v>
          </cell>
          <cell r="O22">
            <v>229362800</v>
          </cell>
          <cell r="P22">
            <v>235938800</v>
          </cell>
          <cell r="Q22">
            <v>228186400</v>
          </cell>
          <cell r="R22">
            <v>236916200</v>
          </cell>
          <cell r="S22">
            <v>235777300</v>
          </cell>
          <cell r="T22">
            <v>229878000</v>
          </cell>
          <cell r="U22">
            <v>235889300</v>
          </cell>
          <cell r="V22">
            <v>228574900</v>
          </cell>
          <cell r="W22">
            <v>237142800</v>
          </cell>
        </row>
        <row r="23">
          <cell r="K23">
            <v>72105</v>
          </cell>
          <cell r="L23">
            <v>3041700</v>
          </cell>
          <cell r="M23">
            <v>3041700</v>
          </cell>
          <cell r="N23">
            <v>3041700</v>
          </cell>
          <cell r="O23">
            <v>3041700</v>
          </cell>
          <cell r="P23">
            <v>3041700</v>
          </cell>
          <cell r="Q23">
            <v>3041700</v>
          </cell>
          <cell r="R23">
            <v>3041700</v>
          </cell>
          <cell r="S23">
            <v>3041700</v>
          </cell>
          <cell r="T23">
            <v>3041700</v>
          </cell>
          <cell r="U23">
            <v>3041700</v>
          </cell>
          <cell r="V23">
            <v>3041700</v>
          </cell>
          <cell r="W23">
            <v>3041700</v>
          </cell>
        </row>
        <row r="24">
          <cell r="K24">
            <v>73101</v>
          </cell>
          <cell r="L24">
            <v>884460700</v>
          </cell>
          <cell r="M24">
            <v>884460700</v>
          </cell>
          <cell r="N24">
            <v>884460700</v>
          </cell>
          <cell r="O24">
            <v>884460700</v>
          </cell>
          <cell r="P24">
            <v>884460700</v>
          </cell>
          <cell r="Q24">
            <v>884460700</v>
          </cell>
          <cell r="R24">
            <v>884460700</v>
          </cell>
          <cell r="S24">
            <v>884460700</v>
          </cell>
          <cell r="T24">
            <v>884460700</v>
          </cell>
          <cell r="U24">
            <v>884460700</v>
          </cell>
          <cell r="V24">
            <v>884460700</v>
          </cell>
          <cell r="W24">
            <v>884460700</v>
          </cell>
        </row>
        <row r="25">
          <cell r="K25">
            <v>73102</v>
          </cell>
          <cell r="L25">
            <v>91890000</v>
          </cell>
          <cell r="M25">
            <v>91890000</v>
          </cell>
          <cell r="N25">
            <v>91890000</v>
          </cell>
          <cell r="O25">
            <v>91890000</v>
          </cell>
          <cell r="P25">
            <v>91890000</v>
          </cell>
          <cell r="Q25">
            <v>91890000</v>
          </cell>
          <cell r="R25">
            <v>91890000</v>
          </cell>
          <cell r="S25">
            <v>91890000</v>
          </cell>
          <cell r="T25">
            <v>91890000</v>
          </cell>
          <cell r="U25">
            <v>91890000</v>
          </cell>
          <cell r="V25">
            <v>91890000</v>
          </cell>
          <cell r="W25">
            <v>91890000</v>
          </cell>
        </row>
        <row r="26">
          <cell r="K26">
            <v>73103</v>
          </cell>
          <cell r="L26">
            <v>1430900</v>
          </cell>
          <cell r="M26">
            <v>1430900</v>
          </cell>
          <cell r="N26">
            <v>1430900</v>
          </cell>
          <cell r="O26">
            <v>1430900</v>
          </cell>
          <cell r="P26">
            <v>1430900</v>
          </cell>
          <cell r="Q26">
            <v>1430900</v>
          </cell>
          <cell r="R26">
            <v>1430900</v>
          </cell>
          <cell r="S26">
            <v>1430900</v>
          </cell>
          <cell r="T26">
            <v>1430900</v>
          </cell>
          <cell r="U26">
            <v>1430900</v>
          </cell>
          <cell r="V26">
            <v>1430900</v>
          </cell>
          <cell r="W26">
            <v>1430900</v>
          </cell>
        </row>
        <row r="27">
          <cell r="K27">
            <v>73104</v>
          </cell>
          <cell r="L27">
            <v>16481300</v>
          </cell>
          <cell r="M27">
            <v>16481300</v>
          </cell>
          <cell r="N27">
            <v>16481300</v>
          </cell>
          <cell r="O27">
            <v>16481300</v>
          </cell>
          <cell r="P27">
            <v>16481300</v>
          </cell>
          <cell r="Q27">
            <v>16481300</v>
          </cell>
          <cell r="R27">
            <v>16481300</v>
          </cell>
          <cell r="S27">
            <v>16481300</v>
          </cell>
          <cell r="T27">
            <v>16481300</v>
          </cell>
          <cell r="U27">
            <v>16481300</v>
          </cell>
          <cell r="V27">
            <v>16481300</v>
          </cell>
          <cell r="W27">
            <v>16481300</v>
          </cell>
        </row>
        <row r="28">
          <cell r="K28">
            <v>73105</v>
          </cell>
          <cell r="L28">
            <v>702100</v>
          </cell>
          <cell r="M28">
            <v>702100</v>
          </cell>
          <cell r="N28">
            <v>702100</v>
          </cell>
          <cell r="O28">
            <v>702100</v>
          </cell>
          <cell r="P28">
            <v>702100</v>
          </cell>
          <cell r="Q28">
            <v>702100</v>
          </cell>
          <cell r="R28">
            <v>702100</v>
          </cell>
          <cell r="S28">
            <v>702100</v>
          </cell>
          <cell r="T28">
            <v>702100</v>
          </cell>
          <cell r="U28">
            <v>702100</v>
          </cell>
          <cell r="V28">
            <v>702100</v>
          </cell>
          <cell r="W28">
            <v>702100</v>
          </cell>
        </row>
        <row r="29">
          <cell r="K29">
            <v>73107</v>
          </cell>
          <cell r="L29">
            <v>35789000</v>
          </cell>
          <cell r="M29">
            <v>35789000</v>
          </cell>
          <cell r="N29">
            <v>35789000</v>
          </cell>
          <cell r="O29">
            <v>35789000</v>
          </cell>
          <cell r="P29">
            <v>35789000</v>
          </cell>
          <cell r="Q29">
            <v>35789000</v>
          </cell>
          <cell r="R29">
            <v>35789000</v>
          </cell>
          <cell r="S29">
            <v>35789000</v>
          </cell>
          <cell r="T29">
            <v>35789000</v>
          </cell>
          <cell r="U29">
            <v>35789000</v>
          </cell>
          <cell r="V29">
            <v>35789000</v>
          </cell>
          <cell r="W29">
            <v>35789000</v>
          </cell>
        </row>
        <row r="30">
          <cell r="K30">
            <v>73108</v>
          </cell>
          <cell r="L30">
            <v>9734800</v>
          </cell>
          <cell r="M30">
            <v>9734800</v>
          </cell>
          <cell r="N30">
            <v>9734800</v>
          </cell>
          <cell r="O30">
            <v>9734800</v>
          </cell>
          <cell r="P30">
            <v>9734800</v>
          </cell>
          <cell r="Q30">
            <v>9734800</v>
          </cell>
          <cell r="R30">
            <v>9734800</v>
          </cell>
          <cell r="S30">
            <v>9734800</v>
          </cell>
          <cell r="T30">
            <v>9734800</v>
          </cell>
          <cell r="U30">
            <v>9734800</v>
          </cell>
          <cell r="V30">
            <v>9734800</v>
          </cell>
          <cell r="W30">
            <v>9734800</v>
          </cell>
        </row>
        <row r="31">
          <cell r="K31">
            <v>73112</v>
          </cell>
          <cell r="L31">
            <v>28021900</v>
          </cell>
          <cell r="M31">
            <v>26092400</v>
          </cell>
          <cell r="N31">
            <v>88693500</v>
          </cell>
          <cell r="O31">
            <v>27460600</v>
          </cell>
          <cell r="P31">
            <v>22189600</v>
          </cell>
          <cell r="Q31">
            <v>8824100</v>
          </cell>
          <cell r="R31">
            <v>24282900</v>
          </cell>
          <cell r="S31">
            <v>5065900</v>
          </cell>
          <cell r="T31">
            <v>61235200</v>
          </cell>
          <cell r="U31">
            <v>99785900</v>
          </cell>
          <cell r="V31">
            <v>57269900</v>
          </cell>
          <cell r="W31">
            <v>65466700</v>
          </cell>
        </row>
        <row r="32">
          <cell r="K32">
            <v>73113</v>
          </cell>
          <cell r="L32">
            <v>141791400</v>
          </cell>
          <cell r="M32">
            <v>141791400</v>
          </cell>
          <cell r="N32">
            <v>141791400</v>
          </cell>
          <cell r="O32">
            <v>141791400</v>
          </cell>
          <cell r="P32">
            <v>141791400</v>
          </cell>
          <cell r="Q32">
            <v>141791400</v>
          </cell>
          <cell r="R32">
            <v>141791400</v>
          </cell>
          <cell r="S32">
            <v>141791400</v>
          </cell>
          <cell r="T32">
            <v>141791400</v>
          </cell>
          <cell r="U32">
            <v>141791400</v>
          </cell>
          <cell r="V32">
            <v>141791400</v>
          </cell>
          <cell r="W32">
            <v>141791400</v>
          </cell>
        </row>
        <row r="33">
          <cell r="K33">
            <v>73114</v>
          </cell>
          <cell r="L33">
            <v>11135000</v>
          </cell>
          <cell r="M33">
            <v>11135000</v>
          </cell>
          <cell r="N33">
            <v>11135000</v>
          </cell>
          <cell r="O33">
            <v>11135000</v>
          </cell>
          <cell r="P33">
            <v>11135000</v>
          </cell>
          <cell r="Q33">
            <v>11135000</v>
          </cell>
          <cell r="R33">
            <v>11135000</v>
          </cell>
          <cell r="S33">
            <v>11135000</v>
          </cell>
          <cell r="T33">
            <v>11135000</v>
          </cell>
          <cell r="U33">
            <v>11135000</v>
          </cell>
          <cell r="V33">
            <v>11135000</v>
          </cell>
          <cell r="W33">
            <v>11135000</v>
          </cell>
        </row>
        <row r="34">
          <cell r="K34">
            <v>73116</v>
          </cell>
          <cell r="L34">
            <v>29311500</v>
          </cell>
          <cell r="M34">
            <v>29311500</v>
          </cell>
          <cell r="N34">
            <v>29311500</v>
          </cell>
          <cell r="O34">
            <v>29311500</v>
          </cell>
          <cell r="P34">
            <v>29311500</v>
          </cell>
          <cell r="Q34">
            <v>29311500</v>
          </cell>
          <cell r="R34">
            <v>29311500</v>
          </cell>
          <cell r="S34">
            <v>29311500</v>
          </cell>
          <cell r="T34">
            <v>29311500</v>
          </cell>
          <cell r="U34">
            <v>29311500</v>
          </cell>
          <cell r="V34">
            <v>29311500</v>
          </cell>
          <cell r="W34">
            <v>29311500</v>
          </cell>
        </row>
        <row r="35">
          <cell r="K35">
            <v>73117</v>
          </cell>
          <cell r="L35">
            <v>66287400</v>
          </cell>
          <cell r="M35">
            <v>66287400</v>
          </cell>
          <cell r="N35">
            <v>66287400</v>
          </cell>
          <cell r="O35">
            <v>66287400</v>
          </cell>
          <cell r="P35">
            <v>66287400</v>
          </cell>
          <cell r="Q35">
            <v>66287400</v>
          </cell>
          <cell r="R35">
            <v>66287400</v>
          </cell>
          <cell r="S35">
            <v>66287400</v>
          </cell>
          <cell r="T35">
            <v>66287400</v>
          </cell>
          <cell r="U35">
            <v>66287400</v>
          </cell>
          <cell r="V35">
            <v>66287400</v>
          </cell>
          <cell r="W35">
            <v>66287400</v>
          </cell>
        </row>
        <row r="36">
          <cell r="K36">
            <v>73120</v>
          </cell>
          <cell r="L36">
            <v>59795900</v>
          </cell>
          <cell r="M36">
            <v>59795900</v>
          </cell>
          <cell r="N36">
            <v>0</v>
          </cell>
          <cell r="O36">
            <v>29897900</v>
          </cell>
          <cell r="P36">
            <v>59795900</v>
          </cell>
          <cell r="Q36">
            <v>89693900</v>
          </cell>
          <cell r="R36">
            <v>179387700</v>
          </cell>
          <cell r="S36">
            <v>0</v>
          </cell>
          <cell r="T36">
            <v>29897900</v>
          </cell>
          <cell r="U36">
            <v>59795900</v>
          </cell>
          <cell r="V36">
            <v>0</v>
          </cell>
          <cell r="W36">
            <v>0</v>
          </cell>
        </row>
        <row r="37">
          <cell r="K37">
            <v>73122</v>
          </cell>
          <cell r="L37">
            <v>217900</v>
          </cell>
          <cell r="M37">
            <v>217900</v>
          </cell>
          <cell r="N37">
            <v>217900</v>
          </cell>
          <cell r="O37">
            <v>217900</v>
          </cell>
          <cell r="P37">
            <v>217900</v>
          </cell>
          <cell r="Q37">
            <v>217900</v>
          </cell>
          <cell r="R37">
            <v>217900</v>
          </cell>
          <cell r="S37">
            <v>217900</v>
          </cell>
          <cell r="T37">
            <v>217900</v>
          </cell>
          <cell r="U37">
            <v>217900</v>
          </cell>
          <cell r="V37">
            <v>217900</v>
          </cell>
          <cell r="W37">
            <v>217900</v>
          </cell>
        </row>
        <row r="38">
          <cell r="K38">
            <v>73123</v>
          </cell>
          <cell r="L38">
            <v>17516100</v>
          </cell>
          <cell r="M38">
            <v>17516100</v>
          </cell>
          <cell r="N38">
            <v>17516100</v>
          </cell>
          <cell r="O38">
            <v>17516100</v>
          </cell>
          <cell r="P38">
            <v>17516100</v>
          </cell>
          <cell r="Q38">
            <v>17516100</v>
          </cell>
          <cell r="R38">
            <v>17516100</v>
          </cell>
          <cell r="S38">
            <v>17516100</v>
          </cell>
          <cell r="T38">
            <v>17516100</v>
          </cell>
          <cell r="U38">
            <v>17516100</v>
          </cell>
          <cell r="V38">
            <v>17516100</v>
          </cell>
          <cell r="W38">
            <v>17516100</v>
          </cell>
        </row>
        <row r="39">
          <cell r="K39">
            <v>73124</v>
          </cell>
          <cell r="L39">
            <v>16278000</v>
          </cell>
          <cell r="M39">
            <v>16278000</v>
          </cell>
          <cell r="N39">
            <v>16278000</v>
          </cell>
          <cell r="O39">
            <v>16278000</v>
          </cell>
          <cell r="P39">
            <v>16278000</v>
          </cell>
          <cell r="Q39">
            <v>16278000</v>
          </cell>
          <cell r="R39">
            <v>16278000</v>
          </cell>
          <cell r="S39">
            <v>16278000</v>
          </cell>
          <cell r="T39">
            <v>16278000</v>
          </cell>
          <cell r="U39">
            <v>16278000</v>
          </cell>
          <cell r="V39">
            <v>16278000</v>
          </cell>
          <cell r="W39">
            <v>16278000</v>
          </cell>
        </row>
        <row r="40">
          <cell r="K40">
            <v>74104</v>
          </cell>
          <cell r="L40">
            <v>4783300</v>
          </cell>
          <cell r="M40">
            <v>4783300</v>
          </cell>
          <cell r="N40">
            <v>4783300</v>
          </cell>
          <cell r="O40">
            <v>4783300</v>
          </cell>
          <cell r="P40">
            <v>4783300</v>
          </cell>
          <cell r="Q40">
            <v>4783300</v>
          </cell>
          <cell r="R40">
            <v>4783300</v>
          </cell>
          <cell r="S40">
            <v>4783300</v>
          </cell>
          <cell r="T40">
            <v>4783300</v>
          </cell>
          <cell r="U40">
            <v>4783300</v>
          </cell>
          <cell r="V40">
            <v>4783300</v>
          </cell>
          <cell r="W40">
            <v>4783300</v>
          </cell>
        </row>
        <row r="41">
          <cell r="K41">
            <v>74106</v>
          </cell>
          <cell r="L41">
            <v>4360500</v>
          </cell>
          <cell r="M41">
            <v>4360500</v>
          </cell>
          <cell r="N41">
            <v>4360500</v>
          </cell>
          <cell r="O41">
            <v>4360500</v>
          </cell>
          <cell r="P41">
            <v>4360500</v>
          </cell>
          <cell r="Q41">
            <v>4360500</v>
          </cell>
          <cell r="R41">
            <v>4360500</v>
          </cell>
          <cell r="S41">
            <v>4360500</v>
          </cell>
          <cell r="T41">
            <v>4360500</v>
          </cell>
          <cell r="U41">
            <v>4360500</v>
          </cell>
          <cell r="V41">
            <v>4360500</v>
          </cell>
          <cell r="W41">
            <v>4360500</v>
          </cell>
        </row>
        <row r="42">
          <cell r="K42">
            <v>74107</v>
          </cell>
          <cell r="L42">
            <v>727500</v>
          </cell>
          <cell r="M42">
            <v>727500</v>
          </cell>
          <cell r="N42">
            <v>727500</v>
          </cell>
          <cell r="O42">
            <v>727500</v>
          </cell>
          <cell r="P42">
            <v>727500</v>
          </cell>
          <cell r="Q42">
            <v>727500</v>
          </cell>
          <cell r="R42">
            <v>727500</v>
          </cell>
          <cell r="S42">
            <v>727500</v>
          </cell>
          <cell r="T42">
            <v>727500</v>
          </cell>
          <cell r="U42">
            <v>727500</v>
          </cell>
          <cell r="V42">
            <v>727500</v>
          </cell>
          <cell r="W42">
            <v>727500</v>
          </cell>
        </row>
        <row r="43">
          <cell r="K43">
            <v>74151</v>
          </cell>
          <cell r="L43">
            <v>6000000</v>
          </cell>
          <cell r="M43">
            <v>6000000</v>
          </cell>
          <cell r="N43">
            <v>6000000</v>
          </cell>
          <cell r="O43">
            <v>6000000</v>
          </cell>
          <cell r="P43">
            <v>6000000</v>
          </cell>
          <cell r="Q43">
            <v>6000000</v>
          </cell>
          <cell r="R43">
            <v>6000000</v>
          </cell>
          <cell r="S43">
            <v>6000000</v>
          </cell>
          <cell r="T43">
            <v>6000000</v>
          </cell>
          <cell r="U43">
            <v>6000000</v>
          </cell>
          <cell r="V43">
            <v>6000000</v>
          </cell>
          <cell r="W43">
            <v>6000000</v>
          </cell>
        </row>
        <row r="44">
          <cell r="K44">
            <v>74201</v>
          </cell>
          <cell r="L44">
            <v>8265400</v>
          </cell>
          <cell r="M44">
            <v>8265400</v>
          </cell>
          <cell r="N44">
            <v>8265400</v>
          </cell>
          <cell r="O44">
            <v>8265400</v>
          </cell>
          <cell r="P44">
            <v>8265400</v>
          </cell>
          <cell r="Q44">
            <v>8265400</v>
          </cell>
          <cell r="R44">
            <v>8265400</v>
          </cell>
          <cell r="S44">
            <v>8265400</v>
          </cell>
          <cell r="T44">
            <v>8265400</v>
          </cell>
          <cell r="U44">
            <v>8265400</v>
          </cell>
          <cell r="V44">
            <v>8265400</v>
          </cell>
          <cell r="W44">
            <v>8265400</v>
          </cell>
        </row>
        <row r="45">
          <cell r="K45">
            <v>74202</v>
          </cell>
          <cell r="L45">
            <v>3435000</v>
          </cell>
          <cell r="M45">
            <v>3435000</v>
          </cell>
          <cell r="N45">
            <v>3435000</v>
          </cell>
          <cell r="O45">
            <v>3435000</v>
          </cell>
          <cell r="P45">
            <v>3435000</v>
          </cell>
          <cell r="Q45">
            <v>3435000</v>
          </cell>
          <cell r="R45">
            <v>3435000</v>
          </cell>
          <cell r="S45">
            <v>3435000</v>
          </cell>
          <cell r="T45">
            <v>3435000</v>
          </cell>
          <cell r="U45">
            <v>3435000</v>
          </cell>
          <cell r="V45">
            <v>3435000</v>
          </cell>
          <cell r="W45">
            <v>3435000</v>
          </cell>
        </row>
        <row r="46">
          <cell r="K46">
            <v>74251</v>
          </cell>
          <cell r="L46">
            <v>1006800</v>
          </cell>
          <cell r="M46">
            <v>1006800</v>
          </cell>
          <cell r="N46">
            <v>1006800</v>
          </cell>
          <cell r="O46">
            <v>1006800</v>
          </cell>
          <cell r="P46">
            <v>1006800</v>
          </cell>
          <cell r="Q46">
            <v>1006800</v>
          </cell>
          <cell r="R46">
            <v>1006800</v>
          </cell>
          <cell r="S46">
            <v>1006800</v>
          </cell>
          <cell r="T46">
            <v>1006800</v>
          </cell>
          <cell r="U46">
            <v>1006800</v>
          </cell>
          <cell r="V46">
            <v>1006800</v>
          </cell>
          <cell r="W46">
            <v>1006800</v>
          </cell>
        </row>
        <row r="47">
          <cell r="K47">
            <v>74254</v>
          </cell>
          <cell r="L47">
            <v>50612500</v>
          </cell>
          <cell r="M47">
            <v>50612500</v>
          </cell>
          <cell r="N47">
            <v>50612500</v>
          </cell>
          <cell r="O47">
            <v>50612500</v>
          </cell>
          <cell r="P47">
            <v>50612500</v>
          </cell>
          <cell r="Q47">
            <v>50612500</v>
          </cell>
          <cell r="R47">
            <v>50612500</v>
          </cell>
          <cell r="S47">
            <v>50612500</v>
          </cell>
          <cell r="T47">
            <v>50612500</v>
          </cell>
          <cell r="U47">
            <v>50612500</v>
          </cell>
          <cell r="V47">
            <v>50612500</v>
          </cell>
          <cell r="W47">
            <v>50612500</v>
          </cell>
        </row>
        <row r="48">
          <cell r="K48">
            <v>74301</v>
          </cell>
          <cell r="L48">
            <v>1308300</v>
          </cell>
          <cell r="M48">
            <v>1308300</v>
          </cell>
          <cell r="N48">
            <v>1308300</v>
          </cell>
          <cell r="O48">
            <v>1308300</v>
          </cell>
          <cell r="P48">
            <v>1308300</v>
          </cell>
          <cell r="Q48">
            <v>1308300</v>
          </cell>
          <cell r="R48">
            <v>1308300</v>
          </cell>
          <cell r="S48">
            <v>1308300</v>
          </cell>
          <cell r="T48">
            <v>1308300</v>
          </cell>
          <cell r="U48">
            <v>1308300</v>
          </cell>
          <cell r="V48">
            <v>1308300</v>
          </cell>
          <cell r="W48">
            <v>1308300</v>
          </cell>
        </row>
        <row r="49">
          <cell r="K49">
            <v>74302</v>
          </cell>
          <cell r="L49">
            <v>5335200</v>
          </cell>
          <cell r="M49">
            <v>5335200</v>
          </cell>
          <cell r="N49">
            <v>5335200</v>
          </cell>
          <cell r="O49">
            <v>5335200</v>
          </cell>
          <cell r="P49">
            <v>5335200</v>
          </cell>
          <cell r="Q49">
            <v>5335200</v>
          </cell>
          <cell r="R49">
            <v>5335200</v>
          </cell>
          <cell r="S49">
            <v>5335200</v>
          </cell>
          <cell r="T49">
            <v>5335200</v>
          </cell>
          <cell r="U49">
            <v>5335200</v>
          </cell>
          <cell r="V49">
            <v>5335200</v>
          </cell>
          <cell r="W49">
            <v>5335200</v>
          </cell>
        </row>
        <row r="50">
          <cell r="K50">
            <v>74303</v>
          </cell>
          <cell r="L50">
            <v>12330600</v>
          </cell>
          <cell r="M50">
            <v>12330600</v>
          </cell>
          <cell r="N50">
            <v>12330600</v>
          </cell>
          <cell r="O50">
            <v>12330600</v>
          </cell>
          <cell r="P50">
            <v>12330600</v>
          </cell>
          <cell r="Q50">
            <v>12330600</v>
          </cell>
          <cell r="R50">
            <v>12330600</v>
          </cell>
          <cell r="S50">
            <v>12330600</v>
          </cell>
          <cell r="T50">
            <v>12330600</v>
          </cell>
          <cell r="U50">
            <v>12330600</v>
          </cell>
          <cell r="V50">
            <v>12330600</v>
          </cell>
          <cell r="W50">
            <v>12330600</v>
          </cell>
        </row>
        <row r="51">
          <cell r="K51">
            <v>74351</v>
          </cell>
          <cell r="L51">
            <v>5000000</v>
          </cell>
          <cell r="M51">
            <v>5000000</v>
          </cell>
          <cell r="N51">
            <v>5000000</v>
          </cell>
          <cell r="O51">
            <v>5000000</v>
          </cell>
          <cell r="P51">
            <v>5000000</v>
          </cell>
          <cell r="Q51">
            <v>5000000</v>
          </cell>
          <cell r="R51">
            <v>5000000</v>
          </cell>
          <cell r="S51">
            <v>5000000</v>
          </cell>
          <cell r="T51">
            <v>5000000</v>
          </cell>
          <cell r="U51">
            <v>5000000</v>
          </cell>
          <cell r="V51">
            <v>5000000</v>
          </cell>
          <cell r="W51">
            <v>5000000</v>
          </cell>
        </row>
        <row r="52">
          <cell r="K52">
            <v>74352</v>
          </cell>
          <cell r="L52">
            <v>7041700</v>
          </cell>
          <cell r="M52">
            <v>7041700</v>
          </cell>
          <cell r="N52">
            <v>7041700</v>
          </cell>
          <cell r="O52">
            <v>7041700</v>
          </cell>
          <cell r="P52">
            <v>7041700</v>
          </cell>
          <cell r="Q52">
            <v>7041700</v>
          </cell>
          <cell r="R52">
            <v>7041700</v>
          </cell>
          <cell r="S52">
            <v>7041700</v>
          </cell>
          <cell r="T52">
            <v>7041700</v>
          </cell>
          <cell r="U52">
            <v>7041700</v>
          </cell>
          <cell r="V52">
            <v>7041700</v>
          </cell>
          <cell r="W52">
            <v>7041700</v>
          </cell>
        </row>
        <row r="53">
          <cell r="K53">
            <v>74401</v>
          </cell>
          <cell r="L53">
            <v>63800</v>
          </cell>
          <cell r="M53">
            <v>63800</v>
          </cell>
          <cell r="N53">
            <v>63800</v>
          </cell>
          <cell r="O53">
            <v>63800</v>
          </cell>
          <cell r="P53">
            <v>63800</v>
          </cell>
          <cell r="Q53">
            <v>63800</v>
          </cell>
          <cell r="R53">
            <v>63800</v>
          </cell>
          <cell r="S53">
            <v>63800</v>
          </cell>
          <cell r="T53">
            <v>63800</v>
          </cell>
          <cell r="U53">
            <v>63800</v>
          </cell>
          <cell r="V53">
            <v>63800</v>
          </cell>
          <cell r="W53">
            <v>63800</v>
          </cell>
        </row>
        <row r="54">
          <cell r="K54">
            <v>74403</v>
          </cell>
          <cell r="L54">
            <v>45900</v>
          </cell>
          <cell r="M54">
            <v>45900</v>
          </cell>
          <cell r="N54">
            <v>45900</v>
          </cell>
          <cell r="O54">
            <v>45900</v>
          </cell>
          <cell r="P54">
            <v>45900</v>
          </cell>
          <cell r="Q54">
            <v>45900</v>
          </cell>
          <cell r="R54">
            <v>45900</v>
          </cell>
          <cell r="S54">
            <v>45900</v>
          </cell>
          <cell r="T54">
            <v>45900</v>
          </cell>
          <cell r="U54">
            <v>45900</v>
          </cell>
          <cell r="V54">
            <v>45900</v>
          </cell>
          <cell r="W54">
            <v>45900</v>
          </cell>
        </row>
        <row r="55">
          <cell r="K55">
            <v>74404</v>
          </cell>
          <cell r="L55">
            <v>63800</v>
          </cell>
          <cell r="M55">
            <v>63800</v>
          </cell>
          <cell r="N55">
            <v>63800</v>
          </cell>
          <cell r="O55">
            <v>63800</v>
          </cell>
          <cell r="P55">
            <v>63800</v>
          </cell>
          <cell r="Q55">
            <v>63800</v>
          </cell>
          <cell r="R55">
            <v>63800</v>
          </cell>
          <cell r="S55">
            <v>63800</v>
          </cell>
          <cell r="T55">
            <v>63800</v>
          </cell>
          <cell r="U55">
            <v>63800</v>
          </cell>
          <cell r="V55">
            <v>63800</v>
          </cell>
          <cell r="W55">
            <v>63800</v>
          </cell>
        </row>
        <row r="56">
          <cell r="K56">
            <v>74405</v>
          </cell>
          <cell r="L56">
            <v>628900</v>
          </cell>
          <cell r="M56">
            <v>628900</v>
          </cell>
          <cell r="N56">
            <v>628900</v>
          </cell>
          <cell r="O56">
            <v>628900</v>
          </cell>
          <cell r="P56">
            <v>628900</v>
          </cell>
          <cell r="Q56">
            <v>628900</v>
          </cell>
          <cell r="R56">
            <v>628900</v>
          </cell>
          <cell r="S56">
            <v>628900</v>
          </cell>
          <cell r="T56">
            <v>628900</v>
          </cell>
          <cell r="U56">
            <v>628900</v>
          </cell>
          <cell r="V56">
            <v>628900</v>
          </cell>
          <cell r="W56">
            <v>628900</v>
          </cell>
        </row>
        <row r="57">
          <cell r="K57">
            <v>74451</v>
          </cell>
          <cell r="L57">
            <v>117961300</v>
          </cell>
          <cell r="M57">
            <v>117961300</v>
          </cell>
          <cell r="N57">
            <v>117961300</v>
          </cell>
          <cell r="O57">
            <v>117961300</v>
          </cell>
          <cell r="P57">
            <v>117961300</v>
          </cell>
          <cell r="Q57">
            <v>117961300</v>
          </cell>
          <cell r="R57">
            <v>117961300</v>
          </cell>
          <cell r="S57">
            <v>117961300</v>
          </cell>
          <cell r="T57">
            <v>117961300</v>
          </cell>
          <cell r="U57">
            <v>117961300</v>
          </cell>
          <cell r="V57">
            <v>117961300</v>
          </cell>
          <cell r="W57">
            <v>117961300</v>
          </cell>
        </row>
        <row r="58">
          <cell r="K58">
            <v>74453</v>
          </cell>
          <cell r="L58">
            <v>6400000</v>
          </cell>
          <cell r="M58">
            <v>6400000</v>
          </cell>
          <cell r="N58">
            <v>6400000</v>
          </cell>
          <cell r="O58">
            <v>6400000</v>
          </cell>
          <cell r="P58">
            <v>6400000</v>
          </cell>
          <cell r="Q58">
            <v>6400000</v>
          </cell>
          <cell r="R58">
            <v>6400000</v>
          </cell>
          <cell r="S58">
            <v>6400000</v>
          </cell>
          <cell r="T58">
            <v>6400000</v>
          </cell>
          <cell r="U58">
            <v>6400000</v>
          </cell>
          <cell r="V58">
            <v>6400000</v>
          </cell>
          <cell r="W58">
            <v>6400000</v>
          </cell>
        </row>
        <row r="59">
          <cell r="K59">
            <v>74456</v>
          </cell>
          <cell r="L59">
            <v>181000</v>
          </cell>
          <cell r="M59">
            <v>181000</v>
          </cell>
          <cell r="N59">
            <v>181000</v>
          </cell>
          <cell r="O59">
            <v>181000</v>
          </cell>
          <cell r="P59">
            <v>181000</v>
          </cell>
          <cell r="Q59">
            <v>181000</v>
          </cell>
          <cell r="R59">
            <v>181000</v>
          </cell>
          <cell r="S59">
            <v>181000</v>
          </cell>
          <cell r="T59">
            <v>181000</v>
          </cell>
          <cell r="U59">
            <v>181000</v>
          </cell>
          <cell r="V59">
            <v>181000</v>
          </cell>
          <cell r="W59">
            <v>181000</v>
          </cell>
        </row>
        <row r="60">
          <cell r="K60">
            <v>74602</v>
          </cell>
          <cell r="L60">
            <v>1312500</v>
          </cell>
          <cell r="M60">
            <v>1312500</v>
          </cell>
          <cell r="N60">
            <v>1312500</v>
          </cell>
          <cell r="O60">
            <v>1312500</v>
          </cell>
          <cell r="P60">
            <v>1312500</v>
          </cell>
          <cell r="Q60">
            <v>1312500</v>
          </cell>
          <cell r="R60">
            <v>1312500</v>
          </cell>
          <cell r="S60">
            <v>1312500</v>
          </cell>
          <cell r="T60">
            <v>1312500</v>
          </cell>
          <cell r="U60">
            <v>1312500</v>
          </cell>
          <cell r="V60">
            <v>1312500</v>
          </cell>
          <cell r="W60">
            <v>1312500</v>
          </cell>
        </row>
        <row r="61">
          <cell r="K61">
            <v>74604</v>
          </cell>
          <cell r="L61">
            <v>2099000</v>
          </cell>
          <cell r="M61">
            <v>2099000</v>
          </cell>
          <cell r="N61">
            <v>2099000</v>
          </cell>
          <cell r="O61">
            <v>2099000</v>
          </cell>
          <cell r="P61">
            <v>2099000</v>
          </cell>
          <cell r="Q61">
            <v>2099000</v>
          </cell>
          <cell r="R61">
            <v>2099000</v>
          </cell>
          <cell r="S61">
            <v>2099000</v>
          </cell>
          <cell r="T61">
            <v>2099000</v>
          </cell>
          <cell r="U61">
            <v>2099000</v>
          </cell>
          <cell r="V61">
            <v>2099000</v>
          </cell>
          <cell r="W61">
            <v>2099000</v>
          </cell>
        </row>
        <row r="62">
          <cell r="K62">
            <v>74605</v>
          </cell>
          <cell r="L62">
            <v>204200</v>
          </cell>
          <cell r="M62">
            <v>204200</v>
          </cell>
          <cell r="N62">
            <v>204200</v>
          </cell>
          <cell r="O62">
            <v>204200</v>
          </cell>
          <cell r="P62">
            <v>204200</v>
          </cell>
          <cell r="Q62">
            <v>204200</v>
          </cell>
          <cell r="R62">
            <v>204200</v>
          </cell>
          <cell r="S62">
            <v>204200</v>
          </cell>
          <cell r="T62">
            <v>204200</v>
          </cell>
          <cell r="U62">
            <v>204200</v>
          </cell>
          <cell r="V62">
            <v>204200</v>
          </cell>
          <cell r="W62">
            <v>204200</v>
          </cell>
        </row>
        <row r="63">
          <cell r="K63">
            <v>74609</v>
          </cell>
          <cell r="L63">
            <v>1250000</v>
          </cell>
          <cell r="M63">
            <v>1250000</v>
          </cell>
          <cell r="N63">
            <v>1250000</v>
          </cell>
          <cell r="O63">
            <v>1250000</v>
          </cell>
          <cell r="P63">
            <v>1250000</v>
          </cell>
          <cell r="Q63">
            <v>1250000</v>
          </cell>
          <cell r="R63">
            <v>1250000</v>
          </cell>
          <cell r="S63">
            <v>1250000</v>
          </cell>
          <cell r="T63">
            <v>1250000</v>
          </cell>
          <cell r="U63">
            <v>1250000</v>
          </cell>
          <cell r="V63">
            <v>1250000</v>
          </cell>
          <cell r="W63">
            <v>1250000</v>
          </cell>
        </row>
        <row r="64">
          <cell r="K64">
            <v>74652</v>
          </cell>
          <cell r="L64">
            <v>989500</v>
          </cell>
          <cell r="M64">
            <v>989500</v>
          </cell>
          <cell r="N64">
            <v>989500</v>
          </cell>
          <cell r="O64">
            <v>989500</v>
          </cell>
          <cell r="P64">
            <v>989500</v>
          </cell>
          <cell r="Q64">
            <v>989500</v>
          </cell>
          <cell r="R64">
            <v>989500</v>
          </cell>
          <cell r="S64">
            <v>989500</v>
          </cell>
          <cell r="T64">
            <v>989500</v>
          </cell>
          <cell r="U64">
            <v>989500</v>
          </cell>
          <cell r="V64">
            <v>989500</v>
          </cell>
          <cell r="W64">
            <v>989500</v>
          </cell>
        </row>
        <row r="65">
          <cell r="K65">
            <v>74653</v>
          </cell>
          <cell r="L65">
            <v>49940500</v>
          </cell>
          <cell r="M65">
            <v>49881900</v>
          </cell>
          <cell r="N65">
            <v>48059000</v>
          </cell>
          <cell r="O65">
            <v>48059000</v>
          </cell>
          <cell r="P65">
            <v>48059000</v>
          </cell>
          <cell r="Q65">
            <v>48059000</v>
          </cell>
          <cell r="R65">
            <v>59353800</v>
          </cell>
          <cell r="S65">
            <v>59353800</v>
          </cell>
          <cell r="T65">
            <v>59353800</v>
          </cell>
          <cell r="U65">
            <v>58732700</v>
          </cell>
          <cell r="V65">
            <v>58732700</v>
          </cell>
          <cell r="W65">
            <v>58732700</v>
          </cell>
        </row>
        <row r="66">
          <cell r="K66">
            <v>74654</v>
          </cell>
          <cell r="L66">
            <v>251600</v>
          </cell>
          <cell r="M66">
            <v>251600</v>
          </cell>
          <cell r="N66">
            <v>251600</v>
          </cell>
          <cell r="O66">
            <v>251600</v>
          </cell>
          <cell r="P66">
            <v>251600</v>
          </cell>
          <cell r="Q66">
            <v>251600</v>
          </cell>
          <cell r="R66">
            <v>251600</v>
          </cell>
          <cell r="S66">
            <v>251600</v>
          </cell>
          <cell r="T66">
            <v>251600</v>
          </cell>
          <cell r="U66">
            <v>251600</v>
          </cell>
          <cell r="V66">
            <v>251600</v>
          </cell>
          <cell r="W66">
            <v>251600</v>
          </cell>
        </row>
        <row r="67">
          <cell r="K67">
            <v>74656</v>
          </cell>
          <cell r="L67">
            <v>1020100</v>
          </cell>
          <cell r="M67">
            <v>1020100</v>
          </cell>
          <cell r="N67">
            <v>1020100</v>
          </cell>
          <cell r="O67">
            <v>1020100</v>
          </cell>
          <cell r="P67">
            <v>1020100</v>
          </cell>
          <cell r="Q67">
            <v>1020100</v>
          </cell>
          <cell r="R67">
            <v>1020100</v>
          </cell>
          <cell r="S67">
            <v>926400</v>
          </cell>
          <cell r="T67">
            <v>926400</v>
          </cell>
          <cell r="U67">
            <v>926400</v>
          </cell>
          <cell r="V67">
            <v>926400</v>
          </cell>
          <cell r="W67">
            <v>926400</v>
          </cell>
        </row>
        <row r="68">
          <cell r="K68">
            <v>74658</v>
          </cell>
          <cell r="L68">
            <v>2202400</v>
          </cell>
          <cell r="M68">
            <v>1600900</v>
          </cell>
          <cell r="N68">
            <v>1600900</v>
          </cell>
          <cell r="O68">
            <v>1600900</v>
          </cell>
          <cell r="P68">
            <v>1336600</v>
          </cell>
          <cell r="Q68">
            <v>929900</v>
          </cell>
          <cell r="R68">
            <v>929900</v>
          </cell>
          <cell r="S68">
            <v>929900</v>
          </cell>
          <cell r="T68">
            <v>929900</v>
          </cell>
          <cell r="U68">
            <v>929900</v>
          </cell>
          <cell r="V68">
            <v>929900</v>
          </cell>
          <cell r="W68">
            <v>798800</v>
          </cell>
        </row>
        <row r="69">
          <cell r="K69">
            <v>74801</v>
          </cell>
          <cell r="L69">
            <v>2916700</v>
          </cell>
          <cell r="M69">
            <v>2916700</v>
          </cell>
          <cell r="N69">
            <v>2916700</v>
          </cell>
          <cell r="O69">
            <v>2916700</v>
          </cell>
          <cell r="P69">
            <v>2916700</v>
          </cell>
          <cell r="Q69">
            <v>2916700</v>
          </cell>
          <cell r="R69">
            <v>2916700</v>
          </cell>
          <cell r="S69">
            <v>2916700</v>
          </cell>
          <cell r="T69">
            <v>2916700</v>
          </cell>
          <cell r="U69">
            <v>2916700</v>
          </cell>
          <cell r="V69">
            <v>2916700</v>
          </cell>
          <cell r="W69">
            <v>2916700</v>
          </cell>
        </row>
        <row r="70">
          <cell r="K70">
            <v>74901</v>
          </cell>
          <cell r="L70">
            <v>5394400</v>
          </cell>
          <cell r="M70">
            <v>5394400</v>
          </cell>
          <cell r="N70">
            <v>5394400</v>
          </cell>
          <cell r="O70">
            <v>5394400</v>
          </cell>
          <cell r="P70">
            <v>5394400</v>
          </cell>
          <cell r="Q70">
            <v>5394400</v>
          </cell>
          <cell r="R70">
            <v>5394400</v>
          </cell>
          <cell r="S70">
            <v>5394400</v>
          </cell>
          <cell r="T70">
            <v>5394400</v>
          </cell>
          <cell r="U70">
            <v>5394400</v>
          </cell>
          <cell r="V70">
            <v>5394400</v>
          </cell>
          <cell r="W70">
            <v>5394400</v>
          </cell>
        </row>
        <row r="71">
          <cell r="K71">
            <v>74902</v>
          </cell>
          <cell r="L71">
            <v>18602500</v>
          </cell>
          <cell r="M71">
            <v>18602500</v>
          </cell>
          <cell r="N71">
            <v>18602500</v>
          </cell>
          <cell r="O71">
            <v>18602500</v>
          </cell>
          <cell r="P71">
            <v>18602500</v>
          </cell>
          <cell r="Q71">
            <v>18602500</v>
          </cell>
          <cell r="R71">
            <v>18602500</v>
          </cell>
          <cell r="S71">
            <v>18602500</v>
          </cell>
          <cell r="T71">
            <v>18602500</v>
          </cell>
          <cell r="U71">
            <v>18602500</v>
          </cell>
          <cell r="V71">
            <v>18602500</v>
          </cell>
          <cell r="W71">
            <v>18602500</v>
          </cell>
        </row>
        <row r="72">
          <cell r="K72">
            <v>74949</v>
          </cell>
          <cell r="L72">
            <v>4200000</v>
          </cell>
          <cell r="M72">
            <v>4200000</v>
          </cell>
          <cell r="N72">
            <v>4200000</v>
          </cell>
          <cell r="O72">
            <v>4200000</v>
          </cell>
          <cell r="P72">
            <v>4200000</v>
          </cell>
          <cell r="Q72">
            <v>4200000</v>
          </cell>
          <cell r="R72">
            <v>4200000</v>
          </cell>
          <cell r="S72">
            <v>4200000</v>
          </cell>
          <cell r="T72">
            <v>4200000</v>
          </cell>
          <cell r="U72">
            <v>4200000</v>
          </cell>
          <cell r="V72">
            <v>4200000</v>
          </cell>
          <cell r="W72">
            <v>4200000</v>
          </cell>
        </row>
        <row r="73">
          <cell r="K73" t="str">
            <v>6-21111</v>
          </cell>
          <cell r="L73">
            <v>-3153236300</v>
          </cell>
          <cell r="M73">
            <v>-2858474800</v>
          </cell>
          <cell r="N73">
            <v>-3078586400</v>
          </cell>
          <cell r="O73">
            <v>-3136034200</v>
          </cell>
          <cell r="P73">
            <v>-3219019200</v>
          </cell>
          <cell r="Q73">
            <v>-3115686500</v>
          </cell>
          <cell r="R73">
            <v>-3236979000</v>
          </cell>
          <cell r="S73">
            <v>-3218189800</v>
          </cell>
          <cell r="T73">
            <v>-3145034200</v>
          </cell>
          <cell r="U73">
            <v>-3219387800</v>
          </cell>
          <cell r="V73">
            <v>-3120038500</v>
          </cell>
          <cell r="W73">
            <v>-3241699600</v>
          </cell>
        </row>
        <row r="74">
          <cell r="K74" t="str">
            <v>6-21112</v>
          </cell>
          <cell r="L74">
            <v>-206150000</v>
          </cell>
          <cell r="M74">
            <v>-186200000</v>
          </cell>
          <cell r="N74">
            <v>-199500000</v>
          </cell>
          <cell r="O74">
            <v>-199500000</v>
          </cell>
          <cell r="P74">
            <v>-206150000</v>
          </cell>
          <cell r="Q74">
            <v>-199500000</v>
          </cell>
          <cell r="R74">
            <v>-206150000</v>
          </cell>
          <cell r="S74">
            <v>-206150000</v>
          </cell>
          <cell r="T74">
            <v>-199500000</v>
          </cell>
          <cell r="U74">
            <v>-206150000</v>
          </cell>
          <cell r="V74">
            <v>-199500000</v>
          </cell>
          <cell r="W74">
            <v>-206150000</v>
          </cell>
        </row>
        <row r="75">
          <cell r="K75" t="str">
            <v>6-21131</v>
          </cell>
          <cell r="L75">
            <v>-516666700</v>
          </cell>
          <cell r="M75">
            <v>-466666700</v>
          </cell>
          <cell r="N75">
            <v>-500000000</v>
          </cell>
          <cell r="O75">
            <v>-500000000</v>
          </cell>
          <cell r="P75">
            <v>-516666700</v>
          </cell>
          <cell r="Q75">
            <v>-497777800</v>
          </cell>
          <cell r="R75">
            <v>-516666700</v>
          </cell>
          <cell r="S75">
            <v>-516666700</v>
          </cell>
          <cell r="T75">
            <v>-500000000</v>
          </cell>
          <cell r="U75">
            <v>-516666700</v>
          </cell>
          <cell r="V75">
            <v>-500000000</v>
          </cell>
          <cell r="W75">
            <v>-516666700</v>
          </cell>
        </row>
        <row r="76">
          <cell r="K76" t="str">
            <v>6-21132</v>
          </cell>
          <cell r="L76">
            <v>-357575800</v>
          </cell>
          <cell r="M76">
            <v>-323232300</v>
          </cell>
          <cell r="N76">
            <v>-347474700</v>
          </cell>
          <cell r="O76">
            <v>-346464600</v>
          </cell>
          <cell r="P76">
            <v>-357575800</v>
          </cell>
          <cell r="Q76">
            <v>-344444400</v>
          </cell>
          <cell r="R76">
            <v>-357575800</v>
          </cell>
          <cell r="S76">
            <v>-357575800</v>
          </cell>
          <cell r="T76">
            <v>-346464600</v>
          </cell>
          <cell r="U76">
            <v>-357575800</v>
          </cell>
          <cell r="V76">
            <v>-346464600</v>
          </cell>
          <cell r="W76">
            <v>-358585900</v>
          </cell>
        </row>
        <row r="77">
          <cell r="K77" t="str">
            <v>6-21160</v>
          </cell>
          <cell r="L77">
            <v>-680005100</v>
          </cell>
          <cell r="M77">
            <v>-617511500</v>
          </cell>
          <cell r="N77">
            <v>-665519800</v>
          </cell>
          <cell r="O77">
            <v>-652908700</v>
          </cell>
          <cell r="P77">
            <v>-678675200</v>
          </cell>
          <cell r="Q77">
            <v>-652717100</v>
          </cell>
          <cell r="R77">
            <v>-676593300</v>
          </cell>
          <cell r="S77">
            <v>-676165900</v>
          </cell>
          <cell r="T77">
            <v>-656595600</v>
          </cell>
          <cell r="U77">
            <v>-673444700</v>
          </cell>
          <cell r="V77">
            <v>-656212300</v>
          </cell>
          <cell r="W77">
            <v>-674789400</v>
          </cell>
        </row>
        <row r="78">
          <cell r="K78" t="str">
            <v>6-21170</v>
          </cell>
          <cell r="L78">
            <v>-376088900</v>
          </cell>
          <cell r="M78">
            <v>-339693100</v>
          </cell>
          <cell r="N78">
            <v>-363956900</v>
          </cell>
          <cell r="O78">
            <v>-363956900</v>
          </cell>
          <cell r="P78">
            <v>-376088900</v>
          </cell>
          <cell r="Q78">
            <v>-363956900</v>
          </cell>
          <cell r="R78">
            <v>-376088900</v>
          </cell>
          <cell r="S78">
            <v>-376088900</v>
          </cell>
          <cell r="T78">
            <v>-363956900</v>
          </cell>
          <cell r="U78">
            <v>-376088900</v>
          </cell>
          <cell r="V78">
            <v>-363956900</v>
          </cell>
          <cell r="W78">
            <v>-376088900</v>
          </cell>
        </row>
        <row r="79">
          <cell r="K79" t="str">
            <v>6-21210</v>
          </cell>
          <cell r="L79">
            <v>-21444900</v>
          </cell>
          <cell r="M79">
            <v>-19584900</v>
          </cell>
          <cell r="N79">
            <v>-20620500</v>
          </cell>
          <cell r="O79">
            <v>-21388200</v>
          </cell>
          <cell r="P79">
            <v>-21444900</v>
          </cell>
          <cell r="Q79">
            <v>-20625200</v>
          </cell>
          <cell r="R79">
            <v>-21818100</v>
          </cell>
          <cell r="S79">
            <v>-21631500</v>
          </cell>
          <cell r="T79">
            <v>-21389100</v>
          </cell>
          <cell r="U79">
            <v>-21444900</v>
          </cell>
          <cell r="V79">
            <v>-20817700</v>
          </cell>
          <cell r="W79">
            <v>-22004700</v>
          </cell>
        </row>
        <row r="80">
          <cell r="K80" t="str">
            <v>6-22160</v>
          </cell>
          <cell r="L80">
            <v>-37143600</v>
          </cell>
          <cell r="M80">
            <v>-33593800</v>
          </cell>
          <cell r="N80">
            <v>-35960300</v>
          </cell>
          <cell r="O80">
            <v>-35034800</v>
          </cell>
          <cell r="P80">
            <v>-36102400</v>
          </cell>
          <cell r="Q80">
            <v>-35034800</v>
          </cell>
          <cell r="R80">
            <v>-36218100</v>
          </cell>
          <cell r="S80">
            <v>-36102400</v>
          </cell>
          <cell r="T80">
            <v>-35034800</v>
          </cell>
          <cell r="U80">
            <v>-36218100</v>
          </cell>
          <cell r="V80">
            <v>-34919200</v>
          </cell>
          <cell r="W80">
            <v>-36218100</v>
          </cell>
        </row>
        <row r="81">
          <cell r="K81" t="str">
            <v>6-22260</v>
          </cell>
          <cell r="L81">
            <v>-451685000</v>
          </cell>
          <cell r="M81">
            <v>-408476500</v>
          </cell>
          <cell r="N81">
            <v>-437385400</v>
          </cell>
          <cell r="O81">
            <v>-428089900</v>
          </cell>
          <cell r="P81">
            <v>-441227500</v>
          </cell>
          <cell r="Q81">
            <v>-427986700</v>
          </cell>
          <cell r="R81">
            <v>-442492600</v>
          </cell>
          <cell r="S81">
            <v>-441227500</v>
          </cell>
          <cell r="T81">
            <v>-430433200</v>
          </cell>
          <cell r="U81">
            <v>-442389400</v>
          </cell>
          <cell r="V81">
            <v>-426859200</v>
          </cell>
          <cell r="W81">
            <v>-442527000</v>
          </cell>
        </row>
        <row r="82">
          <cell r="K82" t="str">
            <v>6-22310</v>
          </cell>
          <cell r="L82">
            <v>-1056865900</v>
          </cell>
          <cell r="M82">
            <v>-958799700</v>
          </cell>
          <cell r="N82">
            <v>-1030809600</v>
          </cell>
          <cell r="O82">
            <v>-1014527800</v>
          </cell>
          <cell r="P82">
            <v>-1038548900</v>
          </cell>
          <cell r="Q82">
            <v>-1007895400</v>
          </cell>
          <cell r="R82">
            <v>-1047216500</v>
          </cell>
          <cell r="S82">
            <v>-1038548900</v>
          </cell>
          <cell r="T82">
            <v>-1014527800</v>
          </cell>
          <cell r="U82">
            <v>-1040584100</v>
          </cell>
          <cell r="V82">
            <v>-1008071000</v>
          </cell>
          <cell r="W82">
            <v>-1049427300</v>
          </cell>
        </row>
        <row r="83">
          <cell r="K83" t="str">
            <v>6-22360</v>
          </cell>
          <cell r="L83">
            <v>-17680100</v>
          </cell>
          <cell r="M83">
            <v>-16082800</v>
          </cell>
          <cell r="N83">
            <v>-17317300</v>
          </cell>
          <cell r="O83">
            <v>-17103000</v>
          </cell>
          <cell r="P83">
            <v>-17439000</v>
          </cell>
          <cell r="Q83">
            <v>-16957600</v>
          </cell>
          <cell r="R83">
            <v>-17611100</v>
          </cell>
          <cell r="S83">
            <v>-17511600</v>
          </cell>
          <cell r="T83">
            <v>-17453700</v>
          </cell>
          <cell r="U83">
            <v>-17465800</v>
          </cell>
          <cell r="V83">
            <v>-17003500</v>
          </cell>
          <cell r="W83">
            <v>-17683800</v>
          </cell>
        </row>
        <row r="84">
          <cell r="K84" t="str">
            <v>6-22510</v>
          </cell>
          <cell r="L84">
            <v>-40951900</v>
          </cell>
          <cell r="M84">
            <v>-37406900</v>
          </cell>
          <cell r="N84">
            <v>-40477400</v>
          </cell>
          <cell r="O84">
            <v>-40312700</v>
          </cell>
          <cell r="P84">
            <v>-40766500</v>
          </cell>
          <cell r="Q84">
            <v>-39675300</v>
          </cell>
          <cell r="R84">
            <v>-41424700</v>
          </cell>
          <cell r="S84">
            <v>-40975900</v>
          </cell>
          <cell r="T84">
            <v>-40543100</v>
          </cell>
          <cell r="U84">
            <v>-40787100</v>
          </cell>
          <cell r="V84">
            <v>-39936900</v>
          </cell>
          <cell r="W84">
            <v>-41707000</v>
          </cell>
        </row>
        <row r="85">
          <cell r="K85" t="str">
            <v>6-22960</v>
          </cell>
          <cell r="L85">
            <v>-212910900</v>
          </cell>
          <cell r="M85">
            <v>-192807200</v>
          </cell>
          <cell r="N85">
            <v>-208019400</v>
          </cell>
          <cell r="O85">
            <v>-207990300</v>
          </cell>
          <cell r="P85">
            <v>-212878100</v>
          </cell>
          <cell r="Q85">
            <v>-205403600</v>
          </cell>
          <cell r="R85">
            <v>-215365600</v>
          </cell>
          <cell r="S85">
            <v>-210855800</v>
          </cell>
          <cell r="T85">
            <v>-207990300</v>
          </cell>
          <cell r="U85">
            <v>-212881800</v>
          </cell>
          <cell r="V85">
            <v>-205656600</v>
          </cell>
          <cell r="W85">
            <v>-215519500</v>
          </cell>
        </row>
        <row r="86">
          <cell r="K86" t="str">
            <v>Grand Total</v>
          </cell>
          <cell r="L86">
            <v>-2633649700</v>
          </cell>
          <cell r="M86">
            <v>-2146178900</v>
          </cell>
          <cell r="N86">
            <v>-2514280200</v>
          </cell>
          <cell r="O86">
            <v>-2576748500</v>
          </cell>
          <cell r="P86">
            <v>-2689726200</v>
          </cell>
          <cell r="Q86">
            <v>-2490681600</v>
          </cell>
          <cell r="R86">
            <v>-2533904800</v>
          </cell>
          <cell r="S86">
            <v>-2739283500</v>
          </cell>
          <cell r="T86">
            <v>-2518505500</v>
          </cell>
          <cell r="U86">
            <v>-2543584500</v>
          </cell>
          <cell r="V86">
            <v>-2527385500</v>
          </cell>
          <cell r="W86">
            <v>-2687775200</v>
          </cell>
        </row>
      </sheetData>
      <sheetData sheetId="1">
        <row r="7">
          <cell r="K7" t="str">
            <v>Account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K7" t="str">
            <v>Account</v>
          </cell>
        </row>
      </sheetData>
      <sheetData sheetId="13">
        <row r="7">
          <cell r="K7" t="str">
            <v>Account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CODE"/>
      <sheetName val="Budget 1"/>
      <sheetName val="CRITERIA1"/>
      <sheetName val="Budget_1"/>
      <sheetName val="FROM SYSTEM APR 17"/>
    </sheetNames>
    <sheetDataSet>
      <sheetData sheetId="0" refreshError="1"/>
      <sheetData sheetId="1" refreshError="1"/>
      <sheetData sheetId="2" refreshError="1">
        <row r="2">
          <cell r="B2" t="str">
            <v>RCTI SET OF BOOKS</v>
          </cell>
        </row>
        <row r="13">
          <cell r="B13" t="str">
            <v>RCTI_BGT_2004</v>
          </cell>
        </row>
        <row r="14">
          <cell r="B14" t="str">
            <v>61000_DIRUT</v>
          </cell>
        </row>
        <row r="16">
          <cell r="B16" t="str">
            <v>IDR</v>
          </cell>
        </row>
        <row r="39">
          <cell r="B39" t="str">
            <v>Production</v>
          </cell>
        </row>
      </sheetData>
      <sheetData sheetId="3" refreshError="1"/>
      <sheetData sheetId="4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ODE"/>
      <sheetName val="Budget 1"/>
      <sheetName val="CRITERIA1"/>
      <sheetName val="Lead"/>
    </sheetNames>
    <sheetDataSet>
      <sheetData sheetId="0" refreshError="1"/>
      <sheetData sheetId="1" refreshError="1"/>
      <sheetData sheetId="2">
        <row r="2">
          <cell r="B2" t="str">
            <v>RCTI SET OF BOOKS</v>
          </cell>
        </row>
        <row r="13">
          <cell r="B13" t="str">
            <v>RCTI_BGT_2004</v>
          </cell>
        </row>
        <row r="14">
          <cell r="B14" t="str">
            <v>62220_FIN_AUDIT</v>
          </cell>
        </row>
        <row r="16">
          <cell r="B16" t="str">
            <v>IDR</v>
          </cell>
        </row>
        <row r="39">
          <cell r="B39" t="str">
            <v>Production</v>
          </cell>
        </row>
      </sheetData>
      <sheetData sheetId="3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is_sum_permonth (14_2)"/>
      <sheetName val="is_sum_permonth (14)"/>
      <sheetName val="is_det_permonth (14)"/>
      <sheetName val="Actual'14"/>
      <sheetName val="WS14"/>
      <sheetName val="VVV"/>
      <sheetName val="is_sum_permonth (15)"/>
      <sheetName val="is_det_permonth (15)"/>
      <sheetName val="Actual'15HS"/>
      <sheetName val="Royalty Actual"/>
      <sheetName val="WS2015"/>
      <sheetName val="V"/>
      <sheetName val="is_det_permonth (BU)"/>
      <sheetName val="is_sum_permonth (BU_2)"/>
      <sheetName val="is_sum_permonth (BU)"/>
      <sheetName val="BU16"/>
      <sheetName val="WS BU"/>
      <sheetName val="VV"/>
      <sheetName val="WS16 (2)"/>
      <sheetName val="WS16"/>
      <sheetName val="Ops"/>
      <sheetName val="Ops Data"/>
      <sheetName val="RF PNL"/>
      <sheetName val="RF OPEX"/>
      <sheetName val="Actual'16"/>
      <sheetName val="is_sum_permonth"/>
      <sheetName val="is_sum_permonth (2)"/>
      <sheetName val="is_det_permonth"/>
      <sheetName val="Table (2)"/>
      <sheetName val="Airline"/>
      <sheetName val="Graph"/>
      <sheetName val="Graph BOC"/>
      <sheetName val="WS Act"/>
      <sheetName val="WS Act (2)"/>
      <sheetName val="Sheet4"/>
      <sheetName val="Table"/>
      <sheetName val="VVVV"/>
      <sheetName val="DT"/>
      <sheetName val="DT CGK"/>
      <sheetName val="Cargo Tonnage 2012-2015"/>
      <sheetName val="Royalty Budget"/>
      <sheetName val="ULD CGK"/>
      <sheetName val="Sheet3"/>
      <sheetName val="PL CGK"/>
      <sheetName val="Cargo CGK"/>
      <sheetName val="XT WB DPS"/>
      <sheetName val="Fuel DPS"/>
      <sheetName val="Packing Matl CGK Jun"/>
      <sheetName val="Donation to employee"/>
      <sheetName val="PHP"/>
      <sheetName val="Network"/>
      <sheetName val="entertainment"/>
      <sheetName val="RM IT"/>
      <sheetName val="71199"/>
      <sheetName val="Sewa lahan JOG"/>
      <sheetName val="Entertainm"/>
      <sheetName val="CN Lounge CGK QF"/>
      <sheetName val="Konsesi SQ"/>
      <sheetName val="Sheet1"/>
      <sheetName val="DT 2010-2016"/>
      <sheetName val="Sheet2"/>
      <sheetName val="Yield ASA CGK"/>
      <sheetName val="Mapping OPEX 2014"/>
      <sheetName val="Sheet5"/>
    </sheetNames>
    <sheetDataSet>
      <sheetData sheetId="0"/>
      <sheetData sheetId="1"/>
      <sheetData sheetId="2">
        <row r="9">
          <cell r="C9">
            <v>60000</v>
          </cell>
        </row>
      </sheetData>
      <sheetData sheetId="3">
        <row r="7">
          <cell r="J7" t="str">
            <v>Account</v>
          </cell>
        </row>
      </sheetData>
      <sheetData sheetId="4"/>
      <sheetData sheetId="5"/>
      <sheetData sheetId="6">
        <row r="9">
          <cell r="C9">
            <v>60000</v>
          </cell>
        </row>
      </sheetData>
      <sheetData sheetId="7">
        <row r="7">
          <cell r="J7" t="str">
            <v>Account</v>
          </cell>
        </row>
        <row r="9">
          <cell r="C9">
            <v>60000</v>
          </cell>
          <cell r="D9" t="str">
            <v>Operating Revenue - Nett</v>
          </cell>
          <cell r="F9">
            <v>96566849797</v>
          </cell>
          <cell r="G9">
            <v>90894876567</v>
          </cell>
          <cell r="H9">
            <v>109099344056</v>
          </cell>
          <cell r="I9">
            <v>98064198659</v>
          </cell>
          <cell r="J9">
            <v>97830559016</v>
          </cell>
          <cell r="K9">
            <v>98881847814</v>
          </cell>
          <cell r="L9">
            <v>88365451019</v>
          </cell>
          <cell r="M9">
            <v>95467506931</v>
          </cell>
          <cell r="N9">
            <v>98226007184</v>
          </cell>
          <cell r="O9">
            <v>99881904473</v>
          </cell>
          <cell r="P9">
            <v>96356240815</v>
          </cell>
          <cell r="Q9">
            <v>115747679863</v>
          </cell>
          <cell r="R9">
            <v>1185382466194</v>
          </cell>
        </row>
        <row r="11">
          <cell r="C11">
            <v>61000</v>
          </cell>
          <cell r="D11" t="str">
            <v xml:space="preserve">Operating Revenue - Gross </v>
          </cell>
          <cell r="F11">
            <v>97814787622</v>
          </cell>
          <cell r="G11">
            <v>91752403666</v>
          </cell>
          <cell r="H11">
            <v>109464390183</v>
          </cell>
          <cell r="I11">
            <v>98836617898</v>
          </cell>
          <cell r="J11">
            <v>98876624755</v>
          </cell>
          <cell r="K11">
            <v>99462477549</v>
          </cell>
          <cell r="L11">
            <v>89351715200</v>
          </cell>
          <cell r="M11">
            <v>96937433920</v>
          </cell>
          <cell r="N11">
            <v>99166055507</v>
          </cell>
          <cell r="O11">
            <v>99050068376</v>
          </cell>
          <cell r="P11">
            <v>97298300739</v>
          </cell>
          <cell r="Q11">
            <v>116544949145</v>
          </cell>
          <cell r="R11">
            <v>1194555824560</v>
          </cell>
        </row>
        <row r="13">
          <cell r="C13">
            <v>61100</v>
          </cell>
          <cell r="D13" t="str">
            <v>OR - Ground Handling Premier</v>
          </cell>
          <cell r="F13">
            <v>27987366788</v>
          </cell>
          <cell r="G13">
            <v>26102352556</v>
          </cell>
          <cell r="H13">
            <v>28835291392</v>
          </cell>
          <cell r="I13">
            <v>27854100553</v>
          </cell>
          <cell r="J13">
            <v>28253094258</v>
          </cell>
          <cell r="K13">
            <v>27999360430</v>
          </cell>
          <cell r="L13">
            <v>29538883638</v>
          </cell>
          <cell r="M13">
            <v>30604489671</v>
          </cell>
          <cell r="N13">
            <v>29864311446</v>
          </cell>
          <cell r="O13">
            <v>28136698115</v>
          </cell>
          <cell r="P13">
            <v>27269105622</v>
          </cell>
          <cell r="Q13">
            <v>28758645294</v>
          </cell>
          <cell r="R13">
            <v>341203699763</v>
          </cell>
        </row>
        <row r="15">
          <cell r="C15" t="str">
            <v>6-10000</v>
          </cell>
          <cell r="D15" t="str">
            <v>Ground Handling Services Premier</v>
          </cell>
          <cell r="F15">
            <v>27987366788</v>
          </cell>
          <cell r="G15">
            <v>26102352556</v>
          </cell>
          <cell r="H15">
            <v>28835291392</v>
          </cell>
          <cell r="I15">
            <v>27854100553</v>
          </cell>
          <cell r="J15">
            <v>28253094258</v>
          </cell>
          <cell r="K15">
            <v>27999360430</v>
          </cell>
          <cell r="L15">
            <v>29538883638</v>
          </cell>
          <cell r="M15">
            <v>30604489671</v>
          </cell>
          <cell r="N15">
            <v>29864311446</v>
          </cell>
          <cell r="O15">
            <v>28136698115</v>
          </cell>
          <cell r="P15">
            <v>27269105622</v>
          </cell>
          <cell r="Q15">
            <v>28758645294</v>
          </cell>
          <cell r="R15">
            <v>341203699763</v>
          </cell>
        </row>
        <row r="17">
          <cell r="C17" t="str">
            <v>6-11000</v>
          </cell>
          <cell r="D17" t="str">
            <v>Ground Handling Premier</v>
          </cell>
          <cell r="F17">
            <v>24611096501</v>
          </cell>
          <cell r="G17">
            <v>22890856683</v>
          </cell>
          <cell r="H17">
            <v>25222623711</v>
          </cell>
          <cell r="I17">
            <v>24654365730</v>
          </cell>
          <cell r="J17">
            <v>24961006985</v>
          </cell>
          <cell r="K17">
            <v>24760382726</v>
          </cell>
          <cell r="L17">
            <v>26240472057</v>
          </cell>
          <cell r="M17">
            <v>27066552044</v>
          </cell>
          <cell r="N17">
            <v>26938344687</v>
          </cell>
          <cell r="O17">
            <v>24734186956</v>
          </cell>
          <cell r="P17">
            <v>24323413963</v>
          </cell>
          <cell r="Q17">
            <v>24166947954</v>
          </cell>
          <cell r="R17">
            <v>300570249997</v>
          </cell>
        </row>
        <row r="19">
          <cell r="C19" t="str">
            <v>6-11100</v>
          </cell>
          <cell r="D19" t="str">
            <v>Ground Handling Premier</v>
          </cell>
          <cell r="F19">
            <v>22802295356</v>
          </cell>
          <cell r="G19">
            <v>20823134465</v>
          </cell>
          <cell r="H19">
            <v>23093200255</v>
          </cell>
          <cell r="I19">
            <v>22431692943</v>
          </cell>
          <cell r="J19">
            <v>22866125776</v>
          </cell>
          <cell r="K19">
            <v>22629177073</v>
          </cell>
          <cell r="L19">
            <v>24130163084</v>
          </cell>
          <cell r="M19">
            <v>24813359712</v>
          </cell>
          <cell r="N19">
            <v>24773860669</v>
          </cell>
          <cell r="O19">
            <v>23086616462</v>
          </cell>
          <cell r="P19">
            <v>22260299835</v>
          </cell>
          <cell r="Q19">
            <v>24059786555</v>
          </cell>
          <cell r="R19">
            <v>277769712185</v>
          </cell>
        </row>
        <row r="21">
          <cell r="C21" t="str">
            <v>6-11110</v>
          </cell>
          <cell r="D21" t="str">
            <v>Ground Handling Full Premier</v>
          </cell>
          <cell r="F21">
            <v>21017931335</v>
          </cell>
          <cell r="G21">
            <v>19319957087</v>
          </cell>
          <cell r="H21">
            <v>21250858030</v>
          </cell>
          <cell r="I21">
            <v>20596491626</v>
          </cell>
          <cell r="J21">
            <v>21562854651</v>
          </cell>
          <cell r="K21">
            <v>20750023686</v>
          </cell>
          <cell r="L21">
            <v>22279019405</v>
          </cell>
          <cell r="M21">
            <v>23396964241</v>
          </cell>
          <cell r="N21">
            <v>22429196682</v>
          </cell>
          <cell r="O21">
            <v>20776751301</v>
          </cell>
          <cell r="P21">
            <v>20731540872</v>
          </cell>
          <cell r="Q21">
            <v>22308324429</v>
          </cell>
          <cell r="R21">
            <v>256419913345</v>
          </cell>
        </row>
        <row r="22">
          <cell r="C22" t="str">
            <v>6-11111</v>
          </cell>
          <cell r="D22" t="str">
            <v>GHFP - International</v>
          </cell>
          <cell r="F22">
            <v>20495837810</v>
          </cell>
          <cell r="G22">
            <v>18917798258</v>
          </cell>
          <cell r="H22">
            <v>20795016398</v>
          </cell>
          <cell r="I22">
            <v>20354519301</v>
          </cell>
          <cell r="J22">
            <v>21005137829</v>
          </cell>
          <cell r="K22">
            <v>20087958163</v>
          </cell>
          <cell r="L22">
            <v>21858948405</v>
          </cell>
          <cell r="M22">
            <v>22480900516</v>
          </cell>
          <cell r="N22">
            <v>21735574379</v>
          </cell>
          <cell r="O22">
            <v>20286275851</v>
          </cell>
          <cell r="P22">
            <v>19779321905</v>
          </cell>
          <cell r="Q22">
            <v>21057188363</v>
          </cell>
          <cell r="R22">
            <v>248854477178</v>
          </cell>
        </row>
        <row r="23">
          <cell r="C23" t="str">
            <v>6-11112</v>
          </cell>
          <cell r="D23" t="str">
            <v>GHFP - Domestic - Sbjct to VAT</v>
          </cell>
          <cell r="F23">
            <v>516716000</v>
          </cell>
          <cell r="G23">
            <v>402158829</v>
          </cell>
          <cell r="H23">
            <v>445764000</v>
          </cell>
          <cell r="I23">
            <v>213355664</v>
          </cell>
          <cell r="J23">
            <v>467678740</v>
          </cell>
          <cell r="K23">
            <v>501971800</v>
          </cell>
          <cell r="L23">
            <v>420071000</v>
          </cell>
          <cell r="M23">
            <v>534701600</v>
          </cell>
          <cell r="N23">
            <v>426691000</v>
          </cell>
          <cell r="O23">
            <v>408205738</v>
          </cell>
          <cell r="P23">
            <v>643389200</v>
          </cell>
          <cell r="Q23">
            <v>611900000</v>
          </cell>
          <cell r="R23">
            <v>5592603571</v>
          </cell>
        </row>
        <row r="24">
          <cell r="C24" t="str">
            <v>6-11113</v>
          </cell>
          <cell r="D24" t="str">
            <v>GHFP - Charter Flight International</v>
          </cell>
          <cell r="F24">
            <v>0</v>
          </cell>
          <cell r="G24">
            <v>0</v>
          </cell>
          <cell r="H24">
            <v>0</v>
          </cell>
          <cell r="I24">
            <v>28616661</v>
          </cell>
          <cell r="J24">
            <v>68497678</v>
          </cell>
          <cell r="K24">
            <v>160093723</v>
          </cell>
          <cell r="L24">
            <v>0</v>
          </cell>
          <cell r="M24">
            <v>381362125</v>
          </cell>
          <cell r="N24">
            <v>266931303</v>
          </cell>
          <cell r="O24">
            <v>67710292</v>
          </cell>
          <cell r="P24">
            <v>302929767</v>
          </cell>
          <cell r="Q24">
            <v>639236066</v>
          </cell>
          <cell r="R24">
            <v>1915377615</v>
          </cell>
        </row>
        <row r="25">
          <cell r="C25" t="str">
            <v>6-11114</v>
          </cell>
          <cell r="D25" t="str">
            <v>GHFP - Charter Flight Domestic - Sbjct to VAT</v>
          </cell>
          <cell r="F25">
            <v>5377525</v>
          </cell>
          <cell r="G25">
            <v>0</v>
          </cell>
          <cell r="H25">
            <v>10077632</v>
          </cell>
          <cell r="I25">
            <v>0</v>
          </cell>
          <cell r="J25">
            <v>21540404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14559420</v>
          </cell>
          <cell r="P25">
            <v>5900000</v>
          </cell>
          <cell r="Q25">
            <v>0</v>
          </cell>
          <cell r="R25">
            <v>57454981</v>
          </cell>
        </row>
        <row r="27">
          <cell r="C27" t="str">
            <v>6-11120</v>
          </cell>
          <cell r="D27" t="str">
            <v>Ground Handling Terminal Premier</v>
          </cell>
          <cell r="F27">
            <v>216575832</v>
          </cell>
          <cell r="G27">
            <v>58002204</v>
          </cell>
          <cell r="H27">
            <v>84190752</v>
          </cell>
          <cell r="I27">
            <v>-66120120</v>
          </cell>
          <cell r="J27">
            <v>69013620</v>
          </cell>
          <cell r="K27">
            <v>74204736</v>
          </cell>
          <cell r="L27">
            <v>93354480</v>
          </cell>
          <cell r="M27">
            <v>77417472</v>
          </cell>
          <cell r="N27">
            <v>86669400</v>
          </cell>
          <cell r="O27">
            <v>80842140</v>
          </cell>
          <cell r="P27">
            <v>86036040</v>
          </cell>
          <cell r="Q27">
            <v>39966640</v>
          </cell>
          <cell r="R27">
            <v>900153196</v>
          </cell>
        </row>
        <row r="28">
          <cell r="C28" t="str">
            <v>6-11121</v>
          </cell>
          <cell r="D28" t="str">
            <v>GHTP - International</v>
          </cell>
          <cell r="F28">
            <v>216575832</v>
          </cell>
          <cell r="G28">
            <v>58002204</v>
          </cell>
          <cell r="H28">
            <v>84190752</v>
          </cell>
          <cell r="I28">
            <v>-66120120</v>
          </cell>
          <cell r="J28">
            <v>69013620</v>
          </cell>
          <cell r="K28">
            <v>74204736</v>
          </cell>
          <cell r="L28">
            <v>93354480</v>
          </cell>
          <cell r="M28">
            <v>77417472</v>
          </cell>
          <cell r="N28">
            <v>86669400</v>
          </cell>
          <cell r="O28">
            <v>80842140</v>
          </cell>
          <cell r="P28">
            <v>86036040</v>
          </cell>
          <cell r="Q28">
            <v>39966640</v>
          </cell>
          <cell r="R28">
            <v>900153196</v>
          </cell>
        </row>
        <row r="29">
          <cell r="C29" t="str">
            <v>6-11122</v>
          </cell>
          <cell r="D29" t="str">
            <v>GHTP - Domestic - Sbjct to VAT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C30" t="str">
            <v>6-11123</v>
          </cell>
          <cell r="D30" t="str">
            <v>GHTP - Charter Flight International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C31" t="str">
            <v>6-11124</v>
          </cell>
          <cell r="D31" t="str">
            <v>GHTP - Charter Flight Domestic - Sbjct to VAT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3">
          <cell r="C33" t="str">
            <v>6-11130</v>
          </cell>
          <cell r="D33" t="str">
            <v>Ground Handling Ramp Premier</v>
          </cell>
          <cell r="F33">
            <v>915326620</v>
          </cell>
          <cell r="G33">
            <v>767789578</v>
          </cell>
          <cell r="H33">
            <v>1099985702</v>
          </cell>
          <cell r="I33">
            <v>1291455220</v>
          </cell>
          <cell r="J33">
            <v>557760982</v>
          </cell>
          <cell r="K33">
            <v>1100658998</v>
          </cell>
          <cell r="L33">
            <v>1095812792</v>
          </cell>
          <cell r="M33">
            <v>690357184</v>
          </cell>
          <cell r="N33">
            <v>1448622250</v>
          </cell>
          <cell r="O33">
            <v>1557079506</v>
          </cell>
          <cell r="P33">
            <v>1121716246</v>
          </cell>
          <cell r="Q33">
            <v>1106228382</v>
          </cell>
          <cell r="R33">
            <v>12752793460</v>
          </cell>
        </row>
        <row r="34">
          <cell r="C34" t="str">
            <v>6-11131</v>
          </cell>
          <cell r="D34" t="str">
            <v>GHRP - International</v>
          </cell>
          <cell r="F34">
            <v>915326620</v>
          </cell>
          <cell r="G34">
            <v>743387222</v>
          </cell>
          <cell r="H34">
            <v>1071065152</v>
          </cell>
          <cell r="I34">
            <v>1283697220</v>
          </cell>
          <cell r="J34">
            <v>548760982</v>
          </cell>
          <cell r="K34">
            <v>1090363890</v>
          </cell>
          <cell r="L34">
            <v>1095812792</v>
          </cell>
          <cell r="M34">
            <v>677176192</v>
          </cell>
          <cell r="N34">
            <v>1402782400</v>
          </cell>
          <cell r="O34">
            <v>1463471880</v>
          </cell>
          <cell r="P34">
            <v>1121716246</v>
          </cell>
          <cell r="Q34">
            <v>1106228382</v>
          </cell>
          <cell r="R34">
            <v>12519788978</v>
          </cell>
        </row>
        <row r="35">
          <cell r="C35" t="str">
            <v>6-11132</v>
          </cell>
          <cell r="D35" t="str">
            <v>GHRP - Domestic - Sbjct to VAT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C36" t="str">
            <v>6-11133</v>
          </cell>
          <cell r="D36" t="str">
            <v>GHRP - Charter Flight International</v>
          </cell>
          <cell r="F36">
            <v>0</v>
          </cell>
          <cell r="G36">
            <v>15846756</v>
          </cell>
          <cell r="H36">
            <v>28920550</v>
          </cell>
          <cell r="I36">
            <v>7758000</v>
          </cell>
          <cell r="J36">
            <v>6000000</v>
          </cell>
          <cell r="K36">
            <v>10295108</v>
          </cell>
          <cell r="L36">
            <v>0</v>
          </cell>
          <cell r="M36">
            <v>13180992</v>
          </cell>
          <cell r="N36">
            <v>45839850</v>
          </cell>
          <cell r="O36">
            <v>90607626</v>
          </cell>
          <cell r="P36">
            <v>0</v>
          </cell>
          <cell r="Q36">
            <v>0</v>
          </cell>
          <cell r="R36">
            <v>218448882</v>
          </cell>
        </row>
        <row r="37">
          <cell r="C37" t="str">
            <v>6-11134</v>
          </cell>
          <cell r="D37" t="str">
            <v>GHRP - Charter Flight Domestic - Sbjct to VAT</v>
          </cell>
          <cell r="F37">
            <v>0</v>
          </cell>
          <cell r="G37">
            <v>8555600</v>
          </cell>
          <cell r="H37">
            <v>0</v>
          </cell>
          <cell r="I37">
            <v>0</v>
          </cell>
          <cell r="J37">
            <v>3000000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3000000</v>
          </cell>
          <cell r="P37">
            <v>0</v>
          </cell>
          <cell r="Q37">
            <v>0</v>
          </cell>
          <cell r="R37">
            <v>14555600</v>
          </cell>
        </row>
        <row r="39">
          <cell r="C39" t="str">
            <v>6-11150</v>
          </cell>
          <cell r="D39" t="str">
            <v>Ground Support Equipments Rental Premier</v>
          </cell>
          <cell r="F39">
            <v>652461569</v>
          </cell>
          <cell r="G39">
            <v>677385596</v>
          </cell>
          <cell r="H39">
            <v>658165771</v>
          </cell>
          <cell r="I39">
            <v>609866217</v>
          </cell>
          <cell r="J39">
            <v>676496523</v>
          </cell>
          <cell r="K39">
            <v>704289653</v>
          </cell>
          <cell r="L39">
            <v>661976407</v>
          </cell>
          <cell r="M39">
            <v>648620815</v>
          </cell>
          <cell r="N39">
            <v>809372337</v>
          </cell>
          <cell r="O39">
            <v>671943515</v>
          </cell>
          <cell r="P39">
            <v>321006677</v>
          </cell>
          <cell r="Q39">
            <v>605267104</v>
          </cell>
          <cell r="R39">
            <v>7696852184</v>
          </cell>
        </row>
        <row r="40">
          <cell r="C40" t="str">
            <v>6-11160</v>
          </cell>
          <cell r="D40" t="str">
            <v>GSERP - International</v>
          </cell>
          <cell r="F40">
            <v>433335193</v>
          </cell>
          <cell r="G40">
            <v>351148071</v>
          </cell>
          <cell r="H40">
            <v>342776308</v>
          </cell>
          <cell r="I40">
            <v>344615570</v>
          </cell>
          <cell r="J40">
            <v>296941082</v>
          </cell>
          <cell r="K40">
            <v>296358912</v>
          </cell>
          <cell r="L40">
            <v>310289247</v>
          </cell>
          <cell r="M40">
            <v>318104092</v>
          </cell>
          <cell r="N40">
            <v>533814370</v>
          </cell>
          <cell r="O40">
            <v>443950406</v>
          </cell>
          <cell r="P40">
            <v>190227445</v>
          </cell>
          <cell r="Q40">
            <v>223352620</v>
          </cell>
          <cell r="R40">
            <v>4084913316</v>
          </cell>
        </row>
        <row r="41">
          <cell r="C41" t="str">
            <v>6-11170</v>
          </cell>
          <cell r="D41" t="str">
            <v>GSERP - Domestic  - Sbjct to VAT</v>
          </cell>
          <cell r="F41">
            <v>151749822</v>
          </cell>
          <cell r="G41">
            <v>252437604</v>
          </cell>
          <cell r="H41">
            <v>202842998</v>
          </cell>
          <cell r="I41">
            <v>191376100</v>
          </cell>
          <cell r="J41">
            <v>227202888</v>
          </cell>
          <cell r="K41">
            <v>213114400</v>
          </cell>
          <cell r="L41">
            <v>257263215</v>
          </cell>
          <cell r="M41">
            <v>261233771</v>
          </cell>
          <cell r="N41">
            <v>204250620</v>
          </cell>
          <cell r="O41">
            <v>178913292</v>
          </cell>
          <cell r="P41">
            <v>99262672</v>
          </cell>
          <cell r="Q41">
            <v>328391505</v>
          </cell>
          <cell r="R41">
            <v>2568038887</v>
          </cell>
        </row>
        <row r="42">
          <cell r="C42" t="str">
            <v>6-11180</v>
          </cell>
          <cell r="D42" t="str">
            <v>GSERP - Charter Flight International</v>
          </cell>
          <cell r="F42">
            <v>0</v>
          </cell>
          <cell r="G42">
            <v>0</v>
          </cell>
          <cell r="H42">
            <v>1455776</v>
          </cell>
          <cell r="I42">
            <v>7964880</v>
          </cell>
          <cell r="J42">
            <v>9908296</v>
          </cell>
          <cell r="K42">
            <v>0</v>
          </cell>
          <cell r="L42">
            <v>0</v>
          </cell>
          <cell r="M42">
            <v>11343180</v>
          </cell>
          <cell r="N42">
            <v>0</v>
          </cell>
          <cell r="O42">
            <v>9592692</v>
          </cell>
          <cell r="P42">
            <v>0</v>
          </cell>
          <cell r="Q42">
            <v>0</v>
          </cell>
          <cell r="R42">
            <v>40264824</v>
          </cell>
        </row>
        <row r="43">
          <cell r="C43" t="str">
            <v>6-11190</v>
          </cell>
          <cell r="D43" t="str">
            <v>GSERP - Charter Flight Domestic - Sbjct to VAT</v>
          </cell>
          <cell r="F43">
            <v>1897950</v>
          </cell>
          <cell r="G43">
            <v>2513600</v>
          </cell>
          <cell r="H43">
            <v>0</v>
          </cell>
          <cell r="I43">
            <v>0</v>
          </cell>
          <cell r="J43">
            <v>73861640</v>
          </cell>
          <cell r="K43">
            <v>94432496</v>
          </cell>
          <cell r="L43">
            <v>10651674</v>
          </cell>
          <cell r="M43">
            <v>0</v>
          </cell>
          <cell r="N43">
            <v>19327572</v>
          </cell>
          <cell r="O43">
            <v>0</v>
          </cell>
          <cell r="P43">
            <v>0</v>
          </cell>
          <cell r="Q43">
            <v>8544665</v>
          </cell>
          <cell r="R43">
            <v>211229597</v>
          </cell>
        </row>
        <row r="44">
          <cell r="C44" t="str">
            <v>6-11195</v>
          </cell>
          <cell r="D44" t="str">
            <v>GSERP - Non-Airline - Sbjct to VAT</v>
          </cell>
          <cell r="F44">
            <v>65478604</v>
          </cell>
          <cell r="G44">
            <v>71286321</v>
          </cell>
          <cell r="H44">
            <v>111090689</v>
          </cell>
          <cell r="I44">
            <v>65909667</v>
          </cell>
          <cell r="J44">
            <v>68582617</v>
          </cell>
          <cell r="K44">
            <v>100383845</v>
          </cell>
          <cell r="L44">
            <v>83772271</v>
          </cell>
          <cell r="M44">
            <v>57939772</v>
          </cell>
          <cell r="N44">
            <v>51979775</v>
          </cell>
          <cell r="O44">
            <v>39487125</v>
          </cell>
          <cell r="P44">
            <v>31516560</v>
          </cell>
          <cell r="Q44">
            <v>44978314</v>
          </cell>
          <cell r="R44">
            <v>792405560</v>
          </cell>
        </row>
        <row r="46">
          <cell r="C46" t="str">
            <v>6-11200</v>
          </cell>
          <cell r="D46" t="str">
            <v>Ground Cargo Handling Service (BU/BD) Premier</v>
          </cell>
          <cell r="F46">
            <v>1808801145</v>
          </cell>
          <cell r="G46">
            <v>2067722218</v>
          </cell>
          <cell r="H46">
            <v>2129423456</v>
          </cell>
          <cell r="I46">
            <v>2222672787</v>
          </cell>
          <cell r="J46">
            <v>2094881209</v>
          </cell>
          <cell r="K46">
            <v>2131205653</v>
          </cell>
          <cell r="L46">
            <v>2110308973</v>
          </cell>
          <cell r="M46">
            <v>2253192332</v>
          </cell>
          <cell r="N46">
            <v>2164484018</v>
          </cell>
          <cell r="O46">
            <v>1647570494</v>
          </cell>
          <cell r="P46">
            <v>2063114128</v>
          </cell>
          <cell r="Q46">
            <v>107161399</v>
          </cell>
          <cell r="R46">
            <v>22800537812</v>
          </cell>
        </row>
        <row r="47">
          <cell r="C47" t="str">
            <v>6-11210</v>
          </cell>
          <cell r="D47" t="str">
            <v>BU/BD - International</v>
          </cell>
          <cell r="F47">
            <v>1802761961</v>
          </cell>
          <cell r="G47">
            <v>1808314958</v>
          </cell>
          <cell r="H47">
            <v>2117880146</v>
          </cell>
          <cell r="I47">
            <v>1926509248</v>
          </cell>
          <cell r="J47">
            <v>1957256597</v>
          </cell>
          <cell r="K47">
            <v>1969363535</v>
          </cell>
          <cell r="L47">
            <v>1933426157</v>
          </cell>
          <cell r="M47">
            <v>2061574838</v>
          </cell>
          <cell r="N47">
            <v>1979184956</v>
          </cell>
          <cell r="O47">
            <v>1475357464</v>
          </cell>
          <cell r="P47">
            <v>1555727713</v>
          </cell>
          <cell r="Q47">
            <v>-427396183</v>
          </cell>
          <cell r="R47">
            <v>20159961390</v>
          </cell>
        </row>
        <row r="48">
          <cell r="C48" t="str">
            <v>6-11220</v>
          </cell>
          <cell r="D48" t="str">
            <v>BU/BD - Domestic - Sbjct to VAT</v>
          </cell>
          <cell r="F48">
            <v>6039184</v>
          </cell>
          <cell r="G48">
            <v>259407260</v>
          </cell>
          <cell r="H48">
            <v>6673220</v>
          </cell>
          <cell r="I48">
            <v>288013956</v>
          </cell>
          <cell r="J48">
            <v>137624612</v>
          </cell>
          <cell r="K48">
            <v>161842118</v>
          </cell>
          <cell r="L48">
            <v>176882816</v>
          </cell>
          <cell r="M48">
            <v>182548394</v>
          </cell>
          <cell r="N48">
            <v>169869242</v>
          </cell>
          <cell r="O48">
            <v>146230354</v>
          </cell>
          <cell r="P48">
            <v>507386415</v>
          </cell>
          <cell r="Q48">
            <v>491514830</v>
          </cell>
          <cell r="R48">
            <v>2534032401</v>
          </cell>
        </row>
        <row r="49">
          <cell r="C49" t="str">
            <v>6-11230</v>
          </cell>
          <cell r="D49" t="str">
            <v>BU/BD - Charter Flight International</v>
          </cell>
          <cell r="F49">
            <v>0</v>
          </cell>
          <cell r="G49">
            <v>0</v>
          </cell>
          <cell r="H49">
            <v>4870090</v>
          </cell>
          <cell r="I49">
            <v>8149583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15429820</v>
          </cell>
          <cell r="O49">
            <v>25982676</v>
          </cell>
          <cell r="P49">
            <v>0</v>
          </cell>
          <cell r="Q49">
            <v>43042752</v>
          </cell>
          <cell r="R49">
            <v>97474921</v>
          </cell>
        </row>
        <row r="50">
          <cell r="C50" t="str">
            <v>6-11240</v>
          </cell>
          <cell r="D50" t="str">
            <v>BU/BD - Charter Flight Domestic - Sbjct to VAT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9069100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9069100</v>
          </cell>
        </row>
        <row r="52">
          <cell r="C52" t="str">
            <v>6-12000</v>
          </cell>
          <cell r="D52" t="str">
            <v>Ancillary Service Premier</v>
          </cell>
          <cell r="F52">
            <v>3376270287</v>
          </cell>
          <cell r="G52">
            <v>3211495873</v>
          </cell>
          <cell r="H52">
            <v>3612667681</v>
          </cell>
          <cell r="I52">
            <v>3199734823</v>
          </cell>
          <cell r="J52">
            <v>3292087273</v>
          </cell>
          <cell r="K52">
            <v>3238977704</v>
          </cell>
          <cell r="L52">
            <v>3298411581</v>
          </cell>
          <cell r="M52">
            <v>3537937627</v>
          </cell>
          <cell r="N52">
            <v>2925966759</v>
          </cell>
          <cell r="O52">
            <v>3402511159</v>
          </cell>
          <cell r="P52">
            <v>2945691659</v>
          </cell>
          <cell r="Q52">
            <v>4591697340</v>
          </cell>
          <cell r="R52">
            <v>40633449766</v>
          </cell>
        </row>
        <row r="54">
          <cell r="C54" t="str">
            <v>6-12100</v>
          </cell>
          <cell r="D54" t="str">
            <v>Passenger Service Charges Premier - Sbjct to VAT</v>
          </cell>
          <cell r="F54">
            <v>471780000</v>
          </cell>
          <cell r="G54">
            <v>409385455</v>
          </cell>
          <cell r="H54">
            <v>351543636</v>
          </cell>
          <cell r="I54">
            <v>0</v>
          </cell>
          <cell r="J54">
            <v>0</v>
          </cell>
          <cell r="K54">
            <v>0</v>
          </cell>
          <cell r="L54">
            <v>23516250</v>
          </cell>
          <cell r="M54">
            <v>0</v>
          </cell>
          <cell r="N54">
            <v>1940625</v>
          </cell>
          <cell r="O54">
            <v>1786875</v>
          </cell>
          <cell r="P54">
            <v>622500</v>
          </cell>
          <cell r="Q54">
            <v>1155000</v>
          </cell>
          <cell r="R54">
            <v>1261730341</v>
          </cell>
        </row>
        <row r="55">
          <cell r="C55" t="str">
            <v>6-12145</v>
          </cell>
          <cell r="D55" t="str">
            <v>PSC - Premier - Sbjct to VAT</v>
          </cell>
          <cell r="F55">
            <v>471780000</v>
          </cell>
          <cell r="G55">
            <v>409385455</v>
          </cell>
          <cell r="H55">
            <v>351543636</v>
          </cell>
          <cell r="I55">
            <v>0</v>
          </cell>
          <cell r="J55">
            <v>0</v>
          </cell>
          <cell r="K55">
            <v>0</v>
          </cell>
          <cell r="L55">
            <v>23516250</v>
          </cell>
          <cell r="M55">
            <v>0</v>
          </cell>
          <cell r="N55">
            <v>1940625</v>
          </cell>
          <cell r="O55">
            <v>1786875</v>
          </cell>
          <cell r="P55">
            <v>622500</v>
          </cell>
          <cell r="Q55">
            <v>1155000</v>
          </cell>
          <cell r="R55">
            <v>1261730341</v>
          </cell>
        </row>
        <row r="57">
          <cell r="C57" t="str">
            <v>6-12150</v>
          </cell>
          <cell r="D57" t="str">
            <v>Ticket Sales Commission Premier - Sbjct to VAT</v>
          </cell>
          <cell r="F57">
            <v>121271784</v>
          </cell>
          <cell r="G57">
            <v>102137138</v>
          </cell>
          <cell r="H57">
            <v>53044124</v>
          </cell>
          <cell r="I57">
            <v>49225548</v>
          </cell>
          <cell r="J57">
            <v>83585077</v>
          </cell>
          <cell r="K57">
            <v>133575729</v>
          </cell>
          <cell r="L57">
            <v>147266242</v>
          </cell>
          <cell r="M57">
            <v>139504105</v>
          </cell>
          <cell r="N57">
            <v>63113886</v>
          </cell>
          <cell r="O57">
            <v>72421177</v>
          </cell>
          <cell r="P57">
            <v>131754806</v>
          </cell>
          <cell r="Q57">
            <v>84049594</v>
          </cell>
          <cell r="R57">
            <v>1180949210</v>
          </cell>
        </row>
        <row r="58">
          <cell r="C58" t="str">
            <v>6-12160</v>
          </cell>
          <cell r="D58" t="str">
            <v>TSCP - International - Sbjct to VAT</v>
          </cell>
          <cell r="F58">
            <v>115958434</v>
          </cell>
          <cell r="G58">
            <v>97970313</v>
          </cell>
          <cell r="H58">
            <v>47467274</v>
          </cell>
          <cell r="I58">
            <v>43730298</v>
          </cell>
          <cell r="J58">
            <v>78627202</v>
          </cell>
          <cell r="K58">
            <v>128244929</v>
          </cell>
          <cell r="L58">
            <v>140559742</v>
          </cell>
          <cell r="M58">
            <v>133942505</v>
          </cell>
          <cell r="N58">
            <v>56887636</v>
          </cell>
          <cell r="O58">
            <v>66613552</v>
          </cell>
          <cell r="P58">
            <v>125574056</v>
          </cell>
          <cell r="Q58">
            <v>83751344</v>
          </cell>
          <cell r="R58">
            <v>1119327285</v>
          </cell>
        </row>
        <row r="59">
          <cell r="C59" t="str">
            <v>6-12170</v>
          </cell>
          <cell r="D59" t="str">
            <v>TSCP - Domestic - Sbjct to VAT</v>
          </cell>
          <cell r="F59">
            <v>5313350</v>
          </cell>
          <cell r="G59">
            <v>4166825</v>
          </cell>
          <cell r="H59">
            <v>5576850</v>
          </cell>
          <cell r="I59">
            <v>5495250</v>
          </cell>
          <cell r="J59">
            <v>4957875</v>
          </cell>
          <cell r="K59">
            <v>5330800</v>
          </cell>
          <cell r="L59">
            <v>6706500</v>
          </cell>
          <cell r="M59">
            <v>5561600</v>
          </cell>
          <cell r="N59">
            <v>6226250</v>
          </cell>
          <cell r="O59">
            <v>5807625</v>
          </cell>
          <cell r="P59">
            <v>6180750</v>
          </cell>
          <cell r="Q59">
            <v>298250</v>
          </cell>
          <cell r="R59">
            <v>61621925</v>
          </cell>
        </row>
        <row r="61">
          <cell r="C61" t="str">
            <v>6-12200</v>
          </cell>
          <cell r="D61" t="str">
            <v>Travel Related Services Premier - Sbjct to VAT</v>
          </cell>
          <cell r="F61">
            <v>241291890</v>
          </cell>
          <cell r="G61">
            <v>227150910</v>
          </cell>
          <cell r="H61">
            <v>227150910</v>
          </cell>
          <cell r="I61">
            <v>241291890</v>
          </cell>
          <cell r="J61">
            <v>241291890</v>
          </cell>
          <cell r="K61">
            <v>266084280</v>
          </cell>
          <cell r="L61">
            <v>251943300</v>
          </cell>
          <cell r="M61">
            <v>251943300</v>
          </cell>
          <cell r="N61">
            <v>251943300</v>
          </cell>
          <cell r="O61">
            <v>308247787</v>
          </cell>
          <cell r="P61">
            <v>292692709</v>
          </cell>
          <cell r="Q61">
            <v>277137631</v>
          </cell>
          <cell r="R61">
            <v>3078169797</v>
          </cell>
        </row>
        <row r="62">
          <cell r="C62" t="str">
            <v>6-12245</v>
          </cell>
          <cell r="D62" t="str">
            <v>TRSP - Domestic - Sbjct to VAT</v>
          </cell>
          <cell r="F62">
            <v>241291890</v>
          </cell>
          <cell r="G62">
            <v>227150910</v>
          </cell>
          <cell r="H62">
            <v>227150910</v>
          </cell>
          <cell r="I62">
            <v>241291890</v>
          </cell>
          <cell r="J62">
            <v>241291890</v>
          </cell>
          <cell r="K62">
            <v>266084280</v>
          </cell>
          <cell r="L62">
            <v>251943300</v>
          </cell>
          <cell r="M62">
            <v>251943300</v>
          </cell>
          <cell r="N62">
            <v>251943300</v>
          </cell>
          <cell r="O62">
            <v>308247787</v>
          </cell>
          <cell r="P62">
            <v>292692709</v>
          </cell>
          <cell r="Q62">
            <v>277137631</v>
          </cell>
          <cell r="R62">
            <v>3078169797</v>
          </cell>
        </row>
        <row r="64">
          <cell r="C64" t="str">
            <v>6-12250</v>
          </cell>
          <cell r="D64" t="str">
            <v xml:space="preserve">Security/Staff Request Premier </v>
          </cell>
          <cell r="F64">
            <v>589445845</v>
          </cell>
          <cell r="G64">
            <v>532747057</v>
          </cell>
          <cell r="H64">
            <v>746225008</v>
          </cell>
          <cell r="I64">
            <v>410006515</v>
          </cell>
          <cell r="J64">
            <v>598895316</v>
          </cell>
          <cell r="K64">
            <v>708236718</v>
          </cell>
          <cell r="L64">
            <v>586552851</v>
          </cell>
          <cell r="M64">
            <v>771878419</v>
          </cell>
          <cell r="N64">
            <v>480270371</v>
          </cell>
          <cell r="O64">
            <v>574495141</v>
          </cell>
          <cell r="P64">
            <v>703341750</v>
          </cell>
          <cell r="Q64">
            <v>1107162060</v>
          </cell>
          <cell r="R64">
            <v>7809257051</v>
          </cell>
        </row>
        <row r="65">
          <cell r="C65" t="str">
            <v>6-12260</v>
          </cell>
          <cell r="D65" t="str">
            <v>SRP - International - Premier</v>
          </cell>
          <cell r="F65">
            <v>340058125</v>
          </cell>
          <cell r="G65">
            <v>310246597</v>
          </cell>
          <cell r="H65">
            <v>429099628</v>
          </cell>
          <cell r="I65">
            <v>333876585</v>
          </cell>
          <cell r="J65">
            <v>325074160</v>
          </cell>
          <cell r="K65">
            <v>294321367</v>
          </cell>
          <cell r="L65">
            <v>298078571</v>
          </cell>
          <cell r="M65">
            <v>260661933</v>
          </cell>
          <cell r="N65">
            <v>308009225</v>
          </cell>
          <cell r="O65">
            <v>353158456</v>
          </cell>
          <cell r="P65">
            <v>470641244</v>
          </cell>
          <cell r="Q65">
            <v>994567300</v>
          </cell>
          <cell r="R65">
            <v>4717793191</v>
          </cell>
        </row>
        <row r="66">
          <cell r="C66" t="str">
            <v>6-12270</v>
          </cell>
          <cell r="D66" t="str">
            <v>SRP - Domestic - Sbjct to VAT</v>
          </cell>
          <cell r="F66">
            <v>186794020</v>
          </cell>
          <cell r="G66">
            <v>221400460</v>
          </cell>
          <cell r="H66">
            <v>317125380</v>
          </cell>
          <cell r="I66">
            <v>76129930</v>
          </cell>
          <cell r="J66">
            <v>273349124</v>
          </cell>
          <cell r="K66">
            <v>413915351</v>
          </cell>
          <cell r="L66">
            <v>288474280</v>
          </cell>
          <cell r="M66">
            <v>511216486</v>
          </cell>
          <cell r="N66">
            <v>171601896</v>
          </cell>
          <cell r="O66">
            <v>213507900</v>
          </cell>
          <cell r="P66">
            <v>293130340</v>
          </cell>
          <cell r="Q66">
            <v>112594760</v>
          </cell>
          <cell r="R66">
            <v>3079239927</v>
          </cell>
        </row>
        <row r="67">
          <cell r="C67" t="str">
            <v>6-12280</v>
          </cell>
          <cell r="D67" t="str">
            <v>SRP - Charter Flight International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659250</v>
          </cell>
          <cell r="O67">
            <v>7828785</v>
          </cell>
          <cell r="P67">
            <v>0</v>
          </cell>
          <cell r="Q67">
            <v>0</v>
          </cell>
          <cell r="R67">
            <v>8488035</v>
          </cell>
        </row>
        <row r="68">
          <cell r="C68" t="str">
            <v>6-12290</v>
          </cell>
          <cell r="D68" t="str">
            <v>SRP - Charter Flight Domestic - Sbjct to VAT</v>
          </cell>
          <cell r="F68">
            <v>62593700</v>
          </cell>
          <cell r="G68">
            <v>1100000</v>
          </cell>
          <cell r="H68">
            <v>0</v>
          </cell>
          <cell r="I68">
            <v>0</v>
          </cell>
          <cell r="J68">
            <v>472032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-60429834</v>
          </cell>
          <cell r="Q68">
            <v>0</v>
          </cell>
          <cell r="R68">
            <v>3735898</v>
          </cell>
        </row>
        <row r="70">
          <cell r="C70" t="str">
            <v>6-12300</v>
          </cell>
          <cell r="D70" t="str">
            <v>Security Services Premier</v>
          </cell>
          <cell r="F70">
            <v>600509427</v>
          </cell>
          <cell r="G70">
            <v>574352353</v>
          </cell>
          <cell r="H70">
            <v>645909898</v>
          </cell>
          <cell r="I70">
            <v>642184926</v>
          </cell>
          <cell r="J70">
            <v>660006868</v>
          </cell>
          <cell r="K70">
            <v>641839497</v>
          </cell>
          <cell r="L70">
            <v>763914668</v>
          </cell>
          <cell r="M70">
            <v>749984894</v>
          </cell>
          <cell r="N70">
            <v>678518725</v>
          </cell>
          <cell r="O70">
            <v>606739925</v>
          </cell>
          <cell r="P70">
            <v>573118633</v>
          </cell>
          <cell r="Q70">
            <v>315289770</v>
          </cell>
          <cell r="R70">
            <v>7452369584</v>
          </cell>
        </row>
        <row r="71">
          <cell r="C71" t="str">
            <v>6-12310</v>
          </cell>
          <cell r="D71" t="str">
            <v>SSP - International - Premier</v>
          </cell>
          <cell r="F71">
            <v>561781627</v>
          </cell>
          <cell r="G71">
            <v>540152353</v>
          </cell>
          <cell r="H71">
            <v>631184898</v>
          </cell>
          <cell r="I71">
            <v>619384926</v>
          </cell>
          <cell r="J71">
            <v>637206868</v>
          </cell>
          <cell r="K71">
            <v>616189497</v>
          </cell>
          <cell r="L71">
            <v>740164668</v>
          </cell>
          <cell r="M71">
            <v>727184894</v>
          </cell>
          <cell r="N71">
            <v>653302725</v>
          </cell>
          <cell r="O71">
            <v>587264925</v>
          </cell>
          <cell r="P71">
            <v>550318633</v>
          </cell>
          <cell r="Q71">
            <v>288689770</v>
          </cell>
          <cell r="R71">
            <v>7152825784</v>
          </cell>
        </row>
        <row r="72">
          <cell r="C72" t="str">
            <v>6-12320</v>
          </cell>
          <cell r="D72" t="str">
            <v>SSP - Domestic - Sbjct to VAT</v>
          </cell>
          <cell r="F72">
            <v>16625000</v>
          </cell>
          <cell r="G72">
            <v>34200000</v>
          </cell>
          <cell r="H72">
            <v>14725000</v>
          </cell>
          <cell r="I72">
            <v>22800000</v>
          </cell>
          <cell r="J72">
            <v>22800000</v>
          </cell>
          <cell r="K72">
            <v>25650000</v>
          </cell>
          <cell r="L72">
            <v>23750000</v>
          </cell>
          <cell r="M72">
            <v>22800000</v>
          </cell>
          <cell r="N72">
            <v>25216000</v>
          </cell>
          <cell r="O72">
            <v>19475000</v>
          </cell>
          <cell r="P72">
            <v>22800000</v>
          </cell>
          <cell r="Q72">
            <v>26600000</v>
          </cell>
          <cell r="R72">
            <v>277441000</v>
          </cell>
        </row>
        <row r="73">
          <cell r="C73" t="str">
            <v>6-12330</v>
          </cell>
          <cell r="D73" t="str">
            <v>SSP - Charter Flight International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C74" t="str">
            <v>6-12340</v>
          </cell>
          <cell r="D74" t="str">
            <v>SSP - Charter Flight Domestic - Sbjct to VAT</v>
          </cell>
          <cell r="F74">
            <v>22102800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22102800</v>
          </cell>
        </row>
        <row r="76">
          <cell r="C76" t="str">
            <v>6-12350</v>
          </cell>
          <cell r="D76" t="str">
            <v>Baggage Delivery Services Premier - Sbjct to VAT</v>
          </cell>
          <cell r="F76">
            <v>68866200</v>
          </cell>
          <cell r="G76">
            <v>57648400</v>
          </cell>
          <cell r="H76">
            <v>103890550</v>
          </cell>
          <cell r="I76">
            <v>226705841</v>
          </cell>
          <cell r="J76">
            <v>300422950</v>
          </cell>
          <cell r="K76">
            <v>194427750</v>
          </cell>
          <cell r="L76">
            <v>253413500</v>
          </cell>
          <cell r="M76">
            <v>209942050</v>
          </cell>
          <cell r="N76">
            <v>86591650</v>
          </cell>
          <cell r="O76">
            <v>186091771</v>
          </cell>
          <cell r="P76">
            <v>222405043</v>
          </cell>
          <cell r="Q76">
            <v>903243515</v>
          </cell>
          <cell r="R76">
            <v>2813649220</v>
          </cell>
        </row>
        <row r="77">
          <cell r="C77" t="str">
            <v>6-12360</v>
          </cell>
          <cell r="D77" t="str">
            <v>BDSP - International - Sbjct to VAT</v>
          </cell>
          <cell r="F77">
            <v>68866200</v>
          </cell>
          <cell r="G77">
            <v>57648400</v>
          </cell>
          <cell r="H77">
            <v>103203050</v>
          </cell>
          <cell r="I77">
            <v>226705841</v>
          </cell>
          <cell r="J77">
            <v>299986850</v>
          </cell>
          <cell r="K77">
            <v>191497750</v>
          </cell>
          <cell r="L77">
            <v>253413500</v>
          </cell>
          <cell r="M77">
            <v>209505950</v>
          </cell>
          <cell r="N77">
            <v>86091650</v>
          </cell>
          <cell r="O77">
            <v>176497571</v>
          </cell>
          <cell r="P77">
            <v>210534493</v>
          </cell>
          <cell r="Q77">
            <v>892145415</v>
          </cell>
          <cell r="R77">
            <v>2776096670</v>
          </cell>
        </row>
        <row r="78">
          <cell r="C78" t="str">
            <v>6-12370</v>
          </cell>
          <cell r="D78" t="str">
            <v>BDSP - Domestic - Sbjct to VAT</v>
          </cell>
          <cell r="F78">
            <v>0</v>
          </cell>
          <cell r="G78">
            <v>0</v>
          </cell>
          <cell r="H78">
            <v>687500</v>
          </cell>
          <cell r="I78">
            <v>0</v>
          </cell>
          <cell r="J78">
            <v>436100</v>
          </cell>
          <cell r="K78">
            <v>2930000</v>
          </cell>
          <cell r="L78">
            <v>0</v>
          </cell>
          <cell r="M78">
            <v>436100</v>
          </cell>
          <cell r="N78">
            <v>500000</v>
          </cell>
          <cell r="O78">
            <v>9594200</v>
          </cell>
          <cell r="P78">
            <v>11870550</v>
          </cell>
          <cell r="Q78">
            <v>11098100</v>
          </cell>
          <cell r="R78">
            <v>37552550</v>
          </cell>
        </row>
        <row r="80">
          <cell r="C80" t="str">
            <v>6-12400</v>
          </cell>
          <cell r="D80" t="str">
            <v xml:space="preserve">Meet and Assist Premier </v>
          </cell>
          <cell r="F80">
            <v>28469412</v>
          </cell>
          <cell r="G80">
            <v>67121208</v>
          </cell>
          <cell r="H80">
            <v>33413724</v>
          </cell>
          <cell r="I80">
            <v>46964681</v>
          </cell>
          <cell r="J80">
            <v>30803868</v>
          </cell>
          <cell r="K80">
            <v>3551544</v>
          </cell>
          <cell r="L80">
            <v>-88183044</v>
          </cell>
          <cell r="M80">
            <v>-377856</v>
          </cell>
          <cell r="N80">
            <v>-5317548</v>
          </cell>
          <cell r="O80">
            <v>0</v>
          </cell>
          <cell r="P80">
            <v>-24962933</v>
          </cell>
          <cell r="Q80">
            <v>1530900</v>
          </cell>
          <cell r="R80">
            <v>93013956</v>
          </cell>
        </row>
        <row r="81">
          <cell r="C81" t="str">
            <v>6-12410</v>
          </cell>
          <cell r="D81" t="str">
            <v>MAP - International</v>
          </cell>
          <cell r="F81">
            <v>28469412</v>
          </cell>
          <cell r="G81">
            <v>67121208</v>
          </cell>
          <cell r="H81">
            <v>33863724</v>
          </cell>
          <cell r="I81">
            <v>46964681</v>
          </cell>
          <cell r="J81">
            <v>30803868</v>
          </cell>
          <cell r="K81">
            <v>3551544</v>
          </cell>
          <cell r="L81">
            <v>-88183044</v>
          </cell>
          <cell r="M81">
            <v>-377856</v>
          </cell>
          <cell r="N81">
            <v>-5767548</v>
          </cell>
          <cell r="O81">
            <v>0</v>
          </cell>
          <cell r="P81">
            <v>-24962933</v>
          </cell>
          <cell r="Q81">
            <v>1530900</v>
          </cell>
          <cell r="R81">
            <v>93013956</v>
          </cell>
        </row>
        <row r="82">
          <cell r="C82" t="str">
            <v>6-12420</v>
          </cell>
          <cell r="D82" t="str">
            <v>MAP - Domestic - Sbjct to VAT</v>
          </cell>
          <cell r="F82">
            <v>0</v>
          </cell>
          <cell r="G82">
            <v>0</v>
          </cell>
          <cell r="H82">
            <v>132075000</v>
          </cell>
          <cell r="I82">
            <v>-132525000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450000</v>
          </cell>
          <cell r="O82">
            <v>0</v>
          </cell>
          <cell r="P82">
            <v>1780000</v>
          </cell>
          <cell r="Q82">
            <v>0</v>
          </cell>
          <cell r="R82">
            <v>1780000</v>
          </cell>
        </row>
        <row r="83">
          <cell r="C83" t="str">
            <v>6-12430</v>
          </cell>
          <cell r="D83" t="str">
            <v>MAP - ASA - Product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C84" t="str">
            <v>6-12440</v>
          </cell>
          <cell r="D84" t="str">
            <v>MAP - Charter Flight Domestic - Sbjct to VAT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C85" t="str">
            <v>6-12445</v>
          </cell>
          <cell r="D85" t="str">
            <v>MAP - Non-Airline - Sbjct to VAT</v>
          </cell>
          <cell r="F85">
            <v>0</v>
          </cell>
          <cell r="G85">
            <v>0</v>
          </cell>
          <cell r="H85">
            <v>-132525000</v>
          </cell>
          <cell r="I85">
            <v>132525000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-1780000</v>
          </cell>
          <cell r="Q85">
            <v>0</v>
          </cell>
          <cell r="R85">
            <v>-1780000</v>
          </cell>
        </row>
        <row r="87">
          <cell r="C87" t="str">
            <v>6-12450</v>
          </cell>
          <cell r="D87" t="str">
            <v>Disbursement Premier - Sbjct to VAT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C88" t="str">
            <v>6-12460</v>
          </cell>
          <cell r="D88" t="str">
            <v>DP - International - Sbjct to VAT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C89" t="str">
            <v>6-12470</v>
          </cell>
          <cell r="D89" t="str">
            <v>DP - Domestic - Sbjct to VAT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C90" t="str">
            <v>6-12480</v>
          </cell>
          <cell r="D90" t="str">
            <v>DP - Charter Flight International - Sbjct to VAT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C91" t="str">
            <v>6-12490</v>
          </cell>
          <cell r="D91" t="str">
            <v>DP - Charter Flight Domestic - Sbjct to VAT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C92" t="str">
            <v>6-12495</v>
          </cell>
          <cell r="D92" t="str">
            <v>DP - Non-Airline - Sbjct to VAT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4">
          <cell r="C94" t="str">
            <v>6-12550</v>
          </cell>
          <cell r="D94" t="str">
            <v>ULD Rep. Svc - Premier - Sbjct to VAT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</row>
        <row r="95">
          <cell r="C95" t="str">
            <v>6-12560</v>
          </cell>
          <cell r="D95" t="str">
            <v>ULD Rep. Svc - Premier - Sbjct to VAT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7">
          <cell r="C97" t="str">
            <v>6-12600</v>
          </cell>
          <cell r="D97" t="str">
            <v>Prior. Check-In Lou. - Premier - Sbjct to VAT</v>
          </cell>
          <cell r="F97">
            <v>426406218</v>
          </cell>
          <cell r="G97">
            <v>356191919</v>
          </cell>
          <cell r="H97">
            <v>475683155</v>
          </cell>
          <cell r="I97">
            <v>487467797</v>
          </cell>
          <cell r="J97">
            <v>580387829</v>
          </cell>
          <cell r="K97">
            <v>537041375</v>
          </cell>
          <cell r="L97">
            <v>525985969</v>
          </cell>
          <cell r="M97">
            <v>530100303</v>
          </cell>
          <cell r="N97">
            <v>471201988</v>
          </cell>
          <cell r="O97">
            <v>717590502</v>
          </cell>
          <cell r="P97">
            <v>505753659</v>
          </cell>
          <cell r="Q97">
            <v>537695270</v>
          </cell>
          <cell r="R97">
            <v>6151505984</v>
          </cell>
        </row>
        <row r="98">
          <cell r="C98" t="str">
            <v>6-12610</v>
          </cell>
          <cell r="D98" t="str">
            <v>Prior. Check-In Lou. - Premier - Sbjct to VAT</v>
          </cell>
          <cell r="F98">
            <v>426406218</v>
          </cell>
          <cell r="G98">
            <v>356191919</v>
          </cell>
          <cell r="H98">
            <v>475683155</v>
          </cell>
          <cell r="I98">
            <v>487467797</v>
          </cell>
          <cell r="J98">
            <v>580387829</v>
          </cell>
          <cell r="K98">
            <v>537041375</v>
          </cell>
          <cell r="L98">
            <v>525985969</v>
          </cell>
          <cell r="M98">
            <v>530100303</v>
          </cell>
          <cell r="N98">
            <v>471201988</v>
          </cell>
          <cell r="O98">
            <v>717590502</v>
          </cell>
          <cell r="P98">
            <v>505753659</v>
          </cell>
          <cell r="Q98">
            <v>537695270</v>
          </cell>
          <cell r="R98">
            <v>6151505984</v>
          </cell>
        </row>
        <row r="100">
          <cell r="C100" t="str">
            <v>6-12650</v>
          </cell>
          <cell r="D100" t="str">
            <v>Avio Bridge Hdl. - Premier - Subject to VAT</v>
          </cell>
          <cell r="F100">
            <v>633702000</v>
          </cell>
          <cell r="G100">
            <v>641174000</v>
          </cell>
          <cell r="H100">
            <v>591386000</v>
          </cell>
          <cell r="I100">
            <v>628296000</v>
          </cell>
          <cell r="J100">
            <v>615788000</v>
          </cell>
          <cell r="K100">
            <v>613462000</v>
          </cell>
          <cell r="L100">
            <v>589309000</v>
          </cell>
          <cell r="M100">
            <v>626109000</v>
          </cell>
          <cell r="N100">
            <v>598494000</v>
          </cell>
          <cell r="O100">
            <v>596159000</v>
          </cell>
          <cell r="P100">
            <v>197771000</v>
          </cell>
          <cell r="Q100">
            <v>1096753800</v>
          </cell>
          <cell r="R100">
            <v>7428403800</v>
          </cell>
        </row>
        <row r="101">
          <cell r="C101" t="str">
            <v>6-12660</v>
          </cell>
          <cell r="D101" t="str">
            <v>Avio Bridge Hdl. - Premier - Subject to VAT</v>
          </cell>
          <cell r="F101">
            <v>633702000</v>
          </cell>
          <cell r="G101">
            <v>641174000</v>
          </cell>
          <cell r="H101">
            <v>591386000</v>
          </cell>
          <cell r="I101">
            <v>628296000</v>
          </cell>
          <cell r="J101">
            <v>615788000</v>
          </cell>
          <cell r="K101">
            <v>613462000</v>
          </cell>
          <cell r="L101">
            <v>589309000</v>
          </cell>
          <cell r="M101">
            <v>626109000</v>
          </cell>
          <cell r="N101">
            <v>598494000</v>
          </cell>
          <cell r="O101">
            <v>596159000</v>
          </cell>
          <cell r="P101">
            <v>197771000</v>
          </cell>
          <cell r="Q101">
            <v>1096753800</v>
          </cell>
          <cell r="R101">
            <v>7428403800</v>
          </cell>
        </row>
        <row r="103">
          <cell r="C103" t="str">
            <v>6-12500</v>
          </cell>
          <cell r="D103" t="str">
            <v>Surcharge Premier - Sbjct to VAT</v>
          </cell>
          <cell r="F103">
            <v>94542828</v>
          </cell>
          <cell r="G103">
            <v>92507964</v>
          </cell>
          <cell r="H103">
            <v>131443923</v>
          </cell>
          <cell r="I103">
            <v>101826069</v>
          </cell>
          <cell r="J103">
            <v>101325518</v>
          </cell>
          <cell r="K103">
            <v>87983152</v>
          </cell>
          <cell r="L103">
            <v>204308127</v>
          </cell>
          <cell r="M103">
            <v>139576444</v>
          </cell>
          <cell r="N103">
            <v>142626397</v>
          </cell>
          <cell r="O103">
            <v>157688094</v>
          </cell>
          <cell r="P103">
            <v>292627334</v>
          </cell>
          <cell r="Q103">
            <v>211798264</v>
          </cell>
          <cell r="R103">
            <v>1758254114</v>
          </cell>
        </row>
        <row r="104">
          <cell r="C104" t="str">
            <v>6-12510</v>
          </cell>
          <cell r="D104" t="str">
            <v>Surcharge Premier - Sbjct to VAT</v>
          </cell>
          <cell r="F104">
            <v>94542828</v>
          </cell>
          <cell r="G104">
            <v>92507964</v>
          </cell>
          <cell r="H104">
            <v>131443923</v>
          </cell>
          <cell r="I104">
            <v>101826069</v>
          </cell>
          <cell r="J104">
            <v>101325518</v>
          </cell>
          <cell r="K104">
            <v>87983152</v>
          </cell>
          <cell r="L104">
            <v>204308127</v>
          </cell>
          <cell r="M104">
            <v>139576444</v>
          </cell>
          <cell r="N104">
            <v>142626397</v>
          </cell>
          <cell r="O104">
            <v>157688094</v>
          </cell>
          <cell r="P104">
            <v>292627334</v>
          </cell>
          <cell r="Q104">
            <v>211798264</v>
          </cell>
          <cell r="R104">
            <v>1758254114</v>
          </cell>
        </row>
        <row r="106">
          <cell r="C106" t="str">
            <v>6-12700</v>
          </cell>
          <cell r="D106" t="str">
            <v>Ground Check-in Hdl. - Premier - Subject to VAT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C107" t="str">
            <v>6-12710</v>
          </cell>
          <cell r="D107" t="str">
            <v>Ground Check-in Hdl. - Premier - Subject to VAT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9">
          <cell r="C109" t="str">
            <v>6-12750</v>
          </cell>
          <cell r="D109" t="str">
            <v>EBT Commission Premier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C110" t="str">
            <v>6-12760</v>
          </cell>
          <cell r="D110" t="str">
            <v>EBT Commission Premier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2">
          <cell r="C112" t="str">
            <v>6-12950</v>
          </cell>
          <cell r="D112" t="str">
            <v>Others Premier - Sbjct to VAT</v>
          </cell>
          <cell r="F112">
            <v>99984683</v>
          </cell>
          <cell r="G112">
            <v>151079469</v>
          </cell>
          <cell r="H112">
            <v>252976753</v>
          </cell>
          <cell r="I112">
            <v>365765556</v>
          </cell>
          <cell r="J112">
            <v>79579957</v>
          </cell>
          <cell r="K112">
            <v>52775659</v>
          </cell>
          <cell r="L112">
            <v>40384718</v>
          </cell>
          <cell r="M112">
            <v>119276968</v>
          </cell>
          <cell r="N112">
            <v>156583365</v>
          </cell>
          <cell r="O112">
            <v>181290887</v>
          </cell>
          <cell r="P112">
            <v>50567158</v>
          </cell>
          <cell r="Q112">
            <v>55881536</v>
          </cell>
          <cell r="R112">
            <v>1606146709</v>
          </cell>
        </row>
        <row r="113">
          <cell r="C113" t="str">
            <v>6-12960</v>
          </cell>
          <cell r="D113" t="str">
            <v>OP - International - Sbjct to VAT</v>
          </cell>
          <cell r="F113">
            <v>60449854</v>
          </cell>
          <cell r="G113">
            <v>122542469</v>
          </cell>
          <cell r="H113">
            <v>195974534</v>
          </cell>
          <cell r="I113">
            <v>84488984</v>
          </cell>
          <cell r="J113">
            <v>45111550</v>
          </cell>
          <cell r="K113">
            <v>18260565</v>
          </cell>
          <cell r="L113">
            <v>10008750</v>
          </cell>
          <cell r="M113">
            <v>77416807</v>
          </cell>
          <cell r="N113">
            <v>100751750</v>
          </cell>
          <cell r="O113">
            <v>102170835</v>
          </cell>
          <cell r="P113">
            <v>0</v>
          </cell>
          <cell r="Q113">
            <v>17978001</v>
          </cell>
          <cell r="R113">
            <v>835154099</v>
          </cell>
        </row>
        <row r="114">
          <cell r="C114" t="str">
            <v>6-12970</v>
          </cell>
          <cell r="D114" t="str">
            <v xml:space="preserve">OP - Domestic - Sbjct to VAT </v>
          </cell>
          <cell r="F114">
            <v>11693979</v>
          </cell>
          <cell r="G114">
            <v>497815</v>
          </cell>
          <cell r="H114">
            <v>538320</v>
          </cell>
          <cell r="I114">
            <v>3785190</v>
          </cell>
          <cell r="J114">
            <v>285964</v>
          </cell>
          <cell r="K114">
            <v>353498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1091840</v>
          </cell>
          <cell r="Q114">
            <v>0</v>
          </cell>
          <cell r="R114">
            <v>18246606</v>
          </cell>
        </row>
        <row r="115">
          <cell r="C115" t="str">
            <v>6-12980</v>
          </cell>
          <cell r="D115" t="str">
            <v xml:space="preserve">OP - Charter Flight International - Sbjct to VAT </v>
          </cell>
          <cell r="F115">
            <v>0</v>
          </cell>
          <cell r="G115">
            <v>0</v>
          </cell>
          <cell r="H115">
            <v>37863759</v>
          </cell>
          <cell r="I115">
            <v>248529907</v>
          </cell>
          <cell r="J115">
            <v>4789628</v>
          </cell>
          <cell r="K115">
            <v>0</v>
          </cell>
          <cell r="L115">
            <v>0</v>
          </cell>
          <cell r="M115">
            <v>4975129</v>
          </cell>
          <cell r="N115">
            <v>16114414</v>
          </cell>
          <cell r="O115">
            <v>38494668</v>
          </cell>
          <cell r="P115">
            <v>0</v>
          </cell>
          <cell r="Q115">
            <v>0</v>
          </cell>
          <cell r="R115">
            <v>350767505</v>
          </cell>
        </row>
        <row r="116">
          <cell r="C116" t="str">
            <v>6-12990</v>
          </cell>
          <cell r="D116" t="str">
            <v xml:space="preserve">OP - Charter Flight - Domestic - Sbjct to VAT 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2667564</v>
          </cell>
          <cell r="P116">
            <v>0</v>
          </cell>
          <cell r="Q116">
            <v>0</v>
          </cell>
          <cell r="R116">
            <v>2667564</v>
          </cell>
        </row>
        <row r="117">
          <cell r="C117" t="str">
            <v>6-12995</v>
          </cell>
          <cell r="D117" t="str">
            <v xml:space="preserve">OP - Non-Airline - Sbjct to VAT </v>
          </cell>
          <cell r="F117">
            <v>27840850</v>
          </cell>
          <cell r="G117">
            <v>28039185</v>
          </cell>
          <cell r="H117">
            <v>18600140</v>
          </cell>
          <cell r="I117">
            <v>28961475</v>
          </cell>
          <cell r="J117">
            <v>29392815</v>
          </cell>
          <cell r="K117">
            <v>34161596</v>
          </cell>
          <cell r="L117">
            <v>30375968</v>
          </cell>
          <cell r="M117">
            <v>36885032</v>
          </cell>
          <cell r="N117">
            <v>39717201</v>
          </cell>
          <cell r="O117">
            <v>37957820</v>
          </cell>
          <cell r="P117">
            <v>41293500</v>
          </cell>
          <cell r="Q117">
            <v>37903535</v>
          </cell>
          <cell r="R117">
            <v>391129117</v>
          </cell>
        </row>
        <row r="118">
          <cell r="C118" t="str">
            <v>6-12996</v>
          </cell>
          <cell r="D118" t="str">
            <v>OP - Training - Learning Center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8181818</v>
          </cell>
          <cell r="Q118">
            <v>0</v>
          </cell>
          <cell r="R118">
            <v>8181818</v>
          </cell>
        </row>
        <row r="119">
          <cell r="C119" t="str">
            <v>6-12997</v>
          </cell>
          <cell r="D119" t="str">
            <v xml:space="preserve">OP - IT Product 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</row>
        <row r="121">
          <cell r="C121">
            <v>61200</v>
          </cell>
          <cell r="D121" t="str">
            <v>OR - Ground Handling Silver</v>
          </cell>
          <cell r="F121">
            <v>9187144009</v>
          </cell>
          <cell r="G121">
            <v>8517964374</v>
          </cell>
          <cell r="H121">
            <v>9634189334</v>
          </cell>
          <cell r="I121">
            <v>9743009919</v>
          </cell>
          <cell r="J121">
            <v>9479590239</v>
          </cell>
          <cell r="K121">
            <v>9398605903</v>
          </cell>
          <cell r="L121">
            <v>9220537407</v>
          </cell>
          <cell r="M121">
            <v>9388713184</v>
          </cell>
          <cell r="N121">
            <v>10586411759</v>
          </cell>
          <cell r="O121">
            <v>9710944051</v>
          </cell>
          <cell r="P121">
            <v>8346768836</v>
          </cell>
          <cell r="Q121">
            <v>10269487860</v>
          </cell>
          <cell r="R121">
            <v>113483366875</v>
          </cell>
        </row>
        <row r="123">
          <cell r="C123" t="str">
            <v>6-20000</v>
          </cell>
          <cell r="D123" t="str">
            <v>Ground Handling Services Silver</v>
          </cell>
          <cell r="F123">
            <v>9187144009</v>
          </cell>
          <cell r="G123">
            <v>8517964374</v>
          </cell>
          <cell r="H123">
            <v>9634189334</v>
          </cell>
          <cell r="I123">
            <v>9743009919</v>
          </cell>
          <cell r="J123">
            <v>9479590239</v>
          </cell>
          <cell r="K123">
            <v>9398605903</v>
          </cell>
          <cell r="L123">
            <v>9220537407</v>
          </cell>
          <cell r="M123">
            <v>9388713184</v>
          </cell>
          <cell r="N123">
            <v>10586411759</v>
          </cell>
          <cell r="O123">
            <v>9710944051</v>
          </cell>
          <cell r="P123">
            <v>8346768836</v>
          </cell>
          <cell r="Q123">
            <v>10269487860</v>
          </cell>
          <cell r="R123">
            <v>113483366875</v>
          </cell>
        </row>
        <row r="125">
          <cell r="C125" t="str">
            <v>6-21000</v>
          </cell>
          <cell r="D125" t="str">
            <v>Ground Handling Silver</v>
          </cell>
          <cell r="F125">
            <v>7415601156</v>
          </cell>
          <cell r="G125">
            <v>7001102319</v>
          </cell>
          <cell r="H125">
            <v>7728877728</v>
          </cell>
          <cell r="I125">
            <v>8016558568</v>
          </cell>
          <cell r="J125">
            <v>7727254062</v>
          </cell>
          <cell r="K125">
            <v>7520130411</v>
          </cell>
          <cell r="L125">
            <v>7370561214</v>
          </cell>
          <cell r="M125">
            <v>7285111738</v>
          </cell>
          <cell r="N125">
            <v>8102703415</v>
          </cell>
          <cell r="O125">
            <v>7897918198</v>
          </cell>
          <cell r="P125">
            <v>6872181159</v>
          </cell>
          <cell r="Q125">
            <v>8354005788</v>
          </cell>
          <cell r="R125">
            <v>91292005756</v>
          </cell>
        </row>
        <row r="127">
          <cell r="C127" t="str">
            <v>6-21100</v>
          </cell>
          <cell r="D127" t="str">
            <v>Ground Handling Silver</v>
          </cell>
          <cell r="F127">
            <v>7186519240</v>
          </cell>
          <cell r="G127">
            <v>6398969435</v>
          </cell>
          <cell r="H127">
            <v>7261405727</v>
          </cell>
          <cell r="I127">
            <v>7175444495</v>
          </cell>
          <cell r="J127">
            <v>7381777736</v>
          </cell>
          <cell r="K127">
            <v>7196675533</v>
          </cell>
          <cell r="L127">
            <v>7062456767</v>
          </cell>
          <cell r="M127">
            <v>6933242065</v>
          </cell>
          <cell r="N127">
            <v>7661711176</v>
          </cell>
          <cell r="O127">
            <v>7555937988</v>
          </cell>
          <cell r="P127">
            <v>6535939056</v>
          </cell>
          <cell r="Q127">
            <v>8059749495</v>
          </cell>
          <cell r="R127">
            <v>86409828713</v>
          </cell>
        </row>
        <row r="129">
          <cell r="C129" t="str">
            <v>6-21110</v>
          </cell>
          <cell r="D129" t="str">
            <v>Ground Handling Full Silver</v>
          </cell>
          <cell r="F129">
            <v>4199668601</v>
          </cell>
          <cell r="G129">
            <v>3748961873</v>
          </cell>
          <cell r="H129">
            <v>4312490739</v>
          </cell>
          <cell r="I129">
            <v>4283157243</v>
          </cell>
          <cell r="J129">
            <v>3922508685</v>
          </cell>
          <cell r="K129">
            <v>3852714465</v>
          </cell>
          <cell r="L129">
            <v>3596674032</v>
          </cell>
          <cell r="M129">
            <v>3828269638</v>
          </cell>
          <cell r="N129">
            <v>4388526821</v>
          </cell>
          <cell r="O129">
            <v>4265358198</v>
          </cell>
          <cell r="P129">
            <v>4040939177</v>
          </cell>
          <cell r="Q129">
            <v>4432434660</v>
          </cell>
          <cell r="R129">
            <v>48871704132</v>
          </cell>
        </row>
        <row r="130">
          <cell r="C130" t="str">
            <v>6-21111</v>
          </cell>
          <cell r="D130" t="str">
            <v>GHFS - International</v>
          </cell>
          <cell r="F130">
            <v>4149756791</v>
          </cell>
          <cell r="G130">
            <v>3677180229</v>
          </cell>
          <cell r="H130">
            <v>4181815767</v>
          </cell>
          <cell r="I130">
            <v>4071794096</v>
          </cell>
          <cell r="J130">
            <v>3817016035</v>
          </cell>
          <cell r="K130">
            <v>3744268855</v>
          </cell>
          <cell r="L130">
            <v>3473414050</v>
          </cell>
          <cell r="M130">
            <v>3590453742</v>
          </cell>
          <cell r="N130">
            <v>4246352821</v>
          </cell>
          <cell r="O130">
            <v>4160785326</v>
          </cell>
          <cell r="P130">
            <v>3602067121</v>
          </cell>
          <cell r="Q130">
            <v>4251777320</v>
          </cell>
          <cell r="R130">
            <v>46966682153</v>
          </cell>
        </row>
        <row r="131">
          <cell r="C131" t="str">
            <v>6-21112</v>
          </cell>
          <cell r="D131" t="str">
            <v>GHFS - Domestic - Sbjct to VAT</v>
          </cell>
          <cell r="F131">
            <v>49911810</v>
          </cell>
          <cell r="G131">
            <v>71781644</v>
          </cell>
          <cell r="H131">
            <v>130674972</v>
          </cell>
          <cell r="I131">
            <v>211363147</v>
          </cell>
          <cell r="J131">
            <v>105492650</v>
          </cell>
          <cell r="K131">
            <v>108445610</v>
          </cell>
          <cell r="L131">
            <v>123259982</v>
          </cell>
          <cell r="M131">
            <v>237815896</v>
          </cell>
          <cell r="N131">
            <v>142174000</v>
          </cell>
          <cell r="O131">
            <v>104572872</v>
          </cell>
          <cell r="P131">
            <v>438872056</v>
          </cell>
          <cell r="Q131">
            <v>180657340</v>
          </cell>
          <cell r="R131">
            <v>1905021979</v>
          </cell>
        </row>
        <row r="133">
          <cell r="C133" t="str">
            <v>6-21120</v>
          </cell>
          <cell r="D133" t="str">
            <v>Ground Handling Terminal Silver</v>
          </cell>
          <cell r="F133">
            <v>25416250</v>
          </cell>
          <cell r="G133">
            <v>18210000</v>
          </cell>
          <cell r="H133">
            <v>16430000</v>
          </cell>
          <cell r="I133">
            <v>17045000</v>
          </cell>
          <cell r="J133">
            <v>18080000</v>
          </cell>
          <cell r="K133">
            <v>10445000</v>
          </cell>
          <cell r="L133">
            <v>8851250</v>
          </cell>
          <cell r="M133">
            <v>8851250</v>
          </cell>
          <cell r="N133">
            <v>10309650</v>
          </cell>
          <cell r="O133">
            <v>195118450</v>
          </cell>
          <cell r="P133">
            <v>-167833900</v>
          </cell>
          <cell r="Q133">
            <v>10461263</v>
          </cell>
          <cell r="R133">
            <v>171384213</v>
          </cell>
        </row>
        <row r="134">
          <cell r="C134" t="str">
            <v>6-21121</v>
          </cell>
          <cell r="D134" t="str">
            <v>GHTS - International</v>
          </cell>
          <cell r="F134">
            <v>8366250</v>
          </cell>
          <cell r="G134">
            <v>7760000</v>
          </cell>
          <cell r="H134">
            <v>8730000</v>
          </cell>
          <cell r="I134">
            <v>8245000</v>
          </cell>
          <cell r="J134">
            <v>8730000</v>
          </cell>
          <cell r="K134">
            <v>8245000</v>
          </cell>
          <cell r="L134">
            <v>8851250</v>
          </cell>
          <cell r="M134">
            <v>8851250</v>
          </cell>
          <cell r="N134">
            <v>10309650</v>
          </cell>
          <cell r="O134">
            <v>195118450</v>
          </cell>
          <cell r="P134">
            <v>-167833900</v>
          </cell>
          <cell r="Q134">
            <v>10461263</v>
          </cell>
          <cell r="R134">
            <v>115834213</v>
          </cell>
        </row>
        <row r="135">
          <cell r="C135" t="str">
            <v>6-21122</v>
          </cell>
          <cell r="D135" t="str">
            <v>GHTS - Domestic - Sbjct to VAT</v>
          </cell>
          <cell r="F135">
            <v>17050000</v>
          </cell>
          <cell r="G135">
            <v>10450000</v>
          </cell>
          <cell r="H135">
            <v>7700000</v>
          </cell>
          <cell r="I135">
            <v>8800000</v>
          </cell>
          <cell r="J135">
            <v>9350000</v>
          </cell>
          <cell r="K135">
            <v>2200000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55550000</v>
          </cell>
        </row>
        <row r="137">
          <cell r="C137" t="str">
            <v>6-21130</v>
          </cell>
          <cell r="D137" t="str">
            <v>Ground Handling Ramp Silver</v>
          </cell>
          <cell r="F137">
            <v>2638184087</v>
          </cell>
          <cell r="G137">
            <v>2255252484</v>
          </cell>
          <cell r="H137">
            <v>2474524115</v>
          </cell>
          <cell r="I137">
            <v>2438947050</v>
          </cell>
          <cell r="J137">
            <v>2929184802</v>
          </cell>
          <cell r="K137">
            <v>2787066480</v>
          </cell>
          <cell r="L137">
            <v>2968090511</v>
          </cell>
          <cell r="M137">
            <v>2683696806</v>
          </cell>
          <cell r="N137">
            <v>2590459600</v>
          </cell>
          <cell r="O137">
            <v>2340017035</v>
          </cell>
          <cell r="P137">
            <v>2132558927</v>
          </cell>
          <cell r="Q137">
            <v>2908405800</v>
          </cell>
          <cell r="R137">
            <v>31146387697</v>
          </cell>
        </row>
        <row r="138">
          <cell r="C138" t="str">
            <v>6-21131</v>
          </cell>
          <cell r="D138" t="str">
            <v>GHRS - International</v>
          </cell>
          <cell r="F138">
            <v>1327484087</v>
          </cell>
          <cell r="G138">
            <v>1139383734</v>
          </cell>
          <cell r="H138">
            <v>1273549115</v>
          </cell>
          <cell r="I138">
            <v>1270007800</v>
          </cell>
          <cell r="J138">
            <v>1497123802</v>
          </cell>
          <cell r="K138">
            <v>1453450880</v>
          </cell>
          <cell r="L138">
            <v>1526827886</v>
          </cell>
          <cell r="M138">
            <v>1499106806</v>
          </cell>
          <cell r="N138">
            <v>1539858600</v>
          </cell>
          <cell r="O138">
            <v>1600707035</v>
          </cell>
          <cell r="P138">
            <v>1024682927</v>
          </cell>
          <cell r="Q138">
            <v>1680739800</v>
          </cell>
          <cell r="R138">
            <v>16832922472</v>
          </cell>
        </row>
        <row r="139">
          <cell r="C139" t="str">
            <v>6-21132</v>
          </cell>
          <cell r="D139" t="str">
            <v>GHRS - Domestic - Sbjct to VAT</v>
          </cell>
          <cell r="F139">
            <v>1310700000</v>
          </cell>
          <cell r="G139">
            <v>1115868750</v>
          </cell>
          <cell r="H139">
            <v>1200975000</v>
          </cell>
          <cell r="I139">
            <v>1168939250</v>
          </cell>
          <cell r="J139">
            <v>1432061000</v>
          </cell>
          <cell r="K139">
            <v>1333615600</v>
          </cell>
          <cell r="L139">
            <v>1441262625</v>
          </cell>
          <cell r="M139">
            <v>1184590000</v>
          </cell>
          <cell r="N139">
            <v>1050601000</v>
          </cell>
          <cell r="O139">
            <v>739310000</v>
          </cell>
          <cell r="P139">
            <v>1107876000</v>
          </cell>
          <cell r="Q139">
            <v>1227666000</v>
          </cell>
          <cell r="R139">
            <v>14313465225</v>
          </cell>
        </row>
        <row r="141">
          <cell r="C141" t="str">
            <v>6-21150</v>
          </cell>
          <cell r="D141" t="str">
            <v>Ground Support Equipments Rental Silver</v>
          </cell>
          <cell r="F141">
            <v>323250302</v>
          </cell>
          <cell r="G141">
            <v>376545078</v>
          </cell>
          <cell r="H141">
            <v>457960873</v>
          </cell>
          <cell r="I141">
            <v>436295202</v>
          </cell>
          <cell r="J141">
            <v>512004249</v>
          </cell>
          <cell r="K141">
            <v>546449588</v>
          </cell>
          <cell r="L141">
            <v>488840974</v>
          </cell>
          <cell r="M141">
            <v>412424371</v>
          </cell>
          <cell r="N141">
            <v>672415105</v>
          </cell>
          <cell r="O141">
            <v>755444305</v>
          </cell>
          <cell r="P141">
            <v>530274852</v>
          </cell>
          <cell r="Q141">
            <v>708447772</v>
          </cell>
          <cell r="R141">
            <v>6220352671</v>
          </cell>
        </row>
        <row r="142">
          <cell r="C142" t="str">
            <v>6-21160</v>
          </cell>
          <cell r="D142" t="str">
            <v>GSERS - International</v>
          </cell>
          <cell r="F142">
            <v>284900292</v>
          </cell>
          <cell r="G142">
            <v>331199648</v>
          </cell>
          <cell r="H142">
            <v>334740510</v>
          </cell>
          <cell r="I142">
            <v>346691565</v>
          </cell>
          <cell r="J142">
            <v>449033944</v>
          </cell>
          <cell r="K142">
            <v>419099195</v>
          </cell>
          <cell r="L142">
            <v>385120690</v>
          </cell>
          <cell r="M142">
            <v>357290583</v>
          </cell>
          <cell r="N142">
            <v>459167605</v>
          </cell>
          <cell r="O142">
            <v>511708000</v>
          </cell>
          <cell r="P142">
            <v>298158087</v>
          </cell>
          <cell r="Q142">
            <v>538498852</v>
          </cell>
          <cell r="R142">
            <v>4715608971</v>
          </cell>
        </row>
        <row r="143">
          <cell r="C143" t="str">
            <v>6-21170</v>
          </cell>
          <cell r="D143" t="str">
            <v>GSERS - Domestic  - Sbjct to VAT</v>
          </cell>
          <cell r="F143">
            <v>17037510</v>
          </cell>
          <cell r="G143">
            <v>23832930</v>
          </cell>
          <cell r="H143">
            <v>96370363</v>
          </cell>
          <cell r="I143">
            <v>70253637</v>
          </cell>
          <cell r="J143">
            <v>34157805</v>
          </cell>
          <cell r="K143">
            <v>102150393</v>
          </cell>
          <cell r="L143">
            <v>78945284</v>
          </cell>
          <cell r="M143">
            <v>27646288</v>
          </cell>
          <cell r="N143">
            <v>195510000</v>
          </cell>
          <cell r="O143">
            <v>243736305</v>
          </cell>
          <cell r="P143">
            <v>232116765</v>
          </cell>
          <cell r="Q143">
            <v>169948920</v>
          </cell>
          <cell r="R143">
            <v>1291706200</v>
          </cell>
        </row>
        <row r="144">
          <cell r="C144" t="str">
            <v>6-21195</v>
          </cell>
          <cell r="D144" t="str">
            <v>GSERS - Charter Flight International</v>
          </cell>
          <cell r="F144">
            <v>21312500</v>
          </cell>
          <cell r="G144">
            <v>21512500</v>
          </cell>
          <cell r="H144">
            <v>26850000</v>
          </cell>
          <cell r="I144">
            <v>19350000</v>
          </cell>
          <cell r="J144">
            <v>28812500</v>
          </cell>
          <cell r="K144">
            <v>25200000</v>
          </cell>
          <cell r="L144">
            <v>24775000</v>
          </cell>
          <cell r="M144">
            <v>27487500</v>
          </cell>
          <cell r="N144">
            <v>17737500</v>
          </cell>
          <cell r="O144">
            <v>0</v>
          </cell>
          <cell r="P144">
            <v>0</v>
          </cell>
          <cell r="Q144">
            <v>0</v>
          </cell>
          <cell r="R144">
            <v>213037500</v>
          </cell>
        </row>
        <row r="146">
          <cell r="C146" t="str">
            <v>6-21200</v>
          </cell>
          <cell r="D146" t="str">
            <v>Ground Cargo Handling Service (BU/BD) Silver</v>
          </cell>
          <cell r="F146">
            <v>229081916</v>
          </cell>
          <cell r="G146">
            <v>602132884</v>
          </cell>
          <cell r="H146">
            <v>467472001</v>
          </cell>
          <cell r="I146">
            <v>841114073</v>
          </cell>
          <cell r="J146">
            <v>345476326</v>
          </cell>
          <cell r="K146">
            <v>323454878</v>
          </cell>
          <cell r="L146">
            <v>308104447</v>
          </cell>
          <cell r="M146">
            <v>351869673</v>
          </cell>
          <cell r="N146">
            <v>440992239</v>
          </cell>
          <cell r="O146">
            <v>341980210</v>
          </cell>
          <cell r="P146">
            <v>336242103</v>
          </cell>
          <cell r="Q146">
            <v>294256293</v>
          </cell>
          <cell r="R146">
            <v>4882177043</v>
          </cell>
        </row>
        <row r="147">
          <cell r="C147" t="str">
            <v>6-21210</v>
          </cell>
          <cell r="D147" t="str">
            <v>BU/BD - International</v>
          </cell>
          <cell r="F147">
            <v>225964096</v>
          </cell>
          <cell r="G147">
            <v>516193970</v>
          </cell>
          <cell r="H147">
            <v>441415653</v>
          </cell>
          <cell r="I147">
            <v>785389985</v>
          </cell>
          <cell r="J147">
            <v>308232246</v>
          </cell>
          <cell r="K147">
            <v>280112898</v>
          </cell>
          <cell r="L147">
            <v>269870727</v>
          </cell>
          <cell r="M147">
            <v>311984253</v>
          </cell>
          <cell r="N147">
            <v>391994901</v>
          </cell>
          <cell r="O147">
            <v>298017509</v>
          </cell>
          <cell r="P147">
            <v>330401706</v>
          </cell>
          <cell r="Q147">
            <v>247820885</v>
          </cell>
          <cell r="R147">
            <v>4407398829</v>
          </cell>
        </row>
        <row r="148">
          <cell r="C148" t="str">
            <v>6-21220</v>
          </cell>
          <cell r="D148" t="str">
            <v>BU/BD - Domestic - Sbjct to VAT</v>
          </cell>
          <cell r="F148">
            <v>3117820</v>
          </cell>
          <cell r="G148">
            <v>85938914</v>
          </cell>
          <cell r="H148">
            <v>26056348</v>
          </cell>
          <cell r="I148">
            <v>55724088</v>
          </cell>
          <cell r="J148">
            <v>37244080</v>
          </cell>
          <cell r="K148">
            <v>43341980</v>
          </cell>
          <cell r="L148">
            <v>38233720</v>
          </cell>
          <cell r="M148">
            <v>39885420</v>
          </cell>
          <cell r="N148">
            <v>48997338</v>
          </cell>
          <cell r="O148">
            <v>43962701</v>
          </cell>
          <cell r="P148">
            <v>5840397</v>
          </cell>
          <cell r="Q148">
            <v>46435408</v>
          </cell>
          <cell r="R148">
            <v>474778214</v>
          </cell>
        </row>
        <row r="150">
          <cell r="C150" t="str">
            <v>6-22000</v>
          </cell>
          <cell r="D150" t="str">
            <v>Ancillary Service - Silver</v>
          </cell>
          <cell r="F150">
            <v>1771542853</v>
          </cell>
          <cell r="G150">
            <v>1516862055</v>
          </cell>
          <cell r="H150">
            <v>1905311606</v>
          </cell>
          <cell r="I150">
            <v>1726451351</v>
          </cell>
          <cell r="J150">
            <v>1752336177</v>
          </cell>
          <cell r="K150">
            <v>1878475492</v>
          </cell>
          <cell r="L150">
            <v>1849976193</v>
          </cell>
          <cell r="M150">
            <v>2103601446</v>
          </cell>
          <cell r="N150">
            <v>2483708344</v>
          </cell>
          <cell r="O150">
            <v>1813025853</v>
          </cell>
          <cell r="P150">
            <v>1474587677</v>
          </cell>
          <cell r="Q150">
            <v>1915482072</v>
          </cell>
          <cell r="R150">
            <v>22191361119</v>
          </cell>
        </row>
        <row r="152">
          <cell r="C152" t="str">
            <v>6-22100</v>
          </cell>
          <cell r="D152" t="str">
            <v>Passenger Service Charges Silver - Sbjct to VAT</v>
          </cell>
          <cell r="F152">
            <v>3287500</v>
          </cell>
          <cell r="G152">
            <v>3254500</v>
          </cell>
          <cell r="H152">
            <v>1356675</v>
          </cell>
          <cell r="I152">
            <v>748380</v>
          </cell>
          <cell r="J152">
            <v>355216</v>
          </cell>
          <cell r="K152">
            <v>574119</v>
          </cell>
          <cell r="L152">
            <v>313541</v>
          </cell>
          <cell r="M152">
            <v>246585</v>
          </cell>
          <cell r="N152">
            <v>197029</v>
          </cell>
          <cell r="O152">
            <v>35625</v>
          </cell>
          <cell r="P152">
            <v>93750</v>
          </cell>
          <cell r="Q152">
            <v>15000</v>
          </cell>
          <cell r="R152">
            <v>10477920</v>
          </cell>
        </row>
        <row r="153">
          <cell r="C153" t="str">
            <v>6-22145</v>
          </cell>
          <cell r="D153" t="str">
            <v>PSC - Silver - Sbjct to VAT</v>
          </cell>
          <cell r="F153">
            <v>3287500</v>
          </cell>
          <cell r="G153">
            <v>3254500</v>
          </cell>
          <cell r="H153">
            <v>1356675</v>
          </cell>
          <cell r="I153">
            <v>748380</v>
          </cell>
          <cell r="J153">
            <v>355216</v>
          </cell>
          <cell r="K153">
            <v>574119</v>
          </cell>
          <cell r="L153">
            <v>313541</v>
          </cell>
          <cell r="M153">
            <v>246585</v>
          </cell>
          <cell r="N153">
            <v>197029</v>
          </cell>
          <cell r="O153">
            <v>35625</v>
          </cell>
          <cell r="P153">
            <v>93750</v>
          </cell>
          <cell r="Q153">
            <v>15000</v>
          </cell>
          <cell r="R153">
            <v>10477920</v>
          </cell>
        </row>
        <row r="155">
          <cell r="C155" t="str">
            <v>6-22150</v>
          </cell>
          <cell r="D155" t="str">
            <v>Ticket Sales Commission Silver - Sbjct to VAT</v>
          </cell>
          <cell r="F155">
            <v>68219968</v>
          </cell>
          <cell r="G155">
            <v>43804132</v>
          </cell>
          <cell r="H155">
            <v>48459490</v>
          </cell>
          <cell r="I155">
            <v>45309198</v>
          </cell>
          <cell r="J155">
            <v>38977885</v>
          </cell>
          <cell r="K155">
            <v>52009676</v>
          </cell>
          <cell r="L155">
            <v>39181517</v>
          </cell>
          <cell r="M155">
            <v>65555336</v>
          </cell>
          <cell r="N155">
            <v>74901610</v>
          </cell>
          <cell r="O155">
            <v>42747334</v>
          </cell>
          <cell r="P155">
            <v>34342769</v>
          </cell>
          <cell r="Q155">
            <v>59748741</v>
          </cell>
          <cell r="R155">
            <v>613257656</v>
          </cell>
        </row>
        <row r="156">
          <cell r="C156" t="str">
            <v>6-22160</v>
          </cell>
          <cell r="D156" t="str">
            <v>TSCS - International - Sbjct to VAT</v>
          </cell>
          <cell r="F156">
            <v>68219968</v>
          </cell>
          <cell r="G156">
            <v>43804132</v>
          </cell>
          <cell r="H156">
            <v>48459490</v>
          </cell>
          <cell r="I156">
            <v>45309198</v>
          </cell>
          <cell r="J156">
            <v>38977885</v>
          </cell>
          <cell r="K156">
            <v>52009676</v>
          </cell>
          <cell r="L156">
            <v>39181517</v>
          </cell>
          <cell r="M156">
            <v>65555336</v>
          </cell>
          <cell r="N156">
            <v>74901610</v>
          </cell>
          <cell r="O156">
            <v>42747334</v>
          </cell>
          <cell r="P156">
            <v>34342769</v>
          </cell>
          <cell r="Q156">
            <v>59748741</v>
          </cell>
          <cell r="R156">
            <v>613257656</v>
          </cell>
        </row>
        <row r="157">
          <cell r="C157" t="str">
            <v>6-22170</v>
          </cell>
          <cell r="D157" t="str">
            <v>TSCS - Domestic - Sbjct to VAT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9">
          <cell r="C159" t="str">
            <v>6-22200</v>
          </cell>
          <cell r="D159" t="str">
            <v>Travel Related Services Silver - Sbjct to VAT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</row>
        <row r="160">
          <cell r="C160" t="str">
            <v>6-22245</v>
          </cell>
          <cell r="D160" t="str">
            <v>TRSS - Domestic - Sbjct to VAT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2">
          <cell r="C162" t="str">
            <v>6-22250</v>
          </cell>
          <cell r="D162" t="str">
            <v xml:space="preserve">Security/Staff Request Silver </v>
          </cell>
          <cell r="F162">
            <v>538764047</v>
          </cell>
          <cell r="G162">
            <v>444975906</v>
          </cell>
          <cell r="H162">
            <v>533331240</v>
          </cell>
          <cell r="I162">
            <v>515169567</v>
          </cell>
          <cell r="J162">
            <v>522047084</v>
          </cell>
          <cell r="K162">
            <v>554562630</v>
          </cell>
          <cell r="L162">
            <v>565993318</v>
          </cell>
          <cell r="M162">
            <v>597601957</v>
          </cell>
          <cell r="N162">
            <v>621717204</v>
          </cell>
          <cell r="O162">
            <v>388452739</v>
          </cell>
          <cell r="P162">
            <v>377438545</v>
          </cell>
          <cell r="Q162">
            <v>422338675</v>
          </cell>
          <cell r="R162">
            <v>6082392912</v>
          </cell>
        </row>
        <row r="163">
          <cell r="C163" t="str">
            <v>6-22260</v>
          </cell>
          <cell r="D163" t="str">
            <v>SRS - International - Silver</v>
          </cell>
          <cell r="F163">
            <v>538764047</v>
          </cell>
          <cell r="G163">
            <v>444975906</v>
          </cell>
          <cell r="H163">
            <v>533331240</v>
          </cell>
          <cell r="I163">
            <v>515169567</v>
          </cell>
          <cell r="J163">
            <v>522047084</v>
          </cell>
          <cell r="K163">
            <v>554562630</v>
          </cell>
          <cell r="L163">
            <v>565993318</v>
          </cell>
          <cell r="M163">
            <v>532845557</v>
          </cell>
          <cell r="N163">
            <v>615494404</v>
          </cell>
          <cell r="O163">
            <v>466241939</v>
          </cell>
          <cell r="P163">
            <v>377438545</v>
          </cell>
          <cell r="Q163">
            <v>455624675</v>
          </cell>
          <cell r="R163">
            <v>6122488912</v>
          </cell>
        </row>
        <row r="164">
          <cell r="C164" t="str">
            <v>6-22270</v>
          </cell>
          <cell r="D164" t="str">
            <v>SRS - Domestic - Sbjct to VAT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64756400</v>
          </cell>
          <cell r="N164">
            <v>6222800</v>
          </cell>
          <cell r="O164">
            <v>-77789200</v>
          </cell>
          <cell r="P164">
            <v>0</v>
          </cell>
          <cell r="Q164">
            <v>-33286000</v>
          </cell>
          <cell r="R164">
            <v>-40096000</v>
          </cell>
        </row>
        <row r="166">
          <cell r="C166" t="str">
            <v>6-22300</v>
          </cell>
          <cell r="D166" t="str">
            <v>Security Services Silver</v>
          </cell>
          <cell r="F166">
            <v>1005563375</v>
          </cell>
          <cell r="G166">
            <v>846135663</v>
          </cell>
          <cell r="H166">
            <v>964318602</v>
          </cell>
          <cell r="I166">
            <v>961681193</v>
          </cell>
          <cell r="J166">
            <v>1009040449</v>
          </cell>
          <cell r="K166">
            <v>1001732386</v>
          </cell>
          <cell r="L166">
            <v>890658761</v>
          </cell>
          <cell r="M166">
            <v>903919483</v>
          </cell>
          <cell r="N166">
            <v>1105769519</v>
          </cell>
          <cell r="O166">
            <v>1075684716</v>
          </cell>
          <cell r="P166">
            <v>689571285</v>
          </cell>
          <cell r="Q166">
            <v>1115456410</v>
          </cell>
          <cell r="R166">
            <v>11569531842</v>
          </cell>
        </row>
        <row r="167">
          <cell r="C167" t="str">
            <v>6-22310</v>
          </cell>
          <cell r="D167" t="str">
            <v>SSS - International - Silver</v>
          </cell>
          <cell r="F167">
            <v>1005063295</v>
          </cell>
          <cell r="G167">
            <v>846635743</v>
          </cell>
          <cell r="H167">
            <v>964318602</v>
          </cell>
          <cell r="I167">
            <v>961681193</v>
          </cell>
          <cell r="J167">
            <v>1009040449</v>
          </cell>
          <cell r="K167">
            <v>1001732386</v>
          </cell>
          <cell r="L167">
            <v>890658761</v>
          </cell>
          <cell r="M167">
            <v>903919483</v>
          </cell>
          <cell r="N167">
            <v>1105769519</v>
          </cell>
          <cell r="O167">
            <v>1075684716</v>
          </cell>
          <cell r="P167">
            <v>689571285</v>
          </cell>
          <cell r="Q167">
            <v>1115456410</v>
          </cell>
          <cell r="R167">
            <v>11569531842</v>
          </cell>
        </row>
        <row r="168">
          <cell r="C168" t="str">
            <v>6-22320</v>
          </cell>
          <cell r="D168" t="str">
            <v>SSS - Domestic - Sbjct to VAT</v>
          </cell>
          <cell r="F168">
            <v>500080</v>
          </cell>
          <cell r="G168">
            <v>-500080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70">
          <cell r="C170" t="str">
            <v>6-22350</v>
          </cell>
          <cell r="D170" t="str">
            <v>Baggage Delivery Services Silver - Sbjct to VAT</v>
          </cell>
          <cell r="F170">
            <v>36050000</v>
          </cell>
          <cell r="G170">
            <v>23611260</v>
          </cell>
          <cell r="H170">
            <v>35092990</v>
          </cell>
          <cell r="I170">
            <v>34214995</v>
          </cell>
          <cell r="J170">
            <v>29360305</v>
          </cell>
          <cell r="K170">
            <v>42452370</v>
          </cell>
          <cell r="L170">
            <v>37051000</v>
          </cell>
          <cell r="M170">
            <v>84386310</v>
          </cell>
          <cell r="N170">
            <v>33708305</v>
          </cell>
          <cell r="O170">
            <v>31348250</v>
          </cell>
          <cell r="P170">
            <v>26064130</v>
          </cell>
          <cell r="Q170">
            <v>27331660</v>
          </cell>
          <cell r="R170">
            <v>440671575</v>
          </cell>
        </row>
        <row r="171">
          <cell r="C171" t="str">
            <v>6-22360</v>
          </cell>
          <cell r="D171" t="str">
            <v>BDSS - International - Sbjct to VAT</v>
          </cell>
          <cell r="F171">
            <v>36050000</v>
          </cell>
          <cell r="G171">
            <v>23611260</v>
          </cell>
          <cell r="H171">
            <v>35092990</v>
          </cell>
          <cell r="I171">
            <v>34214995</v>
          </cell>
          <cell r="J171">
            <v>29360305</v>
          </cell>
          <cell r="K171">
            <v>42452370</v>
          </cell>
          <cell r="L171">
            <v>37051000</v>
          </cell>
          <cell r="M171">
            <v>84386310</v>
          </cell>
          <cell r="N171">
            <v>33708305</v>
          </cell>
          <cell r="O171">
            <v>31348250</v>
          </cell>
          <cell r="P171">
            <v>26064130</v>
          </cell>
          <cell r="Q171">
            <v>25860355</v>
          </cell>
          <cell r="R171">
            <v>439200270</v>
          </cell>
        </row>
        <row r="172">
          <cell r="C172" t="str">
            <v>6-22370</v>
          </cell>
          <cell r="D172" t="str">
            <v>BDSS - Domestic - Sbjct to VAT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1471305</v>
          </cell>
          <cell r="R172">
            <v>1471305</v>
          </cell>
        </row>
        <row r="174">
          <cell r="C174" t="str">
            <v>6-22400</v>
          </cell>
          <cell r="D174" t="str">
            <v xml:space="preserve">Meet and Assist Silver </v>
          </cell>
          <cell r="F174">
            <v>24381805</v>
          </cell>
          <cell r="G174">
            <v>29905702</v>
          </cell>
          <cell r="H174">
            <v>9002192</v>
          </cell>
          <cell r="I174">
            <v>32056527</v>
          </cell>
          <cell r="J174">
            <v>41108816</v>
          </cell>
          <cell r="K174">
            <v>46496997</v>
          </cell>
          <cell r="L174">
            <v>22181026</v>
          </cell>
          <cell r="M174">
            <v>49853859</v>
          </cell>
          <cell r="N174">
            <v>44701456</v>
          </cell>
          <cell r="O174">
            <v>51785336</v>
          </cell>
          <cell r="P174">
            <v>30990334</v>
          </cell>
          <cell r="Q174">
            <v>30790544</v>
          </cell>
          <cell r="R174">
            <v>413254594</v>
          </cell>
        </row>
        <row r="175">
          <cell r="C175" t="str">
            <v>6-22410</v>
          </cell>
          <cell r="D175" t="str">
            <v>MAS - International</v>
          </cell>
          <cell r="F175">
            <v>19245441</v>
          </cell>
          <cell r="G175">
            <v>15385200</v>
          </cell>
          <cell r="H175">
            <v>5292056</v>
          </cell>
          <cell r="I175">
            <v>22483800</v>
          </cell>
          <cell r="J175">
            <v>40533816</v>
          </cell>
          <cell r="K175">
            <v>39010178</v>
          </cell>
          <cell r="L175">
            <v>18377616</v>
          </cell>
          <cell r="M175">
            <v>39901132</v>
          </cell>
          <cell r="N175">
            <v>38651000</v>
          </cell>
          <cell r="O175">
            <v>50190336</v>
          </cell>
          <cell r="P175">
            <v>25460336</v>
          </cell>
          <cell r="Q175">
            <v>30790544</v>
          </cell>
          <cell r="R175">
            <v>345321455</v>
          </cell>
        </row>
        <row r="176">
          <cell r="C176" t="str">
            <v>6-22420</v>
          </cell>
          <cell r="D176" t="str">
            <v>MAS - Domestic - Sbjct to VAT</v>
          </cell>
          <cell r="F176">
            <v>2000000</v>
          </cell>
          <cell r="G176">
            <v>120000</v>
          </cell>
          <cell r="H176">
            <v>60000</v>
          </cell>
          <cell r="I176">
            <v>0</v>
          </cell>
          <cell r="J176">
            <v>300000</v>
          </cell>
          <cell r="K176">
            <v>30000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1020000</v>
          </cell>
          <cell r="Q176">
            <v>0</v>
          </cell>
          <cell r="R176">
            <v>3530000</v>
          </cell>
        </row>
        <row r="177">
          <cell r="C177" t="str">
            <v>6-22430</v>
          </cell>
          <cell r="D177" t="str">
            <v>MAS - ASA - Product</v>
          </cell>
          <cell r="F177">
            <v>3136364</v>
          </cell>
          <cell r="G177">
            <v>14400502</v>
          </cell>
          <cell r="H177">
            <v>3650136</v>
          </cell>
          <cell r="I177">
            <v>9572727</v>
          </cell>
          <cell r="J177">
            <v>275000</v>
          </cell>
          <cell r="K177">
            <v>7456819</v>
          </cell>
          <cell r="L177">
            <v>3803410</v>
          </cell>
          <cell r="M177">
            <v>9952727</v>
          </cell>
          <cell r="N177">
            <v>6050456</v>
          </cell>
          <cell r="O177">
            <v>1595000</v>
          </cell>
          <cell r="P177">
            <v>4509998</v>
          </cell>
          <cell r="Q177">
            <v>0</v>
          </cell>
          <cell r="R177">
            <v>64403139</v>
          </cell>
        </row>
        <row r="178">
          <cell r="C178" t="str">
            <v>6-22445</v>
          </cell>
          <cell r="D178" t="str">
            <v>MAS - Charter Flight International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80">
          <cell r="C180" t="str">
            <v>6-22450</v>
          </cell>
          <cell r="D180" t="str">
            <v>Disbursement Silver - Sbjct to VAT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C181" t="str">
            <v>6-22460</v>
          </cell>
          <cell r="D181" t="str">
            <v>DS - International - Sbjct to VAT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C182" t="str">
            <v>6-22470</v>
          </cell>
          <cell r="D182" t="str">
            <v>DS - Domestic - Sbjct to VAT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</row>
        <row r="183">
          <cell r="C183" t="str">
            <v>6-22495</v>
          </cell>
          <cell r="D183" t="str">
            <v>DS - Charter Flight International - Sbjct to VAT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5">
          <cell r="C185" t="str">
            <v>6-22500</v>
          </cell>
          <cell r="D185" t="str">
            <v>Surcharge Silver - Sbjct to VAT</v>
          </cell>
          <cell r="F185">
            <v>41242346</v>
          </cell>
          <cell r="G185">
            <v>66470062</v>
          </cell>
          <cell r="H185">
            <v>167191642</v>
          </cell>
          <cell r="I185">
            <v>77385522</v>
          </cell>
          <cell r="J185">
            <v>65004727</v>
          </cell>
          <cell r="K185">
            <v>50302010</v>
          </cell>
          <cell r="L185">
            <v>208164840</v>
          </cell>
          <cell r="M185">
            <v>265555744</v>
          </cell>
          <cell r="N185">
            <v>102037383</v>
          </cell>
          <cell r="O185">
            <v>81144625</v>
          </cell>
          <cell r="P185">
            <v>151387764</v>
          </cell>
          <cell r="Q185">
            <v>84299975</v>
          </cell>
          <cell r="R185">
            <v>1360186640</v>
          </cell>
        </row>
        <row r="186">
          <cell r="C186" t="str">
            <v>6-22510</v>
          </cell>
          <cell r="D186" t="str">
            <v>Surcharge Silver - Sbjct to VAT</v>
          </cell>
          <cell r="F186">
            <v>41242346</v>
          </cell>
          <cell r="G186">
            <v>66470062</v>
          </cell>
          <cell r="H186">
            <v>167191642</v>
          </cell>
          <cell r="I186">
            <v>77385522</v>
          </cell>
          <cell r="J186">
            <v>65004727</v>
          </cell>
          <cell r="K186">
            <v>50302010</v>
          </cell>
          <cell r="L186">
            <v>208164840</v>
          </cell>
          <cell r="M186">
            <v>265555744</v>
          </cell>
          <cell r="N186">
            <v>102037383</v>
          </cell>
          <cell r="O186">
            <v>81144625</v>
          </cell>
          <cell r="P186">
            <v>151387764</v>
          </cell>
          <cell r="Q186">
            <v>84299975</v>
          </cell>
          <cell r="R186">
            <v>1360186640</v>
          </cell>
        </row>
        <row r="188">
          <cell r="C188" t="str">
            <v>6-22550</v>
          </cell>
          <cell r="D188" t="str">
            <v>EBT Commission Silver - Sbjct to VAT</v>
          </cell>
          <cell r="F188">
            <v>13038412</v>
          </cell>
          <cell r="G188">
            <v>13087950</v>
          </cell>
          <cell r="H188">
            <v>8951178</v>
          </cell>
          <cell r="I188">
            <v>5229495</v>
          </cell>
          <cell r="J188">
            <v>1753808</v>
          </cell>
          <cell r="K188">
            <v>6568698</v>
          </cell>
          <cell r="L188">
            <v>5179310</v>
          </cell>
          <cell r="M188">
            <v>10059343</v>
          </cell>
          <cell r="N188">
            <v>5146784</v>
          </cell>
          <cell r="O188">
            <v>6663537</v>
          </cell>
          <cell r="P188">
            <v>5063234</v>
          </cell>
          <cell r="Q188">
            <v>5742449</v>
          </cell>
          <cell r="R188">
            <v>86484198</v>
          </cell>
        </row>
        <row r="189">
          <cell r="C189" t="str">
            <v>6-22560</v>
          </cell>
          <cell r="D189" t="str">
            <v>EBT Commission Silver - Sbjct to VAT</v>
          </cell>
          <cell r="F189">
            <v>13038412</v>
          </cell>
          <cell r="G189">
            <v>13087950</v>
          </cell>
          <cell r="H189">
            <v>8951178</v>
          </cell>
          <cell r="I189">
            <v>5229495</v>
          </cell>
          <cell r="J189">
            <v>1753808</v>
          </cell>
          <cell r="K189">
            <v>6568698</v>
          </cell>
          <cell r="L189">
            <v>5179310</v>
          </cell>
          <cell r="M189">
            <v>10059343</v>
          </cell>
          <cell r="N189">
            <v>5146784</v>
          </cell>
          <cell r="O189">
            <v>6663537</v>
          </cell>
          <cell r="P189">
            <v>5063234</v>
          </cell>
          <cell r="Q189">
            <v>5742449</v>
          </cell>
          <cell r="R189">
            <v>86484198</v>
          </cell>
        </row>
        <row r="191">
          <cell r="C191" t="str">
            <v>6-22600</v>
          </cell>
          <cell r="D191" t="str">
            <v>Prior. Check-In Lou. - Premier - Sbjct to VAT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4433922</v>
          </cell>
          <cell r="Q191">
            <v>12812448</v>
          </cell>
          <cell r="R191">
            <v>17246370</v>
          </cell>
        </row>
        <row r="192">
          <cell r="C192" t="str">
            <v>6-22610</v>
          </cell>
          <cell r="D192" t="str">
            <v>Prior. Check-In Lou. - Premier - Sbjct to VAT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</row>
        <row r="193">
          <cell r="C193" t="str">
            <v>6-22620</v>
          </cell>
          <cell r="D193" t="str">
            <v>Prior. Check-In Lou. - Premier - Sbjct to VAT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4433922</v>
          </cell>
          <cell r="Q193">
            <v>12812448</v>
          </cell>
          <cell r="R193">
            <v>17246370</v>
          </cell>
        </row>
        <row r="195">
          <cell r="C195" t="str">
            <v>6-22650</v>
          </cell>
          <cell r="D195" t="str">
            <v>Avio Bridge Hdl. - Premier - Subject to VAT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C196" t="str">
            <v>6-22660</v>
          </cell>
          <cell r="D196" t="str">
            <v>Avio Bridge Hdl. - Premier - Subject to VAT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8">
          <cell r="C198" t="str">
            <v>6-22950</v>
          </cell>
          <cell r="D198" t="str">
            <v>Others Silver - Sbjct to VAT</v>
          </cell>
          <cell r="F198">
            <v>40995400</v>
          </cell>
          <cell r="G198">
            <v>45616880</v>
          </cell>
          <cell r="H198">
            <v>137607597</v>
          </cell>
          <cell r="I198">
            <v>54656474</v>
          </cell>
          <cell r="J198">
            <v>44687887</v>
          </cell>
          <cell r="K198">
            <v>123776606</v>
          </cell>
          <cell r="L198">
            <v>81252880</v>
          </cell>
          <cell r="M198">
            <v>126422829</v>
          </cell>
          <cell r="N198">
            <v>495529054</v>
          </cell>
          <cell r="O198">
            <v>135163691</v>
          </cell>
          <cell r="P198">
            <v>155201944</v>
          </cell>
          <cell r="Q198">
            <v>156946170</v>
          </cell>
          <cell r="R198">
            <v>1597857412</v>
          </cell>
        </row>
        <row r="199">
          <cell r="C199" t="str">
            <v>6-22960</v>
          </cell>
          <cell r="D199" t="str">
            <v>OS - International - Sbjct to VAT</v>
          </cell>
          <cell r="F199">
            <v>35767727</v>
          </cell>
          <cell r="G199">
            <v>36689043</v>
          </cell>
          <cell r="H199">
            <v>35072743</v>
          </cell>
          <cell r="I199">
            <v>37070475</v>
          </cell>
          <cell r="J199">
            <v>42043687</v>
          </cell>
          <cell r="K199">
            <v>106111206</v>
          </cell>
          <cell r="L199">
            <v>78570280</v>
          </cell>
          <cell r="M199">
            <v>53199273</v>
          </cell>
          <cell r="N199">
            <v>88159054</v>
          </cell>
          <cell r="O199">
            <v>64540691</v>
          </cell>
          <cell r="P199">
            <v>58188399</v>
          </cell>
          <cell r="Q199">
            <v>39386528</v>
          </cell>
          <cell r="R199">
            <v>674799106</v>
          </cell>
        </row>
        <row r="200">
          <cell r="C200" t="str">
            <v>6-22970</v>
          </cell>
          <cell r="D200" t="str">
            <v xml:space="preserve">OS - Domestic - Sbjct to VAT </v>
          </cell>
          <cell r="F200">
            <v>0</v>
          </cell>
          <cell r="G200">
            <v>0</v>
          </cell>
          <cell r="H200">
            <v>89365000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45760939</v>
          </cell>
          <cell r="N200">
            <v>404440000</v>
          </cell>
          <cell r="O200">
            <v>67890000</v>
          </cell>
          <cell r="P200">
            <v>88266545</v>
          </cell>
          <cell r="Q200">
            <v>107145478</v>
          </cell>
          <cell r="R200">
            <v>802867962</v>
          </cell>
        </row>
        <row r="201">
          <cell r="C201" t="str">
            <v>6-22995</v>
          </cell>
          <cell r="D201" t="str">
            <v xml:space="preserve">OS - Charter Flight International - Sbjct to VAT </v>
          </cell>
          <cell r="F201">
            <v>2500400</v>
          </cell>
          <cell r="G201">
            <v>2564200</v>
          </cell>
          <cell r="H201">
            <v>2624400</v>
          </cell>
          <cell r="I201">
            <v>2586000</v>
          </cell>
          <cell r="J201">
            <v>2644200</v>
          </cell>
          <cell r="K201">
            <v>2665400</v>
          </cell>
          <cell r="L201">
            <v>2682600</v>
          </cell>
          <cell r="M201">
            <v>2780800</v>
          </cell>
          <cell r="N201">
            <v>2930000</v>
          </cell>
          <cell r="O201">
            <v>2733000</v>
          </cell>
          <cell r="P201">
            <v>2747000</v>
          </cell>
          <cell r="Q201">
            <v>2777800</v>
          </cell>
          <cell r="R201">
            <v>32235800</v>
          </cell>
        </row>
        <row r="202">
          <cell r="C202" t="str">
            <v>6-22996</v>
          </cell>
          <cell r="D202" t="str">
            <v xml:space="preserve">OS - Training - Learning Center </v>
          </cell>
          <cell r="F202">
            <v>2727273</v>
          </cell>
          <cell r="G202">
            <v>6363637</v>
          </cell>
          <cell r="H202">
            <v>10545454</v>
          </cell>
          <cell r="I202">
            <v>14999999</v>
          </cell>
          <cell r="J202">
            <v>0</v>
          </cell>
          <cell r="K202">
            <v>15000000</v>
          </cell>
          <cell r="L202">
            <v>0</v>
          </cell>
          <cell r="M202">
            <v>24681817</v>
          </cell>
          <cell r="N202">
            <v>0</v>
          </cell>
          <cell r="O202">
            <v>0</v>
          </cell>
          <cell r="P202">
            <v>6000000</v>
          </cell>
          <cell r="Q202">
            <v>7636364</v>
          </cell>
          <cell r="R202">
            <v>87954544</v>
          </cell>
        </row>
        <row r="204">
          <cell r="C204">
            <v>61300</v>
          </cell>
          <cell r="D204" t="str">
            <v>OR - Lounge</v>
          </cell>
          <cell r="F204">
            <v>5706401893</v>
          </cell>
          <cell r="G204">
            <v>5905601077</v>
          </cell>
          <cell r="H204">
            <v>6569500275</v>
          </cell>
          <cell r="I204">
            <v>6797972264</v>
          </cell>
          <cell r="J204">
            <v>6864413063</v>
          </cell>
          <cell r="K204">
            <v>7141657980</v>
          </cell>
          <cell r="L204">
            <v>7916342424</v>
          </cell>
          <cell r="M204">
            <v>8793472475</v>
          </cell>
          <cell r="N204">
            <v>7889121944</v>
          </cell>
          <cell r="O204">
            <v>7443669217</v>
          </cell>
          <cell r="P204">
            <v>6837390713</v>
          </cell>
          <cell r="Q204">
            <v>7909865065</v>
          </cell>
          <cell r="R204">
            <v>85775408390</v>
          </cell>
        </row>
        <row r="206">
          <cell r="C206" t="str">
            <v>6-30000</v>
          </cell>
          <cell r="D206" t="str">
            <v>Bussiness Class Lounge</v>
          </cell>
          <cell r="F206">
            <v>5706401893</v>
          </cell>
          <cell r="G206">
            <v>5905601077</v>
          </cell>
          <cell r="H206">
            <v>6569500275</v>
          </cell>
          <cell r="I206">
            <v>6797972264</v>
          </cell>
          <cell r="J206">
            <v>6864413063</v>
          </cell>
          <cell r="K206">
            <v>7141657980</v>
          </cell>
          <cell r="L206">
            <v>7916342424</v>
          </cell>
          <cell r="M206">
            <v>8793472475</v>
          </cell>
          <cell r="N206">
            <v>7889121944</v>
          </cell>
          <cell r="O206">
            <v>7443669217</v>
          </cell>
          <cell r="P206">
            <v>6837390713</v>
          </cell>
          <cell r="Q206">
            <v>7909865065</v>
          </cell>
          <cell r="R206">
            <v>85775408390</v>
          </cell>
        </row>
        <row r="208">
          <cell r="C208" t="str">
            <v>6-31000</v>
          </cell>
          <cell r="D208" t="str">
            <v>Bussiness Class Lounge Esplanade</v>
          </cell>
          <cell r="F208">
            <v>1157596578</v>
          </cell>
          <cell r="G208">
            <v>1111580811</v>
          </cell>
          <cell r="H208">
            <v>1390762274</v>
          </cell>
          <cell r="I208">
            <v>1336636664</v>
          </cell>
          <cell r="J208">
            <v>1209038490</v>
          </cell>
          <cell r="K208">
            <v>1271588902</v>
          </cell>
          <cell r="L208">
            <v>1330992416</v>
          </cell>
          <cell r="M208">
            <v>1324702533</v>
          </cell>
          <cell r="N208">
            <v>1398760110</v>
          </cell>
          <cell r="O208">
            <v>1404536232</v>
          </cell>
          <cell r="P208">
            <v>1420503744</v>
          </cell>
          <cell r="Q208">
            <v>1488705592</v>
          </cell>
          <cell r="R208">
            <v>15845404346</v>
          </cell>
        </row>
        <row r="209">
          <cell r="C209" t="str">
            <v>6-31100</v>
          </cell>
          <cell r="D209" t="str">
            <v>BCLE - International</v>
          </cell>
          <cell r="F209">
            <v>1157596578</v>
          </cell>
          <cell r="G209">
            <v>1111580811</v>
          </cell>
          <cell r="H209">
            <v>1390762274</v>
          </cell>
          <cell r="I209">
            <v>1336636664</v>
          </cell>
          <cell r="J209">
            <v>1209038490</v>
          </cell>
          <cell r="K209">
            <v>1271588902</v>
          </cell>
          <cell r="L209">
            <v>1330992416</v>
          </cell>
          <cell r="M209">
            <v>1324702533</v>
          </cell>
          <cell r="N209">
            <v>1398760110</v>
          </cell>
          <cell r="O209">
            <v>1404536232</v>
          </cell>
          <cell r="P209">
            <v>1420503744</v>
          </cell>
          <cell r="Q209">
            <v>1488705592</v>
          </cell>
          <cell r="R209">
            <v>15845404346</v>
          </cell>
        </row>
        <row r="210">
          <cell r="C210" t="str">
            <v>6-31120</v>
          </cell>
          <cell r="D210" t="str">
            <v>BCLE - International Non JCC - Sbjct to VAT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2">
          <cell r="C212" t="str">
            <v>6-32000</v>
          </cell>
          <cell r="D212" t="str">
            <v>Bussiness Class Lounge Premier</v>
          </cell>
          <cell r="F212">
            <v>4431699747</v>
          </cell>
          <cell r="G212">
            <v>4701344811</v>
          </cell>
          <cell r="H212">
            <v>5124627092</v>
          </cell>
          <cell r="I212">
            <v>5367802418</v>
          </cell>
          <cell r="J212">
            <v>5584430480</v>
          </cell>
          <cell r="K212">
            <v>5791716124</v>
          </cell>
          <cell r="L212">
            <v>6448935209</v>
          </cell>
          <cell r="M212">
            <v>7252650459</v>
          </cell>
          <cell r="N212">
            <v>6302329192</v>
          </cell>
          <cell r="O212">
            <v>5952335257</v>
          </cell>
          <cell r="P212">
            <v>5337715151</v>
          </cell>
          <cell r="Q212">
            <v>6183519909</v>
          </cell>
          <cell r="R212">
            <v>68479105849</v>
          </cell>
        </row>
        <row r="213">
          <cell r="C213" t="str">
            <v>6-32100</v>
          </cell>
          <cell r="D213" t="str">
            <v>BCLP - International</v>
          </cell>
          <cell r="F213">
            <v>1134718402</v>
          </cell>
          <cell r="G213">
            <v>1106267783</v>
          </cell>
          <cell r="H213">
            <v>1576417361</v>
          </cell>
          <cell r="I213">
            <v>1249007615</v>
          </cell>
          <cell r="J213">
            <v>1331350000</v>
          </cell>
          <cell r="K213">
            <v>1318901116</v>
          </cell>
          <cell r="L213">
            <v>1299287522</v>
          </cell>
          <cell r="M213">
            <v>1590009581</v>
          </cell>
          <cell r="N213">
            <v>1528059940</v>
          </cell>
          <cell r="O213">
            <v>1259515642</v>
          </cell>
          <cell r="P213">
            <v>1525278262</v>
          </cell>
          <cell r="Q213">
            <v>1877952598</v>
          </cell>
          <cell r="R213">
            <v>16796765822</v>
          </cell>
        </row>
        <row r="214">
          <cell r="C214" t="str">
            <v>6-32105</v>
          </cell>
          <cell r="D214" t="str">
            <v>BCLP - Charter - International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</row>
        <row r="215">
          <cell r="C215" t="str">
            <v>6-32110</v>
          </cell>
          <cell r="D215" t="str">
            <v>BCLP - International Non Airline</v>
          </cell>
          <cell r="F215">
            <v>2174567297</v>
          </cell>
          <cell r="G215">
            <v>3453282535</v>
          </cell>
          <cell r="H215">
            <v>3350582603</v>
          </cell>
          <cell r="I215">
            <v>3640026877</v>
          </cell>
          <cell r="J215">
            <v>4030820278</v>
          </cell>
          <cell r="K215">
            <v>4134079390</v>
          </cell>
          <cell r="L215">
            <v>4954198633</v>
          </cell>
          <cell r="M215">
            <v>5152599492</v>
          </cell>
          <cell r="N215">
            <v>4032030349</v>
          </cell>
          <cell r="O215">
            <v>2799484244</v>
          </cell>
          <cell r="P215">
            <v>3706659157</v>
          </cell>
          <cell r="Q215">
            <v>4168146458</v>
          </cell>
          <cell r="R215">
            <v>45596477313</v>
          </cell>
        </row>
        <row r="216">
          <cell r="C216" t="str">
            <v>6-32120</v>
          </cell>
          <cell r="D216" t="str">
            <v>BCLP - International Non JCC - Sbjct to VAT</v>
          </cell>
          <cell r="F216">
            <v>1122414048</v>
          </cell>
          <cell r="G216">
            <v>141794493</v>
          </cell>
          <cell r="H216">
            <v>197627128</v>
          </cell>
          <cell r="I216">
            <v>478767926</v>
          </cell>
          <cell r="J216">
            <v>222260202</v>
          </cell>
          <cell r="K216">
            <v>338735618</v>
          </cell>
          <cell r="L216">
            <v>195449054</v>
          </cell>
          <cell r="M216">
            <v>510041386</v>
          </cell>
          <cell r="N216">
            <v>742238903</v>
          </cell>
          <cell r="O216">
            <v>1893335371</v>
          </cell>
          <cell r="P216">
            <v>105777732</v>
          </cell>
          <cell r="Q216">
            <v>137420853</v>
          </cell>
          <cell r="R216">
            <v>6085862714</v>
          </cell>
        </row>
        <row r="218">
          <cell r="C218" t="str">
            <v>6-32500</v>
          </cell>
          <cell r="D218" t="str">
            <v>Bussiness Class Lounge - VOA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C219" t="str">
            <v>6-32511</v>
          </cell>
          <cell r="D219" t="str">
            <v>Bussiness Class Lounge - VOA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1">
          <cell r="C221" t="str">
            <v>6-32900</v>
          </cell>
          <cell r="D221" t="str">
            <v>Bussiness Class Lounge - Silver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C222" t="str">
            <v>6-32911</v>
          </cell>
          <cell r="D222" t="str">
            <v>Bussiness Class Lounge - Silver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4">
          <cell r="C224" t="str">
            <v>6-33000</v>
          </cell>
          <cell r="D224" t="str">
            <v>Bussiness Class Lounge - Others</v>
          </cell>
          <cell r="F224">
            <v>117105568</v>
          </cell>
          <cell r="G224">
            <v>92675455</v>
          </cell>
          <cell r="H224">
            <v>54110909</v>
          </cell>
          <cell r="I224">
            <v>93533182</v>
          </cell>
          <cell r="J224">
            <v>70944093</v>
          </cell>
          <cell r="K224">
            <v>78352954</v>
          </cell>
          <cell r="L224">
            <v>136414799</v>
          </cell>
          <cell r="M224">
            <v>216119483</v>
          </cell>
          <cell r="N224">
            <v>188032642</v>
          </cell>
          <cell r="O224">
            <v>86797728</v>
          </cell>
          <cell r="P224">
            <v>79171818</v>
          </cell>
          <cell r="Q224">
            <v>237639564</v>
          </cell>
          <cell r="R224">
            <v>1450898195</v>
          </cell>
        </row>
        <row r="225">
          <cell r="C225" t="str">
            <v>6-33100</v>
          </cell>
          <cell r="D225" t="str">
            <v>BCL-Others - Sbjct to VAT/PHR</v>
          </cell>
          <cell r="F225">
            <v>117105568</v>
          </cell>
          <cell r="G225">
            <v>92675455</v>
          </cell>
          <cell r="H225">
            <v>54110909</v>
          </cell>
          <cell r="I225">
            <v>93533182</v>
          </cell>
          <cell r="J225">
            <v>70944093</v>
          </cell>
          <cell r="K225">
            <v>78352954</v>
          </cell>
          <cell r="L225">
            <v>136414799</v>
          </cell>
          <cell r="M225">
            <v>216119483</v>
          </cell>
          <cell r="N225">
            <v>188032642</v>
          </cell>
          <cell r="O225">
            <v>86797728</v>
          </cell>
          <cell r="P225">
            <v>79171818</v>
          </cell>
          <cell r="Q225">
            <v>237639564</v>
          </cell>
          <cell r="R225">
            <v>1450898195</v>
          </cell>
        </row>
        <row r="227">
          <cell r="C227">
            <v>61400</v>
          </cell>
          <cell r="D227" t="str">
            <v>OR - Cargo Handling</v>
          </cell>
          <cell r="F227">
            <v>53922095877</v>
          </cell>
          <cell r="G227">
            <v>50314260946</v>
          </cell>
          <cell r="H227">
            <v>63239288911</v>
          </cell>
          <cell r="I227">
            <v>52858409997</v>
          </cell>
          <cell r="J227">
            <v>52712158653</v>
          </cell>
          <cell r="K227">
            <v>53031632320</v>
          </cell>
          <cell r="L227">
            <v>41537654331</v>
          </cell>
          <cell r="M227">
            <v>46728329941</v>
          </cell>
          <cell r="N227">
            <v>49033226112</v>
          </cell>
          <cell r="O227">
            <v>52298180971</v>
          </cell>
          <cell r="P227">
            <v>53358549711</v>
          </cell>
          <cell r="Q227">
            <v>67139391082</v>
          </cell>
          <cell r="R227">
            <v>636173178852</v>
          </cell>
        </row>
        <row r="229">
          <cell r="C229" t="str">
            <v>6-40000</v>
          </cell>
          <cell r="D229" t="str">
            <v>Cargo Handling Services</v>
          </cell>
          <cell r="F229">
            <v>53922095877</v>
          </cell>
          <cell r="G229">
            <v>50314260946</v>
          </cell>
          <cell r="H229">
            <v>63239288911</v>
          </cell>
          <cell r="I229">
            <v>52858409997</v>
          </cell>
          <cell r="J229">
            <v>52712158653</v>
          </cell>
          <cell r="K229">
            <v>53031632320</v>
          </cell>
          <cell r="L229">
            <v>41537654331</v>
          </cell>
          <cell r="M229">
            <v>46728329941</v>
          </cell>
          <cell r="N229">
            <v>49033226112</v>
          </cell>
          <cell r="O229">
            <v>52298180971</v>
          </cell>
          <cell r="P229">
            <v>53358549711</v>
          </cell>
          <cell r="Q229">
            <v>67139391082</v>
          </cell>
          <cell r="R229">
            <v>636173178852</v>
          </cell>
        </row>
        <row r="231">
          <cell r="C231" t="str">
            <v>6-41000</v>
          </cell>
          <cell r="D231" t="str">
            <v>Cargo Services</v>
          </cell>
          <cell r="F231">
            <v>51265176991</v>
          </cell>
          <cell r="G231">
            <v>47595943805</v>
          </cell>
          <cell r="H231">
            <v>60194748482</v>
          </cell>
          <cell r="I231">
            <v>50108628491</v>
          </cell>
          <cell r="J231">
            <v>50384277016</v>
          </cell>
          <cell r="K231">
            <v>50367138652</v>
          </cell>
          <cell r="L231">
            <v>39489397304</v>
          </cell>
          <cell r="M231">
            <v>44164097650</v>
          </cell>
          <cell r="N231">
            <v>46595335396</v>
          </cell>
          <cell r="O231">
            <v>49748696086</v>
          </cell>
          <cell r="P231">
            <v>50684266468</v>
          </cell>
          <cell r="Q231">
            <v>64459476854</v>
          </cell>
          <cell r="R231">
            <v>605057183195</v>
          </cell>
        </row>
        <row r="233">
          <cell r="C233" t="str">
            <v>6-41100</v>
          </cell>
          <cell r="D233" t="str">
            <v>Export Handling</v>
          </cell>
          <cell r="F233">
            <v>11288453458</v>
          </cell>
          <cell r="G233">
            <v>11402850302</v>
          </cell>
          <cell r="H233">
            <v>13092405564</v>
          </cell>
          <cell r="I233">
            <v>11413904620</v>
          </cell>
          <cell r="J233">
            <v>10301498547</v>
          </cell>
          <cell r="K233">
            <v>10008552026</v>
          </cell>
          <cell r="L233">
            <v>8699147608</v>
          </cell>
          <cell r="M233">
            <v>10399042412</v>
          </cell>
          <cell r="N233">
            <v>10625042527</v>
          </cell>
          <cell r="O233">
            <v>11797821921</v>
          </cell>
          <cell r="P233">
            <v>11184640060</v>
          </cell>
          <cell r="Q233">
            <v>10366361329</v>
          </cell>
          <cell r="R233">
            <v>130579720374</v>
          </cell>
        </row>
        <row r="234">
          <cell r="C234" t="str">
            <v>6-41111</v>
          </cell>
          <cell r="D234" t="str">
            <v xml:space="preserve">EXH - Storage  -  General </v>
          </cell>
          <cell r="F234">
            <v>9140307993</v>
          </cell>
          <cell r="G234">
            <v>9212808102</v>
          </cell>
          <cell r="H234">
            <v>10672791536</v>
          </cell>
          <cell r="I234">
            <v>9176915007</v>
          </cell>
          <cell r="J234">
            <v>8251092068</v>
          </cell>
          <cell r="K234">
            <v>8050029561</v>
          </cell>
          <cell r="L234">
            <v>6890206660</v>
          </cell>
          <cell r="M234">
            <v>8418187853</v>
          </cell>
          <cell r="N234">
            <v>8565327400</v>
          </cell>
          <cell r="O234">
            <v>9608365514</v>
          </cell>
          <cell r="P234">
            <v>8838340326</v>
          </cell>
          <cell r="Q234">
            <v>8246612005</v>
          </cell>
          <cell r="R234">
            <v>105070984025</v>
          </cell>
        </row>
        <row r="235">
          <cell r="C235" t="str">
            <v>6-41121</v>
          </cell>
          <cell r="D235" t="str">
            <v>EXH - Storage  -  Special</v>
          </cell>
          <cell r="F235">
            <v>131994665</v>
          </cell>
          <cell r="G235">
            <v>139800760</v>
          </cell>
          <cell r="H235">
            <v>128468603</v>
          </cell>
          <cell r="I235">
            <v>94624716</v>
          </cell>
          <cell r="J235">
            <v>75275411</v>
          </cell>
          <cell r="K235">
            <v>99879511</v>
          </cell>
          <cell r="L235">
            <v>77483508</v>
          </cell>
          <cell r="M235">
            <v>90199685</v>
          </cell>
          <cell r="N235">
            <v>74650282</v>
          </cell>
          <cell r="O235">
            <v>82941820</v>
          </cell>
          <cell r="P235">
            <v>116386834</v>
          </cell>
          <cell r="Q235">
            <v>81751580</v>
          </cell>
          <cell r="R235">
            <v>1193457375</v>
          </cell>
        </row>
        <row r="236">
          <cell r="C236" t="str">
            <v>6-41131</v>
          </cell>
          <cell r="D236" t="str">
            <v>EXH - Storage  -  Revenue Sharing</v>
          </cell>
          <cell r="F236">
            <v>14209725</v>
          </cell>
          <cell r="G236">
            <v>13516013</v>
          </cell>
          <cell r="H236">
            <v>9110525</v>
          </cell>
          <cell r="I236">
            <v>21981500</v>
          </cell>
          <cell r="J236">
            <v>5316200</v>
          </cell>
          <cell r="K236">
            <v>0</v>
          </cell>
          <cell r="L236">
            <v>18690313</v>
          </cell>
          <cell r="M236">
            <v>6271800</v>
          </cell>
          <cell r="N236">
            <v>6631600</v>
          </cell>
          <cell r="O236">
            <v>0</v>
          </cell>
          <cell r="P236">
            <v>0</v>
          </cell>
          <cell r="Q236">
            <v>0</v>
          </cell>
          <cell r="R236">
            <v>95727676</v>
          </cell>
        </row>
        <row r="237">
          <cell r="C237" t="str">
            <v>6-41112</v>
          </cell>
          <cell r="D237" t="str">
            <v>EXH - Handling</v>
          </cell>
          <cell r="F237">
            <v>1084154950</v>
          </cell>
          <cell r="G237">
            <v>1107384978</v>
          </cell>
          <cell r="H237">
            <v>1199967372</v>
          </cell>
          <cell r="I237">
            <v>1165661914</v>
          </cell>
          <cell r="J237">
            <v>1087636697</v>
          </cell>
          <cell r="K237">
            <v>1038601626</v>
          </cell>
          <cell r="L237">
            <v>925258535</v>
          </cell>
          <cell r="M237">
            <v>1026534553</v>
          </cell>
          <cell r="N237">
            <v>1090787010</v>
          </cell>
          <cell r="O237">
            <v>1201976732</v>
          </cell>
          <cell r="P237">
            <v>1342151033</v>
          </cell>
          <cell r="Q237">
            <v>1168970635</v>
          </cell>
          <cell r="R237">
            <v>13439086035</v>
          </cell>
        </row>
        <row r="238">
          <cell r="C238" t="str">
            <v>6-41113</v>
          </cell>
          <cell r="D238" t="str">
            <v>EXH - Administration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-60000</v>
          </cell>
          <cell r="K238">
            <v>-6000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-66000</v>
          </cell>
        </row>
        <row r="239">
          <cell r="C239" t="str">
            <v>6-41114</v>
          </cell>
          <cell r="D239" t="str">
            <v>EXH - Document</v>
          </cell>
          <cell r="F239">
            <v>324770000</v>
          </cell>
          <cell r="G239">
            <v>277825000</v>
          </cell>
          <cell r="H239">
            <v>332210000</v>
          </cell>
          <cell r="I239">
            <v>344545000</v>
          </cell>
          <cell r="J239">
            <v>288005000</v>
          </cell>
          <cell r="K239">
            <v>296965000</v>
          </cell>
          <cell r="L239">
            <v>252395000</v>
          </cell>
          <cell r="M239">
            <v>315950000</v>
          </cell>
          <cell r="N239">
            <v>293115000</v>
          </cell>
          <cell r="O239">
            <v>316520000</v>
          </cell>
          <cell r="P239">
            <v>314745000</v>
          </cell>
          <cell r="Q239">
            <v>353841000</v>
          </cell>
          <cell r="R239">
            <v>3710886000</v>
          </cell>
        </row>
        <row r="240">
          <cell r="C240" t="str">
            <v>6-41132</v>
          </cell>
          <cell r="D240" t="str">
            <v>EXH - Document  -  Revenue Sharing</v>
          </cell>
          <cell r="F240">
            <v>0</v>
          </cell>
          <cell r="G240">
            <v>33012250</v>
          </cell>
          <cell r="H240">
            <v>29860000</v>
          </cell>
          <cell r="I240">
            <v>-452250</v>
          </cell>
          <cell r="J240">
            <v>27260000</v>
          </cell>
          <cell r="K240">
            <v>0</v>
          </cell>
          <cell r="L240">
            <v>57040000</v>
          </cell>
          <cell r="M240">
            <v>0</v>
          </cell>
          <cell r="N240">
            <v>57300000</v>
          </cell>
          <cell r="O240">
            <v>0</v>
          </cell>
          <cell r="P240">
            <v>0</v>
          </cell>
          <cell r="Q240">
            <v>0</v>
          </cell>
          <cell r="R240">
            <v>204020000</v>
          </cell>
        </row>
        <row r="241">
          <cell r="C241" t="str">
            <v>6-41115</v>
          </cell>
          <cell r="D241" t="str">
            <v>EXH - Materai</v>
          </cell>
          <cell r="F241">
            <v>41493000</v>
          </cell>
          <cell r="G241">
            <v>40596000</v>
          </cell>
          <cell r="H241">
            <v>48153000</v>
          </cell>
          <cell r="I241">
            <v>44037000</v>
          </cell>
          <cell r="J241">
            <v>40476000</v>
          </cell>
          <cell r="K241">
            <v>39819000</v>
          </cell>
          <cell r="L241">
            <v>33000000</v>
          </cell>
          <cell r="M241">
            <v>38712000</v>
          </cell>
          <cell r="N241">
            <v>40170000</v>
          </cell>
          <cell r="O241">
            <v>43911000</v>
          </cell>
          <cell r="P241">
            <v>39891000</v>
          </cell>
          <cell r="Q241">
            <v>38913000</v>
          </cell>
          <cell r="R241">
            <v>489171000</v>
          </cell>
        </row>
        <row r="242">
          <cell r="C242" t="str">
            <v>6-41116</v>
          </cell>
          <cell r="D242" t="str">
            <v>EXH - Charges (X - ray)</v>
          </cell>
          <cell r="F242">
            <v>56190006</v>
          </cell>
          <cell r="G242">
            <v>44875885</v>
          </cell>
          <cell r="H242">
            <v>47082532</v>
          </cell>
          <cell r="I242">
            <v>37636272</v>
          </cell>
          <cell r="J242">
            <v>60390448</v>
          </cell>
          <cell r="K242">
            <v>47095327</v>
          </cell>
          <cell r="L242">
            <v>25404624</v>
          </cell>
          <cell r="M242">
            <v>43369810</v>
          </cell>
          <cell r="N242">
            <v>43403096</v>
          </cell>
          <cell r="O242">
            <v>43556615</v>
          </cell>
          <cell r="P242">
            <v>46086700</v>
          </cell>
          <cell r="Q242">
            <v>25709455</v>
          </cell>
          <cell r="R242">
            <v>520800770</v>
          </cell>
        </row>
        <row r="243">
          <cell r="C243" t="str">
            <v>6-41117</v>
          </cell>
          <cell r="D243" t="str">
            <v>EXH - NAWB Fee</v>
          </cell>
          <cell r="F243">
            <v>105800000</v>
          </cell>
          <cell r="G243">
            <v>95010000</v>
          </cell>
          <cell r="H243">
            <v>113550000</v>
          </cell>
          <cell r="I243">
            <v>107150000</v>
          </cell>
          <cell r="J243">
            <v>105000000</v>
          </cell>
          <cell r="K243">
            <v>96950000</v>
          </cell>
          <cell r="L243">
            <v>68650000</v>
          </cell>
          <cell r="M243">
            <v>76050000</v>
          </cell>
          <cell r="N243">
            <v>74900000</v>
          </cell>
          <cell r="O243">
            <v>81250000</v>
          </cell>
          <cell r="P243">
            <v>86150000</v>
          </cell>
          <cell r="Q243">
            <v>89500000</v>
          </cell>
          <cell r="R243">
            <v>1099960000</v>
          </cell>
        </row>
        <row r="244">
          <cell r="C244" t="str">
            <v>6-41118</v>
          </cell>
          <cell r="D244" t="str">
            <v>EXH - Charges (X - ray) RA - FAS</v>
          </cell>
          <cell r="F244">
            <v>389533119</v>
          </cell>
          <cell r="G244">
            <v>438021314</v>
          </cell>
          <cell r="H244">
            <v>511211996</v>
          </cell>
          <cell r="I244">
            <v>421805461</v>
          </cell>
          <cell r="J244">
            <v>361106723</v>
          </cell>
          <cell r="K244">
            <v>339218001</v>
          </cell>
          <cell r="L244">
            <v>351018968</v>
          </cell>
          <cell r="M244">
            <v>383766711</v>
          </cell>
          <cell r="N244">
            <v>378758139</v>
          </cell>
          <cell r="O244">
            <v>419300240</v>
          </cell>
          <cell r="P244">
            <v>400889167</v>
          </cell>
          <cell r="Q244">
            <v>361063654</v>
          </cell>
          <cell r="R244">
            <v>4755693493</v>
          </cell>
        </row>
        <row r="246">
          <cell r="C246" t="str">
            <v>6-41200</v>
          </cell>
          <cell r="D246" t="str">
            <v xml:space="preserve">Import Handling </v>
          </cell>
          <cell r="F246">
            <v>37665550924</v>
          </cell>
          <cell r="G246">
            <v>33442224931</v>
          </cell>
          <cell r="H246">
            <v>44510598266</v>
          </cell>
          <cell r="I246">
            <v>36060273364</v>
          </cell>
          <cell r="J246">
            <v>36686469432</v>
          </cell>
          <cell r="K246">
            <v>37389292476</v>
          </cell>
          <cell r="L246">
            <v>28207319388</v>
          </cell>
          <cell r="M246">
            <v>30870235590</v>
          </cell>
          <cell r="N246">
            <v>33416871308</v>
          </cell>
          <cell r="O246">
            <v>35249261230</v>
          </cell>
          <cell r="P246">
            <v>36244884483</v>
          </cell>
          <cell r="Q246">
            <v>51306792956</v>
          </cell>
          <cell r="R246">
            <v>441049774348</v>
          </cell>
        </row>
        <row r="247">
          <cell r="C247" t="str">
            <v>6-41211</v>
          </cell>
          <cell r="D247" t="str">
            <v>IMH - Storage  -  General</v>
          </cell>
          <cell r="F247">
            <v>33746716343</v>
          </cell>
          <cell r="G247">
            <v>29676408708</v>
          </cell>
          <cell r="H247">
            <v>40634916176</v>
          </cell>
          <cell r="I247">
            <v>31127469547</v>
          </cell>
          <cell r="J247">
            <v>31689316633</v>
          </cell>
          <cell r="K247">
            <v>32084704625</v>
          </cell>
          <cell r="L247">
            <v>24615322918</v>
          </cell>
          <cell r="M247">
            <v>27086415108</v>
          </cell>
          <cell r="N247">
            <v>28947742832</v>
          </cell>
          <cell r="O247">
            <v>30346506982</v>
          </cell>
          <cell r="P247">
            <v>32255439270</v>
          </cell>
          <cell r="Q247">
            <v>45332493246</v>
          </cell>
          <cell r="R247">
            <v>387543452388</v>
          </cell>
        </row>
        <row r="248">
          <cell r="C248" t="str">
            <v>6-41221</v>
          </cell>
          <cell r="D248" t="str">
            <v>IMH - Storage  -  Special</v>
          </cell>
          <cell r="F248">
            <v>2463963365</v>
          </cell>
          <cell r="G248">
            <v>2381298644</v>
          </cell>
          <cell r="H248">
            <v>2378521113</v>
          </cell>
          <cell r="I248">
            <v>3233429259</v>
          </cell>
          <cell r="J248">
            <v>3273228676</v>
          </cell>
          <cell r="K248">
            <v>3454850988</v>
          </cell>
          <cell r="L248">
            <v>2334871195</v>
          </cell>
          <cell r="M248">
            <v>2225611313</v>
          </cell>
          <cell r="N248">
            <v>2530439194</v>
          </cell>
          <cell r="O248">
            <v>2905314180</v>
          </cell>
          <cell r="P248">
            <v>2199924619</v>
          </cell>
          <cell r="Q248">
            <v>4013197125</v>
          </cell>
          <cell r="R248">
            <v>33394649671</v>
          </cell>
        </row>
        <row r="249">
          <cell r="C249" t="str">
            <v>6-41231</v>
          </cell>
          <cell r="D249" t="str">
            <v>IMH - Storage  -  Penitipan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C250" t="str">
            <v>6-41232</v>
          </cell>
          <cell r="D250" t="str">
            <v>IMH - Storage - Dwelling Time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</row>
        <row r="251">
          <cell r="C251" t="str">
            <v>6-41233</v>
          </cell>
          <cell r="D251" t="str">
            <v>IMH - Storage - Revenue Sharing</v>
          </cell>
          <cell r="F251">
            <v>61571751</v>
          </cell>
          <cell r="G251">
            <v>48736165</v>
          </cell>
          <cell r="H251">
            <v>25198248</v>
          </cell>
          <cell r="I251">
            <v>30419253</v>
          </cell>
          <cell r="J251">
            <v>107124351</v>
          </cell>
          <cell r="K251">
            <v>0</v>
          </cell>
          <cell r="L251">
            <v>10227075</v>
          </cell>
          <cell r="M251">
            <v>1391688</v>
          </cell>
          <cell r="N251">
            <v>807010</v>
          </cell>
          <cell r="O251">
            <v>0</v>
          </cell>
          <cell r="P251">
            <v>0</v>
          </cell>
          <cell r="Q251">
            <v>0</v>
          </cell>
          <cell r="R251">
            <v>285475541</v>
          </cell>
        </row>
        <row r="252">
          <cell r="C252" t="str">
            <v>6-41212</v>
          </cell>
          <cell r="D252" t="str">
            <v>IMH - Handling</v>
          </cell>
          <cell r="F252">
            <v>844099057</v>
          </cell>
          <cell r="G252">
            <v>810525679</v>
          </cell>
          <cell r="H252">
            <v>853809873</v>
          </cell>
          <cell r="I252">
            <v>1043225588</v>
          </cell>
          <cell r="J252">
            <v>1016304381</v>
          </cell>
          <cell r="K252">
            <v>1203197212</v>
          </cell>
          <cell r="L252">
            <v>743084123</v>
          </cell>
          <cell r="M252">
            <v>924044128</v>
          </cell>
          <cell r="N252">
            <v>1243548304</v>
          </cell>
          <cell r="O252">
            <v>1295118411</v>
          </cell>
          <cell r="P252">
            <v>1053304417</v>
          </cell>
          <cell r="Q252">
            <v>1200480525</v>
          </cell>
          <cell r="R252">
            <v>12230741698</v>
          </cell>
        </row>
        <row r="253">
          <cell r="C253" t="str">
            <v>6-41213</v>
          </cell>
          <cell r="D253" t="str">
            <v>IMH - Administration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-9000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-18570</v>
          </cell>
          <cell r="Q253">
            <v>0</v>
          </cell>
          <cell r="R253">
            <v>-27570</v>
          </cell>
        </row>
        <row r="254">
          <cell r="C254" t="str">
            <v>6-41214</v>
          </cell>
          <cell r="D254" t="str">
            <v>IMH - Document</v>
          </cell>
          <cell r="F254">
            <v>431350000</v>
          </cell>
          <cell r="G254">
            <v>422966900</v>
          </cell>
          <cell r="H254">
            <v>484985000</v>
          </cell>
          <cell r="I254">
            <v>505520000</v>
          </cell>
          <cell r="J254">
            <v>472540000</v>
          </cell>
          <cell r="K254">
            <v>519355000</v>
          </cell>
          <cell r="L254">
            <v>414230000</v>
          </cell>
          <cell r="M254">
            <v>505780000</v>
          </cell>
          <cell r="N254">
            <v>541640000</v>
          </cell>
          <cell r="O254">
            <v>566770000</v>
          </cell>
          <cell r="P254">
            <v>586825000</v>
          </cell>
          <cell r="Q254">
            <v>598305000</v>
          </cell>
          <cell r="R254">
            <v>6050266900</v>
          </cell>
        </row>
        <row r="255">
          <cell r="C255" t="str">
            <v>6-41234</v>
          </cell>
          <cell r="D255" t="str">
            <v>IMH - Document - Revenue Sharing</v>
          </cell>
          <cell r="F255">
            <v>860000</v>
          </cell>
          <cell r="G255">
            <v>2435000</v>
          </cell>
          <cell r="H255">
            <v>1060000</v>
          </cell>
          <cell r="I255">
            <v>2297500</v>
          </cell>
          <cell r="J255">
            <v>3667500</v>
          </cell>
          <cell r="K255">
            <v>0</v>
          </cell>
          <cell r="L255">
            <v>312500</v>
          </cell>
          <cell r="M255">
            <v>212500</v>
          </cell>
          <cell r="N255">
            <v>85000</v>
          </cell>
          <cell r="O255">
            <v>0</v>
          </cell>
          <cell r="P255">
            <v>0</v>
          </cell>
          <cell r="Q255">
            <v>0</v>
          </cell>
          <cell r="R255">
            <v>10930000</v>
          </cell>
        </row>
        <row r="256">
          <cell r="C256" t="str">
            <v>6-41215</v>
          </cell>
          <cell r="D256" t="str">
            <v>IMH - Materai</v>
          </cell>
          <cell r="F256">
            <v>46335000</v>
          </cell>
          <cell r="G256">
            <v>44904000</v>
          </cell>
          <cell r="H256">
            <v>52095000</v>
          </cell>
          <cell r="I256">
            <v>53274000</v>
          </cell>
          <cell r="J256">
            <v>51312000</v>
          </cell>
          <cell r="K256">
            <v>54009000</v>
          </cell>
          <cell r="L256">
            <v>41421000</v>
          </cell>
          <cell r="M256">
            <v>48231000</v>
          </cell>
          <cell r="N256">
            <v>49143000</v>
          </cell>
          <cell r="O256">
            <v>52008000</v>
          </cell>
          <cell r="P256">
            <v>56895000</v>
          </cell>
          <cell r="Q256">
            <v>60828000</v>
          </cell>
          <cell r="R256">
            <v>610455000</v>
          </cell>
        </row>
        <row r="257">
          <cell r="C257" t="str">
            <v>6-41216</v>
          </cell>
          <cell r="D257" t="str">
            <v>IMH - Charges (X - ray)</v>
          </cell>
          <cell r="F257">
            <v>12451518</v>
          </cell>
          <cell r="G257">
            <v>13606255</v>
          </cell>
          <cell r="H257">
            <v>13292196</v>
          </cell>
          <cell r="I257">
            <v>5053807</v>
          </cell>
          <cell r="J257">
            <v>9768503</v>
          </cell>
          <cell r="K257">
            <v>9101898</v>
          </cell>
          <cell r="L257">
            <v>0</v>
          </cell>
          <cell r="M257">
            <v>24691514</v>
          </cell>
          <cell r="N257">
            <v>13569114</v>
          </cell>
          <cell r="O257">
            <v>13689912</v>
          </cell>
          <cell r="P257">
            <v>14875949</v>
          </cell>
          <cell r="Q257">
            <v>24216588</v>
          </cell>
          <cell r="R257">
            <v>154317254</v>
          </cell>
        </row>
        <row r="258">
          <cell r="C258" t="str">
            <v>6-41217</v>
          </cell>
          <cell r="D258" t="str">
            <v>IMH - CT Transport (OB)</v>
          </cell>
          <cell r="F258">
            <v>58203890</v>
          </cell>
          <cell r="G258">
            <v>41343580</v>
          </cell>
          <cell r="H258">
            <v>66720660</v>
          </cell>
          <cell r="I258">
            <v>59584410</v>
          </cell>
          <cell r="J258">
            <v>63207388</v>
          </cell>
          <cell r="K258">
            <v>64082753</v>
          </cell>
          <cell r="L258">
            <v>47850577</v>
          </cell>
          <cell r="M258">
            <v>53858339</v>
          </cell>
          <cell r="N258">
            <v>89896854</v>
          </cell>
          <cell r="O258">
            <v>69853745</v>
          </cell>
          <cell r="P258">
            <v>77638798</v>
          </cell>
          <cell r="Q258">
            <v>77272472</v>
          </cell>
          <cell r="R258">
            <v>769513466</v>
          </cell>
        </row>
        <row r="259">
          <cell r="C259" t="str">
            <v>6-41218</v>
          </cell>
          <cell r="D259" t="str">
            <v>IMH - NAWB Fee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</row>
        <row r="261">
          <cell r="C261" t="str">
            <v>6-41300</v>
          </cell>
          <cell r="D261" t="str">
            <v>Transhipment</v>
          </cell>
          <cell r="F261">
            <v>625954420</v>
          </cell>
          <cell r="G261">
            <v>955285961</v>
          </cell>
          <cell r="H261">
            <v>532856011</v>
          </cell>
          <cell r="I261">
            <v>561453154</v>
          </cell>
          <cell r="J261">
            <v>311744290</v>
          </cell>
          <cell r="K261">
            <v>350980808</v>
          </cell>
          <cell r="L261">
            <v>350962613</v>
          </cell>
          <cell r="M261">
            <v>254613892</v>
          </cell>
          <cell r="N261">
            <v>360273180</v>
          </cell>
          <cell r="O261">
            <v>517411698</v>
          </cell>
          <cell r="P261">
            <v>789715645</v>
          </cell>
          <cell r="Q261">
            <v>370420363</v>
          </cell>
          <cell r="R261">
            <v>5981672035</v>
          </cell>
        </row>
        <row r="262">
          <cell r="C262" t="str">
            <v>6-41311</v>
          </cell>
          <cell r="D262" t="str">
            <v>TRH - Transhipment</v>
          </cell>
          <cell r="F262">
            <v>624370620</v>
          </cell>
          <cell r="G262">
            <v>952574761</v>
          </cell>
          <cell r="H262">
            <v>532856011</v>
          </cell>
          <cell r="I262">
            <v>561453154</v>
          </cell>
          <cell r="J262">
            <v>311744290</v>
          </cell>
          <cell r="K262">
            <v>350980808</v>
          </cell>
          <cell r="L262">
            <v>350962613</v>
          </cell>
          <cell r="M262">
            <v>254613892</v>
          </cell>
          <cell r="N262">
            <v>360273180</v>
          </cell>
          <cell r="O262">
            <v>517411698</v>
          </cell>
          <cell r="P262">
            <v>789715645</v>
          </cell>
          <cell r="Q262">
            <v>370420363</v>
          </cell>
          <cell r="R262">
            <v>5977377035</v>
          </cell>
        </row>
        <row r="263">
          <cell r="C263" t="str">
            <v>6-41321</v>
          </cell>
          <cell r="D263" t="str">
            <v>TRT - Truncking</v>
          </cell>
          <cell r="F263">
            <v>1583800</v>
          </cell>
          <cell r="G263">
            <v>2711200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4295000</v>
          </cell>
        </row>
        <row r="265">
          <cell r="C265" t="str">
            <v>6-41400</v>
          </cell>
          <cell r="D265" t="str">
            <v xml:space="preserve">Rush Import Handling </v>
          </cell>
          <cell r="F265">
            <v>1422662570</v>
          </cell>
          <cell r="G265">
            <v>1554853236</v>
          </cell>
          <cell r="H265">
            <v>1750927109</v>
          </cell>
          <cell r="I265">
            <v>1798401334</v>
          </cell>
          <cell r="J265">
            <v>2771082224</v>
          </cell>
          <cell r="K265">
            <v>2267117891</v>
          </cell>
          <cell r="L265">
            <v>1882215220</v>
          </cell>
          <cell r="M265">
            <v>2286011978</v>
          </cell>
          <cell r="N265">
            <v>1919062183</v>
          </cell>
          <cell r="O265">
            <v>1976258412</v>
          </cell>
          <cell r="P265">
            <v>2241569888</v>
          </cell>
          <cell r="Q265">
            <v>2121142260</v>
          </cell>
          <cell r="R265">
            <v>23991304305</v>
          </cell>
        </row>
        <row r="266">
          <cell r="C266" t="str">
            <v>6-41411</v>
          </cell>
          <cell r="D266" t="str">
            <v>RIH - Storage  -  General</v>
          </cell>
          <cell r="F266">
            <v>67444375</v>
          </cell>
          <cell r="G266">
            <v>229254245</v>
          </cell>
          <cell r="H266">
            <v>228595220</v>
          </cell>
          <cell r="I266">
            <v>71781875</v>
          </cell>
          <cell r="J266">
            <v>361390075</v>
          </cell>
          <cell r="K266">
            <v>273670144</v>
          </cell>
          <cell r="L266">
            <v>305702510</v>
          </cell>
          <cell r="M266">
            <v>326224758</v>
          </cell>
          <cell r="N266">
            <v>282629305</v>
          </cell>
          <cell r="O266">
            <v>246832448</v>
          </cell>
          <cell r="P266">
            <v>371647804</v>
          </cell>
          <cell r="Q266">
            <v>436360266</v>
          </cell>
          <cell r="R266">
            <v>3201533025</v>
          </cell>
        </row>
        <row r="267">
          <cell r="C267" t="str">
            <v>6-41421</v>
          </cell>
          <cell r="D267" t="str">
            <v>RIH - Storage  -  Special</v>
          </cell>
          <cell r="F267">
            <v>8096875</v>
          </cell>
          <cell r="G267">
            <v>13289375</v>
          </cell>
          <cell r="H267">
            <v>22409250</v>
          </cell>
          <cell r="I267">
            <v>21899625</v>
          </cell>
          <cell r="J267">
            <v>33899750</v>
          </cell>
          <cell r="K267">
            <v>10570000</v>
          </cell>
          <cell r="L267">
            <v>35674750</v>
          </cell>
          <cell r="M267">
            <v>43236750</v>
          </cell>
          <cell r="N267">
            <v>59486250</v>
          </cell>
          <cell r="O267">
            <v>18793750</v>
          </cell>
          <cell r="P267">
            <v>173377500</v>
          </cell>
          <cell r="Q267">
            <v>22027750</v>
          </cell>
          <cell r="R267">
            <v>462761625</v>
          </cell>
        </row>
        <row r="268">
          <cell r="C268" t="str">
            <v>6-41431</v>
          </cell>
          <cell r="D268" t="str">
            <v>RIH - Storage  -  Revenue Sharing</v>
          </cell>
          <cell r="F268">
            <v>0</v>
          </cell>
          <cell r="G268">
            <v>9823200</v>
          </cell>
          <cell r="H268">
            <v>13126800</v>
          </cell>
          <cell r="I268">
            <v>14526000</v>
          </cell>
          <cell r="J268">
            <v>14274600</v>
          </cell>
          <cell r="K268">
            <v>30568200</v>
          </cell>
          <cell r="L268">
            <v>0</v>
          </cell>
          <cell r="M268">
            <v>10956600</v>
          </cell>
          <cell r="N268">
            <v>14614200</v>
          </cell>
          <cell r="O268">
            <v>0</v>
          </cell>
          <cell r="P268">
            <v>0</v>
          </cell>
          <cell r="Q268">
            <v>0</v>
          </cell>
          <cell r="R268">
            <v>107889600</v>
          </cell>
        </row>
        <row r="269">
          <cell r="C269" t="str">
            <v>6-41412</v>
          </cell>
          <cell r="D269" t="str">
            <v>RIH - Handling Fee/Rush Fee</v>
          </cell>
          <cell r="F269">
            <v>1275757935</v>
          </cell>
          <cell r="G269">
            <v>1232102695</v>
          </cell>
          <cell r="H269">
            <v>1414661830</v>
          </cell>
          <cell r="I269">
            <v>1611104685</v>
          </cell>
          <cell r="J269">
            <v>2283701405</v>
          </cell>
          <cell r="K269">
            <v>1869956660</v>
          </cell>
          <cell r="L269">
            <v>1466639560</v>
          </cell>
          <cell r="M269">
            <v>1818728240</v>
          </cell>
          <cell r="N269">
            <v>1482295805</v>
          </cell>
          <cell r="O269">
            <v>1636234605</v>
          </cell>
          <cell r="P269">
            <v>1615424800</v>
          </cell>
          <cell r="Q269">
            <v>1587112490</v>
          </cell>
          <cell r="R269">
            <v>19293720710</v>
          </cell>
        </row>
        <row r="270">
          <cell r="C270" t="str">
            <v>6-41413</v>
          </cell>
          <cell r="D270" t="str">
            <v>RIH - Administration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</row>
        <row r="271">
          <cell r="C271" t="str">
            <v>6-41414</v>
          </cell>
          <cell r="D271" t="str">
            <v>RIH - Document</v>
          </cell>
          <cell r="F271">
            <v>66260000</v>
          </cell>
          <cell r="G271">
            <v>65736800</v>
          </cell>
          <cell r="H271">
            <v>67073600</v>
          </cell>
          <cell r="I271">
            <v>74120000</v>
          </cell>
          <cell r="J271">
            <v>72065600</v>
          </cell>
          <cell r="K271">
            <v>75607200</v>
          </cell>
          <cell r="L271">
            <v>70754400</v>
          </cell>
          <cell r="M271">
            <v>78772800</v>
          </cell>
          <cell r="N271">
            <v>73852000</v>
          </cell>
          <cell r="O271">
            <v>68960000</v>
          </cell>
          <cell r="P271">
            <v>74742500</v>
          </cell>
          <cell r="Q271">
            <v>69528800</v>
          </cell>
          <cell r="R271">
            <v>857473700</v>
          </cell>
        </row>
        <row r="272">
          <cell r="C272" t="str">
            <v>6-41432</v>
          </cell>
          <cell r="D272" t="str">
            <v>RIH - Document  -  Revenue Sharing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</row>
        <row r="273">
          <cell r="C273" t="str">
            <v>6-41415</v>
          </cell>
          <cell r="D273" t="str">
            <v>RIH - Materai</v>
          </cell>
          <cell r="F273">
            <v>3201000</v>
          </cell>
          <cell r="G273">
            <v>2943000</v>
          </cell>
          <cell r="H273">
            <v>3624000</v>
          </cell>
          <cell r="I273">
            <v>4269000</v>
          </cell>
          <cell r="J273">
            <v>4344000</v>
          </cell>
          <cell r="K273">
            <v>4494000</v>
          </cell>
          <cell r="L273">
            <v>3444000</v>
          </cell>
          <cell r="M273">
            <v>4398000</v>
          </cell>
          <cell r="N273">
            <v>3711000</v>
          </cell>
          <cell r="O273">
            <v>3813000</v>
          </cell>
          <cell r="P273">
            <v>4305000</v>
          </cell>
          <cell r="Q273">
            <v>4206000</v>
          </cell>
          <cell r="R273">
            <v>46752000</v>
          </cell>
        </row>
        <row r="274">
          <cell r="C274" t="str">
            <v>6-41416</v>
          </cell>
          <cell r="D274" t="str">
            <v>RIH - Charges (X - ray)</v>
          </cell>
          <cell r="F274">
            <v>1902385</v>
          </cell>
          <cell r="G274">
            <v>1703921</v>
          </cell>
          <cell r="H274">
            <v>1436409</v>
          </cell>
          <cell r="I274">
            <v>700149</v>
          </cell>
          <cell r="J274">
            <v>1406794</v>
          </cell>
          <cell r="K274">
            <v>2251687</v>
          </cell>
          <cell r="L274">
            <v>0</v>
          </cell>
          <cell r="M274">
            <v>3694830</v>
          </cell>
          <cell r="N274">
            <v>2473623</v>
          </cell>
          <cell r="O274">
            <v>1624609</v>
          </cell>
          <cell r="P274">
            <v>2072284</v>
          </cell>
          <cell r="Q274">
            <v>1906954</v>
          </cell>
          <cell r="R274">
            <v>21173645</v>
          </cell>
        </row>
        <row r="275">
          <cell r="C275" t="str">
            <v>6-41417</v>
          </cell>
          <cell r="D275" t="str">
            <v>RIH - CT Transport (OB)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</row>
        <row r="276">
          <cell r="C276" t="str">
            <v>6-41418</v>
          </cell>
          <cell r="D276" t="str">
            <v>RIH - NAWB Fee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</row>
        <row r="277">
          <cell r="C277" t="str">
            <v>6-41422</v>
          </cell>
          <cell r="D277" t="str">
            <v>RIH - Airside Handling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</row>
        <row r="279">
          <cell r="C279" t="str">
            <v>6-41500</v>
          </cell>
          <cell r="D279" t="str">
            <v>Domestic - Incoming</v>
          </cell>
          <cell r="F279">
            <v>52078368</v>
          </cell>
          <cell r="G279">
            <v>50991725</v>
          </cell>
          <cell r="H279">
            <v>59163672</v>
          </cell>
          <cell r="I279">
            <v>50643452</v>
          </cell>
          <cell r="J279">
            <v>56702640</v>
          </cell>
          <cell r="K279">
            <v>58926744</v>
          </cell>
          <cell r="L279">
            <v>73257750</v>
          </cell>
          <cell r="M279">
            <v>74049902</v>
          </cell>
          <cell r="N279">
            <v>79337407</v>
          </cell>
          <cell r="O279">
            <v>63345400</v>
          </cell>
          <cell r="P279">
            <v>69641990</v>
          </cell>
          <cell r="Q279">
            <v>90776714</v>
          </cell>
          <cell r="R279">
            <v>778915764</v>
          </cell>
        </row>
        <row r="281">
          <cell r="C281" t="str">
            <v>6-41510</v>
          </cell>
          <cell r="D281" t="str">
            <v>Direct Client - DI</v>
          </cell>
          <cell r="F281">
            <v>52078368</v>
          </cell>
          <cell r="G281">
            <v>50991725</v>
          </cell>
          <cell r="H281">
            <v>59163672</v>
          </cell>
          <cell r="I281">
            <v>50643452</v>
          </cell>
          <cell r="J281">
            <v>56702640</v>
          </cell>
          <cell r="K281">
            <v>58926744</v>
          </cell>
          <cell r="L281">
            <v>73257750</v>
          </cell>
          <cell r="M281">
            <v>74049902</v>
          </cell>
          <cell r="N281">
            <v>79337407</v>
          </cell>
          <cell r="O281">
            <v>63345400</v>
          </cell>
          <cell r="P281">
            <v>69641990</v>
          </cell>
          <cell r="Q281">
            <v>90776714</v>
          </cell>
          <cell r="R281">
            <v>778915764</v>
          </cell>
        </row>
        <row r="282">
          <cell r="C282" t="str">
            <v>6-41511</v>
          </cell>
          <cell r="D282" t="str">
            <v>DIC - Storage  -  General</v>
          </cell>
          <cell r="F282">
            <v>39165750</v>
          </cell>
          <cell r="G282">
            <v>38571725</v>
          </cell>
          <cell r="H282">
            <v>43870225</v>
          </cell>
          <cell r="I282">
            <v>37621100</v>
          </cell>
          <cell r="J282">
            <v>41009400</v>
          </cell>
          <cell r="K282">
            <v>42792450</v>
          </cell>
          <cell r="L282">
            <v>52887750</v>
          </cell>
          <cell r="M282">
            <v>52416250</v>
          </cell>
          <cell r="N282">
            <v>55393100</v>
          </cell>
          <cell r="O282">
            <v>44337400</v>
          </cell>
          <cell r="P282">
            <v>47443600</v>
          </cell>
          <cell r="Q282">
            <v>62313350</v>
          </cell>
          <cell r="R282">
            <v>557822100</v>
          </cell>
        </row>
        <row r="283">
          <cell r="C283" t="str">
            <v>6-41521</v>
          </cell>
          <cell r="D283" t="str">
            <v xml:space="preserve">DIC - Storage  -  Special 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</row>
        <row r="284">
          <cell r="C284" t="str">
            <v>6-41531</v>
          </cell>
          <cell r="D284" t="str">
            <v>DIC - Storage  -  Revenue Sharing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</row>
        <row r="285">
          <cell r="C285" t="str">
            <v>6-41512</v>
          </cell>
          <cell r="D285" t="str">
            <v xml:space="preserve">DIC - Handling 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C286" t="str">
            <v>6-41513</v>
          </cell>
          <cell r="D286" t="str">
            <v xml:space="preserve">DIC - Administration 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</row>
        <row r="287">
          <cell r="C287" t="str">
            <v>6-41514</v>
          </cell>
          <cell r="D287" t="str">
            <v xml:space="preserve">DIC - Document </v>
          </cell>
          <cell r="F287">
            <v>12340000</v>
          </cell>
          <cell r="G287">
            <v>12360000</v>
          </cell>
          <cell r="H287">
            <v>14920000</v>
          </cell>
          <cell r="I287">
            <v>12740000</v>
          </cell>
          <cell r="J287">
            <v>15480000</v>
          </cell>
          <cell r="K287">
            <v>15900000</v>
          </cell>
          <cell r="L287">
            <v>20280000</v>
          </cell>
          <cell r="M287">
            <v>21540000</v>
          </cell>
          <cell r="N287">
            <v>23200000</v>
          </cell>
          <cell r="O287">
            <v>18840000</v>
          </cell>
          <cell r="P287">
            <v>21680000</v>
          </cell>
          <cell r="Q287">
            <v>28040000</v>
          </cell>
          <cell r="R287">
            <v>217320000</v>
          </cell>
        </row>
        <row r="288">
          <cell r="C288" t="str">
            <v>6-41532</v>
          </cell>
          <cell r="D288" t="str">
            <v>DIC - Document  -  Revenue Sharing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</row>
        <row r="289">
          <cell r="C289" t="str">
            <v>6-41515</v>
          </cell>
          <cell r="D289" t="str">
            <v xml:space="preserve">DIC - Materai </v>
          </cell>
          <cell r="F289">
            <v>78000</v>
          </cell>
          <cell r="G289">
            <v>60000</v>
          </cell>
          <cell r="H289">
            <v>63000</v>
          </cell>
          <cell r="I289">
            <v>102000</v>
          </cell>
          <cell r="J289">
            <v>57000</v>
          </cell>
          <cell r="K289">
            <v>57000</v>
          </cell>
          <cell r="L289">
            <v>90000</v>
          </cell>
          <cell r="M289">
            <v>87000</v>
          </cell>
          <cell r="N289">
            <v>114000</v>
          </cell>
          <cell r="O289">
            <v>168000</v>
          </cell>
          <cell r="P289">
            <v>99000</v>
          </cell>
          <cell r="Q289">
            <v>222000</v>
          </cell>
          <cell r="R289">
            <v>1197000</v>
          </cell>
        </row>
        <row r="290">
          <cell r="C290" t="str">
            <v>6-41516</v>
          </cell>
          <cell r="D290" t="str">
            <v xml:space="preserve">DIC - Charges (X - ray) </v>
          </cell>
          <cell r="F290">
            <v>494618</v>
          </cell>
          <cell r="G290">
            <v>0</v>
          </cell>
          <cell r="H290">
            <v>310447</v>
          </cell>
          <cell r="I290">
            <v>180352</v>
          </cell>
          <cell r="J290">
            <v>156240</v>
          </cell>
          <cell r="K290">
            <v>177294</v>
          </cell>
          <cell r="L290">
            <v>0</v>
          </cell>
          <cell r="M290">
            <v>6652</v>
          </cell>
          <cell r="N290">
            <v>630307</v>
          </cell>
          <cell r="O290">
            <v>0</v>
          </cell>
          <cell r="P290">
            <v>419390</v>
          </cell>
          <cell r="Q290">
            <v>201364</v>
          </cell>
          <cell r="R290">
            <v>2576664</v>
          </cell>
        </row>
        <row r="292">
          <cell r="C292" t="str">
            <v>6-41550</v>
          </cell>
          <cell r="D292" t="str">
            <v>Revenue Sharing - DI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C293" t="str">
            <v>6-41551</v>
          </cell>
          <cell r="D293" t="str">
            <v xml:space="preserve">DIR - Revenue Sharing 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5">
          <cell r="C295" t="str">
            <v>6-41600</v>
          </cell>
          <cell r="D295" t="str">
            <v>Domestic - Outgoing</v>
          </cell>
          <cell r="F295">
            <v>210477251</v>
          </cell>
          <cell r="G295">
            <v>189737650</v>
          </cell>
          <cell r="H295">
            <v>248797860</v>
          </cell>
          <cell r="I295">
            <v>223952567</v>
          </cell>
          <cell r="J295">
            <v>256779883</v>
          </cell>
          <cell r="K295">
            <v>292268707</v>
          </cell>
          <cell r="L295">
            <v>276494725</v>
          </cell>
          <cell r="M295">
            <v>280143876</v>
          </cell>
          <cell r="N295">
            <v>194748791</v>
          </cell>
          <cell r="O295">
            <v>144597425</v>
          </cell>
          <cell r="P295">
            <v>153814402</v>
          </cell>
          <cell r="Q295">
            <v>203983232</v>
          </cell>
          <cell r="R295">
            <v>2675796369</v>
          </cell>
        </row>
        <row r="297">
          <cell r="C297" t="str">
            <v>6-41610</v>
          </cell>
          <cell r="D297" t="str">
            <v>Direct Client - DO</v>
          </cell>
          <cell r="F297">
            <v>210477251</v>
          </cell>
          <cell r="G297">
            <v>189737650</v>
          </cell>
          <cell r="H297">
            <v>248797860</v>
          </cell>
          <cell r="I297">
            <v>223952567</v>
          </cell>
          <cell r="J297">
            <v>256779883</v>
          </cell>
          <cell r="K297">
            <v>292268707</v>
          </cell>
          <cell r="L297">
            <v>276494725</v>
          </cell>
          <cell r="M297">
            <v>280143876</v>
          </cell>
          <cell r="N297">
            <v>194748791</v>
          </cell>
          <cell r="O297">
            <v>144597425</v>
          </cell>
          <cell r="P297">
            <v>153814402</v>
          </cell>
          <cell r="Q297">
            <v>203983232</v>
          </cell>
          <cell r="R297">
            <v>2675796369</v>
          </cell>
        </row>
        <row r="298">
          <cell r="C298" t="str">
            <v>6-41611</v>
          </cell>
          <cell r="D298" t="str">
            <v>DOC - Storage  -  General</v>
          </cell>
          <cell r="F298">
            <v>184134250</v>
          </cell>
          <cell r="G298">
            <v>166870650</v>
          </cell>
          <cell r="H298">
            <v>210525650</v>
          </cell>
          <cell r="I298">
            <v>189703475</v>
          </cell>
          <cell r="J298">
            <v>214904875</v>
          </cell>
          <cell r="K298">
            <v>244385375</v>
          </cell>
          <cell r="L298">
            <v>229367725</v>
          </cell>
          <cell r="M298">
            <v>232670600</v>
          </cell>
          <cell r="N298">
            <v>171638125</v>
          </cell>
          <cell r="O298">
            <v>134476425</v>
          </cell>
          <cell r="P298">
            <v>139710350</v>
          </cell>
          <cell r="Q298">
            <v>181573600</v>
          </cell>
          <cell r="R298">
            <v>2299961100</v>
          </cell>
        </row>
        <row r="299">
          <cell r="C299" t="str">
            <v>6-41621</v>
          </cell>
          <cell r="D299" t="str">
            <v>DOC - Storage  -  Special</v>
          </cell>
          <cell r="F299">
            <v>74000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74000</v>
          </cell>
        </row>
        <row r="300">
          <cell r="C300" t="str">
            <v>6-41631</v>
          </cell>
          <cell r="D300" t="str">
            <v>DOC - Storage  -  Revenue Sharing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C301" t="str">
            <v>6-41612</v>
          </cell>
          <cell r="D301" t="str">
            <v xml:space="preserve">DOC - Handling 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</row>
        <row r="302">
          <cell r="C302" t="str">
            <v>6-41613</v>
          </cell>
          <cell r="D302" t="str">
            <v xml:space="preserve">DOC - Administration 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</row>
        <row r="303">
          <cell r="C303" t="str">
            <v>6-41614</v>
          </cell>
          <cell r="D303" t="str">
            <v xml:space="preserve">DOC - Document </v>
          </cell>
          <cell r="F303">
            <v>21540000</v>
          </cell>
          <cell r="G303">
            <v>20920000</v>
          </cell>
          <cell r="H303">
            <v>34180000</v>
          </cell>
          <cell r="I303">
            <v>31080000</v>
          </cell>
          <cell r="J303">
            <v>38200000</v>
          </cell>
          <cell r="K303">
            <v>43820000</v>
          </cell>
          <cell r="L303">
            <v>43980000</v>
          </cell>
          <cell r="M303">
            <v>44420000</v>
          </cell>
          <cell r="N303">
            <v>18560000</v>
          </cell>
          <cell r="O303">
            <v>9080000</v>
          </cell>
          <cell r="P303">
            <v>11560000</v>
          </cell>
          <cell r="Q303">
            <v>19920000</v>
          </cell>
          <cell r="R303">
            <v>337260000</v>
          </cell>
        </row>
        <row r="304">
          <cell r="C304" t="str">
            <v>6-41632</v>
          </cell>
          <cell r="D304" t="str">
            <v>DOC - Document   -  Revenue Sharing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C305" t="str">
            <v>6-41615</v>
          </cell>
          <cell r="D305" t="str">
            <v xml:space="preserve">DOC - Materai </v>
          </cell>
          <cell r="F305">
            <v>2079000</v>
          </cell>
          <cell r="G305">
            <v>1947000</v>
          </cell>
          <cell r="H305">
            <v>2583000</v>
          </cell>
          <cell r="I305">
            <v>2247000</v>
          </cell>
          <cell r="J305">
            <v>2847000</v>
          </cell>
          <cell r="K305">
            <v>3132000</v>
          </cell>
          <cell r="L305">
            <v>3147000</v>
          </cell>
          <cell r="M305">
            <v>2934000</v>
          </cell>
          <cell r="N305">
            <v>1602000</v>
          </cell>
          <cell r="O305">
            <v>1041000</v>
          </cell>
          <cell r="P305">
            <v>1197000</v>
          </cell>
          <cell r="Q305">
            <v>1878000</v>
          </cell>
          <cell r="R305">
            <v>26634000</v>
          </cell>
        </row>
        <row r="306">
          <cell r="C306" t="str">
            <v>6-41616</v>
          </cell>
          <cell r="D306" t="str">
            <v xml:space="preserve">DOC - Charges (X - ray) </v>
          </cell>
          <cell r="F306">
            <v>2650001</v>
          </cell>
          <cell r="G306">
            <v>0</v>
          </cell>
          <cell r="H306">
            <v>1509210</v>
          </cell>
          <cell r="I306">
            <v>922092</v>
          </cell>
          <cell r="J306">
            <v>828008</v>
          </cell>
          <cell r="K306">
            <v>931332</v>
          </cell>
          <cell r="L306">
            <v>0</v>
          </cell>
          <cell r="M306">
            <v>119276</v>
          </cell>
          <cell r="N306">
            <v>2948666</v>
          </cell>
          <cell r="O306">
            <v>0</v>
          </cell>
          <cell r="P306">
            <v>1347052</v>
          </cell>
          <cell r="Q306">
            <v>611632</v>
          </cell>
          <cell r="R306">
            <v>11867269</v>
          </cell>
        </row>
        <row r="308">
          <cell r="C308" t="str">
            <v>6-41650</v>
          </cell>
          <cell r="D308" t="str">
            <v>Revenue Sharing - DO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C309" t="str">
            <v>6-41651</v>
          </cell>
          <cell r="D309" t="str">
            <v>DOR - Revenue Sharing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1">
          <cell r="C311" t="str">
            <v>6-41700</v>
          </cell>
          <cell r="D311" t="str">
            <v xml:space="preserve">Charter Flight Handling 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C312" t="str">
            <v>6-41711</v>
          </cell>
          <cell r="D312" t="str">
            <v>CFH - Storage  -  General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</row>
        <row r="313">
          <cell r="C313" t="str">
            <v>6-41721</v>
          </cell>
          <cell r="D313" t="str">
            <v>CFH - Storage  -  Special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</row>
        <row r="314">
          <cell r="C314" t="str">
            <v>6-41712</v>
          </cell>
          <cell r="D314" t="str">
            <v xml:space="preserve">CFH - Handling 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</row>
        <row r="315">
          <cell r="C315" t="str">
            <v>6-41713</v>
          </cell>
          <cell r="D315" t="str">
            <v xml:space="preserve">CFH - Administration 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C316" t="str">
            <v>6-41714</v>
          </cell>
          <cell r="D316" t="str">
            <v xml:space="preserve">CFH - Document 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C317" t="str">
            <v>6-41715</v>
          </cell>
          <cell r="D317" t="str">
            <v xml:space="preserve">CFH - Materai 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</row>
        <row r="318">
          <cell r="C318" t="str">
            <v>6-41716</v>
          </cell>
          <cell r="D318" t="str">
            <v xml:space="preserve">CFH - Charges (X - ray) 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</row>
        <row r="319">
          <cell r="C319" t="str">
            <v>6-41749</v>
          </cell>
          <cell r="D319" t="str">
            <v xml:space="preserve">CFH - Others 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1">
          <cell r="C321" t="str">
            <v>6-42000</v>
          </cell>
          <cell r="D321" t="str">
            <v>Ancillary Service - Cargo</v>
          </cell>
          <cell r="F321">
            <v>2656918886</v>
          </cell>
          <cell r="G321">
            <v>2718317141</v>
          </cell>
          <cell r="H321">
            <v>3044540429</v>
          </cell>
          <cell r="I321">
            <v>2749781506</v>
          </cell>
          <cell r="J321">
            <v>2327881637</v>
          </cell>
          <cell r="K321">
            <v>2664493668</v>
          </cell>
          <cell r="L321">
            <v>2048257027</v>
          </cell>
          <cell r="M321">
            <v>2564232291</v>
          </cell>
          <cell r="N321">
            <v>2437890716</v>
          </cell>
          <cell r="O321">
            <v>2549484885</v>
          </cell>
          <cell r="P321">
            <v>2674283243</v>
          </cell>
          <cell r="Q321">
            <v>2679914228</v>
          </cell>
          <cell r="R321">
            <v>31115995657</v>
          </cell>
        </row>
        <row r="323">
          <cell r="C323" t="str">
            <v>6-42100</v>
          </cell>
          <cell r="D323" t="str">
            <v>Cargo Label Printing (Barcode)</v>
          </cell>
          <cell r="F323">
            <v>77738900</v>
          </cell>
          <cell r="G323">
            <v>78765425</v>
          </cell>
          <cell r="H323">
            <v>99312650</v>
          </cell>
          <cell r="I323">
            <v>81742725</v>
          </cell>
          <cell r="J323">
            <v>64733800</v>
          </cell>
          <cell r="K323">
            <v>58243100</v>
          </cell>
          <cell r="L323">
            <v>54119600</v>
          </cell>
          <cell r="M323">
            <v>65620350</v>
          </cell>
          <cell r="N323">
            <v>66482425</v>
          </cell>
          <cell r="O323">
            <v>86104475</v>
          </cell>
          <cell r="P323">
            <v>62399650</v>
          </cell>
          <cell r="Q323">
            <v>63909350</v>
          </cell>
          <cell r="R323">
            <v>859172450</v>
          </cell>
        </row>
        <row r="324">
          <cell r="C324" t="str">
            <v>6-42110</v>
          </cell>
          <cell r="D324" t="str">
            <v>CLP - International</v>
          </cell>
          <cell r="F324">
            <v>77738900</v>
          </cell>
          <cell r="G324">
            <v>78765425</v>
          </cell>
          <cell r="H324">
            <v>99312650</v>
          </cell>
          <cell r="I324">
            <v>81742725</v>
          </cell>
          <cell r="J324">
            <v>64733800</v>
          </cell>
          <cell r="K324">
            <v>58243100</v>
          </cell>
          <cell r="L324">
            <v>54119600</v>
          </cell>
          <cell r="M324">
            <v>65620350</v>
          </cell>
          <cell r="N324">
            <v>66482425</v>
          </cell>
          <cell r="O324">
            <v>86104475</v>
          </cell>
          <cell r="P324">
            <v>62399650</v>
          </cell>
          <cell r="Q324">
            <v>63909350</v>
          </cell>
          <cell r="R324">
            <v>859172450</v>
          </cell>
        </row>
        <row r="325">
          <cell r="C325" t="str">
            <v>6-42120</v>
          </cell>
          <cell r="D325" t="str">
            <v>CLP - Domestic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</row>
        <row r="327">
          <cell r="C327" t="str">
            <v>6-42150</v>
          </cell>
          <cell r="D327" t="str">
            <v>EDI Transaction</v>
          </cell>
          <cell r="F327">
            <v>324150000</v>
          </cell>
          <cell r="G327">
            <v>299670000</v>
          </cell>
          <cell r="H327">
            <v>374600000</v>
          </cell>
          <cell r="I327">
            <v>367570000</v>
          </cell>
          <cell r="J327">
            <v>346380000</v>
          </cell>
          <cell r="K327">
            <v>364760000</v>
          </cell>
          <cell r="L327">
            <v>304430000</v>
          </cell>
          <cell r="M327">
            <v>357180000</v>
          </cell>
          <cell r="N327">
            <v>377890000</v>
          </cell>
          <cell r="O327">
            <v>387250600</v>
          </cell>
          <cell r="P327">
            <v>360470000</v>
          </cell>
          <cell r="Q327">
            <v>346260000</v>
          </cell>
          <cell r="R327">
            <v>4210610600</v>
          </cell>
        </row>
        <row r="328">
          <cell r="C328" t="str">
            <v>6-42160</v>
          </cell>
          <cell r="D328" t="str">
            <v>EDI - International</v>
          </cell>
          <cell r="F328">
            <v>324150000</v>
          </cell>
          <cell r="G328">
            <v>299670000</v>
          </cell>
          <cell r="H328">
            <v>374600000</v>
          </cell>
          <cell r="I328">
            <v>367570000</v>
          </cell>
          <cell r="J328">
            <v>346380000</v>
          </cell>
          <cell r="K328">
            <v>364760000</v>
          </cell>
          <cell r="L328">
            <v>304430000</v>
          </cell>
          <cell r="M328">
            <v>357180000</v>
          </cell>
          <cell r="N328">
            <v>377890000</v>
          </cell>
          <cell r="O328">
            <v>387250600</v>
          </cell>
          <cell r="P328">
            <v>360470000</v>
          </cell>
          <cell r="Q328">
            <v>346260000</v>
          </cell>
          <cell r="R328">
            <v>4210610600</v>
          </cell>
        </row>
        <row r="330">
          <cell r="C330" t="str">
            <v>6-42200</v>
          </cell>
          <cell r="D330" t="str">
            <v>Photocopy</v>
          </cell>
          <cell r="F330">
            <v>3974546</v>
          </cell>
          <cell r="G330">
            <v>0</v>
          </cell>
          <cell r="H330">
            <v>3454545</v>
          </cell>
          <cell r="I330">
            <v>3440000</v>
          </cell>
          <cell r="J330">
            <v>3337273</v>
          </cell>
          <cell r="K330">
            <v>3704545</v>
          </cell>
          <cell r="L330">
            <v>2530909</v>
          </cell>
          <cell r="M330">
            <v>3736363</v>
          </cell>
          <cell r="N330">
            <v>2286364</v>
          </cell>
          <cell r="O330">
            <v>3012728</v>
          </cell>
          <cell r="P330">
            <v>3151818</v>
          </cell>
          <cell r="Q330">
            <v>4676362</v>
          </cell>
          <cell r="R330">
            <v>37305453</v>
          </cell>
        </row>
        <row r="331">
          <cell r="C331" t="str">
            <v>6-42210</v>
          </cell>
          <cell r="D331" t="str">
            <v>PC - International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C332" t="str">
            <v>6-42220</v>
          </cell>
          <cell r="D332" t="str">
            <v>PC - Domestic</v>
          </cell>
          <cell r="F332">
            <v>3974546</v>
          </cell>
          <cell r="G332">
            <v>0</v>
          </cell>
          <cell r="H332">
            <v>3454545</v>
          </cell>
          <cell r="I332">
            <v>3440000</v>
          </cell>
          <cell r="J332">
            <v>3337273</v>
          </cell>
          <cell r="K332">
            <v>3704545</v>
          </cell>
          <cell r="L332">
            <v>2530909</v>
          </cell>
          <cell r="M332">
            <v>3736363</v>
          </cell>
          <cell r="N332">
            <v>2286364</v>
          </cell>
          <cell r="O332">
            <v>3012728</v>
          </cell>
          <cell r="P332">
            <v>3151818</v>
          </cell>
          <cell r="Q332">
            <v>4676362</v>
          </cell>
          <cell r="R332">
            <v>37305453</v>
          </cell>
        </row>
        <row r="334">
          <cell r="C334" t="str">
            <v>6-42250</v>
          </cell>
          <cell r="D334" t="str">
            <v>Equipment Rental</v>
          </cell>
          <cell r="F334">
            <v>472727</v>
          </cell>
          <cell r="G334">
            <v>976573</v>
          </cell>
          <cell r="H334">
            <v>0</v>
          </cell>
          <cell r="I334">
            <v>0</v>
          </cell>
          <cell r="J334">
            <v>0</v>
          </cell>
          <cell r="K334">
            <v>1690432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3139732</v>
          </cell>
        </row>
        <row r="335">
          <cell r="C335" t="str">
            <v>6-42260</v>
          </cell>
          <cell r="D335" t="str">
            <v>ER - International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</row>
        <row r="336">
          <cell r="C336" t="str">
            <v>6-42270</v>
          </cell>
          <cell r="D336" t="str">
            <v>ER - Domestic</v>
          </cell>
          <cell r="F336">
            <v>472727</v>
          </cell>
          <cell r="G336">
            <v>976573</v>
          </cell>
          <cell r="H336">
            <v>0</v>
          </cell>
          <cell r="I336">
            <v>0</v>
          </cell>
          <cell r="J336">
            <v>0</v>
          </cell>
          <cell r="K336">
            <v>1690432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3139732</v>
          </cell>
        </row>
        <row r="338">
          <cell r="C338" t="str">
            <v>6-42300</v>
          </cell>
          <cell r="D338" t="str">
            <v>AWB Split PU</v>
          </cell>
          <cell r="F338">
            <v>594952825</v>
          </cell>
          <cell r="G338">
            <v>590594795</v>
          </cell>
          <cell r="H338">
            <v>704588335</v>
          </cell>
          <cell r="I338">
            <v>698898075</v>
          </cell>
          <cell r="J338">
            <v>640620080</v>
          </cell>
          <cell r="K338">
            <v>704317790</v>
          </cell>
          <cell r="L338">
            <v>575995095</v>
          </cell>
          <cell r="M338">
            <v>660222425</v>
          </cell>
          <cell r="N338">
            <v>710940515</v>
          </cell>
          <cell r="O338">
            <v>741730695</v>
          </cell>
          <cell r="P338">
            <v>769084530</v>
          </cell>
          <cell r="Q338">
            <v>770165405</v>
          </cell>
          <cell r="R338">
            <v>8162110565</v>
          </cell>
        </row>
        <row r="339">
          <cell r="C339" t="str">
            <v>6-42310</v>
          </cell>
          <cell r="D339" t="str">
            <v>AWB - International</v>
          </cell>
          <cell r="F339">
            <v>594952825</v>
          </cell>
          <cell r="G339">
            <v>590594795</v>
          </cell>
          <cell r="H339">
            <v>704588335</v>
          </cell>
          <cell r="I339">
            <v>698898075</v>
          </cell>
          <cell r="J339">
            <v>640620080</v>
          </cell>
          <cell r="K339">
            <v>704317790</v>
          </cell>
          <cell r="L339">
            <v>575995095</v>
          </cell>
          <cell r="M339">
            <v>660222425</v>
          </cell>
          <cell r="N339">
            <v>710940515</v>
          </cell>
          <cell r="O339">
            <v>741730695</v>
          </cell>
          <cell r="P339">
            <v>769084530</v>
          </cell>
          <cell r="Q339">
            <v>770165405</v>
          </cell>
          <cell r="R339">
            <v>8162110565</v>
          </cell>
        </row>
        <row r="341">
          <cell r="C341" t="str">
            <v>6-42350</v>
          </cell>
          <cell r="D341" t="str">
            <v>Cargo Inspection Report</v>
          </cell>
          <cell r="F341">
            <v>90636273</v>
          </cell>
          <cell r="G341">
            <v>100727172</v>
          </cell>
          <cell r="H341">
            <v>117727155</v>
          </cell>
          <cell r="I341">
            <v>109272618</v>
          </cell>
          <cell r="J341">
            <v>104272623</v>
          </cell>
          <cell r="K341">
            <v>102181716</v>
          </cell>
          <cell r="L341">
            <v>85727187</v>
          </cell>
          <cell r="M341">
            <v>96363540</v>
          </cell>
          <cell r="N341">
            <v>99908991</v>
          </cell>
          <cell r="O341">
            <v>107363529</v>
          </cell>
          <cell r="P341">
            <v>119181699</v>
          </cell>
          <cell r="Q341">
            <v>122727150</v>
          </cell>
          <cell r="R341">
            <v>1256089653</v>
          </cell>
        </row>
        <row r="342">
          <cell r="C342" t="str">
            <v>6-42360</v>
          </cell>
          <cell r="D342" t="str">
            <v>CIR - International</v>
          </cell>
          <cell r="F342">
            <v>90636273</v>
          </cell>
          <cell r="G342">
            <v>100727172</v>
          </cell>
          <cell r="H342">
            <v>117727155</v>
          </cell>
          <cell r="I342">
            <v>109272618</v>
          </cell>
          <cell r="J342">
            <v>104272623</v>
          </cell>
          <cell r="K342">
            <v>102181716</v>
          </cell>
          <cell r="L342">
            <v>85727187</v>
          </cell>
          <cell r="M342">
            <v>96363540</v>
          </cell>
          <cell r="N342">
            <v>99908991</v>
          </cell>
          <cell r="O342">
            <v>107363529</v>
          </cell>
          <cell r="P342">
            <v>119181699</v>
          </cell>
          <cell r="Q342">
            <v>122727150</v>
          </cell>
          <cell r="R342">
            <v>1256089653</v>
          </cell>
        </row>
        <row r="343">
          <cell r="C343" t="str">
            <v>6-42370</v>
          </cell>
          <cell r="D343" t="str">
            <v>CIR - Domestic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</row>
        <row r="345">
          <cell r="C345" t="str">
            <v>6-42400</v>
          </cell>
          <cell r="D345" t="str">
            <v>CCB/Kade</v>
          </cell>
          <cell r="F345">
            <v>379342135</v>
          </cell>
          <cell r="G345">
            <v>381402994</v>
          </cell>
          <cell r="H345">
            <v>458094025</v>
          </cell>
          <cell r="I345">
            <v>414711228</v>
          </cell>
          <cell r="J345">
            <v>361835328</v>
          </cell>
          <cell r="K345">
            <v>376449969</v>
          </cell>
          <cell r="L345">
            <v>312810663</v>
          </cell>
          <cell r="M345">
            <v>367395344</v>
          </cell>
          <cell r="N345">
            <v>388342725</v>
          </cell>
          <cell r="O345">
            <v>401274888</v>
          </cell>
          <cell r="P345">
            <v>402966915</v>
          </cell>
          <cell r="Q345">
            <v>392516110</v>
          </cell>
          <cell r="R345">
            <v>4637142324</v>
          </cell>
        </row>
        <row r="346">
          <cell r="C346" t="str">
            <v>6-42410</v>
          </cell>
          <cell r="D346" t="str">
            <v>CCB - International</v>
          </cell>
          <cell r="F346">
            <v>379342135</v>
          </cell>
          <cell r="G346">
            <v>381402994</v>
          </cell>
          <cell r="H346">
            <v>458094025</v>
          </cell>
          <cell r="I346">
            <v>414711228</v>
          </cell>
          <cell r="J346">
            <v>361835328</v>
          </cell>
          <cell r="K346">
            <v>376449969</v>
          </cell>
          <cell r="L346">
            <v>312810663</v>
          </cell>
          <cell r="M346">
            <v>367395344</v>
          </cell>
          <cell r="N346">
            <v>388342725</v>
          </cell>
          <cell r="O346">
            <v>401274888</v>
          </cell>
          <cell r="P346">
            <v>402966915</v>
          </cell>
          <cell r="Q346">
            <v>392516110</v>
          </cell>
          <cell r="R346">
            <v>4637142324</v>
          </cell>
        </row>
        <row r="347">
          <cell r="C347" t="str">
            <v>6-42420</v>
          </cell>
          <cell r="D347" t="str">
            <v>CCB - Domestic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9">
          <cell r="C349" t="str">
            <v>6-42450</v>
          </cell>
          <cell r="D349" t="str">
            <v>Plastic Cost Reimbursement</v>
          </cell>
          <cell r="F349">
            <v>43057349</v>
          </cell>
          <cell r="G349">
            <v>145420980</v>
          </cell>
          <cell r="H349">
            <v>155501551</v>
          </cell>
          <cell r="I349">
            <v>104743345</v>
          </cell>
          <cell r="J349">
            <v>67643358</v>
          </cell>
          <cell r="K349">
            <v>181580214</v>
          </cell>
          <cell r="L349">
            <v>93496063</v>
          </cell>
          <cell r="M349">
            <v>84957174</v>
          </cell>
          <cell r="N349">
            <v>35483472</v>
          </cell>
          <cell r="O349">
            <v>122452873</v>
          </cell>
          <cell r="P349">
            <v>309432708</v>
          </cell>
          <cell r="Q349">
            <v>109838555</v>
          </cell>
          <cell r="R349">
            <v>1453607642</v>
          </cell>
        </row>
        <row r="350">
          <cell r="C350" t="str">
            <v>6-42460</v>
          </cell>
          <cell r="D350" t="str">
            <v>PCR - International</v>
          </cell>
          <cell r="F350">
            <v>43057349</v>
          </cell>
          <cell r="G350">
            <v>145420980</v>
          </cell>
          <cell r="H350">
            <v>155501551</v>
          </cell>
          <cell r="I350">
            <v>104743345</v>
          </cell>
          <cell r="J350">
            <v>67643358</v>
          </cell>
          <cell r="K350">
            <v>181580214</v>
          </cell>
          <cell r="L350">
            <v>93496063</v>
          </cell>
          <cell r="M350">
            <v>84957174</v>
          </cell>
          <cell r="N350">
            <v>35483472</v>
          </cell>
          <cell r="O350">
            <v>122452873</v>
          </cell>
          <cell r="P350">
            <v>309432708</v>
          </cell>
          <cell r="Q350">
            <v>109838555</v>
          </cell>
          <cell r="R350">
            <v>1453607642</v>
          </cell>
        </row>
        <row r="351">
          <cell r="C351" t="str">
            <v>6-42470</v>
          </cell>
          <cell r="D351" t="str">
            <v>PCR - Domestic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3">
          <cell r="C353" t="str">
            <v>6-42500</v>
          </cell>
          <cell r="D353" t="str">
            <v>DG Inspection</v>
          </cell>
          <cell r="F353">
            <v>1111505370</v>
          </cell>
          <cell r="G353">
            <v>1111390729</v>
          </cell>
          <cell r="H353">
            <v>1120010105</v>
          </cell>
          <cell r="I353">
            <v>958246980</v>
          </cell>
          <cell r="J353">
            <v>716426884</v>
          </cell>
          <cell r="K353">
            <v>873002537</v>
          </cell>
          <cell r="L353">
            <v>608065005</v>
          </cell>
          <cell r="M353">
            <v>920722139</v>
          </cell>
          <cell r="N353">
            <v>743552384</v>
          </cell>
          <cell r="O353">
            <v>689448392</v>
          </cell>
          <cell r="P353">
            <v>634863297</v>
          </cell>
          <cell r="Q353">
            <v>859444874</v>
          </cell>
          <cell r="R353">
            <v>10346678696</v>
          </cell>
        </row>
        <row r="354">
          <cell r="C354" t="str">
            <v>6-42510</v>
          </cell>
          <cell r="D354" t="str">
            <v>DGI  -  International</v>
          </cell>
          <cell r="F354">
            <v>1110429245</v>
          </cell>
          <cell r="G354">
            <v>1110750229</v>
          </cell>
          <cell r="H354">
            <v>1119144155</v>
          </cell>
          <cell r="I354">
            <v>957731130</v>
          </cell>
          <cell r="J354">
            <v>715923734</v>
          </cell>
          <cell r="K354">
            <v>872534687</v>
          </cell>
          <cell r="L354">
            <v>607754455</v>
          </cell>
          <cell r="M354">
            <v>919896489</v>
          </cell>
          <cell r="N354">
            <v>743528309</v>
          </cell>
          <cell r="O354">
            <v>688524492</v>
          </cell>
          <cell r="P354">
            <v>633645947</v>
          </cell>
          <cell r="Q354">
            <v>857758474</v>
          </cell>
          <cell r="R354">
            <v>10337621346</v>
          </cell>
        </row>
        <row r="355">
          <cell r="C355" t="str">
            <v>6-42520</v>
          </cell>
          <cell r="D355" t="str">
            <v>DGI  -  Domestic</v>
          </cell>
          <cell r="F355">
            <v>1076125</v>
          </cell>
          <cell r="G355">
            <v>640500</v>
          </cell>
          <cell r="H355">
            <v>865950</v>
          </cell>
          <cell r="I355">
            <v>515850</v>
          </cell>
          <cell r="J355">
            <v>503150</v>
          </cell>
          <cell r="K355">
            <v>467850</v>
          </cell>
          <cell r="L355">
            <v>310550</v>
          </cell>
          <cell r="M355">
            <v>825650</v>
          </cell>
          <cell r="N355">
            <v>24075</v>
          </cell>
          <cell r="O355">
            <v>923900</v>
          </cell>
          <cell r="P355">
            <v>1217350</v>
          </cell>
          <cell r="Q355">
            <v>1686400</v>
          </cell>
          <cell r="R355">
            <v>9057350</v>
          </cell>
        </row>
        <row r="357">
          <cell r="C357" t="str">
            <v>6-42850</v>
          </cell>
          <cell r="D357" t="str">
            <v>Cargo Disbursement - Sbjct to VAT</v>
          </cell>
          <cell r="F357">
            <v>3249273</v>
          </cell>
          <cell r="G357">
            <v>1477376</v>
          </cell>
          <cell r="H357">
            <v>3071548</v>
          </cell>
          <cell r="I357">
            <v>2943249</v>
          </cell>
          <cell r="J357">
            <v>4120483</v>
          </cell>
          <cell r="K357">
            <v>696369</v>
          </cell>
          <cell r="L357">
            <v>2598650</v>
          </cell>
          <cell r="M357">
            <v>-389951</v>
          </cell>
          <cell r="N357">
            <v>4206618</v>
          </cell>
          <cell r="O357">
            <v>2391404</v>
          </cell>
          <cell r="P357">
            <v>4141878</v>
          </cell>
          <cell r="Q357">
            <v>1944965</v>
          </cell>
          <cell r="R357">
            <v>30451862</v>
          </cell>
        </row>
        <row r="358">
          <cell r="C358" t="str">
            <v>6-42860</v>
          </cell>
          <cell r="D358" t="str">
            <v>CHD  - International  -  Sbjct to VAT</v>
          </cell>
          <cell r="F358">
            <v>2327848</v>
          </cell>
          <cell r="G358">
            <v>0</v>
          </cell>
          <cell r="H358">
            <v>3071548</v>
          </cell>
          <cell r="I358">
            <v>2943249</v>
          </cell>
          <cell r="J358">
            <v>4120483</v>
          </cell>
          <cell r="K358">
            <v>696369</v>
          </cell>
          <cell r="L358">
            <v>2598650</v>
          </cell>
          <cell r="M358">
            <v>-389951</v>
          </cell>
          <cell r="N358">
            <v>4206618</v>
          </cell>
          <cell r="O358">
            <v>2391404</v>
          </cell>
          <cell r="P358">
            <v>2486678</v>
          </cell>
          <cell r="Q358">
            <v>1944965</v>
          </cell>
          <cell r="R358">
            <v>26397861</v>
          </cell>
        </row>
        <row r="359">
          <cell r="C359" t="str">
            <v>6-42870</v>
          </cell>
          <cell r="D359" t="str">
            <v>CHD  - Domestic  -  Sbjct to VAT</v>
          </cell>
          <cell r="F359">
            <v>0</v>
          </cell>
          <cell r="G359">
            <v>1477376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1655200</v>
          </cell>
          <cell r="Q359">
            <v>0</v>
          </cell>
          <cell r="R359">
            <v>3132576</v>
          </cell>
        </row>
        <row r="360">
          <cell r="C360" t="str">
            <v>6-42880</v>
          </cell>
          <cell r="D360" t="str">
            <v>CHD  - Non Airline  -  Sbjct to VAT</v>
          </cell>
          <cell r="F360">
            <v>921425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921425</v>
          </cell>
        </row>
        <row r="362">
          <cell r="C362" t="str">
            <v>6-42900</v>
          </cell>
          <cell r="D362" t="str">
            <v>Cargo Surcharge - Sbjct to VAT</v>
          </cell>
          <cell r="F362">
            <v>324928</v>
          </cell>
          <cell r="G362">
            <v>147737</v>
          </cell>
          <cell r="H362">
            <v>307155</v>
          </cell>
          <cell r="I362">
            <v>294326</v>
          </cell>
          <cell r="J362">
            <v>412048</v>
          </cell>
          <cell r="K362">
            <v>69636</v>
          </cell>
          <cell r="L362">
            <v>439295</v>
          </cell>
          <cell r="M362">
            <v>307147</v>
          </cell>
          <cell r="N362">
            <v>420662</v>
          </cell>
          <cell r="O362">
            <v>239141</v>
          </cell>
          <cell r="P362">
            <v>414188</v>
          </cell>
          <cell r="Q362">
            <v>194497</v>
          </cell>
          <cell r="R362">
            <v>3570760</v>
          </cell>
        </row>
        <row r="363">
          <cell r="C363" t="str">
            <v>6-42910</v>
          </cell>
          <cell r="D363" t="str">
            <v>CH Surcharge  -  Sbjct to VAT</v>
          </cell>
          <cell r="F363">
            <v>324928</v>
          </cell>
          <cell r="G363">
            <v>147737</v>
          </cell>
          <cell r="H363">
            <v>307155</v>
          </cell>
          <cell r="I363">
            <v>294326</v>
          </cell>
          <cell r="J363">
            <v>412048</v>
          </cell>
          <cell r="K363">
            <v>69636</v>
          </cell>
          <cell r="L363">
            <v>439295</v>
          </cell>
          <cell r="M363">
            <v>307147</v>
          </cell>
          <cell r="N363">
            <v>420662</v>
          </cell>
          <cell r="O363">
            <v>239141</v>
          </cell>
          <cell r="P363">
            <v>414188</v>
          </cell>
          <cell r="Q363">
            <v>194497</v>
          </cell>
          <cell r="R363">
            <v>3570760</v>
          </cell>
        </row>
        <row r="365">
          <cell r="C365" t="str">
            <v>6-42950</v>
          </cell>
          <cell r="D365" t="str">
            <v>Others</v>
          </cell>
          <cell r="F365">
            <v>27514560</v>
          </cell>
          <cell r="G365">
            <v>7743360</v>
          </cell>
          <cell r="H365">
            <v>7873360</v>
          </cell>
          <cell r="I365">
            <v>7918960</v>
          </cell>
          <cell r="J365">
            <v>18099760</v>
          </cell>
          <cell r="K365">
            <v>-2202640</v>
          </cell>
          <cell r="L365">
            <v>8044560</v>
          </cell>
          <cell r="M365">
            <v>8117760</v>
          </cell>
          <cell r="N365">
            <v>8376560</v>
          </cell>
          <cell r="O365">
            <v>8216160</v>
          </cell>
          <cell r="P365">
            <v>8176560</v>
          </cell>
          <cell r="Q365">
            <v>8236960</v>
          </cell>
          <cell r="R365">
            <v>116115920</v>
          </cell>
        </row>
        <row r="366">
          <cell r="C366" t="str">
            <v>6-42960</v>
          </cell>
          <cell r="D366" t="str">
            <v>OT - International</v>
          </cell>
          <cell r="F366">
            <v>5004000</v>
          </cell>
          <cell r="G366">
            <v>5032800</v>
          </cell>
          <cell r="H366">
            <v>5162800</v>
          </cell>
          <cell r="I366">
            <v>5208400</v>
          </cell>
          <cell r="J366">
            <v>5189200</v>
          </cell>
          <cell r="K366">
            <v>5286800</v>
          </cell>
          <cell r="L366">
            <v>5334000</v>
          </cell>
          <cell r="M366">
            <v>5407200</v>
          </cell>
          <cell r="N366">
            <v>5666000</v>
          </cell>
          <cell r="O366">
            <v>5505600</v>
          </cell>
          <cell r="P366">
            <v>8176560</v>
          </cell>
          <cell r="Q366">
            <v>5526400</v>
          </cell>
          <cell r="R366">
            <v>66499760</v>
          </cell>
        </row>
        <row r="367">
          <cell r="C367" t="str">
            <v>6-42970</v>
          </cell>
          <cell r="D367" t="str">
            <v>OT - Domestic</v>
          </cell>
          <cell r="F367">
            <v>22510560</v>
          </cell>
          <cell r="G367">
            <v>2710560</v>
          </cell>
          <cell r="H367">
            <v>2710560</v>
          </cell>
          <cell r="I367">
            <v>2710560</v>
          </cell>
          <cell r="J367">
            <v>12910560</v>
          </cell>
          <cell r="K367">
            <v>-7489440</v>
          </cell>
          <cell r="L367">
            <v>2710560</v>
          </cell>
          <cell r="M367">
            <v>2710560</v>
          </cell>
          <cell r="N367">
            <v>2710560</v>
          </cell>
          <cell r="O367">
            <v>2710560</v>
          </cell>
          <cell r="P367">
            <v>0</v>
          </cell>
          <cell r="Q367">
            <v>2710560</v>
          </cell>
          <cell r="R367">
            <v>49616160</v>
          </cell>
        </row>
        <row r="369">
          <cell r="C369">
            <v>61500</v>
          </cell>
          <cell r="D369" t="str">
            <v>OR - Airport Special Assistance</v>
          </cell>
          <cell r="E369">
            <v>0</v>
          </cell>
          <cell r="F369">
            <v>847297236</v>
          </cell>
          <cell r="G369">
            <v>812951988</v>
          </cell>
          <cell r="H369">
            <v>976983907</v>
          </cell>
          <cell r="I369">
            <v>1046656983</v>
          </cell>
          <cell r="J369">
            <v>1044595808</v>
          </cell>
          <cell r="K369">
            <v>1086675464</v>
          </cell>
          <cell r="L369">
            <v>929297400</v>
          </cell>
          <cell r="M369">
            <v>871292281</v>
          </cell>
          <cell r="N369">
            <v>1194938791</v>
          </cell>
          <cell r="O369">
            <v>1021666931</v>
          </cell>
          <cell r="P369">
            <v>1186985855</v>
          </cell>
          <cell r="Q369">
            <v>890232569</v>
          </cell>
          <cell r="R369">
            <v>11909575213</v>
          </cell>
        </row>
        <row r="371">
          <cell r="C371" t="str">
            <v>6-50000</v>
          </cell>
          <cell r="D371" t="str">
            <v>Airport Special Assistance</v>
          </cell>
          <cell r="E371">
            <v>0</v>
          </cell>
          <cell r="F371">
            <v>847297236</v>
          </cell>
          <cell r="G371">
            <v>812951988</v>
          </cell>
          <cell r="H371">
            <v>976983907</v>
          </cell>
          <cell r="I371">
            <v>1046656983</v>
          </cell>
          <cell r="J371">
            <v>1044595808</v>
          </cell>
          <cell r="K371">
            <v>1086675464</v>
          </cell>
          <cell r="L371">
            <v>929297400</v>
          </cell>
          <cell r="M371">
            <v>871292281</v>
          </cell>
          <cell r="N371">
            <v>1194938791</v>
          </cell>
          <cell r="O371">
            <v>1021666931</v>
          </cell>
          <cell r="P371">
            <v>1186985855</v>
          </cell>
          <cell r="Q371">
            <v>890232569</v>
          </cell>
          <cell r="R371">
            <v>11909575213</v>
          </cell>
        </row>
        <row r="373">
          <cell r="C373" t="str">
            <v>6-51000</v>
          </cell>
          <cell r="D373" t="str">
            <v>Airport Special Assistance</v>
          </cell>
          <cell r="E373">
            <v>0</v>
          </cell>
          <cell r="F373">
            <v>847297236</v>
          </cell>
          <cell r="G373">
            <v>812951988</v>
          </cell>
          <cell r="H373">
            <v>976983907</v>
          </cell>
          <cell r="I373">
            <v>1046656983</v>
          </cell>
          <cell r="J373">
            <v>1044595808</v>
          </cell>
          <cell r="K373">
            <v>1086675464</v>
          </cell>
          <cell r="L373">
            <v>929297400</v>
          </cell>
          <cell r="M373">
            <v>871292281</v>
          </cell>
          <cell r="N373">
            <v>1194938791</v>
          </cell>
          <cell r="O373">
            <v>1021666931</v>
          </cell>
          <cell r="P373">
            <v>1186985855</v>
          </cell>
          <cell r="Q373">
            <v>890232569</v>
          </cell>
          <cell r="R373">
            <v>11909575213</v>
          </cell>
        </row>
        <row r="375">
          <cell r="C375" t="str">
            <v>6-51100</v>
          </cell>
          <cell r="D375" t="str">
            <v>ASA - Corporate</v>
          </cell>
          <cell r="E375">
            <v>0</v>
          </cell>
          <cell r="F375">
            <v>31905454</v>
          </cell>
          <cell r="G375">
            <v>37642001</v>
          </cell>
          <cell r="H375">
            <v>52331363</v>
          </cell>
          <cell r="I375">
            <v>33530454</v>
          </cell>
          <cell r="J375">
            <v>58660000</v>
          </cell>
          <cell r="K375">
            <v>32257273</v>
          </cell>
          <cell r="L375">
            <v>35953806</v>
          </cell>
          <cell r="M375">
            <v>50986727</v>
          </cell>
          <cell r="N375">
            <v>293958182</v>
          </cell>
          <cell r="O375">
            <v>45875000</v>
          </cell>
          <cell r="P375">
            <v>38912000</v>
          </cell>
          <cell r="Q375">
            <v>24876364</v>
          </cell>
          <cell r="R375">
            <v>736888624</v>
          </cell>
        </row>
        <row r="376">
          <cell r="C376" t="str">
            <v>6-51101</v>
          </cell>
          <cell r="D376" t="str">
            <v>ASA - Corporate</v>
          </cell>
          <cell r="E376">
            <v>0</v>
          </cell>
          <cell r="F376">
            <v>31905454</v>
          </cell>
          <cell r="G376">
            <v>37642001</v>
          </cell>
          <cell r="H376">
            <v>52331363</v>
          </cell>
          <cell r="I376">
            <v>33530454</v>
          </cell>
          <cell r="J376">
            <v>58660000</v>
          </cell>
          <cell r="K376">
            <v>32257273</v>
          </cell>
          <cell r="L376">
            <v>35953806</v>
          </cell>
          <cell r="M376">
            <v>50986727</v>
          </cell>
          <cell r="N376">
            <v>293958182</v>
          </cell>
          <cell r="O376">
            <v>45875000</v>
          </cell>
          <cell r="P376">
            <v>38912000</v>
          </cell>
          <cell r="Q376">
            <v>24876364</v>
          </cell>
          <cell r="R376">
            <v>736888624</v>
          </cell>
        </row>
        <row r="378">
          <cell r="C378" t="str">
            <v>6-51200</v>
          </cell>
          <cell r="D378" t="str">
            <v>ASA - Tour and Travel</v>
          </cell>
          <cell r="E378">
            <v>0</v>
          </cell>
          <cell r="F378">
            <v>104181908</v>
          </cell>
          <cell r="G378">
            <v>118233096</v>
          </cell>
          <cell r="H378">
            <v>129530721</v>
          </cell>
          <cell r="I378">
            <v>236819025</v>
          </cell>
          <cell r="J378">
            <v>231930035</v>
          </cell>
          <cell r="K378">
            <v>329401815</v>
          </cell>
          <cell r="L378">
            <v>175611526</v>
          </cell>
          <cell r="M378">
            <v>144064735</v>
          </cell>
          <cell r="N378">
            <v>175849250</v>
          </cell>
          <cell r="O378">
            <v>164138589</v>
          </cell>
          <cell r="P378">
            <v>148874363</v>
          </cell>
          <cell r="Q378">
            <v>127669218</v>
          </cell>
          <cell r="R378">
            <v>2086304281</v>
          </cell>
        </row>
        <row r="379">
          <cell r="C379" t="str">
            <v>6-51201</v>
          </cell>
          <cell r="D379" t="str">
            <v>ASA - Tour and Travel</v>
          </cell>
          <cell r="E379">
            <v>0</v>
          </cell>
          <cell r="F379">
            <v>104181908</v>
          </cell>
          <cell r="G379">
            <v>118233096</v>
          </cell>
          <cell r="H379">
            <v>129530721</v>
          </cell>
          <cell r="I379">
            <v>236819025</v>
          </cell>
          <cell r="J379">
            <v>231930035</v>
          </cell>
          <cell r="K379">
            <v>329401815</v>
          </cell>
          <cell r="L379">
            <v>175611526</v>
          </cell>
          <cell r="M379">
            <v>144064735</v>
          </cell>
          <cell r="N379">
            <v>175849250</v>
          </cell>
          <cell r="O379">
            <v>164138589</v>
          </cell>
          <cell r="P379">
            <v>148874363</v>
          </cell>
          <cell r="Q379">
            <v>127669218</v>
          </cell>
          <cell r="R379">
            <v>2086304281</v>
          </cell>
        </row>
        <row r="381">
          <cell r="C381" t="str">
            <v>6-51300</v>
          </cell>
          <cell r="D381" t="str">
            <v>ASA - Bank</v>
          </cell>
          <cell r="E381">
            <v>0</v>
          </cell>
          <cell r="F381">
            <v>268341980</v>
          </cell>
          <cell r="G381">
            <v>170975000</v>
          </cell>
          <cell r="H381">
            <v>231600000</v>
          </cell>
          <cell r="I381">
            <v>58050000</v>
          </cell>
          <cell r="J381">
            <v>267413604</v>
          </cell>
          <cell r="K381">
            <v>292039729</v>
          </cell>
          <cell r="L381">
            <v>308205000</v>
          </cell>
          <cell r="M381">
            <v>286447273</v>
          </cell>
          <cell r="N381">
            <v>265841624</v>
          </cell>
          <cell r="O381">
            <v>287005000</v>
          </cell>
          <cell r="P381">
            <v>299285000</v>
          </cell>
          <cell r="Q381">
            <v>319035000</v>
          </cell>
          <cell r="R381">
            <v>3054239210</v>
          </cell>
        </row>
        <row r="382">
          <cell r="C382" t="str">
            <v>6-51301</v>
          </cell>
          <cell r="D382" t="str">
            <v>ASA - Bank</v>
          </cell>
          <cell r="E382">
            <v>0</v>
          </cell>
          <cell r="F382">
            <v>268341980</v>
          </cell>
          <cell r="G382">
            <v>170975000</v>
          </cell>
          <cell r="H382">
            <v>231600000</v>
          </cell>
          <cell r="I382">
            <v>58050000</v>
          </cell>
          <cell r="J382">
            <v>267413604</v>
          </cell>
          <cell r="K382">
            <v>292039729</v>
          </cell>
          <cell r="L382">
            <v>308205000</v>
          </cell>
          <cell r="M382">
            <v>286447273</v>
          </cell>
          <cell r="N382">
            <v>265841624</v>
          </cell>
          <cell r="O382">
            <v>287005000</v>
          </cell>
          <cell r="P382">
            <v>299285000</v>
          </cell>
          <cell r="Q382">
            <v>319035000</v>
          </cell>
          <cell r="R382">
            <v>3054239210</v>
          </cell>
        </row>
        <row r="384">
          <cell r="C384" t="str">
            <v>6-51400</v>
          </cell>
          <cell r="D384" t="str">
            <v>ASA - Hotel and Apartement</v>
          </cell>
          <cell r="E384">
            <v>0</v>
          </cell>
          <cell r="F384">
            <v>206826786</v>
          </cell>
          <cell r="G384">
            <v>196361096</v>
          </cell>
          <cell r="H384">
            <v>287722897</v>
          </cell>
          <cell r="I384">
            <v>319454342</v>
          </cell>
          <cell r="J384">
            <v>316544395</v>
          </cell>
          <cell r="K384">
            <v>294875270</v>
          </cell>
          <cell r="L384">
            <v>237319325</v>
          </cell>
          <cell r="M384">
            <v>305964543</v>
          </cell>
          <cell r="N384">
            <v>218149887</v>
          </cell>
          <cell r="O384">
            <v>298108652</v>
          </cell>
          <cell r="P384">
            <v>203384171</v>
          </cell>
          <cell r="Q384">
            <v>240788089</v>
          </cell>
          <cell r="R384">
            <v>3125499453</v>
          </cell>
        </row>
        <row r="385">
          <cell r="C385" t="str">
            <v>6-51401</v>
          </cell>
          <cell r="D385" t="str">
            <v>ASA - Hotel and Apartement</v>
          </cell>
          <cell r="E385">
            <v>0</v>
          </cell>
          <cell r="F385">
            <v>206826786</v>
          </cell>
          <cell r="G385">
            <v>196361096</v>
          </cell>
          <cell r="H385">
            <v>287722897</v>
          </cell>
          <cell r="I385">
            <v>319454342</v>
          </cell>
          <cell r="J385">
            <v>316544395</v>
          </cell>
          <cell r="K385">
            <v>294875270</v>
          </cell>
          <cell r="L385">
            <v>237319325</v>
          </cell>
          <cell r="M385">
            <v>305964543</v>
          </cell>
          <cell r="N385">
            <v>218149887</v>
          </cell>
          <cell r="O385">
            <v>298108652</v>
          </cell>
          <cell r="P385">
            <v>203384171</v>
          </cell>
          <cell r="Q385">
            <v>240788089</v>
          </cell>
          <cell r="R385">
            <v>3125499453</v>
          </cell>
        </row>
        <row r="387">
          <cell r="C387" t="str">
            <v>6-51500</v>
          </cell>
          <cell r="D387" t="str">
            <v>ASA - Retail</v>
          </cell>
          <cell r="E387">
            <v>0</v>
          </cell>
          <cell r="F387">
            <v>199347738</v>
          </cell>
          <cell r="G387">
            <v>220776636</v>
          </cell>
          <cell r="H387">
            <v>228547428</v>
          </cell>
          <cell r="I387">
            <v>195912748</v>
          </cell>
          <cell r="J387">
            <v>143769621</v>
          </cell>
          <cell r="K387">
            <v>109367269</v>
          </cell>
          <cell r="L387">
            <v>147670453</v>
          </cell>
          <cell r="M387">
            <v>90163635</v>
          </cell>
          <cell r="N387">
            <v>200979086</v>
          </cell>
          <cell r="O387">
            <v>179209086</v>
          </cell>
          <cell r="P387">
            <v>498054543</v>
          </cell>
          <cell r="Q387">
            <v>161936366</v>
          </cell>
          <cell r="R387">
            <v>2375734609</v>
          </cell>
        </row>
        <row r="388">
          <cell r="C388" t="str">
            <v>6-51501</v>
          </cell>
          <cell r="D388" t="str">
            <v>ASA - Retail</v>
          </cell>
          <cell r="E388">
            <v>0</v>
          </cell>
          <cell r="F388">
            <v>199347738</v>
          </cell>
          <cell r="G388">
            <v>220776636</v>
          </cell>
          <cell r="H388">
            <v>228547428</v>
          </cell>
          <cell r="I388">
            <v>195912748</v>
          </cell>
          <cell r="J388">
            <v>143769621</v>
          </cell>
          <cell r="K388">
            <v>109367269</v>
          </cell>
          <cell r="L388">
            <v>147670453</v>
          </cell>
          <cell r="M388">
            <v>90163635</v>
          </cell>
          <cell r="N388">
            <v>200979086</v>
          </cell>
          <cell r="O388">
            <v>179209086</v>
          </cell>
          <cell r="P388">
            <v>498054543</v>
          </cell>
          <cell r="Q388">
            <v>161936366</v>
          </cell>
          <cell r="R388">
            <v>2375734609</v>
          </cell>
        </row>
        <row r="390">
          <cell r="C390" t="str">
            <v>6-51600</v>
          </cell>
          <cell r="D390" t="str">
            <v>ASA - Airline</v>
          </cell>
          <cell r="E390">
            <v>0</v>
          </cell>
          <cell r="F390">
            <v>36693370</v>
          </cell>
          <cell r="G390">
            <v>68964159</v>
          </cell>
          <cell r="H390">
            <v>47251498</v>
          </cell>
          <cell r="I390">
            <v>202890414</v>
          </cell>
          <cell r="J390">
            <v>26278153</v>
          </cell>
          <cell r="K390">
            <v>28734108</v>
          </cell>
          <cell r="L390">
            <v>24537290</v>
          </cell>
          <cell r="M390">
            <v>-6334632</v>
          </cell>
          <cell r="N390">
            <v>40160762</v>
          </cell>
          <cell r="O390">
            <v>47330604</v>
          </cell>
          <cell r="P390">
            <v>-1524222</v>
          </cell>
          <cell r="Q390">
            <v>15927532</v>
          </cell>
          <cell r="R390">
            <v>530909036</v>
          </cell>
        </row>
        <row r="391">
          <cell r="C391" t="str">
            <v>6-51601</v>
          </cell>
          <cell r="D391" t="str">
            <v>ASA - Airline</v>
          </cell>
          <cell r="E391">
            <v>0</v>
          </cell>
          <cell r="F391">
            <v>36693370</v>
          </cell>
          <cell r="G391">
            <v>68964159</v>
          </cell>
          <cell r="H391">
            <v>47251498</v>
          </cell>
          <cell r="I391">
            <v>202890414</v>
          </cell>
          <cell r="J391">
            <v>26278153</v>
          </cell>
          <cell r="K391">
            <v>28734108</v>
          </cell>
          <cell r="L391">
            <v>24537290</v>
          </cell>
          <cell r="M391">
            <v>-6334632</v>
          </cell>
          <cell r="N391">
            <v>40160762</v>
          </cell>
          <cell r="O391">
            <v>47330604</v>
          </cell>
          <cell r="P391">
            <v>-1524222</v>
          </cell>
          <cell r="Q391">
            <v>15927532</v>
          </cell>
          <cell r="R391">
            <v>530909036</v>
          </cell>
        </row>
        <row r="393">
          <cell r="C393">
            <v>61600</v>
          </cell>
          <cell r="D393" t="str">
            <v>OR - Commercial Training</v>
          </cell>
          <cell r="F393">
            <v>164481819</v>
          </cell>
          <cell r="G393">
            <v>99272725</v>
          </cell>
          <cell r="H393">
            <v>209136364</v>
          </cell>
          <cell r="I393">
            <v>536468182</v>
          </cell>
          <cell r="J393">
            <v>522772734</v>
          </cell>
          <cell r="K393">
            <v>804545452</v>
          </cell>
          <cell r="L393">
            <v>209000000</v>
          </cell>
          <cell r="M393">
            <v>551136368</v>
          </cell>
          <cell r="N393">
            <v>598045455</v>
          </cell>
          <cell r="O393">
            <v>438909091</v>
          </cell>
          <cell r="P393">
            <v>299500002</v>
          </cell>
          <cell r="Q393">
            <v>1577327275</v>
          </cell>
          <cell r="R393">
            <v>6010595467</v>
          </cell>
        </row>
        <row r="395">
          <cell r="C395" t="str">
            <v>6-60000</v>
          </cell>
          <cell r="D395" t="str">
            <v>Commercial Training</v>
          </cell>
          <cell r="F395">
            <v>164481819</v>
          </cell>
          <cell r="G395">
            <v>99272725</v>
          </cell>
          <cell r="H395">
            <v>209136364</v>
          </cell>
          <cell r="I395">
            <v>536468182</v>
          </cell>
          <cell r="J395">
            <v>522772734</v>
          </cell>
          <cell r="K395">
            <v>804545452</v>
          </cell>
          <cell r="L395">
            <v>209000000</v>
          </cell>
          <cell r="M395">
            <v>551136368</v>
          </cell>
          <cell r="N395">
            <v>598045455</v>
          </cell>
          <cell r="O395">
            <v>438909091</v>
          </cell>
          <cell r="P395">
            <v>299500002</v>
          </cell>
          <cell r="Q395">
            <v>1577327275</v>
          </cell>
          <cell r="R395">
            <v>6010595467</v>
          </cell>
        </row>
        <row r="397">
          <cell r="C397" t="str">
            <v>6-61000</v>
          </cell>
          <cell r="D397" t="str">
            <v>Training Course</v>
          </cell>
          <cell r="F397">
            <v>164481819</v>
          </cell>
          <cell r="G397">
            <v>99272725</v>
          </cell>
          <cell r="H397">
            <v>209136364</v>
          </cell>
          <cell r="I397">
            <v>536468182</v>
          </cell>
          <cell r="J397">
            <v>522772734</v>
          </cell>
          <cell r="K397">
            <v>804545452</v>
          </cell>
          <cell r="L397">
            <v>209000000</v>
          </cell>
          <cell r="M397">
            <v>551136368</v>
          </cell>
          <cell r="N397">
            <v>598045455</v>
          </cell>
          <cell r="O397">
            <v>438909091</v>
          </cell>
          <cell r="P397">
            <v>299500002</v>
          </cell>
          <cell r="Q397">
            <v>1577327275</v>
          </cell>
          <cell r="R397">
            <v>6010595467</v>
          </cell>
        </row>
        <row r="399">
          <cell r="C399" t="str">
            <v>6-61100</v>
          </cell>
          <cell r="D399" t="str">
            <v>JAS Academy</v>
          </cell>
          <cell r="F399">
            <v>-4545454</v>
          </cell>
          <cell r="G399">
            <v>363636</v>
          </cell>
          <cell r="H399">
            <v>90909</v>
          </cell>
          <cell r="I399">
            <v>514545455</v>
          </cell>
          <cell r="J399">
            <v>189090915</v>
          </cell>
          <cell r="K399">
            <v>645454545</v>
          </cell>
          <cell r="L399">
            <v>136363636</v>
          </cell>
          <cell r="M399">
            <v>392727277</v>
          </cell>
          <cell r="N399">
            <v>189090911</v>
          </cell>
          <cell r="O399">
            <v>180000000</v>
          </cell>
          <cell r="P399">
            <v>0</v>
          </cell>
          <cell r="Q399">
            <v>627727276</v>
          </cell>
          <cell r="R399">
            <v>2870909106</v>
          </cell>
        </row>
        <row r="400">
          <cell r="C400" t="str">
            <v>6-61110</v>
          </cell>
          <cell r="D400" t="str">
            <v>JAS Academy</v>
          </cell>
          <cell r="F400">
            <v>-4545454</v>
          </cell>
          <cell r="G400">
            <v>363636</v>
          </cell>
          <cell r="H400">
            <v>90909</v>
          </cell>
          <cell r="I400">
            <v>514545455</v>
          </cell>
          <cell r="J400">
            <v>189090915</v>
          </cell>
          <cell r="K400">
            <v>645454545</v>
          </cell>
          <cell r="L400">
            <v>136363636</v>
          </cell>
          <cell r="M400">
            <v>392727277</v>
          </cell>
          <cell r="N400">
            <v>189090911</v>
          </cell>
          <cell r="O400">
            <v>180000000</v>
          </cell>
          <cell r="P400">
            <v>0</v>
          </cell>
          <cell r="Q400">
            <v>627727276</v>
          </cell>
          <cell r="R400">
            <v>2870909106</v>
          </cell>
        </row>
        <row r="402">
          <cell r="C402" t="str">
            <v>6-61200</v>
          </cell>
          <cell r="D402" t="str">
            <v>Training AVSEC</v>
          </cell>
          <cell r="F402">
            <v>65454545</v>
          </cell>
          <cell r="G402">
            <v>50181816</v>
          </cell>
          <cell r="H402">
            <v>86363636</v>
          </cell>
          <cell r="I402">
            <v>3090909</v>
          </cell>
          <cell r="J402">
            <v>155045455</v>
          </cell>
          <cell r="K402">
            <v>53181818</v>
          </cell>
          <cell r="L402">
            <v>34272726</v>
          </cell>
          <cell r="M402">
            <v>83045454</v>
          </cell>
          <cell r="N402">
            <v>95772725</v>
          </cell>
          <cell r="O402">
            <v>105272727</v>
          </cell>
          <cell r="P402">
            <v>145136364</v>
          </cell>
          <cell r="Q402">
            <v>625363635</v>
          </cell>
          <cell r="R402">
            <v>1502181810</v>
          </cell>
        </row>
        <row r="403">
          <cell r="C403" t="str">
            <v>6-61210</v>
          </cell>
          <cell r="D403" t="str">
            <v>Initial - Basic AVSEC</v>
          </cell>
          <cell r="F403">
            <v>65454545</v>
          </cell>
          <cell r="G403">
            <v>9181816</v>
          </cell>
          <cell r="H403">
            <v>87363636</v>
          </cell>
          <cell r="I403">
            <v>3090909</v>
          </cell>
          <cell r="J403">
            <v>84136364</v>
          </cell>
          <cell r="K403">
            <v>53181818</v>
          </cell>
          <cell r="L403">
            <v>1999999</v>
          </cell>
          <cell r="M403">
            <v>83045454</v>
          </cell>
          <cell r="N403">
            <v>57136361</v>
          </cell>
          <cell r="O403">
            <v>7090909</v>
          </cell>
          <cell r="P403">
            <v>45136364</v>
          </cell>
          <cell r="Q403">
            <v>274090909</v>
          </cell>
          <cell r="R403">
            <v>770909084</v>
          </cell>
        </row>
        <row r="404">
          <cell r="C404" t="str">
            <v>6-61220</v>
          </cell>
          <cell r="D404" t="str">
            <v>Initial - Junior AVSEC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2272727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49545455</v>
          </cell>
          <cell r="Q404">
            <v>0</v>
          </cell>
          <cell r="R404">
            <v>51818182</v>
          </cell>
        </row>
        <row r="405">
          <cell r="C405" t="str">
            <v>6-61230</v>
          </cell>
          <cell r="D405" t="str">
            <v>Initial - Senior AVSEC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18181818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75000000</v>
          </cell>
          <cell r="P405">
            <v>0</v>
          </cell>
          <cell r="Q405">
            <v>326727272</v>
          </cell>
          <cell r="R405">
            <v>419909090</v>
          </cell>
        </row>
        <row r="406">
          <cell r="C406" t="str">
            <v>6-61240</v>
          </cell>
          <cell r="D406" t="str">
            <v>Recurrent - Basic AVSEC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-3636364</v>
          </cell>
          <cell r="O406">
            <v>0</v>
          </cell>
          <cell r="P406">
            <v>14090909</v>
          </cell>
          <cell r="Q406">
            <v>0</v>
          </cell>
          <cell r="R406">
            <v>10454545</v>
          </cell>
        </row>
        <row r="407">
          <cell r="C407" t="str">
            <v>6-61250</v>
          </cell>
          <cell r="D407" t="str">
            <v>Recurrent - Junior AVSEC</v>
          </cell>
          <cell r="F407">
            <v>0</v>
          </cell>
          <cell r="G407">
            <v>41000000</v>
          </cell>
          <cell r="H407">
            <v>-1000000</v>
          </cell>
          <cell r="I407">
            <v>0</v>
          </cell>
          <cell r="J407">
            <v>28636364</v>
          </cell>
          <cell r="K407">
            <v>0</v>
          </cell>
          <cell r="L407">
            <v>32272727</v>
          </cell>
          <cell r="M407">
            <v>0</v>
          </cell>
          <cell r="N407">
            <v>42272728</v>
          </cell>
          <cell r="O407">
            <v>23181818</v>
          </cell>
          <cell r="P407">
            <v>36363636</v>
          </cell>
          <cell r="Q407">
            <v>20454545</v>
          </cell>
          <cell r="R407">
            <v>223181818</v>
          </cell>
        </row>
        <row r="408">
          <cell r="C408" t="str">
            <v>6-61260</v>
          </cell>
          <cell r="D408" t="str">
            <v>Recurrent - Senior AVSEC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21818182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4090909</v>
          </cell>
          <cell r="R408">
            <v>25909091</v>
          </cell>
        </row>
        <row r="409">
          <cell r="C409" t="str">
            <v>6-61270</v>
          </cell>
          <cell r="D409" t="str">
            <v>Awareness AVSEC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1">
          <cell r="C411" t="str">
            <v>6-61300</v>
          </cell>
          <cell r="D411" t="str">
            <v>Training Dangerous Good (DG) Operator</v>
          </cell>
          <cell r="F411">
            <v>33181818</v>
          </cell>
          <cell r="G411">
            <v>0</v>
          </cell>
          <cell r="H411">
            <v>32727273</v>
          </cell>
          <cell r="I411">
            <v>0</v>
          </cell>
          <cell r="J411">
            <v>33181819</v>
          </cell>
          <cell r="K411">
            <v>0</v>
          </cell>
          <cell r="L411">
            <v>0</v>
          </cell>
          <cell r="M411">
            <v>24090909</v>
          </cell>
          <cell r="N411">
            <v>65909092</v>
          </cell>
          <cell r="O411">
            <v>50909092</v>
          </cell>
          <cell r="P411">
            <v>61090909</v>
          </cell>
          <cell r="Q411">
            <v>86363636</v>
          </cell>
          <cell r="R411">
            <v>387454548</v>
          </cell>
        </row>
        <row r="412">
          <cell r="C412" t="str">
            <v>6-61310</v>
          </cell>
          <cell r="D412" t="str">
            <v>Initial - DG</v>
          </cell>
          <cell r="F412">
            <v>33181818</v>
          </cell>
          <cell r="G412">
            <v>0</v>
          </cell>
          <cell r="H412">
            <v>32727273</v>
          </cell>
          <cell r="I412">
            <v>0</v>
          </cell>
          <cell r="J412">
            <v>26363637</v>
          </cell>
          <cell r="K412">
            <v>0</v>
          </cell>
          <cell r="L412">
            <v>0</v>
          </cell>
          <cell r="M412">
            <v>17272727</v>
          </cell>
          <cell r="N412">
            <v>27727273</v>
          </cell>
          <cell r="O412">
            <v>29090910</v>
          </cell>
          <cell r="P412">
            <v>61090909</v>
          </cell>
          <cell r="Q412">
            <v>60909091</v>
          </cell>
          <cell r="R412">
            <v>288363638</v>
          </cell>
        </row>
        <row r="413">
          <cell r="C413" t="str">
            <v>6-61320</v>
          </cell>
          <cell r="D413" t="str">
            <v>Recurrent - DG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6818182</v>
          </cell>
          <cell r="K413">
            <v>0</v>
          </cell>
          <cell r="L413">
            <v>0</v>
          </cell>
          <cell r="M413">
            <v>6818182</v>
          </cell>
          <cell r="N413">
            <v>38181819</v>
          </cell>
          <cell r="O413">
            <v>21818182</v>
          </cell>
          <cell r="P413">
            <v>0</v>
          </cell>
          <cell r="Q413">
            <v>25454545</v>
          </cell>
          <cell r="R413">
            <v>99090910</v>
          </cell>
        </row>
        <row r="415">
          <cell r="C415" t="str">
            <v>6-61400</v>
          </cell>
          <cell r="D415" t="str">
            <v>Training GSE Operator</v>
          </cell>
          <cell r="F415">
            <v>19027273</v>
          </cell>
          <cell r="G415">
            <v>0</v>
          </cell>
          <cell r="H415">
            <v>0</v>
          </cell>
          <cell r="I415">
            <v>31818182</v>
          </cell>
          <cell r="J415">
            <v>69545454</v>
          </cell>
          <cell r="K415">
            <v>44545453</v>
          </cell>
          <cell r="L415">
            <v>31363638</v>
          </cell>
          <cell r="M415">
            <v>0</v>
          </cell>
          <cell r="N415">
            <v>164545454</v>
          </cell>
          <cell r="O415">
            <v>35000000</v>
          </cell>
          <cell r="P415">
            <v>0</v>
          </cell>
          <cell r="Q415">
            <v>4000001</v>
          </cell>
          <cell r="R415">
            <v>399845455</v>
          </cell>
        </row>
        <row r="416">
          <cell r="C416" t="str">
            <v>6-61410</v>
          </cell>
          <cell r="D416" t="str">
            <v>Initial - GSE Operator</v>
          </cell>
          <cell r="F416">
            <v>7000000</v>
          </cell>
          <cell r="G416">
            <v>0</v>
          </cell>
          <cell r="H416">
            <v>0</v>
          </cell>
          <cell r="I416">
            <v>31818182</v>
          </cell>
          <cell r="J416">
            <v>68181818</v>
          </cell>
          <cell r="K416">
            <v>39090908</v>
          </cell>
          <cell r="L416">
            <v>31363638</v>
          </cell>
          <cell r="M416">
            <v>0</v>
          </cell>
          <cell r="N416">
            <v>49090909</v>
          </cell>
          <cell r="O416">
            <v>35000000</v>
          </cell>
          <cell r="P416">
            <v>0</v>
          </cell>
          <cell r="Q416">
            <v>4000001</v>
          </cell>
          <cell r="R416">
            <v>265545456</v>
          </cell>
        </row>
        <row r="417">
          <cell r="C417" t="str">
            <v>6-61420</v>
          </cell>
          <cell r="D417" t="str">
            <v>Recurrent - GSE Operator</v>
          </cell>
          <cell r="F417">
            <v>12027273</v>
          </cell>
          <cell r="G417">
            <v>0</v>
          </cell>
          <cell r="H417">
            <v>0</v>
          </cell>
          <cell r="I417">
            <v>0</v>
          </cell>
          <cell r="J417">
            <v>1363636</v>
          </cell>
          <cell r="K417">
            <v>5454545</v>
          </cell>
          <cell r="L417">
            <v>0</v>
          </cell>
          <cell r="M417">
            <v>0</v>
          </cell>
          <cell r="N417">
            <v>115454545</v>
          </cell>
          <cell r="O417">
            <v>0</v>
          </cell>
          <cell r="P417">
            <v>0</v>
          </cell>
          <cell r="Q417">
            <v>0</v>
          </cell>
          <cell r="R417">
            <v>134299999</v>
          </cell>
        </row>
        <row r="419">
          <cell r="C419" t="str">
            <v>6-61500</v>
          </cell>
          <cell r="D419" t="str">
            <v>On the Job Training (OJT)</v>
          </cell>
          <cell r="F419">
            <v>37727273</v>
          </cell>
          <cell r="G419">
            <v>48727273</v>
          </cell>
          <cell r="H419">
            <v>89954546</v>
          </cell>
          <cell r="I419">
            <v>-12986364</v>
          </cell>
          <cell r="J419">
            <v>75909091</v>
          </cell>
          <cell r="K419">
            <v>0</v>
          </cell>
          <cell r="L419">
            <v>7000000</v>
          </cell>
          <cell r="M419">
            <v>16727273</v>
          </cell>
          <cell r="N419">
            <v>31818182</v>
          </cell>
          <cell r="O419">
            <v>70909091</v>
          </cell>
          <cell r="P419">
            <v>54727274</v>
          </cell>
          <cell r="Q419">
            <v>248327273</v>
          </cell>
          <cell r="R419">
            <v>668840912</v>
          </cell>
        </row>
        <row r="420">
          <cell r="C420" t="str">
            <v>6-61510</v>
          </cell>
          <cell r="D420" t="str">
            <v>On the Job Training (OJTt)</v>
          </cell>
          <cell r="F420">
            <v>37727273</v>
          </cell>
          <cell r="G420">
            <v>48727273</v>
          </cell>
          <cell r="H420">
            <v>89954546</v>
          </cell>
          <cell r="I420">
            <v>-12986364</v>
          </cell>
          <cell r="J420">
            <v>75909091</v>
          </cell>
          <cell r="K420">
            <v>0</v>
          </cell>
          <cell r="L420">
            <v>7000000</v>
          </cell>
          <cell r="M420">
            <v>16727273</v>
          </cell>
          <cell r="N420">
            <v>31818182</v>
          </cell>
          <cell r="O420">
            <v>70909091</v>
          </cell>
          <cell r="P420">
            <v>54727274</v>
          </cell>
          <cell r="Q420">
            <v>248327273</v>
          </cell>
          <cell r="R420">
            <v>668840912</v>
          </cell>
        </row>
        <row r="422">
          <cell r="C422" t="str">
            <v>6-61600</v>
          </cell>
          <cell r="D422" t="str">
            <v>Training Ticketing</v>
          </cell>
          <cell r="F422">
            <v>13636364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13636364</v>
          </cell>
        </row>
        <row r="423">
          <cell r="C423" t="str">
            <v>6-61610</v>
          </cell>
          <cell r="D423" t="str">
            <v>Training Ticketing</v>
          </cell>
          <cell r="F423">
            <v>13636364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13636364</v>
          </cell>
        </row>
        <row r="425">
          <cell r="C425" t="str">
            <v>6-61700</v>
          </cell>
          <cell r="D425" t="str">
            <v>Training Basic Passanger Handling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61363636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61363636</v>
          </cell>
        </row>
        <row r="426">
          <cell r="C426" t="str">
            <v>6-61710</v>
          </cell>
          <cell r="D426" t="str">
            <v>Training Basic Passanger Handling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61363636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61363636</v>
          </cell>
        </row>
        <row r="428">
          <cell r="C428" t="str">
            <v>6-61800</v>
          </cell>
          <cell r="D428" t="str">
            <v>Porter Awareness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3181818</v>
          </cell>
          <cell r="O428">
            <v>0</v>
          </cell>
          <cell r="P428">
            <v>38545455</v>
          </cell>
          <cell r="Q428">
            <v>-14454546</v>
          </cell>
          <cell r="R428">
            <v>27272727</v>
          </cell>
        </row>
        <row r="429">
          <cell r="C429" t="str">
            <v>6-61810</v>
          </cell>
          <cell r="D429" t="str">
            <v>Porter Awareness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3181818</v>
          </cell>
          <cell r="O429">
            <v>0</v>
          </cell>
          <cell r="P429">
            <v>38545455</v>
          </cell>
          <cell r="Q429">
            <v>-14454546</v>
          </cell>
          <cell r="R429">
            <v>27272727</v>
          </cell>
        </row>
        <row r="431">
          <cell r="C431" t="str">
            <v>6-61900</v>
          </cell>
          <cell r="D431" t="str">
            <v>Training Marshalling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34545455</v>
          </cell>
          <cell r="N431">
            <v>47727273</v>
          </cell>
          <cell r="O431">
            <v>-3181819</v>
          </cell>
          <cell r="P431">
            <v>0</v>
          </cell>
          <cell r="Q431">
            <v>0</v>
          </cell>
          <cell r="R431">
            <v>79090909</v>
          </cell>
        </row>
        <row r="432">
          <cell r="C432" t="str">
            <v>6-61910</v>
          </cell>
          <cell r="D432" t="str">
            <v>Initial-Marshalling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34545455</v>
          </cell>
          <cell r="N432">
            <v>0</v>
          </cell>
          <cell r="O432">
            <v>-3181819</v>
          </cell>
          <cell r="P432">
            <v>0</v>
          </cell>
          <cell r="Q432">
            <v>0</v>
          </cell>
          <cell r="R432">
            <v>31363636</v>
          </cell>
        </row>
        <row r="433">
          <cell r="C433" t="str">
            <v>6-61920</v>
          </cell>
          <cell r="D433" t="str">
            <v>Recurrent Marshalling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47727273</v>
          </cell>
          <cell r="O433">
            <v>0</v>
          </cell>
          <cell r="P433">
            <v>0</v>
          </cell>
          <cell r="Q433">
            <v>0</v>
          </cell>
          <cell r="R433">
            <v>47727273</v>
          </cell>
        </row>
        <row r="435">
          <cell r="C435" t="str">
            <v>6-61950</v>
          </cell>
          <cell r="D435" t="str">
            <v>Training Flight Attendance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</row>
        <row r="436">
          <cell r="C436" t="str">
            <v>6-61960</v>
          </cell>
          <cell r="D436" t="str">
            <v>Initial Flight Attendance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</row>
        <row r="437">
          <cell r="C437" t="str">
            <v>6-61970</v>
          </cell>
          <cell r="D437" t="str">
            <v>Recurrent Flight Attendance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</row>
        <row r="439">
          <cell r="C439" t="str">
            <v>6-61980</v>
          </cell>
          <cell r="D439" t="str">
            <v>Training Loading &amp; Unloading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</row>
        <row r="440">
          <cell r="C440" t="str">
            <v>6-61990</v>
          </cell>
          <cell r="D440" t="str">
            <v>Training Loading &amp; Unloading</v>
          </cell>
        </row>
        <row r="442">
          <cell r="C442" t="str">
            <v>6-62000</v>
          </cell>
          <cell r="D442" t="str">
            <v>Ancillary Service - Commercial Training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</row>
        <row r="444">
          <cell r="C444" t="str">
            <v>6-62100</v>
          </cell>
          <cell r="D444" t="str">
            <v>Rental Room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</row>
        <row r="445">
          <cell r="C445" t="str">
            <v>6-62110</v>
          </cell>
          <cell r="D445" t="str">
            <v>Rental Room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</row>
        <row r="447">
          <cell r="C447" t="str">
            <v>6-62200</v>
          </cell>
          <cell r="D447" t="str">
            <v>Rental CBT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</row>
        <row r="448">
          <cell r="C448" t="str">
            <v>6-62210</v>
          </cell>
          <cell r="D448" t="str">
            <v>Rental CBT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</row>
        <row r="450">
          <cell r="C450" t="str">
            <v>6-62300</v>
          </cell>
          <cell r="D450" t="str">
            <v>Flying Trainer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</row>
        <row r="451">
          <cell r="C451" t="str">
            <v>6-62310</v>
          </cell>
          <cell r="D451" t="str">
            <v>Flying Trainer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</row>
        <row r="453">
          <cell r="C453">
            <v>62000</v>
          </cell>
          <cell r="D453" t="str">
            <v>Discount</v>
          </cell>
          <cell r="F453">
            <v>-1247937825</v>
          </cell>
          <cell r="G453">
            <v>-857527099</v>
          </cell>
          <cell r="H453">
            <v>-365046127</v>
          </cell>
          <cell r="I453">
            <v>-772419239</v>
          </cell>
          <cell r="J453">
            <v>-1046065739</v>
          </cell>
          <cell r="K453">
            <v>-580629735</v>
          </cell>
          <cell r="L453">
            <v>-986264181</v>
          </cell>
          <cell r="M453">
            <v>-1469926989</v>
          </cell>
          <cell r="N453">
            <v>-940048323</v>
          </cell>
          <cell r="O453">
            <v>831836097</v>
          </cell>
          <cell r="P453">
            <v>-942059924</v>
          </cell>
          <cell r="Q453">
            <v>-797269282</v>
          </cell>
          <cell r="R453">
            <v>-9173358366</v>
          </cell>
        </row>
        <row r="454">
          <cell r="C454">
            <v>62100</v>
          </cell>
          <cell r="D454" t="str">
            <v>Discount - Ground Handling Premier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-570542546</v>
          </cell>
          <cell r="N454">
            <v>0</v>
          </cell>
          <cell r="O454">
            <v>119601474</v>
          </cell>
          <cell r="P454">
            <v>333848408</v>
          </cell>
          <cell r="Q454">
            <v>0</v>
          </cell>
          <cell r="R454">
            <v>-117092664</v>
          </cell>
        </row>
        <row r="455">
          <cell r="C455">
            <v>62200</v>
          </cell>
          <cell r="D455" t="str">
            <v>Discount - Ground Handling Silver</v>
          </cell>
          <cell r="F455">
            <v>-40989204</v>
          </cell>
          <cell r="G455">
            <v>-40925856</v>
          </cell>
          <cell r="H455">
            <v>-50729082</v>
          </cell>
          <cell r="I455">
            <v>-46701915</v>
          </cell>
          <cell r="J455">
            <v>12692085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-173891907</v>
          </cell>
          <cell r="R455">
            <v>-340545879</v>
          </cell>
        </row>
        <row r="456">
          <cell r="C456">
            <v>62300</v>
          </cell>
          <cell r="D456" t="str">
            <v>Discount - Lounge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-823012755</v>
          </cell>
          <cell r="N456">
            <v>0</v>
          </cell>
          <cell r="O456">
            <v>823012755</v>
          </cell>
          <cell r="P456">
            <v>0</v>
          </cell>
          <cell r="Q456">
            <v>0</v>
          </cell>
          <cell r="R456">
            <v>0</v>
          </cell>
        </row>
        <row r="457">
          <cell r="C457">
            <v>62400</v>
          </cell>
          <cell r="D457" t="str">
            <v>Discount - Cargo Handling</v>
          </cell>
          <cell r="F457">
            <v>-1206948621</v>
          </cell>
          <cell r="G457">
            <v>-816601243</v>
          </cell>
          <cell r="H457">
            <v>-314317045</v>
          </cell>
          <cell r="I457">
            <v>-725717324</v>
          </cell>
          <cell r="J457">
            <v>-1058757824</v>
          </cell>
          <cell r="K457">
            <v>-580629735</v>
          </cell>
          <cell r="L457">
            <v>-986264181</v>
          </cell>
          <cell r="M457">
            <v>-76371688</v>
          </cell>
          <cell r="N457">
            <v>-940048323</v>
          </cell>
          <cell r="O457">
            <v>-110778132</v>
          </cell>
          <cell r="P457">
            <v>-1275908332</v>
          </cell>
          <cell r="Q457">
            <v>-623377375</v>
          </cell>
          <cell r="R457">
            <v>-8715719823</v>
          </cell>
        </row>
        <row r="458">
          <cell r="C458">
            <v>62500</v>
          </cell>
          <cell r="D458" t="str">
            <v>Discount - Airport Special Assistance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</row>
        <row r="459">
          <cell r="C459">
            <v>62600</v>
          </cell>
          <cell r="D459" t="str">
            <v>Discount - Commercial Training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</row>
        <row r="461">
          <cell r="C461">
            <v>63000</v>
          </cell>
          <cell r="D461" t="str">
            <v>Sales Return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</row>
        <row r="462">
          <cell r="C462">
            <v>63100</v>
          </cell>
          <cell r="D462" t="str">
            <v>Sales Return - Ground Handling Premier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C463">
            <v>63200</v>
          </cell>
          <cell r="D463" t="str">
            <v>Sales Return - Ground Handling Silver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</row>
        <row r="464">
          <cell r="C464">
            <v>63300</v>
          </cell>
          <cell r="D464" t="str">
            <v>Sales Return - Lounge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</row>
        <row r="465">
          <cell r="C465">
            <v>63400</v>
          </cell>
          <cell r="D465" t="str">
            <v>Sales Return - Cargo Handling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</row>
        <row r="466">
          <cell r="C466">
            <v>63500</v>
          </cell>
          <cell r="D466" t="str">
            <v>Sales Return - Airport Special Assistance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C467">
            <v>63600</v>
          </cell>
          <cell r="D467" t="str">
            <v>Sales Return - Commercial Training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</row>
        <row r="469">
          <cell r="C469">
            <v>70000</v>
          </cell>
          <cell r="D469" t="str">
            <v>Operating Expenses</v>
          </cell>
          <cell r="F469">
            <v>59265413695</v>
          </cell>
          <cell r="G469">
            <v>60991685987</v>
          </cell>
          <cell r="H469">
            <v>65514012919</v>
          </cell>
          <cell r="I469">
            <v>63758330222</v>
          </cell>
          <cell r="J469">
            <v>65862084909</v>
          </cell>
          <cell r="K469">
            <v>65840720152</v>
          </cell>
          <cell r="L469">
            <v>61409400287</v>
          </cell>
          <cell r="M469">
            <v>60562476134</v>
          </cell>
          <cell r="N469">
            <v>62270522801</v>
          </cell>
          <cell r="O469">
            <v>61613881264</v>
          </cell>
          <cell r="P469">
            <v>64435223854</v>
          </cell>
          <cell r="Q469">
            <v>76502990009</v>
          </cell>
          <cell r="R469">
            <v>768026742233</v>
          </cell>
        </row>
        <row r="471">
          <cell r="C471">
            <v>71000</v>
          </cell>
          <cell r="D471" t="str">
            <v xml:space="preserve">Direct Cost </v>
          </cell>
          <cell r="F471">
            <v>25989664008</v>
          </cell>
          <cell r="G471">
            <v>25782745653</v>
          </cell>
          <cell r="H471">
            <v>26890863486</v>
          </cell>
          <cell r="I471">
            <v>27078191220</v>
          </cell>
          <cell r="J471">
            <v>27794423211</v>
          </cell>
          <cell r="K471">
            <v>26511328290</v>
          </cell>
          <cell r="L471">
            <v>26866227672</v>
          </cell>
          <cell r="M471">
            <v>25872891599</v>
          </cell>
          <cell r="N471">
            <v>27284696749</v>
          </cell>
          <cell r="O471">
            <v>27719055548</v>
          </cell>
          <cell r="P471">
            <v>30824735928</v>
          </cell>
          <cell r="Q471">
            <v>38941082836</v>
          </cell>
          <cell r="R471">
            <v>337555906200</v>
          </cell>
        </row>
        <row r="473">
          <cell r="C473">
            <v>71100</v>
          </cell>
          <cell r="D473" t="str">
            <v>Contract Services</v>
          </cell>
          <cell r="F473">
            <v>10430731598</v>
          </cell>
          <cell r="G473">
            <v>10843079738</v>
          </cell>
          <cell r="H473">
            <v>9815507827</v>
          </cell>
          <cell r="I473">
            <v>10894326686</v>
          </cell>
          <cell r="J473">
            <v>11428650049</v>
          </cell>
          <cell r="K473">
            <v>11194660703</v>
          </cell>
          <cell r="L473">
            <v>10571027414</v>
          </cell>
          <cell r="M473">
            <v>11093102380</v>
          </cell>
          <cell r="N473">
            <v>11337825295</v>
          </cell>
          <cell r="O473">
            <v>11802621621</v>
          </cell>
          <cell r="P473">
            <v>9675717394</v>
          </cell>
          <cell r="Q473">
            <v>11718342317</v>
          </cell>
          <cell r="R473">
            <v>130805593022</v>
          </cell>
        </row>
        <row r="474">
          <cell r="C474">
            <v>71101</v>
          </cell>
          <cell r="D474" t="str">
            <v>Aircraft Cleaning</v>
          </cell>
          <cell r="F474">
            <v>1352104584</v>
          </cell>
          <cell r="G474">
            <v>1388462689</v>
          </cell>
          <cell r="H474">
            <v>1326626450</v>
          </cell>
          <cell r="I474">
            <v>1267140538</v>
          </cell>
          <cell r="J474">
            <v>1862995509</v>
          </cell>
          <cell r="K474">
            <v>1442833767</v>
          </cell>
          <cell r="L474">
            <v>1537181549</v>
          </cell>
          <cell r="M474">
            <v>1524381393</v>
          </cell>
          <cell r="N474">
            <v>1913163837</v>
          </cell>
          <cell r="O474">
            <v>1783370955</v>
          </cell>
          <cell r="P474">
            <v>1205972412</v>
          </cell>
          <cell r="Q474">
            <v>1730445006</v>
          </cell>
          <cell r="R474">
            <v>18334678689</v>
          </cell>
        </row>
        <row r="475">
          <cell r="C475">
            <v>71102</v>
          </cell>
          <cell r="D475" t="str">
            <v>Porter - Baggage</v>
          </cell>
          <cell r="F475">
            <v>1107211338</v>
          </cell>
          <cell r="G475">
            <v>975350987</v>
          </cell>
          <cell r="H475">
            <v>1104473891</v>
          </cell>
          <cell r="I475">
            <v>1050905238</v>
          </cell>
          <cell r="J475">
            <v>1121648661</v>
          </cell>
          <cell r="K475">
            <v>1037205236</v>
          </cell>
          <cell r="L475">
            <v>1180512433</v>
          </cell>
          <cell r="M475">
            <v>1275393573</v>
          </cell>
          <cell r="N475">
            <v>1135123827</v>
          </cell>
          <cell r="O475">
            <v>1148927132</v>
          </cell>
          <cell r="P475">
            <v>1058177354</v>
          </cell>
          <cell r="Q475">
            <v>1096691534</v>
          </cell>
          <cell r="R475">
            <v>13291621204</v>
          </cell>
        </row>
        <row r="476">
          <cell r="C476">
            <v>71103</v>
          </cell>
          <cell r="D476" t="str">
            <v>Porter - Cargo</v>
          </cell>
          <cell r="F476">
            <v>978973983</v>
          </cell>
          <cell r="G476">
            <v>938073380</v>
          </cell>
          <cell r="H476">
            <v>1190100866</v>
          </cell>
          <cell r="I476">
            <v>1029888856</v>
          </cell>
          <cell r="J476">
            <v>1055174601</v>
          </cell>
          <cell r="K476">
            <v>1070907901</v>
          </cell>
          <cell r="L476">
            <v>965761511</v>
          </cell>
          <cell r="M476">
            <v>671299657</v>
          </cell>
          <cell r="N476">
            <v>979284307</v>
          </cell>
          <cell r="O476">
            <v>1079036219</v>
          </cell>
          <cell r="P476">
            <v>1139296182</v>
          </cell>
          <cell r="Q476">
            <v>987589487</v>
          </cell>
          <cell r="R476">
            <v>12085386950</v>
          </cell>
        </row>
        <row r="477">
          <cell r="C477">
            <v>71104</v>
          </cell>
          <cell r="D477" t="str">
            <v>Security</v>
          </cell>
          <cell r="F477">
            <v>2949937601</v>
          </cell>
          <cell r="G477">
            <v>3679903557</v>
          </cell>
          <cell r="H477">
            <v>2831621896</v>
          </cell>
          <cell r="I477">
            <v>3324967044</v>
          </cell>
          <cell r="J477">
            <v>3213854361</v>
          </cell>
          <cell r="K477">
            <v>3493108386</v>
          </cell>
          <cell r="L477">
            <v>2994950573</v>
          </cell>
          <cell r="M477">
            <v>3296638657</v>
          </cell>
          <cell r="N477">
            <v>2956785013</v>
          </cell>
          <cell r="O477">
            <v>3120427925</v>
          </cell>
          <cell r="P477">
            <v>2678348351</v>
          </cell>
          <cell r="Q477">
            <v>3846937057</v>
          </cell>
          <cell r="R477">
            <v>38387480421</v>
          </cell>
        </row>
        <row r="478">
          <cell r="C478">
            <v>71105</v>
          </cell>
          <cell r="D478" t="str">
            <v>Manpower Outsourcing</v>
          </cell>
          <cell r="F478">
            <v>1058154724</v>
          </cell>
          <cell r="G478">
            <v>947786111</v>
          </cell>
          <cell r="H478">
            <v>948601691</v>
          </cell>
          <cell r="I478">
            <v>1057227454</v>
          </cell>
          <cell r="J478">
            <v>1188145522</v>
          </cell>
          <cell r="K478">
            <v>1117881687</v>
          </cell>
          <cell r="L478">
            <v>969358408</v>
          </cell>
          <cell r="M478">
            <v>1073570626</v>
          </cell>
          <cell r="N478">
            <v>1228850802</v>
          </cell>
          <cell r="O478">
            <v>1198854828</v>
          </cell>
          <cell r="P478">
            <v>987504187</v>
          </cell>
          <cell r="Q478">
            <v>875547681</v>
          </cell>
          <cell r="R478">
            <v>12651483721</v>
          </cell>
        </row>
        <row r="479">
          <cell r="C479">
            <v>71106</v>
          </cell>
          <cell r="D479" t="str">
            <v>Services Outsourcing</v>
          </cell>
          <cell r="F479">
            <v>53029000</v>
          </cell>
          <cell r="G479">
            <v>52879000</v>
          </cell>
          <cell r="H479">
            <v>33529000</v>
          </cell>
          <cell r="I479">
            <v>33529000</v>
          </cell>
          <cell r="J479">
            <v>33529000</v>
          </cell>
          <cell r="K479">
            <v>40529000</v>
          </cell>
          <cell r="L479">
            <v>33529000</v>
          </cell>
          <cell r="M479">
            <v>33529000</v>
          </cell>
          <cell r="N479">
            <v>40529000</v>
          </cell>
          <cell r="O479">
            <v>42729000</v>
          </cell>
          <cell r="P479">
            <v>2880000</v>
          </cell>
          <cell r="Q479">
            <v>43178000</v>
          </cell>
          <cell r="R479">
            <v>443398000</v>
          </cell>
        </row>
        <row r="480">
          <cell r="C480">
            <v>71107</v>
          </cell>
          <cell r="D480" t="str">
            <v>GSE Rent Expense</v>
          </cell>
          <cell r="F480">
            <v>1705806658</v>
          </cell>
          <cell r="G480">
            <v>1796997395</v>
          </cell>
          <cell r="H480">
            <v>1051431977</v>
          </cell>
          <cell r="I480">
            <v>1622237030</v>
          </cell>
          <cell r="J480">
            <v>1618444210</v>
          </cell>
          <cell r="K480">
            <v>1465746273</v>
          </cell>
          <cell r="L480">
            <v>1563422518</v>
          </cell>
          <cell r="M480">
            <v>1627938092</v>
          </cell>
          <cell r="N480">
            <v>1622306719</v>
          </cell>
          <cell r="O480">
            <v>1570151437</v>
          </cell>
          <cell r="P480">
            <v>1393132073</v>
          </cell>
          <cell r="Q480">
            <v>1428169161</v>
          </cell>
          <cell r="R480">
            <v>18465783543</v>
          </cell>
        </row>
        <row r="481">
          <cell r="C481">
            <v>71108</v>
          </cell>
          <cell r="D481" t="str">
            <v>Aircraft Cleaning and Porter - Package</v>
          </cell>
          <cell r="F481">
            <v>503126924</v>
          </cell>
          <cell r="G481">
            <v>371526044</v>
          </cell>
          <cell r="H481">
            <v>473166593</v>
          </cell>
          <cell r="I481">
            <v>535090598</v>
          </cell>
          <cell r="J481">
            <v>676749128</v>
          </cell>
          <cell r="K481">
            <v>614319521</v>
          </cell>
          <cell r="L481">
            <v>600908019</v>
          </cell>
          <cell r="M481">
            <v>532232083</v>
          </cell>
          <cell r="N481">
            <v>636116810</v>
          </cell>
          <cell r="O481">
            <v>541282410</v>
          </cell>
          <cell r="P481">
            <v>495393496</v>
          </cell>
          <cell r="Q481">
            <v>480890118</v>
          </cell>
          <cell r="R481">
            <v>6460801744</v>
          </cell>
        </row>
        <row r="482">
          <cell r="C482">
            <v>71109</v>
          </cell>
          <cell r="D482" t="str">
            <v>ULD Repair Services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</row>
        <row r="483">
          <cell r="C483">
            <v>71110</v>
          </cell>
          <cell r="D483" t="str">
            <v>Priority Check-In Lounge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C484">
            <v>71111</v>
          </cell>
          <cell r="D484" t="str">
            <v>Avio Bridge Handling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C485">
            <v>71112</v>
          </cell>
          <cell r="D485" t="str">
            <v>ASA - Handling</v>
          </cell>
          <cell r="F485">
            <v>372520394</v>
          </cell>
          <cell r="G485">
            <v>412188085</v>
          </cell>
          <cell r="H485">
            <v>394122852</v>
          </cell>
          <cell r="I485">
            <v>485880420</v>
          </cell>
          <cell r="J485">
            <v>391420083</v>
          </cell>
          <cell r="K485">
            <v>481258922</v>
          </cell>
          <cell r="L485">
            <v>406906577</v>
          </cell>
          <cell r="M485">
            <v>443303758</v>
          </cell>
          <cell r="N485">
            <v>464694439</v>
          </cell>
          <cell r="O485">
            <v>685947400</v>
          </cell>
          <cell r="P485">
            <v>431621936</v>
          </cell>
          <cell r="Q485">
            <v>411943670</v>
          </cell>
          <cell r="R485">
            <v>5381808536</v>
          </cell>
        </row>
        <row r="486">
          <cell r="C486">
            <v>71113</v>
          </cell>
          <cell r="D486" t="str">
            <v>Commercial Training Cost</v>
          </cell>
          <cell r="F486">
            <v>85322002</v>
          </cell>
          <cell r="G486">
            <v>27361613</v>
          </cell>
          <cell r="H486">
            <v>98983590</v>
          </cell>
          <cell r="I486">
            <v>315641240</v>
          </cell>
          <cell r="J486">
            <v>-8321070</v>
          </cell>
          <cell r="K486">
            <v>45625974</v>
          </cell>
          <cell r="L486">
            <v>76652480</v>
          </cell>
          <cell r="M486">
            <v>248703142</v>
          </cell>
          <cell r="N486">
            <v>115690985</v>
          </cell>
          <cell r="O486">
            <v>232545667</v>
          </cell>
          <cell r="P486">
            <v>-1058950</v>
          </cell>
          <cell r="Q486">
            <v>411372856</v>
          </cell>
          <cell r="R486">
            <v>1648519529</v>
          </cell>
        </row>
        <row r="487">
          <cell r="C487">
            <v>71114</v>
          </cell>
          <cell r="D487" t="str">
            <v>Fasilitator Fee - Comm. Training</v>
          </cell>
          <cell r="F487">
            <v>23223647</v>
          </cell>
          <cell r="G487">
            <v>23030925</v>
          </cell>
          <cell r="H487">
            <v>12104641</v>
          </cell>
          <cell r="I487">
            <v>45259799</v>
          </cell>
          <cell r="J487">
            <v>29107109</v>
          </cell>
          <cell r="K487">
            <v>107721130</v>
          </cell>
          <cell r="L487">
            <v>39517776</v>
          </cell>
          <cell r="M487">
            <v>-13571335</v>
          </cell>
          <cell r="N487">
            <v>50517063</v>
          </cell>
          <cell r="O487">
            <v>51648492</v>
          </cell>
          <cell r="P487">
            <v>71565128</v>
          </cell>
          <cell r="Q487">
            <v>143967419</v>
          </cell>
          <cell r="R487">
            <v>584091794</v>
          </cell>
        </row>
        <row r="488">
          <cell r="C488">
            <v>71198</v>
          </cell>
          <cell r="D488" t="str">
            <v>Direct Cost - Initiatives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</row>
        <row r="489">
          <cell r="C489">
            <v>71199</v>
          </cell>
          <cell r="D489" t="str">
            <v>Other Ground Handling Expenses</v>
          </cell>
          <cell r="F489">
            <v>241320743</v>
          </cell>
          <cell r="G489">
            <v>229519952</v>
          </cell>
          <cell r="H489">
            <v>350744380</v>
          </cell>
          <cell r="I489">
            <v>126559469</v>
          </cell>
          <cell r="J489">
            <v>245902935</v>
          </cell>
          <cell r="K489">
            <v>277522906</v>
          </cell>
          <cell r="L489">
            <v>202326570</v>
          </cell>
          <cell r="M489">
            <v>379683734</v>
          </cell>
          <cell r="N489">
            <v>194762493</v>
          </cell>
          <cell r="O489">
            <v>347700156</v>
          </cell>
          <cell r="P489">
            <v>212885225</v>
          </cell>
          <cell r="Q489">
            <v>261610328</v>
          </cell>
          <cell r="R489">
            <v>3070538891</v>
          </cell>
        </row>
        <row r="491">
          <cell r="C491">
            <v>71200</v>
          </cell>
          <cell r="D491" t="str">
            <v>Concession and Other Material</v>
          </cell>
          <cell r="F491">
            <v>15296588783</v>
          </cell>
          <cell r="G491">
            <v>14232346839</v>
          </cell>
          <cell r="H491">
            <v>16616116236</v>
          </cell>
          <cell r="I491">
            <v>15462818744</v>
          </cell>
          <cell r="J491">
            <v>15720505313</v>
          </cell>
          <cell r="K491">
            <v>14846212199</v>
          </cell>
          <cell r="L491">
            <v>15511693739</v>
          </cell>
          <cell r="M491">
            <v>14217006600</v>
          </cell>
          <cell r="N491">
            <v>15516023299</v>
          </cell>
          <cell r="O491">
            <v>15370307961</v>
          </cell>
          <cell r="P491">
            <v>20315178010</v>
          </cell>
          <cell r="Q491">
            <v>26250496889</v>
          </cell>
          <cell r="R491">
            <v>199355294612</v>
          </cell>
        </row>
        <row r="492">
          <cell r="C492">
            <v>71201</v>
          </cell>
          <cell r="D492" t="str">
            <v>Concession</v>
          </cell>
          <cell r="F492">
            <v>4488551336</v>
          </cell>
          <cell r="G492">
            <v>4327546949</v>
          </cell>
          <cell r="H492">
            <v>5835217649</v>
          </cell>
          <cell r="I492">
            <v>4756538080</v>
          </cell>
          <cell r="J492">
            <v>4566147871</v>
          </cell>
          <cell r="K492">
            <v>3974367840</v>
          </cell>
          <cell r="L492">
            <v>4870477173</v>
          </cell>
          <cell r="M492">
            <v>3149584538</v>
          </cell>
          <cell r="N492">
            <v>4158782827</v>
          </cell>
          <cell r="O492">
            <v>4458905332</v>
          </cell>
          <cell r="P492">
            <v>1293468504</v>
          </cell>
          <cell r="Q492">
            <v>1920883262</v>
          </cell>
          <cell r="R492">
            <v>47800471361</v>
          </cell>
        </row>
        <row r="493">
          <cell r="C493">
            <v>71202</v>
          </cell>
          <cell r="D493" t="str">
            <v>Lounge Food and Beverages</v>
          </cell>
          <cell r="F493">
            <v>1884524654</v>
          </cell>
          <cell r="G493">
            <v>1905414085</v>
          </cell>
          <cell r="H493">
            <v>2340864411</v>
          </cell>
          <cell r="I493">
            <v>1869921382</v>
          </cell>
          <cell r="J493">
            <v>2145591093</v>
          </cell>
          <cell r="K493">
            <v>2089006365</v>
          </cell>
          <cell r="L493">
            <v>2322395018</v>
          </cell>
          <cell r="M493">
            <v>2371230706</v>
          </cell>
          <cell r="N493">
            <v>2232269980</v>
          </cell>
          <cell r="O493">
            <v>2179917618</v>
          </cell>
          <cell r="P493">
            <v>2319519760</v>
          </cell>
          <cell r="Q493">
            <v>2488018310</v>
          </cell>
          <cell r="R493">
            <v>26148673382</v>
          </cell>
        </row>
        <row r="494">
          <cell r="C494">
            <v>71203</v>
          </cell>
          <cell r="D494" t="str">
            <v>Cost of Line Maintenance</v>
          </cell>
          <cell r="F494">
            <v>539723033</v>
          </cell>
          <cell r="G494">
            <v>582177309</v>
          </cell>
          <cell r="H494">
            <v>578181313</v>
          </cell>
          <cell r="I494">
            <v>645425207</v>
          </cell>
          <cell r="J494">
            <v>595489146</v>
          </cell>
          <cell r="K494">
            <v>402137014</v>
          </cell>
          <cell r="L494">
            <v>487190242</v>
          </cell>
          <cell r="M494">
            <v>507247547</v>
          </cell>
          <cell r="N494">
            <v>421026165</v>
          </cell>
          <cell r="O494">
            <v>445623055</v>
          </cell>
          <cell r="P494">
            <v>404588044</v>
          </cell>
          <cell r="Q494">
            <v>371385474</v>
          </cell>
          <cell r="R494">
            <v>5980193549</v>
          </cell>
        </row>
        <row r="495">
          <cell r="C495">
            <v>71204</v>
          </cell>
          <cell r="D495" t="str">
            <v>Plastic for Disposal Cost</v>
          </cell>
          <cell r="F495">
            <v>39468400</v>
          </cell>
          <cell r="G495">
            <v>51191000</v>
          </cell>
          <cell r="H495">
            <v>4113400</v>
          </cell>
          <cell r="I495">
            <v>37856400</v>
          </cell>
          <cell r="J495">
            <v>39084400</v>
          </cell>
          <cell r="K495">
            <v>47031400</v>
          </cell>
          <cell r="L495">
            <v>37927000</v>
          </cell>
          <cell r="M495">
            <v>41480600</v>
          </cell>
          <cell r="N495">
            <v>62195600</v>
          </cell>
          <cell r="O495">
            <v>72035000</v>
          </cell>
          <cell r="P495">
            <v>-5543000</v>
          </cell>
          <cell r="Q495">
            <v>30562600</v>
          </cell>
          <cell r="R495">
            <v>457402800</v>
          </cell>
        </row>
        <row r="496">
          <cell r="C496">
            <v>71205</v>
          </cell>
          <cell r="D496" t="str">
            <v>Operational Adhoc Cost</v>
          </cell>
          <cell r="F496">
            <v>325872356</v>
          </cell>
          <cell r="G496">
            <v>113132435</v>
          </cell>
          <cell r="H496">
            <v>90042923</v>
          </cell>
          <cell r="I496">
            <v>117282278</v>
          </cell>
          <cell r="J496">
            <v>8043065</v>
          </cell>
          <cell r="K496">
            <v>94225905</v>
          </cell>
          <cell r="L496">
            <v>11387787</v>
          </cell>
          <cell r="M496">
            <v>265262781</v>
          </cell>
          <cell r="N496">
            <v>277675215</v>
          </cell>
          <cell r="O496">
            <v>45769169</v>
          </cell>
          <cell r="P496">
            <v>394864260</v>
          </cell>
          <cell r="Q496">
            <v>684535516</v>
          </cell>
          <cell r="R496">
            <v>2428093690</v>
          </cell>
        </row>
        <row r="497">
          <cell r="C497">
            <v>71206</v>
          </cell>
          <cell r="D497" t="str">
            <v>Reimbursement Expenses</v>
          </cell>
          <cell r="F497">
            <v>0</v>
          </cell>
          <cell r="G497">
            <v>0</v>
          </cell>
          <cell r="H497">
            <v>0</v>
          </cell>
          <cell r="I497">
            <v>2434637</v>
          </cell>
          <cell r="J497">
            <v>0</v>
          </cell>
          <cell r="K497">
            <v>0</v>
          </cell>
          <cell r="L497">
            <v>0</v>
          </cell>
          <cell r="M497">
            <v>-2434636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1</v>
          </cell>
        </row>
        <row r="498">
          <cell r="C498">
            <v>71207</v>
          </cell>
          <cell r="D498" t="str">
            <v>Cost of Revenue Sharing</v>
          </cell>
          <cell r="F498">
            <v>3812930391</v>
          </cell>
          <cell r="G498">
            <v>3444951356</v>
          </cell>
          <cell r="H498">
            <v>3496047063</v>
          </cell>
          <cell r="I498">
            <v>3637876870</v>
          </cell>
          <cell r="J498">
            <v>3932560525</v>
          </cell>
          <cell r="K498">
            <v>4171333601</v>
          </cell>
          <cell r="L498">
            <v>3340142990</v>
          </cell>
          <cell r="M498">
            <v>3807115231</v>
          </cell>
          <cell r="N498">
            <v>4056848262</v>
          </cell>
          <cell r="O498">
            <v>3884241497</v>
          </cell>
          <cell r="P498">
            <v>11742880948</v>
          </cell>
          <cell r="Q498">
            <v>16904959535</v>
          </cell>
          <cell r="R498">
            <v>66231888269</v>
          </cell>
        </row>
        <row r="499">
          <cell r="C499">
            <v>71208</v>
          </cell>
          <cell r="D499" t="str">
            <v>Fuel for Airside Equipments</v>
          </cell>
          <cell r="F499">
            <v>1149758006</v>
          </cell>
          <cell r="G499">
            <v>954463296</v>
          </cell>
          <cell r="H499">
            <v>1041225586</v>
          </cell>
          <cell r="I499">
            <v>1015572057</v>
          </cell>
          <cell r="J499">
            <v>1291548853</v>
          </cell>
          <cell r="K499">
            <v>1082357413</v>
          </cell>
          <cell r="L499">
            <v>1107054458</v>
          </cell>
          <cell r="M499">
            <v>1046771888</v>
          </cell>
          <cell r="N499">
            <v>993726357</v>
          </cell>
          <cell r="O499">
            <v>949998569</v>
          </cell>
          <cell r="P499">
            <v>920963443</v>
          </cell>
          <cell r="Q499">
            <v>720822745</v>
          </cell>
          <cell r="R499">
            <v>12274262671</v>
          </cell>
        </row>
        <row r="500">
          <cell r="C500">
            <v>71209</v>
          </cell>
          <cell r="D500" t="str">
            <v>Reimbursement Expenses - Bagdel</v>
          </cell>
          <cell r="F500">
            <v>105016324</v>
          </cell>
          <cell r="G500">
            <v>150507768</v>
          </cell>
          <cell r="H500">
            <v>110472519</v>
          </cell>
          <cell r="I500">
            <v>318222457</v>
          </cell>
          <cell r="J500">
            <v>314992843</v>
          </cell>
          <cell r="K500">
            <v>271519424</v>
          </cell>
          <cell r="L500">
            <v>233670003</v>
          </cell>
          <cell r="M500">
            <v>334523584</v>
          </cell>
          <cell r="N500">
            <v>176392605</v>
          </cell>
          <cell r="O500">
            <v>161286695</v>
          </cell>
          <cell r="P500">
            <v>235394203</v>
          </cell>
          <cell r="Q500">
            <v>640053384</v>
          </cell>
          <cell r="R500">
            <v>3052051809</v>
          </cell>
        </row>
        <row r="501">
          <cell r="C501">
            <v>71210</v>
          </cell>
          <cell r="D501" t="str">
            <v>Lounge Space Rental</v>
          </cell>
          <cell r="F501">
            <v>915998000</v>
          </cell>
          <cell r="G501">
            <v>928670000</v>
          </cell>
          <cell r="H501">
            <v>915690000</v>
          </cell>
          <cell r="I501">
            <v>902710000</v>
          </cell>
          <cell r="J501">
            <v>886350000</v>
          </cell>
          <cell r="K501">
            <v>941650000</v>
          </cell>
          <cell r="L501">
            <v>915690000</v>
          </cell>
          <cell r="M501">
            <v>850790000</v>
          </cell>
          <cell r="N501">
            <v>902710000</v>
          </cell>
          <cell r="O501">
            <v>902710000</v>
          </cell>
          <cell r="P501">
            <v>902710000</v>
          </cell>
          <cell r="Q501">
            <v>902710000</v>
          </cell>
          <cell r="R501">
            <v>10868388000</v>
          </cell>
        </row>
        <row r="502">
          <cell r="C502">
            <v>71211</v>
          </cell>
          <cell r="D502" t="str">
            <v>Sales &amp; Return Commission</v>
          </cell>
          <cell r="F502">
            <v>823058459</v>
          </cell>
          <cell r="G502">
            <v>689868339</v>
          </cell>
          <cell r="H502">
            <v>754674600</v>
          </cell>
          <cell r="I502">
            <v>552076675</v>
          </cell>
          <cell r="J502">
            <v>575914314</v>
          </cell>
          <cell r="K502">
            <v>575848312</v>
          </cell>
          <cell r="L502">
            <v>648076690</v>
          </cell>
          <cell r="M502">
            <v>513335646</v>
          </cell>
          <cell r="N502">
            <v>684307386</v>
          </cell>
          <cell r="O502">
            <v>553268008</v>
          </cell>
          <cell r="P502">
            <v>645658396</v>
          </cell>
          <cell r="Q502">
            <v>524232648</v>
          </cell>
          <cell r="R502">
            <v>7540319473</v>
          </cell>
        </row>
        <row r="503">
          <cell r="C503">
            <v>71250</v>
          </cell>
          <cell r="D503" t="str">
            <v>Uncreditable VAT-In</v>
          </cell>
          <cell r="F503">
            <v>1211687824</v>
          </cell>
          <cell r="G503">
            <v>1084424302</v>
          </cell>
          <cell r="H503">
            <v>1449586772</v>
          </cell>
          <cell r="I503">
            <v>1606902701</v>
          </cell>
          <cell r="J503">
            <v>1364783203</v>
          </cell>
          <cell r="K503">
            <v>1196734925</v>
          </cell>
          <cell r="L503">
            <v>1537682378</v>
          </cell>
          <cell r="M503">
            <v>1332098715</v>
          </cell>
          <cell r="N503">
            <v>1550088902</v>
          </cell>
          <cell r="O503">
            <v>1716553018</v>
          </cell>
          <cell r="P503">
            <v>1460673452</v>
          </cell>
          <cell r="Q503">
            <v>1062333415</v>
          </cell>
          <cell r="R503">
            <v>16573549607</v>
          </cell>
        </row>
        <row r="505">
          <cell r="C505">
            <v>71300</v>
          </cell>
          <cell r="D505" t="str">
            <v>Material for Warehousing</v>
          </cell>
          <cell r="F505">
            <v>262343627</v>
          </cell>
          <cell r="G505">
            <v>707319076</v>
          </cell>
          <cell r="H505">
            <v>459239423</v>
          </cell>
          <cell r="I505">
            <v>721045790</v>
          </cell>
          <cell r="J505">
            <v>645267849</v>
          </cell>
          <cell r="K505">
            <v>470455388</v>
          </cell>
          <cell r="L505">
            <v>783506519</v>
          </cell>
          <cell r="M505">
            <v>562782619</v>
          </cell>
          <cell r="N505">
            <v>430848155</v>
          </cell>
          <cell r="O505">
            <v>546125966</v>
          </cell>
          <cell r="P505">
            <v>833840524</v>
          </cell>
          <cell r="Q505">
            <v>972243630</v>
          </cell>
          <cell r="R505">
            <v>7395018566</v>
          </cell>
        </row>
        <row r="506">
          <cell r="C506">
            <v>71301</v>
          </cell>
          <cell r="D506" t="str">
            <v>Packing Expenses</v>
          </cell>
          <cell r="F506">
            <v>136171000</v>
          </cell>
          <cell r="G506">
            <v>210652000</v>
          </cell>
          <cell r="H506">
            <v>145500000</v>
          </cell>
          <cell r="I506">
            <v>282634000</v>
          </cell>
          <cell r="J506">
            <v>204403000</v>
          </cell>
          <cell r="K506">
            <v>218250000</v>
          </cell>
          <cell r="L506">
            <v>473080000</v>
          </cell>
          <cell r="M506">
            <v>72750000</v>
          </cell>
          <cell r="N506">
            <v>121250000</v>
          </cell>
          <cell r="O506">
            <v>169750000</v>
          </cell>
          <cell r="P506">
            <v>218250000</v>
          </cell>
          <cell r="Q506">
            <v>194000000</v>
          </cell>
          <cell r="R506">
            <v>2446690000</v>
          </cell>
        </row>
        <row r="507">
          <cell r="C507">
            <v>71302</v>
          </cell>
          <cell r="D507" t="str">
            <v>Unclaimed Cargo Disposal Cost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77000000</v>
          </cell>
          <cell r="Q507">
            <v>0</v>
          </cell>
          <cell r="R507">
            <v>77000000</v>
          </cell>
        </row>
        <row r="508">
          <cell r="C508">
            <v>71303</v>
          </cell>
          <cell r="D508" t="str">
            <v>X-Ray Expenses</v>
          </cell>
          <cell r="F508">
            <v>19500000</v>
          </cell>
          <cell r="G508">
            <v>171500000</v>
          </cell>
          <cell r="H508">
            <v>95500000</v>
          </cell>
          <cell r="I508">
            <v>95500000</v>
          </cell>
          <cell r="J508">
            <v>95500000</v>
          </cell>
          <cell r="K508">
            <v>95500000</v>
          </cell>
          <cell r="L508">
            <v>95500000</v>
          </cell>
          <cell r="M508">
            <v>95500000</v>
          </cell>
          <cell r="N508">
            <v>95500000</v>
          </cell>
          <cell r="O508">
            <v>134000000</v>
          </cell>
          <cell r="P508">
            <v>57000000</v>
          </cell>
          <cell r="Q508">
            <v>127000000</v>
          </cell>
          <cell r="R508">
            <v>1177500000</v>
          </cell>
        </row>
        <row r="509">
          <cell r="C509">
            <v>71304</v>
          </cell>
          <cell r="D509" t="str">
            <v>Reimbursement Handling (Kade)</v>
          </cell>
          <cell r="F509">
            <v>63776969</v>
          </cell>
          <cell r="G509">
            <v>60844263</v>
          </cell>
          <cell r="H509">
            <v>88092638</v>
          </cell>
          <cell r="I509">
            <v>124517970</v>
          </cell>
          <cell r="J509">
            <v>91472594</v>
          </cell>
          <cell r="K509">
            <v>98606238</v>
          </cell>
          <cell r="L509">
            <v>98442685</v>
          </cell>
          <cell r="M509">
            <v>118608233</v>
          </cell>
          <cell r="N509">
            <v>53284785</v>
          </cell>
          <cell r="O509">
            <v>75901175</v>
          </cell>
          <cell r="P509">
            <v>97218955</v>
          </cell>
          <cell r="Q509">
            <v>127156210</v>
          </cell>
          <cell r="R509">
            <v>1097922715</v>
          </cell>
        </row>
        <row r="510">
          <cell r="C510">
            <v>71305</v>
          </cell>
          <cell r="D510" t="str">
            <v>CT Transport (OB)</v>
          </cell>
          <cell r="F510">
            <v>24460734</v>
          </cell>
          <cell r="G510">
            <v>99344026</v>
          </cell>
          <cell r="H510">
            <v>53514185</v>
          </cell>
          <cell r="I510">
            <v>137852820</v>
          </cell>
          <cell r="J510">
            <v>57610255</v>
          </cell>
          <cell r="K510">
            <v>39001150</v>
          </cell>
          <cell r="L510">
            <v>101348834</v>
          </cell>
          <cell r="M510">
            <v>139023386</v>
          </cell>
          <cell r="N510">
            <v>143806370</v>
          </cell>
          <cell r="O510">
            <v>147871791</v>
          </cell>
          <cell r="P510">
            <v>76511569</v>
          </cell>
          <cell r="Q510">
            <v>103765420</v>
          </cell>
          <cell r="R510">
            <v>1124110540</v>
          </cell>
        </row>
        <row r="511">
          <cell r="C511">
            <v>71306</v>
          </cell>
          <cell r="D511" t="str">
            <v xml:space="preserve">Warehousing - Materai </v>
          </cell>
          <cell r="F511">
            <v>16044000</v>
          </cell>
          <cell r="G511">
            <v>75780000</v>
          </cell>
          <cell r="H511">
            <v>76632600</v>
          </cell>
          <cell r="I511">
            <v>80541000</v>
          </cell>
          <cell r="J511">
            <v>141282000</v>
          </cell>
          <cell r="K511">
            <v>19098000</v>
          </cell>
          <cell r="L511">
            <v>15135000</v>
          </cell>
          <cell r="M511">
            <v>136386000</v>
          </cell>
          <cell r="N511">
            <v>17007000</v>
          </cell>
          <cell r="O511">
            <v>18603000</v>
          </cell>
          <cell r="P511">
            <v>259860000</v>
          </cell>
          <cell r="Q511">
            <v>20322000</v>
          </cell>
          <cell r="R511">
            <v>876690600</v>
          </cell>
        </row>
        <row r="512">
          <cell r="C512">
            <v>71307</v>
          </cell>
          <cell r="D512" t="str">
            <v>Cargo Equipment Rental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</row>
        <row r="513">
          <cell r="C513">
            <v>71399</v>
          </cell>
          <cell r="D513" t="str">
            <v>Other Warehousing Material</v>
          </cell>
          <cell r="F513">
            <v>2390924</v>
          </cell>
          <cell r="G513">
            <v>89198787</v>
          </cell>
          <cell r="H513">
            <v>0</v>
          </cell>
          <cell r="I513">
            <v>0</v>
          </cell>
          <cell r="J513">
            <v>55000000</v>
          </cell>
          <cell r="K513">
            <v>0</v>
          </cell>
          <cell r="L513">
            <v>0</v>
          </cell>
          <cell r="M513">
            <v>515000</v>
          </cell>
          <cell r="N513">
            <v>0</v>
          </cell>
          <cell r="O513">
            <v>0</v>
          </cell>
          <cell r="P513">
            <v>48000000</v>
          </cell>
          <cell r="Q513">
            <v>400000000</v>
          </cell>
          <cell r="R513">
            <v>595104711</v>
          </cell>
        </row>
        <row r="515">
          <cell r="C515">
            <v>72000</v>
          </cell>
          <cell r="D515" t="str">
            <v>Sales and Marketing / Commercial Expenses</v>
          </cell>
          <cell r="F515">
            <v>198039999</v>
          </cell>
          <cell r="G515">
            <v>74699550</v>
          </cell>
          <cell r="H515">
            <v>76264256</v>
          </cell>
          <cell r="I515">
            <v>163957245</v>
          </cell>
          <cell r="J515">
            <v>212597357</v>
          </cell>
          <cell r="K515">
            <v>631428072</v>
          </cell>
          <cell r="L515">
            <v>389093543</v>
          </cell>
          <cell r="M515">
            <v>933068323</v>
          </cell>
          <cell r="N515">
            <v>344488745</v>
          </cell>
          <cell r="O515">
            <v>80116801</v>
          </cell>
          <cell r="P515">
            <v>598019197</v>
          </cell>
          <cell r="Q515">
            <v>408172850</v>
          </cell>
          <cell r="R515">
            <v>4109945938</v>
          </cell>
        </row>
        <row r="517">
          <cell r="C517">
            <v>72100</v>
          </cell>
          <cell r="D517" t="str">
            <v>Commercial Expenses</v>
          </cell>
          <cell r="F517">
            <v>198039999</v>
          </cell>
          <cell r="G517">
            <v>74699550</v>
          </cell>
          <cell r="H517">
            <v>76264256</v>
          </cell>
          <cell r="I517">
            <v>163957245</v>
          </cell>
          <cell r="J517">
            <v>212597357</v>
          </cell>
          <cell r="K517">
            <v>631428072</v>
          </cell>
          <cell r="L517">
            <v>389093543</v>
          </cell>
          <cell r="M517">
            <v>933068323</v>
          </cell>
          <cell r="N517">
            <v>344488745</v>
          </cell>
          <cell r="O517">
            <v>80116801</v>
          </cell>
          <cell r="P517">
            <v>598019197</v>
          </cell>
          <cell r="Q517">
            <v>408172850</v>
          </cell>
          <cell r="R517">
            <v>4109945938</v>
          </cell>
        </row>
        <row r="518">
          <cell r="C518">
            <v>72101</v>
          </cell>
          <cell r="D518" t="str">
            <v>Sales and Return Commission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</row>
        <row r="519">
          <cell r="C519">
            <v>72102</v>
          </cell>
          <cell r="D519" t="str">
            <v>Advertising and Promotion</v>
          </cell>
          <cell r="F519">
            <v>66109397</v>
          </cell>
          <cell r="G519">
            <v>31197115</v>
          </cell>
          <cell r="H519">
            <v>45497400</v>
          </cell>
          <cell r="I519">
            <v>134924100</v>
          </cell>
          <cell r="J519">
            <v>147545681</v>
          </cell>
          <cell r="K519">
            <v>488222081</v>
          </cell>
          <cell r="L519">
            <v>212468603</v>
          </cell>
          <cell r="M519">
            <v>571522048</v>
          </cell>
          <cell r="N519">
            <v>247832108</v>
          </cell>
          <cell r="O519">
            <v>57978781</v>
          </cell>
          <cell r="P519">
            <v>547510697</v>
          </cell>
          <cell r="Q519">
            <v>79063606</v>
          </cell>
          <cell r="R519">
            <v>2629871617</v>
          </cell>
        </row>
        <row r="520">
          <cell r="C520">
            <v>72103</v>
          </cell>
          <cell r="D520" t="str">
            <v>Souvernirs and Gifts</v>
          </cell>
          <cell r="F520">
            <v>13555000</v>
          </cell>
          <cell r="G520">
            <v>2179800</v>
          </cell>
          <cell r="H520">
            <v>17157118</v>
          </cell>
          <cell r="I520">
            <v>17533145</v>
          </cell>
          <cell r="J520">
            <v>5346000</v>
          </cell>
          <cell r="K520">
            <v>53615000</v>
          </cell>
          <cell r="L520">
            <v>136000000</v>
          </cell>
          <cell r="M520">
            <v>353112400</v>
          </cell>
          <cell r="N520">
            <v>22687460</v>
          </cell>
          <cell r="O520">
            <v>14638020</v>
          </cell>
          <cell r="P520">
            <v>24758500</v>
          </cell>
          <cell r="Q520">
            <v>103285000</v>
          </cell>
          <cell r="R520">
            <v>763867443</v>
          </cell>
        </row>
        <row r="521">
          <cell r="C521">
            <v>72104</v>
          </cell>
          <cell r="D521" t="str">
            <v>Agreement Penalty</v>
          </cell>
          <cell r="F521">
            <v>109875602</v>
          </cell>
          <cell r="G521">
            <v>13362226</v>
          </cell>
          <cell r="H521">
            <v>8609738</v>
          </cell>
          <cell r="I521">
            <v>0</v>
          </cell>
          <cell r="J521">
            <v>49672976</v>
          </cell>
          <cell r="K521">
            <v>53205034</v>
          </cell>
          <cell r="L521">
            <v>39524940</v>
          </cell>
          <cell r="M521">
            <v>-2100000</v>
          </cell>
          <cell r="N521">
            <v>53969177</v>
          </cell>
          <cell r="O521">
            <v>0</v>
          </cell>
          <cell r="P521">
            <v>0</v>
          </cell>
          <cell r="Q521">
            <v>44438588</v>
          </cell>
          <cell r="R521">
            <v>370558281</v>
          </cell>
        </row>
        <row r="522">
          <cell r="C522">
            <v>72105</v>
          </cell>
          <cell r="D522" t="str">
            <v>Client Retention Programs</v>
          </cell>
          <cell r="F522">
            <v>8500000</v>
          </cell>
          <cell r="G522">
            <v>27950000</v>
          </cell>
          <cell r="H522">
            <v>5000000</v>
          </cell>
          <cell r="I522">
            <v>11500000</v>
          </cell>
          <cell r="J522">
            <v>10032700</v>
          </cell>
          <cell r="K522">
            <v>36385957</v>
          </cell>
          <cell r="L522">
            <v>1000000</v>
          </cell>
          <cell r="M522">
            <v>10533875</v>
          </cell>
          <cell r="N522">
            <v>20000000</v>
          </cell>
          <cell r="O522">
            <v>7500000</v>
          </cell>
          <cell r="P522">
            <v>25750000</v>
          </cell>
          <cell r="Q522">
            <v>181385656</v>
          </cell>
          <cell r="R522">
            <v>345538188</v>
          </cell>
        </row>
        <row r="523">
          <cell r="C523">
            <v>72198</v>
          </cell>
          <cell r="D523" t="str">
            <v>Commercial Expenses - initiatives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</row>
        <row r="524">
          <cell r="C524">
            <v>72199</v>
          </cell>
          <cell r="D524" t="str">
            <v>Other Commercial Expense</v>
          </cell>
          <cell r="F524">
            <v>0</v>
          </cell>
          <cell r="G524">
            <v>10409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100000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110409</v>
          </cell>
        </row>
        <row r="526">
          <cell r="C526">
            <v>73000</v>
          </cell>
          <cell r="D526" t="str">
            <v>Staff Cost</v>
          </cell>
          <cell r="F526">
            <v>19671376306</v>
          </cell>
          <cell r="G526">
            <v>22922879826</v>
          </cell>
          <cell r="H526">
            <v>24099894127</v>
          </cell>
          <cell r="I526">
            <v>23116819986</v>
          </cell>
          <cell r="J526">
            <v>22696368291</v>
          </cell>
          <cell r="K526">
            <v>23689833693</v>
          </cell>
          <cell r="L526">
            <v>20523268929</v>
          </cell>
          <cell r="M526">
            <v>19703530732</v>
          </cell>
          <cell r="N526">
            <v>19443789974</v>
          </cell>
          <cell r="O526">
            <v>19536991471</v>
          </cell>
          <cell r="P526">
            <v>20190030129</v>
          </cell>
          <cell r="Q526">
            <v>20900186372</v>
          </cell>
          <cell r="R526">
            <v>256494969836</v>
          </cell>
        </row>
        <row r="528">
          <cell r="C528">
            <v>73100</v>
          </cell>
          <cell r="D528" t="str">
            <v>Pay and Allowance</v>
          </cell>
          <cell r="F528">
            <v>14606736606</v>
          </cell>
          <cell r="G528">
            <v>17289495726</v>
          </cell>
          <cell r="H528">
            <v>15918408092</v>
          </cell>
          <cell r="I528">
            <v>16823650041</v>
          </cell>
          <cell r="J528">
            <v>16304051646</v>
          </cell>
          <cell r="K528">
            <v>17811211793</v>
          </cell>
          <cell r="L528">
            <v>29289952320</v>
          </cell>
          <cell r="M528">
            <v>16412192432</v>
          </cell>
          <cell r="N528">
            <v>16211402174</v>
          </cell>
          <cell r="O528">
            <v>16929603671</v>
          </cell>
          <cell r="P528">
            <v>16272642329</v>
          </cell>
          <cell r="Q528">
            <v>8480995681</v>
          </cell>
          <cell r="R528">
            <v>202350342511</v>
          </cell>
        </row>
        <row r="529">
          <cell r="C529">
            <v>73101</v>
          </cell>
          <cell r="D529" t="str">
            <v>Salaries</v>
          </cell>
          <cell r="F529">
            <v>11231424051</v>
          </cell>
          <cell r="G529">
            <v>13810365518</v>
          </cell>
          <cell r="H529">
            <v>12600668944</v>
          </cell>
          <cell r="I529">
            <v>13217507572</v>
          </cell>
          <cell r="J529">
            <v>12488351538</v>
          </cell>
          <cell r="K529">
            <v>13422666638</v>
          </cell>
          <cell r="L529">
            <v>11618505682</v>
          </cell>
          <cell r="M529">
            <v>12038929586</v>
          </cell>
          <cell r="N529">
            <v>11994073909</v>
          </cell>
          <cell r="O529">
            <v>12230546497</v>
          </cell>
          <cell r="P529">
            <v>11677441582</v>
          </cell>
          <cell r="Q529">
            <v>11726136644</v>
          </cell>
          <cell r="R529">
            <v>148056618161</v>
          </cell>
        </row>
        <row r="530">
          <cell r="C530">
            <v>73102</v>
          </cell>
          <cell r="D530" t="str">
            <v>Overtime</v>
          </cell>
          <cell r="F530">
            <v>902162442</v>
          </cell>
          <cell r="G530">
            <v>897124141</v>
          </cell>
          <cell r="H530">
            <v>870917936</v>
          </cell>
          <cell r="I530">
            <v>913070890</v>
          </cell>
          <cell r="J530">
            <v>950031961</v>
          </cell>
          <cell r="K530">
            <v>853746606</v>
          </cell>
          <cell r="L530">
            <v>884938006</v>
          </cell>
          <cell r="M530">
            <v>950026076</v>
          </cell>
          <cell r="N530">
            <v>934185830</v>
          </cell>
          <cell r="O530">
            <v>857589184</v>
          </cell>
          <cell r="P530">
            <v>837596514</v>
          </cell>
          <cell r="Q530">
            <v>756637027</v>
          </cell>
          <cell r="R530">
            <v>10608026613</v>
          </cell>
        </row>
        <row r="531">
          <cell r="C531">
            <v>73103</v>
          </cell>
          <cell r="D531" t="str">
            <v>Part Timer</v>
          </cell>
          <cell r="F531">
            <v>20317000</v>
          </cell>
          <cell r="G531">
            <v>47488259</v>
          </cell>
          <cell r="H531">
            <v>11910000</v>
          </cell>
          <cell r="I531">
            <v>34480000</v>
          </cell>
          <cell r="J531">
            <v>8732000</v>
          </cell>
          <cell r="K531">
            <v>64669388</v>
          </cell>
          <cell r="L531">
            <v>37844000</v>
          </cell>
          <cell r="M531">
            <v>60921654</v>
          </cell>
          <cell r="N531">
            <v>12150000</v>
          </cell>
          <cell r="O531">
            <v>38791746</v>
          </cell>
          <cell r="P531">
            <v>43101824</v>
          </cell>
          <cell r="Q531">
            <v>90638411</v>
          </cell>
          <cell r="R531">
            <v>471044282</v>
          </cell>
        </row>
        <row r="532">
          <cell r="C532">
            <v>73104</v>
          </cell>
          <cell r="D532" t="str">
            <v>Meals on Duties</v>
          </cell>
          <cell r="F532">
            <v>117030000</v>
          </cell>
          <cell r="G532">
            <v>113601129</v>
          </cell>
          <cell r="H532">
            <v>100470043</v>
          </cell>
          <cell r="I532">
            <v>114400000</v>
          </cell>
          <cell r="J532">
            <v>111350000</v>
          </cell>
          <cell r="K532">
            <v>111500000</v>
          </cell>
          <cell r="L532">
            <v>110770000</v>
          </cell>
          <cell r="M532">
            <v>121420000</v>
          </cell>
          <cell r="N532">
            <v>121560000</v>
          </cell>
          <cell r="O532">
            <v>117900000</v>
          </cell>
          <cell r="P532">
            <v>119310000</v>
          </cell>
          <cell r="Q532">
            <v>104940000</v>
          </cell>
          <cell r="R532">
            <v>1364251172</v>
          </cell>
        </row>
        <row r="533">
          <cell r="C533">
            <v>73105</v>
          </cell>
          <cell r="D533" t="str">
            <v>Medical Expenses</v>
          </cell>
          <cell r="F533">
            <v>37286829</v>
          </cell>
          <cell r="G533">
            <v>16290108</v>
          </cell>
          <cell r="H533">
            <v>14036147</v>
          </cell>
          <cell r="I533">
            <v>28635562</v>
          </cell>
          <cell r="J533">
            <v>17157777</v>
          </cell>
          <cell r="K533">
            <v>25268440</v>
          </cell>
          <cell r="L533">
            <v>8856021</v>
          </cell>
          <cell r="M533">
            <v>12747310</v>
          </cell>
          <cell r="N533">
            <v>16112976</v>
          </cell>
          <cell r="O533">
            <v>13593472</v>
          </cell>
          <cell r="P533">
            <v>18428900</v>
          </cell>
          <cell r="Q533">
            <v>751917478</v>
          </cell>
          <cell r="R533">
            <v>960331020</v>
          </cell>
        </row>
        <row r="534">
          <cell r="C534">
            <v>73106</v>
          </cell>
          <cell r="D534" t="str">
            <v>Hospitalization</v>
          </cell>
          <cell r="F534">
            <v>54356260</v>
          </cell>
          <cell r="G534">
            <v>16077200</v>
          </cell>
          <cell r="H534">
            <v>11700000</v>
          </cell>
          <cell r="I534">
            <v>22820150</v>
          </cell>
          <cell r="J534">
            <v>20500000</v>
          </cell>
          <cell r="K534">
            <v>32458078</v>
          </cell>
          <cell r="L534">
            <v>18622000</v>
          </cell>
          <cell r="M534">
            <v>26064000</v>
          </cell>
          <cell r="N534">
            <v>34427765</v>
          </cell>
          <cell r="O534">
            <v>39530000</v>
          </cell>
          <cell r="P534">
            <v>17600000</v>
          </cell>
          <cell r="Q534">
            <v>29750000</v>
          </cell>
          <cell r="R534">
            <v>323905453</v>
          </cell>
        </row>
        <row r="535">
          <cell r="C535">
            <v>73107</v>
          </cell>
          <cell r="D535" t="str">
            <v>Jamsostek</v>
          </cell>
          <cell r="F535">
            <v>478137500</v>
          </cell>
          <cell r="G535">
            <v>520908142</v>
          </cell>
          <cell r="H535">
            <v>518896598</v>
          </cell>
          <cell r="I535">
            <v>522585828</v>
          </cell>
          <cell r="J535">
            <v>516834697</v>
          </cell>
          <cell r="K535">
            <v>514977522</v>
          </cell>
          <cell r="L535">
            <v>517306666</v>
          </cell>
          <cell r="M535">
            <v>513810818</v>
          </cell>
          <cell r="N535">
            <v>513945138</v>
          </cell>
          <cell r="O535">
            <v>512012008</v>
          </cell>
          <cell r="P535">
            <v>512206328</v>
          </cell>
          <cell r="Q535">
            <v>506863359</v>
          </cell>
          <cell r="R535">
            <v>6148484604</v>
          </cell>
        </row>
        <row r="536">
          <cell r="C536">
            <v>73108</v>
          </cell>
          <cell r="D536" t="str">
            <v>Pension Contribution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2225685171</v>
          </cell>
          <cell r="M536">
            <v>415028424</v>
          </cell>
          <cell r="N536">
            <v>0</v>
          </cell>
          <cell r="O536">
            <v>764653890</v>
          </cell>
          <cell r="P536">
            <v>729874589</v>
          </cell>
          <cell r="Q536">
            <v>-4135242074</v>
          </cell>
          <cell r="R536">
            <v>0</v>
          </cell>
        </row>
        <row r="537">
          <cell r="C537">
            <v>73109</v>
          </cell>
          <cell r="D537" t="str">
            <v>Car Scheme</v>
          </cell>
          <cell r="F537">
            <v>40649169</v>
          </cell>
          <cell r="G537">
            <v>10595488</v>
          </cell>
          <cell r="H537">
            <v>17971787</v>
          </cell>
          <cell r="I537">
            <v>40680192</v>
          </cell>
          <cell r="J537">
            <v>98323408</v>
          </cell>
          <cell r="K537">
            <v>43715993</v>
          </cell>
          <cell r="L537">
            <v>35291731</v>
          </cell>
          <cell r="M537">
            <v>16162720</v>
          </cell>
          <cell r="N537">
            <v>-39804462</v>
          </cell>
          <cell r="O537">
            <v>3804336</v>
          </cell>
          <cell r="P537">
            <v>1934618</v>
          </cell>
          <cell r="Q537">
            <v>3807400</v>
          </cell>
          <cell r="R537">
            <v>273132380</v>
          </cell>
        </row>
        <row r="538">
          <cell r="C538">
            <v>73110</v>
          </cell>
          <cell r="D538" t="str">
            <v>Fuel Allowance</v>
          </cell>
          <cell r="F538">
            <v>11000000</v>
          </cell>
          <cell r="G538">
            <v>11000000</v>
          </cell>
          <cell r="H538">
            <v>11000000</v>
          </cell>
          <cell r="I538">
            <v>9600000</v>
          </cell>
          <cell r="J538">
            <v>9000000</v>
          </cell>
          <cell r="K538">
            <v>9857143</v>
          </cell>
          <cell r="L538">
            <v>9857143</v>
          </cell>
          <cell r="M538">
            <v>13428572</v>
          </cell>
          <cell r="N538">
            <v>9857143</v>
          </cell>
          <cell r="O538">
            <v>7714286</v>
          </cell>
          <cell r="P538">
            <v>4000000</v>
          </cell>
          <cell r="Q538">
            <v>13571429</v>
          </cell>
          <cell r="R538">
            <v>119885716</v>
          </cell>
        </row>
        <row r="539">
          <cell r="C539">
            <v>73111</v>
          </cell>
          <cell r="D539" t="str">
            <v>Housing Allowance</v>
          </cell>
          <cell r="F539">
            <v>44975241</v>
          </cell>
          <cell r="G539">
            <v>44975241</v>
          </cell>
          <cell r="H539">
            <v>44975241</v>
          </cell>
          <cell r="I539">
            <v>44975241</v>
          </cell>
          <cell r="J539">
            <v>44975241</v>
          </cell>
          <cell r="K539">
            <v>44975240</v>
          </cell>
          <cell r="L539">
            <v>94999999</v>
          </cell>
          <cell r="M539">
            <v>66103446</v>
          </cell>
          <cell r="N539">
            <v>104510056</v>
          </cell>
          <cell r="O539">
            <v>12010056</v>
          </cell>
          <cell r="P539">
            <v>67010056</v>
          </cell>
          <cell r="Q539">
            <v>67010058</v>
          </cell>
          <cell r="R539">
            <v>681495116</v>
          </cell>
        </row>
        <row r="540">
          <cell r="C540">
            <v>73112</v>
          </cell>
          <cell r="D540" t="str">
            <v>Annual Leave</v>
          </cell>
          <cell r="F540">
            <v>426994800</v>
          </cell>
          <cell r="G540">
            <v>406692000</v>
          </cell>
          <cell r="H540">
            <v>652534200</v>
          </cell>
          <cell r="I540">
            <v>546447892</v>
          </cell>
          <cell r="J540">
            <v>479567306</v>
          </cell>
          <cell r="K540">
            <v>576569376</v>
          </cell>
          <cell r="L540">
            <v>492164625</v>
          </cell>
          <cell r="M540">
            <v>517650333</v>
          </cell>
          <cell r="N540">
            <v>663347792</v>
          </cell>
          <cell r="O540">
            <v>847613500</v>
          </cell>
          <cell r="P540">
            <v>744859749</v>
          </cell>
          <cell r="Q540">
            <v>-2349932500</v>
          </cell>
          <cell r="R540">
            <v>4004509073</v>
          </cell>
        </row>
        <row r="541">
          <cell r="C541">
            <v>73113</v>
          </cell>
          <cell r="D541" t="str">
            <v>Productivity Bonuses</v>
          </cell>
          <cell r="F541">
            <v>0</v>
          </cell>
          <cell r="G541">
            <v>50726500</v>
          </cell>
          <cell r="H541">
            <v>-50726500</v>
          </cell>
          <cell r="I541">
            <v>0</v>
          </cell>
          <cell r="J541">
            <v>0</v>
          </cell>
          <cell r="K541">
            <v>56340903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56340903</v>
          </cell>
        </row>
        <row r="542">
          <cell r="C542">
            <v>73114</v>
          </cell>
          <cell r="D542" t="str">
            <v>Donation to Employee</v>
          </cell>
          <cell r="F542">
            <v>40074500</v>
          </cell>
          <cell r="G542">
            <v>28000000</v>
          </cell>
          <cell r="H542">
            <v>34000000</v>
          </cell>
          <cell r="I542">
            <v>44000000</v>
          </cell>
          <cell r="J542">
            <v>34882500</v>
          </cell>
          <cell r="K542">
            <v>24882500</v>
          </cell>
          <cell r="L542">
            <v>54415000</v>
          </cell>
          <cell r="M542">
            <v>76480000</v>
          </cell>
          <cell r="N542">
            <v>50405000</v>
          </cell>
          <cell r="O542">
            <v>84493500</v>
          </cell>
          <cell r="P542">
            <v>61452000</v>
          </cell>
          <cell r="Q542">
            <v>42000000</v>
          </cell>
          <cell r="R542">
            <v>575085000</v>
          </cell>
        </row>
        <row r="543">
          <cell r="C543">
            <v>73115</v>
          </cell>
          <cell r="D543" t="str">
            <v>Company Award</v>
          </cell>
          <cell r="F543">
            <v>6102000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25265200</v>
          </cell>
          <cell r="P543">
            <v>0</v>
          </cell>
          <cell r="Q543">
            <v>0</v>
          </cell>
          <cell r="R543">
            <v>31367200</v>
          </cell>
        </row>
        <row r="544">
          <cell r="C544">
            <v>73116</v>
          </cell>
          <cell r="D544" t="str">
            <v>Premi Health Insurance</v>
          </cell>
          <cell r="F544">
            <v>593593506</v>
          </cell>
          <cell r="G544">
            <v>628461848</v>
          </cell>
          <cell r="H544">
            <v>566169490</v>
          </cell>
          <cell r="I544">
            <v>476378454</v>
          </cell>
          <cell r="J544">
            <v>795720934</v>
          </cell>
          <cell r="K544">
            <v>574284126</v>
          </cell>
          <cell r="L544">
            <v>667872382</v>
          </cell>
          <cell r="M544">
            <v>587102001</v>
          </cell>
          <cell r="N544">
            <v>665513132</v>
          </cell>
          <cell r="O544">
            <v>595203657</v>
          </cell>
          <cell r="P544">
            <v>629324562</v>
          </cell>
          <cell r="Q544">
            <v>604866480</v>
          </cell>
          <cell r="R544">
            <v>7384490572</v>
          </cell>
        </row>
        <row r="545">
          <cell r="C545">
            <v>73117</v>
          </cell>
          <cell r="D545" t="str">
            <v>Religion Day Allowance</v>
          </cell>
          <cell r="F545">
            <v>190660600</v>
          </cell>
          <cell r="G545">
            <v>-190660600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11812227084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11812227084</v>
          </cell>
        </row>
        <row r="546">
          <cell r="C546">
            <v>73118</v>
          </cell>
          <cell r="D546" t="str">
            <v>Shake Hand Allowance</v>
          </cell>
          <cell r="F546">
            <v>563982</v>
          </cell>
          <cell r="G546">
            <v>108050</v>
          </cell>
          <cell r="H546">
            <v>8603900</v>
          </cell>
          <cell r="I546">
            <v>12237750</v>
          </cell>
          <cell r="J546">
            <v>1852650</v>
          </cell>
          <cell r="K546">
            <v>3490100</v>
          </cell>
          <cell r="L546">
            <v>89962200</v>
          </cell>
          <cell r="M546">
            <v>0</v>
          </cell>
          <cell r="N546">
            <v>369049377</v>
          </cell>
          <cell r="O546">
            <v>-24906708</v>
          </cell>
          <cell r="P546">
            <v>2290200</v>
          </cell>
          <cell r="Q546">
            <v>179600</v>
          </cell>
          <cell r="R546">
            <v>463431101</v>
          </cell>
        </row>
        <row r="547">
          <cell r="C547">
            <v>73120</v>
          </cell>
          <cell r="D547" t="str">
            <v>Public Holiday Pay</v>
          </cell>
          <cell r="F547">
            <v>394829726</v>
          </cell>
          <cell r="G547">
            <v>835227302</v>
          </cell>
          <cell r="H547">
            <v>474869906</v>
          </cell>
          <cell r="I547">
            <v>383520990</v>
          </cell>
          <cell r="J547">
            <v>495475154</v>
          </cell>
          <cell r="K547">
            <v>1399824540</v>
          </cell>
          <cell r="L547">
            <v>494023431</v>
          </cell>
          <cell r="M547">
            <v>881358713</v>
          </cell>
          <cell r="N547">
            <v>463786230</v>
          </cell>
          <cell r="O547">
            <v>458778028</v>
          </cell>
          <cell r="P547">
            <v>466863796</v>
          </cell>
          <cell r="Q547">
            <v>479539</v>
          </cell>
          <cell r="R547">
            <v>6749037355</v>
          </cell>
        </row>
        <row r="548">
          <cell r="C548">
            <v>73122</v>
          </cell>
          <cell r="D548" t="str">
            <v>Communication Allowance</v>
          </cell>
          <cell r="F548">
            <v>2805000</v>
          </cell>
          <cell r="G548">
            <v>2805000</v>
          </cell>
          <cell r="H548">
            <v>2475000</v>
          </cell>
          <cell r="I548">
            <v>2640000</v>
          </cell>
          <cell r="J548">
            <v>4068571</v>
          </cell>
          <cell r="K548">
            <v>4068571</v>
          </cell>
          <cell r="L548">
            <v>4068571</v>
          </cell>
          <cell r="M548">
            <v>4068571</v>
          </cell>
          <cell r="N548">
            <v>4068571</v>
          </cell>
          <cell r="O548">
            <v>122327871</v>
          </cell>
          <cell r="P548">
            <v>17661143</v>
          </cell>
          <cell r="Q548">
            <v>23354285</v>
          </cell>
          <cell r="R548">
            <v>194411154</v>
          </cell>
        </row>
        <row r="549">
          <cell r="C549">
            <v>73123</v>
          </cell>
          <cell r="D549" t="str">
            <v>Premi Health Insurance - BPJS</v>
          </cell>
          <cell r="F549">
            <v>1274000</v>
          </cell>
          <cell r="G549">
            <v>27210400</v>
          </cell>
          <cell r="H549">
            <v>14960400</v>
          </cell>
          <cell r="I549">
            <v>38919520</v>
          </cell>
          <cell r="J549">
            <v>38656480</v>
          </cell>
          <cell r="K549">
            <v>39345200</v>
          </cell>
          <cell r="L549">
            <v>107542608</v>
          </cell>
          <cell r="M549">
            <v>105890208</v>
          </cell>
          <cell r="N549">
            <v>193642288</v>
          </cell>
          <cell r="O549">
            <v>205683148</v>
          </cell>
          <cell r="P549">
            <v>219686468</v>
          </cell>
          <cell r="Q549">
            <v>224875688</v>
          </cell>
          <cell r="R549">
            <v>1217686408</v>
          </cell>
        </row>
        <row r="550">
          <cell r="C550">
            <v>73124</v>
          </cell>
          <cell r="D550" t="str">
            <v>Pension Contribution- BPJS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C551">
            <v>73199</v>
          </cell>
          <cell r="D551" t="str">
            <v>Other Pay and Allowance</v>
          </cell>
          <cell r="F551">
            <v>12500000</v>
          </cell>
          <cell r="G551">
            <v>12500000</v>
          </cell>
          <cell r="H551">
            <v>12975000</v>
          </cell>
          <cell r="I551">
            <v>370750000</v>
          </cell>
          <cell r="J551">
            <v>188571429</v>
          </cell>
          <cell r="K551">
            <v>8571429</v>
          </cell>
          <cell r="L551">
            <v>5000000</v>
          </cell>
          <cell r="M551">
            <v>5000000</v>
          </cell>
          <cell r="N551">
            <v>100571429</v>
          </cell>
          <cell r="O551">
            <v>17000000</v>
          </cell>
          <cell r="P551">
            <v>102000000</v>
          </cell>
          <cell r="Q551">
            <v>19142857</v>
          </cell>
          <cell r="R551">
            <v>854582144</v>
          </cell>
        </row>
        <row r="553">
          <cell r="C553">
            <v>73200</v>
          </cell>
          <cell r="D553" t="str">
            <v>Non-Pay and Allowance (Accrual)</v>
          </cell>
          <cell r="F553">
            <v>5064639700</v>
          </cell>
          <cell r="G553">
            <v>5633384100</v>
          </cell>
          <cell r="H553">
            <v>8181486035</v>
          </cell>
          <cell r="I553">
            <v>6293169945</v>
          </cell>
          <cell r="J553">
            <v>6392316645</v>
          </cell>
          <cell r="K553">
            <v>5878621900</v>
          </cell>
          <cell r="L553">
            <v>-8766683391</v>
          </cell>
          <cell r="M553">
            <v>3291338300</v>
          </cell>
          <cell r="N553">
            <v>3232387800</v>
          </cell>
          <cell r="O553">
            <v>2607387800</v>
          </cell>
          <cell r="P553">
            <v>3917387800</v>
          </cell>
          <cell r="Q553">
            <v>12419190691</v>
          </cell>
          <cell r="R553">
            <v>54144627325</v>
          </cell>
        </row>
        <row r="554">
          <cell r="C554">
            <v>73201</v>
          </cell>
          <cell r="D554" t="str">
            <v>Provision For UU No. 23/2003 (Accrual)</v>
          </cell>
          <cell r="F554">
            <v>1000000000</v>
          </cell>
          <cell r="G554">
            <v>1400000000</v>
          </cell>
          <cell r="H554">
            <v>2630460000</v>
          </cell>
          <cell r="I554">
            <v>1676820000</v>
          </cell>
          <cell r="J554">
            <v>1676820000</v>
          </cell>
          <cell r="K554">
            <v>1676820000</v>
          </cell>
          <cell r="L554">
            <v>-1025068891</v>
          </cell>
          <cell r="M554">
            <v>700000000</v>
          </cell>
          <cell r="N554">
            <v>700000000</v>
          </cell>
          <cell r="O554">
            <v>0</v>
          </cell>
          <cell r="P554">
            <v>1400000000</v>
          </cell>
          <cell r="Q554">
            <v>6211802891</v>
          </cell>
          <cell r="R554">
            <v>18047654000</v>
          </cell>
        </row>
        <row r="555">
          <cell r="C555">
            <v>73202</v>
          </cell>
          <cell r="D555" t="str">
            <v>Pension Contribution (Accrual)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</row>
        <row r="556">
          <cell r="C556">
            <v>73203</v>
          </cell>
          <cell r="D556" t="str">
            <v>Productivity/Bonuses (Accrual)</v>
          </cell>
          <cell r="F556">
            <v>2257686400</v>
          </cell>
          <cell r="G556">
            <v>2257686400</v>
          </cell>
          <cell r="H556">
            <v>3659700535</v>
          </cell>
          <cell r="I556">
            <v>2725024445</v>
          </cell>
          <cell r="J556">
            <v>2734171145</v>
          </cell>
          <cell r="K556">
            <v>2280476400</v>
          </cell>
          <cell r="L556">
            <v>2409671600</v>
          </cell>
          <cell r="M556">
            <v>2409671600</v>
          </cell>
          <cell r="N556">
            <v>2410721100</v>
          </cell>
          <cell r="O556">
            <v>2410721100</v>
          </cell>
          <cell r="P556">
            <v>2410721100</v>
          </cell>
          <cell r="Q556">
            <v>6010721100</v>
          </cell>
          <cell r="R556">
            <v>33976972925</v>
          </cell>
        </row>
        <row r="557">
          <cell r="C557">
            <v>73204</v>
          </cell>
          <cell r="D557" t="str">
            <v>Operational Insentive (Accrual)</v>
          </cell>
          <cell r="F557">
            <v>166666700</v>
          </cell>
          <cell r="G557">
            <v>166666700</v>
          </cell>
          <cell r="H557">
            <v>166666700</v>
          </cell>
          <cell r="I557">
            <v>166666700</v>
          </cell>
          <cell r="J557">
            <v>166666700</v>
          </cell>
          <cell r="K557">
            <v>166666700</v>
          </cell>
          <cell r="L557">
            <v>166666700</v>
          </cell>
          <cell r="M557">
            <v>166666700</v>
          </cell>
          <cell r="N557">
            <v>166666700</v>
          </cell>
          <cell r="O557">
            <v>166666700</v>
          </cell>
          <cell r="P557">
            <v>166666700</v>
          </cell>
          <cell r="Q557">
            <v>166666700</v>
          </cell>
          <cell r="R557">
            <v>2000000400</v>
          </cell>
        </row>
        <row r="558">
          <cell r="C558">
            <v>73205</v>
          </cell>
          <cell r="D558" t="str">
            <v>Religion Day (Accrual)</v>
          </cell>
          <cell r="F558">
            <v>1533998200</v>
          </cell>
          <cell r="G558">
            <v>1915319400</v>
          </cell>
          <cell r="H558">
            <v>1724658800</v>
          </cell>
          <cell r="I558">
            <v>1724658800</v>
          </cell>
          <cell r="J558">
            <v>1724658800</v>
          </cell>
          <cell r="K558">
            <v>1724658800</v>
          </cell>
          <cell r="L558">
            <v>-10347952800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C559">
            <v>73206</v>
          </cell>
          <cell r="D559" t="str">
            <v>Annual Leave (Accrual)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C560">
            <v>73207</v>
          </cell>
          <cell r="D560" t="str">
            <v>Shake Hand (Accrual)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C561">
            <v>73208</v>
          </cell>
          <cell r="D561" t="str">
            <v>Medical Claim (Accrual)</v>
          </cell>
          <cell r="F561">
            <v>106288400</v>
          </cell>
          <cell r="G561">
            <v>-106288400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</row>
        <row r="562">
          <cell r="C562">
            <v>73288</v>
          </cell>
          <cell r="D562" t="str">
            <v>Staff Cost - Initiatives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</row>
        <row r="563">
          <cell r="C563">
            <v>74952</v>
          </cell>
          <cell r="D563" t="str">
            <v>Interdivision Charges - Staff Cost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</row>
        <row r="564">
          <cell r="C564">
            <v>73299</v>
          </cell>
          <cell r="D564" t="str">
            <v>Other Non-Pay and Allowance (Accrual)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90000000</v>
          </cell>
          <cell r="K564">
            <v>30000000</v>
          </cell>
          <cell r="L564">
            <v>30000000</v>
          </cell>
          <cell r="M564">
            <v>15000000</v>
          </cell>
          <cell r="N564">
            <v>-45000000</v>
          </cell>
          <cell r="O564">
            <v>30000000</v>
          </cell>
          <cell r="P564">
            <v>-60000000</v>
          </cell>
          <cell r="Q564">
            <v>30000000</v>
          </cell>
          <cell r="R564">
            <v>120000000</v>
          </cell>
        </row>
        <row r="566">
          <cell r="D566" t="str">
            <v>Depreciation Expenses</v>
          </cell>
          <cell r="F566">
            <v>3085387996</v>
          </cell>
          <cell r="G566">
            <v>2963708464</v>
          </cell>
          <cell r="H566">
            <v>3008548672</v>
          </cell>
          <cell r="I566">
            <v>2938072427</v>
          </cell>
          <cell r="J566">
            <v>3133660269</v>
          </cell>
          <cell r="K566">
            <v>3520888749</v>
          </cell>
          <cell r="L566">
            <v>3221931080</v>
          </cell>
          <cell r="M566">
            <v>3295513634</v>
          </cell>
          <cell r="N566">
            <v>3272815914</v>
          </cell>
          <cell r="O566">
            <v>3284907331</v>
          </cell>
          <cell r="P566">
            <v>3314635438</v>
          </cell>
          <cell r="Q566">
            <v>3043383820</v>
          </cell>
          <cell r="R566">
            <v>38083453794</v>
          </cell>
        </row>
        <row r="568">
          <cell r="C568">
            <v>74650</v>
          </cell>
          <cell r="D568" t="str">
            <v>Depreciation Expenses - Own Assets</v>
          </cell>
          <cell r="F568">
            <v>3085387996</v>
          </cell>
          <cell r="G568">
            <v>2963708464</v>
          </cell>
          <cell r="H568">
            <v>3008548672</v>
          </cell>
          <cell r="I568">
            <v>2938072427</v>
          </cell>
          <cell r="J568">
            <v>3133660269</v>
          </cell>
          <cell r="K568">
            <v>3520888749</v>
          </cell>
          <cell r="L568">
            <v>3221931080</v>
          </cell>
          <cell r="M568">
            <v>3295513634</v>
          </cell>
          <cell r="N568">
            <v>3272815914</v>
          </cell>
          <cell r="O568">
            <v>3284907331</v>
          </cell>
          <cell r="P568">
            <v>3314635438</v>
          </cell>
          <cell r="Q568">
            <v>3043383820</v>
          </cell>
          <cell r="R568">
            <v>38083453794</v>
          </cell>
        </row>
        <row r="569">
          <cell r="C569">
            <v>74652</v>
          </cell>
          <cell r="D569" t="str">
            <v>Depr. Exp. Building and Building Improvement</v>
          </cell>
          <cell r="F569">
            <v>593073922</v>
          </cell>
          <cell r="G569">
            <v>600310206</v>
          </cell>
          <cell r="H569">
            <v>616392061</v>
          </cell>
          <cell r="I569">
            <v>578640793</v>
          </cell>
          <cell r="J569">
            <v>578640799</v>
          </cell>
          <cell r="K569">
            <v>921765787</v>
          </cell>
          <cell r="L569">
            <v>661439567</v>
          </cell>
          <cell r="M569">
            <v>678947763</v>
          </cell>
          <cell r="N569">
            <v>638028357</v>
          </cell>
          <cell r="O569">
            <v>660365818</v>
          </cell>
          <cell r="P569">
            <v>638743560</v>
          </cell>
          <cell r="Q569">
            <v>608469691</v>
          </cell>
          <cell r="R569">
            <v>7774818324</v>
          </cell>
        </row>
        <row r="570">
          <cell r="C570">
            <v>74653</v>
          </cell>
          <cell r="D570" t="str">
            <v>Depr. Exp. Operating Equipment</v>
          </cell>
          <cell r="F570">
            <v>1902259965</v>
          </cell>
          <cell r="G570">
            <v>1937434254</v>
          </cell>
          <cell r="H570">
            <v>1918477081</v>
          </cell>
          <cell r="I570">
            <v>1908041234</v>
          </cell>
          <cell r="J570">
            <v>2052017811</v>
          </cell>
          <cell r="K570">
            <v>1931740341</v>
          </cell>
          <cell r="L570">
            <v>2061190143</v>
          </cell>
          <cell r="M570">
            <v>2058963696</v>
          </cell>
          <cell r="N570">
            <v>2127880596</v>
          </cell>
          <cell r="O570">
            <v>2104278790</v>
          </cell>
          <cell r="P570">
            <v>2166669386</v>
          </cell>
          <cell r="Q570">
            <v>1901775972</v>
          </cell>
          <cell r="R570">
            <v>24070729269</v>
          </cell>
        </row>
        <row r="571">
          <cell r="C571">
            <v>74654</v>
          </cell>
          <cell r="D571" t="str">
            <v>Depr. Exp. Maintenance Equipment</v>
          </cell>
          <cell r="F571">
            <v>22541433</v>
          </cell>
          <cell r="G571">
            <v>22541433</v>
          </cell>
          <cell r="H571">
            <v>22541434</v>
          </cell>
          <cell r="I571">
            <v>7863133</v>
          </cell>
          <cell r="J571">
            <v>7611570</v>
          </cell>
          <cell r="K571">
            <v>7490781</v>
          </cell>
          <cell r="L571">
            <v>7490781</v>
          </cell>
          <cell r="M571">
            <v>7490781</v>
          </cell>
          <cell r="N571">
            <v>7490781</v>
          </cell>
          <cell r="O571">
            <v>7490785</v>
          </cell>
          <cell r="P571">
            <v>6930213</v>
          </cell>
          <cell r="Q571">
            <v>8574175</v>
          </cell>
          <cell r="R571">
            <v>136057300</v>
          </cell>
        </row>
        <row r="572">
          <cell r="C572">
            <v>74655</v>
          </cell>
          <cell r="D572" t="str">
            <v>Depr. Exp. Transportation Equipment</v>
          </cell>
          <cell r="F572">
            <v>109072916</v>
          </cell>
          <cell r="G572">
            <v>-47864584</v>
          </cell>
          <cell r="H572">
            <v>30604166</v>
          </cell>
          <cell r="I572">
            <v>20533333</v>
          </cell>
          <cell r="J572">
            <v>20533333</v>
          </cell>
          <cell r="K572">
            <v>20533333</v>
          </cell>
          <cell r="L572">
            <v>20533333</v>
          </cell>
          <cell r="M572">
            <v>20533333</v>
          </cell>
          <cell r="N572">
            <v>20533333</v>
          </cell>
          <cell r="O572">
            <v>20533333</v>
          </cell>
          <cell r="P572">
            <v>20533341</v>
          </cell>
          <cell r="Q572">
            <v>10462500</v>
          </cell>
          <cell r="R572">
            <v>266541670</v>
          </cell>
        </row>
        <row r="573">
          <cell r="C573">
            <v>74656</v>
          </cell>
          <cell r="D573" t="str">
            <v>Depr. Exp. Office Equipment and Furniture</v>
          </cell>
          <cell r="F573">
            <v>140637790</v>
          </cell>
          <cell r="G573">
            <v>135651059</v>
          </cell>
          <cell r="H573">
            <v>125943254</v>
          </cell>
          <cell r="I573">
            <v>120061154</v>
          </cell>
          <cell r="J573">
            <v>125420252</v>
          </cell>
          <cell r="K573">
            <v>334798820</v>
          </cell>
          <cell r="L573">
            <v>168066815</v>
          </cell>
          <cell r="M573">
            <v>219859668</v>
          </cell>
          <cell r="N573">
            <v>178141864</v>
          </cell>
          <cell r="O573">
            <v>184021177</v>
          </cell>
          <cell r="P573">
            <v>192616364</v>
          </cell>
          <cell r="Q573">
            <v>182252763</v>
          </cell>
          <cell r="R573">
            <v>2107470980</v>
          </cell>
        </row>
        <row r="574">
          <cell r="C574">
            <v>74657</v>
          </cell>
          <cell r="D574" t="str">
            <v>Depr. Exp. Communication Equipment</v>
          </cell>
          <cell r="F574">
            <v>41046221</v>
          </cell>
          <cell r="G574">
            <v>41046228</v>
          </cell>
          <cell r="H574">
            <v>33100386</v>
          </cell>
          <cell r="I574">
            <v>32962367</v>
          </cell>
          <cell r="J574">
            <v>32939471</v>
          </cell>
          <cell r="K574">
            <v>32939477</v>
          </cell>
          <cell r="L574">
            <v>32659368</v>
          </cell>
          <cell r="M574">
            <v>32131774</v>
          </cell>
          <cell r="N574">
            <v>27693957</v>
          </cell>
          <cell r="O574">
            <v>27471636</v>
          </cell>
          <cell r="P574">
            <v>12055756</v>
          </cell>
          <cell r="Q574">
            <v>11670265</v>
          </cell>
          <cell r="R574">
            <v>357716906</v>
          </cell>
        </row>
        <row r="575">
          <cell r="C575">
            <v>74658</v>
          </cell>
          <cell r="D575" t="str">
            <v>Depr. Exp. IT Equipment, Software</v>
          </cell>
          <cell r="F575">
            <v>276755749</v>
          </cell>
          <cell r="G575">
            <v>274589868</v>
          </cell>
          <cell r="H575">
            <v>261490290</v>
          </cell>
          <cell r="I575">
            <v>269970413</v>
          </cell>
          <cell r="J575">
            <v>316497033</v>
          </cell>
          <cell r="K575">
            <v>271620210</v>
          </cell>
          <cell r="L575">
            <v>270551073</v>
          </cell>
          <cell r="M575">
            <v>277586619</v>
          </cell>
          <cell r="N575">
            <v>273047026</v>
          </cell>
          <cell r="O575">
            <v>280745792</v>
          </cell>
          <cell r="P575">
            <v>277086818</v>
          </cell>
          <cell r="Q575">
            <v>320178454</v>
          </cell>
          <cell r="R575">
            <v>3370119345</v>
          </cell>
        </row>
        <row r="576">
          <cell r="C576">
            <v>74659</v>
          </cell>
          <cell r="D576" t="str">
            <v>Depreciation Cost - Initiatives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8">
          <cell r="C578">
            <v>74660</v>
          </cell>
          <cell r="D578" t="str">
            <v>Depreciation Expenses - Capital Lease</v>
          </cell>
        </row>
        <row r="579">
          <cell r="C579">
            <v>74661</v>
          </cell>
          <cell r="D579" t="str">
            <v>Depr. Exp. Operating Equipment</v>
          </cell>
        </row>
        <row r="581">
          <cell r="C581">
            <v>74000</v>
          </cell>
          <cell r="D581" t="str">
            <v>General Administration</v>
          </cell>
          <cell r="F581">
            <v>10320945386</v>
          </cell>
          <cell r="G581">
            <v>9247652494</v>
          </cell>
          <cell r="H581">
            <v>11438442378</v>
          </cell>
          <cell r="I581">
            <v>10461289344</v>
          </cell>
          <cell r="J581">
            <v>12025035781</v>
          </cell>
          <cell r="K581">
            <v>11487241348</v>
          </cell>
          <cell r="L581">
            <v>10408879063</v>
          </cell>
          <cell r="M581">
            <v>10757471846</v>
          </cell>
          <cell r="N581">
            <v>11924731419</v>
          </cell>
          <cell r="O581">
            <v>10992810113</v>
          </cell>
          <cell r="P581">
            <v>9507803162</v>
          </cell>
          <cell r="Q581">
            <v>13210164131</v>
          </cell>
          <cell r="R581">
            <v>131782466465</v>
          </cell>
        </row>
        <row r="583">
          <cell r="C583">
            <v>74100</v>
          </cell>
          <cell r="D583" t="str">
            <v>Transportation Expenses</v>
          </cell>
          <cell r="F583">
            <v>779420974</v>
          </cell>
          <cell r="G583">
            <v>805608146</v>
          </cell>
          <cell r="H583">
            <v>875296944</v>
          </cell>
          <cell r="I583">
            <v>1109501482</v>
          </cell>
          <cell r="J583">
            <v>877357093</v>
          </cell>
          <cell r="K583">
            <v>813407158</v>
          </cell>
          <cell r="L583">
            <v>718870542</v>
          </cell>
          <cell r="M583">
            <v>765770789</v>
          </cell>
          <cell r="N583">
            <v>880133559</v>
          </cell>
          <cell r="O583">
            <v>1262152254</v>
          </cell>
          <cell r="P583">
            <v>1179554562</v>
          </cell>
          <cell r="Q583">
            <v>777699402</v>
          </cell>
          <cell r="R583">
            <v>10844772905</v>
          </cell>
        </row>
        <row r="584">
          <cell r="C584">
            <v>73119</v>
          </cell>
          <cell r="D584" t="str">
            <v>Daily Allowance</v>
          </cell>
          <cell r="F584">
            <v>114968810</v>
          </cell>
          <cell r="G584">
            <v>98418420</v>
          </cell>
          <cell r="H584">
            <v>186704360</v>
          </cell>
          <cell r="I584">
            <v>137596950</v>
          </cell>
          <cell r="J584">
            <v>100734540</v>
          </cell>
          <cell r="K584">
            <v>98178380</v>
          </cell>
          <cell r="L584">
            <v>75317360</v>
          </cell>
          <cell r="M584">
            <v>178421620</v>
          </cell>
          <cell r="N584">
            <v>68809360</v>
          </cell>
          <cell r="O584">
            <v>141852420</v>
          </cell>
          <cell r="P584">
            <v>89238600</v>
          </cell>
          <cell r="Q584">
            <v>91378170</v>
          </cell>
          <cell r="R584">
            <v>1381618990</v>
          </cell>
        </row>
        <row r="585">
          <cell r="C585">
            <v>74101</v>
          </cell>
          <cell r="D585" t="str">
            <v>Travel Expense Abroad</v>
          </cell>
          <cell r="F585">
            <v>53327970</v>
          </cell>
          <cell r="G585">
            <v>182257595</v>
          </cell>
          <cell r="H585">
            <v>248150815</v>
          </cell>
          <cell r="I585">
            <v>196579027</v>
          </cell>
          <cell r="J585">
            <v>45556113</v>
          </cell>
          <cell r="K585">
            <v>38155595</v>
          </cell>
          <cell r="L585">
            <v>44822183</v>
          </cell>
          <cell r="M585">
            <v>32381500</v>
          </cell>
          <cell r="N585">
            <v>214335057</v>
          </cell>
          <cell r="O585">
            <v>200743741</v>
          </cell>
          <cell r="P585">
            <v>289991698</v>
          </cell>
          <cell r="Q585">
            <v>39868200</v>
          </cell>
          <cell r="R585">
            <v>1586169494</v>
          </cell>
        </row>
        <row r="586">
          <cell r="C586">
            <v>74102</v>
          </cell>
          <cell r="D586" t="str">
            <v>Travel Expense Domestic</v>
          </cell>
          <cell r="F586">
            <v>105795600</v>
          </cell>
          <cell r="G586">
            <v>117864340</v>
          </cell>
          <cell r="H586">
            <v>91429473</v>
          </cell>
          <cell r="I586">
            <v>105288161</v>
          </cell>
          <cell r="J586">
            <v>147833460</v>
          </cell>
          <cell r="K586">
            <v>184431056</v>
          </cell>
          <cell r="L586">
            <v>190571998</v>
          </cell>
          <cell r="M586">
            <v>92778729</v>
          </cell>
          <cell r="N586">
            <v>178768900</v>
          </cell>
          <cell r="O586">
            <v>204818705</v>
          </cell>
          <cell r="P586">
            <v>194602463</v>
          </cell>
          <cell r="Q586">
            <v>189657893</v>
          </cell>
          <cell r="R586">
            <v>1803840778</v>
          </cell>
        </row>
        <row r="587">
          <cell r="C587">
            <v>74103</v>
          </cell>
          <cell r="D587" t="str">
            <v>Transport Services</v>
          </cell>
          <cell r="F587">
            <v>235180258</v>
          </cell>
          <cell r="G587">
            <v>226569796</v>
          </cell>
          <cell r="H587">
            <v>228484240</v>
          </cell>
          <cell r="I587">
            <v>233267830</v>
          </cell>
          <cell r="J587">
            <v>233267830</v>
          </cell>
          <cell r="K587">
            <v>233267830</v>
          </cell>
          <cell r="L587">
            <v>233267830</v>
          </cell>
          <cell r="M587">
            <v>233267830</v>
          </cell>
          <cell r="N587">
            <v>233267830</v>
          </cell>
          <cell r="O587">
            <v>233267830</v>
          </cell>
          <cell r="P587">
            <v>233267830</v>
          </cell>
          <cell r="Q587">
            <v>233267830</v>
          </cell>
          <cell r="R587">
            <v>2789644764</v>
          </cell>
        </row>
        <row r="588">
          <cell r="C588">
            <v>74104</v>
          </cell>
          <cell r="D588" t="str">
            <v>Airport Pass and ID Card</v>
          </cell>
          <cell r="F588">
            <v>109704000</v>
          </cell>
          <cell r="G588">
            <v>69918449</v>
          </cell>
          <cell r="H588">
            <v>39632250</v>
          </cell>
          <cell r="I588">
            <v>104941000</v>
          </cell>
          <cell r="J588">
            <v>57827000</v>
          </cell>
          <cell r="K588">
            <v>70127200</v>
          </cell>
          <cell r="L588">
            <v>66959000</v>
          </cell>
          <cell r="M588">
            <v>115233000</v>
          </cell>
          <cell r="N588">
            <v>71789000</v>
          </cell>
          <cell r="O588">
            <v>128229000</v>
          </cell>
          <cell r="P588">
            <v>89880500</v>
          </cell>
          <cell r="Q588">
            <v>117187112</v>
          </cell>
          <cell r="R588">
            <v>1041427511</v>
          </cell>
        </row>
        <row r="589">
          <cell r="C589">
            <v>74105</v>
          </cell>
          <cell r="D589" t="str">
            <v>Transportation Local</v>
          </cell>
          <cell r="F589">
            <v>15416875</v>
          </cell>
          <cell r="G589">
            <v>13156958</v>
          </cell>
          <cell r="H589">
            <v>23354043</v>
          </cell>
          <cell r="I589">
            <v>21790093</v>
          </cell>
          <cell r="J589">
            <v>19113046</v>
          </cell>
          <cell r="K589">
            <v>27011500</v>
          </cell>
          <cell r="L589">
            <v>11286045</v>
          </cell>
          <cell r="M589">
            <v>12336200</v>
          </cell>
          <cell r="N589">
            <v>18018066</v>
          </cell>
          <cell r="O589">
            <v>19483010</v>
          </cell>
          <cell r="P589">
            <v>20451828</v>
          </cell>
          <cell r="Q589">
            <v>18025900</v>
          </cell>
          <cell r="R589">
            <v>219443564</v>
          </cell>
        </row>
        <row r="590">
          <cell r="C590">
            <v>74106</v>
          </cell>
          <cell r="D590" t="str">
            <v>Fuel for Vehicles</v>
          </cell>
          <cell r="F590">
            <v>81451033</v>
          </cell>
          <cell r="G590">
            <v>83512171</v>
          </cell>
          <cell r="H590">
            <v>51324296</v>
          </cell>
          <cell r="I590">
            <v>103459350</v>
          </cell>
          <cell r="J590">
            <v>89998829</v>
          </cell>
          <cell r="K590">
            <v>92103815</v>
          </cell>
          <cell r="L590">
            <v>82724240</v>
          </cell>
          <cell r="M590">
            <v>93482927</v>
          </cell>
          <cell r="N590">
            <v>89583360</v>
          </cell>
          <cell r="O590">
            <v>81278591</v>
          </cell>
          <cell r="P590">
            <v>94203987</v>
          </cell>
          <cell r="Q590">
            <v>82685448</v>
          </cell>
          <cell r="R590">
            <v>1025808047</v>
          </cell>
        </row>
        <row r="591">
          <cell r="C591">
            <v>74107</v>
          </cell>
          <cell r="D591" t="str">
            <v>Freight Expenses</v>
          </cell>
          <cell r="F591">
            <v>63576428</v>
          </cell>
          <cell r="G591">
            <v>13910417</v>
          </cell>
          <cell r="H591">
            <v>6217467</v>
          </cell>
          <cell r="I591">
            <v>206579071</v>
          </cell>
          <cell r="J591">
            <v>183026275</v>
          </cell>
          <cell r="K591">
            <v>70001782</v>
          </cell>
          <cell r="L591">
            <v>11721886</v>
          </cell>
          <cell r="M591">
            <v>7868983</v>
          </cell>
          <cell r="N591">
            <v>5561986</v>
          </cell>
          <cell r="O591">
            <v>252478957</v>
          </cell>
          <cell r="P591">
            <v>167917656</v>
          </cell>
          <cell r="Q591">
            <v>5628849</v>
          </cell>
          <cell r="R591">
            <v>994489757</v>
          </cell>
        </row>
        <row r="592">
          <cell r="C592">
            <v>74108</v>
          </cell>
          <cell r="D592" t="str">
            <v xml:space="preserve">Packing/Repacking 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130000</v>
          </cell>
          <cell r="L592">
            <v>2200000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2330000</v>
          </cell>
        </row>
        <row r="594">
          <cell r="C594">
            <v>74150</v>
          </cell>
          <cell r="D594" t="str">
            <v>Training and Recruitment</v>
          </cell>
          <cell r="F594">
            <v>346820926</v>
          </cell>
          <cell r="G594">
            <v>310022705</v>
          </cell>
          <cell r="H594">
            <v>266625347</v>
          </cell>
          <cell r="I594">
            <v>296647943</v>
          </cell>
          <cell r="J594">
            <v>159228999</v>
          </cell>
          <cell r="K594">
            <v>863687332</v>
          </cell>
          <cell r="L594">
            <v>697259235</v>
          </cell>
          <cell r="M594">
            <v>229045545</v>
          </cell>
          <cell r="N594">
            <v>407495791</v>
          </cell>
          <cell r="O594">
            <v>485436252</v>
          </cell>
          <cell r="P594">
            <v>950337146</v>
          </cell>
          <cell r="Q594">
            <v>1800986303</v>
          </cell>
          <cell r="R594">
            <v>6813593524</v>
          </cell>
        </row>
        <row r="595">
          <cell r="C595">
            <v>73121</v>
          </cell>
          <cell r="D595" t="str">
            <v>Daily Allowance - Trainning</v>
          </cell>
          <cell r="F595">
            <v>22580920</v>
          </cell>
          <cell r="G595">
            <v>21580000</v>
          </cell>
          <cell r="H595">
            <v>47559170</v>
          </cell>
          <cell r="I595">
            <v>75970000</v>
          </cell>
          <cell r="J595">
            <v>78376560</v>
          </cell>
          <cell r="K595">
            <v>55082000</v>
          </cell>
          <cell r="L595">
            <v>13615450</v>
          </cell>
          <cell r="M595">
            <v>27424800</v>
          </cell>
          <cell r="N595">
            <v>1280000</v>
          </cell>
          <cell r="O595">
            <v>28209250</v>
          </cell>
          <cell r="P595">
            <v>79583600</v>
          </cell>
          <cell r="Q595">
            <v>26050000</v>
          </cell>
          <cell r="R595">
            <v>477311750</v>
          </cell>
        </row>
        <row r="596">
          <cell r="C596">
            <v>74151</v>
          </cell>
          <cell r="D596" t="str">
            <v>Training Domestic (In-House Training)</v>
          </cell>
          <cell r="F596">
            <v>78131327</v>
          </cell>
          <cell r="G596">
            <v>165051648</v>
          </cell>
          <cell r="H596">
            <v>99031251</v>
          </cell>
          <cell r="I596">
            <v>164128377</v>
          </cell>
          <cell r="J596">
            <v>55204867</v>
          </cell>
          <cell r="K596">
            <v>763669564</v>
          </cell>
          <cell r="L596">
            <v>443350836</v>
          </cell>
          <cell r="M596">
            <v>116412171</v>
          </cell>
          <cell r="N596">
            <v>276161576</v>
          </cell>
          <cell r="O596">
            <v>349285882</v>
          </cell>
          <cell r="P596">
            <v>755403351</v>
          </cell>
          <cell r="Q596">
            <v>837293063</v>
          </cell>
          <cell r="R596">
            <v>4103123913</v>
          </cell>
        </row>
        <row r="597">
          <cell r="C597">
            <v>74152</v>
          </cell>
          <cell r="D597" t="str">
            <v>Training Abroad</v>
          </cell>
          <cell r="F597">
            <v>1977833</v>
          </cell>
          <cell r="G597">
            <v>710000</v>
          </cell>
          <cell r="H597">
            <v>21355072</v>
          </cell>
          <cell r="I597">
            <v>5944460</v>
          </cell>
          <cell r="J597">
            <v>18422783</v>
          </cell>
          <cell r="K597">
            <v>2132320</v>
          </cell>
          <cell r="L597">
            <v>5275968</v>
          </cell>
          <cell r="M597">
            <v>13650671</v>
          </cell>
          <cell r="N597">
            <v>24323000</v>
          </cell>
          <cell r="O597">
            <v>-4533144</v>
          </cell>
          <cell r="P597">
            <v>0</v>
          </cell>
          <cell r="Q597">
            <v>24723654</v>
          </cell>
          <cell r="R597">
            <v>113982617</v>
          </cell>
        </row>
        <row r="598">
          <cell r="C598">
            <v>74153</v>
          </cell>
          <cell r="D598" t="str">
            <v>Training for Company (O/S - Sbjcted to WHT)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441818184</v>
          </cell>
          <cell r="R598">
            <v>441818184</v>
          </cell>
        </row>
        <row r="599">
          <cell r="C599">
            <v>74154</v>
          </cell>
          <cell r="D599" t="str">
            <v>Employee Recruitment</v>
          </cell>
          <cell r="F599">
            <v>250000</v>
          </cell>
          <cell r="G599">
            <v>8077200</v>
          </cell>
          <cell r="H599">
            <v>4150700</v>
          </cell>
          <cell r="I599">
            <v>23447518</v>
          </cell>
          <cell r="J599">
            <v>1412800</v>
          </cell>
          <cell r="K599">
            <v>350000</v>
          </cell>
          <cell r="L599">
            <v>610000</v>
          </cell>
          <cell r="M599">
            <v>3800000</v>
          </cell>
          <cell r="N599">
            <v>3450000</v>
          </cell>
          <cell r="O599">
            <v>600000</v>
          </cell>
          <cell r="P599">
            <v>0</v>
          </cell>
          <cell r="Q599">
            <v>1879980</v>
          </cell>
          <cell r="R599">
            <v>48028198</v>
          </cell>
        </row>
        <row r="600">
          <cell r="C600">
            <v>74155</v>
          </cell>
          <cell r="D600" t="str">
            <v>Medical Check Up</v>
          </cell>
          <cell r="F600">
            <v>10114500</v>
          </cell>
          <cell r="G600">
            <v>0</v>
          </cell>
          <cell r="H600">
            <v>15635100</v>
          </cell>
          <cell r="I600">
            <v>18338000</v>
          </cell>
          <cell r="J600">
            <v>5118600</v>
          </cell>
          <cell r="K600">
            <v>25569800</v>
          </cell>
          <cell r="L600">
            <v>225870900</v>
          </cell>
          <cell r="M600">
            <v>60587800</v>
          </cell>
          <cell r="N600">
            <v>8700000</v>
          </cell>
          <cell r="O600">
            <v>3865500</v>
          </cell>
          <cell r="P600">
            <v>8880900</v>
          </cell>
          <cell r="Q600">
            <v>8396800</v>
          </cell>
          <cell r="R600">
            <v>391077900</v>
          </cell>
        </row>
        <row r="601">
          <cell r="C601">
            <v>74156</v>
          </cell>
          <cell r="D601" t="str">
            <v>Instructors Fee</v>
          </cell>
          <cell r="F601">
            <v>0</v>
          </cell>
          <cell r="G601">
            <v>1461856</v>
          </cell>
          <cell r="H601">
            <v>8721649</v>
          </cell>
          <cell r="I601">
            <v>8819588</v>
          </cell>
          <cell r="J601">
            <v>693389</v>
          </cell>
          <cell r="K601">
            <v>16501648</v>
          </cell>
          <cell r="L601">
            <v>4536081</v>
          </cell>
          <cell r="M601">
            <v>3670103</v>
          </cell>
          <cell r="N601">
            <v>2551547</v>
          </cell>
          <cell r="O601">
            <v>6958764</v>
          </cell>
          <cell r="P601">
            <v>206186</v>
          </cell>
          <cell r="Q601">
            <v>-3298968</v>
          </cell>
          <cell r="R601">
            <v>50821843</v>
          </cell>
        </row>
        <row r="602">
          <cell r="C602">
            <v>74157</v>
          </cell>
          <cell r="D602" t="str">
            <v>Workshop and Conference</v>
          </cell>
          <cell r="F602">
            <v>233766346</v>
          </cell>
          <cell r="G602">
            <v>113142001</v>
          </cell>
          <cell r="H602">
            <v>70172405</v>
          </cell>
          <cell r="I602">
            <v>0</v>
          </cell>
          <cell r="J602">
            <v>0</v>
          </cell>
          <cell r="K602">
            <v>382000</v>
          </cell>
          <cell r="L602">
            <v>4000000</v>
          </cell>
          <cell r="M602">
            <v>3500000</v>
          </cell>
          <cell r="N602">
            <v>91029668</v>
          </cell>
          <cell r="O602">
            <v>101050000</v>
          </cell>
          <cell r="P602">
            <v>106263109</v>
          </cell>
          <cell r="Q602">
            <v>464123590</v>
          </cell>
          <cell r="R602">
            <v>1187429119</v>
          </cell>
        </row>
        <row r="604">
          <cell r="C604">
            <v>74200</v>
          </cell>
          <cell r="D604" t="str">
            <v>Utilities Expense</v>
          </cell>
          <cell r="F604">
            <v>723955458</v>
          </cell>
          <cell r="G604">
            <v>636249749</v>
          </cell>
          <cell r="H604">
            <v>658109825</v>
          </cell>
          <cell r="I604">
            <v>680023746</v>
          </cell>
          <cell r="J604">
            <v>745465016</v>
          </cell>
          <cell r="K604">
            <v>893110538</v>
          </cell>
          <cell r="L604">
            <v>720679690</v>
          </cell>
          <cell r="M604">
            <v>831134182</v>
          </cell>
          <cell r="N604">
            <v>878946805</v>
          </cell>
          <cell r="O604">
            <v>718774278</v>
          </cell>
          <cell r="P604">
            <v>442619452</v>
          </cell>
          <cell r="Q604">
            <v>773842882</v>
          </cell>
          <cell r="R604">
            <v>8702911621</v>
          </cell>
        </row>
        <row r="605">
          <cell r="C605">
            <v>74201</v>
          </cell>
          <cell r="D605" t="str">
            <v>Water</v>
          </cell>
          <cell r="F605">
            <v>119868435</v>
          </cell>
          <cell r="G605">
            <v>89692666</v>
          </cell>
          <cell r="H605">
            <v>60110663</v>
          </cell>
          <cell r="I605">
            <v>71083303</v>
          </cell>
          <cell r="J605">
            <v>74607539</v>
          </cell>
          <cell r="K605">
            <v>104494748</v>
          </cell>
          <cell r="L605">
            <v>64442306</v>
          </cell>
          <cell r="M605">
            <v>110973764</v>
          </cell>
          <cell r="N605">
            <v>98162254</v>
          </cell>
          <cell r="O605">
            <v>96576248</v>
          </cell>
          <cell r="P605">
            <v>99942161</v>
          </cell>
          <cell r="Q605">
            <v>83221038</v>
          </cell>
          <cell r="R605">
            <v>1073175125</v>
          </cell>
        </row>
        <row r="606">
          <cell r="C606">
            <v>74202</v>
          </cell>
          <cell r="D606" t="str">
            <v>Electricity</v>
          </cell>
          <cell r="F606">
            <v>604087023</v>
          </cell>
          <cell r="G606">
            <v>546557083</v>
          </cell>
          <cell r="H606">
            <v>597999162</v>
          </cell>
          <cell r="I606">
            <v>608940443</v>
          </cell>
          <cell r="J606">
            <v>670857477</v>
          </cell>
          <cell r="K606">
            <v>788615790</v>
          </cell>
          <cell r="L606">
            <v>656237384</v>
          </cell>
          <cell r="M606">
            <v>720160418</v>
          </cell>
          <cell r="N606">
            <v>780784551</v>
          </cell>
          <cell r="O606">
            <v>622198030</v>
          </cell>
          <cell r="P606">
            <v>342677291</v>
          </cell>
          <cell r="Q606">
            <v>690621844</v>
          </cell>
          <cell r="R606">
            <v>7629736496</v>
          </cell>
        </row>
        <row r="608">
          <cell r="C608">
            <v>74250</v>
          </cell>
          <cell r="D608" t="str">
            <v>Communication</v>
          </cell>
          <cell r="F608">
            <v>1031900502</v>
          </cell>
          <cell r="G608">
            <v>1121475777</v>
          </cell>
          <cell r="H608">
            <v>1079664086</v>
          </cell>
          <cell r="I608">
            <v>1139371476</v>
          </cell>
          <cell r="J608">
            <v>1067627842</v>
          </cell>
          <cell r="K608">
            <v>1087887495</v>
          </cell>
          <cell r="L608">
            <v>1297447309</v>
          </cell>
          <cell r="M608">
            <v>1020031899</v>
          </cell>
          <cell r="N608">
            <v>1195130552</v>
          </cell>
          <cell r="O608">
            <v>1083210368</v>
          </cell>
          <cell r="P608">
            <v>1098215332</v>
          </cell>
          <cell r="Q608">
            <v>1129683560</v>
          </cell>
          <cell r="R608">
            <v>13351646198</v>
          </cell>
        </row>
        <row r="609">
          <cell r="C609">
            <v>74251</v>
          </cell>
          <cell r="D609" t="str">
            <v>Telephone and Faximile</v>
          </cell>
          <cell r="F609">
            <v>134307151</v>
          </cell>
          <cell r="G609">
            <v>113408484</v>
          </cell>
          <cell r="H609">
            <v>118046624</v>
          </cell>
          <cell r="I609">
            <v>137035067</v>
          </cell>
          <cell r="J609">
            <v>135994535</v>
          </cell>
          <cell r="K609">
            <v>131082742</v>
          </cell>
          <cell r="L609">
            <v>104289005</v>
          </cell>
          <cell r="M609">
            <v>118657582</v>
          </cell>
          <cell r="N609">
            <v>154630328</v>
          </cell>
          <cell r="O609">
            <v>121857997</v>
          </cell>
          <cell r="P609">
            <v>126021906</v>
          </cell>
          <cell r="Q609">
            <v>216609904</v>
          </cell>
          <cell r="R609">
            <v>1611941325</v>
          </cell>
        </row>
        <row r="610">
          <cell r="C610">
            <v>74252</v>
          </cell>
          <cell r="D610" t="str">
            <v>SITA Costs</v>
          </cell>
          <cell r="F610">
            <v>566838019</v>
          </cell>
          <cell r="G610">
            <v>585656173</v>
          </cell>
          <cell r="H610">
            <v>574081567</v>
          </cell>
          <cell r="I610">
            <v>568101943</v>
          </cell>
          <cell r="J610">
            <v>589216817</v>
          </cell>
          <cell r="K610">
            <v>613917921</v>
          </cell>
          <cell r="L610">
            <v>580443014</v>
          </cell>
          <cell r="M610">
            <v>549185029</v>
          </cell>
          <cell r="N610">
            <v>637347257</v>
          </cell>
          <cell r="O610">
            <v>576605221</v>
          </cell>
          <cell r="P610">
            <v>574813271</v>
          </cell>
          <cell r="Q610">
            <v>588721238</v>
          </cell>
          <cell r="R610">
            <v>7004927470</v>
          </cell>
        </row>
        <row r="611">
          <cell r="C611">
            <v>74253</v>
          </cell>
          <cell r="D611" t="str">
            <v>Network Communications - Lintas Artha, ADSL</v>
          </cell>
          <cell r="F611">
            <v>186184550</v>
          </cell>
          <cell r="G611">
            <v>176961750</v>
          </cell>
          <cell r="H611">
            <v>162195250</v>
          </cell>
          <cell r="I611">
            <v>149683750</v>
          </cell>
          <cell r="J611">
            <v>123281314</v>
          </cell>
          <cell r="K611">
            <v>127749825</v>
          </cell>
          <cell r="L611">
            <v>339109639</v>
          </cell>
          <cell r="M611">
            <v>158502183</v>
          </cell>
          <cell r="N611">
            <v>156636125</v>
          </cell>
          <cell r="O611">
            <v>158357369</v>
          </cell>
          <cell r="P611">
            <v>184072350</v>
          </cell>
          <cell r="Q611">
            <v>105592106</v>
          </cell>
          <cell r="R611">
            <v>2028326211</v>
          </cell>
        </row>
        <row r="612">
          <cell r="C612">
            <v>74254</v>
          </cell>
          <cell r="D612" t="str">
            <v>Radio Communication</v>
          </cell>
          <cell r="F612">
            <v>122506000</v>
          </cell>
          <cell r="G612">
            <v>222658000</v>
          </cell>
          <cell r="H612">
            <v>210010000</v>
          </cell>
          <cell r="I612">
            <v>270785000</v>
          </cell>
          <cell r="J612">
            <v>204470000</v>
          </cell>
          <cell r="K612">
            <v>207732500</v>
          </cell>
          <cell r="L612">
            <v>259000000</v>
          </cell>
          <cell r="M612">
            <v>180880000</v>
          </cell>
          <cell r="N612">
            <v>212850000</v>
          </cell>
          <cell r="O612">
            <v>217010000</v>
          </cell>
          <cell r="P612">
            <v>192200000</v>
          </cell>
          <cell r="Q612">
            <v>202155000</v>
          </cell>
          <cell r="R612">
            <v>2502256500</v>
          </cell>
        </row>
        <row r="613">
          <cell r="C613">
            <v>74299</v>
          </cell>
          <cell r="D613" t="str">
            <v>Other Communication</v>
          </cell>
          <cell r="F613">
            <v>22064782</v>
          </cell>
          <cell r="G613">
            <v>22791370</v>
          </cell>
          <cell r="H613">
            <v>15330645</v>
          </cell>
          <cell r="I613">
            <v>13765716</v>
          </cell>
          <cell r="J613">
            <v>14665176</v>
          </cell>
          <cell r="K613">
            <v>7404507</v>
          </cell>
          <cell r="L613">
            <v>14605651</v>
          </cell>
          <cell r="M613">
            <v>12807105</v>
          </cell>
          <cell r="N613">
            <v>33666842</v>
          </cell>
          <cell r="O613">
            <v>9379781</v>
          </cell>
          <cell r="P613">
            <v>21107805</v>
          </cell>
          <cell r="Q613">
            <v>16605312</v>
          </cell>
          <cell r="R613">
            <v>204194692</v>
          </cell>
        </row>
        <row r="615">
          <cell r="C615">
            <v>74300</v>
          </cell>
          <cell r="D615" t="str">
            <v>Office Supplies and Stationary and Others</v>
          </cell>
          <cell r="F615">
            <v>812511310</v>
          </cell>
          <cell r="G615">
            <v>796024533</v>
          </cell>
          <cell r="H615">
            <v>871628522</v>
          </cell>
          <cell r="I615">
            <v>743497929</v>
          </cell>
          <cell r="J615">
            <v>880261782</v>
          </cell>
          <cell r="K615">
            <v>1070286215</v>
          </cell>
          <cell r="L615">
            <v>913536767</v>
          </cell>
          <cell r="M615">
            <v>1028604338</v>
          </cell>
          <cell r="N615">
            <v>810204644</v>
          </cell>
          <cell r="O615">
            <v>1115206477</v>
          </cell>
          <cell r="P615">
            <v>943816062</v>
          </cell>
          <cell r="Q615">
            <v>890397076</v>
          </cell>
          <cell r="R615">
            <v>10875975655</v>
          </cell>
        </row>
        <row r="616">
          <cell r="C616">
            <v>74301</v>
          </cell>
          <cell r="D616" t="str">
            <v>Photocopy</v>
          </cell>
          <cell r="F616">
            <v>5362665</v>
          </cell>
          <cell r="G616">
            <v>3387741</v>
          </cell>
          <cell r="H616">
            <v>11768572</v>
          </cell>
          <cell r="I616">
            <v>2722055</v>
          </cell>
          <cell r="J616">
            <v>5224900</v>
          </cell>
          <cell r="K616">
            <v>4619730</v>
          </cell>
          <cell r="L616">
            <v>5683845</v>
          </cell>
          <cell r="M616">
            <v>7976900</v>
          </cell>
          <cell r="N616">
            <v>8165535</v>
          </cell>
          <cell r="O616">
            <v>7184695</v>
          </cell>
          <cell r="P616">
            <v>6362685</v>
          </cell>
          <cell r="Q616">
            <v>6435250</v>
          </cell>
          <cell r="R616">
            <v>74894573</v>
          </cell>
        </row>
        <row r="617">
          <cell r="C617">
            <v>74302</v>
          </cell>
          <cell r="D617" t="str">
            <v>Office Cleaning Supplies and Services</v>
          </cell>
          <cell r="F617">
            <v>398463021</v>
          </cell>
          <cell r="G617">
            <v>300469311</v>
          </cell>
          <cell r="H617">
            <v>275618004</v>
          </cell>
          <cell r="I617">
            <v>341866325</v>
          </cell>
          <cell r="J617">
            <v>300178605</v>
          </cell>
          <cell r="K617">
            <v>351931561</v>
          </cell>
          <cell r="L617">
            <v>252449531</v>
          </cell>
          <cell r="M617">
            <v>296271643</v>
          </cell>
          <cell r="N617">
            <v>309425887</v>
          </cell>
          <cell r="O617">
            <v>528419069</v>
          </cell>
          <cell r="P617">
            <v>305793158</v>
          </cell>
          <cell r="Q617">
            <v>153533208</v>
          </cell>
          <cell r="R617">
            <v>3814419323</v>
          </cell>
        </row>
        <row r="618">
          <cell r="C618">
            <v>74303</v>
          </cell>
          <cell r="D618" t="str">
            <v>Printing, Stationery, Office Supplies</v>
          </cell>
          <cell r="F618">
            <v>330115148</v>
          </cell>
          <cell r="G618">
            <v>432759274</v>
          </cell>
          <cell r="H618">
            <v>507480265</v>
          </cell>
          <cell r="I618">
            <v>327917687</v>
          </cell>
          <cell r="J618">
            <v>510578714</v>
          </cell>
          <cell r="K618">
            <v>647217039</v>
          </cell>
          <cell r="L618">
            <v>572694550</v>
          </cell>
          <cell r="M618">
            <v>651135149</v>
          </cell>
          <cell r="N618">
            <v>451965924</v>
          </cell>
          <cell r="O618">
            <v>506979744</v>
          </cell>
          <cell r="P618">
            <v>561449285</v>
          </cell>
          <cell r="Q618">
            <v>655122633</v>
          </cell>
          <cell r="R618">
            <v>6155415412</v>
          </cell>
        </row>
        <row r="619">
          <cell r="C619">
            <v>74304</v>
          </cell>
          <cell r="D619" t="str">
            <v>Stamp and Postage</v>
          </cell>
          <cell r="F619">
            <v>38708507</v>
          </cell>
          <cell r="G619">
            <v>25131238</v>
          </cell>
          <cell r="H619">
            <v>42015372</v>
          </cell>
          <cell r="I619">
            <v>37389893</v>
          </cell>
          <cell r="J619">
            <v>30756594</v>
          </cell>
          <cell r="K619">
            <v>32695416</v>
          </cell>
          <cell r="L619">
            <v>48843372</v>
          </cell>
          <cell r="M619">
            <v>24286177</v>
          </cell>
          <cell r="N619">
            <v>20794329</v>
          </cell>
          <cell r="O619">
            <v>38980000</v>
          </cell>
          <cell r="P619">
            <v>36249465</v>
          </cell>
          <cell r="Q619">
            <v>35225528</v>
          </cell>
          <cell r="R619">
            <v>411075891</v>
          </cell>
        </row>
        <row r="620">
          <cell r="C620">
            <v>74305</v>
          </cell>
          <cell r="D620" t="str">
            <v>Library</v>
          </cell>
          <cell r="F620">
            <v>32777969</v>
          </cell>
          <cell r="G620">
            <v>32777969</v>
          </cell>
          <cell r="H620">
            <v>32777969</v>
          </cell>
          <cell r="I620">
            <v>32777969</v>
          </cell>
          <cell r="J620">
            <v>32777969</v>
          </cell>
          <cell r="K620">
            <v>32777969</v>
          </cell>
          <cell r="L620">
            <v>32977969</v>
          </cell>
          <cell r="M620">
            <v>47777969</v>
          </cell>
          <cell r="N620">
            <v>18977969</v>
          </cell>
          <cell r="O620">
            <v>32777969</v>
          </cell>
          <cell r="P620">
            <v>32777969</v>
          </cell>
          <cell r="Q620">
            <v>33110957</v>
          </cell>
          <cell r="R620">
            <v>395068616</v>
          </cell>
        </row>
        <row r="621">
          <cell r="C621">
            <v>74306</v>
          </cell>
          <cell r="D621" t="str">
            <v>Subscription</v>
          </cell>
          <cell r="F621">
            <v>7084000</v>
          </cell>
          <cell r="G621">
            <v>1499000</v>
          </cell>
          <cell r="H621">
            <v>1968340</v>
          </cell>
          <cell r="I621">
            <v>824000</v>
          </cell>
          <cell r="J621">
            <v>745000</v>
          </cell>
          <cell r="K621">
            <v>1044500</v>
          </cell>
          <cell r="L621">
            <v>887500</v>
          </cell>
          <cell r="M621">
            <v>1156500</v>
          </cell>
          <cell r="N621">
            <v>875000</v>
          </cell>
          <cell r="O621">
            <v>865000</v>
          </cell>
          <cell r="P621">
            <v>1183500</v>
          </cell>
          <cell r="Q621">
            <v>6969500</v>
          </cell>
          <cell r="R621">
            <v>25101840</v>
          </cell>
        </row>
        <row r="623">
          <cell r="C623">
            <v>74350</v>
          </cell>
          <cell r="D623" t="str">
            <v>Representation, Entertainment and Donation</v>
          </cell>
          <cell r="F623">
            <v>534414007</v>
          </cell>
          <cell r="G623">
            <v>308915100</v>
          </cell>
          <cell r="H623">
            <v>411714595</v>
          </cell>
          <cell r="I623">
            <v>440684887</v>
          </cell>
          <cell r="J623">
            <v>348494522</v>
          </cell>
          <cell r="K623">
            <v>381239078</v>
          </cell>
          <cell r="L623">
            <v>155494649</v>
          </cell>
          <cell r="M623">
            <v>184623061</v>
          </cell>
          <cell r="N623">
            <v>278710633</v>
          </cell>
          <cell r="O623">
            <v>269389373</v>
          </cell>
          <cell r="P623">
            <v>193098663</v>
          </cell>
          <cell r="Q623">
            <v>182930791</v>
          </cell>
          <cell r="R623">
            <v>3689709359</v>
          </cell>
        </row>
        <row r="624">
          <cell r="C624">
            <v>74351</v>
          </cell>
          <cell r="D624" t="str">
            <v>Represent. and Donation (Fiscal Non-Deductable Exp.)</v>
          </cell>
          <cell r="F624">
            <v>405373924</v>
          </cell>
          <cell r="G624">
            <v>169313400</v>
          </cell>
          <cell r="H624">
            <v>262974500</v>
          </cell>
          <cell r="I624">
            <v>271800000</v>
          </cell>
          <cell r="J624">
            <v>211614735</v>
          </cell>
          <cell r="K624">
            <v>239712612</v>
          </cell>
          <cell r="L624">
            <v>82678850</v>
          </cell>
          <cell r="M624">
            <v>83450000</v>
          </cell>
          <cell r="N624">
            <v>103500000</v>
          </cell>
          <cell r="O624">
            <v>131500000</v>
          </cell>
          <cell r="P624">
            <v>96430000</v>
          </cell>
          <cell r="Q624">
            <v>59850000</v>
          </cell>
          <cell r="R624">
            <v>2118198021</v>
          </cell>
        </row>
        <row r="625">
          <cell r="C625">
            <v>74352</v>
          </cell>
          <cell r="D625" t="str">
            <v xml:space="preserve">Entertainment (Fiscal Deductable Exp.) </v>
          </cell>
          <cell r="F625">
            <v>129040083</v>
          </cell>
          <cell r="G625">
            <v>139601700</v>
          </cell>
          <cell r="H625">
            <v>148740095</v>
          </cell>
          <cell r="I625">
            <v>168884887</v>
          </cell>
          <cell r="J625">
            <v>136879787</v>
          </cell>
          <cell r="K625">
            <v>141526466</v>
          </cell>
          <cell r="L625">
            <v>72815799</v>
          </cell>
          <cell r="M625">
            <v>101173061</v>
          </cell>
          <cell r="N625">
            <v>175210633</v>
          </cell>
          <cell r="O625">
            <v>137889373</v>
          </cell>
          <cell r="P625">
            <v>96668663</v>
          </cell>
          <cell r="Q625">
            <v>123080791</v>
          </cell>
          <cell r="R625">
            <v>1571511338</v>
          </cell>
        </row>
        <row r="627">
          <cell r="C627">
            <v>74400</v>
          </cell>
          <cell r="D627" t="str">
            <v>Repair and Maintenance</v>
          </cell>
          <cell r="F627">
            <v>1402671706</v>
          </cell>
          <cell r="G627">
            <v>1110674499</v>
          </cell>
          <cell r="H627">
            <v>2018271420</v>
          </cell>
          <cell r="I627">
            <v>1608063889</v>
          </cell>
          <cell r="J627">
            <v>1531412955</v>
          </cell>
          <cell r="K627">
            <v>1695979239</v>
          </cell>
          <cell r="L627">
            <v>1417062629</v>
          </cell>
          <cell r="M627">
            <v>1671569411</v>
          </cell>
          <cell r="N627">
            <v>2440422811</v>
          </cell>
          <cell r="O627">
            <v>1346200346</v>
          </cell>
          <cell r="P627">
            <v>852493198</v>
          </cell>
          <cell r="Q627">
            <v>3634683718</v>
          </cell>
          <cell r="R627">
            <v>20729505821</v>
          </cell>
        </row>
        <row r="628">
          <cell r="C628">
            <v>74401</v>
          </cell>
          <cell r="D628" t="str">
            <v>RM - Building and Building Improvement</v>
          </cell>
          <cell r="F628">
            <v>296943483</v>
          </cell>
          <cell r="G628">
            <v>119295680</v>
          </cell>
          <cell r="H628">
            <v>740648325</v>
          </cell>
          <cell r="I628">
            <v>314680805</v>
          </cell>
          <cell r="J628">
            <v>380671931</v>
          </cell>
          <cell r="K628">
            <v>362702317</v>
          </cell>
          <cell r="L628">
            <v>-6390066</v>
          </cell>
          <cell r="M628">
            <v>375009531</v>
          </cell>
          <cell r="N628">
            <v>324820850</v>
          </cell>
          <cell r="O628">
            <v>379902690</v>
          </cell>
          <cell r="P628">
            <v>472627150</v>
          </cell>
          <cell r="Q628">
            <v>902988020</v>
          </cell>
          <cell r="R628">
            <v>4663900716</v>
          </cell>
        </row>
        <row r="629">
          <cell r="C629">
            <v>74402</v>
          </cell>
          <cell r="D629" t="str">
            <v>RM - Operating Equipment</v>
          </cell>
          <cell r="F629">
            <v>1186785997</v>
          </cell>
          <cell r="G629">
            <v>707953537</v>
          </cell>
          <cell r="H629">
            <v>1087836611</v>
          </cell>
          <cell r="I629">
            <v>944672689</v>
          </cell>
          <cell r="J629">
            <v>858736347</v>
          </cell>
          <cell r="K629">
            <v>989699463</v>
          </cell>
          <cell r="L629">
            <v>1286278944</v>
          </cell>
          <cell r="M629">
            <v>1024495393</v>
          </cell>
          <cell r="N629">
            <v>1195677688</v>
          </cell>
          <cell r="O629">
            <v>855157461</v>
          </cell>
          <cell r="P629">
            <v>687694925</v>
          </cell>
          <cell r="Q629">
            <v>2333493692</v>
          </cell>
          <cell r="R629">
            <v>13158482747</v>
          </cell>
        </row>
        <row r="630">
          <cell r="C630">
            <v>74403</v>
          </cell>
          <cell r="D630" t="str">
            <v>RM - Maintenance Equipment</v>
          </cell>
          <cell r="F630">
            <v>-131160300</v>
          </cell>
          <cell r="G630">
            <v>1005500</v>
          </cell>
          <cell r="H630">
            <v>6521000</v>
          </cell>
          <cell r="I630">
            <v>34343480</v>
          </cell>
          <cell r="J630">
            <v>0</v>
          </cell>
          <cell r="K630">
            <v>19760000</v>
          </cell>
          <cell r="L630">
            <v>22003501</v>
          </cell>
          <cell r="M630">
            <v>9167500</v>
          </cell>
          <cell r="N630">
            <v>95875000</v>
          </cell>
          <cell r="O630">
            <v>-62945000</v>
          </cell>
          <cell r="P630">
            <v>11874000</v>
          </cell>
          <cell r="Q630">
            <v>1627131</v>
          </cell>
          <cell r="R630">
            <v>8071812</v>
          </cell>
        </row>
        <row r="631">
          <cell r="C631">
            <v>74404</v>
          </cell>
          <cell r="D631" t="str">
            <v>RM - Transportation Equipment</v>
          </cell>
          <cell r="F631">
            <v>3121238</v>
          </cell>
          <cell r="G631">
            <v>17534544</v>
          </cell>
          <cell r="H631">
            <v>4389344</v>
          </cell>
          <cell r="I631">
            <v>5158452</v>
          </cell>
          <cell r="J631">
            <v>600000</v>
          </cell>
          <cell r="K631">
            <v>357899</v>
          </cell>
          <cell r="L631">
            <v>690000</v>
          </cell>
          <cell r="M631">
            <v>5295487</v>
          </cell>
          <cell r="N631">
            <v>1278000</v>
          </cell>
          <cell r="O631">
            <v>10454793</v>
          </cell>
          <cell r="P631">
            <v>2290687</v>
          </cell>
          <cell r="Q631">
            <v>11656000</v>
          </cell>
          <cell r="R631">
            <v>62826444</v>
          </cell>
        </row>
        <row r="632">
          <cell r="C632">
            <v>74405</v>
          </cell>
          <cell r="D632" t="str">
            <v>RM - Office Equipment and Furniture</v>
          </cell>
          <cell r="F632">
            <v>26808000</v>
          </cell>
          <cell r="G632">
            <v>83083000</v>
          </cell>
          <cell r="H632">
            <v>35776000</v>
          </cell>
          <cell r="I632">
            <v>19863000</v>
          </cell>
          <cell r="J632">
            <v>82664750</v>
          </cell>
          <cell r="K632">
            <v>37280000</v>
          </cell>
          <cell r="L632">
            <v>44166000</v>
          </cell>
          <cell r="M632">
            <v>15999000</v>
          </cell>
          <cell r="N632">
            <v>53406500</v>
          </cell>
          <cell r="O632">
            <v>51290780</v>
          </cell>
          <cell r="P632">
            <v>43336400</v>
          </cell>
          <cell r="Q632">
            <v>66339125</v>
          </cell>
          <cell r="R632">
            <v>560012555</v>
          </cell>
        </row>
        <row r="633">
          <cell r="C633">
            <v>74406</v>
          </cell>
          <cell r="D633" t="str">
            <v>RM - Communication Equipment</v>
          </cell>
          <cell r="F633">
            <v>500000</v>
          </cell>
          <cell r="G633">
            <v>0</v>
          </cell>
          <cell r="H633">
            <v>550000</v>
          </cell>
          <cell r="I633">
            <v>0</v>
          </cell>
          <cell r="J633">
            <v>450000</v>
          </cell>
          <cell r="K633">
            <v>0</v>
          </cell>
          <cell r="L633">
            <v>0</v>
          </cell>
          <cell r="M633">
            <v>0</v>
          </cell>
          <cell r="N633">
            <v>1500000</v>
          </cell>
          <cell r="O633">
            <v>1740000</v>
          </cell>
          <cell r="P633">
            <v>450000</v>
          </cell>
          <cell r="Q633">
            <v>0</v>
          </cell>
          <cell r="R633">
            <v>5190000</v>
          </cell>
        </row>
        <row r="634">
          <cell r="C634">
            <v>74407</v>
          </cell>
          <cell r="D634" t="str">
            <v>RM - IT Equipment, Software</v>
          </cell>
          <cell r="F634">
            <v>-42863212</v>
          </cell>
          <cell r="G634">
            <v>81016788</v>
          </cell>
          <cell r="H634">
            <v>43508390</v>
          </cell>
          <cell r="I634">
            <v>73079135</v>
          </cell>
          <cell r="J634">
            <v>241705615</v>
          </cell>
          <cell r="K634">
            <v>148237500</v>
          </cell>
          <cell r="L634">
            <v>54797500</v>
          </cell>
          <cell r="M634">
            <v>64594350</v>
          </cell>
          <cell r="N634">
            <v>620442198</v>
          </cell>
          <cell r="O634">
            <v>21547172</v>
          </cell>
          <cell r="P634">
            <v>-479050814</v>
          </cell>
          <cell r="Q634">
            <v>166405000</v>
          </cell>
          <cell r="R634">
            <v>993419622</v>
          </cell>
        </row>
        <row r="635">
          <cell r="C635">
            <v>74408</v>
          </cell>
          <cell r="D635" t="str">
            <v>RM - Leased Assets Maintenance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</row>
        <row r="636">
          <cell r="C636">
            <v>74409</v>
          </cell>
          <cell r="D636" t="str">
            <v>RM - Service Charge</v>
          </cell>
          <cell r="F636">
            <v>59475000</v>
          </cell>
          <cell r="G636">
            <v>74256000</v>
          </cell>
          <cell r="H636">
            <v>67206750</v>
          </cell>
          <cell r="I636">
            <v>67206750</v>
          </cell>
          <cell r="J636">
            <v>67206750</v>
          </cell>
          <cell r="K636">
            <v>67206750</v>
          </cell>
          <cell r="L636">
            <v>67206750</v>
          </cell>
          <cell r="M636">
            <v>67206750</v>
          </cell>
          <cell r="N636">
            <v>67206750</v>
          </cell>
          <cell r="O636">
            <v>67206750</v>
          </cell>
          <cell r="P636">
            <v>67206750</v>
          </cell>
          <cell r="Q636">
            <v>67206750</v>
          </cell>
          <cell r="R636">
            <v>805798500</v>
          </cell>
        </row>
        <row r="637">
          <cell r="C637">
            <v>74410</v>
          </cell>
          <cell r="D637" t="str">
            <v>RM - Inventory Short/Over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</row>
        <row r="638">
          <cell r="C638">
            <v>74448</v>
          </cell>
          <cell r="D638" t="str">
            <v>RM - Others</v>
          </cell>
          <cell r="F638">
            <v>3061500</v>
          </cell>
          <cell r="G638">
            <v>25529450</v>
          </cell>
          <cell r="H638">
            <v>31835000</v>
          </cell>
          <cell r="I638">
            <v>149059578</v>
          </cell>
          <cell r="J638">
            <v>-100622438</v>
          </cell>
          <cell r="K638">
            <v>70735310</v>
          </cell>
          <cell r="L638">
            <v>-51690000</v>
          </cell>
          <cell r="M638">
            <v>109801400</v>
          </cell>
          <cell r="N638">
            <v>80215825</v>
          </cell>
          <cell r="O638">
            <v>21845700</v>
          </cell>
          <cell r="P638">
            <v>46064100</v>
          </cell>
          <cell r="Q638">
            <v>84968000</v>
          </cell>
          <cell r="R638">
            <v>470803425</v>
          </cell>
        </row>
        <row r="639">
          <cell r="C639">
            <v>74449</v>
          </cell>
          <cell r="D639" t="str">
            <v>Fee of Maintenance (Sbjct to WHT)</v>
          </cell>
          <cell r="F639">
            <v>0</v>
          </cell>
          <cell r="G639">
            <v>1000000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1000000</v>
          </cell>
        </row>
        <row r="641">
          <cell r="C641">
            <v>74450</v>
          </cell>
          <cell r="D641" t="str">
            <v>Rent Expenses</v>
          </cell>
          <cell r="F641">
            <v>2818871340</v>
          </cell>
          <cell r="G641">
            <v>2950321223</v>
          </cell>
          <cell r="H641">
            <v>2912377416</v>
          </cell>
          <cell r="I641">
            <v>2908247726</v>
          </cell>
          <cell r="J641">
            <v>2635907736</v>
          </cell>
          <cell r="K641">
            <v>2880370409</v>
          </cell>
          <cell r="L641">
            <v>2643119334</v>
          </cell>
          <cell r="M641">
            <v>3074307919</v>
          </cell>
          <cell r="N641">
            <v>2926913385</v>
          </cell>
          <cell r="O641">
            <v>2898637834</v>
          </cell>
          <cell r="P641">
            <v>1884503161</v>
          </cell>
          <cell r="Q641">
            <v>1733035760</v>
          </cell>
          <cell r="R641">
            <v>32266613243</v>
          </cell>
        </row>
        <row r="642">
          <cell r="C642">
            <v>74451</v>
          </cell>
          <cell r="D642" t="str">
            <v>Space and Office rental</v>
          </cell>
          <cell r="F642">
            <v>2564344460</v>
          </cell>
          <cell r="G642">
            <v>2620385435</v>
          </cell>
          <cell r="H642">
            <v>2595330438</v>
          </cell>
          <cell r="I642">
            <v>2627478938</v>
          </cell>
          <cell r="J642">
            <v>2363860438</v>
          </cell>
          <cell r="K642">
            <v>2498886741</v>
          </cell>
          <cell r="L642">
            <v>2482816306</v>
          </cell>
          <cell r="M642">
            <v>2653168995</v>
          </cell>
          <cell r="N642">
            <v>2644551612</v>
          </cell>
          <cell r="O642">
            <v>2645177376</v>
          </cell>
          <cell r="P642">
            <v>1596103194</v>
          </cell>
          <cell r="Q642">
            <v>1478143050</v>
          </cell>
          <cell r="R642">
            <v>28770246983</v>
          </cell>
        </row>
        <row r="643">
          <cell r="C643">
            <v>74452</v>
          </cell>
          <cell r="D643" t="str">
            <v>Office and IT Equipment (PC, Laptop, Server)</v>
          </cell>
          <cell r="F643">
            <v>1500000</v>
          </cell>
          <cell r="G643">
            <v>1500000</v>
          </cell>
          <cell r="H643">
            <v>1500000</v>
          </cell>
          <cell r="I643">
            <v>1130000</v>
          </cell>
          <cell r="J643">
            <v>2350000</v>
          </cell>
          <cell r="K643">
            <v>585000</v>
          </cell>
          <cell r="L643">
            <v>0</v>
          </cell>
          <cell r="M643">
            <v>49088</v>
          </cell>
          <cell r="N643">
            <v>2420000</v>
          </cell>
          <cell r="O643">
            <v>395000</v>
          </cell>
          <cell r="P643">
            <v>980000</v>
          </cell>
          <cell r="Q643">
            <v>-1500000</v>
          </cell>
          <cell r="R643">
            <v>10909088</v>
          </cell>
        </row>
        <row r="644">
          <cell r="C644">
            <v>74453</v>
          </cell>
          <cell r="D644" t="str">
            <v>Vehicles Rental Expense</v>
          </cell>
          <cell r="F644">
            <v>156359342</v>
          </cell>
          <cell r="G644">
            <v>274261245</v>
          </cell>
          <cell r="H644">
            <v>239715245</v>
          </cell>
          <cell r="I644">
            <v>218292245</v>
          </cell>
          <cell r="J644">
            <v>212072245</v>
          </cell>
          <cell r="K644">
            <v>283882245</v>
          </cell>
          <cell r="L644">
            <v>94562245</v>
          </cell>
          <cell r="M644">
            <v>301972245</v>
          </cell>
          <cell r="N644">
            <v>243302245</v>
          </cell>
          <cell r="O644">
            <v>195932245</v>
          </cell>
          <cell r="P644">
            <v>178473745</v>
          </cell>
          <cell r="Q644">
            <v>201550745</v>
          </cell>
          <cell r="R644">
            <v>2600376037</v>
          </cell>
        </row>
        <row r="645">
          <cell r="C645">
            <v>74454</v>
          </cell>
          <cell r="D645" t="str">
            <v>Accomodation Expense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C646">
            <v>74455</v>
          </cell>
          <cell r="D646" t="str">
            <v>Photocopy Machine</v>
          </cell>
          <cell r="F646">
            <v>85626170</v>
          </cell>
          <cell r="G646">
            <v>45498175</v>
          </cell>
          <cell r="H646">
            <v>59430365</v>
          </cell>
          <cell r="I646">
            <v>51655175</v>
          </cell>
          <cell r="J646">
            <v>48403685</v>
          </cell>
          <cell r="K646">
            <v>82240055</v>
          </cell>
          <cell r="L646">
            <v>59691415</v>
          </cell>
          <cell r="M646">
            <v>103126223</v>
          </cell>
          <cell r="N646">
            <v>41890560</v>
          </cell>
          <cell r="O646">
            <v>48641845</v>
          </cell>
          <cell r="P646">
            <v>103219854</v>
          </cell>
          <cell r="Q646">
            <v>49213930</v>
          </cell>
          <cell r="R646">
            <v>778637452</v>
          </cell>
        </row>
        <row r="647">
          <cell r="C647">
            <v>74456</v>
          </cell>
          <cell r="D647" t="str">
            <v>Dispenser Machine</v>
          </cell>
          <cell r="F647">
            <v>3176368</v>
          </cell>
          <cell r="G647">
            <v>3161368</v>
          </cell>
          <cell r="H647">
            <v>2936368</v>
          </cell>
          <cell r="I647">
            <v>3326368</v>
          </cell>
          <cell r="J647">
            <v>1181368</v>
          </cell>
          <cell r="K647">
            <v>4961368</v>
          </cell>
          <cell r="L647">
            <v>3071368</v>
          </cell>
          <cell r="M647">
            <v>3071368</v>
          </cell>
          <cell r="N647">
            <v>3418968</v>
          </cell>
          <cell r="O647">
            <v>3071368</v>
          </cell>
          <cell r="P647">
            <v>3071368</v>
          </cell>
          <cell r="Q647">
            <v>1931368</v>
          </cell>
          <cell r="R647">
            <v>36379016</v>
          </cell>
        </row>
        <row r="648">
          <cell r="C648">
            <v>74499</v>
          </cell>
          <cell r="D648" t="str">
            <v>Other Rent Expenses</v>
          </cell>
          <cell r="F648">
            <v>7865000</v>
          </cell>
          <cell r="G648">
            <v>5515000</v>
          </cell>
          <cell r="H648">
            <v>13465000</v>
          </cell>
          <cell r="I648">
            <v>6365000</v>
          </cell>
          <cell r="J648">
            <v>8040000</v>
          </cell>
          <cell r="K648">
            <v>9815000</v>
          </cell>
          <cell r="L648">
            <v>2978000</v>
          </cell>
          <cell r="M648">
            <v>12920000</v>
          </cell>
          <cell r="N648">
            <v>-8670000</v>
          </cell>
          <cell r="O648">
            <v>5420000</v>
          </cell>
          <cell r="P648">
            <v>2655000</v>
          </cell>
          <cell r="Q648">
            <v>3696667</v>
          </cell>
          <cell r="R648">
            <v>70064667</v>
          </cell>
        </row>
        <row r="650">
          <cell r="C650">
            <v>74500</v>
          </cell>
          <cell r="D650" t="str">
            <v>Insurance Expenses</v>
          </cell>
          <cell r="F650">
            <v>34436316</v>
          </cell>
          <cell r="G650">
            <v>61603020</v>
          </cell>
          <cell r="H650">
            <v>52800020</v>
          </cell>
          <cell r="I650">
            <v>104381201</v>
          </cell>
          <cell r="J650">
            <v>64416311</v>
          </cell>
          <cell r="K650">
            <v>61939470</v>
          </cell>
          <cell r="L650">
            <v>138788120</v>
          </cell>
          <cell r="M650">
            <v>101730634</v>
          </cell>
          <cell r="N650">
            <v>132515989</v>
          </cell>
          <cell r="O650">
            <v>85816675</v>
          </cell>
          <cell r="P650">
            <v>85287736</v>
          </cell>
          <cell r="Q650">
            <v>418937312</v>
          </cell>
          <cell r="R650">
            <v>1342652804</v>
          </cell>
        </row>
        <row r="651">
          <cell r="C651">
            <v>74501</v>
          </cell>
          <cell r="D651" t="str">
            <v>GH Liabilities Insurance</v>
          </cell>
          <cell r="F651">
            <v>0</v>
          </cell>
          <cell r="G651">
            <v>14946542</v>
          </cell>
          <cell r="H651">
            <v>7473271</v>
          </cell>
          <cell r="I651">
            <v>38244283</v>
          </cell>
          <cell r="J651">
            <v>15166024</v>
          </cell>
          <cell r="K651">
            <v>15166024</v>
          </cell>
          <cell r="L651">
            <v>92859822</v>
          </cell>
          <cell r="M651">
            <v>54396054</v>
          </cell>
          <cell r="N651">
            <v>86117799</v>
          </cell>
          <cell r="O651">
            <v>39195016</v>
          </cell>
          <cell r="P651">
            <v>39195016</v>
          </cell>
          <cell r="Q651">
            <v>372832534</v>
          </cell>
          <cell r="R651">
            <v>775592385</v>
          </cell>
        </row>
        <row r="652">
          <cell r="C652">
            <v>74502</v>
          </cell>
          <cell r="D652" t="str">
            <v>Cargo Liabilities Insurance</v>
          </cell>
          <cell r="F652">
            <v>2712458</v>
          </cell>
          <cell r="G652">
            <v>2712458</v>
          </cell>
          <cell r="H652">
            <v>2712459</v>
          </cell>
          <cell r="I652">
            <v>5724916</v>
          </cell>
          <cell r="J652">
            <v>2862458</v>
          </cell>
          <cell r="K652">
            <v>2862458</v>
          </cell>
          <cell r="L652">
            <v>2862458</v>
          </cell>
          <cell r="M652">
            <v>2862458</v>
          </cell>
          <cell r="N652">
            <v>2862458</v>
          </cell>
          <cell r="O652">
            <v>2862458</v>
          </cell>
          <cell r="P652">
            <v>2862458</v>
          </cell>
          <cell r="Q652">
            <v>2862461</v>
          </cell>
          <cell r="R652">
            <v>36761958</v>
          </cell>
        </row>
        <row r="653">
          <cell r="C653">
            <v>74503</v>
          </cell>
          <cell r="D653" t="str">
            <v>GSE Insurance</v>
          </cell>
          <cell r="F653">
            <v>25483828</v>
          </cell>
          <cell r="G653">
            <v>37703990</v>
          </cell>
          <cell r="H653">
            <v>31593909</v>
          </cell>
          <cell r="I653">
            <v>31593909</v>
          </cell>
          <cell r="J653">
            <v>31593909</v>
          </cell>
          <cell r="K653">
            <v>31593909</v>
          </cell>
          <cell r="L653">
            <v>31593909</v>
          </cell>
          <cell r="M653">
            <v>31593909</v>
          </cell>
          <cell r="N653">
            <v>31593909</v>
          </cell>
          <cell r="O653">
            <v>31593909</v>
          </cell>
          <cell r="P653">
            <v>31593909</v>
          </cell>
          <cell r="Q653">
            <v>31593913</v>
          </cell>
          <cell r="R653">
            <v>379126912</v>
          </cell>
        </row>
        <row r="654">
          <cell r="C654">
            <v>74504</v>
          </cell>
          <cell r="D654" t="str">
            <v>Building Insurance</v>
          </cell>
          <cell r="F654">
            <v>1206558</v>
          </cell>
          <cell r="G654">
            <v>1206558</v>
          </cell>
          <cell r="H654">
            <v>992689</v>
          </cell>
          <cell r="I654">
            <v>992689</v>
          </cell>
          <cell r="J654">
            <v>992689</v>
          </cell>
          <cell r="K654">
            <v>992689</v>
          </cell>
          <cell r="L654">
            <v>992689</v>
          </cell>
          <cell r="M654">
            <v>992689</v>
          </cell>
          <cell r="N654">
            <v>778820</v>
          </cell>
          <cell r="O654">
            <v>992689</v>
          </cell>
          <cell r="P654">
            <v>992689</v>
          </cell>
          <cell r="Q654">
            <v>992688</v>
          </cell>
          <cell r="R654">
            <v>12126136</v>
          </cell>
        </row>
        <row r="655">
          <cell r="C655">
            <v>74505</v>
          </cell>
          <cell r="D655" t="str">
            <v>Vehicles Insurance</v>
          </cell>
          <cell r="F655">
            <v>1659479</v>
          </cell>
          <cell r="G655">
            <v>1659479</v>
          </cell>
          <cell r="H655">
            <v>1659479</v>
          </cell>
          <cell r="I655">
            <v>1659479</v>
          </cell>
          <cell r="J655">
            <v>1659479</v>
          </cell>
          <cell r="K655">
            <v>1659479</v>
          </cell>
          <cell r="L655">
            <v>1659479</v>
          </cell>
          <cell r="M655">
            <v>1659479</v>
          </cell>
          <cell r="N655">
            <v>1659479</v>
          </cell>
          <cell r="O655">
            <v>1659479</v>
          </cell>
          <cell r="P655">
            <v>123229</v>
          </cell>
          <cell r="Q655">
            <v>123234</v>
          </cell>
          <cell r="R655">
            <v>16841253</v>
          </cell>
        </row>
        <row r="656">
          <cell r="C656">
            <v>74506</v>
          </cell>
          <cell r="D656" t="str">
            <v>Radio Communication Insurance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C657">
            <v>74549</v>
          </cell>
          <cell r="D657" t="str">
            <v>Other Insurance Expense</v>
          </cell>
          <cell r="F657">
            <v>3373993</v>
          </cell>
          <cell r="G657">
            <v>3373993</v>
          </cell>
          <cell r="H657">
            <v>8368213</v>
          </cell>
          <cell r="I657">
            <v>26165925</v>
          </cell>
          <cell r="J657">
            <v>12141752</v>
          </cell>
          <cell r="K657">
            <v>9664911</v>
          </cell>
          <cell r="L657">
            <v>8819763</v>
          </cell>
          <cell r="M657">
            <v>10226045</v>
          </cell>
          <cell r="N657">
            <v>9503524</v>
          </cell>
          <cell r="O657">
            <v>9513124</v>
          </cell>
          <cell r="P657">
            <v>10520435</v>
          </cell>
          <cell r="Q657">
            <v>10532482</v>
          </cell>
          <cell r="R657">
            <v>122204160</v>
          </cell>
        </row>
        <row r="659">
          <cell r="C659">
            <v>74550</v>
          </cell>
          <cell r="D659" t="str">
            <v>Professional fee</v>
          </cell>
          <cell r="F659">
            <v>319769374</v>
          </cell>
          <cell r="G659">
            <v>192095124</v>
          </cell>
          <cell r="H659">
            <v>254158374</v>
          </cell>
          <cell r="I659">
            <v>250489374</v>
          </cell>
          <cell r="J659">
            <v>393219374</v>
          </cell>
          <cell r="K659">
            <v>252489374</v>
          </cell>
          <cell r="L659">
            <v>120759374</v>
          </cell>
          <cell r="M659">
            <v>267489374</v>
          </cell>
          <cell r="N659">
            <v>250489374</v>
          </cell>
          <cell r="O659">
            <v>251989374</v>
          </cell>
          <cell r="P659">
            <v>313043374</v>
          </cell>
          <cell r="Q659">
            <v>308597128</v>
          </cell>
          <cell r="R659">
            <v>3174588992</v>
          </cell>
        </row>
        <row r="660">
          <cell r="C660">
            <v>74551</v>
          </cell>
          <cell r="D660" t="str">
            <v>Audit fees</v>
          </cell>
          <cell r="F660">
            <v>28780000</v>
          </cell>
          <cell r="G660">
            <v>-33394250</v>
          </cell>
          <cell r="H660">
            <v>36169000</v>
          </cell>
          <cell r="I660">
            <v>32500000</v>
          </cell>
          <cell r="J660">
            <v>32500000</v>
          </cell>
          <cell r="K660">
            <v>32500000</v>
          </cell>
          <cell r="L660">
            <v>32500000</v>
          </cell>
          <cell r="M660">
            <v>32500000</v>
          </cell>
          <cell r="N660">
            <v>32500000</v>
          </cell>
          <cell r="O660">
            <v>32500000</v>
          </cell>
          <cell r="P660">
            <v>57304000</v>
          </cell>
          <cell r="Q660">
            <v>43641250</v>
          </cell>
          <cell r="R660">
            <v>360000000</v>
          </cell>
        </row>
        <row r="661">
          <cell r="C661">
            <v>74552</v>
          </cell>
          <cell r="D661" t="str">
            <v>Tax Consultants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129730000</v>
          </cell>
          <cell r="K661">
            <v>0</v>
          </cell>
          <cell r="L661">
            <v>-129730000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4000000</v>
          </cell>
          <cell r="R661">
            <v>4000000</v>
          </cell>
        </row>
        <row r="662">
          <cell r="C662">
            <v>74553</v>
          </cell>
          <cell r="D662" t="str">
            <v>Actuarial Services</v>
          </cell>
          <cell r="F662">
            <v>1250000</v>
          </cell>
          <cell r="G662">
            <v>1250000</v>
          </cell>
          <cell r="H662">
            <v>1250000</v>
          </cell>
          <cell r="I662">
            <v>1250000</v>
          </cell>
          <cell r="J662">
            <v>2250000</v>
          </cell>
          <cell r="K662">
            <v>1250000</v>
          </cell>
          <cell r="L662">
            <v>1250000</v>
          </cell>
          <cell r="M662">
            <v>1250000</v>
          </cell>
          <cell r="N662">
            <v>1250000</v>
          </cell>
          <cell r="O662">
            <v>1250000</v>
          </cell>
          <cell r="P662">
            <v>1250000</v>
          </cell>
          <cell r="Q662">
            <v>1250000</v>
          </cell>
          <cell r="R662">
            <v>16000000</v>
          </cell>
        </row>
        <row r="663">
          <cell r="C663">
            <v>74554</v>
          </cell>
          <cell r="D663" t="str">
            <v>Legal Consultants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12000000</v>
          </cell>
          <cell r="K663">
            <v>0</v>
          </cell>
          <cell r="L663">
            <v>0</v>
          </cell>
          <cell r="M663">
            <v>17000000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29000000</v>
          </cell>
        </row>
        <row r="664">
          <cell r="C664">
            <v>74555</v>
          </cell>
          <cell r="D664" t="str">
            <v>Management Fees</v>
          </cell>
          <cell r="F664">
            <v>269739374</v>
          </cell>
          <cell r="G664">
            <v>196739374</v>
          </cell>
          <cell r="H664">
            <v>196739374</v>
          </cell>
          <cell r="I664">
            <v>196739374</v>
          </cell>
          <cell r="J664">
            <v>196739374</v>
          </cell>
          <cell r="K664">
            <v>196739374</v>
          </cell>
          <cell r="L664">
            <v>196739374</v>
          </cell>
          <cell r="M664">
            <v>196739374</v>
          </cell>
          <cell r="N664">
            <v>196739374</v>
          </cell>
          <cell r="O664">
            <v>196739374</v>
          </cell>
          <cell r="P664">
            <v>211739374</v>
          </cell>
          <cell r="Q664">
            <v>209705878</v>
          </cell>
          <cell r="R664">
            <v>2461838992</v>
          </cell>
        </row>
        <row r="665">
          <cell r="C665">
            <v>74556</v>
          </cell>
          <cell r="D665" t="str">
            <v>Monthly Doctor's Fees</v>
          </cell>
          <cell r="F665">
            <v>20000000</v>
          </cell>
          <cell r="G665">
            <v>20000000</v>
          </cell>
          <cell r="H665">
            <v>20000000</v>
          </cell>
          <cell r="I665">
            <v>20000000</v>
          </cell>
          <cell r="J665">
            <v>20000000</v>
          </cell>
          <cell r="K665">
            <v>20000000</v>
          </cell>
          <cell r="L665">
            <v>20000000</v>
          </cell>
          <cell r="M665">
            <v>20000000</v>
          </cell>
          <cell r="N665">
            <v>20000000</v>
          </cell>
          <cell r="O665">
            <v>20000000</v>
          </cell>
          <cell r="P665">
            <v>42500000</v>
          </cell>
          <cell r="Q665">
            <v>50000000</v>
          </cell>
          <cell r="R665">
            <v>292500000</v>
          </cell>
        </row>
        <row r="666">
          <cell r="C666">
            <v>74599</v>
          </cell>
          <cell r="D666" t="str">
            <v>Other professional Services</v>
          </cell>
          <cell r="F666">
            <v>0</v>
          </cell>
          <cell r="G666">
            <v>7500000</v>
          </cell>
          <cell r="H666">
            <v>0</v>
          </cell>
          <cell r="I666">
            <v>0</v>
          </cell>
          <cell r="J666">
            <v>0</v>
          </cell>
          <cell r="K666">
            <v>2000000</v>
          </cell>
          <cell r="L666">
            <v>0</v>
          </cell>
          <cell r="M666">
            <v>0</v>
          </cell>
          <cell r="N666">
            <v>0</v>
          </cell>
          <cell r="O666">
            <v>1500000</v>
          </cell>
          <cell r="P666">
            <v>250000</v>
          </cell>
          <cell r="Q666">
            <v>0</v>
          </cell>
          <cell r="R666">
            <v>11250000</v>
          </cell>
        </row>
        <row r="668">
          <cell r="C668">
            <v>74600</v>
          </cell>
          <cell r="D668" t="str">
            <v>Permits and Licenses</v>
          </cell>
          <cell r="F668">
            <v>576271005</v>
          </cell>
          <cell r="G668">
            <v>679437874</v>
          </cell>
          <cell r="H668">
            <v>422218397</v>
          </cell>
          <cell r="I668">
            <v>406526734</v>
          </cell>
          <cell r="J668">
            <v>398100581</v>
          </cell>
          <cell r="K668">
            <v>244094478</v>
          </cell>
          <cell r="L668">
            <v>307495231</v>
          </cell>
          <cell r="M668">
            <v>366329596</v>
          </cell>
          <cell r="N668">
            <v>589302065</v>
          </cell>
          <cell r="O668">
            <v>392253000</v>
          </cell>
          <cell r="P668">
            <v>1267988723</v>
          </cell>
          <cell r="Q668">
            <v>493548103</v>
          </cell>
          <cell r="R668">
            <v>6143565787</v>
          </cell>
        </row>
        <row r="669">
          <cell r="C669">
            <v>74601</v>
          </cell>
          <cell r="D669" t="str">
            <v>Software Licences</v>
          </cell>
          <cell r="F669">
            <v>343162727</v>
          </cell>
          <cell r="G669">
            <v>269114434</v>
          </cell>
          <cell r="H669">
            <v>330165097</v>
          </cell>
          <cell r="I669">
            <v>312991934</v>
          </cell>
          <cell r="J669">
            <v>280001438</v>
          </cell>
          <cell r="K669">
            <v>215869932</v>
          </cell>
          <cell r="L669">
            <v>217165334</v>
          </cell>
          <cell r="M669">
            <v>246707596</v>
          </cell>
          <cell r="N669">
            <v>348124647</v>
          </cell>
          <cell r="O669">
            <v>244312409</v>
          </cell>
          <cell r="P669">
            <v>1136961323</v>
          </cell>
          <cell r="Q669">
            <v>369623703</v>
          </cell>
          <cell r="R669">
            <v>4314200574</v>
          </cell>
        </row>
        <row r="670">
          <cell r="C670">
            <v>74602</v>
          </cell>
          <cell r="D670" t="str">
            <v>Operator Licences</v>
          </cell>
          <cell r="F670">
            <v>1500000</v>
          </cell>
          <cell r="G670">
            <v>96992440</v>
          </cell>
          <cell r="H670">
            <v>29300000</v>
          </cell>
          <cell r="I670">
            <v>56500000</v>
          </cell>
          <cell r="J670">
            <v>43870000</v>
          </cell>
          <cell r="K670">
            <v>250000</v>
          </cell>
          <cell r="L670">
            <v>20242222</v>
          </cell>
          <cell r="M670">
            <v>59035000</v>
          </cell>
          <cell r="N670">
            <v>32830000</v>
          </cell>
          <cell r="O670">
            <v>23620000</v>
          </cell>
          <cell r="P670">
            <v>-2047600</v>
          </cell>
          <cell r="Q670">
            <v>50146400</v>
          </cell>
          <cell r="R670">
            <v>412238462</v>
          </cell>
        </row>
        <row r="671">
          <cell r="C671">
            <v>74603</v>
          </cell>
          <cell r="D671" t="str">
            <v>Vehicle registration</v>
          </cell>
          <cell r="F671">
            <v>0</v>
          </cell>
          <cell r="G671">
            <v>0</v>
          </cell>
          <cell r="H671">
            <v>3051300</v>
          </cell>
          <cell r="I671">
            <v>0</v>
          </cell>
          <cell r="J671">
            <v>1430500</v>
          </cell>
          <cell r="K671">
            <v>0</v>
          </cell>
          <cell r="L671">
            <v>9078000</v>
          </cell>
          <cell r="M671">
            <v>0</v>
          </cell>
          <cell r="N671">
            <v>400000</v>
          </cell>
          <cell r="O671">
            <v>7996250</v>
          </cell>
          <cell r="P671">
            <v>22165000</v>
          </cell>
          <cell r="Q671">
            <v>0</v>
          </cell>
          <cell r="R671">
            <v>44121050</v>
          </cell>
        </row>
        <row r="672">
          <cell r="C672">
            <v>74604</v>
          </cell>
          <cell r="D672" t="str">
            <v>GSE Parking Permit</v>
          </cell>
          <cell r="F672">
            <v>4932000</v>
          </cell>
          <cell r="G672">
            <v>28715000</v>
          </cell>
          <cell r="H672">
            <v>1020000</v>
          </cell>
          <cell r="I672">
            <v>8578800</v>
          </cell>
          <cell r="J672">
            <v>20655000</v>
          </cell>
          <cell r="K672">
            <v>0</v>
          </cell>
          <cell r="L672">
            <v>1705000</v>
          </cell>
          <cell r="M672">
            <v>4045000</v>
          </cell>
          <cell r="N672">
            <v>1750000</v>
          </cell>
          <cell r="O672">
            <v>47227500</v>
          </cell>
          <cell r="P672">
            <v>2780000</v>
          </cell>
          <cell r="Q672">
            <v>2056000</v>
          </cell>
          <cell r="R672">
            <v>123464300</v>
          </cell>
        </row>
        <row r="673">
          <cell r="C673">
            <v>74605</v>
          </cell>
          <cell r="D673" t="str">
            <v>Non-GSE Parking Permits</v>
          </cell>
          <cell r="F673">
            <v>91119000</v>
          </cell>
          <cell r="G673">
            <v>254071000</v>
          </cell>
          <cell r="H673">
            <v>18300000</v>
          </cell>
          <cell r="I673">
            <v>18600000</v>
          </cell>
          <cell r="J673">
            <v>29350000</v>
          </cell>
          <cell r="K673">
            <v>18150000</v>
          </cell>
          <cell r="L673">
            <v>19300000</v>
          </cell>
          <cell r="M673">
            <v>27250000</v>
          </cell>
          <cell r="N673">
            <v>31680000</v>
          </cell>
          <cell r="O673">
            <v>6980000</v>
          </cell>
          <cell r="P673">
            <v>53850000</v>
          </cell>
          <cell r="Q673">
            <v>34231000</v>
          </cell>
          <cell r="R673">
            <v>602881000</v>
          </cell>
        </row>
        <row r="674">
          <cell r="C674">
            <v>74606</v>
          </cell>
          <cell r="D674" t="str">
            <v>Communication License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C675">
            <v>74607</v>
          </cell>
          <cell r="D675" t="str">
            <v>Membership</v>
          </cell>
          <cell r="F675">
            <v>130607278</v>
          </cell>
          <cell r="G675">
            <v>21845000</v>
          </cell>
          <cell r="H675">
            <v>16662000</v>
          </cell>
          <cell r="I675">
            <v>5906000</v>
          </cell>
          <cell r="J675">
            <v>6773643</v>
          </cell>
          <cell r="K675">
            <v>6257810</v>
          </cell>
          <cell r="L675">
            <v>19010400</v>
          </cell>
          <cell r="M675">
            <v>4056000</v>
          </cell>
          <cell r="N675">
            <v>12027000</v>
          </cell>
          <cell r="O675">
            <v>24005617</v>
          </cell>
          <cell r="P675">
            <v>51630000</v>
          </cell>
          <cell r="Q675">
            <v>32141000</v>
          </cell>
          <cell r="R675">
            <v>330921748</v>
          </cell>
        </row>
        <row r="676">
          <cell r="C676">
            <v>74608</v>
          </cell>
          <cell r="D676" t="str">
            <v>Pajak Bumi dan Bangunan (PBB)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616736</v>
          </cell>
          <cell r="L676">
            <v>698675</v>
          </cell>
          <cell r="M676">
            <v>0</v>
          </cell>
          <cell r="N676">
            <v>156740418</v>
          </cell>
          <cell r="O676">
            <v>0</v>
          </cell>
          <cell r="P676">
            <v>0</v>
          </cell>
          <cell r="Q676">
            <v>0</v>
          </cell>
          <cell r="R676">
            <v>158055829</v>
          </cell>
        </row>
        <row r="677">
          <cell r="C677">
            <v>74609</v>
          </cell>
          <cell r="D677" t="str">
            <v>Company Operating Licence</v>
          </cell>
          <cell r="F677">
            <v>0</v>
          </cell>
          <cell r="G677">
            <v>0</v>
          </cell>
          <cell r="H677">
            <v>8000000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8000000</v>
          </cell>
        </row>
        <row r="678">
          <cell r="C678">
            <v>74649</v>
          </cell>
          <cell r="D678" t="str">
            <v>Other Permit and Protection</v>
          </cell>
          <cell r="F678">
            <v>4950000</v>
          </cell>
          <cell r="G678">
            <v>8700000</v>
          </cell>
          <cell r="H678">
            <v>15720000</v>
          </cell>
          <cell r="I678">
            <v>3950000</v>
          </cell>
          <cell r="J678">
            <v>16020000</v>
          </cell>
          <cell r="K678">
            <v>2950000</v>
          </cell>
          <cell r="L678">
            <v>20295600</v>
          </cell>
          <cell r="M678">
            <v>25236000</v>
          </cell>
          <cell r="N678">
            <v>5750000</v>
          </cell>
          <cell r="O678">
            <v>38111224</v>
          </cell>
          <cell r="P678">
            <v>2650000</v>
          </cell>
          <cell r="Q678">
            <v>5350000</v>
          </cell>
          <cell r="R678">
            <v>149682824</v>
          </cell>
        </row>
        <row r="680">
          <cell r="C680">
            <v>74750</v>
          </cell>
          <cell r="D680" t="str">
            <v>Amortization Expenses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C681">
            <v>74751</v>
          </cell>
          <cell r="D681" t="str">
            <v>Amortization Expense - Licence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3">
          <cell r="C683">
            <v>74800</v>
          </cell>
          <cell r="D683" t="str">
            <v>Business Tools</v>
          </cell>
          <cell r="F683">
            <v>114235578</v>
          </cell>
          <cell r="G683">
            <v>59960089</v>
          </cell>
          <cell r="H683">
            <v>293845575</v>
          </cell>
          <cell r="I683">
            <v>101607772</v>
          </cell>
          <cell r="J683">
            <v>115631555</v>
          </cell>
          <cell r="K683">
            <v>176403168</v>
          </cell>
          <cell r="L683">
            <v>108249025</v>
          </cell>
          <cell r="M683">
            <v>201171568</v>
          </cell>
          <cell r="N683">
            <v>136560850</v>
          </cell>
          <cell r="O683">
            <v>260425800</v>
          </cell>
          <cell r="P683">
            <v>-36078000</v>
          </cell>
          <cell r="Q683">
            <v>143427600</v>
          </cell>
          <cell r="R683">
            <v>1675440580</v>
          </cell>
        </row>
        <row r="684">
          <cell r="C684">
            <v>74801</v>
          </cell>
          <cell r="D684" t="str">
            <v>Business Tools (UCA)</v>
          </cell>
          <cell r="F684">
            <v>114235578</v>
          </cell>
          <cell r="G684">
            <v>59960089</v>
          </cell>
          <cell r="H684">
            <v>293845575</v>
          </cell>
          <cell r="I684">
            <v>101607772</v>
          </cell>
          <cell r="J684">
            <v>115631555</v>
          </cell>
          <cell r="K684">
            <v>176403168</v>
          </cell>
          <cell r="L684">
            <v>108249025</v>
          </cell>
          <cell r="M684">
            <v>201171568</v>
          </cell>
          <cell r="N684">
            <v>136560850</v>
          </cell>
          <cell r="O684">
            <v>260425800</v>
          </cell>
          <cell r="P684">
            <v>-36078000</v>
          </cell>
          <cell r="Q684">
            <v>143427600</v>
          </cell>
          <cell r="R684">
            <v>1675440580</v>
          </cell>
        </row>
        <row r="686">
          <cell r="C686">
            <v>74900</v>
          </cell>
          <cell r="D686" t="str">
            <v>Other General Administration Exp</v>
          </cell>
          <cell r="F686">
            <v>825666890</v>
          </cell>
          <cell r="G686">
            <v>215264655</v>
          </cell>
          <cell r="H686">
            <v>1321731857</v>
          </cell>
          <cell r="I686">
            <v>672245185</v>
          </cell>
          <cell r="J686">
            <v>2807912015</v>
          </cell>
          <cell r="K686">
            <v>1066347394</v>
          </cell>
          <cell r="L686">
            <v>1170117158</v>
          </cell>
          <cell r="M686">
            <v>1015663530</v>
          </cell>
          <cell r="N686">
            <v>997904961</v>
          </cell>
          <cell r="O686">
            <v>823318082</v>
          </cell>
          <cell r="P686">
            <v>332923753</v>
          </cell>
          <cell r="Q686">
            <v>922394496</v>
          </cell>
          <cell r="R686">
            <v>12171489976</v>
          </cell>
        </row>
        <row r="687">
          <cell r="C687">
            <v>74901</v>
          </cell>
          <cell r="D687" t="str">
            <v>Consumption</v>
          </cell>
          <cell r="F687">
            <v>42889174</v>
          </cell>
          <cell r="G687">
            <v>55815069</v>
          </cell>
          <cell r="H687">
            <v>105487299</v>
          </cell>
          <cell r="I687">
            <v>72545226</v>
          </cell>
          <cell r="J687">
            <v>33071158</v>
          </cell>
          <cell r="K687">
            <v>83014758</v>
          </cell>
          <cell r="L687">
            <v>258741625</v>
          </cell>
          <cell r="M687">
            <v>123853157</v>
          </cell>
          <cell r="N687">
            <v>168460502</v>
          </cell>
          <cell r="O687">
            <v>150798679</v>
          </cell>
          <cell r="P687">
            <v>80726725</v>
          </cell>
          <cell r="Q687">
            <v>131890557</v>
          </cell>
          <cell r="R687">
            <v>1307293929</v>
          </cell>
        </row>
        <row r="688">
          <cell r="C688">
            <v>74902</v>
          </cell>
          <cell r="D688" t="str">
            <v>Uniform</v>
          </cell>
          <cell r="F688">
            <v>184601400</v>
          </cell>
          <cell r="G688">
            <v>185866400</v>
          </cell>
          <cell r="H688">
            <v>185581400</v>
          </cell>
          <cell r="I688">
            <v>0</v>
          </cell>
          <cell r="J688">
            <v>369416210</v>
          </cell>
          <cell r="K688">
            <v>184958400</v>
          </cell>
          <cell r="L688">
            <v>184601400</v>
          </cell>
          <cell r="M688">
            <v>393331400</v>
          </cell>
          <cell r="N688">
            <v>51011400</v>
          </cell>
          <cell r="O688">
            <v>205900900</v>
          </cell>
          <cell r="P688">
            <v>87804900</v>
          </cell>
          <cell r="Q688">
            <v>187601400</v>
          </cell>
          <cell r="R688">
            <v>2220675210</v>
          </cell>
        </row>
        <row r="689">
          <cell r="C689">
            <v>74903</v>
          </cell>
          <cell r="D689" t="str">
            <v>Research and Development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C690">
            <v>74904</v>
          </cell>
          <cell r="D690" t="str">
            <v>Safety Uniform</v>
          </cell>
          <cell r="F690">
            <v>3340000</v>
          </cell>
          <cell r="G690">
            <v>68486275</v>
          </cell>
          <cell r="H690">
            <v>55338800</v>
          </cell>
          <cell r="I690">
            <v>48340000</v>
          </cell>
          <cell r="J690">
            <v>76112500</v>
          </cell>
          <cell r="K690">
            <v>189216700</v>
          </cell>
          <cell r="L690">
            <v>121248400</v>
          </cell>
          <cell r="M690">
            <v>64243550</v>
          </cell>
          <cell r="N690">
            <v>66232865</v>
          </cell>
          <cell r="O690">
            <v>47337000</v>
          </cell>
          <cell r="P690">
            <v>53719000</v>
          </cell>
          <cell r="Q690">
            <v>-646000</v>
          </cell>
          <cell r="R690">
            <v>792969090</v>
          </cell>
        </row>
        <row r="691">
          <cell r="C691">
            <v>74905</v>
          </cell>
          <cell r="D691" t="str">
            <v>Bad Debt Expenses</v>
          </cell>
          <cell r="F691">
            <v>225024691</v>
          </cell>
          <cell r="G691">
            <v>-373202396</v>
          </cell>
          <cell r="H691">
            <v>428751918</v>
          </cell>
          <cell r="I691">
            <v>51504963</v>
          </cell>
          <cell r="J691">
            <v>1908730850</v>
          </cell>
          <cell r="K691">
            <v>154876318</v>
          </cell>
          <cell r="L691">
            <v>305486581</v>
          </cell>
          <cell r="M691">
            <v>102844303</v>
          </cell>
          <cell r="N691">
            <v>308217818</v>
          </cell>
          <cell r="O691">
            <v>156656635</v>
          </cell>
          <cell r="P691">
            <v>-242238115</v>
          </cell>
          <cell r="Q691">
            <v>179576735</v>
          </cell>
          <cell r="R691">
            <v>3206230301</v>
          </cell>
        </row>
        <row r="692">
          <cell r="C692">
            <v>74906</v>
          </cell>
          <cell r="D692" t="str">
            <v>Administration Fee (Sbjct to PPH Art. 23)</v>
          </cell>
          <cell r="F692">
            <v>99838995</v>
          </cell>
          <cell r="G692">
            <v>92835138</v>
          </cell>
          <cell r="H692">
            <v>50148921</v>
          </cell>
          <cell r="I692">
            <v>136206666</v>
          </cell>
          <cell r="J692">
            <v>101665774</v>
          </cell>
          <cell r="K692">
            <v>104791603</v>
          </cell>
          <cell r="L692">
            <v>101356904</v>
          </cell>
          <cell r="M692">
            <v>95838314</v>
          </cell>
          <cell r="N692">
            <v>103618799</v>
          </cell>
          <cell r="O692">
            <v>55009293</v>
          </cell>
          <cell r="P692">
            <v>91636717</v>
          </cell>
          <cell r="Q692">
            <v>81838839</v>
          </cell>
          <cell r="R692">
            <v>1114785963</v>
          </cell>
        </row>
        <row r="693">
          <cell r="C693">
            <v>74907</v>
          </cell>
          <cell r="D693" t="str">
            <v>Tax Penalty and Expenses</v>
          </cell>
          <cell r="F693">
            <v>0</v>
          </cell>
          <cell r="G693">
            <v>0</v>
          </cell>
          <cell r="H693">
            <v>227491</v>
          </cell>
          <cell r="I693">
            <v>5386094</v>
          </cell>
          <cell r="J693">
            <v>53266867</v>
          </cell>
          <cell r="K693">
            <v>7283728</v>
          </cell>
          <cell r="L693">
            <v>0</v>
          </cell>
          <cell r="M693">
            <v>23914613</v>
          </cell>
          <cell r="N693">
            <v>0</v>
          </cell>
          <cell r="O693">
            <v>0</v>
          </cell>
          <cell r="P693">
            <v>0</v>
          </cell>
          <cell r="Q693">
            <v>3400410</v>
          </cell>
          <cell r="R693">
            <v>93479203</v>
          </cell>
        </row>
        <row r="694">
          <cell r="C694">
            <v>74908</v>
          </cell>
          <cell r="D694" t="str">
            <v>General Driver and Office Cleaning Staff - O/S</v>
          </cell>
          <cell r="F694">
            <v>44844830</v>
          </cell>
          <cell r="G694">
            <v>5406610</v>
          </cell>
          <cell r="H694">
            <v>130465079</v>
          </cell>
          <cell r="I694">
            <v>51474056</v>
          </cell>
          <cell r="J694">
            <v>201770744</v>
          </cell>
          <cell r="K694">
            <v>68104278</v>
          </cell>
          <cell r="L694">
            <v>80482133</v>
          </cell>
          <cell r="M694">
            <v>39646778</v>
          </cell>
          <cell r="N694">
            <v>46132206</v>
          </cell>
          <cell r="O694">
            <v>115696292</v>
          </cell>
          <cell r="P694">
            <v>287157122</v>
          </cell>
          <cell r="Q694">
            <v>178833182</v>
          </cell>
          <cell r="R694">
            <v>1250013310</v>
          </cell>
        </row>
        <row r="695">
          <cell r="C695">
            <v>74909</v>
          </cell>
          <cell r="D695" t="str">
            <v>Provision for Obsolete Inventory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C696">
            <v>74948</v>
          </cell>
          <cell r="D696" t="str">
            <v>Overhead Cost - Initiatives</v>
          </cell>
          <cell r="F696">
            <v>0</v>
          </cell>
          <cell r="G696">
            <v>12051790</v>
          </cell>
          <cell r="H696">
            <v>2280000</v>
          </cell>
          <cell r="I696">
            <v>7671330</v>
          </cell>
          <cell r="J696">
            <v>4029700</v>
          </cell>
          <cell r="K696">
            <v>8239800</v>
          </cell>
          <cell r="L696">
            <v>3161100</v>
          </cell>
          <cell r="M696">
            <v>8981300</v>
          </cell>
          <cell r="N696">
            <v>6146564</v>
          </cell>
          <cell r="O696">
            <v>1484500</v>
          </cell>
          <cell r="P696">
            <v>298000</v>
          </cell>
          <cell r="Q696">
            <v>1539730</v>
          </cell>
          <cell r="R696">
            <v>55883814</v>
          </cell>
        </row>
        <row r="697">
          <cell r="C697">
            <v>74949</v>
          </cell>
          <cell r="D697" t="str">
            <v>Other General Expense</v>
          </cell>
          <cell r="F697">
            <v>225127800</v>
          </cell>
          <cell r="G697">
            <v>168005769</v>
          </cell>
          <cell r="H697">
            <v>363450949</v>
          </cell>
          <cell r="I697">
            <v>299116850</v>
          </cell>
          <cell r="J697">
            <v>59848212</v>
          </cell>
          <cell r="K697">
            <v>265861809</v>
          </cell>
          <cell r="L697">
            <v>115039015</v>
          </cell>
          <cell r="M697">
            <v>163010115</v>
          </cell>
          <cell r="N697">
            <v>248084807</v>
          </cell>
          <cell r="O697">
            <v>90434783</v>
          </cell>
          <cell r="P697">
            <v>-26180596</v>
          </cell>
          <cell r="Q697">
            <v>158359643</v>
          </cell>
          <cell r="R697">
            <v>2130159156</v>
          </cell>
        </row>
        <row r="699">
          <cell r="C699">
            <v>74950</v>
          </cell>
          <cell r="D699" t="str">
            <v>Interdivision Charges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C700">
            <v>74951</v>
          </cell>
          <cell r="D700" t="str">
            <v>Interdivision Charges - Ramp Allocation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</row>
        <row r="701">
          <cell r="C701">
            <v>74953</v>
          </cell>
          <cell r="D701" t="str">
            <v>Interdivision Charges - Lounge to Oprt Adhoc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</row>
        <row r="703">
          <cell r="C703">
            <v>79999</v>
          </cell>
          <cell r="D703" t="str">
            <v>Income (Loss) From Operation</v>
          </cell>
          <cell r="F703">
            <v>37301436102</v>
          </cell>
          <cell r="G703">
            <v>29903190580</v>
          </cell>
          <cell r="H703">
            <v>43585331137</v>
          </cell>
          <cell r="I703">
            <v>34305868437</v>
          </cell>
          <cell r="J703">
            <v>31968474107</v>
          </cell>
          <cell r="K703">
            <v>33041127662</v>
          </cell>
          <cell r="L703">
            <v>26956050732</v>
          </cell>
          <cell r="M703">
            <v>34905030797</v>
          </cell>
          <cell r="N703">
            <v>35955484383</v>
          </cell>
          <cell r="O703">
            <v>38268023209</v>
          </cell>
          <cell r="P703">
            <v>31921016961</v>
          </cell>
          <cell r="Q703">
            <v>39244689854</v>
          </cell>
          <cell r="R703">
            <v>417355723961</v>
          </cell>
        </row>
        <row r="705">
          <cell r="C705">
            <v>80000</v>
          </cell>
          <cell r="D705" t="str">
            <v>Non Operating Income/Expenses</v>
          </cell>
          <cell r="F705">
            <v>1100032941</v>
          </cell>
          <cell r="G705">
            <v>1784086551</v>
          </cell>
          <cell r="H705">
            <v>2002575070</v>
          </cell>
          <cell r="I705">
            <v>815414169</v>
          </cell>
          <cell r="J705">
            <v>3668350567</v>
          </cell>
          <cell r="K705">
            <v>670458214</v>
          </cell>
          <cell r="L705">
            <v>1949813902</v>
          </cell>
          <cell r="M705">
            <v>3551041629</v>
          </cell>
          <cell r="N705">
            <v>7651756237</v>
          </cell>
          <cell r="O705">
            <v>-10012795891</v>
          </cell>
          <cell r="P705">
            <v>2319582399</v>
          </cell>
          <cell r="Q705">
            <v>-7045317485</v>
          </cell>
          <cell r="R705">
            <v>8454998303</v>
          </cell>
        </row>
        <row r="707">
          <cell r="C707">
            <v>81000</v>
          </cell>
          <cell r="D707" t="str">
            <v>Non-operating Revenue and Gain</v>
          </cell>
          <cell r="F707">
            <v>3200429291</v>
          </cell>
          <cell r="G707">
            <v>2924356317</v>
          </cell>
          <cell r="H707">
            <v>4021418952</v>
          </cell>
          <cell r="I707">
            <v>1746280075</v>
          </cell>
          <cell r="J707">
            <v>6296918651</v>
          </cell>
          <cell r="K707">
            <v>2026789015</v>
          </cell>
          <cell r="L707">
            <v>2940107608</v>
          </cell>
          <cell r="M707">
            <v>6068522051</v>
          </cell>
          <cell r="N707">
            <v>11033500379</v>
          </cell>
          <cell r="O707">
            <v>5359399403</v>
          </cell>
          <cell r="P707">
            <v>9018699184</v>
          </cell>
          <cell r="Q707">
            <v>3841256227</v>
          </cell>
          <cell r="R707">
            <v>58477677153</v>
          </cell>
        </row>
        <row r="709">
          <cell r="C709">
            <v>81100</v>
          </cell>
          <cell r="D709" t="str">
            <v>Non-Operating Activities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</row>
        <row r="710">
          <cell r="C710">
            <v>81101</v>
          </cell>
          <cell r="D710" t="str">
            <v>Ticket Sales - Net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2">
          <cell r="C712">
            <v>81200</v>
          </cell>
          <cell r="D712" t="str">
            <v>Bank Activities</v>
          </cell>
          <cell r="F712">
            <v>287751568</v>
          </cell>
          <cell r="G712">
            <v>411554727</v>
          </cell>
          <cell r="H712">
            <v>554256511</v>
          </cell>
          <cell r="I712">
            <v>228026999</v>
          </cell>
          <cell r="J712">
            <v>82296387</v>
          </cell>
          <cell r="K712">
            <v>193778652</v>
          </cell>
          <cell r="L712">
            <v>150835001</v>
          </cell>
          <cell r="M712">
            <v>122088617</v>
          </cell>
          <cell r="N712">
            <v>1538112145</v>
          </cell>
          <cell r="O712">
            <v>76352205</v>
          </cell>
          <cell r="P712">
            <v>233775513</v>
          </cell>
          <cell r="Q712">
            <v>760366713</v>
          </cell>
          <cell r="R712">
            <v>4639195038</v>
          </cell>
        </row>
        <row r="713">
          <cell r="C713">
            <v>81201</v>
          </cell>
          <cell r="D713" t="str">
            <v>Interest Income - Bank Account</v>
          </cell>
          <cell r="F713">
            <v>113000190</v>
          </cell>
          <cell r="G713">
            <v>50341291</v>
          </cell>
          <cell r="H713">
            <v>107597270</v>
          </cell>
          <cell r="I713">
            <v>167575207</v>
          </cell>
          <cell r="J713">
            <v>66507864</v>
          </cell>
          <cell r="K713">
            <v>61107682</v>
          </cell>
          <cell r="L713">
            <v>32988944</v>
          </cell>
          <cell r="M713">
            <v>43773811</v>
          </cell>
          <cell r="N713">
            <v>1176965558</v>
          </cell>
          <cell r="O713">
            <v>360042040</v>
          </cell>
          <cell r="P713">
            <v>30474405</v>
          </cell>
          <cell r="Q713">
            <v>633958101</v>
          </cell>
          <cell r="R713">
            <v>2844332363</v>
          </cell>
        </row>
        <row r="714">
          <cell r="C714">
            <v>81202</v>
          </cell>
          <cell r="D714" t="str">
            <v>Interest Income - Deposit</v>
          </cell>
          <cell r="F714">
            <v>174751378</v>
          </cell>
          <cell r="G714">
            <v>361213436</v>
          </cell>
          <cell r="H714">
            <v>446659241</v>
          </cell>
          <cell r="I714">
            <v>60451792</v>
          </cell>
          <cell r="J714">
            <v>15788523</v>
          </cell>
          <cell r="K714">
            <v>132670970</v>
          </cell>
          <cell r="L714">
            <v>117846057</v>
          </cell>
          <cell r="M714">
            <v>78314806</v>
          </cell>
          <cell r="N714">
            <v>361146587</v>
          </cell>
          <cell r="O714">
            <v>-283689835</v>
          </cell>
          <cell r="P714">
            <v>203301108</v>
          </cell>
          <cell r="Q714">
            <v>126408612</v>
          </cell>
          <cell r="R714">
            <v>1794862675</v>
          </cell>
        </row>
        <row r="716">
          <cell r="C716">
            <v>81300</v>
          </cell>
          <cell r="D716" t="str">
            <v>Forex Gain</v>
          </cell>
          <cell r="F716">
            <v>2893321395</v>
          </cell>
          <cell r="G716">
            <v>2491333997</v>
          </cell>
          <cell r="H716">
            <v>3259840510</v>
          </cell>
          <cell r="I716">
            <v>1297371845</v>
          </cell>
          <cell r="J716">
            <v>2305479191</v>
          </cell>
          <cell r="K716">
            <v>1823356587</v>
          </cell>
          <cell r="L716">
            <v>2731012278</v>
          </cell>
          <cell r="M716">
            <v>5929026850</v>
          </cell>
          <cell r="N716">
            <v>9489081171</v>
          </cell>
          <cell r="O716">
            <v>5297074916</v>
          </cell>
          <cell r="P716">
            <v>8771713610</v>
          </cell>
          <cell r="Q716">
            <v>2884515890</v>
          </cell>
          <cell r="R716">
            <v>49173128240</v>
          </cell>
        </row>
        <row r="717">
          <cell r="C717">
            <v>81301</v>
          </cell>
          <cell r="D717" t="str">
            <v>Realized Foreign Exchange Gain</v>
          </cell>
          <cell r="F717">
            <v>889340224</v>
          </cell>
          <cell r="G717">
            <v>434273097</v>
          </cell>
          <cell r="H717">
            <v>1249138903</v>
          </cell>
          <cell r="I717">
            <v>871821090</v>
          </cell>
          <cell r="J717">
            <v>109714432</v>
          </cell>
          <cell r="K717">
            <v>471767358</v>
          </cell>
          <cell r="L717">
            <v>507157878</v>
          </cell>
          <cell r="M717">
            <v>522642198</v>
          </cell>
          <cell r="N717">
            <v>1482828958</v>
          </cell>
          <cell r="O717">
            <v>3583617737</v>
          </cell>
          <cell r="P717">
            <v>679193771</v>
          </cell>
          <cell r="Q717">
            <v>397538462</v>
          </cell>
          <cell r="R717">
            <v>11199034108</v>
          </cell>
        </row>
        <row r="718">
          <cell r="C718">
            <v>81302</v>
          </cell>
          <cell r="D718" t="str">
            <v>Unrealized Foreign Exchange Gain</v>
          </cell>
          <cell r="F718">
            <v>2003981171</v>
          </cell>
          <cell r="G718">
            <v>2057060900</v>
          </cell>
          <cell r="H718">
            <v>2010701607</v>
          </cell>
          <cell r="I718">
            <v>425550755</v>
          </cell>
          <cell r="J718">
            <v>2195764759</v>
          </cell>
          <cell r="K718">
            <v>1351589229</v>
          </cell>
          <cell r="L718">
            <v>2223854400</v>
          </cell>
          <cell r="M718">
            <v>5406384652</v>
          </cell>
          <cell r="N718">
            <v>8006252213</v>
          </cell>
          <cell r="O718">
            <v>1713457179</v>
          </cell>
          <cell r="P718">
            <v>8092519839</v>
          </cell>
          <cell r="Q718">
            <v>2486977428</v>
          </cell>
          <cell r="R718">
            <v>37974094132</v>
          </cell>
        </row>
        <row r="719">
          <cell r="C719">
            <v>81351</v>
          </cell>
          <cell r="D719" t="str">
            <v>Gain on Derivative Transaction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</row>
        <row r="721">
          <cell r="C721">
            <v>81400</v>
          </cell>
          <cell r="D721" t="str">
            <v>Gain on Sales of Assets/Investment</v>
          </cell>
          <cell r="F721">
            <v>2727273</v>
          </cell>
          <cell r="G721">
            <v>0</v>
          </cell>
          <cell r="H721">
            <v>0</v>
          </cell>
          <cell r="I721">
            <v>202345683</v>
          </cell>
          <cell r="J721">
            <v>0</v>
          </cell>
          <cell r="K721">
            <v>0</v>
          </cell>
          <cell r="L721">
            <v>57000000</v>
          </cell>
          <cell r="M721">
            <v>4545455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266618411</v>
          </cell>
        </row>
        <row r="722">
          <cell r="C722">
            <v>81401</v>
          </cell>
          <cell r="D722" t="str">
            <v>Gain on Sales/Disposal of Asset</v>
          </cell>
          <cell r="F722">
            <v>2727273</v>
          </cell>
          <cell r="G722">
            <v>0</v>
          </cell>
          <cell r="H722">
            <v>0</v>
          </cell>
          <cell r="I722">
            <v>202345683</v>
          </cell>
          <cell r="J722">
            <v>0</v>
          </cell>
          <cell r="K722">
            <v>0</v>
          </cell>
          <cell r="L722">
            <v>57000000</v>
          </cell>
          <cell r="M722">
            <v>4545455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266618411</v>
          </cell>
        </row>
        <row r="723">
          <cell r="C723">
            <v>81402</v>
          </cell>
          <cell r="D723" t="str">
            <v>Gain on Sales/Disposal of Investment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</row>
        <row r="725">
          <cell r="C725">
            <v>81900</v>
          </cell>
          <cell r="D725" t="str">
            <v>Other Non-Operating Gain</v>
          </cell>
          <cell r="F725">
            <v>16629055</v>
          </cell>
          <cell r="G725">
            <v>21467593</v>
          </cell>
          <cell r="H725">
            <v>207321931</v>
          </cell>
          <cell r="I725">
            <v>18535548</v>
          </cell>
          <cell r="J725">
            <v>3909143073</v>
          </cell>
          <cell r="K725">
            <v>9653776</v>
          </cell>
          <cell r="L725">
            <v>1260329</v>
          </cell>
          <cell r="M725">
            <v>12861129</v>
          </cell>
          <cell r="N725">
            <v>6307063</v>
          </cell>
          <cell r="O725">
            <v>-14027718</v>
          </cell>
          <cell r="P725">
            <v>13210061</v>
          </cell>
          <cell r="Q725">
            <v>196373624</v>
          </cell>
          <cell r="R725">
            <v>4398735464</v>
          </cell>
        </row>
        <row r="726">
          <cell r="C726">
            <v>81901</v>
          </cell>
          <cell r="D726" t="str">
            <v>Deprecation Adjusment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</row>
        <row r="727">
          <cell r="C727">
            <v>81999</v>
          </cell>
          <cell r="D727" t="str">
            <v>Other Non-Operating Gain</v>
          </cell>
          <cell r="F727">
            <v>16629055</v>
          </cell>
          <cell r="G727">
            <v>21467593</v>
          </cell>
          <cell r="H727">
            <v>207321931</v>
          </cell>
          <cell r="I727">
            <v>18535548</v>
          </cell>
          <cell r="J727">
            <v>3909143073</v>
          </cell>
          <cell r="K727">
            <v>9653776</v>
          </cell>
          <cell r="L727">
            <v>1260329</v>
          </cell>
          <cell r="M727">
            <v>12861129</v>
          </cell>
          <cell r="N727">
            <v>6307063</v>
          </cell>
          <cell r="O727">
            <v>-14027718</v>
          </cell>
          <cell r="P727">
            <v>13210061</v>
          </cell>
          <cell r="Q727">
            <v>196373624</v>
          </cell>
          <cell r="R727">
            <v>4398735464</v>
          </cell>
        </row>
        <row r="729">
          <cell r="C729">
            <v>82000</v>
          </cell>
          <cell r="D729" t="str">
            <v>Non-operating Expenses and Losses</v>
          </cell>
          <cell r="F729">
            <v>-2100396350</v>
          </cell>
          <cell r="G729">
            <v>-1140269766</v>
          </cell>
          <cell r="H729">
            <v>-2018843882</v>
          </cell>
          <cell r="I729">
            <v>-930865906</v>
          </cell>
          <cell r="J729">
            <v>-2628568084</v>
          </cell>
          <cell r="K729">
            <v>-1356330801</v>
          </cell>
          <cell r="L729">
            <v>-990293706</v>
          </cell>
          <cell r="M729">
            <v>-2517480422</v>
          </cell>
          <cell r="N729">
            <v>-3381744142</v>
          </cell>
          <cell r="O729">
            <v>-15372195294</v>
          </cell>
          <cell r="P729">
            <v>-6699116785</v>
          </cell>
          <cell r="Q729">
            <v>-10886573712</v>
          </cell>
          <cell r="R729">
            <v>-50022678850</v>
          </cell>
        </row>
        <row r="731">
          <cell r="C731">
            <v>82100</v>
          </cell>
          <cell r="D731" t="str">
            <v>Interest and Bank Charges</v>
          </cell>
          <cell r="F731">
            <v>-62467237</v>
          </cell>
          <cell r="G731">
            <v>-76538655</v>
          </cell>
          <cell r="H731">
            <v>-472136998</v>
          </cell>
          <cell r="I731">
            <v>-83224393</v>
          </cell>
          <cell r="J731">
            <v>-69849054</v>
          </cell>
          <cell r="K731">
            <v>-134438254</v>
          </cell>
          <cell r="L731">
            <v>-64746664</v>
          </cell>
          <cell r="M731">
            <v>-197900862</v>
          </cell>
          <cell r="N731">
            <v>-237677905</v>
          </cell>
          <cell r="O731">
            <v>-53707928</v>
          </cell>
          <cell r="P731">
            <v>-77441128</v>
          </cell>
          <cell r="Q731">
            <v>-116394379</v>
          </cell>
          <cell r="R731">
            <v>-1646523457</v>
          </cell>
        </row>
        <row r="732">
          <cell r="C732">
            <v>82101</v>
          </cell>
          <cell r="D732" t="str">
            <v>Interest Expense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-41691189</v>
          </cell>
          <cell r="N732">
            <v>-169620889</v>
          </cell>
          <cell r="O732">
            <v>0</v>
          </cell>
          <cell r="P732">
            <v>8433</v>
          </cell>
          <cell r="Q732">
            <v>-51194876</v>
          </cell>
          <cell r="R732">
            <v>-262498521</v>
          </cell>
        </row>
        <row r="733">
          <cell r="C733">
            <v>82102</v>
          </cell>
          <cell r="D733" t="str">
            <v>Bank Charges</v>
          </cell>
          <cell r="F733">
            <v>-62467237</v>
          </cell>
          <cell r="G733">
            <v>-76538655</v>
          </cell>
          <cell r="H733">
            <v>-472136998</v>
          </cell>
          <cell r="I733">
            <v>-83224393</v>
          </cell>
          <cell r="J733">
            <v>-69849054</v>
          </cell>
          <cell r="K733">
            <v>-134438254</v>
          </cell>
          <cell r="L733">
            <v>-64746664</v>
          </cell>
          <cell r="M733">
            <v>-156209673</v>
          </cell>
          <cell r="N733">
            <v>-68057016</v>
          </cell>
          <cell r="O733">
            <v>-53707928</v>
          </cell>
          <cell r="P733">
            <v>-77449561</v>
          </cell>
          <cell r="Q733">
            <v>-65199503</v>
          </cell>
          <cell r="R733">
            <v>-1384024936</v>
          </cell>
        </row>
        <row r="734">
          <cell r="C734">
            <v>82103</v>
          </cell>
          <cell r="D734" t="str">
            <v>Interest Expense - Leasing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6">
          <cell r="C736">
            <v>82200</v>
          </cell>
          <cell r="D736" t="str">
            <v>Forex Loss</v>
          </cell>
          <cell r="F736">
            <v>-2029521804</v>
          </cell>
          <cell r="G736">
            <v>-1063727288</v>
          </cell>
          <cell r="H736">
            <v>-1546706789</v>
          </cell>
          <cell r="I736">
            <v>-736695764</v>
          </cell>
          <cell r="J736">
            <v>-1100347563</v>
          </cell>
          <cell r="K736">
            <v>-1221804206</v>
          </cell>
          <cell r="L736">
            <v>-811276219</v>
          </cell>
          <cell r="M736">
            <v>-2318726858</v>
          </cell>
          <cell r="N736">
            <v>-3143366514</v>
          </cell>
          <cell r="O736">
            <v>-15311385615</v>
          </cell>
          <cell r="P736">
            <v>-6615016299</v>
          </cell>
          <cell r="Q736">
            <v>-1031720748</v>
          </cell>
          <cell r="R736">
            <v>-36930295667</v>
          </cell>
        </row>
        <row r="737">
          <cell r="C737">
            <v>82201</v>
          </cell>
          <cell r="D737" t="str">
            <v>Realized Foreign Exchange Loss</v>
          </cell>
          <cell r="F737">
            <v>-754995769</v>
          </cell>
          <cell r="G737">
            <v>-901195036</v>
          </cell>
          <cell r="H737">
            <v>-932462811</v>
          </cell>
          <cell r="I737">
            <v>-370615673</v>
          </cell>
          <cell r="J737">
            <v>-658439728</v>
          </cell>
          <cell r="K737">
            <v>-575528512</v>
          </cell>
          <cell r="L737">
            <v>-300565730</v>
          </cell>
          <cell r="M737">
            <v>-903551542</v>
          </cell>
          <cell r="N737">
            <v>-2815568609</v>
          </cell>
          <cell r="O737">
            <v>-707794249</v>
          </cell>
          <cell r="P737">
            <v>-1660472092</v>
          </cell>
          <cell r="Q737">
            <v>-882700854</v>
          </cell>
          <cell r="R737">
            <v>-11463890605</v>
          </cell>
        </row>
        <row r="738">
          <cell r="C738">
            <v>82202</v>
          </cell>
          <cell r="D738" t="str">
            <v>Unrealized Foreign Exchange Loss</v>
          </cell>
          <cell r="F738">
            <v>-1274526035</v>
          </cell>
          <cell r="G738">
            <v>-162532252</v>
          </cell>
          <cell r="H738">
            <v>-614243978</v>
          </cell>
          <cell r="I738">
            <v>-366080091</v>
          </cell>
          <cell r="J738">
            <v>-441907835</v>
          </cell>
          <cell r="K738">
            <v>-646275694</v>
          </cell>
          <cell r="L738">
            <v>-510710489</v>
          </cell>
          <cell r="M738">
            <v>-1415175316</v>
          </cell>
          <cell r="N738">
            <v>-327797905</v>
          </cell>
          <cell r="O738">
            <v>-14603591366</v>
          </cell>
          <cell r="P738">
            <v>-4954544207</v>
          </cell>
          <cell r="Q738">
            <v>-149019894</v>
          </cell>
          <cell r="R738">
            <v>-25466405062</v>
          </cell>
        </row>
        <row r="740">
          <cell r="C740">
            <v>82300</v>
          </cell>
          <cell r="D740" t="str">
            <v>Loss on Disposal of Assets/Investment</v>
          </cell>
          <cell r="F740">
            <v>-8407296</v>
          </cell>
          <cell r="G740">
            <v>-3900</v>
          </cell>
          <cell r="H740">
            <v>0</v>
          </cell>
          <cell r="I740">
            <v>-107235400</v>
          </cell>
          <cell r="J740">
            <v>-16107438</v>
          </cell>
          <cell r="K740">
            <v>0</v>
          </cell>
          <cell r="L740">
            <v>-31354149</v>
          </cell>
          <cell r="M740">
            <v>354900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-162753283</v>
          </cell>
        </row>
        <row r="741">
          <cell r="C741">
            <v>82301</v>
          </cell>
          <cell r="D741" t="str">
            <v>Loss on Disposal/Disposal of Asset</v>
          </cell>
          <cell r="F741">
            <v>-8407296</v>
          </cell>
          <cell r="G741">
            <v>0</v>
          </cell>
          <cell r="H741">
            <v>0</v>
          </cell>
          <cell r="I741">
            <v>-107235400</v>
          </cell>
          <cell r="J741">
            <v>-16107438</v>
          </cell>
          <cell r="K741">
            <v>0</v>
          </cell>
          <cell r="L741">
            <v>-31354149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-163104283</v>
          </cell>
        </row>
        <row r="742">
          <cell r="C742">
            <v>82302</v>
          </cell>
          <cell r="D742" t="str">
            <v>Loss on Disposal/Disposal of Investment</v>
          </cell>
          <cell r="F742">
            <v>0</v>
          </cell>
          <cell r="G742">
            <v>-3900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354900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351000</v>
          </cell>
        </row>
        <row r="744">
          <cell r="C744">
            <v>82900</v>
          </cell>
          <cell r="D744" t="str">
            <v>Other Non-Operating Loss</v>
          </cell>
          <cell r="F744">
            <v>-13</v>
          </cell>
          <cell r="G744">
            <v>77</v>
          </cell>
          <cell r="H744">
            <v>-95</v>
          </cell>
          <cell r="I744">
            <v>-3710349</v>
          </cell>
          <cell r="J744">
            <v>-1442264029</v>
          </cell>
          <cell r="K744">
            <v>-88341</v>
          </cell>
          <cell r="L744">
            <v>-82916674</v>
          </cell>
          <cell r="M744">
            <v>-1207602</v>
          </cell>
          <cell r="N744">
            <v>-699723</v>
          </cell>
          <cell r="O744">
            <v>-7101751</v>
          </cell>
          <cell r="P744">
            <v>-6659358</v>
          </cell>
          <cell r="Q744">
            <v>-9738458585</v>
          </cell>
          <cell r="R744">
            <v>-11283106443</v>
          </cell>
        </row>
        <row r="745">
          <cell r="C745">
            <v>82901</v>
          </cell>
          <cell r="D745" t="str">
            <v>Late Payment Interest and Penalty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C746">
            <v>82902</v>
          </cell>
          <cell r="D746" t="str">
            <v>Variance Loss (Gain)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C747">
            <v>82903</v>
          </cell>
          <cell r="D747" t="str">
            <v>Rounding</v>
          </cell>
          <cell r="F747">
            <v>-12</v>
          </cell>
          <cell r="G747">
            <v>78</v>
          </cell>
          <cell r="H747">
            <v>-69</v>
          </cell>
          <cell r="I747">
            <v>-244</v>
          </cell>
          <cell r="J747">
            <v>246</v>
          </cell>
          <cell r="K747">
            <v>-81</v>
          </cell>
          <cell r="L747">
            <v>73</v>
          </cell>
          <cell r="M747">
            <v>-83</v>
          </cell>
          <cell r="N747">
            <v>277</v>
          </cell>
          <cell r="O747">
            <v>188</v>
          </cell>
          <cell r="P747">
            <v>-282</v>
          </cell>
          <cell r="Q747">
            <v>7</v>
          </cell>
          <cell r="R747">
            <v>98</v>
          </cell>
        </row>
        <row r="748">
          <cell r="C748">
            <v>82904</v>
          </cell>
          <cell r="D748" t="str">
            <v>Provision for VAT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C749">
            <v>82905</v>
          </cell>
          <cell r="D749" t="str">
            <v>SPO Cost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C750">
            <v>82999</v>
          </cell>
          <cell r="D750" t="str">
            <v>Other Non-operating Exp and Losses</v>
          </cell>
          <cell r="F750">
            <v>-1</v>
          </cell>
          <cell r="G750">
            <v>-1</v>
          </cell>
          <cell r="H750">
            <v>-26</v>
          </cell>
          <cell r="I750">
            <v>-3710105</v>
          </cell>
          <cell r="J750">
            <v>-1442264275</v>
          </cell>
          <cell r="K750">
            <v>-88260</v>
          </cell>
          <cell r="L750">
            <v>-82916747</v>
          </cell>
          <cell r="M750">
            <v>-1207519</v>
          </cell>
          <cell r="N750">
            <v>-700000</v>
          </cell>
          <cell r="O750">
            <v>-7101939</v>
          </cell>
          <cell r="P750">
            <v>-6659076</v>
          </cell>
          <cell r="Q750">
            <v>-9738458592</v>
          </cell>
          <cell r="R750">
            <v>-11283106541</v>
          </cell>
        </row>
        <row r="752">
          <cell r="C752">
            <v>85000</v>
          </cell>
          <cell r="D752" t="str">
            <v>Income (Loss) Before Tax</v>
          </cell>
          <cell r="F752">
            <v>38401469043</v>
          </cell>
          <cell r="G752">
            <v>31687277131</v>
          </cell>
          <cell r="H752">
            <v>45587906207</v>
          </cell>
          <cell r="I752">
            <v>35121282606</v>
          </cell>
          <cell r="J752">
            <v>35636824674</v>
          </cell>
          <cell r="K752">
            <v>33711585876</v>
          </cell>
          <cell r="L752">
            <v>28905864634</v>
          </cell>
          <cell r="M752">
            <v>38456072426</v>
          </cell>
          <cell r="N752">
            <v>43607240620</v>
          </cell>
          <cell r="O752">
            <v>28255227318</v>
          </cell>
          <cell r="P752">
            <v>34240599360</v>
          </cell>
          <cell r="Q752">
            <v>32199372369</v>
          </cell>
          <cell r="R752">
            <v>425810722264</v>
          </cell>
        </row>
        <row r="754">
          <cell r="C754">
            <v>83000</v>
          </cell>
          <cell r="D754" t="str">
            <v>Taxation</v>
          </cell>
          <cell r="F754">
            <v>9984381951</v>
          </cell>
          <cell r="G754">
            <v>8238692054</v>
          </cell>
          <cell r="H754">
            <v>11852855614</v>
          </cell>
          <cell r="I754">
            <v>9131533478</v>
          </cell>
          <cell r="J754">
            <v>9265574415</v>
          </cell>
          <cell r="K754">
            <v>8765012327</v>
          </cell>
          <cell r="L754">
            <v>7515524804</v>
          </cell>
          <cell r="M754">
            <v>9998578830</v>
          </cell>
          <cell r="N754">
            <v>11337882561</v>
          </cell>
          <cell r="O754">
            <v>7346359103</v>
          </cell>
          <cell r="P754">
            <v>8902555834</v>
          </cell>
          <cell r="Q754">
            <v>4887076614</v>
          </cell>
          <cell r="R754">
            <v>107226027585</v>
          </cell>
        </row>
      </sheetData>
      <sheetData sheetId="8">
        <row r="7">
          <cell r="J7" t="str">
            <v>Account</v>
          </cell>
          <cell r="K7">
            <v>42005</v>
          </cell>
          <cell r="L7">
            <v>42036</v>
          </cell>
          <cell r="M7">
            <v>42064</v>
          </cell>
          <cell r="N7">
            <v>42095</v>
          </cell>
          <cell r="O7">
            <v>42125</v>
          </cell>
          <cell r="P7">
            <v>42156</v>
          </cell>
          <cell r="Q7">
            <v>42186</v>
          </cell>
          <cell r="R7">
            <v>42217</v>
          </cell>
          <cell r="S7">
            <v>42248</v>
          </cell>
          <cell r="T7">
            <v>42278</v>
          </cell>
          <cell r="U7">
            <v>42309</v>
          </cell>
          <cell r="V7">
            <v>42339</v>
          </cell>
        </row>
        <row r="8">
          <cell r="J8">
            <v>62100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570542546</v>
          </cell>
          <cell r="S8">
            <v>0</v>
          </cell>
          <cell r="T8">
            <v>-119601474</v>
          </cell>
          <cell r="U8">
            <v>-333848408</v>
          </cell>
          <cell r="V8">
            <v>0</v>
          </cell>
        </row>
        <row r="9">
          <cell r="J9">
            <v>62200</v>
          </cell>
          <cell r="K9">
            <v>40989204</v>
          </cell>
          <cell r="L9">
            <v>40925856</v>
          </cell>
          <cell r="M9">
            <v>50729082</v>
          </cell>
          <cell r="N9">
            <v>46701915</v>
          </cell>
          <cell r="O9">
            <v>-12692085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173891907</v>
          </cell>
        </row>
        <row r="10">
          <cell r="J10">
            <v>62300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823012755</v>
          </cell>
          <cell r="S10">
            <v>0</v>
          </cell>
          <cell r="T10">
            <v>-823012755</v>
          </cell>
          <cell r="U10">
            <v>0</v>
          </cell>
          <cell r="V10">
            <v>0</v>
          </cell>
        </row>
        <row r="11">
          <cell r="J11">
            <v>62400</v>
          </cell>
          <cell r="K11">
            <v>1206948621</v>
          </cell>
          <cell r="L11">
            <v>816601243</v>
          </cell>
          <cell r="M11">
            <v>314317045</v>
          </cell>
          <cell r="N11">
            <v>725717324</v>
          </cell>
          <cell r="O11">
            <v>1058757824</v>
          </cell>
          <cell r="P11">
            <v>580629735</v>
          </cell>
          <cell r="Q11">
            <v>986264181</v>
          </cell>
          <cell r="R11">
            <v>76371688</v>
          </cell>
          <cell r="S11">
            <v>940048323</v>
          </cell>
          <cell r="T11">
            <v>110778132</v>
          </cell>
          <cell r="U11">
            <v>1275908332</v>
          </cell>
          <cell r="V11">
            <v>623377375</v>
          </cell>
        </row>
        <row r="12">
          <cell r="J12">
            <v>71101</v>
          </cell>
          <cell r="K12">
            <v>1352104584</v>
          </cell>
          <cell r="L12">
            <v>1388462689</v>
          </cell>
          <cell r="M12">
            <v>1326626450</v>
          </cell>
          <cell r="N12">
            <v>1267140538</v>
          </cell>
          <cell r="O12">
            <v>1862995509</v>
          </cell>
          <cell r="P12">
            <v>1442833767</v>
          </cell>
          <cell r="Q12">
            <v>1537181549</v>
          </cell>
          <cell r="R12">
            <v>1524381393</v>
          </cell>
          <cell r="S12">
            <v>1913163837</v>
          </cell>
          <cell r="T12">
            <v>1783370955</v>
          </cell>
          <cell r="U12">
            <v>1205972412</v>
          </cell>
          <cell r="V12">
            <v>1730445006</v>
          </cell>
        </row>
        <row r="13">
          <cell r="J13">
            <v>71102</v>
          </cell>
          <cell r="K13">
            <v>1107211338</v>
          </cell>
          <cell r="L13">
            <v>975350987</v>
          </cell>
          <cell r="M13">
            <v>1104473891</v>
          </cell>
          <cell r="N13">
            <v>1050905238</v>
          </cell>
          <cell r="O13">
            <v>1121648661</v>
          </cell>
          <cell r="P13">
            <v>1037205236</v>
          </cell>
          <cell r="Q13">
            <v>1180512433</v>
          </cell>
          <cell r="R13">
            <v>1275393573</v>
          </cell>
          <cell r="S13">
            <v>1135123827</v>
          </cell>
          <cell r="T13">
            <v>1148927132</v>
          </cell>
          <cell r="U13">
            <v>1058177354</v>
          </cell>
          <cell r="V13">
            <v>1096691534</v>
          </cell>
        </row>
        <row r="14">
          <cell r="J14">
            <v>71103</v>
          </cell>
          <cell r="K14">
            <v>978973983</v>
          </cell>
          <cell r="L14">
            <v>938073380</v>
          </cell>
          <cell r="M14">
            <v>1190100866</v>
          </cell>
          <cell r="N14">
            <v>1029888856</v>
          </cell>
          <cell r="O14">
            <v>1055174601</v>
          </cell>
          <cell r="P14">
            <v>1070907901</v>
          </cell>
          <cell r="Q14">
            <v>965761511</v>
          </cell>
          <cell r="R14">
            <v>671299657</v>
          </cell>
          <cell r="S14">
            <v>979284307</v>
          </cell>
          <cell r="T14">
            <v>1079036219</v>
          </cell>
          <cell r="U14">
            <v>1139296182</v>
          </cell>
          <cell r="V14">
            <v>987589487</v>
          </cell>
        </row>
        <row r="15">
          <cell r="J15">
            <v>71104</v>
          </cell>
          <cell r="K15">
            <v>2949937601</v>
          </cell>
          <cell r="L15">
            <v>3679903557</v>
          </cell>
          <cell r="M15">
            <v>2831621896</v>
          </cell>
          <cell r="N15">
            <v>3324967044</v>
          </cell>
          <cell r="O15">
            <v>3213854361</v>
          </cell>
          <cell r="P15">
            <v>3493108386</v>
          </cell>
          <cell r="Q15">
            <v>2994950573</v>
          </cell>
          <cell r="R15">
            <v>3296638657</v>
          </cell>
          <cell r="S15">
            <v>2956785013</v>
          </cell>
          <cell r="T15">
            <v>3120427925</v>
          </cell>
          <cell r="U15">
            <v>2678348351</v>
          </cell>
          <cell r="V15">
            <v>3846937057</v>
          </cell>
        </row>
        <row r="16">
          <cell r="J16">
            <v>71105</v>
          </cell>
          <cell r="K16">
            <v>1058154724</v>
          </cell>
          <cell r="L16">
            <v>947786111</v>
          </cell>
          <cell r="M16">
            <v>948601691</v>
          </cell>
          <cell r="N16">
            <v>1057227454</v>
          </cell>
          <cell r="O16">
            <v>1188145522</v>
          </cell>
          <cell r="P16">
            <v>1117881687</v>
          </cell>
          <cell r="Q16">
            <v>969358408</v>
          </cell>
          <cell r="R16">
            <v>1073570626</v>
          </cell>
          <cell r="S16">
            <v>1228850802</v>
          </cell>
          <cell r="T16">
            <v>1198854828</v>
          </cell>
          <cell r="U16">
            <v>987504187</v>
          </cell>
          <cell r="V16">
            <v>875547681</v>
          </cell>
        </row>
        <row r="17">
          <cell r="J17">
            <v>71106</v>
          </cell>
          <cell r="K17">
            <v>53029000</v>
          </cell>
          <cell r="L17">
            <v>52879000</v>
          </cell>
          <cell r="M17">
            <v>33529000</v>
          </cell>
          <cell r="N17">
            <v>33529000</v>
          </cell>
          <cell r="O17">
            <v>33529000</v>
          </cell>
          <cell r="P17">
            <v>40529000</v>
          </cell>
          <cell r="Q17">
            <v>33529000</v>
          </cell>
          <cell r="R17">
            <v>33529000</v>
          </cell>
          <cell r="S17">
            <v>40529000</v>
          </cell>
          <cell r="T17">
            <v>42729000</v>
          </cell>
          <cell r="U17">
            <v>2880000</v>
          </cell>
          <cell r="V17">
            <v>43178000</v>
          </cell>
        </row>
        <row r="18">
          <cell r="J18">
            <v>71107</v>
          </cell>
          <cell r="K18">
            <v>1705806658</v>
          </cell>
          <cell r="L18">
            <v>1796997395</v>
          </cell>
          <cell r="M18">
            <v>1051431977</v>
          </cell>
          <cell r="N18">
            <v>1622237030</v>
          </cell>
          <cell r="O18">
            <v>1618444210</v>
          </cell>
          <cell r="P18">
            <v>1465746273</v>
          </cell>
          <cell r="Q18">
            <v>1563422518</v>
          </cell>
          <cell r="R18">
            <v>1627938092</v>
          </cell>
          <cell r="S18">
            <v>1622306719</v>
          </cell>
          <cell r="T18">
            <v>1570151437</v>
          </cell>
          <cell r="U18">
            <v>1393132073</v>
          </cell>
          <cell r="V18">
            <v>1428169161</v>
          </cell>
        </row>
        <row r="19">
          <cell r="J19">
            <v>71108</v>
          </cell>
          <cell r="K19">
            <v>503126924</v>
          </cell>
          <cell r="L19">
            <v>371526044</v>
          </cell>
          <cell r="M19">
            <v>473166593</v>
          </cell>
          <cell r="N19">
            <v>535090598</v>
          </cell>
          <cell r="O19">
            <v>676749128</v>
          </cell>
          <cell r="P19">
            <v>614319521</v>
          </cell>
          <cell r="Q19">
            <v>600908019</v>
          </cell>
          <cell r="R19">
            <v>532232083</v>
          </cell>
          <cell r="S19">
            <v>636116810</v>
          </cell>
          <cell r="T19">
            <v>541282410</v>
          </cell>
          <cell r="U19">
            <v>495393496</v>
          </cell>
          <cell r="V19">
            <v>480890118</v>
          </cell>
        </row>
        <row r="20">
          <cell r="J20">
            <v>71112</v>
          </cell>
          <cell r="K20">
            <v>372520394</v>
          </cell>
          <cell r="L20">
            <v>412188085</v>
          </cell>
          <cell r="M20">
            <v>394122852</v>
          </cell>
          <cell r="N20">
            <v>485880420</v>
          </cell>
          <cell r="O20">
            <v>391420083</v>
          </cell>
          <cell r="P20">
            <v>481258922</v>
          </cell>
          <cell r="Q20">
            <v>406906577</v>
          </cell>
          <cell r="R20">
            <v>443303758</v>
          </cell>
          <cell r="S20">
            <v>464694439</v>
          </cell>
          <cell r="T20">
            <v>685947400</v>
          </cell>
          <cell r="U20">
            <v>431621936</v>
          </cell>
          <cell r="V20">
            <v>411943670</v>
          </cell>
        </row>
        <row r="21">
          <cell r="J21">
            <v>71113</v>
          </cell>
          <cell r="K21">
            <v>85322002</v>
          </cell>
          <cell r="L21">
            <v>27361613</v>
          </cell>
          <cell r="M21">
            <v>98983590</v>
          </cell>
          <cell r="N21">
            <v>315641240</v>
          </cell>
          <cell r="O21">
            <v>-8321070</v>
          </cell>
          <cell r="P21">
            <v>45625974</v>
          </cell>
          <cell r="Q21">
            <v>76652480</v>
          </cell>
          <cell r="R21">
            <v>248703142</v>
          </cell>
          <cell r="S21">
            <v>115690985</v>
          </cell>
          <cell r="T21">
            <v>232545667</v>
          </cell>
          <cell r="U21">
            <v>-1058950</v>
          </cell>
          <cell r="V21">
            <v>411372856</v>
          </cell>
        </row>
        <row r="22">
          <cell r="J22">
            <v>71114</v>
          </cell>
          <cell r="K22">
            <v>23223647</v>
          </cell>
          <cell r="L22">
            <v>23030925</v>
          </cell>
          <cell r="M22">
            <v>12104641</v>
          </cell>
          <cell r="N22">
            <v>45259799</v>
          </cell>
          <cell r="O22">
            <v>29107109</v>
          </cell>
          <cell r="P22">
            <v>107721130</v>
          </cell>
          <cell r="Q22">
            <v>39517776</v>
          </cell>
          <cell r="R22">
            <v>-13571335</v>
          </cell>
          <cell r="S22">
            <v>50517063</v>
          </cell>
          <cell r="T22">
            <v>51648492</v>
          </cell>
          <cell r="U22">
            <v>71565128</v>
          </cell>
          <cell r="V22">
            <v>143967419</v>
          </cell>
        </row>
        <row r="23">
          <cell r="J23">
            <v>71199</v>
          </cell>
          <cell r="K23">
            <v>241320743</v>
          </cell>
          <cell r="L23">
            <v>229519952</v>
          </cell>
          <cell r="M23">
            <v>350744380</v>
          </cell>
          <cell r="N23">
            <v>126559469</v>
          </cell>
          <cell r="O23">
            <v>245902935</v>
          </cell>
          <cell r="P23">
            <v>277522906</v>
          </cell>
          <cell r="Q23">
            <v>202326570</v>
          </cell>
          <cell r="R23">
            <v>379683734</v>
          </cell>
          <cell r="S23">
            <v>194762493</v>
          </cell>
          <cell r="T23">
            <v>347700156</v>
          </cell>
          <cell r="U23">
            <v>212885225</v>
          </cell>
          <cell r="V23">
            <v>261610328</v>
          </cell>
        </row>
        <row r="24">
          <cell r="J24">
            <v>71201</v>
          </cell>
          <cell r="K24">
            <v>4488551336</v>
          </cell>
          <cell r="L24">
            <v>4327546949</v>
          </cell>
          <cell r="M24">
            <v>5835217649</v>
          </cell>
          <cell r="N24">
            <v>4756538080</v>
          </cell>
          <cell r="O24">
            <v>4566147871</v>
          </cell>
          <cell r="P24">
            <v>3974367840</v>
          </cell>
          <cell r="Q24">
            <v>4870477173</v>
          </cell>
          <cell r="R24">
            <v>3149584538</v>
          </cell>
          <cell r="S24">
            <v>4158782827</v>
          </cell>
          <cell r="T24">
            <v>4458905332</v>
          </cell>
          <cell r="U24">
            <v>1293468504</v>
          </cell>
          <cell r="V24">
            <v>1920883262</v>
          </cell>
        </row>
        <row r="25">
          <cell r="J25">
            <v>71202</v>
          </cell>
          <cell r="K25">
            <v>1884524654</v>
          </cell>
          <cell r="L25">
            <v>1905414085</v>
          </cell>
          <cell r="M25">
            <v>2340864411</v>
          </cell>
          <cell r="N25">
            <v>1869921382</v>
          </cell>
          <cell r="O25">
            <v>2145591093</v>
          </cell>
          <cell r="P25">
            <v>2089006365</v>
          </cell>
          <cell r="Q25">
            <v>2322395018</v>
          </cell>
          <cell r="R25">
            <v>2371230706</v>
          </cell>
          <cell r="S25">
            <v>2232269980</v>
          </cell>
          <cell r="T25">
            <v>2179917618</v>
          </cell>
          <cell r="U25">
            <v>2319519760</v>
          </cell>
          <cell r="V25">
            <v>2488018310</v>
          </cell>
        </row>
        <row r="26">
          <cell r="J26">
            <v>71203</v>
          </cell>
          <cell r="K26">
            <v>539723033</v>
          </cell>
          <cell r="L26">
            <v>582177309</v>
          </cell>
          <cell r="M26">
            <v>578181313</v>
          </cell>
          <cell r="N26">
            <v>645425207</v>
          </cell>
          <cell r="O26">
            <v>595489146</v>
          </cell>
          <cell r="P26">
            <v>402137014</v>
          </cell>
          <cell r="Q26">
            <v>487190242</v>
          </cell>
          <cell r="R26">
            <v>507247547</v>
          </cell>
          <cell r="S26">
            <v>421026165</v>
          </cell>
          <cell r="T26">
            <v>445623055</v>
          </cell>
          <cell r="U26">
            <v>404588044</v>
          </cell>
          <cell r="V26">
            <v>371385474</v>
          </cell>
        </row>
        <row r="27">
          <cell r="J27">
            <v>71204</v>
          </cell>
          <cell r="K27">
            <v>39468400</v>
          </cell>
          <cell r="L27">
            <v>51191000</v>
          </cell>
          <cell r="M27">
            <v>4113400</v>
          </cell>
          <cell r="N27">
            <v>37856400</v>
          </cell>
          <cell r="O27">
            <v>39084400</v>
          </cell>
          <cell r="P27">
            <v>47031400</v>
          </cell>
          <cell r="Q27">
            <v>37927000</v>
          </cell>
          <cell r="R27">
            <v>41480600</v>
          </cell>
          <cell r="S27">
            <v>62195600</v>
          </cell>
          <cell r="T27">
            <v>72035000</v>
          </cell>
          <cell r="U27">
            <v>-5543000</v>
          </cell>
          <cell r="V27">
            <v>30562600</v>
          </cell>
        </row>
        <row r="28">
          <cell r="J28">
            <v>71205</v>
          </cell>
          <cell r="K28">
            <v>325872356</v>
          </cell>
          <cell r="L28">
            <v>113132435</v>
          </cell>
          <cell r="M28">
            <v>90042923</v>
          </cell>
          <cell r="N28">
            <v>117282278</v>
          </cell>
          <cell r="O28">
            <v>8043065</v>
          </cell>
          <cell r="P28">
            <v>94225905</v>
          </cell>
          <cell r="Q28">
            <v>11387787</v>
          </cell>
          <cell r="R28">
            <v>265262781</v>
          </cell>
          <cell r="S28">
            <v>277675215</v>
          </cell>
          <cell r="T28">
            <v>45769169</v>
          </cell>
          <cell r="U28">
            <v>394864260</v>
          </cell>
          <cell r="V28">
            <v>684535516</v>
          </cell>
        </row>
        <row r="29">
          <cell r="J29">
            <v>71206</v>
          </cell>
          <cell r="K29">
            <v>0</v>
          </cell>
          <cell r="L29">
            <v>0</v>
          </cell>
          <cell r="M29">
            <v>0</v>
          </cell>
          <cell r="N29">
            <v>2434637</v>
          </cell>
          <cell r="O29">
            <v>0</v>
          </cell>
          <cell r="P29">
            <v>0</v>
          </cell>
          <cell r="Q29">
            <v>0</v>
          </cell>
          <cell r="R29">
            <v>-2434636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J30">
            <v>71207</v>
          </cell>
          <cell r="K30">
            <v>3812930391</v>
          </cell>
          <cell r="L30">
            <v>3444951356</v>
          </cell>
          <cell r="M30">
            <v>3496047063</v>
          </cell>
          <cell r="N30">
            <v>3637876870</v>
          </cell>
          <cell r="O30">
            <v>3932560525</v>
          </cell>
          <cell r="P30">
            <v>4171333601</v>
          </cell>
          <cell r="Q30">
            <v>3340142990</v>
          </cell>
          <cell r="R30">
            <v>3807115231</v>
          </cell>
          <cell r="S30">
            <v>4056848262</v>
          </cell>
          <cell r="T30">
            <v>3884241497</v>
          </cell>
          <cell r="U30">
            <v>11742880948</v>
          </cell>
          <cell r="V30">
            <v>16904959535</v>
          </cell>
        </row>
        <row r="31">
          <cell r="J31">
            <v>71208</v>
          </cell>
          <cell r="K31">
            <v>1149758006</v>
          </cell>
          <cell r="L31">
            <v>954463296</v>
          </cell>
          <cell r="M31">
            <v>1041225586</v>
          </cell>
          <cell r="N31">
            <v>1015572057</v>
          </cell>
          <cell r="O31">
            <v>1291548853</v>
          </cell>
          <cell r="P31">
            <v>1082357413</v>
          </cell>
          <cell r="Q31">
            <v>1107054458</v>
          </cell>
          <cell r="R31">
            <v>1046771888</v>
          </cell>
          <cell r="S31">
            <v>993726357</v>
          </cell>
          <cell r="T31">
            <v>949998569</v>
          </cell>
          <cell r="U31">
            <v>920963443</v>
          </cell>
          <cell r="V31">
            <v>720822745</v>
          </cell>
        </row>
        <row r="32">
          <cell r="J32">
            <v>71209</v>
          </cell>
          <cell r="K32">
            <v>105016324</v>
          </cell>
          <cell r="L32">
            <v>150507768</v>
          </cell>
          <cell r="M32">
            <v>110472519</v>
          </cell>
          <cell r="N32">
            <v>318222457</v>
          </cell>
          <cell r="O32">
            <v>314992843</v>
          </cell>
          <cell r="P32">
            <v>271519424</v>
          </cell>
          <cell r="Q32">
            <v>233670003</v>
          </cell>
          <cell r="R32">
            <v>334523584</v>
          </cell>
          <cell r="S32">
            <v>176392605</v>
          </cell>
          <cell r="T32">
            <v>161286695</v>
          </cell>
          <cell r="U32">
            <v>235394203</v>
          </cell>
          <cell r="V32">
            <v>640053384</v>
          </cell>
        </row>
        <row r="33">
          <cell r="J33">
            <v>71210</v>
          </cell>
          <cell r="K33">
            <v>915998000</v>
          </cell>
          <cell r="L33">
            <v>928670000</v>
          </cell>
          <cell r="M33">
            <v>915690000</v>
          </cell>
          <cell r="N33">
            <v>902710000</v>
          </cell>
          <cell r="O33">
            <v>886350000</v>
          </cell>
          <cell r="P33">
            <v>941650000</v>
          </cell>
          <cell r="Q33">
            <v>915690000</v>
          </cell>
          <cell r="R33">
            <v>850790000</v>
          </cell>
          <cell r="S33">
            <v>902710000</v>
          </cell>
          <cell r="T33">
            <v>902710000</v>
          </cell>
          <cell r="U33">
            <v>902710000</v>
          </cell>
          <cell r="V33">
            <v>902710000</v>
          </cell>
        </row>
        <row r="34">
          <cell r="J34">
            <v>71211</v>
          </cell>
          <cell r="K34">
            <v>823058459</v>
          </cell>
          <cell r="L34">
            <v>689868339</v>
          </cell>
          <cell r="M34">
            <v>754674600</v>
          </cell>
          <cell r="N34">
            <v>552076675</v>
          </cell>
          <cell r="O34">
            <v>575914314</v>
          </cell>
          <cell r="P34">
            <v>575848312</v>
          </cell>
          <cell r="Q34">
            <v>648076690</v>
          </cell>
          <cell r="R34">
            <v>513335646</v>
          </cell>
          <cell r="S34">
            <v>684307386</v>
          </cell>
          <cell r="T34">
            <v>553268008</v>
          </cell>
          <cell r="U34">
            <v>645658396</v>
          </cell>
          <cell r="V34">
            <v>524232648</v>
          </cell>
        </row>
        <row r="35">
          <cell r="J35">
            <v>71250</v>
          </cell>
          <cell r="K35">
            <v>1211687824</v>
          </cell>
          <cell r="L35">
            <v>1084424302</v>
          </cell>
          <cell r="M35">
            <v>1449586772</v>
          </cell>
          <cell r="N35">
            <v>1606902701</v>
          </cell>
          <cell r="O35">
            <v>1364783203</v>
          </cell>
          <cell r="P35">
            <v>1196734925</v>
          </cell>
          <cell r="Q35">
            <v>1537682378</v>
          </cell>
          <cell r="R35">
            <v>1332098715</v>
          </cell>
          <cell r="S35">
            <v>1550088902</v>
          </cell>
          <cell r="T35">
            <v>1716553018</v>
          </cell>
          <cell r="U35">
            <v>1460673452</v>
          </cell>
          <cell r="V35">
            <v>1062333415</v>
          </cell>
        </row>
        <row r="36">
          <cell r="J36">
            <v>71301</v>
          </cell>
          <cell r="K36">
            <v>136171000</v>
          </cell>
          <cell r="L36">
            <v>210652000</v>
          </cell>
          <cell r="M36">
            <v>145500000</v>
          </cell>
          <cell r="N36">
            <v>282634000</v>
          </cell>
          <cell r="O36">
            <v>204403000</v>
          </cell>
          <cell r="P36">
            <v>218250000</v>
          </cell>
          <cell r="Q36">
            <v>473080000</v>
          </cell>
          <cell r="R36">
            <v>72750000</v>
          </cell>
          <cell r="S36">
            <v>121250000</v>
          </cell>
          <cell r="T36">
            <v>169750000</v>
          </cell>
          <cell r="U36">
            <v>218250000</v>
          </cell>
          <cell r="V36">
            <v>194000000</v>
          </cell>
        </row>
        <row r="37">
          <cell r="J37">
            <v>71302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77000000</v>
          </cell>
          <cell r="V37">
            <v>0</v>
          </cell>
        </row>
        <row r="38">
          <cell r="J38">
            <v>71303</v>
          </cell>
          <cell r="K38">
            <v>19500000</v>
          </cell>
          <cell r="L38">
            <v>171500000</v>
          </cell>
          <cell r="M38">
            <v>95500000</v>
          </cell>
          <cell r="N38">
            <v>95500000</v>
          </cell>
          <cell r="O38">
            <v>95500000</v>
          </cell>
          <cell r="P38">
            <v>95500000</v>
          </cell>
          <cell r="Q38">
            <v>95500000</v>
          </cell>
          <cell r="R38">
            <v>95500000</v>
          </cell>
          <cell r="S38">
            <v>95500000</v>
          </cell>
          <cell r="T38">
            <v>134000000</v>
          </cell>
          <cell r="U38">
            <v>57000000</v>
          </cell>
          <cell r="V38">
            <v>127000000</v>
          </cell>
        </row>
        <row r="39">
          <cell r="J39">
            <v>71304</v>
          </cell>
          <cell r="K39">
            <v>63776969</v>
          </cell>
          <cell r="L39">
            <v>60844263</v>
          </cell>
          <cell r="M39">
            <v>88092638</v>
          </cell>
          <cell r="N39">
            <v>124517970</v>
          </cell>
          <cell r="O39">
            <v>91472594</v>
          </cell>
          <cell r="P39">
            <v>98606238</v>
          </cell>
          <cell r="Q39">
            <v>98442685</v>
          </cell>
          <cell r="R39">
            <v>118608233</v>
          </cell>
          <cell r="S39">
            <v>53284785</v>
          </cell>
          <cell r="T39">
            <v>75901175</v>
          </cell>
          <cell r="U39">
            <v>97218955</v>
          </cell>
          <cell r="V39">
            <v>127156210</v>
          </cell>
        </row>
        <row r="40">
          <cell r="J40">
            <v>71305</v>
          </cell>
          <cell r="K40">
            <v>24460734</v>
          </cell>
          <cell r="L40">
            <v>99344026</v>
          </cell>
          <cell r="M40">
            <v>53514185</v>
          </cell>
          <cell r="N40">
            <v>137852820</v>
          </cell>
          <cell r="O40">
            <v>57610255</v>
          </cell>
          <cell r="P40">
            <v>39001150</v>
          </cell>
          <cell r="Q40">
            <v>101348834</v>
          </cell>
          <cell r="R40">
            <v>139023386</v>
          </cell>
          <cell r="S40">
            <v>143806370</v>
          </cell>
          <cell r="T40">
            <v>147871791</v>
          </cell>
          <cell r="U40">
            <v>76511569</v>
          </cell>
          <cell r="V40">
            <v>103765420</v>
          </cell>
        </row>
        <row r="41">
          <cell r="J41">
            <v>71306</v>
          </cell>
          <cell r="K41">
            <v>16044000</v>
          </cell>
          <cell r="L41">
            <v>75780000</v>
          </cell>
          <cell r="M41">
            <v>76632600</v>
          </cell>
          <cell r="N41">
            <v>80541000</v>
          </cell>
          <cell r="O41">
            <v>141282000</v>
          </cell>
          <cell r="P41">
            <v>19098000</v>
          </cell>
          <cell r="Q41">
            <v>15135000</v>
          </cell>
          <cell r="R41">
            <v>136386000</v>
          </cell>
          <cell r="S41">
            <v>17007000</v>
          </cell>
          <cell r="T41">
            <v>18603000</v>
          </cell>
          <cell r="U41">
            <v>259860000</v>
          </cell>
          <cell r="V41">
            <v>20322000</v>
          </cell>
        </row>
        <row r="42">
          <cell r="J42">
            <v>71399</v>
          </cell>
          <cell r="K42">
            <v>2390924</v>
          </cell>
          <cell r="L42">
            <v>89198787</v>
          </cell>
          <cell r="M42">
            <v>0</v>
          </cell>
          <cell r="N42">
            <v>0</v>
          </cell>
          <cell r="O42">
            <v>55000000</v>
          </cell>
          <cell r="P42">
            <v>0</v>
          </cell>
          <cell r="Q42">
            <v>0</v>
          </cell>
          <cell r="R42">
            <v>515000</v>
          </cell>
          <cell r="S42">
            <v>0</v>
          </cell>
          <cell r="T42">
            <v>0</v>
          </cell>
          <cell r="U42">
            <v>48000000</v>
          </cell>
          <cell r="V42">
            <v>400000000</v>
          </cell>
        </row>
        <row r="43">
          <cell r="J43">
            <v>72102</v>
          </cell>
          <cell r="K43">
            <v>66109397</v>
          </cell>
          <cell r="L43">
            <v>31197115</v>
          </cell>
          <cell r="M43">
            <v>45497400</v>
          </cell>
          <cell r="N43">
            <v>134924100</v>
          </cell>
          <cell r="O43">
            <v>147545681</v>
          </cell>
          <cell r="P43">
            <v>488222081</v>
          </cell>
          <cell r="Q43">
            <v>212468603</v>
          </cell>
          <cell r="R43">
            <v>571522048</v>
          </cell>
          <cell r="S43">
            <v>247832108</v>
          </cell>
          <cell r="T43">
            <v>57978781</v>
          </cell>
          <cell r="U43">
            <v>547510697</v>
          </cell>
          <cell r="V43">
            <v>79063606</v>
          </cell>
        </row>
        <row r="44">
          <cell r="J44">
            <v>72103</v>
          </cell>
          <cell r="K44">
            <v>13555000</v>
          </cell>
          <cell r="L44">
            <v>2179800</v>
          </cell>
          <cell r="M44">
            <v>17157118</v>
          </cell>
          <cell r="N44">
            <v>17533145</v>
          </cell>
          <cell r="O44">
            <v>5346000</v>
          </cell>
          <cell r="P44">
            <v>53615000</v>
          </cell>
          <cell r="Q44">
            <v>136000000</v>
          </cell>
          <cell r="R44">
            <v>353112400</v>
          </cell>
          <cell r="S44">
            <v>22687460</v>
          </cell>
          <cell r="T44">
            <v>14638020</v>
          </cell>
          <cell r="U44">
            <v>24758500</v>
          </cell>
          <cell r="V44">
            <v>103285000</v>
          </cell>
        </row>
        <row r="45">
          <cell r="J45">
            <v>72104</v>
          </cell>
          <cell r="K45">
            <v>109875602</v>
          </cell>
          <cell r="L45">
            <v>13362226</v>
          </cell>
          <cell r="M45">
            <v>8609738</v>
          </cell>
          <cell r="N45">
            <v>0</v>
          </cell>
          <cell r="O45">
            <v>49672976</v>
          </cell>
          <cell r="P45">
            <v>53205034</v>
          </cell>
          <cell r="Q45">
            <v>39524940</v>
          </cell>
          <cell r="R45">
            <v>-2100000</v>
          </cell>
          <cell r="S45">
            <v>53969177</v>
          </cell>
          <cell r="T45">
            <v>0</v>
          </cell>
          <cell r="U45">
            <v>0</v>
          </cell>
          <cell r="V45">
            <v>44438588</v>
          </cell>
        </row>
        <row r="46">
          <cell r="J46">
            <v>72105</v>
          </cell>
          <cell r="K46">
            <v>8500000</v>
          </cell>
          <cell r="L46">
            <v>27950000</v>
          </cell>
          <cell r="M46">
            <v>5000000</v>
          </cell>
          <cell r="N46">
            <v>11500000</v>
          </cell>
          <cell r="O46">
            <v>10032700</v>
          </cell>
          <cell r="P46">
            <v>36385957</v>
          </cell>
          <cell r="Q46">
            <v>1000000</v>
          </cell>
          <cell r="R46">
            <v>10533875</v>
          </cell>
          <cell r="S46">
            <v>20000000</v>
          </cell>
          <cell r="T46">
            <v>7500000</v>
          </cell>
          <cell r="U46">
            <v>25750000</v>
          </cell>
          <cell r="V46">
            <v>181385656</v>
          </cell>
        </row>
        <row r="47">
          <cell r="J47">
            <v>72199</v>
          </cell>
          <cell r="K47">
            <v>0</v>
          </cell>
          <cell r="L47">
            <v>10409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100000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</row>
        <row r="48">
          <cell r="J48">
            <v>73101</v>
          </cell>
          <cell r="K48">
            <v>11231424051</v>
          </cell>
          <cell r="L48">
            <v>13810365518</v>
          </cell>
          <cell r="M48">
            <v>12600668944</v>
          </cell>
          <cell r="N48">
            <v>13217507572</v>
          </cell>
          <cell r="O48">
            <v>12488351538</v>
          </cell>
          <cell r="P48">
            <v>13422666638</v>
          </cell>
          <cell r="Q48">
            <v>11618505682</v>
          </cell>
          <cell r="R48">
            <v>12038929586</v>
          </cell>
          <cell r="S48">
            <v>11994073909</v>
          </cell>
          <cell r="T48">
            <v>12230546497</v>
          </cell>
          <cell r="U48">
            <v>11677441582</v>
          </cell>
          <cell r="V48">
            <v>11726136644</v>
          </cell>
        </row>
        <row r="49">
          <cell r="J49">
            <v>73102</v>
          </cell>
          <cell r="K49">
            <v>902162442</v>
          </cell>
          <cell r="L49">
            <v>897124141</v>
          </cell>
          <cell r="M49">
            <v>870917936</v>
          </cell>
          <cell r="N49">
            <v>913070890</v>
          </cell>
          <cell r="O49">
            <v>950031961</v>
          </cell>
          <cell r="P49">
            <v>853746606</v>
          </cell>
          <cell r="Q49">
            <v>884938006</v>
          </cell>
          <cell r="R49">
            <v>950026076</v>
          </cell>
          <cell r="S49">
            <v>934185830</v>
          </cell>
          <cell r="T49">
            <v>857589184</v>
          </cell>
          <cell r="U49">
            <v>837596514</v>
          </cell>
          <cell r="V49">
            <v>756637027</v>
          </cell>
        </row>
        <row r="50">
          <cell r="J50">
            <v>73103</v>
          </cell>
          <cell r="K50">
            <v>20317000</v>
          </cell>
          <cell r="L50">
            <v>47488259</v>
          </cell>
          <cell r="M50">
            <v>11910000</v>
          </cell>
          <cell r="N50">
            <v>34480000</v>
          </cell>
          <cell r="O50">
            <v>8732000</v>
          </cell>
          <cell r="P50">
            <v>64669388</v>
          </cell>
          <cell r="Q50">
            <v>37844000</v>
          </cell>
          <cell r="R50">
            <v>60921654</v>
          </cell>
          <cell r="S50">
            <v>12150000</v>
          </cell>
          <cell r="T50">
            <v>38791746</v>
          </cell>
          <cell r="U50">
            <v>43101824</v>
          </cell>
          <cell r="V50">
            <v>90638411</v>
          </cell>
        </row>
        <row r="51">
          <cell r="J51">
            <v>73104</v>
          </cell>
          <cell r="K51">
            <v>117030000</v>
          </cell>
          <cell r="L51">
            <v>113601129</v>
          </cell>
          <cell r="M51">
            <v>100470043</v>
          </cell>
          <cell r="N51">
            <v>114400000</v>
          </cell>
          <cell r="O51">
            <v>111350000</v>
          </cell>
          <cell r="P51">
            <v>111500000</v>
          </cell>
          <cell r="Q51">
            <v>110770000</v>
          </cell>
          <cell r="R51">
            <v>121420000</v>
          </cell>
          <cell r="S51">
            <v>121560000</v>
          </cell>
          <cell r="T51">
            <v>117900000</v>
          </cell>
          <cell r="U51">
            <v>119310000</v>
          </cell>
          <cell r="V51">
            <v>104940000</v>
          </cell>
        </row>
        <row r="52">
          <cell r="J52">
            <v>73105</v>
          </cell>
          <cell r="K52">
            <v>37286829</v>
          </cell>
          <cell r="L52">
            <v>16290108</v>
          </cell>
          <cell r="M52">
            <v>14036147</v>
          </cell>
          <cell r="N52">
            <v>28635562</v>
          </cell>
          <cell r="O52">
            <v>17157777</v>
          </cell>
          <cell r="P52">
            <v>25268440</v>
          </cell>
          <cell r="Q52">
            <v>8856021</v>
          </cell>
          <cell r="R52">
            <v>12747310</v>
          </cell>
          <cell r="S52">
            <v>16112976</v>
          </cell>
          <cell r="T52">
            <v>13593472</v>
          </cell>
          <cell r="U52">
            <v>18428900</v>
          </cell>
          <cell r="V52">
            <v>751917478</v>
          </cell>
        </row>
        <row r="53">
          <cell r="J53">
            <v>73106</v>
          </cell>
          <cell r="K53">
            <v>54356260</v>
          </cell>
          <cell r="L53">
            <v>16077200</v>
          </cell>
          <cell r="M53">
            <v>11700000</v>
          </cell>
          <cell r="N53">
            <v>22820150</v>
          </cell>
          <cell r="O53">
            <v>20500000</v>
          </cell>
          <cell r="P53">
            <v>32458078</v>
          </cell>
          <cell r="Q53">
            <v>18622000</v>
          </cell>
          <cell r="R53">
            <v>26064000</v>
          </cell>
          <cell r="S53">
            <v>34427765</v>
          </cell>
          <cell r="T53">
            <v>39530000</v>
          </cell>
          <cell r="U53">
            <v>17600000</v>
          </cell>
          <cell r="V53">
            <v>29750000</v>
          </cell>
        </row>
        <row r="54">
          <cell r="J54">
            <v>73107</v>
          </cell>
          <cell r="K54">
            <v>478137500</v>
          </cell>
          <cell r="L54">
            <v>520908142</v>
          </cell>
          <cell r="M54">
            <v>518896598</v>
          </cell>
          <cell r="N54">
            <v>522585828</v>
          </cell>
          <cell r="O54">
            <v>516834697</v>
          </cell>
          <cell r="P54">
            <v>514977522</v>
          </cell>
          <cell r="Q54">
            <v>517306666</v>
          </cell>
          <cell r="R54">
            <v>513810818</v>
          </cell>
          <cell r="S54">
            <v>513945138</v>
          </cell>
          <cell r="T54">
            <v>512012008</v>
          </cell>
          <cell r="U54">
            <v>512206328</v>
          </cell>
          <cell r="V54">
            <v>506863359</v>
          </cell>
        </row>
        <row r="55">
          <cell r="J55">
            <v>73108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2225685171</v>
          </cell>
          <cell r="R55">
            <v>415028424</v>
          </cell>
          <cell r="S55">
            <v>0</v>
          </cell>
          <cell r="T55">
            <v>764653890</v>
          </cell>
          <cell r="U55">
            <v>729874589</v>
          </cell>
          <cell r="V55">
            <v>-4135242074</v>
          </cell>
        </row>
        <row r="56">
          <cell r="J56">
            <v>73109</v>
          </cell>
          <cell r="K56">
            <v>40649169</v>
          </cell>
          <cell r="L56">
            <v>10595488</v>
          </cell>
          <cell r="M56">
            <v>17971787</v>
          </cell>
          <cell r="N56">
            <v>40680192</v>
          </cell>
          <cell r="O56">
            <v>98323408</v>
          </cell>
          <cell r="P56">
            <v>43715993</v>
          </cell>
          <cell r="Q56">
            <v>35291731</v>
          </cell>
          <cell r="R56">
            <v>16162720</v>
          </cell>
          <cell r="S56">
            <v>-39804462</v>
          </cell>
          <cell r="T56">
            <v>3804336</v>
          </cell>
          <cell r="U56">
            <v>1934618</v>
          </cell>
          <cell r="V56">
            <v>3807400</v>
          </cell>
        </row>
        <row r="57">
          <cell r="J57">
            <v>73110</v>
          </cell>
          <cell r="K57">
            <v>11000000</v>
          </cell>
          <cell r="L57">
            <v>11000000</v>
          </cell>
          <cell r="M57">
            <v>11000000</v>
          </cell>
          <cell r="N57">
            <v>9600000</v>
          </cell>
          <cell r="O57">
            <v>9000000</v>
          </cell>
          <cell r="P57">
            <v>9857143</v>
          </cell>
          <cell r="Q57">
            <v>9857143</v>
          </cell>
          <cell r="R57">
            <v>13428572</v>
          </cell>
          <cell r="S57">
            <v>9857143</v>
          </cell>
          <cell r="T57">
            <v>7714286</v>
          </cell>
          <cell r="U57">
            <v>4000000</v>
          </cell>
          <cell r="V57">
            <v>13571429</v>
          </cell>
        </row>
        <row r="58">
          <cell r="J58">
            <v>73111</v>
          </cell>
          <cell r="K58">
            <v>44975241</v>
          </cell>
          <cell r="L58">
            <v>44975241</v>
          </cell>
          <cell r="M58">
            <v>44975241</v>
          </cell>
          <cell r="N58">
            <v>44975241</v>
          </cell>
          <cell r="O58">
            <v>44975241</v>
          </cell>
          <cell r="P58">
            <v>44975240</v>
          </cell>
          <cell r="Q58">
            <v>94999999</v>
          </cell>
          <cell r="R58">
            <v>66103446</v>
          </cell>
          <cell r="S58">
            <v>104510056</v>
          </cell>
          <cell r="T58">
            <v>12010056</v>
          </cell>
          <cell r="U58">
            <v>67010056</v>
          </cell>
          <cell r="V58">
            <v>67010058</v>
          </cell>
        </row>
        <row r="59">
          <cell r="J59">
            <v>73112</v>
          </cell>
          <cell r="K59">
            <v>426994800</v>
          </cell>
          <cell r="L59">
            <v>406692000</v>
          </cell>
          <cell r="M59">
            <v>652534200</v>
          </cell>
          <cell r="N59">
            <v>546447892</v>
          </cell>
          <cell r="O59">
            <v>479567306</v>
          </cell>
          <cell r="P59">
            <v>576569376</v>
          </cell>
          <cell r="Q59">
            <v>492164625</v>
          </cell>
          <cell r="R59">
            <v>517650333</v>
          </cell>
          <cell r="S59">
            <v>663347792</v>
          </cell>
          <cell r="T59">
            <v>847613500</v>
          </cell>
          <cell r="U59">
            <v>744859749</v>
          </cell>
          <cell r="V59">
            <v>-2349932500</v>
          </cell>
        </row>
        <row r="60">
          <cell r="J60">
            <v>73113</v>
          </cell>
          <cell r="K60">
            <v>0</v>
          </cell>
          <cell r="L60">
            <v>50726500</v>
          </cell>
          <cell r="M60">
            <v>-50726500</v>
          </cell>
          <cell r="N60">
            <v>0</v>
          </cell>
          <cell r="O60">
            <v>0</v>
          </cell>
          <cell r="P60">
            <v>56340903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</row>
        <row r="61">
          <cell r="J61">
            <v>73114</v>
          </cell>
          <cell r="K61">
            <v>40074500</v>
          </cell>
          <cell r="L61">
            <v>28000000</v>
          </cell>
          <cell r="M61">
            <v>34000000</v>
          </cell>
          <cell r="N61">
            <v>44000000</v>
          </cell>
          <cell r="O61">
            <v>34882500</v>
          </cell>
          <cell r="P61">
            <v>24882500</v>
          </cell>
          <cell r="Q61">
            <v>54415000</v>
          </cell>
          <cell r="R61">
            <v>76480000</v>
          </cell>
          <cell r="S61">
            <v>50405000</v>
          </cell>
          <cell r="T61">
            <v>84493500</v>
          </cell>
          <cell r="U61">
            <v>61452000</v>
          </cell>
          <cell r="V61">
            <v>42000000</v>
          </cell>
        </row>
        <row r="62">
          <cell r="J62">
            <v>73115</v>
          </cell>
          <cell r="K62">
            <v>6102000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25265200</v>
          </cell>
          <cell r="U62">
            <v>0</v>
          </cell>
          <cell r="V62">
            <v>0</v>
          </cell>
        </row>
        <row r="63">
          <cell r="J63">
            <v>73116</v>
          </cell>
          <cell r="K63">
            <v>593593506</v>
          </cell>
          <cell r="L63">
            <v>628461848</v>
          </cell>
          <cell r="M63">
            <v>566169490</v>
          </cell>
          <cell r="N63">
            <v>476378454</v>
          </cell>
          <cell r="O63">
            <v>795720934</v>
          </cell>
          <cell r="P63">
            <v>574284126</v>
          </cell>
          <cell r="Q63">
            <v>667872382</v>
          </cell>
          <cell r="R63">
            <v>587102001</v>
          </cell>
          <cell r="S63">
            <v>665513132</v>
          </cell>
          <cell r="T63">
            <v>595203657</v>
          </cell>
          <cell r="U63">
            <v>629324562</v>
          </cell>
          <cell r="V63">
            <v>604866480</v>
          </cell>
        </row>
        <row r="64">
          <cell r="J64">
            <v>73117</v>
          </cell>
          <cell r="K64">
            <v>190660600</v>
          </cell>
          <cell r="L64">
            <v>-190660600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11812227084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</row>
        <row r="65">
          <cell r="J65">
            <v>73118</v>
          </cell>
          <cell r="K65">
            <v>563982</v>
          </cell>
          <cell r="L65">
            <v>108050</v>
          </cell>
          <cell r="M65">
            <v>8603900</v>
          </cell>
          <cell r="N65">
            <v>12237750</v>
          </cell>
          <cell r="O65">
            <v>1852650</v>
          </cell>
          <cell r="P65">
            <v>3490100</v>
          </cell>
          <cell r="Q65">
            <v>89962200</v>
          </cell>
          <cell r="R65">
            <v>0</v>
          </cell>
          <cell r="S65">
            <v>369049377</v>
          </cell>
          <cell r="T65">
            <v>-24906708</v>
          </cell>
          <cell r="U65">
            <v>2290200</v>
          </cell>
          <cell r="V65">
            <v>179600</v>
          </cell>
        </row>
        <row r="66">
          <cell r="J66">
            <v>73119</v>
          </cell>
          <cell r="K66">
            <v>114968810</v>
          </cell>
          <cell r="L66">
            <v>98418420</v>
          </cell>
          <cell r="M66">
            <v>186704360</v>
          </cell>
          <cell r="N66">
            <v>137596950</v>
          </cell>
          <cell r="O66">
            <v>100734540</v>
          </cell>
          <cell r="P66">
            <v>98178380</v>
          </cell>
          <cell r="Q66">
            <v>75317360</v>
          </cell>
          <cell r="R66">
            <v>178421620</v>
          </cell>
          <cell r="S66">
            <v>68809360</v>
          </cell>
          <cell r="T66">
            <v>141852420</v>
          </cell>
          <cell r="U66">
            <v>89238600</v>
          </cell>
          <cell r="V66">
            <v>91378170</v>
          </cell>
        </row>
        <row r="67">
          <cell r="J67">
            <v>73120</v>
          </cell>
          <cell r="K67">
            <v>394829726</v>
          </cell>
          <cell r="L67">
            <v>835227302</v>
          </cell>
          <cell r="M67">
            <v>474869906</v>
          </cell>
          <cell r="N67">
            <v>383520990</v>
          </cell>
          <cell r="O67">
            <v>495475154</v>
          </cell>
          <cell r="P67">
            <v>1399824540</v>
          </cell>
          <cell r="Q67">
            <v>494023431</v>
          </cell>
          <cell r="R67">
            <v>881358713</v>
          </cell>
          <cell r="S67">
            <v>463786230</v>
          </cell>
          <cell r="T67">
            <v>458778028</v>
          </cell>
          <cell r="U67">
            <v>466863796</v>
          </cell>
          <cell r="V67">
            <v>479539</v>
          </cell>
        </row>
        <row r="68">
          <cell r="J68">
            <v>73121</v>
          </cell>
          <cell r="K68">
            <v>22580920</v>
          </cell>
          <cell r="L68">
            <v>21580000</v>
          </cell>
          <cell r="M68">
            <v>47559170</v>
          </cell>
          <cell r="N68">
            <v>75970000</v>
          </cell>
          <cell r="O68">
            <v>78376560</v>
          </cell>
          <cell r="P68">
            <v>55082000</v>
          </cell>
          <cell r="Q68">
            <v>13615450</v>
          </cell>
          <cell r="R68">
            <v>27424800</v>
          </cell>
          <cell r="S68">
            <v>1280000</v>
          </cell>
          <cell r="T68">
            <v>28209250</v>
          </cell>
          <cell r="U68">
            <v>79583600</v>
          </cell>
          <cell r="V68">
            <v>26050000</v>
          </cell>
        </row>
        <row r="69">
          <cell r="J69">
            <v>73122</v>
          </cell>
          <cell r="K69">
            <v>2805000</v>
          </cell>
          <cell r="L69">
            <v>2805000</v>
          </cell>
          <cell r="M69">
            <v>2475000</v>
          </cell>
          <cell r="N69">
            <v>2640000</v>
          </cell>
          <cell r="O69">
            <v>4068571</v>
          </cell>
          <cell r="P69">
            <v>4068571</v>
          </cell>
          <cell r="Q69">
            <v>4068571</v>
          </cell>
          <cell r="R69">
            <v>4068571</v>
          </cell>
          <cell r="S69">
            <v>4068571</v>
          </cell>
          <cell r="T69">
            <v>122327871</v>
          </cell>
          <cell r="U69">
            <v>17661143</v>
          </cell>
          <cell r="V69">
            <v>23354285</v>
          </cell>
        </row>
        <row r="70">
          <cell r="J70">
            <v>73123</v>
          </cell>
          <cell r="K70">
            <v>1274000</v>
          </cell>
          <cell r="L70">
            <v>27210400</v>
          </cell>
          <cell r="M70">
            <v>14960400</v>
          </cell>
          <cell r="N70">
            <v>38919520</v>
          </cell>
          <cell r="O70">
            <v>38656480</v>
          </cell>
          <cell r="P70">
            <v>39345200</v>
          </cell>
          <cell r="Q70">
            <v>107542608</v>
          </cell>
          <cell r="R70">
            <v>105890208</v>
          </cell>
          <cell r="S70">
            <v>193642288</v>
          </cell>
          <cell r="T70">
            <v>205683148</v>
          </cell>
          <cell r="U70">
            <v>219686468</v>
          </cell>
          <cell r="V70">
            <v>224875688</v>
          </cell>
        </row>
        <row r="71">
          <cell r="J71">
            <v>73199</v>
          </cell>
          <cell r="K71">
            <v>12500000</v>
          </cell>
          <cell r="L71">
            <v>12500000</v>
          </cell>
          <cell r="M71">
            <v>12975000</v>
          </cell>
          <cell r="N71">
            <v>370750000</v>
          </cell>
          <cell r="O71">
            <v>188571429</v>
          </cell>
          <cell r="P71">
            <v>8571429</v>
          </cell>
          <cell r="Q71">
            <v>5000000</v>
          </cell>
          <cell r="R71">
            <v>5000000</v>
          </cell>
          <cell r="S71">
            <v>100571429</v>
          </cell>
          <cell r="T71">
            <v>17000000</v>
          </cell>
          <cell r="U71">
            <v>102000000</v>
          </cell>
          <cell r="V71">
            <v>19142857</v>
          </cell>
        </row>
        <row r="72">
          <cell r="J72">
            <v>73201</v>
          </cell>
          <cell r="K72">
            <v>1000000000</v>
          </cell>
          <cell r="L72">
            <v>1400000000</v>
          </cell>
          <cell r="M72">
            <v>2630460000</v>
          </cell>
          <cell r="N72">
            <v>1676820000</v>
          </cell>
          <cell r="O72">
            <v>1676820000</v>
          </cell>
          <cell r="P72">
            <v>1676820000</v>
          </cell>
          <cell r="Q72">
            <v>-1025068891</v>
          </cell>
          <cell r="R72">
            <v>700000000</v>
          </cell>
          <cell r="S72">
            <v>700000000</v>
          </cell>
          <cell r="T72">
            <v>0</v>
          </cell>
          <cell r="U72">
            <v>1400000000</v>
          </cell>
          <cell r="V72">
            <v>6211802891</v>
          </cell>
        </row>
        <row r="73">
          <cell r="J73">
            <v>73203</v>
          </cell>
          <cell r="K73">
            <v>2257686400</v>
          </cell>
          <cell r="L73">
            <v>2257686400</v>
          </cell>
          <cell r="M73">
            <v>3659700535</v>
          </cell>
          <cell r="N73">
            <v>2725024445</v>
          </cell>
          <cell r="O73">
            <v>2734171145</v>
          </cell>
          <cell r="P73">
            <v>2280476400</v>
          </cell>
          <cell r="Q73">
            <v>2409671600</v>
          </cell>
          <cell r="R73">
            <v>2409671600</v>
          </cell>
          <cell r="S73">
            <v>2410721100</v>
          </cell>
          <cell r="T73">
            <v>2410721100</v>
          </cell>
          <cell r="U73">
            <v>2410721100</v>
          </cell>
          <cell r="V73">
            <v>6010721100</v>
          </cell>
        </row>
        <row r="74">
          <cell r="J74">
            <v>73204</v>
          </cell>
          <cell r="K74">
            <v>166666700</v>
          </cell>
          <cell r="L74">
            <v>166666700</v>
          </cell>
          <cell r="M74">
            <v>166666700</v>
          </cell>
          <cell r="N74">
            <v>166666700</v>
          </cell>
          <cell r="O74">
            <v>166666700</v>
          </cell>
          <cell r="P74">
            <v>166666700</v>
          </cell>
          <cell r="Q74">
            <v>166666700</v>
          </cell>
          <cell r="R74">
            <v>166666700</v>
          </cell>
          <cell r="S74">
            <v>166666700</v>
          </cell>
          <cell r="T74">
            <v>166666700</v>
          </cell>
          <cell r="U74">
            <v>166666700</v>
          </cell>
          <cell r="V74">
            <v>166666700</v>
          </cell>
        </row>
        <row r="75">
          <cell r="J75">
            <v>73205</v>
          </cell>
          <cell r="K75">
            <v>1533998200</v>
          </cell>
          <cell r="L75">
            <v>1915319400</v>
          </cell>
          <cell r="M75">
            <v>1724658800</v>
          </cell>
          <cell r="N75">
            <v>1724658800</v>
          </cell>
          <cell r="O75">
            <v>1724658800</v>
          </cell>
          <cell r="P75">
            <v>1724658800</v>
          </cell>
          <cell r="Q75">
            <v>-10347952800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</row>
        <row r="76">
          <cell r="J76">
            <v>73208</v>
          </cell>
          <cell r="K76">
            <v>106288400</v>
          </cell>
          <cell r="L76">
            <v>-106288400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J77">
            <v>73299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90000000</v>
          </cell>
          <cell r="P77">
            <v>30000000</v>
          </cell>
          <cell r="Q77">
            <v>30000000</v>
          </cell>
          <cell r="R77">
            <v>15000000</v>
          </cell>
          <cell r="S77">
            <v>-45000000</v>
          </cell>
          <cell r="T77">
            <v>30000000</v>
          </cell>
          <cell r="U77">
            <v>-60000000</v>
          </cell>
          <cell r="V77">
            <v>30000000</v>
          </cell>
        </row>
        <row r="78">
          <cell r="J78">
            <v>74101</v>
          </cell>
          <cell r="K78">
            <v>53327970</v>
          </cell>
          <cell r="L78">
            <v>182257595</v>
          </cell>
          <cell r="M78">
            <v>248150815</v>
          </cell>
          <cell r="N78">
            <v>196579027</v>
          </cell>
          <cell r="O78">
            <v>45556113</v>
          </cell>
          <cell r="P78">
            <v>38155595</v>
          </cell>
          <cell r="Q78">
            <v>44822183</v>
          </cell>
          <cell r="R78">
            <v>32381500</v>
          </cell>
          <cell r="S78">
            <v>214335057</v>
          </cell>
          <cell r="T78">
            <v>200743741</v>
          </cell>
          <cell r="U78">
            <v>289991698</v>
          </cell>
          <cell r="V78">
            <v>39868200</v>
          </cell>
        </row>
        <row r="79">
          <cell r="J79">
            <v>74102</v>
          </cell>
          <cell r="K79">
            <v>105795600</v>
          </cell>
          <cell r="L79">
            <v>117864340</v>
          </cell>
          <cell r="M79">
            <v>91429473</v>
          </cell>
          <cell r="N79">
            <v>105288161</v>
          </cell>
          <cell r="O79">
            <v>147833460</v>
          </cell>
          <cell r="P79">
            <v>184431056</v>
          </cell>
          <cell r="Q79">
            <v>190571998</v>
          </cell>
          <cell r="R79">
            <v>92778729</v>
          </cell>
          <cell r="S79">
            <v>178768900</v>
          </cell>
          <cell r="T79">
            <v>204818705</v>
          </cell>
          <cell r="U79">
            <v>194602463</v>
          </cell>
          <cell r="V79">
            <v>189657893</v>
          </cell>
        </row>
        <row r="80">
          <cell r="J80">
            <v>74103</v>
          </cell>
          <cell r="K80">
            <v>235180258</v>
          </cell>
          <cell r="L80">
            <v>226569796</v>
          </cell>
          <cell r="M80">
            <v>228484240</v>
          </cell>
          <cell r="N80">
            <v>233267830</v>
          </cell>
          <cell r="O80">
            <v>233267830</v>
          </cell>
          <cell r="P80">
            <v>233267830</v>
          </cell>
          <cell r="Q80">
            <v>233267830</v>
          </cell>
          <cell r="R80">
            <v>233267830</v>
          </cell>
          <cell r="S80">
            <v>233267830</v>
          </cell>
          <cell r="T80">
            <v>233267830</v>
          </cell>
          <cell r="U80">
            <v>233267830</v>
          </cell>
          <cell r="V80">
            <v>233267830</v>
          </cell>
        </row>
        <row r="81">
          <cell r="J81">
            <v>74104</v>
          </cell>
          <cell r="K81">
            <v>109704000</v>
          </cell>
          <cell r="L81">
            <v>69918449</v>
          </cell>
          <cell r="M81">
            <v>39632250</v>
          </cell>
          <cell r="N81">
            <v>104941000</v>
          </cell>
          <cell r="O81">
            <v>57827000</v>
          </cell>
          <cell r="P81">
            <v>70127200</v>
          </cell>
          <cell r="Q81">
            <v>66959000</v>
          </cell>
          <cell r="R81">
            <v>115233000</v>
          </cell>
          <cell r="S81">
            <v>71789000</v>
          </cell>
          <cell r="T81">
            <v>128229000</v>
          </cell>
          <cell r="U81">
            <v>89880500</v>
          </cell>
          <cell r="V81">
            <v>117187112</v>
          </cell>
        </row>
        <row r="82">
          <cell r="J82">
            <v>74105</v>
          </cell>
          <cell r="K82">
            <v>15416875</v>
          </cell>
          <cell r="L82">
            <v>13156958</v>
          </cell>
          <cell r="M82">
            <v>23354043</v>
          </cell>
          <cell r="N82">
            <v>21790093</v>
          </cell>
          <cell r="O82">
            <v>19113046</v>
          </cell>
          <cell r="P82">
            <v>27011500</v>
          </cell>
          <cell r="Q82">
            <v>11286045</v>
          </cell>
          <cell r="R82">
            <v>12336200</v>
          </cell>
          <cell r="S82">
            <v>18018066</v>
          </cell>
          <cell r="T82">
            <v>19483010</v>
          </cell>
          <cell r="U82">
            <v>20451828</v>
          </cell>
          <cell r="V82">
            <v>18025900</v>
          </cell>
        </row>
        <row r="83">
          <cell r="J83">
            <v>74106</v>
          </cell>
          <cell r="K83">
            <v>81451033</v>
          </cell>
          <cell r="L83">
            <v>83512171</v>
          </cell>
          <cell r="M83">
            <v>51324296</v>
          </cell>
          <cell r="N83">
            <v>103459350</v>
          </cell>
          <cell r="O83">
            <v>89998829</v>
          </cell>
          <cell r="P83">
            <v>92103815</v>
          </cell>
          <cell r="Q83">
            <v>82724240</v>
          </cell>
          <cell r="R83">
            <v>93482927</v>
          </cell>
          <cell r="S83">
            <v>89583360</v>
          </cell>
          <cell r="T83">
            <v>81278591</v>
          </cell>
          <cell r="U83">
            <v>94203987</v>
          </cell>
          <cell r="V83">
            <v>82685448</v>
          </cell>
        </row>
        <row r="84">
          <cell r="J84">
            <v>74107</v>
          </cell>
          <cell r="K84">
            <v>63576428</v>
          </cell>
          <cell r="L84">
            <v>13910417</v>
          </cell>
          <cell r="M84">
            <v>6217467</v>
          </cell>
          <cell r="N84">
            <v>206579071</v>
          </cell>
          <cell r="O84">
            <v>183026275</v>
          </cell>
          <cell r="P84">
            <v>70001782</v>
          </cell>
          <cell r="Q84">
            <v>11721886</v>
          </cell>
          <cell r="R84">
            <v>7868983</v>
          </cell>
          <cell r="S84">
            <v>5561986</v>
          </cell>
          <cell r="T84">
            <v>252478957</v>
          </cell>
          <cell r="U84">
            <v>167917656</v>
          </cell>
          <cell r="V84">
            <v>5628849</v>
          </cell>
        </row>
        <row r="85">
          <cell r="J85">
            <v>74108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130000</v>
          </cell>
          <cell r="Q85">
            <v>2200000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</row>
        <row r="86">
          <cell r="J86">
            <v>74151</v>
          </cell>
          <cell r="K86">
            <v>78131327</v>
          </cell>
          <cell r="L86">
            <v>165051648</v>
          </cell>
          <cell r="M86">
            <v>99031251</v>
          </cell>
          <cell r="N86">
            <v>164128377</v>
          </cell>
          <cell r="O86">
            <v>55204867</v>
          </cell>
          <cell r="P86">
            <v>763669564</v>
          </cell>
          <cell r="Q86">
            <v>443350836</v>
          </cell>
          <cell r="R86">
            <v>116412171</v>
          </cell>
          <cell r="S86">
            <v>276161576</v>
          </cell>
          <cell r="T86">
            <v>349285882</v>
          </cell>
          <cell r="U86">
            <v>755403351</v>
          </cell>
          <cell r="V86">
            <v>837293063</v>
          </cell>
        </row>
        <row r="87">
          <cell r="J87">
            <v>74152</v>
          </cell>
          <cell r="K87">
            <v>1977833</v>
          </cell>
          <cell r="L87">
            <v>710000</v>
          </cell>
          <cell r="M87">
            <v>21355072</v>
          </cell>
          <cell r="N87">
            <v>5944460</v>
          </cell>
          <cell r="O87">
            <v>18422783</v>
          </cell>
          <cell r="P87">
            <v>2132320</v>
          </cell>
          <cell r="Q87">
            <v>5275968</v>
          </cell>
          <cell r="R87">
            <v>13650671</v>
          </cell>
          <cell r="S87">
            <v>24323000</v>
          </cell>
          <cell r="T87">
            <v>-4533144</v>
          </cell>
          <cell r="U87">
            <v>0</v>
          </cell>
          <cell r="V87">
            <v>24723654</v>
          </cell>
        </row>
        <row r="88">
          <cell r="J88">
            <v>74153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441818184</v>
          </cell>
        </row>
        <row r="89">
          <cell r="J89">
            <v>74154</v>
          </cell>
          <cell r="K89">
            <v>250000</v>
          </cell>
          <cell r="L89">
            <v>8077200</v>
          </cell>
          <cell r="M89">
            <v>4150700</v>
          </cell>
          <cell r="N89">
            <v>23447518</v>
          </cell>
          <cell r="O89">
            <v>1412800</v>
          </cell>
          <cell r="P89">
            <v>350000</v>
          </cell>
          <cell r="Q89">
            <v>610000</v>
          </cell>
          <cell r="R89">
            <v>3800000</v>
          </cell>
          <cell r="S89">
            <v>3450000</v>
          </cell>
          <cell r="T89">
            <v>600000</v>
          </cell>
          <cell r="U89">
            <v>0</v>
          </cell>
          <cell r="V89">
            <v>1879980</v>
          </cell>
        </row>
        <row r="90">
          <cell r="J90">
            <v>74155</v>
          </cell>
          <cell r="K90">
            <v>10114500</v>
          </cell>
          <cell r="L90">
            <v>0</v>
          </cell>
          <cell r="M90">
            <v>15635100</v>
          </cell>
          <cell r="N90">
            <v>18338000</v>
          </cell>
          <cell r="O90">
            <v>5118600</v>
          </cell>
          <cell r="P90">
            <v>25569800</v>
          </cell>
          <cell r="Q90">
            <v>225870900</v>
          </cell>
          <cell r="R90">
            <v>60587800</v>
          </cell>
          <cell r="S90">
            <v>8700000</v>
          </cell>
          <cell r="T90">
            <v>3865500</v>
          </cell>
          <cell r="U90">
            <v>8880900</v>
          </cell>
          <cell r="V90">
            <v>8396800</v>
          </cell>
        </row>
        <row r="91">
          <cell r="J91">
            <v>74156</v>
          </cell>
          <cell r="K91">
            <v>0</v>
          </cell>
          <cell r="L91">
            <v>1461856</v>
          </cell>
          <cell r="M91">
            <v>8721649</v>
          </cell>
          <cell r="N91">
            <v>8819588</v>
          </cell>
          <cell r="O91">
            <v>693389</v>
          </cell>
          <cell r="P91">
            <v>16501648</v>
          </cell>
          <cell r="Q91">
            <v>4536081</v>
          </cell>
          <cell r="R91">
            <v>3670103</v>
          </cell>
          <cell r="S91">
            <v>2551547</v>
          </cell>
          <cell r="T91">
            <v>6958764</v>
          </cell>
          <cell r="U91">
            <v>206186</v>
          </cell>
          <cell r="V91">
            <v>-3298968</v>
          </cell>
        </row>
        <row r="92">
          <cell r="J92">
            <v>74157</v>
          </cell>
          <cell r="K92">
            <v>233766346</v>
          </cell>
          <cell r="L92">
            <v>113142001</v>
          </cell>
          <cell r="M92">
            <v>70172405</v>
          </cell>
          <cell r="N92">
            <v>0</v>
          </cell>
          <cell r="O92">
            <v>0</v>
          </cell>
          <cell r="P92">
            <v>382000</v>
          </cell>
          <cell r="Q92">
            <v>4000000</v>
          </cell>
          <cell r="R92">
            <v>3500000</v>
          </cell>
          <cell r="S92">
            <v>91029668</v>
          </cell>
          <cell r="T92">
            <v>101050000</v>
          </cell>
          <cell r="U92">
            <v>106263109</v>
          </cell>
          <cell r="V92">
            <v>464123590</v>
          </cell>
        </row>
        <row r="93">
          <cell r="J93">
            <v>74201</v>
          </cell>
          <cell r="K93">
            <v>119868435</v>
          </cell>
          <cell r="L93">
            <v>89692666</v>
          </cell>
          <cell r="M93">
            <v>60110663</v>
          </cell>
          <cell r="N93">
            <v>71083303</v>
          </cell>
          <cell r="O93">
            <v>74607539</v>
          </cell>
          <cell r="P93">
            <v>104494748</v>
          </cell>
          <cell r="Q93">
            <v>64442306</v>
          </cell>
          <cell r="R93">
            <v>110973764</v>
          </cell>
          <cell r="S93">
            <v>98162254</v>
          </cell>
          <cell r="T93">
            <v>96576248</v>
          </cell>
          <cell r="U93">
            <v>99942161</v>
          </cell>
          <cell r="V93">
            <v>83221038</v>
          </cell>
        </row>
        <row r="94">
          <cell r="J94">
            <v>74202</v>
          </cell>
          <cell r="K94">
            <v>604087023</v>
          </cell>
          <cell r="L94">
            <v>546557083</v>
          </cell>
          <cell r="M94">
            <v>597999162</v>
          </cell>
          <cell r="N94">
            <v>608940443</v>
          </cell>
          <cell r="O94">
            <v>670857477</v>
          </cell>
          <cell r="P94">
            <v>788615790</v>
          </cell>
          <cell r="Q94">
            <v>656237384</v>
          </cell>
          <cell r="R94">
            <v>720160418</v>
          </cell>
          <cell r="S94">
            <v>780784551</v>
          </cell>
          <cell r="T94">
            <v>622198030</v>
          </cell>
          <cell r="U94">
            <v>342677291</v>
          </cell>
          <cell r="V94">
            <v>690621844</v>
          </cell>
        </row>
        <row r="95">
          <cell r="J95">
            <v>74251</v>
          </cell>
          <cell r="K95">
            <v>134307151</v>
          </cell>
          <cell r="L95">
            <v>113408484</v>
          </cell>
          <cell r="M95">
            <v>118046624</v>
          </cell>
          <cell r="N95">
            <v>137035067</v>
          </cell>
          <cell r="O95">
            <v>135994535</v>
          </cell>
          <cell r="P95">
            <v>131082742</v>
          </cell>
          <cell r="Q95">
            <v>104289005</v>
          </cell>
          <cell r="R95">
            <v>118657582</v>
          </cell>
          <cell r="S95">
            <v>154630328</v>
          </cell>
          <cell r="T95">
            <v>121857997</v>
          </cell>
          <cell r="U95">
            <v>126021906</v>
          </cell>
          <cell r="V95">
            <v>216609904</v>
          </cell>
        </row>
        <row r="96">
          <cell r="J96">
            <v>74252</v>
          </cell>
          <cell r="K96">
            <v>566838019</v>
          </cell>
          <cell r="L96">
            <v>585656173</v>
          </cell>
          <cell r="M96">
            <v>574081567</v>
          </cell>
          <cell r="N96">
            <v>568101943</v>
          </cell>
          <cell r="O96">
            <v>589216817</v>
          </cell>
          <cell r="P96">
            <v>613917921</v>
          </cell>
          <cell r="Q96">
            <v>580443014</v>
          </cell>
          <cell r="R96">
            <v>549185029</v>
          </cell>
          <cell r="S96">
            <v>637347257</v>
          </cell>
          <cell r="T96">
            <v>576605221</v>
          </cell>
          <cell r="U96">
            <v>574813271</v>
          </cell>
          <cell r="V96">
            <v>588721238</v>
          </cell>
        </row>
        <row r="97">
          <cell r="J97">
            <v>74253</v>
          </cell>
          <cell r="K97">
            <v>186184550</v>
          </cell>
          <cell r="L97">
            <v>176961750</v>
          </cell>
          <cell r="M97">
            <v>162195250</v>
          </cell>
          <cell r="N97">
            <v>149683750</v>
          </cell>
          <cell r="O97">
            <v>123281314</v>
          </cell>
          <cell r="P97">
            <v>127749825</v>
          </cell>
          <cell r="Q97">
            <v>339109639</v>
          </cell>
          <cell r="R97">
            <v>158502183</v>
          </cell>
          <cell r="S97">
            <v>156636125</v>
          </cell>
          <cell r="T97">
            <v>158357369</v>
          </cell>
          <cell r="U97">
            <v>184072350</v>
          </cell>
          <cell r="V97">
            <v>105592106</v>
          </cell>
        </row>
        <row r="98">
          <cell r="J98">
            <v>74254</v>
          </cell>
          <cell r="K98">
            <v>122506000</v>
          </cell>
          <cell r="L98">
            <v>222658000</v>
          </cell>
          <cell r="M98">
            <v>210010000</v>
          </cell>
          <cell r="N98">
            <v>270785000</v>
          </cell>
          <cell r="O98">
            <v>204470000</v>
          </cell>
          <cell r="P98">
            <v>207732500</v>
          </cell>
          <cell r="Q98">
            <v>259000000</v>
          </cell>
          <cell r="R98">
            <v>180880000</v>
          </cell>
          <cell r="S98">
            <v>212850000</v>
          </cell>
          <cell r="T98">
            <v>217010000</v>
          </cell>
          <cell r="U98">
            <v>192200000</v>
          </cell>
          <cell r="V98">
            <v>202155000</v>
          </cell>
        </row>
        <row r="99">
          <cell r="J99">
            <v>74299</v>
          </cell>
          <cell r="K99">
            <v>22064782</v>
          </cell>
          <cell r="L99">
            <v>22791370</v>
          </cell>
          <cell r="M99">
            <v>15330645</v>
          </cell>
          <cell r="N99">
            <v>13765716</v>
          </cell>
          <cell r="O99">
            <v>14665176</v>
          </cell>
          <cell r="P99">
            <v>7404507</v>
          </cell>
          <cell r="Q99">
            <v>14605651</v>
          </cell>
          <cell r="R99">
            <v>12807105</v>
          </cell>
          <cell r="S99">
            <v>33666842</v>
          </cell>
          <cell r="T99">
            <v>9379781</v>
          </cell>
          <cell r="U99">
            <v>21107805</v>
          </cell>
          <cell r="V99">
            <v>16605312</v>
          </cell>
        </row>
        <row r="100">
          <cell r="J100">
            <v>74301</v>
          </cell>
          <cell r="K100">
            <v>5362665</v>
          </cell>
          <cell r="L100">
            <v>3387741</v>
          </cell>
          <cell r="M100">
            <v>11768572</v>
          </cell>
          <cell r="N100">
            <v>2722055</v>
          </cell>
          <cell r="O100">
            <v>5224900</v>
          </cell>
          <cell r="P100">
            <v>4619730</v>
          </cell>
          <cell r="Q100">
            <v>5683845</v>
          </cell>
          <cell r="R100">
            <v>7976900</v>
          </cell>
          <cell r="S100">
            <v>8165535</v>
          </cell>
          <cell r="T100">
            <v>7184695</v>
          </cell>
          <cell r="U100">
            <v>6362685</v>
          </cell>
          <cell r="V100">
            <v>6435250</v>
          </cell>
        </row>
        <row r="101">
          <cell r="J101">
            <v>74302</v>
          </cell>
          <cell r="K101">
            <v>398463021</v>
          </cell>
          <cell r="L101">
            <v>300469311</v>
          </cell>
          <cell r="M101">
            <v>275618004</v>
          </cell>
          <cell r="N101">
            <v>341866325</v>
          </cell>
          <cell r="O101">
            <v>300178605</v>
          </cell>
          <cell r="P101">
            <v>351931561</v>
          </cell>
          <cell r="Q101">
            <v>252449531</v>
          </cell>
          <cell r="R101">
            <v>296271643</v>
          </cell>
          <cell r="S101">
            <v>309425887</v>
          </cell>
          <cell r="T101">
            <v>528419069</v>
          </cell>
          <cell r="U101">
            <v>305793158</v>
          </cell>
          <cell r="V101">
            <v>153533208</v>
          </cell>
        </row>
        <row r="102">
          <cell r="J102">
            <v>74303</v>
          </cell>
          <cell r="K102">
            <v>330115148</v>
          </cell>
          <cell r="L102">
            <v>432759274</v>
          </cell>
          <cell r="M102">
            <v>507480265</v>
          </cell>
          <cell r="N102">
            <v>327917687</v>
          </cell>
          <cell r="O102">
            <v>510578714</v>
          </cell>
          <cell r="P102">
            <v>647217039</v>
          </cell>
          <cell r="Q102">
            <v>572694550</v>
          </cell>
          <cell r="R102">
            <v>651135149</v>
          </cell>
          <cell r="S102">
            <v>451965924</v>
          </cell>
          <cell r="T102">
            <v>506979744</v>
          </cell>
          <cell r="U102">
            <v>561449285</v>
          </cell>
          <cell r="V102">
            <v>655122633</v>
          </cell>
        </row>
        <row r="103">
          <cell r="J103">
            <v>74304</v>
          </cell>
          <cell r="K103">
            <v>38708507</v>
          </cell>
          <cell r="L103">
            <v>25131238</v>
          </cell>
          <cell r="M103">
            <v>42015372</v>
          </cell>
          <cell r="N103">
            <v>37389893</v>
          </cell>
          <cell r="O103">
            <v>30756594</v>
          </cell>
          <cell r="P103">
            <v>32695416</v>
          </cell>
          <cell r="Q103">
            <v>48843372</v>
          </cell>
          <cell r="R103">
            <v>24286177</v>
          </cell>
          <cell r="S103">
            <v>20794329</v>
          </cell>
          <cell r="T103">
            <v>38980000</v>
          </cell>
          <cell r="U103">
            <v>36249465</v>
          </cell>
          <cell r="V103">
            <v>35225528</v>
          </cell>
        </row>
        <row r="104">
          <cell r="J104">
            <v>74305</v>
          </cell>
          <cell r="K104">
            <v>32777969</v>
          </cell>
          <cell r="L104">
            <v>32777969</v>
          </cell>
          <cell r="M104">
            <v>32777969</v>
          </cell>
          <cell r="N104">
            <v>32777969</v>
          </cell>
          <cell r="O104">
            <v>32777969</v>
          </cell>
          <cell r="P104">
            <v>32777969</v>
          </cell>
          <cell r="Q104">
            <v>32977969</v>
          </cell>
          <cell r="R104">
            <v>47777969</v>
          </cell>
          <cell r="S104">
            <v>18977969</v>
          </cell>
          <cell r="T104">
            <v>32777969</v>
          </cell>
          <cell r="U104">
            <v>32777969</v>
          </cell>
          <cell r="V104">
            <v>33110957</v>
          </cell>
        </row>
        <row r="105">
          <cell r="J105">
            <v>74306</v>
          </cell>
          <cell r="K105">
            <v>7084000</v>
          </cell>
          <cell r="L105">
            <v>1499000</v>
          </cell>
          <cell r="M105">
            <v>1968340</v>
          </cell>
          <cell r="N105">
            <v>824000</v>
          </cell>
          <cell r="O105">
            <v>745000</v>
          </cell>
          <cell r="P105">
            <v>1044500</v>
          </cell>
          <cell r="Q105">
            <v>887500</v>
          </cell>
          <cell r="R105">
            <v>1156500</v>
          </cell>
          <cell r="S105">
            <v>875000</v>
          </cell>
          <cell r="T105">
            <v>865000</v>
          </cell>
          <cell r="U105">
            <v>1183500</v>
          </cell>
          <cell r="V105">
            <v>6969500</v>
          </cell>
        </row>
        <row r="106">
          <cell r="J106">
            <v>74351</v>
          </cell>
          <cell r="K106">
            <v>405373924</v>
          </cell>
          <cell r="L106">
            <v>169313400</v>
          </cell>
          <cell r="M106">
            <v>262974500</v>
          </cell>
          <cell r="N106">
            <v>271800000</v>
          </cell>
          <cell r="O106">
            <v>211614735</v>
          </cell>
          <cell r="P106">
            <v>239712612</v>
          </cell>
          <cell r="Q106">
            <v>82678850</v>
          </cell>
          <cell r="R106">
            <v>83450000</v>
          </cell>
          <cell r="S106">
            <v>103500000</v>
          </cell>
          <cell r="T106">
            <v>131500000</v>
          </cell>
          <cell r="U106">
            <v>96430000</v>
          </cell>
          <cell r="V106">
            <v>59850000</v>
          </cell>
        </row>
        <row r="107">
          <cell r="J107">
            <v>74352</v>
          </cell>
          <cell r="K107">
            <v>129040083</v>
          </cell>
          <cell r="L107">
            <v>139601700</v>
          </cell>
          <cell r="M107">
            <v>148740095</v>
          </cell>
          <cell r="N107">
            <v>168884887</v>
          </cell>
          <cell r="O107">
            <v>136879787</v>
          </cell>
          <cell r="P107">
            <v>141526466</v>
          </cell>
          <cell r="Q107">
            <v>72815799</v>
          </cell>
          <cell r="R107">
            <v>101173061</v>
          </cell>
          <cell r="S107">
            <v>175210633</v>
          </cell>
          <cell r="T107">
            <v>137889373</v>
          </cell>
          <cell r="U107">
            <v>96668663</v>
          </cell>
          <cell r="V107">
            <v>123080791</v>
          </cell>
        </row>
        <row r="108">
          <cell r="J108">
            <v>74401</v>
          </cell>
          <cell r="K108">
            <v>296943483</v>
          </cell>
          <cell r="L108">
            <v>119295680</v>
          </cell>
          <cell r="M108">
            <v>740648325</v>
          </cell>
          <cell r="N108">
            <v>314680805</v>
          </cell>
          <cell r="O108">
            <v>380671931</v>
          </cell>
          <cell r="P108">
            <v>362702317</v>
          </cell>
          <cell r="Q108">
            <v>-6390066</v>
          </cell>
          <cell r="R108">
            <v>375009531</v>
          </cell>
          <cell r="S108">
            <v>324820850</v>
          </cell>
          <cell r="T108">
            <v>379902690</v>
          </cell>
          <cell r="U108">
            <v>472627150</v>
          </cell>
          <cell r="V108">
            <v>902988020</v>
          </cell>
        </row>
        <row r="109">
          <cell r="J109">
            <v>74402</v>
          </cell>
          <cell r="K109">
            <v>1186785997</v>
          </cell>
          <cell r="L109">
            <v>707953537</v>
          </cell>
          <cell r="M109">
            <v>1087836611</v>
          </cell>
          <cell r="N109">
            <v>944672689</v>
          </cell>
          <cell r="O109">
            <v>858736347</v>
          </cell>
          <cell r="P109">
            <v>989699463</v>
          </cell>
          <cell r="Q109">
            <v>1286278944</v>
          </cell>
          <cell r="R109">
            <v>1024495393</v>
          </cell>
          <cell r="S109">
            <v>1195677688</v>
          </cell>
          <cell r="T109">
            <v>855157461</v>
          </cell>
          <cell r="U109">
            <v>687694925</v>
          </cell>
          <cell r="V109">
            <v>2333493692</v>
          </cell>
        </row>
        <row r="110">
          <cell r="J110">
            <v>74403</v>
          </cell>
          <cell r="K110">
            <v>-131160300</v>
          </cell>
          <cell r="L110">
            <v>1005500</v>
          </cell>
          <cell r="M110">
            <v>6521000</v>
          </cell>
          <cell r="N110">
            <v>34343480</v>
          </cell>
          <cell r="O110">
            <v>0</v>
          </cell>
          <cell r="P110">
            <v>19760000</v>
          </cell>
          <cell r="Q110">
            <v>22003501</v>
          </cell>
          <cell r="R110">
            <v>9167500</v>
          </cell>
          <cell r="S110">
            <v>95875000</v>
          </cell>
          <cell r="T110">
            <v>-62945000</v>
          </cell>
          <cell r="U110">
            <v>11874000</v>
          </cell>
          <cell r="V110">
            <v>1627131</v>
          </cell>
        </row>
        <row r="111">
          <cell r="J111">
            <v>74404</v>
          </cell>
          <cell r="K111">
            <v>3121238</v>
          </cell>
          <cell r="L111">
            <v>17534544</v>
          </cell>
          <cell r="M111">
            <v>4389344</v>
          </cell>
          <cell r="N111">
            <v>5158452</v>
          </cell>
          <cell r="O111">
            <v>600000</v>
          </cell>
          <cell r="P111">
            <v>357899</v>
          </cell>
          <cell r="Q111">
            <v>690000</v>
          </cell>
          <cell r="R111">
            <v>5295487</v>
          </cell>
          <cell r="S111">
            <v>1278000</v>
          </cell>
          <cell r="T111">
            <v>10454793</v>
          </cell>
          <cell r="U111">
            <v>2290687</v>
          </cell>
          <cell r="V111">
            <v>11656000</v>
          </cell>
        </row>
        <row r="112">
          <cell r="J112">
            <v>74405</v>
          </cell>
          <cell r="K112">
            <v>26808000</v>
          </cell>
          <cell r="L112">
            <v>83083000</v>
          </cell>
          <cell r="M112">
            <v>35776000</v>
          </cell>
          <cell r="N112">
            <v>19863000</v>
          </cell>
          <cell r="O112">
            <v>82664750</v>
          </cell>
          <cell r="P112">
            <v>37280000</v>
          </cell>
          <cell r="Q112">
            <v>44166000</v>
          </cell>
          <cell r="R112">
            <v>15999000</v>
          </cell>
          <cell r="S112">
            <v>53406500</v>
          </cell>
          <cell r="T112">
            <v>51290780</v>
          </cell>
          <cell r="U112">
            <v>43336400</v>
          </cell>
          <cell r="V112">
            <v>66339125</v>
          </cell>
        </row>
        <row r="113">
          <cell r="J113">
            <v>74406</v>
          </cell>
          <cell r="K113">
            <v>500000</v>
          </cell>
          <cell r="L113">
            <v>0</v>
          </cell>
          <cell r="M113">
            <v>550000</v>
          </cell>
          <cell r="N113">
            <v>0</v>
          </cell>
          <cell r="O113">
            <v>450000</v>
          </cell>
          <cell r="P113">
            <v>0</v>
          </cell>
          <cell r="Q113">
            <v>0</v>
          </cell>
          <cell r="R113">
            <v>0</v>
          </cell>
          <cell r="S113">
            <v>1500000</v>
          </cell>
          <cell r="T113">
            <v>1740000</v>
          </cell>
          <cell r="U113">
            <v>450000</v>
          </cell>
          <cell r="V113">
            <v>0</v>
          </cell>
        </row>
        <row r="114">
          <cell r="J114">
            <v>74407</v>
          </cell>
          <cell r="K114">
            <v>-42863212</v>
          </cell>
          <cell r="L114">
            <v>81016788</v>
          </cell>
          <cell r="M114">
            <v>43508390</v>
          </cell>
          <cell r="N114">
            <v>73079135</v>
          </cell>
          <cell r="O114">
            <v>241705615</v>
          </cell>
          <cell r="P114">
            <v>148237500</v>
          </cell>
          <cell r="Q114">
            <v>54797500</v>
          </cell>
          <cell r="R114">
            <v>64594350</v>
          </cell>
          <cell r="S114">
            <v>620442198</v>
          </cell>
          <cell r="T114">
            <v>21547172</v>
          </cell>
          <cell r="U114">
            <v>-479050814</v>
          </cell>
          <cell r="V114">
            <v>166405000</v>
          </cell>
        </row>
        <row r="115">
          <cell r="J115">
            <v>74409</v>
          </cell>
          <cell r="K115">
            <v>59475000</v>
          </cell>
          <cell r="L115">
            <v>74256000</v>
          </cell>
          <cell r="M115">
            <v>67206750</v>
          </cell>
          <cell r="N115">
            <v>67206750</v>
          </cell>
          <cell r="O115">
            <v>67206750</v>
          </cell>
          <cell r="P115">
            <v>67206750</v>
          </cell>
          <cell r="Q115">
            <v>67206750</v>
          </cell>
          <cell r="R115">
            <v>67206750</v>
          </cell>
          <cell r="S115">
            <v>67206750</v>
          </cell>
          <cell r="T115">
            <v>67206750</v>
          </cell>
          <cell r="U115">
            <v>67206750</v>
          </cell>
          <cell r="V115">
            <v>67206750</v>
          </cell>
        </row>
        <row r="116">
          <cell r="J116">
            <v>74448</v>
          </cell>
          <cell r="K116">
            <v>3061500</v>
          </cell>
          <cell r="L116">
            <v>25529450</v>
          </cell>
          <cell r="M116">
            <v>31835000</v>
          </cell>
          <cell r="N116">
            <v>149059578</v>
          </cell>
          <cell r="O116">
            <v>-100622438</v>
          </cell>
          <cell r="P116">
            <v>70735310</v>
          </cell>
          <cell r="Q116">
            <v>-51690000</v>
          </cell>
          <cell r="R116">
            <v>109801400</v>
          </cell>
          <cell r="S116">
            <v>80215825</v>
          </cell>
          <cell r="T116">
            <v>21845700</v>
          </cell>
          <cell r="U116">
            <v>46064100</v>
          </cell>
          <cell r="V116">
            <v>84968000</v>
          </cell>
        </row>
        <row r="117">
          <cell r="J117">
            <v>74449</v>
          </cell>
          <cell r="K117">
            <v>0</v>
          </cell>
          <cell r="L117">
            <v>1000000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</row>
        <row r="118">
          <cell r="J118">
            <v>74451</v>
          </cell>
          <cell r="K118">
            <v>2564344460</v>
          </cell>
          <cell r="L118">
            <v>2620385435</v>
          </cell>
          <cell r="M118">
            <v>2595330438</v>
          </cell>
          <cell r="N118">
            <v>2627478938</v>
          </cell>
          <cell r="O118">
            <v>2363860438</v>
          </cell>
          <cell r="P118">
            <v>2498886741</v>
          </cell>
          <cell r="Q118">
            <v>2482816306</v>
          </cell>
          <cell r="R118">
            <v>2653168995</v>
          </cell>
          <cell r="S118">
            <v>2644551612</v>
          </cell>
          <cell r="T118">
            <v>2645177376</v>
          </cell>
          <cell r="U118">
            <v>1596103194</v>
          </cell>
          <cell r="V118">
            <v>1478143050</v>
          </cell>
        </row>
        <row r="119">
          <cell r="J119">
            <v>74452</v>
          </cell>
          <cell r="K119">
            <v>1500000</v>
          </cell>
          <cell r="L119">
            <v>1500000</v>
          </cell>
          <cell r="M119">
            <v>1500000</v>
          </cell>
          <cell r="N119">
            <v>1130000</v>
          </cell>
          <cell r="O119">
            <v>2350000</v>
          </cell>
          <cell r="P119">
            <v>585000</v>
          </cell>
          <cell r="Q119">
            <v>0</v>
          </cell>
          <cell r="R119">
            <v>49088</v>
          </cell>
          <cell r="S119">
            <v>2420000</v>
          </cell>
          <cell r="T119">
            <v>395000</v>
          </cell>
          <cell r="U119">
            <v>980000</v>
          </cell>
          <cell r="V119">
            <v>-1500000</v>
          </cell>
        </row>
        <row r="120">
          <cell r="J120">
            <v>74453</v>
          </cell>
          <cell r="K120">
            <v>156359342</v>
          </cell>
          <cell r="L120">
            <v>274261245</v>
          </cell>
          <cell r="M120">
            <v>239715245</v>
          </cell>
          <cell r="N120">
            <v>218292245</v>
          </cell>
          <cell r="O120">
            <v>212072245</v>
          </cell>
          <cell r="P120">
            <v>283882245</v>
          </cell>
          <cell r="Q120">
            <v>94562245</v>
          </cell>
          <cell r="R120">
            <v>301972245</v>
          </cell>
          <cell r="S120">
            <v>243302245</v>
          </cell>
          <cell r="T120">
            <v>195932245</v>
          </cell>
          <cell r="U120">
            <v>178473745</v>
          </cell>
          <cell r="V120">
            <v>201550745</v>
          </cell>
        </row>
        <row r="121">
          <cell r="J121">
            <v>74455</v>
          </cell>
          <cell r="K121">
            <v>85626170</v>
          </cell>
          <cell r="L121">
            <v>45498175</v>
          </cell>
          <cell r="M121">
            <v>59430365</v>
          </cell>
          <cell r="N121">
            <v>51655175</v>
          </cell>
          <cell r="O121">
            <v>48403685</v>
          </cell>
          <cell r="P121">
            <v>82240055</v>
          </cell>
          <cell r="Q121">
            <v>59691415</v>
          </cell>
          <cell r="R121">
            <v>103126223</v>
          </cell>
          <cell r="S121">
            <v>41890560</v>
          </cell>
          <cell r="T121">
            <v>48641845</v>
          </cell>
          <cell r="U121">
            <v>103219854</v>
          </cell>
          <cell r="V121">
            <v>49213930</v>
          </cell>
        </row>
        <row r="122">
          <cell r="J122">
            <v>74456</v>
          </cell>
          <cell r="K122">
            <v>3176368</v>
          </cell>
          <cell r="L122">
            <v>3161368</v>
          </cell>
          <cell r="M122">
            <v>2936368</v>
          </cell>
          <cell r="N122">
            <v>3326368</v>
          </cell>
          <cell r="O122">
            <v>1181368</v>
          </cell>
          <cell r="P122">
            <v>4961368</v>
          </cell>
          <cell r="Q122">
            <v>3071368</v>
          </cell>
          <cell r="R122">
            <v>3071368</v>
          </cell>
          <cell r="S122">
            <v>3418968</v>
          </cell>
          <cell r="T122">
            <v>3071368</v>
          </cell>
          <cell r="U122">
            <v>3071368</v>
          </cell>
          <cell r="V122">
            <v>1931368</v>
          </cell>
        </row>
        <row r="123">
          <cell r="J123">
            <v>74499</v>
          </cell>
          <cell r="K123">
            <v>7865000</v>
          </cell>
          <cell r="L123">
            <v>5515000</v>
          </cell>
          <cell r="M123">
            <v>13465000</v>
          </cell>
          <cell r="N123">
            <v>6365000</v>
          </cell>
          <cell r="O123">
            <v>8040000</v>
          </cell>
          <cell r="P123">
            <v>9815000</v>
          </cell>
          <cell r="Q123">
            <v>2978000</v>
          </cell>
          <cell r="R123">
            <v>12920000</v>
          </cell>
          <cell r="S123">
            <v>-8670000</v>
          </cell>
          <cell r="T123">
            <v>5420000</v>
          </cell>
          <cell r="U123">
            <v>2655000</v>
          </cell>
          <cell r="V123">
            <v>3696667</v>
          </cell>
        </row>
        <row r="124">
          <cell r="J124">
            <v>74501</v>
          </cell>
          <cell r="K124">
            <v>0</v>
          </cell>
          <cell r="L124">
            <v>14946542</v>
          </cell>
          <cell r="M124">
            <v>7473271</v>
          </cell>
          <cell r="N124">
            <v>38244283</v>
          </cell>
          <cell r="O124">
            <v>15166024</v>
          </cell>
          <cell r="P124">
            <v>15166024</v>
          </cell>
          <cell r="Q124">
            <v>92859822</v>
          </cell>
          <cell r="R124">
            <v>54396054</v>
          </cell>
          <cell r="S124">
            <v>86117799</v>
          </cell>
          <cell r="T124">
            <v>39195016</v>
          </cell>
          <cell r="U124">
            <v>39195016</v>
          </cell>
          <cell r="V124">
            <v>372832534</v>
          </cell>
        </row>
        <row r="125">
          <cell r="J125">
            <v>74502</v>
          </cell>
          <cell r="K125">
            <v>2712458</v>
          </cell>
          <cell r="L125">
            <v>2712458</v>
          </cell>
          <cell r="M125">
            <v>2712459</v>
          </cell>
          <cell r="N125">
            <v>5724916</v>
          </cell>
          <cell r="O125">
            <v>2862458</v>
          </cell>
          <cell r="P125">
            <v>2862458</v>
          </cell>
          <cell r="Q125">
            <v>2862458</v>
          </cell>
          <cell r="R125">
            <v>2862458</v>
          </cell>
          <cell r="S125">
            <v>2862458</v>
          </cell>
          <cell r="T125">
            <v>2862458</v>
          </cell>
          <cell r="U125">
            <v>2862458</v>
          </cell>
          <cell r="V125">
            <v>2862461</v>
          </cell>
        </row>
        <row r="126">
          <cell r="J126">
            <v>74503</v>
          </cell>
          <cell r="K126">
            <v>25483828</v>
          </cell>
          <cell r="L126">
            <v>37703990</v>
          </cell>
          <cell r="M126">
            <v>31593909</v>
          </cell>
          <cell r="N126">
            <v>31593909</v>
          </cell>
          <cell r="O126">
            <v>31593909</v>
          </cell>
          <cell r="P126">
            <v>31593909</v>
          </cell>
          <cell r="Q126">
            <v>31593909</v>
          </cell>
          <cell r="R126">
            <v>31593909</v>
          </cell>
          <cell r="S126">
            <v>31593909</v>
          </cell>
          <cell r="T126">
            <v>31593909</v>
          </cell>
          <cell r="U126">
            <v>31593909</v>
          </cell>
          <cell r="V126">
            <v>31593913</v>
          </cell>
        </row>
        <row r="127">
          <cell r="J127">
            <v>74504</v>
          </cell>
          <cell r="K127">
            <v>1206558</v>
          </cell>
          <cell r="L127">
            <v>1206558</v>
          </cell>
          <cell r="M127">
            <v>992689</v>
          </cell>
          <cell r="N127">
            <v>992689</v>
          </cell>
          <cell r="O127">
            <v>992689</v>
          </cell>
          <cell r="P127">
            <v>992689</v>
          </cell>
          <cell r="Q127">
            <v>992689</v>
          </cell>
          <cell r="R127">
            <v>992689</v>
          </cell>
          <cell r="S127">
            <v>778820</v>
          </cell>
          <cell r="T127">
            <v>992689</v>
          </cell>
          <cell r="U127">
            <v>992689</v>
          </cell>
          <cell r="V127">
            <v>992688</v>
          </cell>
        </row>
        <row r="128">
          <cell r="J128">
            <v>74505</v>
          </cell>
          <cell r="K128">
            <v>1659479</v>
          </cell>
          <cell r="L128">
            <v>1659479</v>
          </cell>
          <cell r="M128">
            <v>1659479</v>
          </cell>
          <cell r="N128">
            <v>1659479</v>
          </cell>
          <cell r="O128">
            <v>1659479</v>
          </cell>
          <cell r="P128">
            <v>1659479</v>
          </cell>
          <cell r="Q128">
            <v>1659479</v>
          </cell>
          <cell r="R128">
            <v>1659479</v>
          </cell>
          <cell r="S128">
            <v>1659479</v>
          </cell>
          <cell r="T128">
            <v>1659479</v>
          </cell>
          <cell r="U128">
            <v>123229</v>
          </cell>
          <cell r="V128">
            <v>123234</v>
          </cell>
        </row>
        <row r="129">
          <cell r="J129">
            <v>74549</v>
          </cell>
          <cell r="K129">
            <v>3373993</v>
          </cell>
          <cell r="L129">
            <v>3373993</v>
          </cell>
          <cell r="M129">
            <v>8368213</v>
          </cell>
          <cell r="N129">
            <v>26165925</v>
          </cell>
          <cell r="O129">
            <v>12141752</v>
          </cell>
          <cell r="P129">
            <v>9664911</v>
          </cell>
          <cell r="Q129">
            <v>8819763</v>
          </cell>
          <cell r="R129">
            <v>10226045</v>
          </cell>
          <cell r="S129">
            <v>9503524</v>
          </cell>
          <cell r="T129">
            <v>9513124</v>
          </cell>
          <cell r="U129">
            <v>10520435</v>
          </cell>
          <cell r="V129">
            <v>10532482</v>
          </cell>
        </row>
        <row r="130">
          <cell r="J130">
            <v>74551</v>
          </cell>
          <cell r="K130">
            <v>28780000</v>
          </cell>
          <cell r="L130">
            <v>-33394250</v>
          </cell>
          <cell r="M130">
            <v>36169000</v>
          </cell>
          <cell r="N130">
            <v>32500000</v>
          </cell>
          <cell r="O130">
            <v>32500000</v>
          </cell>
          <cell r="P130">
            <v>32500000</v>
          </cell>
          <cell r="Q130">
            <v>32500000</v>
          </cell>
          <cell r="R130">
            <v>32500000</v>
          </cell>
          <cell r="S130">
            <v>32500000</v>
          </cell>
          <cell r="T130">
            <v>32500000</v>
          </cell>
          <cell r="U130">
            <v>57304000</v>
          </cell>
          <cell r="V130">
            <v>43641250</v>
          </cell>
        </row>
        <row r="131">
          <cell r="J131">
            <v>74552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129730000</v>
          </cell>
          <cell r="P131">
            <v>0</v>
          </cell>
          <cell r="Q131">
            <v>-129730000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4000000</v>
          </cell>
        </row>
        <row r="132">
          <cell r="J132">
            <v>74553</v>
          </cell>
          <cell r="K132">
            <v>1250000</v>
          </cell>
          <cell r="L132">
            <v>1250000</v>
          </cell>
          <cell r="M132">
            <v>1250000</v>
          </cell>
          <cell r="N132">
            <v>1250000</v>
          </cell>
          <cell r="O132">
            <v>2250000</v>
          </cell>
          <cell r="P132">
            <v>1250000</v>
          </cell>
          <cell r="Q132">
            <v>1250000</v>
          </cell>
          <cell r="R132">
            <v>1250000</v>
          </cell>
          <cell r="S132">
            <v>1250000</v>
          </cell>
          <cell r="T132">
            <v>1250000</v>
          </cell>
          <cell r="U132">
            <v>1250000</v>
          </cell>
          <cell r="V132">
            <v>1250000</v>
          </cell>
        </row>
        <row r="133">
          <cell r="J133">
            <v>74554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12000000</v>
          </cell>
          <cell r="P133">
            <v>0</v>
          </cell>
          <cell r="Q133">
            <v>0</v>
          </cell>
          <cell r="R133">
            <v>17000000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</row>
        <row r="134">
          <cell r="J134">
            <v>74555</v>
          </cell>
          <cell r="K134">
            <v>269739374</v>
          </cell>
          <cell r="L134">
            <v>196739374</v>
          </cell>
          <cell r="M134">
            <v>196739374</v>
          </cell>
          <cell r="N134">
            <v>196739374</v>
          </cell>
          <cell r="O134">
            <v>196739374</v>
          </cell>
          <cell r="P134">
            <v>196739374</v>
          </cell>
          <cell r="Q134">
            <v>196739374</v>
          </cell>
          <cell r="R134">
            <v>196739374</v>
          </cell>
          <cell r="S134">
            <v>196739374</v>
          </cell>
          <cell r="T134">
            <v>196739374</v>
          </cell>
          <cell r="U134">
            <v>211739374</v>
          </cell>
          <cell r="V134">
            <v>209705878</v>
          </cell>
        </row>
        <row r="135">
          <cell r="J135">
            <v>74556</v>
          </cell>
          <cell r="K135">
            <v>20000000</v>
          </cell>
          <cell r="L135">
            <v>20000000</v>
          </cell>
          <cell r="M135">
            <v>20000000</v>
          </cell>
          <cell r="N135">
            <v>20000000</v>
          </cell>
          <cell r="O135">
            <v>20000000</v>
          </cell>
          <cell r="P135">
            <v>20000000</v>
          </cell>
          <cell r="Q135">
            <v>20000000</v>
          </cell>
          <cell r="R135">
            <v>20000000</v>
          </cell>
          <cell r="S135">
            <v>20000000</v>
          </cell>
          <cell r="T135">
            <v>20000000</v>
          </cell>
          <cell r="U135">
            <v>42500000</v>
          </cell>
          <cell r="V135">
            <v>50000000</v>
          </cell>
        </row>
        <row r="136">
          <cell r="J136">
            <v>74599</v>
          </cell>
          <cell r="K136">
            <v>0</v>
          </cell>
          <cell r="L136">
            <v>7500000</v>
          </cell>
          <cell r="M136">
            <v>0</v>
          </cell>
          <cell r="N136">
            <v>0</v>
          </cell>
          <cell r="O136">
            <v>0</v>
          </cell>
          <cell r="P136">
            <v>2000000</v>
          </cell>
          <cell r="Q136">
            <v>0</v>
          </cell>
          <cell r="R136">
            <v>0</v>
          </cell>
          <cell r="S136">
            <v>0</v>
          </cell>
          <cell r="T136">
            <v>1500000</v>
          </cell>
          <cell r="U136">
            <v>250000</v>
          </cell>
          <cell r="V136">
            <v>0</v>
          </cell>
        </row>
        <row r="137">
          <cell r="J137">
            <v>74601</v>
          </cell>
          <cell r="K137">
            <v>343162727</v>
          </cell>
          <cell r="L137">
            <v>269114434</v>
          </cell>
          <cell r="M137">
            <v>330165097</v>
          </cell>
          <cell r="N137">
            <v>312991934</v>
          </cell>
          <cell r="O137">
            <v>280001438</v>
          </cell>
          <cell r="P137">
            <v>215869932</v>
          </cell>
          <cell r="Q137">
            <v>217165334</v>
          </cell>
          <cell r="R137">
            <v>246707596</v>
          </cell>
          <cell r="S137">
            <v>348124647</v>
          </cell>
          <cell r="T137">
            <v>244312409</v>
          </cell>
          <cell r="U137">
            <v>1136961323</v>
          </cell>
          <cell r="V137">
            <v>369623703</v>
          </cell>
        </row>
        <row r="138">
          <cell r="J138">
            <v>74602</v>
          </cell>
          <cell r="K138">
            <v>1500000</v>
          </cell>
          <cell r="L138">
            <v>96992440</v>
          </cell>
          <cell r="M138">
            <v>29300000</v>
          </cell>
          <cell r="N138">
            <v>56500000</v>
          </cell>
          <cell r="O138">
            <v>43870000</v>
          </cell>
          <cell r="P138">
            <v>250000</v>
          </cell>
          <cell r="Q138">
            <v>20242222</v>
          </cell>
          <cell r="R138">
            <v>59035000</v>
          </cell>
          <cell r="S138">
            <v>32830000</v>
          </cell>
          <cell r="T138">
            <v>23620000</v>
          </cell>
          <cell r="U138">
            <v>-2047600</v>
          </cell>
          <cell r="V138">
            <v>50146400</v>
          </cell>
        </row>
        <row r="139">
          <cell r="J139">
            <v>74603</v>
          </cell>
          <cell r="K139">
            <v>0</v>
          </cell>
          <cell r="L139">
            <v>0</v>
          </cell>
          <cell r="M139">
            <v>3051300</v>
          </cell>
          <cell r="N139">
            <v>0</v>
          </cell>
          <cell r="O139">
            <v>1430500</v>
          </cell>
          <cell r="P139">
            <v>0</v>
          </cell>
          <cell r="Q139">
            <v>9078000</v>
          </cell>
          <cell r="R139">
            <v>0</v>
          </cell>
          <cell r="S139">
            <v>400000</v>
          </cell>
          <cell r="T139">
            <v>7996250</v>
          </cell>
          <cell r="U139">
            <v>22165000</v>
          </cell>
          <cell r="V139">
            <v>0</v>
          </cell>
        </row>
        <row r="140">
          <cell r="J140">
            <v>74604</v>
          </cell>
          <cell r="K140">
            <v>4932000</v>
          </cell>
          <cell r="L140">
            <v>28715000</v>
          </cell>
          <cell r="M140">
            <v>1020000</v>
          </cell>
          <cell r="N140">
            <v>8578800</v>
          </cell>
          <cell r="O140">
            <v>20655000</v>
          </cell>
          <cell r="P140">
            <v>0</v>
          </cell>
          <cell r="Q140">
            <v>1705000</v>
          </cell>
          <cell r="R140">
            <v>4045000</v>
          </cell>
          <cell r="S140">
            <v>1750000</v>
          </cell>
          <cell r="T140">
            <v>47227500</v>
          </cell>
          <cell r="U140">
            <v>2780000</v>
          </cell>
          <cell r="V140">
            <v>2056000</v>
          </cell>
        </row>
        <row r="141">
          <cell r="J141">
            <v>74605</v>
          </cell>
          <cell r="K141">
            <v>91119000</v>
          </cell>
          <cell r="L141">
            <v>254071000</v>
          </cell>
          <cell r="M141">
            <v>18300000</v>
          </cell>
          <cell r="N141">
            <v>18600000</v>
          </cell>
          <cell r="O141">
            <v>29350000</v>
          </cell>
          <cell r="P141">
            <v>18150000</v>
          </cell>
          <cell r="Q141">
            <v>19300000</v>
          </cell>
          <cell r="R141">
            <v>27250000</v>
          </cell>
          <cell r="S141">
            <v>31680000</v>
          </cell>
          <cell r="T141">
            <v>6980000</v>
          </cell>
          <cell r="U141">
            <v>53850000</v>
          </cell>
          <cell r="V141">
            <v>34231000</v>
          </cell>
        </row>
        <row r="142">
          <cell r="J142">
            <v>74607</v>
          </cell>
          <cell r="K142">
            <v>130607278</v>
          </cell>
          <cell r="L142">
            <v>21845000</v>
          </cell>
          <cell r="M142">
            <v>16662000</v>
          </cell>
          <cell r="N142">
            <v>5906000</v>
          </cell>
          <cell r="O142">
            <v>6773643</v>
          </cell>
          <cell r="P142">
            <v>6257810</v>
          </cell>
          <cell r="Q142">
            <v>19010400</v>
          </cell>
          <cell r="R142">
            <v>4056000</v>
          </cell>
          <cell r="S142">
            <v>12027000</v>
          </cell>
          <cell r="T142">
            <v>24005617</v>
          </cell>
          <cell r="U142">
            <v>51630000</v>
          </cell>
          <cell r="V142">
            <v>32141000</v>
          </cell>
        </row>
        <row r="143">
          <cell r="J143">
            <v>74608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616736</v>
          </cell>
          <cell r="Q143">
            <v>698675</v>
          </cell>
          <cell r="R143">
            <v>0</v>
          </cell>
          <cell r="S143">
            <v>156740418</v>
          </cell>
          <cell r="T143">
            <v>0</v>
          </cell>
          <cell r="U143">
            <v>0</v>
          </cell>
          <cell r="V143">
            <v>0</v>
          </cell>
        </row>
        <row r="144">
          <cell r="J144">
            <v>74609</v>
          </cell>
          <cell r="K144">
            <v>0</v>
          </cell>
          <cell r="L144">
            <v>0</v>
          </cell>
          <cell r="M144">
            <v>8000000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</row>
        <row r="145">
          <cell r="J145">
            <v>74649</v>
          </cell>
          <cell r="K145">
            <v>4950000</v>
          </cell>
          <cell r="L145">
            <v>8700000</v>
          </cell>
          <cell r="M145">
            <v>15720000</v>
          </cell>
          <cell r="N145">
            <v>3950000</v>
          </cell>
          <cell r="O145">
            <v>16020000</v>
          </cell>
          <cell r="P145">
            <v>2950000</v>
          </cell>
          <cell r="Q145">
            <v>20295600</v>
          </cell>
          <cell r="R145">
            <v>25236000</v>
          </cell>
          <cell r="S145">
            <v>5750000</v>
          </cell>
          <cell r="T145">
            <v>38111224</v>
          </cell>
          <cell r="U145">
            <v>2650000</v>
          </cell>
          <cell r="V145">
            <v>5350000</v>
          </cell>
        </row>
        <row r="146">
          <cell r="J146">
            <v>74652</v>
          </cell>
          <cell r="K146">
            <v>593073922</v>
          </cell>
          <cell r="L146">
            <v>600310206</v>
          </cell>
          <cell r="M146">
            <v>616392061</v>
          </cell>
          <cell r="N146">
            <v>578640793</v>
          </cell>
          <cell r="O146">
            <v>578640799</v>
          </cell>
          <cell r="P146">
            <v>921765787</v>
          </cell>
          <cell r="Q146">
            <v>661439567</v>
          </cell>
          <cell r="R146">
            <v>678947763</v>
          </cell>
          <cell r="S146">
            <v>638028357</v>
          </cell>
          <cell r="T146">
            <v>660365818</v>
          </cell>
          <cell r="U146">
            <v>638743560</v>
          </cell>
          <cell r="V146">
            <v>608469691</v>
          </cell>
        </row>
        <row r="147">
          <cell r="J147">
            <v>74653</v>
          </cell>
          <cell r="K147">
            <v>1902259965</v>
          </cell>
          <cell r="L147">
            <v>1937434254</v>
          </cell>
          <cell r="M147">
            <v>1918477081</v>
          </cell>
          <cell r="N147">
            <v>1908041234</v>
          </cell>
          <cell r="O147">
            <v>2052017811</v>
          </cell>
          <cell r="P147">
            <v>1931740341</v>
          </cell>
          <cell r="Q147">
            <v>2061190143</v>
          </cell>
          <cell r="R147">
            <v>2058963696</v>
          </cell>
          <cell r="S147">
            <v>2127880596</v>
          </cell>
          <cell r="T147">
            <v>2104278790</v>
          </cell>
          <cell r="U147">
            <v>2166669386</v>
          </cell>
          <cell r="V147">
            <v>1901775972</v>
          </cell>
        </row>
        <row r="148">
          <cell r="J148">
            <v>74654</v>
          </cell>
          <cell r="K148">
            <v>22541433</v>
          </cell>
          <cell r="L148">
            <v>22541433</v>
          </cell>
          <cell r="M148">
            <v>22541434</v>
          </cell>
          <cell r="N148">
            <v>7863133</v>
          </cell>
          <cell r="O148">
            <v>7611570</v>
          </cell>
          <cell r="P148">
            <v>7490781</v>
          </cell>
          <cell r="Q148">
            <v>7490781</v>
          </cell>
          <cell r="R148">
            <v>7490781</v>
          </cell>
          <cell r="S148">
            <v>7490781</v>
          </cell>
          <cell r="T148">
            <v>7490785</v>
          </cell>
          <cell r="U148">
            <v>6930213</v>
          </cell>
          <cell r="V148">
            <v>8574175</v>
          </cell>
        </row>
        <row r="149">
          <cell r="J149">
            <v>74655</v>
          </cell>
          <cell r="K149">
            <v>109072916</v>
          </cell>
          <cell r="L149">
            <v>-47864584</v>
          </cell>
          <cell r="M149">
            <v>30604166</v>
          </cell>
          <cell r="N149">
            <v>20533333</v>
          </cell>
          <cell r="O149">
            <v>20533333</v>
          </cell>
          <cell r="P149">
            <v>20533333</v>
          </cell>
          <cell r="Q149">
            <v>20533333</v>
          </cell>
          <cell r="R149">
            <v>20533333</v>
          </cell>
          <cell r="S149">
            <v>20533333</v>
          </cell>
          <cell r="T149">
            <v>20533333</v>
          </cell>
          <cell r="U149">
            <v>20533341</v>
          </cell>
          <cell r="V149">
            <v>10462500</v>
          </cell>
        </row>
        <row r="150">
          <cell r="J150">
            <v>74656</v>
          </cell>
          <cell r="K150">
            <v>140637790</v>
          </cell>
          <cell r="L150">
            <v>135651059</v>
          </cell>
          <cell r="M150">
            <v>125943254</v>
          </cell>
          <cell r="N150">
            <v>120061154</v>
          </cell>
          <cell r="O150">
            <v>125420252</v>
          </cell>
          <cell r="P150">
            <v>334798820</v>
          </cell>
          <cell r="Q150">
            <v>168066815</v>
          </cell>
          <cell r="R150">
            <v>219859668</v>
          </cell>
          <cell r="S150">
            <v>178141864</v>
          </cell>
          <cell r="T150">
            <v>184021177</v>
          </cell>
          <cell r="U150">
            <v>192616364</v>
          </cell>
          <cell r="V150">
            <v>182252763</v>
          </cell>
        </row>
        <row r="151">
          <cell r="J151">
            <v>74657</v>
          </cell>
          <cell r="K151">
            <v>41046221</v>
          </cell>
          <cell r="L151">
            <v>41046228</v>
          </cell>
          <cell r="M151">
            <v>33100386</v>
          </cell>
          <cell r="N151">
            <v>32962367</v>
          </cell>
          <cell r="O151">
            <v>32939471</v>
          </cell>
          <cell r="P151">
            <v>32939477</v>
          </cell>
          <cell r="Q151">
            <v>32659368</v>
          </cell>
          <cell r="R151">
            <v>32131774</v>
          </cell>
          <cell r="S151">
            <v>27693957</v>
          </cell>
          <cell r="T151">
            <v>27471636</v>
          </cell>
          <cell r="U151">
            <v>12055756</v>
          </cell>
          <cell r="V151">
            <v>11670265</v>
          </cell>
        </row>
        <row r="152">
          <cell r="J152">
            <v>74658</v>
          </cell>
          <cell r="K152">
            <v>276755749</v>
          </cell>
          <cell r="L152">
            <v>274589868</v>
          </cell>
          <cell r="M152">
            <v>261490290</v>
          </cell>
          <cell r="N152">
            <v>269970413</v>
          </cell>
          <cell r="O152">
            <v>316497033</v>
          </cell>
          <cell r="P152">
            <v>271620210</v>
          </cell>
          <cell r="Q152">
            <v>270551073</v>
          </cell>
          <cell r="R152">
            <v>277586619</v>
          </cell>
          <cell r="S152">
            <v>273047026</v>
          </cell>
          <cell r="T152">
            <v>280745792</v>
          </cell>
          <cell r="U152">
            <v>277086818</v>
          </cell>
          <cell r="V152">
            <v>320178454</v>
          </cell>
        </row>
        <row r="153">
          <cell r="J153">
            <v>74801</v>
          </cell>
          <cell r="K153">
            <v>114235578</v>
          </cell>
          <cell r="L153">
            <v>59960089</v>
          </cell>
          <cell r="M153">
            <v>293845575</v>
          </cell>
          <cell r="N153">
            <v>101607772</v>
          </cell>
          <cell r="O153">
            <v>115631555</v>
          </cell>
          <cell r="P153">
            <v>176403168</v>
          </cell>
          <cell r="Q153">
            <v>108249025</v>
          </cell>
          <cell r="R153">
            <v>201171568</v>
          </cell>
          <cell r="S153">
            <v>136560850</v>
          </cell>
          <cell r="T153">
            <v>260425800</v>
          </cell>
          <cell r="U153">
            <v>-36078000</v>
          </cell>
          <cell r="V153">
            <v>143427600</v>
          </cell>
        </row>
        <row r="154">
          <cell r="J154">
            <v>74901</v>
          </cell>
          <cell r="K154">
            <v>42889174</v>
          </cell>
          <cell r="L154">
            <v>55815069</v>
          </cell>
          <cell r="M154">
            <v>105487299</v>
          </cell>
          <cell r="N154">
            <v>72545226</v>
          </cell>
          <cell r="O154">
            <v>33071158</v>
          </cell>
          <cell r="P154">
            <v>83014758</v>
          </cell>
          <cell r="Q154">
            <v>258741625</v>
          </cell>
          <cell r="R154">
            <v>123853157</v>
          </cell>
          <cell r="S154">
            <v>168460502</v>
          </cell>
          <cell r="T154">
            <v>150798679</v>
          </cell>
          <cell r="U154">
            <v>80726725</v>
          </cell>
          <cell r="V154">
            <v>131890557</v>
          </cell>
        </row>
        <row r="155">
          <cell r="J155">
            <v>74902</v>
          </cell>
          <cell r="K155">
            <v>184601400</v>
          </cell>
          <cell r="L155">
            <v>185866400</v>
          </cell>
          <cell r="M155">
            <v>185581400</v>
          </cell>
          <cell r="N155">
            <v>0</v>
          </cell>
          <cell r="O155">
            <v>369416210</v>
          </cell>
          <cell r="P155">
            <v>184958400</v>
          </cell>
          <cell r="Q155">
            <v>184601400</v>
          </cell>
          <cell r="R155">
            <v>393331400</v>
          </cell>
          <cell r="S155">
            <v>51011400</v>
          </cell>
          <cell r="T155">
            <v>205900900</v>
          </cell>
          <cell r="U155">
            <v>87804900</v>
          </cell>
          <cell r="V155">
            <v>187601400</v>
          </cell>
        </row>
        <row r="156">
          <cell r="J156">
            <v>74904</v>
          </cell>
          <cell r="K156">
            <v>3340000</v>
          </cell>
          <cell r="L156">
            <v>68486275</v>
          </cell>
          <cell r="M156">
            <v>55338800</v>
          </cell>
          <cell r="N156">
            <v>48340000</v>
          </cell>
          <cell r="O156">
            <v>76112500</v>
          </cell>
          <cell r="P156">
            <v>189216700</v>
          </cell>
          <cell r="Q156">
            <v>121248400</v>
          </cell>
          <cell r="R156">
            <v>64243550</v>
          </cell>
          <cell r="S156">
            <v>66232865</v>
          </cell>
          <cell r="T156">
            <v>47337000</v>
          </cell>
          <cell r="U156">
            <v>53719000</v>
          </cell>
          <cell r="V156">
            <v>-646000</v>
          </cell>
        </row>
        <row r="157">
          <cell r="J157">
            <v>74905</v>
          </cell>
          <cell r="K157">
            <v>225024691</v>
          </cell>
          <cell r="L157">
            <v>-373202396</v>
          </cell>
          <cell r="M157">
            <v>428751918</v>
          </cell>
          <cell r="N157">
            <v>51504963</v>
          </cell>
          <cell r="O157">
            <v>1908730850</v>
          </cell>
          <cell r="P157">
            <v>154876318</v>
          </cell>
          <cell r="Q157">
            <v>305486581</v>
          </cell>
          <cell r="R157">
            <v>102844303</v>
          </cell>
          <cell r="S157">
            <v>308217818</v>
          </cell>
          <cell r="T157">
            <v>156656635</v>
          </cell>
          <cell r="U157">
            <v>-242238115</v>
          </cell>
          <cell r="V157">
            <v>179576735</v>
          </cell>
        </row>
        <row r="158">
          <cell r="J158">
            <v>74906</v>
          </cell>
          <cell r="K158">
            <v>99838995</v>
          </cell>
          <cell r="L158">
            <v>92835138</v>
          </cell>
          <cell r="M158">
            <v>50148921</v>
          </cell>
          <cell r="N158">
            <v>136206666</v>
          </cell>
          <cell r="O158">
            <v>101665774</v>
          </cell>
          <cell r="P158">
            <v>104791603</v>
          </cell>
          <cell r="Q158">
            <v>101356904</v>
          </cell>
          <cell r="R158">
            <v>95838314</v>
          </cell>
          <cell r="S158">
            <v>103618799</v>
          </cell>
          <cell r="T158">
            <v>55009293</v>
          </cell>
          <cell r="U158">
            <v>91636717</v>
          </cell>
          <cell r="V158">
            <v>81838839</v>
          </cell>
        </row>
        <row r="159">
          <cell r="J159">
            <v>74907</v>
          </cell>
          <cell r="K159">
            <v>0</v>
          </cell>
          <cell r="L159">
            <v>0</v>
          </cell>
          <cell r="M159">
            <v>227491</v>
          </cell>
          <cell r="N159">
            <v>5386094</v>
          </cell>
          <cell r="O159">
            <v>53266867</v>
          </cell>
          <cell r="P159">
            <v>7283728</v>
          </cell>
          <cell r="Q159">
            <v>0</v>
          </cell>
          <cell r="R159">
            <v>23914613</v>
          </cell>
          <cell r="S159">
            <v>0</v>
          </cell>
          <cell r="T159">
            <v>0</v>
          </cell>
          <cell r="U159">
            <v>0</v>
          </cell>
          <cell r="V159">
            <v>3400410</v>
          </cell>
        </row>
        <row r="160">
          <cell r="J160">
            <v>74908</v>
          </cell>
          <cell r="K160">
            <v>44844830</v>
          </cell>
          <cell r="L160">
            <v>5406610</v>
          </cell>
          <cell r="M160">
            <v>130465079</v>
          </cell>
          <cell r="N160">
            <v>51474056</v>
          </cell>
          <cell r="O160">
            <v>201770744</v>
          </cell>
          <cell r="P160">
            <v>68104278</v>
          </cell>
          <cell r="Q160">
            <v>80482133</v>
          </cell>
          <cell r="R160">
            <v>39646778</v>
          </cell>
          <cell r="S160">
            <v>46132206</v>
          </cell>
          <cell r="T160">
            <v>115696292</v>
          </cell>
          <cell r="U160">
            <v>287157122</v>
          </cell>
          <cell r="V160">
            <v>178833182</v>
          </cell>
        </row>
        <row r="161">
          <cell r="J161">
            <v>74948</v>
          </cell>
          <cell r="K161">
            <v>0</v>
          </cell>
          <cell r="L161">
            <v>12051790</v>
          </cell>
          <cell r="M161">
            <v>2280000</v>
          </cell>
          <cell r="N161">
            <v>7671330</v>
          </cell>
          <cell r="O161">
            <v>4029700</v>
          </cell>
          <cell r="P161">
            <v>8239800</v>
          </cell>
          <cell r="Q161">
            <v>3161100</v>
          </cell>
          <cell r="R161">
            <v>8981300</v>
          </cell>
          <cell r="S161">
            <v>6146564</v>
          </cell>
          <cell r="T161">
            <v>1484500</v>
          </cell>
          <cell r="U161">
            <v>298000</v>
          </cell>
          <cell r="V161">
            <v>1539730</v>
          </cell>
        </row>
        <row r="162">
          <cell r="J162">
            <v>74949</v>
          </cell>
          <cell r="K162">
            <v>225127800</v>
          </cell>
          <cell r="L162">
            <v>168005769</v>
          </cell>
          <cell r="M162">
            <v>363450949</v>
          </cell>
          <cell r="N162">
            <v>299116850</v>
          </cell>
          <cell r="O162">
            <v>59848212</v>
          </cell>
          <cell r="P162">
            <v>265861809</v>
          </cell>
          <cell r="Q162">
            <v>115039015</v>
          </cell>
          <cell r="R162">
            <v>163010115</v>
          </cell>
          <cell r="S162">
            <v>248084807</v>
          </cell>
          <cell r="T162">
            <v>90434783</v>
          </cell>
          <cell r="U162">
            <v>-26180596</v>
          </cell>
          <cell r="V162">
            <v>158359643</v>
          </cell>
        </row>
        <row r="163">
          <cell r="J163">
            <v>74952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</row>
        <row r="164">
          <cell r="J164">
            <v>81201</v>
          </cell>
          <cell r="K164">
            <v>-113000190</v>
          </cell>
          <cell r="L164">
            <v>-50341291</v>
          </cell>
          <cell r="M164">
            <v>-107597270</v>
          </cell>
          <cell r="N164">
            <v>-167575207</v>
          </cell>
          <cell r="O164">
            <v>-66507864</v>
          </cell>
          <cell r="P164">
            <v>-61107682</v>
          </cell>
          <cell r="Q164">
            <v>-32988944</v>
          </cell>
          <cell r="R164">
            <v>-43773811</v>
          </cell>
          <cell r="S164">
            <v>-1176965558</v>
          </cell>
          <cell r="T164">
            <v>-360042040</v>
          </cell>
          <cell r="U164">
            <v>-30474405</v>
          </cell>
          <cell r="V164">
            <v>-633958101</v>
          </cell>
        </row>
        <row r="165">
          <cell r="J165">
            <v>81202</v>
          </cell>
          <cell r="K165">
            <v>-174751378</v>
          </cell>
          <cell r="L165">
            <v>-361213436</v>
          </cell>
          <cell r="M165">
            <v>-446659241</v>
          </cell>
          <cell r="N165">
            <v>-60451792</v>
          </cell>
          <cell r="O165">
            <v>-15788523</v>
          </cell>
          <cell r="P165">
            <v>-132670970</v>
          </cell>
          <cell r="Q165">
            <v>-117846057</v>
          </cell>
          <cell r="R165">
            <v>-78314806</v>
          </cell>
          <cell r="S165">
            <v>-361146587</v>
          </cell>
          <cell r="T165">
            <v>283689835</v>
          </cell>
          <cell r="U165">
            <v>-203301108</v>
          </cell>
          <cell r="V165">
            <v>-126408612</v>
          </cell>
        </row>
        <row r="166">
          <cell r="J166">
            <v>81301</v>
          </cell>
          <cell r="K166">
            <v>-889340224</v>
          </cell>
          <cell r="L166">
            <v>-434273097</v>
          </cell>
          <cell r="M166">
            <v>-1249138903</v>
          </cell>
          <cell r="N166">
            <v>-871821090</v>
          </cell>
          <cell r="O166">
            <v>-109714432</v>
          </cell>
          <cell r="P166">
            <v>-471767358</v>
          </cell>
          <cell r="Q166">
            <v>-507157878</v>
          </cell>
          <cell r="R166">
            <v>-522642198</v>
          </cell>
          <cell r="S166">
            <v>-1482828958</v>
          </cell>
          <cell r="T166">
            <v>-3583617737</v>
          </cell>
          <cell r="U166">
            <v>-679193771</v>
          </cell>
          <cell r="V166">
            <v>-397538462</v>
          </cell>
        </row>
        <row r="167">
          <cell r="J167">
            <v>81302</v>
          </cell>
          <cell r="K167">
            <v>-2003981171</v>
          </cell>
          <cell r="L167">
            <v>-2057060900</v>
          </cell>
          <cell r="M167">
            <v>-2010701607</v>
          </cell>
          <cell r="N167">
            <v>-425550755</v>
          </cell>
          <cell r="O167">
            <v>-2195764759</v>
          </cell>
          <cell r="P167">
            <v>-1351589229</v>
          </cell>
          <cell r="Q167">
            <v>-2223854400</v>
          </cell>
          <cell r="R167">
            <v>-5406384652</v>
          </cell>
          <cell r="S167">
            <v>-8006252213</v>
          </cell>
          <cell r="T167">
            <v>-1713457179</v>
          </cell>
          <cell r="U167">
            <v>-8092519839</v>
          </cell>
          <cell r="V167">
            <v>-2486977428</v>
          </cell>
        </row>
        <row r="168">
          <cell r="J168">
            <v>81401</v>
          </cell>
          <cell r="K168">
            <v>-2727273</v>
          </cell>
          <cell r="L168">
            <v>0</v>
          </cell>
          <cell r="M168">
            <v>0</v>
          </cell>
          <cell r="N168">
            <v>-202345683</v>
          </cell>
          <cell r="O168">
            <v>0</v>
          </cell>
          <cell r="P168">
            <v>0</v>
          </cell>
          <cell r="Q168">
            <v>-57000000</v>
          </cell>
          <cell r="R168">
            <v>-4545455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</row>
        <row r="169">
          <cell r="J169">
            <v>81999</v>
          </cell>
          <cell r="K169">
            <v>-16629055</v>
          </cell>
          <cell r="L169">
            <v>-21467593</v>
          </cell>
          <cell r="M169">
            <v>-207321931</v>
          </cell>
          <cell r="N169">
            <v>-18535548</v>
          </cell>
          <cell r="O169">
            <v>-3909143073</v>
          </cell>
          <cell r="P169">
            <v>-9653776</v>
          </cell>
          <cell r="Q169">
            <v>-1260329</v>
          </cell>
          <cell r="R169">
            <v>-12861129</v>
          </cell>
          <cell r="S169">
            <v>-6307063</v>
          </cell>
          <cell r="T169">
            <v>14027718</v>
          </cell>
          <cell r="U169">
            <v>-13210061</v>
          </cell>
          <cell r="V169">
            <v>-196373624</v>
          </cell>
        </row>
        <row r="170">
          <cell r="J170">
            <v>82101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41691189</v>
          </cell>
          <cell r="S170">
            <v>169620889</v>
          </cell>
          <cell r="T170">
            <v>0</v>
          </cell>
          <cell r="U170">
            <v>-8433</v>
          </cell>
          <cell r="V170">
            <v>51194876</v>
          </cell>
        </row>
        <row r="171">
          <cell r="J171">
            <v>82102</v>
          </cell>
          <cell r="K171">
            <v>62467237</v>
          </cell>
          <cell r="L171">
            <v>76538655</v>
          </cell>
          <cell r="M171">
            <v>472136998</v>
          </cell>
          <cell r="N171">
            <v>83224393</v>
          </cell>
          <cell r="O171">
            <v>69849054</v>
          </cell>
          <cell r="P171">
            <v>134438254</v>
          </cell>
          <cell r="Q171">
            <v>64746664</v>
          </cell>
          <cell r="R171">
            <v>156209673</v>
          </cell>
          <cell r="S171">
            <v>68057016</v>
          </cell>
          <cell r="T171">
            <v>53707928</v>
          </cell>
          <cell r="U171">
            <v>77449561</v>
          </cell>
          <cell r="V171">
            <v>65199503</v>
          </cell>
        </row>
        <row r="172">
          <cell r="J172">
            <v>82201</v>
          </cell>
          <cell r="K172">
            <v>754995769</v>
          </cell>
          <cell r="L172">
            <v>901195036</v>
          </cell>
          <cell r="M172">
            <v>932462811</v>
          </cell>
          <cell r="N172">
            <v>370615673</v>
          </cell>
          <cell r="O172">
            <v>658439728</v>
          </cell>
          <cell r="P172">
            <v>575528512</v>
          </cell>
          <cell r="Q172">
            <v>300565730</v>
          </cell>
          <cell r="R172">
            <v>903551542</v>
          </cell>
          <cell r="S172">
            <v>2815568609</v>
          </cell>
          <cell r="T172">
            <v>707794249</v>
          </cell>
          <cell r="U172">
            <v>1660472092</v>
          </cell>
          <cell r="V172">
            <v>882700854</v>
          </cell>
        </row>
        <row r="173">
          <cell r="J173">
            <v>82202</v>
          </cell>
          <cell r="K173">
            <v>1274526035</v>
          </cell>
          <cell r="L173">
            <v>162532252</v>
          </cell>
          <cell r="M173">
            <v>614243978</v>
          </cell>
          <cell r="N173">
            <v>366080091</v>
          </cell>
          <cell r="O173">
            <v>441907835</v>
          </cell>
          <cell r="P173">
            <v>646275694</v>
          </cell>
          <cell r="Q173">
            <v>510710489</v>
          </cell>
          <cell r="R173">
            <v>1415175316</v>
          </cell>
          <cell r="S173">
            <v>327797905</v>
          </cell>
          <cell r="T173">
            <v>14603591366</v>
          </cell>
          <cell r="U173">
            <v>4954544207</v>
          </cell>
          <cell r="V173">
            <v>149019894</v>
          </cell>
        </row>
        <row r="174">
          <cell r="J174">
            <v>82301</v>
          </cell>
          <cell r="K174">
            <v>8407296</v>
          </cell>
          <cell r="L174">
            <v>0</v>
          </cell>
          <cell r="M174">
            <v>0</v>
          </cell>
          <cell r="N174">
            <v>107235400</v>
          </cell>
          <cell r="O174">
            <v>16107438</v>
          </cell>
          <cell r="P174">
            <v>0</v>
          </cell>
          <cell r="Q174">
            <v>31354149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</row>
        <row r="175">
          <cell r="J175">
            <v>82302</v>
          </cell>
          <cell r="K175">
            <v>0</v>
          </cell>
          <cell r="L175">
            <v>3900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-354900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</row>
        <row r="176">
          <cell r="J176">
            <v>82903</v>
          </cell>
          <cell r="K176">
            <v>12</v>
          </cell>
          <cell r="L176">
            <v>-78</v>
          </cell>
          <cell r="M176">
            <v>69</v>
          </cell>
          <cell r="N176">
            <v>244</v>
          </cell>
          <cell r="O176">
            <v>-246</v>
          </cell>
          <cell r="P176">
            <v>81</v>
          </cell>
          <cell r="Q176">
            <v>-73</v>
          </cell>
          <cell r="R176">
            <v>83</v>
          </cell>
          <cell r="S176">
            <v>-277</v>
          </cell>
          <cell r="T176">
            <v>-188</v>
          </cell>
          <cell r="U176">
            <v>282</v>
          </cell>
          <cell r="V176">
            <v>-7</v>
          </cell>
        </row>
        <row r="177">
          <cell r="J177">
            <v>82999</v>
          </cell>
          <cell r="K177">
            <v>1</v>
          </cell>
          <cell r="L177">
            <v>1</v>
          </cell>
          <cell r="M177">
            <v>26</v>
          </cell>
          <cell r="N177">
            <v>3710105</v>
          </cell>
          <cell r="O177">
            <v>1442264275</v>
          </cell>
          <cell r="P177">
            <v>88260</v>
          </cell>
          <cell r="Q177">
            <v>82916747</v>
          </cell>
          <cell r="R177">
            <v>1207519</v>
          </cell>
          <cell r="S177">
            <v>700000</v>
          </cell>
          <cell r="T177">
            <v>7101939</v>
          </cell>
          <cell r="U177">
            <v>6659076</v>
          </cell>
          <cell r="V177">
            <v>9738458592</v>
          </cell>
        </row>
        <row r="178">
          <cell r="J178">
            <v>83101</v>
          </cell>
          <cell r="K178">
            <v>9984381951</v>
          </cell>
          <cell r="L178">
            <v>8238692054</v>
          </cell>
          <cell r="M178">
            <v>11852855614</v>
          </cell>
          <cell r="N178">
            <v>9131533478</v>
          </cell>
          <cell r="O178">
            <v>9265574415</v>
          </cell>
          <cell r="P178">
            <v>8765012327</v>
          </cell>
          <cell r="Q178">
            <v>7515524804</v>
          </cell>
          <cell r="R178">
            <v>9998578830</v>
          </cell>
          <cell r="S178">
            <v>11337882561</v>
          </cell>
          <cell r="T178">
            <v>7346359103</v>
          </cell>
          <cell r="U178">
            <v>8902555834</v>
          </cell>
          <cell r="V178">
            <v>13298091247</v>
          </cell>
        </row>
        <row r="179">
          <cell r="J179">
            <v>83201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-8411014633</v>
          </cell>
        </row>
        <row r="180">
          <cell r="J180" t="str">
            <v>6-11111</v>
          </cell>
          <cell r="K180">
            <v>-20495837810</v>
          </cell>
          <cell r="L180">
            <v>-18917798258</v>
          </cell>
          <cell r="M180">
            <v>-20795016398</v>
          </cell>
          <cell r="N180">
            <v>-20354519301</v>
          </cell>
          <cell r="O180">
            <v>-21005137829</v>
          </cell>
          <cell r="P180">
            <v>-20087958163</v>
          </cell>
          <cell r="Q180">
            <v>-21858948405</v>
          </cell>
          <cell r="R180">
            <v>-22480900516</v>
          </cell>
          <cell r="S180">
            <v>-21735574379</v>
          </cell>
          <cell r="T180">
            <v>-20286275851</v>
          </cell>
          <cell r="U180">
            <v>-19779321905</v>
          </cell>
          <cell r="V180">
            <v>-21057188363</v>
          </cell>
        </row>
        <row r="181">
          <cell r="J181" t="str">
            <v>6-11112</v>
          </cell>
          <cell r="K181">
            <v>-516716000</v>
          </cell>
          <cell r="L181">
            <v>-402158829</v>
          </cell>
          <cell r="M181">
            <v>-445764000</v>
          </cell>
          <cell r="N181">
            <v>-213355664</v>
          </cell>
          <cell r="O181">
            <v>-467678740</v>
          </cell>
          <cell r="P181">
            <v>-501971800</v>
          </cell>
          <cell r="Q181">
            <v>-420071000</v>
          </cell>
          <cell r="R181">
            <v>-534701600</v>
          </cell>
          <cell r="S181">
            <v>-426691000</v>
          </cell>
          <cell r="T181">
            <v>-408205738</v>
          </cell>
          <cell r="U181">
            <v>-643389200</v>
          </cell>
          <cell r="V181">
            <v>-611900000</v>
          </cell>
        </row>
        <row r="182">
          <cell r="J182" t="str">
            <v>6-11113</v>
          </cell>
          <cell r="K182">
            <v>0</v>
          </cell>
          <cell r="L182">
            <v>0</v>
          </cell>
          <cell r="M182">
            <v>0</v>
          </cell>
          <cell r="N182">
            <v>-28616661</v>
          </cell>
          <cell r="O182">
            <v>-68497678</v>
          </cell>
          <cell r="P182">
            <v>-160093723</v>
          </cell>
          <cell r="Q182">
            <v>0</v>
          </cell>
          <cell r="R182">
            <v>-381362125</v>
          </cell>
          <cell r="S182">
            <v>-266931303</v>
          </cell>
          <cell r="T182">
            <v>-67710292</v>
          </cell>
          <cell r="U182">
            <v>-302929767</v>
          </cell>
          <cell r="V182">
            <v>-639236066</v>
          </cell>
        </row>
        <row r="183">
          <cell r="J183" t="str">
            <v>6-11114</v>
          </cell>
          <cell r="K183">
            <v>-5377525</v>
          </cell>
          <cell r="L183">
            <v>0</v>
          </cell>
          <cell r="M183">
            <v>-10077632</v>
          </cell>
          <cell r="N183">
            <v>0</v>
          </cell>
          <cell r="O183">
            <v>-21540404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-14559420</v>
          </cell>
          <cell r="U183">
            <v>-5900000</v>
          </cell>
          <cell r="V183">
            <v>0</v>
          </cell>
        </row>
        <row r="184">
          <cell r="J184" t="str">
            <v>6-11121</v>
          </cell>
          <cell r="K184">
            <v>-216575832</v>
          </cell>
          <cell r="L184">
            <v>-58002204</v>
          </cell>
          <cell r="M184">
            <v>-84190752</v>
          </cell>
          <cell r="N184">
            <v>66120120</v>
          </cell>
          <cell r="O184">
            <v>-69013620</v>
          </cell>
          <cell r="P184">
            <v>-74204736</v>
          </cell>
          <cell r="Q184">
            <v>-93354480</v>
          </cell>
          <cell r="R184">
            <v>-77417472</v>
          </cell>
          <cell r="S184">
            <v>-86669400</v>
          </cell>
          <cell r="T184">
            <v>-80842140</v>
          </cell>
          <cell r="U184">
            <v>-86036040</v>
          </cell>
          <cell r="V184">
            <v>-39966640</v>
          </cell>
        </row>
        <row r="185">
          <cell r="J185" t="str">
            <v>6-11131</v>
          </cell>
          <cell r="K185">
            <v>-915326620</v>
          </cell>
          <cell r="L185">
            <v>-743387222</v>
          </cell>
          <cell r="M185">
            <v>-1071065152</v>
          </cell>
          <cell r="N185">
            <v>-1283697220</v>
          </cell>
          <cell r="O185">
            <v>-548760982</v>
          </cell>
          <cell r="P185">
            <v>-1090363890</v>
          </cell>
          <cell r="Q185">
            <v>-1095812792</v>
          </cell>
          <cell r="R185">
            <v>-677176192</v>
          </cell>
          <cell r="S185">
            <v>-1402782400</v>
          </cell>
          <cell r="T185">
            <v>-1463471880</v>
          </cell>
          <cell r="U185">
            <v>-1121716246</v>
          </cell>
          <cell r="V185">
            <v>-1106228382</v>
          </cell>
        </row>
        <row r="186">
          <cell r="J186" t="str">
            <v>6-11133</v>
          </cell>
          <cell r="K186">
            <v>0</v>
          </cell>
          <cell r="L186">
            <v>-15846756</v>
          </cell>
          <cell r="M186">
            <v>-28920550</v>
          </cell>
          <cell r="N186">
            <v>-7758000</v>
          </cell>
          <cell r="O186">
            <v>-6000000</v>
          </cell>
          <cell r="P186">
            <v>-10295108</v>
          </cell>
          <cell r="Q186">
            <v>0</v>
          </cell>
          <cell r="R186">
            <v>-13180992</v>
          </cell>
          <cell r="S186">
            <v>-45839850</v>
          </cell>
          <cell r="T186">
            <v>-90607626</v>
          </cell>
          <cell r="U186">
            <v>0</v>
          </cell>
          <cell r="V186">
            <v>0</v>
          </cell>
        </row>
        <row r="187">
          <cell r="J187" t="str">
            <v>6-11134</v>
          </cell>
          <cell r="K187">
            <v>0</v>
          </cell>
          <cell r="L187">
            <v>-8555600</v>
          </cell>
          <cell r="M187">
            <v>0</v>
          </cell>
          <cell r="N187">
            <v>0</v>
          </cell>
          <cell r="O187">
            <v>-3000000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-3000000</v>
          </cell>
          <cell r="U187">
            <v>0</v>
          </cell>
          <cell r="V187">
            <v>0</v>
          </cell>
        </row>
        <row r="188">
          <cell r="J188" t="str">
            <v>6-11160</v>
          </cell>
          <cell r="K188">
            <v>-433335193</v>
          </cell>
          <cell r="L188">
            <v>-351148071</v>
          </cell>
          <cell r="M188">
            <v>-342776308</v>
          </cell>
          <cell r="N188">
            <v>-344615570</v>
          </cell>
          <cell r="O188">
            <v>-296941082</v>
          </cell>
          <cell r="P188">
            <v>-296358912</v>
          </cell>
          <cell r="Q188">
            <v>-310289247</v>
          </cell>
          <cell r="R188">
            <v>-318104092</v>
          </cell>
          <cell r="S188">
            <v>-533814370</v>
          </cell>
          <cell r="T188">
            <v>-443950406</v>
          </cell>
          <cell r="U188">
            <v>-190227445</v>
          </cell>
          <cell r="V188">
            <v>-223352620</v>
          </cell>
        </row>
        <row r="189">
          <cell r="J189" t="str">
            <v>6-11170</v>
          </cell>
          <cell r="K189">
            <v>-151749822</v>
          </cell>
          <cell r="L189">
            <v>-252437604</v>
          </cell>
          <cell r="M189">
            <v>-202842998</v>
          </cell>
          <cell r="N189">
            <v>-191376100</v>
          </cell>
          <cell r="O189">
            <v>-227202888</v>
          </cell>
          <cell r="P189">
            <v>-213114400</v>
          </cell>
          <cell r="Q189">
            <v>-257263215</v>
          </cell>
          <cell r="R189">
            <v>-261233771</v>
          </cell>
          <cell r="S189">
            <v>-204250620</v>
          </cell>
          <cell r="T189">
            <v>-178913292</v>
          </cell>
          <cell r="U189">
            <v>-99262672</v>
          </cell>
          <cell r="V189">
            <v>-328391505</v>
          </cell>
        </row>
        <row r="190">
          <cell r="J190" t="str">
            <v>6-11180</v>
          </cell>
          <cell r="K190">
            <v>0</v>
          </cell>
          <cell r="L190">
            <v>0</v>
          </cell>
          <cell r="M190">
            <v>-1455776</v>
          </cell>
          <cell r="N190">
            <v>-7964880</v>
          </cell>
          <cell r="O190">
            <v>-9908296</v>
          </cell>
          <cell r="P190">
            <v>0</v>
          </cell>
          <cell r="Q190">
            <v>0</v>
          </cell>
          <cell r="R190">
            <v>-11343180</v>
          </cell>
          <cell r="S190">
            <v>0</v>
          </cell>
          <cell r="T190">
            <v>-9592692</v>
          </cell>
          <cell r="U190">
            <v>0</v>
          </cell>
          <cell r="V190">
            <v>0</v>
          </cell>
        </row>
        <row r="191">
          <cell r="J191" t="str">
            <v>6-11190</v>
          </cell>
          <cell r="K191">
            <v>-1897950</v>
          </cell>
          <cell r="L191">
            <v>-2513600</v>
          </cell>
          <cell r="M191">
            <v>0</v>
          </cell>
          <cell r="N191">
            <v>0</v>
          </cell>
          <cell r="O191">
            <v>-73861640</v>
          </cell>
          <cell r="P191">
            <v>-94432496</v>
          </cell>
          <cell r="Q191">
            <v>-10651674</v>
          </cell>
          <cell r="R191">
            <v>0</v>
          </cell>
          <cell r="S191">
            <v>-19327572</v>
          </cell>
          <cell r="T191">
            <v>0</v>
          </cell>
          <cell r="U191">
            <v>0</v>
          </cell>
          <cell r="V191">
            <v>-8544665</v>
          </cell>
        </row>
        <row r="192">
          <cell r="J192" t="str">
            <v>6-11195</v>
          </cell>
          <cell r="K192">
            <v>-65478604</v>
          </cell>
          <cell r="L192">
            <v>-71286321</v>
          </cell>
          <cell r="M192">
            <v>-111090689</v>
          </cell>
          <cell r="N192">
            <v>-65909667</v>
          </cell>
          <cell r="O192">
            <v>-68582617</v>
          </cell>
          <cell r="P192">
            <v>-100383845</v>
          </cell>
          <cell r="Q192">
            <v>-83772271</v>
          </cell>
          <cell r="R192">
            <v>-57939772</v>
          </cell>
          <cell r="S192">
            <v>-51979775</v>
          </cell>
          <cell r="T192">
            <v>-39487125</v>
          </cell>
          <cell r="U192">
            <v>-31516560</v>
          </cell>
          <cell r="V192">
            <v>-44978314</v>
          </cell>
        </row>
        <row r="193">
          <cell r="J193" t="str">
            <v>6-11210</v>
          </cell>
          <cell r="K193">
            <v>-1802761961</v>
          </cell>
          <cell r="L193">
            <v>-1808314958</v>
          </cell>
          <cell r="M193">
            <v>-2117880146</v>
          </cell>
          <cell r="N193">
            <v>-1926509248</v>
          </cell>
          <cell r="O193">
            <v>-1957256597</v>
          </cell>
          <cell r="P193">
            <v>-1969363535</v>
          </cell>
          <cell r="Q193">
            <v>-1933426157</v>
          </cell>
          <cell r="R193">
            <v>-2061574838</v>
          </cell>
          <cell r="S193">
            <v>-1979184956</v>
          </cell>
          <cell r="T193">
            <v>-1475357464</v>
          </cell>
          <cell r="U193">
            <v>-1555727713</v>
          </cell>
          <cell r="V193">
            <v>427396183</v>
          </cell>
        </row>
        <row r="194">
          <cell r="J194" t="str">
            <v>6-11220</v>
          </cell>
          <cell r="K194">
            <v>-6039184</v>
          </cell>
          <cell r="L194">
            <v>-259407260</v>
          </cell>
          <cell r="M194">
            <v>-6673220</v>
          </cell>
          <cell r="N194">
            <v>-288013956</v>
          </cell>
          <cell r="O194">
            <v>-137624612</v>
          </cell>
          <cell r="P194">
            <v>-161842118</v>
          </cell>
          <cell r="Q194">
            <v>-176882816</v>
          </cell>
          <cell r="R194">
            <v>-182548394</v>
          </cell>
          <cell r="S194">
            <v>-169869242</v>
          </cell>
          <cell r="T194">
            <v>-146230354</v>
          </cell>
          <cell r="U194">
            <v>-507386415</v>
          </cell>
          <cell r="V194">
            <v>-491514830</v>
          </cell>
        </row>
        <row r="195">
          <cell r="J195" t="str">
            <v>6-11230</v>
          </cell>
          <cell r="K195">
            <v>0</v>
          </cell>
          <cell r="L195">
            <v>0</v>
          </cell>
          <cell r="M195">
            <v>-4870090</v>
          </cell>
          <cell r="N195">
            <v>-8149583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-15429820</v>
          </cell>
          <cell r="T195">
            <v>-25982676</v>
          </cell>
          <cell r="U195">
            <v>0</v>
          </cell>
          <cell r="V195">
            <v>-43042752</v>
          </cell>
        </row>
        <row r="196">
          <cell r="J196" t="str">
            <v>6-11240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-9069100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</row>
        <row r="197">
          <cell r="J197" t="str">
            <v>6-12145</v>
          </cell>
          <cell r="K197">
            <v>-471780000</v>
          </cell>
          <cell r="L197">
            <v>-409385455</v>
          </cell>
          <cell r="M197">
            <v>-351543636</v>
          </cell>
          <cell r="N197">
            <v>0</v>
          </cell>
          <cell r="O197">
            <v>0</v>
          </cell>
          <cell r="P197">
            <v>0</v>
          </cell>
          <cell r="Q197">
            <v>-23516250</v>
          </cell>
          <cell r="R197">
            <v>0</v>
          </cell>
          <cell r="S197">
            <v>-1940625</v>
          </cell>
          <cell r="T197">
            <v>-1786875</v>
          </cell>
          <cell r="U197">
            <v>-622500</v>
          </cell>
          <cell r="V197">
            <v>-1155000</v>
          </cell>
        </row>
        <row r="198">
          <cell r="J198" t="str">
            <v>6-12160</v>
          </cell>
          <cell r="K198">
            <v>-115958434</v>
          </cell>
          <cell r="L198">
            <v>-97970313</v>
          </cell>
          <cell r="M198">
            <v>-47467274</v>
          </cell>
          <cell r="N198">
            <v>-43730298</v>
          </cell>
          <cell r="O198">
            <v>-78627202</v>
          </cell>
          <cell r="P198">
            <v>-128244929</v>
          </cell>
          <cell r="Q198">
            <v>-140559742</v>
          </cell>
          <cell r="R198">
            <v>-133942505</v>
          </cell>
          <cell r="S198">
            <v>-56887636</v>
          </cell>
          <cell r="T198">
            <v>-66613552</v>
          </cell>
          <cell r="U198">
            <v>-125574056</v>
          </cell>
          <cell r="V198">
            <v>-83751344</v>
          </cell>
        </row>
        <row r="199">
          <cell r="J199" t="str">
            <v>6-12170</v>
          </cell>
          <cell r="K199">
            <v>-5313350</v>
          </cell>
          <cell r="L199">
            <v>-4166825</v>
          </cell>
          <cell r="M199">
            <v>-5576850</v>
          </cell>
          <cell r="N199">
            <v>-5495250</v>
          </cell>
          <cell r="O199">
            <v>-4957875</v>
          </cell>
          <cell r="P199">
            <v>-5330800</v>
          </cell>
          <cell r="Q199">
            <v>-6706500</v>
          </cell>
          <cell r="R199">
            <v>-5561600</v>
          </cell>
          <cell r="S199">
            <v>-6226250</v>
          </cell>
          <cell r="T199">
            <v>-5807625</v>
          </cell>
          <cell r="U199">
            <v>-6180750</v>
          </cell>
          <cell r="V199">
            <v>-298250</v>
          </cell>
        </row>
        <row r="200">
          <cell r="J200" t="str">
            <v>6-12245</v>
          </cell>
          <cell r="K200">
            <v>-241291890</v>
          </cell>
          <cell r="L200">
            <v>-227150910</v>
          </cell>
          <cell r="M200">
            <v>-227150910</v>
          </cell>
          <cell r="N200">
            <v>-241291890</v>
          </cell>
          <cell r="O200">
            <v>-241291890</v>
          </cell>
          <cell r="P200">
            <v>-266084280</v>
          </cell>
          <cell r="Q200">
            <v>-251943300</v>
          </cell>
          <cell r="R200">
            <v>-251943300</v>
          </cell>
          <cell r="S200">
            <v>-251943300</v>
          </cell>
          <cell r="T200">
            <v>-308247787</v>
          </cell>
          <cell r="U200">
            <v>-292692709</v>
          </cell>
          <cell r="V200">
            <v>-277137631</v>
          </cell>
        </row>
        <row r="201">
          <cell r="J201" t="str">
            <v>6-12260</v>
          </cell>
          <cell r="K201">
            <v>-340058125</v>
          </cell>
          <cell r="L201">
            <v>-310246597</v>
          </cell>
          <cell r="M201">
            <v>-429099628</v>
          </cell>
          <cell r="N201">
            <v>-333876585</v>
          </cell>
          <cell r="O201">
            <v>-325074160</v>
          </cell>
          <cell r="P201">
            <v>-294321367</v>
          </cell>
          <cell r="Q201">
            <v>-298078571</v>
          </cell>
          <cell r="R201">
            <v>-260661933</v>
          </cell>
          <cell r="S201">
            <v>-308009225</v>
          </cell>
          <cell r="T201">
            <v>-353158456</v>
          </cell>
          <cell r="U201">
            <v>-470641244</v>
          </cell>
          <cell r="V201">
            <v>-994567300</v>
          </cell>
        </row>
        <row r="202">
          <cell r="J202" t="str">
            <v>6-12270</v>
          </cell>
          <cell r="K202">
            <v>-186794020</v>
          </cell>
          <cell r="L202">
            <v>-221400460</v>
          </cell>
          <cell r="M202">
            <v>-317125380</v>
          </cell>
          <cell r="N202">
            <v>-76129930</v>
          </cell>
          <cell r="O202">
            <v>-273349124</v>
          </cell>
          <cell r="P202">
            <v>-413915351</v>
          </cell>
          <cell r="Q202">
            <v>-288474280</v>
          </cell>
          <cell r="R202">
            <v>-511216486</v>
          </cell>
          <cell r="S202">
            <v>-171601896</v>
          </cell>
          <cell r="T202">
            <v>-213507900</v>
          </cell>
          <cell r="U202">
            <v>-293130340</v>
          </cell>
          <cell r="V202">
            <v>-112594760</v>
          </cell>
        </row>
        <row r="203">
          <cell r="J203" t="str">
            <v>6-12280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-659250</v>
          </cell>
          <cell r="T203">
            <v>-7828785</v>
          </cell>
          <cell r="U203">
            <v>0</v>
          </cell>
          <cell r="V203">
            <v>0</v>
          </cell>
        </row>
        <row r="204">
          <cell r="J204" t="str">
            <v>6-12290</v>
          </cell>
          <cell r="K204">
            <v>-62593700</v>
          </cell>
          <cell r="L204">
            <v>-1100000</v>
          </cell>
          <cell r="M204">
            <v>0</v>
          </cell>
          <cell r="N204">
            <v>0</v>
          </cell>
          <cell r="O204">
            <v>-472032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60429834</v>
          </cell>
          <cell r="V204">
            <v>0</v>
          </cell>
        </row>
        <row r="205">
          <cell r="J205" t="str">
            <v>6-12310</v>
          </cell>
          <cell r="K205">
            <v>-561781627</v>
          </cell>
          <cell r="L205">
            <v>-540152353</v>
          </cell>
          <cell r="M205">
            <v>-631184898</v>
          </cell>
          <cell r="N205">
            <v>-619384926</v>
          </cell>
          <cell r="O205">
            <v>-637206868</v>
          </cell>
          <cell r="P205">
            <v>-616189497</v>
          </cell>
          <cell r="Q205">
            <v>-740164668</v>
          </cell>
          <cell r="R205">
            <v>-727184894</v>
          </cell>
          <cell r="S205">
            <v>-653302725</v>
          </cell>
          <cell r="T205">
            <v>-587264925</v>
          </cell>
          <cell r="U205">
            <v>-550318633</v>
          </cell>
          <cell r="V205">
            <v>-288689770</v>
          </cell>
        </row>
        <row r="206">
          <cell r="J206" t="str">
            <v>6-12320</v>
          </cell>
          <cell r="K206">
            <v>-16625000</v>
          </cell>
          <cell r="L206">
            <v>-34200000</v>
          </cell>
          <cell r="M206">
            <v>-14725000</v>
          </cell>
          <cell r="N206">
            <v>-22800000</v>
          </cell>
          <cell r="O206">
            <v>-22800000</v>
          </cell>
          <cell r="P206">
            <v>-25650000</v>
          </cell>
          <cell r="Q206">
            <v>-23750000</v>
          </cell>
          <cell r="R206">
            <v>-22800000</v>
          </cell>
          <cell r="S206">
            <v>-25216000</v>
          </cell>
          <cell r="T206">
            <v>-19475000</v>
          </cell>
          <cell r="U206">
            <v>-22800000</v>
          </cell>
          <cell r="V206">
            <v>-26600000</v>
          </cell>
        </row>
        <row r="207">
          <cell r="J207" t="str">
            <v>6-12340</v>
          </cell>
          <cell r="K207">
            <v>-22102800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</row>
        <row r="208">
          <cell r="J208" t="str">
            <v>6-12360</v>
          </cell>
          <cell r="K208">
            <v>-68866200</v>
          </cell>
          <cell r="L208">
            <v>-57648400</v>
          </cell>
          <cell r="M208">
            <v>-103203050</v>
          </cell>
          <cell r="N208">
            <v>-226705841</v>
          </cell>
          <cell r="O208">
            <v>-299986850</v>
          </cell>
          <cell r="P208">
            <v>-191497750</v>
          </cell>
          <cell r="Q208">
            <v>-253413500</v>
          </cell>
          <cell r="R208">
            <v>-209505950</v>
          </cell>
          <cell r="S208">
            <v>-86091650</v>
          </cell>
          <cell r="T208">
            <v>-176497571</v>
          </cell>
          <cell r="U208">
            <v>-210534493</v>
          </cell>
          <cell r="V208">
            <v>-892145415</v>
          </cell>
        </row>
        <row r="209">
          <cell r="J209" t="str">
            <v>6-12370</v>
          </cell>
          <cell r="K209">
            <v>0</v>
          </cell>
          <cell r="L209">
            <v>0</v>
          </cell>
          <cell r="M209">
            <v>-687500</v>
          </cell>
          <cell r="N209">
            <v>0</v>
          </cell>
          <cell r="O209">
            <v>-436100</v>
          </cell>
          <cell r="P209">
            <v>-2930000</v>
          </cell>
          <cell r="Q209">
            <v>0</v>
          </cell>
          <cell r="R209">
            <v>-436100</v>
          </cell>
          <cell r="S209">
            <v>-500000</v>
          </cell>
          <cell r="T209">
            <v>-9594200</v>
          </cell>
          <cell r="U209">
            <v>-11870550</v>
          </cell>
          <cell r="V209">
            <v>-11098100</v>
          </cell>
        </row>
        <row r="210">
          <cell r="J210" t="str">
            <v>6-12410</v>
          </cell>
          <cell r="K210">
            <v>-28469412</v>
          </cell>
          <cell r="L210">
            <v>-67121208</v>
          </cell>
          <cell r="M210">
            <v>-33863724</v>
          </cell>
          <cell r="N210">
            <v>-46964681</v>
          </cell>
          <cell r="O210">
            <v>-30803868</v>
          </cell>
          <cell r="P210">
            <v>-3551544</v>
          </cell>
          <cell r="Q210">
            <v>88183044</v>
          </cell>
          <cell r="R210">
            <v>377856</v>
          </cell>
          <cell r="S210">
            <v>5767548</v>
          </cell>
          <cell r="T210">
            <v>0</v>
          </cell>
          <cell r="U210">
            <v>24962933</v>
          </cell>
          <cell r="V210">
            <v>-1530900</v>
          </cell>
        </row>
        <row r="211">
          <cell r="J211" t="str">
            <v>6-12420</v>
          </cell>
          <cell r="K211">
            <v>0</v>
          </cell>
          <cell r="L211">
            <v>0</v>
          </cell>
          <cell r="M211">
            <v>-132075000</v>
          </cell>
          <cell r="N211">
            <v>132525000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-450000</v>
          </cell>
          <cell r="T211">
            <v>0</v>
          </cell>
          <cell r="U211">
            <v>-1780000</v>
          </cell>
          <cell r="V211">
            <v>0</v>
          </cell>
        </row>
        <row r="212">
          <cell r="J212" t="str">
            <v>6-12445</v>
          </cell>
          <cell r="K212">
            <v>0</v>
          </cell>
          <cell r="L212">
            <v>0</v>
          </cell>
          <cell r="M212">
            <v>132525000</v>
          </cell>
          <cell r="N212">
            <v>-132525000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1780000</v>
          </cell>
          <cell r="V212">
            <v>0</v>
          </cell>
        </row>
        <row r="213">
          <cell r="J213" t="str">
            <v>6-12510</v>
          </cell>
          <cell r="K213">
            <v>-94542828</v>
          </cell>
          <cell r="L213">
            <v>-92507964</v>
          </cell>
          <cell r="M213">
            <v>-131443923</v>
          </cell>
          <cell r="N213">
            <v>-101826069</v>
          </cell>
          <cell r="O213">
            <v>-101325518</v>
          </cell>
          <cell r="P213">
            <v>-87983152</v>
          </cell>
          <cell r="Q213">
            <v>-204308127</v>
          </cell>
          <cell r="R213">
            <v>-139576444</v>
          </cell>
          <cell r="S213">
            <v>-142626397</v>
          </cell>
          <cell r="T213">
            <v>-157688094</v>
          </cell>
          <cell r="U213">
            <v>-292627334</v>
          </cell>
          <cell r="V213">
            <v>-211798264</v>
          </cell>
        </row>
        <row r="214">
          <cell r="J214" t="str">
            <v>6-12610</v>
          </cell>
          <cell r="K214">
            <v>-426406218</v>
          </cell>
          <cell r="L214">
            <v>-356191919</v>
          </cell>
          <cell r="M214">
            <v>-475683155</v>
          </cell>
          <cell r="N214">
            <v>-487467797</v>
          </cell>
          <cell r="O214">
            <v>-580387829</v>
          </cell>
          <cell r="P214">
            <v>-537041375</v>
          </cell>
          <cell r="Q214">
            <v>-525985969</v>
          </cell>
          <cell r="R214">
            <v>-530100303</v>
          </cell>
          <cell r="S214">
            <v>-471201988</v>
          </cell>
          <cell r="T214">
            <v>-717590502</v>
          </cell>
          <cell r="U214">
            <v>-505753659</v>
          </cell>
          <cell r="V214">
            <v>-537695270</v>
          </cell>
        </row>
        <row r="215">
          <cell r="J215" t="str">
            <v>6-12660</v>
          </cell>
          <cell r="K215">
            <v>-633702000</v>
          </cell>
          <cell r="L215">
            <v>-641174000</v>
          </cell>
          <cell r="M215">
            <v>-591386000</v>
          </cell>
          <cell r="N215">
            <v>-628296000</v>
          </cell>
          <cell r="O215">
            <v>-615788000</v>
          </cell>
          <cell r="P215">
            <v>-613462000</v>
          </cell>
          <cell r="Q215">
            <v>-589309000</v>
          </cell>
          <cell r="R215">
            <v>-626109000</v>
          </cell>
          <cell r="S215">
            <v>-598494000</v>
          </cell>
          <cell r="T215">
            <v>-596159000</v>
          </cell>
          <cell r="U215">
            <v>-197771000</v>
          </cell>
          <cell r="V215">
            <v>-1096753800</v>
          </cell>
        </row>
        <row r="216">
          <cell r="J216" t="str">
            <v>6-12960</v>
          </cell>
          <cell r="K216">
            <v>-60449854</v>
          </cell>
          <cell r="L216">
            <v>-122542469</v>
          </cell>
          <cell r="M216">
            <v>-195974534</v>
          </cell>
          <cell r="N216">
            <v>-84488984</v>
          </cell>
          <cell r="O216">
            <v>-45111550</v>
          </cell>
          <cell r="P216">
            <v>-18260565</v>
          </cell>
          <cell r="Q216">
            <v>-10008750</v>
          </cell>
          <cell r="R216">
            <v>-77416807</v>
          </cell>
          <cell r="S216">
            <v>-100751750</v>
          </cell>
          <cell r="T216">
            <v>-102170835</v>
          </cell>
          <cell r="U216">
            <v>0</v>
          </cell>
          <cell r="V216">
            <v>-17978001</v>
          </cell>
        </row>
        <row r="217">
          <cell r="J217" t="str">
            <v>6-12970</v>
          </cell>
          <cell r="K217">
            <v>-11693979</v>
          </cell>
          <cell r="L217">
            <v>-497815</v>
          </cell>
          <cell r="M217">
            <v>-538320</v>
          </cell>
          <cell r="N217">
            <v>-3785190</v>
          </cell>
          <cell r="O217">
            <v>-285964</v>
          </cell>
          <cell r="P217">
            <v>-353498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-1091840</v>
          </cell>
          <cell r="V217">
            <v>0</v>
          </cell>
        </row>
        <row r="218">
          <cell r="J218" t="str">
            <v>6-12980</v>
          </cell>
          <cell r="K218">
            <v>0</v>
          </cell>
          <cell r="L218">
            <v>0</v>
          </cell>
          <cell r="M218">
            <v>-37863759</v>
          </cell>
          <cell r="N218">
            <v>-248529907</v>
          </cell>
          <cell r="O218">
            <v>-4789628</v>
          </cell>
          <cell r="P218">
            <v>0</v>
          </cell>
          <cell r="Q218">
            <v>0</v>
          </cell>
          <cell r="R218">
            <v>-4975129</v>
          </cell>
          <cell r="S218">
            <v>-16114414</v>
          </cell>
          <cell r="T218">
            <v>-38494668</v>
          </cell>
          <cell r="U218">
            <v>0</v>
          </cell>
          <cell r="V218">
            <v>0</v>
          </cell>
        </row>
        <row r="219">
          <cell r="J219" t="str">
            <v>6-12990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-2667564</v>
          </cell>
          <cell r="U219">
            <v>0</v>
          </cell>
          <cell r="V219">
            <v>0</v>
          </cell>
        </row>
        <row r="220">
          <cell r="J220" t="str">
            <v>6-12995</v>
          </cell>
          <cell r="K220">
            <v>-27840850</v>
          </cell>
          <cell r="L220">
            <v>-28039185</v>
          </cell>
          <cell r="M220">
            <v>-18600140</v>
          </cell>
          <cell r="N220">
            <v>-28961475</v>
          </cell>
          <cell r="O220">
            <v>-29392815</v>
          </cell>
          <cell r="P220">
            <v>-34161596</v>
          </cell>
          <cell r="Q220">
            <v>-30375968</v>
          </cell>
          <cell r="R220">
            <v>-36885032</v>
          </cell>
          <cell r="S220">
            <v>-39717201</v>
          </cell>
          <cell r="T220">
            <v>-37957820</v>
          </cell>
          <cell r="U220">
            <v>-41293500</v>
          </cell>
          <cell r="V220">
            <v>-37903535</v>
          </cell>
        </row>
        <row r="221">
          <cell r="J221" t="str">
            <v>6-12996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-8181818</v>
          </cell>
          <cell r="V221">
            <v>0</v>
          </cell>
        </row>
        <row r="222">
          <cell r="J222" t="str">
            <v>6-21111</v>
          </cell>
          <cell r="K222">
            <v>-4149756791</v>
          </cell>
          <cell r="L222">
            <v>-3677180229</v>
          </cell>
          <cell r="M222">
            <v>-4181815767</v>
          </cell>
          <cell r="N222">
            <v>-4071794096</v>
          </cell>
          <cell r="O222">
            <v>-3817016035</v>
          </cell>
          <cell r="P222">
            <v>-3744268855</v>
          </cell>
          <cell r="Q222">
            <v>-3473414050</v>
          </cell>
          <cell r="R222">
            <v>-3590453742</v>
          </cell>
          <cell r="S222">
            <v>-4246352821</v>
          </cell>
          <cell r="T222">
            <v>-4160785326</v>
          </cell>
          <cell r="U222">
            <v>-3602067121</v>
          </cell>
          <cell r="V222">
            <v>-4251777320</v>
          </cell>
        </row>
        <row r="223">
          <cell r="J223" t="str">
            <v>6-21112</v>
          </cell>
          <cell r="K223">
            <v>-49911810</v>
          </cell>
          <cell r="L223">
            <v>-71781644</v>
          </cell>
          <cell r="M223">
            <v>-130674972</v>
          </cell>
          <cell r="N223">
            <v>-211363147</v>
          </cell>
          <cell r="O223">
            <v>-105492650</v>
          </cell>
          <cell r="P223">
            <v>-108445610</v>
          </cell>
          <cell r="Q223">
            <v>-123259982</v>
          </cell>
          <cell r="R223">
            <v>-237815896</v>
          </cell>
          <cell r="S223">
            <v>-142174000</v>
          </cell>
          <cell r="T223">
            <v>-104572872</v>
          </cell>
          <cell r="U223">
            <v>-438872056</v>
          </cell>
          <cell r="V223">
            <v>-180657340</v>
          </cell>
        </row>
        <row r="224">
          <cell r="J224" t="str">
            <v>6-21121</v>
          </cell>
          <cell r="K224">
            <v>-8366250</v>
          </cell>
          <cell r="L224">
            <v>-7760000</v>
          </cell>
          <cell r="M224">
            <v>-8730000</v>
          </cell>
          <cell r="N224">
            <v>-8245000</v>
          </cell>
          <cell r="O224">
            <v>-8730000</v>
          </cell>
          <cell r="P224">
            <v>-8245000</v>
          </cell>
          <cell r="Q224">
            <v>-8851250</v>
          </cell>
          <cell r="R224">
            <v>-8851250</v>
          </cell>
          <cell r="S224">
            <v>-10309650</v>
          </cell>
          <cell r="T224">
            <v>-195118450</v>
          </cell>
          <cell r="U224">
            <v>167833900</v>
          </cell>
          <cell r="V224">
            <v>-10461263</v>
          </cell>
        </row>
        <row r="225">
          <cell r="J225" t="str">
            <v>6-21122</v>
          </cell>
          <cell r="K225">
            <v>-17050000</v>
          </cell>
          <cell r="L225">
            <v>-10450000</v>
          </cell>
          <cell r="M225">
            <v>-7700000</v>
          </cell>
          <cell r="N225">
            <v>-8800000</v>
          </cell>
          <cell r="O225">
            <v>-9350000</v>
          </cell>
          <cell r="P225">
            <v>-2200000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</row>
        <row r="226">
          <cell r="J226" t="str">
            <v>6-21131</v>
          </cell>
          <cell r="K226">
            <v>-1327484087</v>
          </cell>
          <cell r="L226">
            <v>-1139383734</v>
          </cell>
          <cell r="M226">
            <v>-1273549115</v>
          </cell>
          <cell r="N226">
            <v>-1270007800</v>
          </cell>
          <cell r="O226">
            <v>-1497123802</v>
          </cell>
          <cell r="P226">
            <v>-1453450880</v>
          </cell>
          <cell r="Q226">
            <v>-1526827886</v>
          </cell>
          <cell r="R226">
            <v>-1499106806</v>
          </cell>
          <cell r="S226">
            <v>-1539858600</v>
          </cell>
          <cell r="T226">
            <v>-1600707035</v>
          </cell>
          <cell r="U226">
            <v>-1024682927</v>
          </cell>
          <cell r="V226">
            <v>-1680739800</v>
          </cell>
        </row>
        <row r="227">
          <cell r="J227" t="str">
            <v>6-21132</v>
          </cell>
          <cell r="K227">
            <v>-1310700000</v>
          </cell>
          <cell r="L227">
            <v>-1115868750</v>
          </cell>
          <cell r="M227">
            <v>-1200975000</v>
          </cell>
          <cell r="N227">
            <v>-1168939250</v>
          </cell>
          <cell r="O227">
            <v>-1432061000</v>
          </cell>
          <cell r="P227">
            <v>-1333615600</v>
          </cell>
          <cell r="Q227">
            <v>-1441262625</v>
          </cell>
          <cell r="R227">
            <v>-1184590000</v>
          </cell>
          <cell r="S227">
            <v>-1050601000</v>
          </cell>
          <cell r="T227">
            <v>-739310000</v>
          </cell>
          <cell r="U227">
            <v>-1107876000</v>
          </cell>
          <cell r="V227">
            <v>-1227666000</v>
          </cell>
        </row>
        <row r="228">
          <cell r="J228" t="str">
            <v>6-21160</v>
          </cell>
          <cell r="K228">
            <v>-284900292</v>
          </cell>
          <cell r="L228">
            <v>-331199648</v>
          </cell>
          <cell r="M228">
            <v>-334740510</v>
          </cell>
          <cell r="N228">
            <v>-346691565</v>
          </cell>
          <cell r="O228">
            <v>-449033944</v>
          </cell>
          <cell r="P228">
            <v>-419099195</v>
          </cell>
          <cell r="Q228">
            <v>-385120690</v>
          </cell>
          <cell r="R228">
            <v>-357290583</v>
          </cell>
          <cell r="S228">
            <v>-459167605</v>
          </cell>
          <cell r="T228">
            <v>-511708000</v>
          </cell>
          <cell r="U228">
            <v>-298158087</v>
          </cell>
          <cell r="V228">
            <v>-538498852</v>
          </cell>
        </row>
        <row r="229">
          <cell r="J229" t="str">
            <v>6-21170</v>
          </cell>
          <cell r="K229">
            <v>-17037510</v>
          </cell>
          <cell r="L229">
            <v>-23832930</v>
          </cell>
          <cell r="M229">
            <v>-96370363</v>
          </cell>
          <cell r="N229">
            <v>-70253637</v>
          </cell>
          <cell r="O229">
            <v>-34157805</v>
          </cell>
          <cell r="P229">
            <v>-102150393</v>
          </cell>
          <cell r="Q229">
            <v>-78945284</v>
          </cell>
          <cell r="R229">
            <v>-27646288</v>
          </cell>
          <cell r="S229">
            <v>-195510000</v>
          </cell>
          <cell r="T229">
            <v>-243736305</v>
          </cell>
          <cell r="U229">
            <v>-232116765</v>
          </cell>
          <cell r="V229">
            <v>-169948920</v>
          </cell>
        </row>
        <row r="230">
          <cell r="J230" t="str">
            <v>6-21195</v>
          </cell>
          <cell r="K230">
            <v>-21312500</v>
          </cell>
          <cell r="L230">
            <v>-21512500</v>
          </cell>
          <cell r="M230">
            <v>-26850000</v>
          </cell>
          <cell r="N230">
            <v>-19350000</v>
          </cell>
          <cell r="O230">
            <v>-28812500</v>
          </cell>
          <cell r="P230">
            <v>-25200000</v>
          </cell>
          <cell r="Q230">
            <v>-24775000</v>
          </cell>
          <cell r="R230">
            <v>-27487500</v>
          </cell>
          <cell r="S230">
            <v>-17737500</v>
          </cell>
          <cell r="T230">
            <v>0</v>
          </cell>
          <cell r="U230">
            <v>0</v>
          </cell>
          <cell r="V230">
            <v>0</v>
          </cell>
        </row>
        <row r="231">
          <cell r="J231" t="str">
            <v>6-21210</v>
          </cell>
          <cell r="K231">
            <v>-225964096</v>
          </cell>
          <cell r="L231">
            <v>-516193970</v>
          </cell>
          <cell r="M231">
            <v>-441415653</v>
          </cell>
          <cell r="N231">
            <v>-785389985</v>
          </cell>
          <cell r="O231">
            <v>-308232246</v>
          </cell>
          <cell r="P231">
            <v>-280112898</v>
          </cell>
          <cell r="Q231">
            <v>-269870727</v>
          </cell>
          <cell r="R231">
            <v>-311984253</v>
          </cell>
          <cell r="S231">
            <v>-391994901</v>
          </cell>
          <cell r="T231">
            <v>-298017509</v>
          </cell>
          <cell r="U231">
            <v>-330401706</v>
          </cell>
          <cell r="V231">
            <v>-247820885</v>
          </cell>
        </row>
        <row r="232">
          <cell r="J232" t="str">
            <v>6-21220</v>
          </cell>
          <cell r="K232">
            <v>-3117820</v>
          </cell>
          <cell r="L232">
            <v>-85938914</v>
          </cell>
          <cell r="M232">
            <v>-26056348</v>
          </cell>
          <cell r="N232">
            <v>-55724088</v>
          </cell>
          <cell r="O232">
            <v>-37244080</v>
          </cell>
          <cell r="P232">
            <v>-43341980</v>
          </cell>
          <cell r="Q232">
            <v>-38233720</v>
          </cell>
          <cell r="R232">
            <v>-39885420</v>
          </cell>
          <cell r="S232">
            <v>-48997338</v>
          </cell>
          <cell r="T232">
            <v>-43962701</v>
          </cell>
          <cell r="U232">
            <v>-5840397</v>
          </cell>
          <cell r="V232">
            <v>-46435408</v>
          </cell>
        </row>
        <row r="233">
          <cell r="J233" t="str">
            <v>6-22145</v>
          </cell>
          <cell r="K233">
            <v>-3287500</v>
          </cell>
          <cell r="L233">
            <v>-3254500</v>
          </cell>
          <cell r="M233">
            <v>-1356675</v>
          </cell>
          <cell r="N233">
            <v>-748380</v>
          </cell>
          <cell r="O233">
            <v>-355216</v>
          </cell>
          <cell r="P233">
            <v>-574119</v>
          </cell>
          <cell r="Q233">
            <v>-313541</v>
          </cell>
          <cell r="R233">
            <v>-246585</v>
          </cell>
          <cell r="S233">
            <v>-197029</v>
          </cell>
          <cell r="T233">
            <v>-35625</v>
          </cell>
          <cell r="U233">
            <v>-93750</v>
          </cell>
          <cell r="V233">
            <v>-15000</v>
          </cell>
        </row>
        <row r="234">
          <cell r="J234" t="str">
            <v>6-22160</v>
          </cell>
          <cell r="K234">
            <v>-68219968</v>
          </cell>
          <cell r="L234">
            <v>-43804132</v>
          </cell>
          <cell r="M234">
            <v>-48459490</v>
          </cell>
          <cell r="N234">
            <v>-45309198</v>
          </cell>
          <cell r="O234">
            <v>-38977885</v>
          </cell>
          <cell r="P234">
            <v>-52009676</v>
          </cell>
          <cell r="Q234">
            <v>-39181517</v>
          </cell>
          <cell r="R234">
            <v>-65555336</v>
          </cell>
          <cell r="S234">
            <v>-74901610</v>
          </cell>
          <cell r="T234">
            <v>-42747334</v>
          </cell>
          <cell r="U234">
            <v>-34342769</v>
          </cell>
          <cell r="V234">
            <v>-59748741</v>
          </cell>
        </row>
        <row r="235">
          <cell r="J235" t="str">
            <v>6-22260</v>
          </cell>
          <cell r="K235">
            <v>-538764047</v>
          </cell>
          <cell r="L235">
            <v>-444975906</v>
          </cell>
          <cell r="M235">
            <v>-533331240</v>
          </cell>
          <cell r="N235">
            <v>-515169567</v>
          </cell>
          <cell r="O235">
            <v>-522047084</v>
          </cell>
          <cell r="P235">
            <v>-554562630</v>
          </cell>
          <cell r="Q235">
            <v>-565993318</v>
          </cell>
          <cell r="R235">
            <v>-532845557</v>
          </cell>
          <cell r="S235">
            <v>-615494404</v>
          </cell>
          <cell r="T235">
            <v>-466241939</v>
          </cell>
          <cell r="U235">
            <v>-377438545</v>
          </cell>
          <cell r="V235">
            <v>-455624675</v>
          </cell>
        </row>
        <row r="236">
          <cell r="J236" t="str">
            <v>6-22270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-64756400</v>
          </cell>
          <cell r="S236">
            <v>-6222800</v>
          </cell>
          <cell r="T236">
            <v>77789200</v>
          </cell>
          <cell r="U236">
            <v>0</v>
          </cell>
          <cell r="V236">
            <v>33286000</v>
          </cell>
        </row>
        <row r="237">
          <cell r="J237" t="str">
            <v>6-22310</v>
          </cell>
          <cell r="K237">
            <v>-1005063295</v>
          </cell>
          <cell r="L237">
            <v>-846635743</v>
          </cell>
          <cell r="M237">
            <v>-964318602</v>
          </cell>
          <cell r="N237">
            <v>-961681193</v>
          </cell>
          <cell r="O237">
            <v>-1009040449</v>
          </cell>
          <cell r="P237">
            <v>-1001732386</v>
          </cell>
          <cell r="Q237">
            <v>-890658761</v>
          </cell>
          <cell r="R237">
            <v>-903919483</v>
          </cell>
          <cell r="S237">
            <v>-1105769519</v>
          </cell>
          <cell r="T237">
            <v>-1075684716</v>
          </cell>
          <cell r="U237">
            <v>-689571285</v>
          </cell>
          <cell r="V237">
            <v>-1115456410</v>
          </cell>
        </row>
        <row r="238">
          <cell r="J238" t="str">
            <v>6-22320</v>
          </cell>
          <cell r="K238">
            <v>-500080</v>
          </cell>
          <cell r="L238">
            <v>500080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</row>
        <row r="239">
          <cell r="J239" t="str">
            <v>6-22360</v>
          </cell>
          <cell r="K239">
            <v>-36050000</v>
          </cell>
          <cell r="L239">
            <v>-23611260</v>
          </cell>
          <cell r="M239">
            <v>-35092990</v>
          </cell>
          <cell r="N239">
            <v>-34214995</v>
          </cell>
          <cell r="O239">
            <v>-29360305</v>
          </cell>
          <cell r="P239">
            <v>-42452370</v>
          </cell>
          <cell r="Q239">
            <v>-37051000</v>
          </cell>
          <cell r="R239">
            <v>-84386310</v>
          </cell>
          <cell r="S239">
            <v>-33708305</v>
          </cell>
          <cell r="T239">
            <v>-31348250</v>
          </cell>
          <cell r="U239">
            <v>-26064130</v>
          </cell>
          <cell r="V239">
            <v>-25860355</v>
          </cell>
        </row>
        <row r="240">
          <cell r="J240" t="str">
            <v>6-22370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-1471305</v>
          </cell>
        </row>
        <row r="241">
          <cell r="J241" t="str">
            <v>6-22410</v>
          </cell>
          <cell r="K241">
            <v>-19245441</v>
          </cell>
          <cell r="L241">
            <v>-15385200</v>
          </cell>
          <cell r="M241">
            <v>-5292056</v>
          </cell>
          <cell r="N241">
            <v>-22483800</v>
          </cell>
          <cell r="O241">
            <v>-40533816</v>
          </cell>
          <cell r="P241">
            <v>-39010178</v>
          </cell>
          <cell r="Q241">
            <v>-18377616</v>
          </cell>
          <cell r="R241">
            <v>-39901132</v>
          </cell>
          <cell r="S241">
            <v>-38651000</v>
          </cell>
          <cell r="T241">
            <v>-50190336</v>
          </cell>
          <cell r="U241">
            <v>-25460336</v>
          </cell>
          <cell r="V241">
            <v>-30790544</v>
          </cell>
        </row>
        <row r="242">
          <cell r="J242" t="str">
            <v>6-22420</v>
          </cell>
          <cell r="K242">
            <v>-2000000</v>
          </cell>
          <cell r="L242">
            <v>-120000</v>
          </cell>
          <cell r="M242">
            <v>-60000</v>
          </cell>
          <cell r="N242">
            <v>0</v>
          </cell>
          <cell r="O242">
            <v>-300000</v>
          </cell>
          <cell r="P242">
            <v>-30000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-1020000</v>
          </cell>
          <cell r="V242">
            <v>0</v>
          </cell>
        </row>
        <row r="243">
          <cell r="J243" t="str">
            <v>6-22430</v>
          </cell>
          <cell r="K243">
            <v>-3136364</v>
          </cell>
          <cell r="L243">
            <v>-14400502</v>
          </cell>
          <cell r="M243">
            <v>-3650136</v>
          </cell>
          <cell r="N243">
            <v>-9572727</v>
          </cell>
          <cell r="O243">
            <v>-275000</v>
          </cell>
          <cell r="P243">
            <v>-7456819</v>
          </cell>
          <cell r="Q243">
            <v>-3803410</v>
          </cell>
          <cell r="R243">
            <v>-9952727</v>
          </cell>
          <cell r="S243">
            <v>-6050456</v>
          </cell>
          <cell r="T243">
            <v>-1595000</v>
          </cell>
          <cell r="U243">
            <v>-4509998</v>
          </cell>
          <cell r="V243">
            <v>0</v>
          </cell>
        </row>
        <row r="244">
          <cell r="J244" t="str">
            <v>6-22510</v>
          </cell>
          <cell r="K244">
            <v>-41242346</v>
          </cell>
          <cell r="L244">
            <v>-66470062</v>
          </cell>
          <cell r="M244">
            <v>-167191642</v>
          </cell>
          <cell r="N244">
            <v>-77385522</v>
          </cell>
          <cell r="O244">
            <v>-65004727</v>
          </cell>
          <cell r="P244">
            <v>-50302010</v>
          </cell>
          <cell r="Q244">
            <v>-208164840</v>
          </cell>
          <cell r="R244">
            <v>-265555744</v>
          </cell>
          <cell r="S244">
            <v>-102037383</v>
          </cell>
          <cell r="T244">
            <v>-81144625</v>
          </cell>
          <cell r="U244">
            <v>-151387764</v>
          </cell>
          <cell r="V244">
            <v>-84299975</v>
          </cell>
        </row>
        <row r="245">
          <cell r="J245" t="str">
            <v>6-22560</v>
          </cell>
          <cell r="K245">
            <v>-13038412</v>
          </cell>
          <cell r="L245">
            <v>-13087950</v>
          </cell>
          <cell r="M245">
            <v>-8951178</v>
          </cell>
          <cell r="N245">
            <v>-5229495</v>
          </cell>
          <cell r="O245">
            <v>-1753808</v>
          </cell>
          <cell r="P245">
            <v>-6568698</v>
          </cell>
          <cell r="Q245">
            <v>-5179310</v>
          </cell>
          <cell r="R245">
            <v>-10059343</v>
          </cell>
          <cell r="S245">
            <v>-5146784</v>
          </cell>
          <cell r="T245">
            <v>-6663537</v>
          </cell>
          <cell r="U245">
            <v>-5063234</v>
          </cell>
          <cell r="V245">
            <v>-5742449</v>
          </cell>
        </row>
        <row r="246">
          <cell r="J246" t="str">
            <v>6-22620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-4433922</v>
          </cell>
          <cell r="V246">
            <v>-12812448</v>
          </cell>
        </row>
        <row r="247">
          <cell r="J247" t="str">
            <v>6-22960</v>
          </cell>
          <cell r="K247">
            <v>-35767727</v>
          </cell>
          <cell r="L247">
            <v>-36689043</v>
          </cell>
          <cell r="M247">
            <v>-35072743</v>
          </cell>
          <cell r="N247">
            <v>-37070475</v>
          </cell>
          <cell r="O247">
            <v>-42043687</v>
          </cell>
          <cell r="P247">
            <v>-106111206</v>
          </cell>
          <cell r="Q247">
            <v>-78570280</v>
          </cell>
          <cell r="R247">
            <v>-53199273</v>
          </cell>
          <cell r="S247">
            <v>-88159054</v>
          </cell>
          <cell r="T247">
            <v>-64540691</v>
          </cell>
          <cell r="U247">
            <v>-58188399</v>
          </cell>
          <cell r="V247">
            <v>-39386528</v>
          </cell>
        </row>
        <row r="248">
          <cell r="J248" t="str">
            <v>6-22970</v>
          </cell>
          <cell r="K248">
            <v>0</v>
          </cell>
          <cell r="L248">
            <v>0</v>
          </cell>
          <cell r="M248">
            <v>-89365000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-45760939</v>
          </cell>
          <cell r="S248">
            <v>-404440000</v>
          </cell>
          <cell r="T248">
            <v>-67890000</v>
          </cell>
          <cell r="U248">
            <v>-88266545</v>
          </cell>
          <cell r="V248">
            <v>-107145478</v>
          </cell>
        </row>
        <row r="249">
          <cell r="J249" t="str">
            <v>6-22995</v>
          </cell>
          <cell r="K249">
            <v>-2500400</v>
          </cell>
          <cell r="L249">
            <v>-2564200</v>
          </cell>
          <cell r="M249">
            <v>-2624400</v>
          </cell>
          <cell r="N249">
            <v>-2586000</v>
          </cell>
          <cell r="O249">
            <v>-2644200</v>
          </cell>
          <cell r="P249">
            <v>-2665400</v>
          </cell>
          <cell r="Q249">
            <v>-2682600</v>
          </cell>
          <cell r="R249">
            <v>-2780800</v>
          </cell>
          <cell r="S249">
            <v>-2930000</v>
          </cell>
          <cell r="T249">
            <v>-2733000</v>
          </cell>
          <cell r="U249">
            <v>-2747000</v>
          </cell>
          <cell r="V249">
            <v>-2777800</v>
          </cell>
        </row>
        <row r="250">
          <cell r="J250" t="str">
            <v>6-22996</v>
          </cell>
          <cell r="K250">
            <v>-2727273</v>
          </cell>
          <cell r="L250">
            <v>-6363637</v>
          </cell>
          <cell r="M250">
            <v>-10545454</v>
          </cell>
          <cell r="N250">
            <v>-14999999</v>
          </cell>
          <cell r="O250">
            <v>0</v>
          </cell>
          <cell r="P250">
            <v>-15000000</v>
          </cell>
          <cell r="Q250">
            <v>0</v>
          </cell>
          <cell r="R250">
            <v>-24681817</v>
          </cell>
          <cell r="S250">
            <v>0</v>
          </cell>
          <cell r="T250">
            <v>0</v>
          </cell>
          <cell r="U250">
            <v>-6000000</v>
          </cell>
          <cell r="V250">
            <v>-7636364</v>
          </cell>
        </row>
        <row r="251">
          <cell r="J251" t="str">
            <v>6-31100</v>
          </cell>
          <cell r="K251">
            <v>-1157596578</v>
          </cell>
          <cell r="L251">
            <v>-1111580811</v>
          </cell>
          <cell r="M251">
            <v>-1390762274</v>
          </cell>
          <cell r="N251">
            <v>-1336636664</v>
          </cell>
          <cell r="O251">
            <v>-1209038490</v>
          </cell>
          <cell r="P251">
            <v>-1271588902</v>
          </cell>
          <cell r="Q251">
            <v>-1330992416</v>
          </cell>
          <cell r="R251">
            <v>-1324702533</v>
          </cell>
          <cell r="S251">
            <v>-1398760110</v>
          </cell>
          <cell r="T251">
            <v>-1404536232</v>
          </cell>
          <cell r="U251">
            <v>-1420503744</v>
          </cell>
          <cell r="V251">
            <v>-1488705592</v>
          </cell>
        </row>
        <row r="252">
          <cell r="J252" t="str">
            <v>6-32100</v>
          </cell>
          <cell r="K252">
            <v>-1134718402</v>
          </cell>
          <cell r="L252">
            <v>-1106267783</v>
          </cell>
          <cell r="M252">
            <v>-1576417361</v>
          </cell>
          <cell r="N252">
            <v>-1249007615</v>
          </cell>
          <cell r="O252">
            <v>-1331350000</v>
          </cell>
          <cell r="P252">
            <v>-1318901116</v>
          </cell>
          <cell r="Q252">
            <v>-1299287522</v>
          </cell>
          <cell r="R252">
            <v>-1590009581</v>
          </cell>
          <cell r="S252">
            <v>-1528059940</v>
          </cell>
          <cell r="T252">
            <v>-1259515642</v>
          </cell>
          <cell r="U252">
            <v>-1525278262</v>
          </cell>
          <cell r="V252">
            <v>-1877952598</v>
          </cell>
        </row>
        <row r="253">
          <cell r="J253" t="str">
            <v>6-32110</v>
          </cell>
          <cell r="K253">
            <v>-2174567297</v>
          </cell>
          <cell r="L253">
            <v>-3453282535</v>
          </cell>
          <cell r="M253">
            <v>-3350582603</v>
          </cell>
          <cell r="N253">
            <v>-3640026877</v>
          </cell>
          <cell r="O253">
            <v>-4030820278</v>
          </cell>
          <cell r="P253">
            <v>-4134079390</v>
          </cell>
          <cell r="Q253">
            <v>-4954198633</v>
          </cell>
          <cell r="R253">
            <v>-5152599492</v>
          </cell>
          <cell r="S253">
            <v>-4032030349</v>
          </cell>
          <cell r="T253">
            <v>-2799484244</v>
          </cell>
          <cell r="U253">
            <v>-3706659157</v>
          </cell>
          <cell r="V253">
            <v>-4168146458</v>
          </cell>
        </row>
        <row r="254">
          <cell r="J254" t="str">
            <v>6-32120</v>
          </cell>
          <cell r="K254">
            <v>-1122414048</v>
          </cell>
          <cell r="L254">
            <v>-141794493</v>
          </cell>
          <cell r="M254">
            <v>-197627128</v>
          </cell>
          <cell r="N254">
            <v>-478767926</v>
          </cell>
          <cell r="O254">
            <v>-222260202</v>
          </cell>
          <cell r="P254">
            <v>-338735618</v>
          </cell>
          <cell r="Q254">
            <v>-195449054</v>
          </cell>
          <cell r="R254">
            <v>-510041386</v>
          </cell>
          <cell r="S254">
            <v>-742238903</v>
          </cell>
          <cell r="T254">
            <v>-1893335371</v>
          </cell>
          <cell r="U254">
            <v>-105777732</v>
          </cell>
          <cell r="V254">
            <v>-137420853</v>
          </cell>
        </row>
        <row r="255">
          <cell r="J255" t="str">
            <v>6-33100</v>
          </cell>
          <cell r="K255">
            <v>-117105568</v>
          </cell>
          <cell r="L255">
            <v>-92675455</v>
          </cell>
          <cell r="M255">
            <v>-54110909</v>
          </cell>
          <cell r="N255">
            <v>-93533182</v>
          </cell>
          <cell r="O255">
            <v>-70944093</v>
          </cell>
          <cell r="P255">
            <v>-78352954</v>
          </cell>
          <cell r="Q255">
            <v>-136414799</v>
          </cell>
          <cell r="R255">
            <v>-216119483</v>
          </cell>
          <cell r="S255">
            <v>-188032642</v>
          </cell>
          <cell r="T255">
            <v>-86797728</v>
          </cell>
          <cell r="U255">
            <v>-79171818</v>
          </cell>
          <cell r="V255">
            <v>-237639564</v>
          </cell>
        </row>
        <row r="256">
          <cell r="J256" t="str">
            <v>6-41111</v>
          </cell>
          <cell r="K256">
            <v>-9140307993</v>
          </cell>
          <cell r="L256">
            <v>-9212808102</v>
          </cell>
          <cell r="M256">
            <v>-10672791536</v>
          </cell>
          <cell r="N256">
            <v>-9176915007</v>
          </cell>
          <cell r="O256">
            <v>-8251092068</v>
          </cell>
          <cell r="P256">
            <v>-8050029561</v>
          </cell>
          <cell r="Q256">
            <v>-6890206660</v>
          </cell>
          <cell r="R256">
            <v>-8418187853</v>
          </cell>
          <cell r="S256">
            <v>-8565327400</v>
          </cell>
          <cell r="T256">
            <v>-9608365514</v>
          </cell>
          <cell r="U256">
            <v>-8838340326</v>
          </cell>
          <cell r="V256">
            <v>-8246612005</v>
          </cell>
        </row>
        <row r="257">
          <cell r="J257" t="str">
            <v>6-41112</v>
          </cell>
          <cell r="K257">
            <v>-1084154950</v>
          </cell>
          <cell r="L257">
            <v>-1107384978</v>
          </cell>
          <cell r="M257">
            <v>-1199967372</v>
          </cell>
          <cell r="N257">
            <v>-1165661914</v>
          </cell>
          <cell r="O257">
            <v>-1087636697</v>
          </cell>
          <cell r="P257">
            <v>-1038601626</v>
          </cell>
          <cell r="Q257">
            <v>-925258535</v>
          </cell>
          <cell r="R257">
            <v>-1026534553</v>
          </cell>
          <cell r="S257">
            <v>-1090787010</v>
          </cell>
          <cell r="T257">
            <v>-1201976732</v>
          </cell>
          <cell r="U257">
            <v>-1342151033</v>
          </cell>
          <cell r="V257">
            <v>-1168970635</v>
          </cell>
        </row>
        <row r="258">
          <cell r="J258" t="str">
            <v>6-41113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60000</v>
          </cell>
          <cell r="P258">
            <v>6000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</row>
        <row r="259">
          <cell r="J259" t="str">
            <v>6-41114</v>
          </cell>
          <cell r="K259">
            <v>-324770000</v>
          </cell>
          <cell r="L259">
            <v>-277825000</v>
          </cell>
          <cell r="M259">
            <v>-332210000</v>
          </cell>
          <cell r="N259">
            <v>-344545000</v>
          </cell>
          <cell r="O259">
            <v>-288005000</v>
          </cell>
          <cell r="P259">
            <v>-296965000</v>
          </cell>
          <cell r="Q259">
            <v>-252395000</v>
          </cell>
          <cell r="R259">
            <v>-315950000</v>
          </cell>
          <cell r="S259">
            <v>-293115000</v>
          </cell>
          <cell r="T259">
            <v>-316520000</v>
          </cell>
          <cell r="U259">
            <v>-314745000</v>
          </cell>
          <cell r="V259">
            <v>-353841000</v>
          </cell>
        </row>
        <row r="260">
          <cell r="J260" t="str">
            <v>6-41115</v>
          </cell>
          <cell r="K260">
            <v>-41493000</v>
          </cell>
          <cell r="L260">
            <v>-40596000</v>
          </cell>
          <cell r="M260">
            <v>-48153000</v>
          </cell>
          <cell r="N260">
            <v>-44037000</v>
          </cell>
          <cell r="O260">
            <v>-40476000</v>
          </cell>
          <cell r="P260">
            <v>-39819000</v>
          </cell>
          <cell r="Q260">
            <v>-33000000</v>
          </cell>
          <cell r="R260">
            <v>-38712000</v>
          </cell>
          <cell r="S260">
            <v>-40170000</v>
          </cell>
          <cell r="T260">
            <v>-43911000</v>
          </cell>
          <cell r="U260">
            <v>-39891000</v>
          </cell>
          <cell r="V260">
            <v>-38913000</v>
          </cell>
        </row>
        <row r="261">
          <cell r="J261" t="str">
            <v>6-41116</v>
          </cell>
          <cell r="K261">
            <v>-56190006</v>
          </cell>
          <cell r="L261">
            <v>-44875885</v>
          </cell>
          <cell r="M261">
            <v>-47082532</v>
          </cell>
          <cell r="N261">
            <v>-37636272</v>
          </cell>
          <cell r="O261">
            <v>-60390448</v>
          </cell>
          <cell r="P261">
            <v>-47095327</v>
          </cell>
          <cell r="Q261">
            <v>-25404624</v>
          </cell>
          <cell r="R261">
            <v>-43369810</v>
          </cell>
          <cell r="S261">
            <v>-43403096</v>
          </cell>
          <cell r="T261">
            <v>-43556615</v>
          </cell>
          <cell r="U261">
            <v>-46086700</v>
          </cell>
          <cell r="V261">
            <v>-25709455</v>
          </cell>
        </row>
        <row r="262">
          <cell r="J262" t="str">
            <v>6-41117</v>
          </cell>
          <cell r="K262">
            <v>-105800000</v>
          </cell>
          <cell r="L262">
            <v>-95010000</v>
          </cell>
          <cell r="M262">
            <v>-113550000</v>
          </cell>
          <cell r="N262">
            <v>-107150000</v>
          </cell>
          <cell r="O262">
            <v>-105000000</v>
          </cell>
          <cell r="P262">
            <v>-96950000</v>
          </cell>
          <cell r="Q262">
            <v>-68650000</v>
          </cell>
          <cell r="R262">
            <v>-76050000</v>
          </cell>
          <cell r="S262">
            <v>-74900000</v>
          </cell>
          <cell r="T262">
            <v>-81250000</v>
          </cell>
          <cell r="U262">
            <v>-86150000</v>
          </cell>
          <cell r="V262">
            <v>-89500000</v>
          </cell>
        </row>
        <row r="263">
          <cell r="J263" t="str">
            <v>6-41118</v>
          </cell>
          <cell r="K263">
            <v>-389533119</v>
          </cell>
          <cell r="L263">
            <v>-438021314</v>
          </cell>
          <cell r="M263">
            <v>-511211996</v>
          </cell>
          <cell r="N263">
            <v>-421805461</v>
          </cell>
          <cell r="O263">
            <v>-361106723</v>
          </cell>
          <cell r="P263">
            <v>-339218001</v>
          </cell>
          <cell r="Q263">
            <v>-351018968</v>
          </cell>
          <cell r="R263">
            <v>-383766711</v>
          </cell>
          <cell r="S263">
            <v>-378758139</v>
          </cell>
          <cell r="T263">
            <v>-419300240</v>
          </cell>
          <cell r="U263">
            <v>-400889167</v>
          </cell>
          <cell r="V263">
            <v>-361063654</v>
          </cell>
        </row>
        <row r="264">
          <cell r="J264" t="str">
            <v>6-41121</v>
          </cell>
          <cell r="K264">
            <v>-131994665</v>
          </cell>
          <cell r="L264">
            <v>-139800760</v>
          </cell>
          <cell r="M264">
            <v>-128468603</v>
          </cell>
          <cell r="N264">
            <v>-94624716</v>
          </cell>
          <cell r="O264">
            <v>-75275411</v>
          </cell>
          <cell r="P264">
            <v>-99879511</v>
          </cell>
          <cell r="Q264">
            <v>-77483508</v>
          </cell>
          <cell r="R264">
            <v>-90199685</v>
          </cell>
          <cell r="S264">
            <v>-74650282</v>
          </cell>
          <cell r="T264">
            <v>-82941820</v>
          </cell>
          <cell r="U264">
            <v>-116386834</v>
          </cell>
          <cell r="V264">
            <v>-81751580</v>
          </cell>
        </row>
        <row r="265">
          <cell r="J265" t="str">
            <v>6-41131</v>
          </cell>
          <cell r="K265">
            <v>-14209725</v>
          </cell>
          <cell r="L265">
            <v>-13516013</v>
          </cell>
          <cell r="M265">
            <v>-9110525</v>
          </cell>
          <cell r="N265">
            <v>-21981500</v>
          </cell>
          <cell r="O265">
            <v>-5316200</v>
          </cell>
          <cell r="P265">
            <v>0</v>
          </cell>
          <cell r="Q265">
            <v>-18690313</v>
          </cell>
          <cell r="R265">
            <v>-6271800</v>
          </cell>
          <cell r="S265">
            <v>-6631600</v>
          </cell>
          <cell r="T265">
            <v>0</v>
          </cell>
          <cell r="U265">
            <v>0</v>
          </cell>
          <cell r="V265">
            <v>0</v>
          </cell>
        </row>
        <row r="266">
          <cell r="J266" t="str">
            <v>6-41132</v>
          </cell>
          <cell r="K266">
            <v>0</v>
          </cell>
          <cell r="L266">
            <v>-33012250</v>
          </cell>
          <cell r="M266">
            <v>-29860000</v>
          </cell>
          <cell r="N266">
            <v>452250</v>
          </cell>
          <cell r="O266">
            <v>-27260000</v>
          </cell>
          <cell r="P266">
            <v>0</v>
          </cell>
          <cell r="Q266">
            <v>-57040000</v>
          </cell>
          <cell r="R266">
            <v>0</v>
          </cell>
          <cell r="S266">
            <v>-57300000</v>
          </cell>
          <cell r="T266">
            <v>0</v>
          </cell>
          <cell r="U266">
            <v>0</v>
          </cell>
          <cell r="V266">
            <v>0</v>
          </cell>
        </row>
        <row r="267">
          <cell r="J267" t="str">
            <v>6-41211</v>
          </cell>
          <cell r="K267">
            <v>-33746716343</v>
          </cell>
          <cell r="L267">
            <v>-29676408708</v>
          </cell>
          <cell r="M267">
            <v>-40634916176</v>
          </cell>
          <cell r="N267">
            <v>-31127469547</v>
          </cell>
          <cell r="O267">
            <v>-31689316633</v>
          </cell>
          <cell r="P267">
            <v>-32084704625</v>
          </cell>
          <cell r="Q267">
            <v>-24615322918</v>
          </cell>
          <cell r="R267">
            <v>-27086415108</v>
          </cell>
          <cell r="S267">
            <v>-28947742832</v>
          </cell>
          <cell r="T267">
            <v>-30346506982</v>
          </cell>
          <cell r="U267">
            <v>-32255439270</v>
          </cell>
          <cell r="V267">
            <v>-45332493246</v>
          </cell>
        </row>
        <row r="268">
          <cell r="J268" t="str">
            <v>6-41212</v>
          </cell>
          <cell r="K268">
            <v>-844099057</v>
          </cell>
          <cell r="L268">
            <v>-810525679</v>
          </cell>
          <cell r="M268">
            <v>-853809873</v>
          </cell>
          <cell r="N268">
            <v>-1043225588</v>
          </cell>
          <cell r="O268">
            <v>-1016304381</v>
          </cell>
          <cell r="P268">
            <v>-1203197212</v>
          </cell>
          <cell r="Q268">
            <v>-743084123</v>
          </cell>
          <cell r="R268">
            <v>-924044128</v>
          </cell>
          <cell r="S268">
            <v>-1243548304</v>
          </cell>
          <cell r="T268">
            <v>-1295118411</v>
          </cell>
          <cell r="U268">
            <v>-1053304417</v>
          </cell>
          <cell r="V268">
            <v>-1200480525</v>
          </cell>
        </row>
        <row r="269">
          <cell r="J269" t="str">
            <v>6-41213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9000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18570</v>
          </cell>
          <cell r="V269">
            <v>0</v>
          </cell>
        </row>
        <row r="270">
          <cell r="J270" t="str">
            <v>6-41214</v>
          </cell>
          <cell r="K270">
            <v>-431350000</v>
          </cell>
          <cell r="L270">
            <v>-422966900</v>
          </cell>
          <cell r="M270">
            <v>-484985000</v>
          </cell>
          <cell r="N270">
            <v>-505520000</v>
          </cell>
          <cell r="O270">
            <v>-472540000</v>
          </cell>
          <cell r="P270">
            <v>-519355000</v>
          </cell>
          <cell r="Q270">
            <v>-414230000</v>
          </cell>
          <cell r="R270">
            <v>-505780000</v>
          </cell>
          <cell r="S270">
            <v>-541640000</v>
          </cell>
          <cell r="T270">
            <v>-566770000</v>
          </cell>
          <cell r="U270">
            <v>-586825000</v>
          </cell>
          <cell r="V270">
            <v>-598305000</v>
          </cell>
        </row>
        <row r="271">
          <cell r="J271" t="str">
            <v>6-41215</v>
          </cell>
          <cell r="K271">
            <v>-46335000</v>
          </cell>
          <cell r="L271">
            <v>-44904000</v>
          </cell>
          <cell r="M271">
            <v>-52095000</v>
          </cell>
          <cell r="N271">
            <v>-53274000</v>
          </cell>
          <cell r="O271">
            <v>-51312000</v>
          </cell>
          <cell r="P271">
            <v>-54009000</v>
          </cell>
          <cell r="Q271">
            <v>-41421000</v>
          </cell>
          <cell r="R271">
            <v>-48231000</v>
          </cell>
          <cell r="S271">
            <v>-49143000</v>
          </cell>
          <cell r="T271">
            <v>-52008000</v>
          </cell>
          <cell r="U271">
            <v>-56895000</v>
          </cell>
          <cell r="V271">
            <v>-60828000</v>
          </cell>
        </row>
        <row r="272">
          <cell r="J272" t="str">
            <v>6-41216</v>
          </cell>
          <cell r="K272">
            <v>-12451518</v>
          </cell>
          <cell r="L272">
            <v>-13606255</v>
          </cell>
          <cell r="M272">
            <v>-13292196</v>
          </cell>
          <cell r="N272">
            <v>-5053807</v>
          </cell>
          <cell r="O272">
            <v>-9768503</v>
          </cell>
          <cell r="P272">
            <v>-9101898</v>
          </cell>
          <cell r="Q272">
            <v>0</v>
          </cell>
          <cell r="R272">
            <v>-24691514</v>
          </cell>
          <cell r="S272">
            <v>-13569114</v>
          </cell>
          <cell r="T272">
            <v>-13689912</v>
          </cell>
          <cell r="U272">
            <v>-14875949</v>
          </cell>
          <cell r="V272">
            <v>-24216588</v>
          </cell>
        </row>
        <row r="273">
          <cell r="J273" t="str">
            <v>6-41217</v>
          </cell>
          <cell r="K273">
            <v>-58203890</v>
          </cell>
          <cell r="L273">
            <v>-41343580</v>
          </cell>
          <cell r="M273">
            <v>-66720660</v>
          </cell>
          <cell r="N273">
            <v>-59584410</v>
          </cell>
          <cell r="O273">
            <v>-63207388</v>
          </cell>
          <cell r="P273">
            <v>-64082753</v>
          </cell>
          <cell r="Q273">
            <v>-47850577</v>
          </cell>
          <cell r="R273">
            <v>-53858339</v>
          </cell>
          <cell r="S273">
            <v>-89896854</v>
          </cell>
          <cell r="T273">
            <v>-69853745</v>
          </cell>
          <cell r="U273">
            <v>-77638798</v>
          </cell>
          <cell r="V273">
            <v>-77272472</v>
          </cell>
        </row>
        <row r="274">
          <cell r="J274" t="str">
            <v>6-41221</v>
          </cell>
          <cell r="K274">
            <v>-2463963365</v>
          </cell>
          <cell r="L274">
            <v>-2381298644</v>
          </cell>
          <cell r="M274">
            <v>-2378521113</v>
          </cell>
          <cell r="N274">
            <v>-3233429259</v>
          </cell>
          <cell r="O274">
            <v>-3273228676</v>
          </cell>
          <cell r="P274">
            <v>-3454850988</v>
          </cell>
          <cell r="Q274">
            <v>-2334871195</v>
          </cell>
          <cell r="R274">
            <v>-2225611313</v>
          </cell>
          <cell r="S274">
            <v>-2530439194</v>
          </cell>
          <cell r="T274">
            <v>-2905314180</v>
          </cell>
          <cell r="U274">
            <v>-2199924619</v>
          </cell>
          <cell r="V274">
            <v>-4013197125</v>
          </cell>
        </row>
        <row r="275">
          <cell r="J275" t="str">
            <v>6-41233</v>
          </cell>
          <cell r="K275">
            <v>-61571751</v>
          </cell>
          <cell r="L275">
            <v>-48736165</v>
          </cell>
          <cell r="M275">
            <v>-25198248</v>
          </cell>
          <cell r="N275">
            <v>-30419253</v>
          </cell>
          <cell r="O275">
            <v>-107124351</v>
          </cell>
          <cell r="P275">
            <v>0</v>
          </cell>
          <cell r="Q275">
            <v>-10227075</v>
          </cell>
          <cell r="R275">
            <v>-1391688</v>
          </cell>
          <cell r="S275">
            <v>-807010</v>
          </cell>
          <cell r="T275">
            <v>0</v>
          </cell>
          <cell r="U275">
            <v>0</v>
          </cell>
          <cell r="V275">
            <v>0</v>
          </cell>
        </row>
        <row r="276">
          <cell r="J276" t="str">
            <v>6-41234</v>
          </cell>
          <cell r="K276">
            <v>-860000</v>
          </cell>
          <cell r="L276">
            <v>-2435000</v>
          </cell>
          <cell r="M276">
            <v>-1060000</v>
          </cell>
          <cell r="N276">
            <v>-2297500</v>
          </cell>
          <cell r="O276">
            <v>-3667500</v>
          </cell>
          <cell r="P276">
            <v>0</v>
          </cell>
          <cell r="Q276">
            <v>-312500</v>
          </cell>
          <cell r="R276">
            <v>-212500</v>
          </cell>
          <cell r="S276">
            <v>-85000</v>
          </cell>
          <cell r="T276">
            <v>0</v>
          </cell>
          <cell r="U276">
            <v>0</v>
          </cell>
          <cell r="V276">
            <v>0</v>
          </cell>
        </row>
        <row r="277">
          <cell r="J277" t="str">
            <v>6-41311</v>
          </cell>
          <cell r="K277">
            <v>-624370620</v>
          </cell>
          <cell r="L277">
            <v>-952574761</v>
          </cell>
          <cell r="M277">
            <v>-532856011</v>
          </cell>
          <cell r="N277">
            <v>-561453154</v>
          </cell>
          <cell r="O277">
            <v>-311744290</v>
          </cell>
          <cell r="P277">
            <v>-350980808</v>
          </cell>
          <cell r="Q277">
            <v>-350962613</v>
          </cell>
          <cell r="R277">
            <v>-254613892</v>
          </cell>
          <cell r="S277">
            <v>-360273180</v>
          </cell>
          <cell r="T277">
            <v>-517411698</v>
          </cell>
          <cell r="U277">
            <v>-789715645</v>
          </cell>
          <cell r="V277">
            <v>-370420363</v>
          </cell>
        </row>
        <row r="278">
          <cell r="J278" t="str">
            <v>6-41321</v>
          </cell>
          <cell r="K278">
            <v>-1583800</v>
          </cell>
          <cell r="L278">
            <v>-2711200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</row>
        <row r="279">
          <cell r="J279" t="str">
            <v>6-41411</v>
          </cell>
          <cell r="K279">
            <v>-67444375</v>
          </cell>
          <cell r="L279">
            <v>-229254245</v>
          </cell>
          <cell r="M279">
            <v>-228595220</v>
          </cell>
          <cell r="N279">
            <v>-71781875</v>
          </cell>
          <cell r="O279">
            <v>-361390075</v>
          </cell>
          <cell r="P279">
            <v>-273670144</v>
          </cell>
          <cell r="Q279">
            <v>-305702510</v>
          </cell>
          <cell r="R279">
            <v>-326224758</v>
          </cell>
          <cell r="S279">
            <v>-282629305</v>
          </cell>
          <cell r="T279">
            <v>-246832448</v>
          </cell>
          <cell r="U279">
            <v>-371647804</v>
          </cell>
          <cell r="V279">
            <v>-436360266</v>
          </cell>
        </row>
        <row r="280">
          <cell r="J280" t="str">
            <v>6-41412</v>
          </cell>
          <cell r="K280">
            <v>-1275757935</v>
          </cell>
          <cell r="L280">
            <v>-1232102695</v>
          </cell>
          <cell r="M280">
            <v>-1414661830</v>
          </cell>
          <cell r="N280">
            <v>-1611104685</v>
          </cell>
          <cell r="O280">
            <v>-2283701405</v>
          </cell>
          <cell r="P280">
            <v>-1869956660</v>
          </cell>
          <cell r="Q280">
            <v>-1466639560</v>
          </cell>
          <cell r="R280">
            <v>-1818728240</v>
          </cell>
          <cell r="S280">
            <v>-1482295805</v>
          </cell>
          <cell r="T280">
            <v>-1636234605</v>
          </cell>
          <cell r="U280">
            <v>-1615424800</v>
          </cell>
          <cell r="V280">
            <v>-1587112490</v>
          </cell>
        </row>
        <row r="281">
          <cell r="J281" t="str">
            <v>6-41414</v>
          </cell>
          <cell r="K281">
            <v>-66260000</v>
          </cell>
          <cell r="L281">
            <v>-65736800</v>
          </cell>
          <cell r="M281">
            <v>-67073600</v>
          </cell>
          <cell r="N281">
            <v>-74120000</v>
          </cell>
          <cell r="O281">
            <v>-72065600</v>
          </cell>
          <cell r="P281">
            <v>-75607200</v>
          </cell>
          <cell r="Q281">
            <v>-70754400</v>
          </cell>
          <cell r="R281">
            <v>-78772800</v>
          </cell>
          <cell r="S281">
            <v>-73852000</v>
          </cell>
          <cell r="T281">
            <v>-68960000</v>
          </cell>
          <cell r="U281">
            <v>-74742500</v>
          </cell>
          <cell r="V281">
            <v>-69528800</v>
          </cell>
        </row>
        <row r="282">
          <cell r="J282" t="str">
            <v>6-41415</v>
          </cell>
          <cell r="K282">
            <v>-3201000</v>
          </cell>
          <cell r="L282">
            <v>-2943000</v>
          </cell>
          <cell r="M282">
            <v>-3624000</v>
          </cell>
          <cell r="N282">
            <v>-4269000</v>
          </cell>
          <cell r="O282">
            <v>-4344000</v>
          </cell>
          <cell r="P282">
            <v>-4494000</v>
          </cell>
          <cell r="Q282">
            <v>-3444000</v>
          </cell>
          <cell r="R282">
            <v>-4398000</v>
          </cell>
          <cell r="S282">
            <v>-3711000</v>
          </cell>
          <cell r="T282">
            <v>-3813000</v>
          </cell>
          <cell r="U282">
            <v>-4305000</v>
          </cell>
          <cell r="V282">
            <v>-4206000</v>
          </cell>
        </row>
        <row r="283">
          <cell r="J283" t="str">
            <v>6-41416</v>
          </cell>
          <cell r="K283">
            <v>-1902385</v>
          </cell>
          <cell r="L283">
            <v>-1703921</v>
          </cell>
          <cell r="M283">
            <v>-1436409</v>
          </cell>
          <cell r="N283">
            <v>-700149</v>
          </cell>
          <cell r="O283">
            <v>-1406794</v>
          </cell>
          <cell r="P283">
            <v>-2251687</v>
          </cell>
          <cell r="Q283">
            <v>0</v>
          </cell>
          <cell r="R283">
            <v>-3694830</v>
          </cell>
          <cell r="S283">
            <v>-2473623</v>
          </cell>
          <cell r="T283">
            <v>-1624609</v>
          </cell>
          <cell r="U283">
            <v>-2072284</v>
          </cell>
          <cell r="V283">
            <v>-1906954</v>
          </cell>
        </row>
        <row r="284">
          <cell r="J284" t="str">
            <v>6-41421</v>
          </cell>
          <cell r="K284">
            <v>-8096875</v>
          </cell>
          <cell r="L284">
            <v>-13289375</v>
          </cell>
          <cell r="M284">
            <v>-22409250</v>
          </cell>
          <cell r="N284">
            <v>-21899625</v>
          </cell>
          <cell r="O284">
            <v>-33899750</v>
          </cell>
          <cell r="P284">
            <v>-10570000</v>
          </cell>
          <cell r="Q284">
            <v>-35674750</v>
          </cell>
          <cell r="R284">
            <v>-43236750</v>
          </cell>
          <cell r="S284">
            <v>-59486250</v>
          </cell>
          <cell r="T284">
            <v>-18793750</v>
          </cell>
          <cell r="U284">
            <v>-173377500</v>
          </cell>
          <cell r="V284">
            <v>-22027750</v>
          </cell>
        </row>
        <row r="285">
          <cell r="J285" t="str">
            <v>6-41431</v>
          </cell>
          <cell r="K285">
            <v>0</v>
          </cell>
          <cell r="L285">
            <v>-9823200</v>
          </cell>
          <cell r="M285">
            <v>-13126800</v>
          </cell>
          <cell r="N285">
            <v>-14526000</v>
          </cell>
          <cell r="O285">
            <v>-14274600</v>
          </cell>
          <cell r="P285">
            <v>-30568200</v>
          </cell>
          <cell r="Q285">
            <v>0</v>
          </cell>
          <cell r="R285">
            <v>-10956600</v>
          </cell>
          <cell r="S285">
            <v>-14614200</v>
          </cell>
          <cell r="T285">
            <v>0</v>
          </cell>
          <cell r="U285">
            <v>0</v>
          </cell>
          <cell r="V285">
            <v>0</v>
          </cell>
        </row>
        <row r="286">
          <cell r="J286" t="str">
            <v>6-41511</v>
          </cell>
          <cell r="K286">
            <v>-39165750</v>
          </cell>
          <cell r="L286">
            <v>-38571725</v>
          </cell>
          <cell r="M286">
            <v>-43870225</v>
          </cell>
          <cell r="N286">
            <v>-37621100</v>
          </cell>
          <cell r="O286">
            <v>-41009400</v>
          </cell>
          <cell r="P286">
            <v>-42792450</v>
          </cell>
          <cell r="Q286">
            <v>-52887750</v>
          </cell>
          <cell r="R286">
            <v>-52416250</v>
          </cell>
          <cell r="S286">
            <v>-55393100</v>
          </cell>
          <cell r="T286">
            <v>-44337400</v>
          </cell>
          <cell r="U286">
            <v>-47443600</v>
          </cell>
          <cell r="V286">
            <v>-62313350</v>
          </cell>
        </row>
        <row r="287">
          <cell r="J287" t="str">
            <v>6-41514</v>
          </cell>
          <cell r="K287">
            <v>-12340000</v>
          </cell>
          <cell r="L287">
            <v>-12360000</v>
          </cell>
          <cell r="M287">
            <v>-14920000</v>
          </cell>
          <cell r="N287">
            <v>-12740000</v>
          </cell>
          <cell r="O287">
            <v>-15480000</v>
          </cell>
          <cell r="P287">
            <v>-15900000</v>
          </cell>
          <cell r="Q287">
            <v>-20280000</v>
          </cell>
          <cell r="R287">
            <v>-21540000</v>
          </cell>
          <cell r="S287">
            <v>-23200000</v>
          </cell>
          <cell r="T287">
            <v>-18840000</v>
          </cell>
          <cell r="U287">
            <v>-21680000</v>
          </cell>
          <cell r="V287">
            <v>-28040000</v>
          </cell>
        </row>
        <row r="288">
          <cell r="J288" t="str">
            <v>6-41515</v>
          </cell>
          <cell r="K288">
            <v>-78000</v>
          </cell>
          <cell r="L288">
            <v>-60000</v>
          </cell>
          <cell r="M288">
            <v>-63000</v>
          </cell>
          <cell r="N288">
            <v>-102000</v>
          </cell>
          <cell r="O288">
            <v>-57000</v>
          </cell>
          <cell r="P288">
            <v>-57000</v>
          </cell>
          <cell r="Q288">
            <v>-90000</v>
          </cell>
          <cell r="R288">
            <v>-87000</v>
          </cell>
          <cell r="S288">
            <v>-114000</v>
          </cell>
          <cell r="T288">
            <v>-168000</v>
          </cell>
          <cell r="U288">
            <v>-99000</v>
          </cell>
          <cell r="V288">
            <v>-222000</v>
          </cell>
        </row>
        <row r="289">
          <cell r="J289" t="str">
            <v>6-41516</v>
          </cell>
          <cell r="K289">
            <v>-494618</v>
          </cell>
          <cell r="L289">
            <v>0</v>
          </cell>
          <cell r="M289">
            <v>-310447</v>
          </cell>
          <cell r="N289">
            <v>-180352</v>
          </cell>
          <cell r="O289">
            <v>-156240</v>
          </cell>
          <cell r="P289">
            <v>-177294</v>
          </cell>
          <cell r="Q289">
            <v>0</v>
          </cell>
          <cell r="R289">
            <v>-6652</v>
          </cell>
          <cell r="S289">
            <v>-630307</v>
          </cell>
          <cell r="T289">
            <v>0</v>
          </cell>
          <cell r="U289">
            <v>-419390</v>
          </cell>
          <cell r="V289">
            <v>-201364</v>
          </cell>
        </row>
        <row r="290">
          <cell r="J290" t="str">
            <v>6-41611</v>
          </cell>
          <cell r="K290">
            <v>-184134250</v>
          </cell>
          <cell r="L290">
            <v>-166870650</v>
          </cell>
          <cell r="M290">
            <v>-210525650</v>
          </cell>
          <cell r="N290">
            <v>-189703475</v>
          </cell>
          <cell r="O290">
            <v>-214904875</v>
          </cell>
          <cell r="P290">
            <v>-244385375</v>
          </cell>
          <cell r="Q290">
            <v>-229367725</v>
          </cell>
          <cell r="R290">
            <v>-232670600</v>
          </cell>
          <cell r="S290">
            <v>-171638125</v>
          </cell>
          <cell r="T290">
            <v>-134476425</v>
          </cell>
          <cell r="U290">
            <v>-139710350</v>
          </cell>
          <cell r="V290">
            <v>-181573600</v>
          </cell>
        </row>
        <row r="291">
          <cell r="J291" t="str">
            <v>6-41614</v>
          </cell>
          <cell r="K291">
            <v>-21540000</v>
          </cell>
          <cell r="L291">
            <v>-20920000</v>
          </cell>
          <cell r="M291">
            <v>-34180000</v>
          </cell>
          <cell r="N291">
            <v>-31080000</v>
          </cell>
          <cell r="O291">
            <v>-38200000</v>
          </cell>
          <cell r="P291">
            <v>-43820000</v>
          </cell>
          <cell r="Q291">
            <v>-43980000</v>
          </cell>
          <cell r="R291">
            <v>-44420000</v>
          </cell>
          <cell r="S291">
            <v>-18560000</v>
          </cell>
          <cell r="T291">
            <v>-9080000</v>
          </cell>
          <cell r="U291">
            <v>-11560000</v>
          </cell>
          <cell r="V291">
            <v>-19920000</v>
          </cell>
        </row>
        <row r="292">
          <cell r="J292" t="str">
            <v>6-41615</v>
          </cell>
          <cell r="K292">
            <v>-2079000</v>
          </cell>
          <cell r="L292">
            <v>-1947000</v>
          </cell>
          <cell r="M292">
            <v>-2583000</v>
          </cell>
          <cell r="N292">
            <v>-2247000</v>
          </cell>
          <cell r="O292">
            <v>-2847000</v>
          </cell>
          <cell r="P292">
            <v>-3132000</v>
          </cell>
          <cell r="Q292">
            <v>-3147000</v>
          </cell>
          <cell r="R292">
            <v>-2934000</v>
          </cell>
          <cell r="S292">
            <v>-1602000</v>
          </cell>
          <cell r="T292">
            <v>-1041000</v>
          </cell>
          <cell r="U292">
            <v>-1197000</v>
          </cell>
          <cell r="V292">
            <v>-1878000</v>
          </cell>
        </row>
        <row r="293">
          <cell r="J293" t="str">
            <v>6-41616</v>
          </cell>
          <cell r="K293">
            <v>-2650001</v>
          </cell>
          <cell r="L293">
            <v>0</v>
          </cell>
          <cell r="M293">
            <v>-1509210</v>
          </cell>
          <cell r="N293">
            <v>-922092</v>
          </cell>
          <cell r="O293">
            <v>-828008</v>
          </cell>
          <cell r="P293">
            <v>-931332</v>
          </cell>
          <cell r="Q293">
            <v>0</v>
          </cell>
          <cell r="R293">
            <v>-119276</v>
          </cell>
          <cell r="S293">
            <v>-2948666</v>
          </cell>
          <cell r="T293">
            <v>0</v>
          </cell>
          <cell r="U293">
            <v>-1347052</v>
          </cell>
          <cell r="V293">
            <v>-611632</v>
          </cell>
        </row>
        <row r="294">
          <cell r="J294" t="str">
            <v>6-41621</v>
          </cell>
          <cell r="K294">
            <v>-74000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</row>
        <row r="295">
          <cell r="J295" t="str">
            <v>6-42110</v>
          </cell>
          <cell r="K295">
            <v>-77738900</v>
          </cell>
          <cell r="L295">
            <v>-78765425</v>
          </cell>
          <cell r="M295">
            <v>-99312650</v>
          </cell>
          <cell r="N295">
            <v>-81742725</v>
          </cell>
          <cell r="O295">
            <v>-64733800</v>
          </cell>
          <cell r="P295">
            <v>-58243100</v>
          </cell>
          <cell r="Q295">
            <v>-54119600</v>
          </cell>
          <cell r="R295">
            <v>-65620350</v>
          </cell>
          <cell r="S295">
            <v>-66482425</v>
          </cell>
          <cell r="T295">
            <v>-86104475</v>
          </cell>
          <cell r="U295">
            <v>-62399650</v>
          </cell>
          <cell r="V295">
            <v>-63909350</v>
          </cell>
        </row>
        <row r="296">
          <cell r="J296" t="str">
            <v>6-42160</v>
          </cell>
          <cell r="K296">
            <v>-324150000</v>
          </cell>
          <cell r="L296">
            <v>-299670000</v>
          </cell>
          <cell r="M296">
            <v>-374600000</v>
          </cell>
          <cell r="N296">
            <v>-367570000</v>
          </cell>
          <cell r="O296">
            <v>-346380000</v>
          </cell>
          <cell r="P296">
            <v>-364760000</v>
          </cell>
          <cell r="Q296">
            <v>-304430000</v>
          </cell>
          <cell r="R296">
            <v>-357180000</v>
          </cell>
          <cell r="S296">
            <v>-377890000</v>
          </cell>
          <cell r="T296">
            <v>-387250600</v>
          </cell>
          <cell r="U296">
            <v>-360470000</v>
          </cell>
          <cell r="V296">
            <v>-346260000</v>
          </cell>
        </row>
        <row r="297">
          <cell r="J297" t="str">
            <v>6-42220</v>
          </cell>
          <cell r="K297">
            <v>-3974546</v>
          </cell>
          <cell r="L297">
            <v>0</v>
          </cell>
          <cell r="M297">
            <v>-3454545</v>
          </cell>
          <cell r="N297">
            <v>-3440000</v>
          </cell>
          <cell r="O297">
            <v>-3337273</v>
          </cell>
          <cell r="P297">
            <v>-3704545</v>
          </cell>
          <cell r="Q297">
            <v>-2530909</v>
          </cell>
          <cell r="R297">
            <v>-3736363</v>
          </cell>
          <cell r="S297">
            <v>-2286364</v>
          </cell>
          <cell r="T297">
            <v>-3012728</v>
          </cell>
          <cell r="U297">
            <v>-3151818</v>
          </cell>
          <cell r="V297">
            <v>-4676362</v>
          </cell>
        </row>
        <row r="298">
          <cell r="J298" t="str">
            <v>6-42270</v>
          </cell>
          <cell r="K298">
            <v>-472727</v>
          </cell>
          <cell r="L298">
            <v>-976573</v>
          </cell>
          <cell r="M298">
            <v>0</v>
          </cell>
          <cell r="N298">
            <v>0</v>
          </cell>
          <cell r="O298">
            <v>0</v>
          </cell>
          <cell r="P298">
            <v>-1690432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</row>
        <row r="299">
          <cell r="J299" t="str">
            <v>6-42310</v>
          </cell>
          <cell r="K299">
            <v>-594952825</v>
          </cell>
          <cell r="L299">
            <v>-590594795</v>
          </cell>
          <cell r="M299">
            <v>-704588335</v>
          </cell>
          <cell r="N299">
            <v>-698898075</v>
          </cell>
          <cell r="O299">
            <v>-640620080</v>
          </cell>
          <cell r="P299">
            <v>-704317790</v>
          </cell>
          <cell r="Q299">
            <v>-575995095</v>
          </cell>
          <cell r="R299">
            <v>-660222425</v>
          </cell>
          <cell r="S299">
            <v>-710940515</v>
          </cell>
          <cell r="T299">
            <v>-741730695</v>
          </cell>
          <cell r="U299">
            <v>-769084530</v>
          </cell>
          <cell r="V299">
            <v>-770165405</v>
          </cell>
        </row>
        <row r="300">
          <cell r="J300" t="str">
            <v>6-42360</v>
          </cell>
          <cell r="K300">
            <v>-90636273</v>
          </cell>
          <cell r="L300">
            <v>-100727172</v>
          </cell>
          <cell r="M300">
            <v>-117727155</v>
          </cell>
          <cell r="N300">
            <v>-109272618</v>
          </cell>
          <cell r="O300">
            <v>-104272623</v>
          </cell>
          <cell r="P300">
            <v>-102181716</v>
          </cell>
          <cell r="Q300">
            <v>-85727187</v>
          </cell>
          <cell r="R300">
            <v>-96363540</v>
          </cell>
          <cell r="S300">
            <v>-99908991</v>
          </cell>
          <cell r="T300">
            <v>-107363529</v>
          </cell>
          <cell r="U300">
            <v>-119181699</v>
          </cell>
          <cell r="V300">
            <v>-122727150</v>
          </cell>
        </row>
        <row r="301">
          <cell r="J301" t="str">
            <v>6-42410</v>
          </cell>
          <cell r="K301">
            <v>-379342135</v>
          </cell>
          <cell r="L301">
            <v>-381402994</v>
          </cell>
          <cell r="M301">
            <v>-458094025</v>
          </cell>
          <cell r="N301">
            <v>-414711228</v>
          </cell>
          <cell r="O301">
            <v>-361835328</v>
          </cell>
          <cell r="P301">
            <v>-376449969</v>
          </cell>
          <cell r="Q301">
            <v>-312810663</v>
          </cell>
          <cell r="R301">
            <v>-367395344</v>
          </cell>
          <cell r="S301">
            <v>-388342725</v>
          </cell>
          <cell r="T301">
            <v>-401274888</v>
          </cell>
          <cell r="U301">
            <v>-402966915</v>
          </cell>
          <cell r="V301">
            <v>-392516110</v>
          </cell>
        </row>
        <row r="302">
          <cell r="J302" t="str">
            <v>6-42460</v>
          </cell>
          <cell r="K302">
            <v>-43057349</v>
          </cell>
          <cell r="L302">
            <v>-145420980</v>
          </cell>
          <cell r="M302">
            <v>-155501551</v>
          </cell>
          <cell r="N302">
            <v>-104743345</v>
          </cell>
          <cell r="O302">
            <v>-67643358</v>
          </cell>
          <cell r="P302">
            <v>-181580214</v>
          </cell>
          <cell r="Q302">
            <v>-93496063</v>
          </cell>
          <cell r="R302">
            <v>-84957174</v>
          </cell>
          <cell r="S302">
            <v>-35483472</v>
          </cell>
          <cell r="T302">
            <v>-122452873</v>
          </cell>
          <cell r="U302">
            <v>-309432708</v>
          </cell>
          <cell r="V302">
            <v>-109838555</v>
          </cell>
        </row>
        <row r="303">
          <cell r="J303" t="str">
            <v>6-42510</v>
          </cell>
          <cell r="K303">
            <v>-1110429245</v>
          </cell>
          <cell r="L303">
            <v>-1110750229</v>
          </cell>
          <cell r="M303">
            <v>-1119144155</v>
          </cell>
          <cell r="N303">
            <v>-957731130</v>
          </cell>
          <cell r="O303">
            <v>-715923734</v>
          </cell>
          <cell r="P303">
            <v>-872534687</v>
          </cell>
          <cell r="Q303">
            <v>-607754455</v>
          </cell>
          <cell r="R303">
            <v>-919896489</v>
          </cell>
          <cell r="S303">
            <v>-743528309</v>
          </cell>
          <cell r="T303">
            <v>-688524492</v>
          </cell>
          <cell r="U303">
            <v>-633645947</v>
          </cell>
          <cell r="V303">
            <v>-857758474</v>
          </cell>
        </row>
        <row r="304">
          <cell r="J304" t="str">
            <v>6-42520</v>
          </cell>
          <cell r="K304">
            <v>-1076125</v>
          </cell>
          <cell r="L304">
            <v>-640500</v>
          </cell>
          <cell r="M304">
            <v>-865950</v>
          </cell>
          <cell r="N304">
            <v>-515850</v>
          </cell>
          <cell r="O304">
            <v>-503150</v>
          </cell>
          <cell r="P304">
            <v>-467850</v>
          </cell>
          <cell r="Q304">
            <v>-310550</v>
          </cell>
          <cell r="R304">
            <v>-825650</v>
          </cell>
          <cell r="S304">
            <v>-24075</v>
          </cell>
          <cell r="T304">
            <v>-923900</v>
          </cell>
          <cell r="U304">
            <v>-1217350</v>
          </cell>
          <cell r="V304">
            <v>-1686400</v>
          </cell>
        </row>
        <row r="305">
          <cell r="J305" t="str">
            <v>6-42860</v>
          </cell>
          <cell r="K305">
            <v>-2327848</v>
          </cell>
          <cell r="L305">
            <v>0</v>
          </cell>
          <cell r="M305">
            <v>-3071548</v>
          </cell>
          <cell r="N305">
            <v>-2943249</v>
          </cell>
          <cell r="O305">
            <v>-4120483</v>
          </cell>
          <cell r="P305">
            <v>-696369</v>
          </cell>
          <cell r="Q305">
            <v>-2598650</v>
          </cell>
          <cell r="R305">
            <v>389951</v>
          </cell>
          <cell r="S305">
            <v>-4206618</v>
          </cell>
          <cell r="T305">
            <v>-2391404</v>
          </cell>
          <cell r="U305">
            <v>-2486678</v>
          </cell>
          <cell r="V305">
            <v>-1944965</v>
          </cell>
        </row>
        <row r="306">
          <cell r="J306" t="str">
            <v>6-42870</v>
          </cell>
          <cell r="K306">
            <v>0</v>
          </cell>
          <cell r="L306">
            <v>-1477376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-1655200</v>
          </cell>
          <cell r="V306">
            <v>0</v>
          </cell>
        </row>
        <row r="307">
          <cell r="J307" t="str">
            <v>6-42880</v>
          </cell>
          <cell r="K307">
            <v>-921425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</row>
        <row r="308">
          <cell r="J308" t="str">
            <v>6-42910</v>
          </cell>
          <cell r="K308">
            <v>-324928</v>
          </cell>
          <cell r="L308">
            <v>-147737</v>
          </cell>
          <cell r="M308">
            <v>-307155</v>
          </cell>
          <cell r="N308">
            <v>-294326</v>
          </cell>
          <cell r="O308">
            <v>-412048</v>
          </cell>
          <cell r="P308">
            <v>-69636</v>
          </cell>
          <cell r="Q308">
            <v>-439295</v>
          </cell>
          <cell r="R308">
            <v>-307147</v>
          </cell>
          <cell r="S308">
            <v>-420662</v>
          </cell>
          <cell r="T308">
            <v>-239141</v>
          </cell>
          <cell r="U308">
            <v>-414188</v>
          </cell>
          <cell r="V308">
            <v>-194497</v>
          </cell>
        </row>
        <row r="309">
          <cell r="J309" t="str">
            <v>6-42960</v>
          </cell>
          <cell r="K309">
            <v>-5004000</v>
          </cell>
          <cell r="L309">
            <v>-5032800</v>
          </cell>
          <cell r="M309">
            <v>-5162800</v>
          </cell>
          <cell r="N309">
            <v>-5208400</v>
          </cell>
          <cell r="O309">
            <v>-5189200</v>
          </cell>
          <cell r="P309">
            <v>-5286800</v>
          </cell>
          <cell r="Q309">
            <v>-5334000</v>
          </cell>
          <cell r="R309">
            <v>-5407200</v>
          </cell>
          <cell r="S309">
            <v>-5666000</v>
          </cell>
          <cell r="T309">
            <v>-5505600</v>
          </cell>
          <cell r="U309">
            <v>-8176560</v>
          </cell>
          <cell r="V309">
            <v>-5526400</v>
          </cell>
        </row>
        <row r="310">
          <cell r="J310" t="str">
            <v>6-42970</v>
          </cell>
          <cell r="K310">
            <v>-22510560</v>
          </cell>
          <cell r="L310">
            <v>-2710560</v>
          </cell>
          <cell r="M310">
            <v>-2710560</v>
          </cell>
          <cell r="N310">
            <v>-2710560</v>
          </cell>
          <cell r="O310">
            <v>-12910560</v>
          </cell>
          <cell r="P310">
            <v>7489440</v>
          </cell>
          <cell r="Q310">
            <v>-2710560</v>
          </cell>
          <cell r="R310">
            <v>-2710560</v>
          </cell>
          <cell r="S310">
            <v>-2710560</v>
          </cell>
          <cell r="T310">
            <v>-2710560</v>
          </cell>
          <cell r="U310">
            <v>0</v>
          </cell>
          <cell r="V310">
            <v>-2710560</v>
          </cell>
        </row>
        <row r="311">
          <cell r="J311" t="str">
            <v>6-51101</v>
          </cell>
          <cell r="K311">
            <v>-31905454</v>
          </cell>
          <cell r="L311">
            <v>-37642001</v>
          </cell>
          <cell r="M311">
            <v>-52331363</v>
          </cell>
          <cell r="N311">
            <v>-33530454</v>
          </cell>
          <cell r="O311">
            <v>-58660000</v>
          </cell>
          <cell r="P311">
            <v>-32257273</v>
          </cell>
          <cell r="Q311">
            <v>-35953806</v>
          </cell>
          <cell r="R311">
            <v>-50986727</v>
          </cell>
          <cell r="S311">
            <v>-293958182</v>
          </cell>
          <cell r="T311">
            <v>-45875000</v>
          </cell>
          <cell r="U311">
            <v>-38912000</v>
          </cell>
          <cell r="V311">
            <v>-24876364</v>
          </cell>
        </row>
        <row r="312">
          <cell r="J312" t="str">
            <v>6-51201</v>
          </cell>
          <cell r="K312">
            <v>-104181908</v>
          </cell>
          <cell r="L312">
            <v>-118233096</v>
          </cell>
          <cell r="M312">
            <v>-129530721</v>
          </cell>
          <cell r="N312">
            <v>-236819025</v>
          </cell>
          <cell r="O312">
            <v>-231930035</v>
          </cell>
          <cell r="P312">
            <v>-329401815</v>
          </cell>
          <cell r="Q312">
            <v>-175611526</v>
          </cell>
          <cell r="R312">
            <v>-144064735</v>
          </cell>
          <cell r="S312">
            <v>-175849250</v>
          </cell>
          <cell r="T312">
            <v>-164138589</v>
          </cell>
          <cell r="U312">
            <v>-148874363</v>
          </cell>
          <cell r="V312">
            <v>-127669218</v>
          </cell>
        </row>
        <row r="313">
          <cell r="J313" t="str">
            <v>6-51301</v>
          </cell>
          <cell r="K313">
            <v>-268341980</v>
          </cell>
          <cell r="L313">
            <v>-170975000</v>
          </cell>
          <cell r="M313">
            <v>-231600000</v>
          </cell>
          <cell r="N313">
            <v>-58050000</v>
          </cell>
          <cell r="O313">
            <v>-267413604</v>
          </cell>
          <cell r="P313">
            <v>-292039729</v>
          </cell>
          <cell r="Q313">
            <v>-308205000</v>
          </cell>
          <cell r="R313">
            <v>-286447273</v>
          </cell>
          <cell r="S313">
            <v>-265841624</v>
          </cell>
          <cell r="T313">
            <v>-287005000</v>
          </cell>
          <cell r="U313">
            <v>-299285000</v>
          </cell>
          <cell r="V313">
            <v>-319035000</v>
          </cell>
        </row>
        <row r="314">
          <cell r="J314" t="str">
            <v>6-51401</v>
          </cell>
          <cell r="K314">
            <v>-206826786</v>
          </cell>
          <cell r="L314">
            <v>-196361096</v>
          </cell>
          <cell r="M314">
            <v>-287722897</v>
          </cell>
          <cell r="N314">
            <v>-319454342</v>
          </cell>
          <cell r="O314">
            <v>-316544395</v>
          </cell>
          <cell r="P314">
            <v>-294875270</v>
          </cell>
          <cell r="Q314">
            <v>-237319325</v>
          </cell>
          <cell r="R314">
            <v>-305964543</v>
          </cell>
          <cell r="S314">
            <v>-218149887</v>
          </cell>
          <cell r="T314">
            <v>-298108652</v>
          </cell>
          <cell r="U314">
            <v>-203384171</v>
          </cell>
          <cell r="V314">
            <v>-240788089</v>
          </cell>
        </row>
        <row r="315">
          <cell r="J315" t="str">
            <v>6-51501</v>
          </cell>
          <cell r="K315">
            <v>-199347738</v>
          </cell>
          <cell r="L315">
            <v>-220776636</v>
          </cell>
          <cell r="M315">
            <v>-228547428</v>
          </cell>
          <cell r="N315">
            <v>-195912748</v>
          </cell>
          <cell r="O315">
            <v>-143769621</v>
          </cell>
          <cell r="P315">
            <v>-109367269</v>
          </cell>
          <cell r="Q315">
            <v>-147670453</v>
          </cell>
          <cell r="R315">
            <v>-90163635</v>
          </cell>
          <cell r="S315">
            <v>-200979086</v>
          </cell>
          <cell r="T315">
            <v>-179209086</v>
          </cell>
          <cell r="U315">
            <v>-498054543</v>
          </cell>
          <cell r="V315">
            <v>-161936366</v>
          </cell>
        </row>
        <row r="316">
          <cell r="J316" t="str">
            <v>6-51601</v>
          </cell>
          <cell r="K316">
            <v>-36693370</v>
          </cell>
          <cell r="L316">
            <v>-68964159</v>
          </cell>
          <cell r="M316">
            <v>-47251498</v>
          </cell>
          <cell r="N316">
            <v>-202890414</v>
          </cell>
          <cell r="O316">
            <v>-26278153</v>
          </cell>
          <cell r="P316">
            <v>-28734108</v>
          </cell>
          <cell r="Q316">
            <v>-24537290</v>
          </cell>
          <cell r="R316">
            <v>6334632</v>
          </cell>
          <cell r="S316">
            <v>-40160762</v>
          </cell>
          <cell r="T316">
            <v>-47330604</v>
          </cell>
          <cell r="U316">
            <v>1524222</v>
          </cell>
          <cell r="V316">
            <v>-15927532</v>
          </cell>
        </row>
        <row r="317">
          <cell r="J317" t="str">
            <v>6-61110</v>
          </cell>
          <cell r="K317">
            <v>4545454</v>
          </cell>
          <cell r="L317">
            <v>-363636</v>
          </cell>
          <cell r="M317">
            <v>-90909</v>
          </cell>
          <cell r="N317">
            <v>-514545455</v>
          </cell>
          <cell r="O317">
            <v>-189090915</v>
          </cell>
          <cell r="P317">
            <v>-645454545</v>
          </cell>
          <cell r="Q317">
            <v>-136363636</v>
          </cell>
          <cell r="R317">
            <v>-392727277</v>
          </cell>
          <cell r="S317">
            <v>-189090911</v>
          </cell>
          <cell r="T317">
            <v>-180000000</v>
          </cell>
          <cell r="U317">
            <v>0</v>
          </cell>
          <cell r="V317">
            <v>-627727276</v>
          </cell>
        </row>
        <row r="318">
          <cell r="J318" t="str">
            <v>6-61210</v>
          </cell>
          <cell r="K318">
            <v>-65454545</v>
          </cell>
          <cell r="L318">
            <v>-9181816</v>
          </cell>
          <cell r="M318">
            <v>-87363636</v>
          </cell>
          <cell r="N318">
            <v>-3090909</v>
          </cell>
          <cell r="O318">
            <v>-84136364</v>
          </cell>
          <cell r="P318">
            <v>-53181818</v>
          </cell>
          <cell r="Q318">
            <v>-1999999</v>
          </cell>
          <cell r="R318">
            <v>-83045454</v>
          </cell>
          <cell r="S318">
            <v>-57136361</v>
          </cell>
          <cell r="T318">
            <v>-7090909</v>
          </cell>
          <cell r="U318">
            <v>-45136364</v>
          </cell>
          <cell r="V318">
            <v>-274090909</v>
          </cell>
        </row>
        <row r="319">
          <cell r="J319" t="str">
            <v>6-61220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-2272727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-49545455</v>
          </cell>
          <cell r="V319">
            <v>0</v>
          </cell>
        </row>
        <row r="320">
          <cell r="J320" t="str">
            <v>6-61230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-18181818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-75000000</v>
          </cell>
          <cell r="U320">
            <v>0</v>
          </cell>
          <cell r="V320">
            <v>-326727272</v>
          </cell>
        </row>
        <row r="321">
          <cell r="J321" t="str">
            <v>6-61240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3636364</v>
          </cell>
          <cell r="T321">
            <v>0</v>
          </cell>
          <cell r="U321">
            <v>-14090909</v>
          </cell>
          <cell r="V321">
            <v>0</v>
          </cell>
        </row>
        <row r="322">
          <cell r="J322" t="str">
            <v>6-61250</v>
          </cell>
          <cell r="K322">
            <v>0</v>
          </cell>
          <cell r="L322">
            <v>-41000000</v>
          </cell>
          <cell r="M322">
            <v>1000000</v>
          </cell>
          <cell r="N322">
            <v>0</v>
          </cell>
          <cell r="O322">
            <v>-28636364</v>
          </cell>
          <cell r="P322">
            <v>0</v>
          </cell>
          <cell r="Q322">
            <v>-32272727</v>
          </cell>
          <cell r="R322">
            <v>0</v>
          </cell>
          <cell r="S322">
            <v>-42272728</v>
          </cell>
          <cell r="T322">
            <v>-23181818</v>
          </cell>
          <cell r="U322">
            <v>-36363636</v>
          </cell>
          <cell r="V322">
            <v>-20454545</v>
          </cell>
        </row>
        <row r="323">
          <cell r="J323" t="str">
            <v>6-61260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-21818182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-4090909</v>
          </cell>
        </row>
        <row r="324">
          <cell r="J324" t="str">
            <v>6-61310</v>
          </cell>
          <cell r="K324">
            <v>-33181818</v>
          </cell>
          <cell r="L324">
            <v>0</v>
          </cell>
          <cell r="M324">
            <v>-32727273</v>
          </cell>
          <cell r="N324">
            <v>0</v>
          </cell>
          <cell r="O324">
            <v>-26363637</v>
          </cell>
          <cell r="P324">
            <v>0</v>
          </cell>
          <cell r="Q324">
            <v>0</v>
          </cell>
          <cell r="R324">
            <v>-17272727</v>
          </cell>
          <cell r="S324">
            <v>-27727273</v>
          </cell>
          <cell r="T324">
            <v>-29090910</v>
          </cell>
          <cell r="U324">
            <v>-61090909</v>
          </cell>
          <cell r="V324">
            <v>-60909091</v>
          </cell>
        </row>
        <row r="325">
          <cell r="J325" t="str">
            <v>6-61320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-6818182</v>
          </cell>
          <cell r="P325">
            <v>0</v>
          </cell>
          <cell r="Q325">
            <v>0</v>
          </cell>
          <cell r="R325">
            <v>-6818182</v>
          </cell>
          <cell r="S325">
            <v>-38181819</v>
          </cell>
          <cell r="T325">
            <v>-21818182</v>
          </cell>
          <cell r="U325">
            <v>0</v>
          </cell>
          <cell r="V325">
            <v>-25454545</v>
          </cell>
        </row>
        <row r="326">
          <cell r="J326" t="str">
            <v>6-61410</v>
          </cell>
          <cell r="K326">
            <v>-7000000</v>
          </cell>
          <cell r="L326">
            <v>0</v>
          </cell>
          <cell r="M326">
            <v>0</v>
          </cell>
          <cell r="N326">
            <v>-31818182</v>
          </cell>
          <cell r="O326">
            <v>-68181818</v>
          </cell>
          <cell r="P326">
            <v>-39090908</v>
          </cell>
          <cell r="Q326">
            <v>-31363638</v>
          </cell>
          <cell r="R326">
            <v>0</v>
          </cell>
          <cell r="S326">
            <v>-49090909</v>
          </cell>
          <cell r="T326">
            <v>-35000000</v>
          </cell>
          <cell r="U326">
            <v>0</v>
          </cell>
          <cell r="V326">
            <v>-4000001</v>
          </cell>
        </row>
        <row r="327">
          <cell r="J327" t="str">
            <v>6-61420</v>
          </cell>
          <cell r="K327">
            <v>-12027273</v>
          </cell>
          <cell r="L327">
            <v>0</v>
          </cell>
          <cell r="M327">
            <v>0</v>
          </cell>
          <cell r="N327">
            <v>0</v>
          </cell>
          <cell r="O327">
            <v>-1363636</v>
          </cell>
          <cell r="P327">
            <v>-5454545</v>
          </cell>
          <cell r="Q327">
            <v>0</v>
          </cell>
          <cell r="R327">
            <v>0</v>
          </cell>
          <cell r="S327">
            <v>-115454545</v>
          </cell>
          <cell r="T327">
            <v>0</v>
          </cell>
          <cell r="U327">
            <v>0</v>
          </cell>
          <cell r="V327">
            <v>0</v>
          </cell>
        </row>
        <row r="328">
          <cell r="J328" t="str">
            <v>6-61510</v>
          </cell>
          <cell r="K328">
            <v>-37727273</v>
          </cell>
          <cell r="L328">
            <v>-48727273</v>
          </cell>
          <cell r="M328">
            <v>-89954546</v>
          </cell>
          <cell r="N328">
            <v>12986364</v>
          </cell>
          <cell r="O328">
            <v>-75909091</v>
          </cell>
          <cell r="P328">
            <v>0</v>
          </cell>
          <cell r="Q328">
            <v>-7000000</v>
          </cell>
          <cell r="R328">
            <v>-16727273</v>
          </cell>
          <cell r="S328">
            <v>-31818182</v>
          </cell>
          <cell r="T328">
            <v>-70909091</v>
          </cell>
          <cell r="U328">
            <v>-54727274</v>
          </cell>
          <cell r="V328">
            <v>-248327273</v>
          </cell>
        </row>
        <row r="329">
          <cell r="J329" t="str">
            <v>6-61610</v>
          </cell>
          <cell r="K329">
            <v>-13636364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</row>
        <row r="330">
          <cell r="J330" t="str">
            <v>6-61710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-61363636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</row>
        <row r="331">
          <cell r="J331" t="str">
            <v>6-61810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-3181818</v>
          </cell>
          <cell r="T331">
            <v>0</v>
          </cell>
          <cell r="U331">
            <v>-38545455</v>
          </cell>
          <cell r="V331">
            <v>14454546</v>
          </cell>
        </row>
        <row r="332">
          <cell r="J332" t="str">
            <v>6-61910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-34545455</v>
          </cell>
          <cell r="S332">
            <v>0</v>
          </cell>
          <cell r="T332">
            <v>3181819</v>
          </cell>
          <cell r="U332">
            <v>0</v>
          </cell>
          <cell r="V332">
            <v>0</v>
          </cell>
        </row>
        <row r="333">
          <cell r="J333" t="str">
            <v>6-61920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-47727273</v>
          </cell>
          <cell r="T333">
            <v>0</v>
          </cell>
          <cell r="U333">
            <v>0</v>
          </cell>
          <cell r="V333">
            <v>0</v>
          </cell>
        </row>
        <row r="334">
          <cell r="J334" t="str">
            <v>Grand Total</v>
          </cell>
          <cell r="K334">
            <v>-28417087092</v>
          </cell>
          <cell r="L334">
            <v>-23448585077</v>
          </cell>
          <cell r="M334">
            <v>-33735050593</v>
          </cell>
          <cell r="N334">
            <v>-25989749128</v>
          </cell>
          <cell r="O334">
            <v>-26371250259</v>
          </cell>
          <cell r="P334">
            <v>-24946573549</v>
          </cell>
          <cell r="Q334">
            <v>-21390339830</v>
          </cell>
          <cell r="R334">
            <v>-28457493596</v>
          </cell>
          <cell r="S334">
            <v>-32269358059</v>
          </cell>
          <cell r="T334">
            <v>-20908868215</v>
          </cell>
          <cell r="U334">
            <v>-25338043526</v>
          </cell>
          <cell r="V334">
            <v>-27312295755</v>
          </cell>
        </row>
      </sheetData>
      <sheetData sheetId="9"/>
      <sheetData sheetId="10"/>
      <sheetData sheetId="11">
        <row r="9">
          <cell r="C9">
            <v>60000</v>
          </cell>
        </row>
      </sheetData>
      <sheetData sheetId="12">
        <row r="9">
          <cell r="C9">
            <v>60000</v>
          </cell>
          <cell r="D9" t="str">
            <v>Operating Revenue - Nett</v>
          </cell>
          <cell r="F9">
            <v>98117994900</v>
          </cell>
          <cell r="G9">
            <v>94555734100</v>
          </cell>
          <cell r="H9">
            <v>99937735500</v>
          </cell>
          <cell r="I9">
            <v>103534435900</v>
          </cell>
          <cell r="J9">
            <v>104766722400</v>
          </cell>
          <cell r="K9">
            <v>108221417500</v>
          </cell>
          <cell r="L9">
            <v>106303251900</v>
          </cell>
          <cell r="M9">
            <v>111259252900</v>
          </cell>
          <cell r="N9">
            <v>113638337300</v>
          </cell>
          <cell r="O9">
            <v>118417176400</v>
          </cell>
          <cell r="P9">
            <v>116211001200</v>
          </cell>
          <cell r="Q9">
            <v>118355696700</v>
          </cell>
          <cell r="R9">
            <v>1293318756700</v>
          </cell>
        </row>
        <row r="11">
          <cell r="C11">
            <v>61000</v>
          </cell>
          <cell r="D11" t="str">
            <v xml:space="preserve">Operating Revenue - Gross </v>
          </cell>
          <cell r="F11">
            <v>98838722800</v>
          </cell>
          <cell r="G11">
            <v>95269432500</v>
          </cell>
          <cell r="H11">
            <v>100672948800</v>
          </cell>
          <cell r="I11">
            <v>104362703000</v>
          </cell>
          <cell r="J11">
            <v>105602810100</v>
          </cell>
          <cell r="K11">
            <v>109115225000</v>
          </cell>
          <cell r="L11">
            <v>107054150900</v>
          </cell>
          <cell r="M11">
            <v>112040581400</v>
          </cell>
          <cell r="N11">
            <v>114488817500</v>
          </cell>
          <cell r="O11">
            <v>119343370200</v>
          </cell>
          <cell r="P11">
            <v>117111147400</v>
          </cell>
          <cell r="Q11">
            <v>119299371100</v>
          </cell>
          <cell r="R11">
            <v>1303199280700</v>
          </cell>
        </row>
        <row r="13">
          <cell r="C13">
            <v>61100</v>
          </cell>
          <cell r="D13" t="str">
            <v>OR - Ground Handling Premier</v>
          </cell>
          <cell r="F13">
            <v>30660343400</v>
          </cell>
          <cell r="G13">
            <v>28142602300</v>
          </cell>
          <cell r="H13">
            <v>30274296500</v>
          </cell>
          <cell r="I13">
            <v>29600374300</v>
          </cell>
          <cell r="J13">
            <v>30299658000</v>
          </cell>
          <cell r="K13">
            <v>29001913700</v>
          </cell>
          <cell r="L13">
            <v>33803749800</v>
          </cell>
          <cell r="M13">
            <v>34553925100</v>
          </cell>
          <cell r="N13">
            <v>33385453600</v>
          </cell>
          <cell r="O13">
            <v>34031214400</v>
          </cell>
          <cell r="P13">
            <v>32920015500</v>
          </cell>
          <cell r="Q13">
            <v>34154806600</v>
          </cell>
          <cell r="R13">
            <v>380828353200</v>
          </cell>
        </row>
        <row r="15">
          <cell r="C15" t="str">
            <v>6-10000</v>
          </cell>
          <cell r="D15" t="str">
            <v>Ground Handling Services Premier</v>
          </cell>
          <cell r="F15">
            <v>30660343400</v>
          </cell>
          <cell r="G15">
            <v>28142602300</v>
          </cell>
          <cell r="H15">
            <v>30274296500</v>
          </cell>
          <cell r="I15">
            <v>29600374300</v>
          </cell>
          <cell r="J15">
            <v>30299658000</v>
          </cell>
          <cell r="K15">
            <v>29001913700</v>
          </cell>
          <cell r="L15">
            <v>33803749800</v>
          </cell>
          <cell r="M15">
            <v>34553925100</v>
          </cell>
          <cell r="N15">
            <v>33385453600</v>
          </cell>
          <cell r="O15">
            <v>34031214400</v>
          </cell>
          <cell r="P15">
            <v>32920015500</v>
          </cell>
          <cell r="Q15">
            <v>34154806600</v>
          </cell>
          <cell r="R15">
            <v>380828353200</v>
          </cell>
        </row>
        <row r="17">
          <cell r="C17" t="str">
            <v>6-11000</v>
          </cell>
          <cell r="D17" t="str">
            <v>Ground Handling Premier</v>
          </cell>
          <cell r="F17">
            <v>27319008300</v>
          </cell>
          <cell r="G17">
            <v>25122594900</v>
          </cell>
          <cell r="H17">
            <v>27039675200</v>
          </cell>
          <cell r="I17">
            <v>26385487600</v>
          </cell>
          <cell r="J17">
            <v>26986552800</v>
          </cell>
          <cell r="K17">
            <v>25527347700</v>
          </cell>
          <cell r="L17">
            <v>30275883000</v>
          </cell>
          <cell r="M17">
            <v>31062266500</v>
          </cell>
          <cell r="N17">
            <v>29974765300</v>
          </cell>
          <cell r="O17">
            <v>30545850600</v>
          </cell>
          <cell r="P17">
            <v>29493283400</v>
          </cell>
          <cell r="Q17">
            <v>30638650900</v>
          </cell>
          <cell r="R17">
            <v>340371366200</v>
          </cell>
        </row>
        <row r="19">
          <cell r="C19" t="str">
            <v>6-11100</v>
          </cell>
          <cell r="D19" t="str">
            <v>Ground Handling Premier</v>
          </cell>
          <cell r="F19">
            <v>25358120700</v>
          </cell>
          <cell r="G19">
            <v>23314668300</v>
          </cell>
          <cell r="H19">
            <v>25078579800</v>
          </cell>
          <cell r="I19">
            <v>24483266800</v>
          </cell>
          <cell r="J19">
            <v>25021744100</v>
          </cell>
          <cell r="K19">
            <v>23623893600</v>
          </cell>
          <cell r="L19">
            <v>28301540200</v>
          </cell>
          <cell r="M19">
            <v>29097580600</v>
          </cell>
          <cell r="N19">
            <v>28071050800</v>
          </cell>
          <cell r="O19">
            <v>28581041900</v>
          </cell>
          <cell r="P19">
            <v>27587142500</v>
          </cell>
          <cell r="Q19">
            <v>28675999600</v>
          </cell>
          <cell r="R19">
            <v>317194628900</v>
          </cell>
        </row>
        <row r="21">
          <cell r="C21" t="str">
            <v>6-11110</v>
          </cell>
          <cell r="D21" t="str">
            <v>Ground Handling Full Premier</v>
          </cell>
          <cell r="F21">
            <v>24645475400</v>
          </cell>
          <cell r="G21">
            <v>22636083600</v>
          </cell>
          <cell r="H21">
            <v>24370362600</v>
          </cell>
          <cell r="I21">
            <v>23782815800</v>
          </cell>
          <cell r="J21">
            <v>24344347000</v>
          </cell>
          <cell r="K21">
            <v>23004690200</v>
          </cell>
          <cell r="L21">
            <v>27668576000</v>
          </cell>
          <cell r="M21">
            <v>27695193200</v>
          </cell>
          <cell r="N21">
            <v>26781443600</v>
          </cell>
          <cell r="O21">
            <v>27850575000</v>
          </cell>
          <cell r="P21">
            <v>26967107600</v>
          </cell>
          <cell r="Q21">
            <v>28035046000</v>
          </cell>
          <cell r="R21">
            <v>307781716000</v>
          </cell>
        </row>
        <row r="22">
          <cell r="C22" t="str">
            <v>6-11111</v>
          </cell>
          <cell r="D22" t="str">
            <v>GHFP - International</v>
          </cell>
          <cell r="F22">
            <v>24083505000</v>
          </cell>
          <cell r="G22">
            <v>22074677200</v>
          </cell>
          <cell r="H22">
            <v>23813792200</v>
          </cell>
          <cell r="I22">
            <v>23213877400</v>
          </cell>
          <cell r="J22">
            <v>23777344600</v>
          </cell>
          <cell r="K22">
            <v>22437683800</v>
          </cell>
          <cell r="L22">
            <v>27106605600</v>
          </cell>
          <cell r="M22">
            <v>27114258800</v>
          </cell>
          <cell r="N22">
            <v>26230473200</v>
          </cell>
          <cell r="O22">
            <v>27268504600</v>
          </cell>
          <cell r="P22">
            <v>26418837200</v>
          </cell>
          <cell r="Q22">
            <v>27451411600</v>
          </cell>
          <cell r="R22">
            <v>300990971200</v>
          </cell>
        </row>
        <row r="23">
          <cell r="C23" t="str">
            <v>6-11112</v>
          </cell>
          <cell r="D23" t="str">
            <v>GHFP - Domestic - Sbjct to VAT</v>
          </cell>
          <cell r="F23">
            <v>496364000</v>
          </cell>
          <cell r="G23">
            <v>475700000</v>
          </cell>
          <cell r="H23">
            <v>490964000</v>
          </cell>
          <cell r="I23">
            <v>483232000</v>
          </cell>
          <cell r="J23">
            <v>501396000</v>
          </cell>
          <cell r="K23">
            <v>481300000</v>
          </cell>
          <cell r="L23">
            <v>496364000</v>
          </cell>
          <cell r="M23">
            <v>495228000</v>
          </cell>
          <cell r="N23">
            <v>485364000</v>
          </cell>
          <cell r="O23">
            <v>496364000</v>
          </cell>
          <cell r="P23">
            <v>482664000</v>
          </cell>
          <cell r="Q23">
            <v>497928000</v>
          </cell>
          <cell r="R23">
            <v>5882868000</v>
          </cell>
        </row>
        <row r="24">
          <cell r="C24" t="str">
            <v>6-11113</v>
          </cell>
          <cell r="D24" t="str">
            <v>GHFP - Charter Flight International</v>
          </cell>
          <cell r="F24">
            <v>65606400</v>
          </cell>
          <cell r="G24">
            <v>85706400</v>
          </cell>
          <cell r="H24">
            <v>65606400</v>
          </cell>
          <cell r="I24">
            <v>85706400</v>
          </cell>
          <cell r="J24">
            <v>65606400</v>
          </cell>
          <cell r="K24">
            <v>85706400</v>
          </cell>
          <cell r="L24">
            <v>65606400</v>
          </cell>
          <cell r="M24">
            <v>85706400</v>
          </cell>
          <cell r="N24">
            <v>65606400</v>
          </cell>
          <cell r="O24">
            <v>85706400</v>
          </cell>
          <cell r="P24">
            <v>65606400</v>
          </cell>
          <cell r="Q24">
            <v>85706400</v>
          </cell>
          <cell r="R24">
            <v>907876800</v>
          </cell>
        </row>
        <row r="25">
          <cell r="C25" t="str">
            <v>6-11114</v>
          </cell>
          <cell r="D25" t="str">
            <v>GHFP - Charter Flight Domestic - Sbjct to VAT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7">
          <cell r="C27" t="str">
            <v>6-11120</v>
          </cell>
          <cell r="D27" t="str">
            <v>Ground Handling Terminal Premier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C28" t="str">
            <v>6-11121</v>
          </cell>
          <cell r="D28" t="str">
            <v>GHTP - International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C29" t="str">
            <v>6-11122</v>
          </cell>
          <cell r="D29" t="str">
            <v>GHTP - Domestic - Sbjct to VAT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C30" t="str">
            <v>6-11123</v>
          </cell>
          <cell r="D30" t="str">
            <v>GHTP - Charter Flight International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C31" t="str">
            <v>6-11124</v>
          </cell>
          <cell r="D31" t="str">
            <v>GHTP - Charter Flight Domestic - Sbjct to VAT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3">
          <cell r="C33" t="str">
            <v>6-11130</v>
          </cell>
          <cell r="D33" t="str">
            <v>Ground Handling Ramp Premier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772200000</v>
          </cell>
          <cell r="N33">
            <v>672750000</v>
          </cell>
          <cell r="O33">
            <v>99450000</v>
          </cell>
          <cell r="P33">
            <v>0</v>
          </cell>
          <cell r="Q33">
            <v>0</v>
          </cell>
          <cell r="R33">
            <v>1544400000</v>
          </cell>
        </row>
        <row r="34">
          <cell r="C34" t="str">
            <v>6-11131</v>
          </cell>
          <cell r="D34" t="str">
            <v>GHRP - International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772200000</v>
          </cell>
          <cell r="N34">
            <v>672750000</v>
          </cell>
          <cell r="O34">
            <v>99450000</v>
          </cell>
          <cell r="P34">
            <v>0</v>
          </cell>
          <cell r="Q34">
            <v>0</v>
          </cell>
          <cell r="R34">
            <v>1544400000</v>
          </cell>
        </row>
        <row r="35">
          <cell r="C35" t="str">
            <v>6-11132</v>
          </cell>
          <cell r="D35" t="str">
            <v>GHRP - Domestic - Sbjct to VAT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C36" t="str">
            <v>6-11133</v>
          </cell>
          <cell r="D36" t="str">
            <v>GHRP - Charter Flight International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C37" t="str">
            <v>6-11134</v>
          </cell>
          <cell r="D37" t="str">
            <v>GHRP - Charter Flight Domestic - Sbjct to VAT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9">
          <cell r="C39" t="str">
            <v>6-11150</v>
          </cell>
          <cell r="D39" t="str">
            <v>Ground Support Equipments Rental Premier</v>
          </cell>
          <cell r="F39">
            <v>712645300</v>
          </cell>
          <cell r="G39">
            <v>678584700</v>
          </cell>
          <cell r="H39">
            <v>708217200</v>
          </cell>
          <cell r="I39">
            <v>700451000</v>
          </cell>
          <cell r="J39">
            <v>677397100</v>
          </cell>
          <cell r="K39">
            <v>619203400</v>
          </cell>
          <cell r="L39">
            <v>632964200</v>
          </cell>
          <cell r="M39">
            <v>630187400</v>
          </cell>
          <cell r="N39">
            <v>616857200</v>
          </cell>
          <cell r="O39">
            <v>631016900</v>
          </cell>
          <cell r="P39">
            <v>620034900</v>
          </cell>
          <cell r="Q39">
            <v>640953600</v>
          </cell>
          <cell r="R39">
            <v>7868512900</v>
          </cell>
        </row>
        <row r="40">
          <cell r="C40" t="str">
            <v>6-11160</v>
          </cell>
          <cell r="D40" t="str">
            <v>GSERP - International</v>
          </cell>
          <cell r="F40">
            <v>468605500</v>
          </cell>
          <cell r="G40">
            <v>436972400</v>
          </cell>
          <cell r="H40">
            <v>464847700</v>
          </cell>
          <cell r="I40">
            <v>455463300</v>
          </cell>
          <cell r="J40">
            <v>436732700</v>
          </cell>
          <cell r="K40">
            <v>374076700</v>
          </cell>
          <cell r="L40">
            <v>388924400</v>
          </cell>
          <cell r="M40">
            <v>388575100</v>
          </cell>
          <cell r="N40">
            <v>370112300</v>
          </cell>
          <cell r="O40">
            <v>390352400</v>
          </cell>
          <cell r="P40">
            <v>374908300</v>
          </cell>
          <cell r="Q40">
            <v>395965800</v>
          </cell>
          <cell r="R40">
            <v>4945536600</v>
          </cell>
        </row>
        <row r="41">
          <cell r="C41" t="str">
            <v>6-11170</v>
          </cell>
          <cell r="D41" t="str">
            <v>GSERP - Domestic  - Sbjct to VAT</v>
          </cell>
          <cell r="F41">
            <v>225181400</v>
          </cell>
          <cell r="G41">
            <v>222753900</v>
          </cell>
          <cell r="H41">
            <v>224511100</v>
          </cell>
          <cell r="I41">
            <v>226129300</v>
          </cell>
          <cell r="J41">
            <v>221806000</v>
          </cell>
          <cell r="K41">
            <v>226268300</v>
          </cell>
          <cell r="L41">
            <v>225181400</v>
          </cell>
          <cell r="M41">
            <v>222753900</v>
          </cell>
          <cell r="N41">
            <v>227886500</v>
          </cell>
          <cell r="O41">
            <v>221806100</v>
          </cell>
          <cell r="P41">
            <v>226268200</v>
          </cell>
          <cell r="Q41">
            <v>226129400</v>
          </cell>
          <cell r="R41">
            <v>2696675500</v>
          </cell>
        </row>
        <row r="42">
          <cell r="C42" t="str">
            <v>6-11180</v>
          </cell>
          <cell r="D42" t="str">
            <v>GSERP - Charter Flight International</v>
          </cell>
          <cell r="F42">
            <v>4391800</v>
          </cell>
          <cell r="G42">
            <v>4391800</v>
          </cell>
          <cell r="H42">
            <v>4391800</v>
          </cell>
          <cell r="I42">
            <v>4391800</v>
          </cell>
          <cell r="J42">
            <v>4391800</v>
          </cell>
          <cell r="K42">
            <v>4391800</v>
          </cell>
          <cell r="L42">
            <v>4391800</v>
          </cell>
          <cell r="M42">
            <v>4391800</v>
          </cell>
          <cell r="N42">
            <v>4391800</v>
          </cell>
          <cell r="O42">
            <v>4391800</v>
          </cell>
          <cell r="P42">
            <v>4391800</v>
          </cell>
          <cell r="Q42">
            <v>4391800</v>
          </cell>
          <cell r="R42">
            <v>52701600</v>
          </cell>
        </row>
        <row r="43">
          <cell r="C43" t="str">
            <v>6-11190</v>
          </cell>
          <cell r="D43" t="str">
            <v>GSERP - Charter Flight Domestic - Sbjct to VAT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C44" t="str">
            <v>6-11195</v>
          </cell>
          <cell r="D44" t="str">
            <v>GSERP - Non-Airline - Sbjct to VAT</v>
          </cell>
          <cell r="F44">
            <v>14466600</v>
          </cell>
          <cell r="G44">
            <v>14466600</v>
          </cell>
          <cell r="H44">
            <v>14466600</v>
          </cell>
          <cell r="I44">
            <v>14466600</v>
          </cell>
          <cell r="J44">
            <v>14466600</v>
          </cell>
          <cell r="K44">
            <v>14466600</v>
          </cell>
          <cell r="L44">
            <v>14466600</v>
          </cell>
          <cell r="M44">
            <v>14466600</v>
          </cell>
          <cell r="N44">
            <v>14466600</v>
          </cell>
          <cell r="O44">
            <v>14466600</v>
          </cell>
          <cell r="P44">
            <v>14466600</v>
          </cell>
          <cell r="Q44">
            <v>14466600</v>
          </cell>
          <cell r="R44">
            <v>173599200</v>
          </cell>
        </row>
        <row r="46">
          <cell r="C46" t="str">
            <v>6-11200</v>
          </cell>
          <cell r="D46" t="str">
            <v>Ground Cargo Handling Service (BU/BD) Premier</v>
          </cell>
          <cell r="F46">
            <v>1960887600</v>
          </cell>
          <cell r="G46">
            <v>1807926600</v>
          </cell>
          <cell r="H46">
            <v>1961095400</v>
          </cell>
          <cell r="I46">
            <v>1902220800</v>
          </cell>
          <cell r="J46">
            <v>1964808700</v>
          </cell>
          <cell r="K46">
            <v>1903454100</v>
          </cell>
          <cell r="L46">
            <v>1974342800</v>
          </cell>
          <cell r="M46">
            <v>1964685900</v>
          </cell>
          <cell r="N46">
            <v>1903714500</v>
          </cell>
          <cell r="O46">
            <v>1964808700</v>
          </cell>
          <cell r="P46">
            <v>1906140900</v>
          </cell>
          <cell r="Q46">
            <v>1962651300</v>
          </cell>
          <cell r="R46">
            <v>23176737300</v>
          </cell>
        </row>
        <row r="47">
          <cell r="C47" t="str">
            <v>6-11210</v>
          </cell>
          <cell r="D47" t="str">
            <v>BU/BD - International</v>
          </cell>
          <cell r="F47">
            <v>1783989800</v>
          </cell>
          <cell r="G47">
            <v>1631030900</v>
          </cell>
          <cell r="H47">
            <v>1784196600</v>
          </cell>
          <cell r="I47">
            <v>1725325100</v>
          </cell>
          <cell r="J47">
            <v>1787908900</v>
          </cell>
          <cell r="K47">
            <v>1726557400</v>
          </cell>
          <cell r="L47">
            <v>1797445000</v>
          </cell>
          <cell r="M47">
            <v>1787787100</v>
          </cell>
          <cell r="N47">
            <v>1726818800</v>
          </cell>
          <cell r="O47">
            <v>1787908900</v>
          </cell>
          <cell r="P47">
            <v>1729244200</v>
          </cell>
          <cell r="Q47">
            <v>1785753500</v>
          </cell>
          <cell r="R47">
            <v>21053966200</v>
          </cell>
        </row>
        <row r="48">
          <cell r="C48" t="str">
            <v>6-11220</v>
          </cell>
          <cell r="D48" t="str">
            <v>BU/BD - Domestic - Sbjct to VAT</v>
          </cell>
          <cell r="F48">
            <v>176897800</v>
          </cell>
          <cell r="G48">
            <v>176895700</v>
          </cell>
          <cell r="H48">
            <v>176898800</v>
          </cell>
          <cell r="I48">
            <v>176895700</v>
          </cell>
          <cell r="J48">
            <v>176899800</v>
          </cell>
          <cell r="K48">
            <v>176896700</v>
          </cell>
          <cell r="L48">
            <v>176897800</v>
          </cell>
          <cell r="M48">
            <v>176898800</v>
          </cell>
          <cell r="N48">
            <v>176895700</v>
          </cell>
          <cell r="O48">
            <v>176899800</v>
          </cell>
          <cell r="P48">
            <v>176896700</v>
          </cell>
          <cell r="Q48">
            <v>176897800</v>
          </cell>
          <cell r="R48">
            <v>2122771100</v>
          </cell>
        </row>
        <row r="49">
          <cell r="C49" t="str">
            <v>6-11230</v>
          </cell>
          <cell r="D49" t="str">
            <v>BU/BD - Charter Flight International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C50" t="str">
            <v>6-11240</v>
          </cell>
          <cell r="D50" t="str">
            <v>BU/BD - Charter Flight Domestic - Sbjct to VAT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2">
          <cell r="C52" t="str">
            <v>6-12000</v>
          </cell>
          <cell r="D52" t="str">
            <v>Ancillary Service Premier</v>
          </cell>
          <cell r="F52">
            <v>3341335100</v>
          </cell>
          <cell r="G52">
            <v>3020007400</v>
          </cell>
          <cell r="H52">
            <v>3234621300</v>
          </cell>
          <cell r="I52">
            <v>3214886700</v>
          </cell>
          <cell r="J52">
            <v>3313105200</v>
          </cell>
          <cell r="K52">
            <v>3474566000</v>
          </cell>
          <cell r="L52">
            <v>3527866800</v>
          </cell>
          <cell r="M52">
            <v>3491658600</v>
          </cell>
          <cell r="N52">
            <v>3410688300</v>
          </cell>
          <cell r="O52">
            <v>3485363800</v>
          </cell>
          <cell r="P52">
            <v>3426732100</v>
          </cell>
          <cell r="Q52">
            <v>3516155700</v>
          </cell>
          <cell r="R52">
            <v>40456987000</v>
          </cell>
        </row>
        <row r="54">
          <cell r="C54" t="str">
            <v>6-12100</v>
          </cell>
          <cell r="D54" t="str">
            <v>Passenger Service Charges Premier - Sbjct to VAT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C55" t="str">
            <v>6-12145</v>
          </cell>
          <cell r="D55" t="str">
            <v>PSC - Premier - Sbjct to VAT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7">
          <cell r="C57" t="str">
            <v>6-12150</v>
          </cell>
          <cell r="D57" t="str">
            <v>Ticket Sales Commission Premier - Sbjct to VAT</v>
          </cell>
          <cell r="F57">
            <v>105300500</v>
          </cell>
          <cell r="G57">
            <v>96149300</v>
          </cell>
          <cell r="H57">
            <v>104628200</v>
          </cell>
          <cell r="I57">
            <v>101886900</v>
          </cell>
          <cell r="J57">
            <v>105542100</v>
          </cell>
          <cell r="K57">
            <v>101075900</v>
          </cell>
          <cell r="L57">
            <v>107153400</v>
          </cell>
          <cell r="M57">
            <v>105481000</v>
          </cell>
          <cell r="N57">
            <v>100573800</v>
          </cell>
          <cell r="O57">
            <v>105542100</v>
          </cell>
          <cell r="P57">
            <v>101901600</v>
          </cell>
          <cell r="Q57">
            <v>105053700</v>
          </cell>
          <cell r="R57">
            <v>1240288500</v>
          </cell>
        </row>
        <row r="58">
          <cell r="C58" t="str">
            <v>6-12160</v>
          </cell>
          <cell r="D58" t="str">
            <v>TSCP - International - Sbjct to VAT</v>
          </cell>
          <cell r="F58">
            <v>105300500</v>
          </cell>
          <cell r="G58">
            <v>96149300</v>
          </cell>
          <cell r="H58">
            <v>104628200</v>
          </cell>
          <cell r="I58">
            <v>101886900</v>
          </cell>
          <cell r="J58">
            <v>105542100</v>
          </cell>
          <cell r="K58">
            <v>101075900</v>
          </cell>
          <cell r="L58">
            <v>107153400</v>
          </cell>
          <cell r="M58">
            <v>105481000</v>
          </cell>
          <cell r="N58">
            <v>100573800</v>
          </cell>
          <cell r="O58">
            <v>105542100</v>
          </cell>
          <cell r="P58">
            <v>101901600</v>
          </cell>
          <cell r="Q58">
            <v>105053700</v>
          </cell>
          <cell r="R58">
            <v>1240288500</v>
          </cell>
        </row>
        <row r="59">
          <cell r="C59" t="str">
            <v>6-12170</v>
          </cell>
          <cell r="D59" t="str">
            <v>TSCP - Domestic - Sbjct to VAT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1">
          <cell r="C61" t="str">
            <v>6-12200</v>
          </cell>
          <cell r="D61" t="str">
            <v>Travel Related Services Premier - Sbjct to VAT</v>
          </cell>
          <cell r="F61">
            <v>251943300</v>
          </cell>
          <cell r="G61">
            <v>251943300</v>
          </cell>
          <cell r="H61">
            <v>251943300</v>
          </cell>
          <cell r="I61">
            <v>251943300</v>
          </cell>
          <cell r="J61">
            <v>251943300</v>
          </cell>
          <cell r="K61">
            <v>251943300</v>
          </cell>
          <cell r="L61">
            <v>251943300</v>
          </cell>
          <cell r="M61">
            <v>251943300</v>
          </cell>
          <cell r="N61">
            <v>251943300</v>
          </cell>
          <cell r="O61">
            <v>251943300</v>
          </cell>
          <cell r="P61">
            <v>251943300</v>
          </cell>
          <cell r="Q61">
            <v>251943300</v>
          </cell>
          <cell r="R61">
            <v>3023319600</v>
          </cell>
        </row>
        <row r="62">
          <cell r="C62" t="str">
            <v>6-12245</v>
          </cell>
          <cell r="D62" t="str">
            <v>TRSP - Domestic - Sbjct to VAT</v>
          </cell>
          <cell r="F62">
            <v>251943300</v>
          </cell>
          <cell r="G62">
            <v>251943300</v>
          </cell>
          <cell r="H62">
            <v>251943300</v>
          </cell>
          <cell r="I62">
            <v>251943300</v>
          </cell>
          <cell r="J62">
            <v>251943300</v>
          </cell>
          <cell r="K62">
            <v>251943300</v>
          </cell>
          <cell r="L62">
            <v>251943300</v>
          </cell>
          <cell r="M62">
            <v>251943300</v>
          </cell>
          <cell r="N62">
            <v>251943300</v>
          </cell>
          <cell r="O62">
            <v>251943300</v>
          </cell>
          <cell r="P62">
            <v>251943300</v>
          </cell>
          <cell r="Q62">
            <v>251943300</v>
          </cell>
          <cell r="R62">
            <v>3023319600</v>
          </cell>
        </row>
        <row r="64">
          <cell r="C64" t="str">
            <v>6-12250</v>
          </cell>
          <cell r="D64" t="str">
            <v xml:space="preserve">Security/Staff Request Premier </v>
          </cell>
          <cell r="F64">
            <v>606711000</v>
          </cell>
          <cell r="G64">
            <v>573004700</v>
          </cell>
          <cell r="H64">
            <v>606847100</v>
          </cell>
          <cell r="I64">
            <v>589635400</v>
          </cell>
          <cell r="J64">
            <v>614731000</v>
          </cell>
          <cell r="K64">
            <v>588813300</v>
          </cell>
          <cell r="L64">
            <v>616260500</v>
          </cell>
          <cell r="M64">
            <v>602898600</v>
          </cell>
          <cell r="N64">
            <v>592792200</v>
          </cell>
          <cell r="O64">
            <v>602968600</v>
          </cell>
          <cell r="P64">
            <v>597600900</v>
          </cell>
          <cell r="Q64">
            <v>601323000</v>
          </cell>
          <cell r="R64">
            <v>7193586300</v>
          </cell>
        </row>
        <row r="65">
          <cell r="C65" t="str">
            <v>6-12260</v>
          </cell>
          <cell r="D65" t="str">
            <v>SRP - International - Premier</v>
          </cell>
          <cell r="F65">
            <v>330923800</v>
          </cell>
          <cell r="G65">
            <v>299315700</v>
          </cell>
          <cell r="H65">
            <v>331100400</v>
          </cell>
          <cell r="I65">
            <v>315919400</v>
          </cell>
          <cell r="J65">
            <v>336913100</v>
          </cell>
          <cell r="K65">
            <v>313066600</v>
          </cell>
          <cell r="L65">
            <v>340473300</v>
          </cell>
          <cell r="M65">
            <v>327151900</v>
          </cell>
          <cell r="N65">
            <v>319076200</v>
          </cell>
          <cell r="O65">
            <v>327208400</v>
          </cell>
          <cell r="P65">
            <v>323911900</v>
          </cell>
          <cell r="Q65">
            <v>325549300</v>
          </cell>
          <cell r="R65">
            <v>3890610000</v>
          </cell>
        </row>
        <row r="66">
          <cell r="C66" t="str">
            <v>6-12270</v>
          </cell>
          <cell r="D66" t="str">
            <v>SRP - Domestic - Sbjct to VAT</v>
          </cell>
          <cell r="F66">
            <v>275787200</v>
          </cell>
          <cell r="G66">
            <v>273689000</v>
          </cell>
          <cell r="H66">
            <v>275746700</v>
          </cell>
          <cell r="I66">
            <v>273716000</v>
          </cell>
          <cell r="J66">
            <v>277817900</v>
          </cell>
          <cell r="K66">
            <v>275746700</v>
          </cell>
          <cell r="L66">
            <v>275787200</v>
          </cell>
          <cell r="M66">
            <v>275746700</v>
          </cell>
          <cell r="N66">
            <v>273716000</v>
          </cell>
          <cell r="O66">
            <v>275760200</v>
          </cell>
          <cell r="P66">
            <v>273689000</v>
          </cell>
          <cell r="Q66">
            <v>275773700</v>
          </cell>
          <cell r="R66">
            <v>3302976300</v>
          </cell>
        </row>
        <row r="67">
          <cell r="C67" t="str">
            <v>6-12280</v>
          </cell>
          <cell r="D67" t="str">
            <v>SRP - Charter Flight International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C68" t="str">
            <v>6-12290</v>
          </cell>
          <cell r="D68" t="str">
            <v>SRP - Charter Flight Domestic - Sbjct to VAT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70">
          <cell r="C70" t="str">
            <v>6-12300</v>
          </cell>
          <cell r="D70" t="str">
            <v>Security Services Premier</v>
          </cell>
          <cell r="F70">
            <v>672654600</v>
          </cell>
          <cell r="G70">
            <v>618254500</v>
          </cell>
          <cell r="H70">
            <v>666299000</v>
          </cell>
          <cell r="I70">
            <v>649855800</v>
          </cell>
          <cell r="J70">
            <v>673654400</v>
          </cell>
          <cell r="K70">
            <v>647072700</v>
          </cell>
          <cell r="L70">
            <v>680298500</v>
          </cell>
          <cell r="M70">
            <v>672615600</v>
          </cell>
          <cell r="N70">
            <v>643429900</v>
          </cell>
          <cell r="O70">
            <v>673654400</v>
          </cell>
          <cell r="P70">
            <v>648873900</v>
          </cell>
          <cell r="Q70">
            <v>671320900</v>
          </cell>
          <cell r="R70">
            <v>7917984200</v>
          </cell>
        </row>
        <row r="71">
          <cell r="C71" t="str">
            <v>6-12310</v>
          </cell>
          <cell r="D71" t="str">
            <v>SSP - International - Premier</v>
          </cell>
          <cell r="F71">
            <v>646566300</v>
          </cell>
          <cell r="G71">
            <v>593166100</v>
          </cell>
          <cell r="H71">
            <v>639710800</v>
          </cell>
          <cell r="I71">
            <v>624767400</v>
          </cell>
          <cell r="J71">
            <v>646566300</v>
          </cell>
          <cell r="K71">
            <v>621484300</v>
          </cell>
          <cell r="L71">
            <v>654210200</v>
          </cell>
          <cell r="M71">
            <v>646027400</v>
          </cell>
          <cell r="N71">
            <v>618341500</v>
          </cell>
          <cell r="O71">
            <v>646566300</v>
          </cell>
          <cell r="P71">
            <v>623285500</v>
          </cell>
          <cell r="Q71">
            <v>645232600</v>
          </cell>
          <cell r="R71">
            <v>7605924700</v>
          </cell>
        </row>
        <row r="72">
          <cell r="C72" t="str">
            <v>6-12320</v>
          </cell>
          <cell r="D72" t="str">
            <v>SSP - Domestic - Sbjct to VAT</v>
          </cell>
          <cell r="F72">
            <v>26088300</v>
          </cell>
          <cell r="G72">
            <v>25088400</v>
          </cell>
          <cell r="H72">
            <v>26588200</v>
          </cell>
          <cell r="I72">
            <v>25088400</v>
          </cell>
          <cell r="J72">
            <v>27088100</v>
          </cell>
          <cell r="K72">
            <v>25588400</v>
          </cell>
          <cell r="L72">
            <v>26088300</v>
          </cell>
          <cell r="M72">
            <v>26588200</v>
          </cell>
          <cell r="N72">
            <v>25088400</v>
          </cell>
          <cell r="O72">
            <v>27088100</v>
          </cell>
          <cell r="P72">
            <v>25588400</v>
          </cell>
          <cell r="Q72">
            <v>26088300</v>
          </cell>
          <cell r="R72">
            <v>312059500</v>
          </cell>
        </row>
        <row r="73">
          <cell r="C73" t="str">
            <v>6-12330</v>
          </cell>
          <cell r="D73" t="str">
            <v>SSP - Charter Flight International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C74" t="str">
            <v>6-12340</v>
          </cell>
          <cell r="D74" t="str">
            <v>SSP - Charter Flight Domestic - Sbjct to VAT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6">
          <cell r="C76" t="str">
            <v>6-12350</v>
          </cell>
          <cell r="D76" t="str">
            <v>Baggage Delivery Services Premier - Sbjct to VAT</v>
          </cell>
          <cell r="F76">
            <v>176728900</v>
          </cell>
          <cell r="G76">
            <v>160972600</v>
          </cell>
          <cell r="H76">
            <v>176913300</v>
          </cell>
          <cell r="I76">
            <v>169555900</v>
          </cell>
          <cell r="J76">
            <v>176742000</v>
          </cell>
          <cell r="K76">
            <v>168495000</v>
          </cell>
          <cell r="L76">
            <v>184156700</v>
          </cell>
          <cell r="M76">
            <v>180149200</v>
          </cell>
          <cell r="N76">
            <v>177428400</v>
          </cell>
          <cell r="O76">
            <v>185904400</v>
          </cell>
          <cell r="P76">
            <v>178235600</v>
          </cell>
          <cell r="Q76">
            <v>185846800</v>
          </cell>
          <cell r="R76">
            <v>2121128800</v>
          </cell>
        </row>
        <row r="77">
          <cell r="C77" t="str">
            <v>6-12360</v>
          </cell>
          <cell r="D77" t="str">
            <v>BDSP - International - Sbjct to VAT</v>
          </cell>
          <cell r="F77">
            <v>176414900</v>
          </cell>
          <cell r="G77">
            <v>160671700</v>
          </cell>
          <cell r="H77">
            <v>176592800</v>
          </cell>
          <cell r="I77">
            <v>169255000</v>
          </cell>
          <cell r="J77">
            <v>176414900</v>
          </cell>
          <cell r="K77">
            <v>168187500</v>
          </cell>
          <cell r="L77">
            <v>183842700</v>
          </cell>
          <cell r="M77">
            <v>179828700</v>
          </cell>
          <cell r="N77">
            <v>177127500</v>
          </cell>
          <cell r="O77">
            <v>185577300</v>
          </cell>
          <cell r="P77">
            <v>177928100</v>
          </cell>
          <cell r="Q77">
            <v>185532800</v>
          </cell>
          <cell r="R77">
            <v>2117373900</v>
          </cell>
        </row>
        <row r="78">
          <cell r="C78" t="str">
            <v>6-12370</v>
          </cell>
          <cell r="D78" t="str">
            <v>BDSP - Domestic - Sbjct to VAT</v>
          </cell>
          <cell r="F78">
            <v>314000</v>
          </cell>
          <cell r="G78">
            <v>300900</v>
          </cell>
          <cell r="H78">
            <v>320500</v>
          </cell>
          <cell r="I78">
            <v>300900</v>
          </cell>
          <cell r="J78">
            <v>327100</v>
          </cell>
          <cell r="K78">
            <v>307500</v>
          </cell>
          <cell r="L78">
            <v>314000</v>
          </cell>
          <cell r="M78">
            <v>320500</v>
          </cell>
          <cell r="N78">
            <v>300900</v>
          </cell>
          <cell r="O78">
            <v>327100</v>
          </cell>
          <cell r="P78">
            <v>307500</v>
          </cell>
          <cell r="Q78">
            <v>314000</v>
          </cell>
          <cell r="R78">
            <v>3754900</v>
          </cell>
        </row>
        <row r="80">
          <cell r="C80" t="str">
            <v>6-12400</v>
          </cell>
          <cell r="D80" t="str">
            <v xml:space="preserve">Meet and Assist Premier </v>
          </cell>
          <cell r="F80">
            <v>19001700</v>
          </cell>
          <cell r="G80">
            <v>18168700</v>
          </cell>
          <cell r="H80">
            <v>21145000</v>
          </cell>
          <cell r="I80">
            <v>19734600</v>
          </cell>
          <cell r="J80">
            <v>14131600</v>
          </cell>
          <cell r="K80">
            <v>2198700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2115700</v>
          </cell>
          <cell r="Q80">
            <v>10744400</v>
          </cell>
          <cell r="R80">
            <v>107240400</v>
          </cell>
        </row>
        <row r="81">
          <cell r="C81" t="str">
            <v>6-12410</v>
          </cell>
          <cell r="D81" t="str">
            <v>MAP - International</v>
          </cell>
          <cell r="F81">
            <v>19001700</v>
          </cell>
          <cell r="G81">
            <v>18168700</v>
          </cell>
          <cell r="H81">
            <v>21145000</v>
          </cell>
          <cell r="I81">
            <v>19734600</v>
          </cell>
          <cell r="J81">
            <v>14131600</v>
          </cell>
          <cell r="K81">
            <v>2198700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2115700</v>
          </cell>
          <cell r="Q81">
            <v>10744400</v>
          </cell>
          <cell r="R81">
            <v>107240400</v>
          </cell>
        </row>
        <row r="82">
          <cell r="C82" t="str">
            <v>6-12420</v>
          </cell>
          <cell r="D82" t="str">
            <v>MAP - Domestic - Sbjct to VAT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C83" t="str">
            <v>6-12430</v>
          </cell>
          <cell r="D83" t="str">
            <v>MAP - ASA - Product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C84" t="str">
            <v>6-12440</v>
          </cell>
          <cell r="D84" t="str">
            <v>MAP - Charter Flight Domestic - Sbjct to VAT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C85" t="str">
            <v>6-12445</v>
          </cell>
          <cell r="D85" t="str">
            <v>MAP - Non-Airline - Sbjct to VAT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7">
          <cell r="C87" t="str">
            <v>6-12450</v>
          </cell>
          <cell r="D87" t="str">
            <v>Disbursement Premier - Sbjct to VAT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C88" t="str">
            <v>6-12460</v>
          </cell>
          <cell r="D88" t="str">
            <v>DP - International - Sbjct to VAT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C89" t="str">
            <v>6-12470</v>
          </cell>
          <cell r="D89" t="str">
            <v>DP - Domestic - Sbjct to VAT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C90" t="str">
            <v>6-12480</v>
          </cell>
          <cell r="D90" t="str">
            <v>DP - Charter Flight International - Sbjct to VAT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C91" t="str">
            <v>6-12490</v>
          </cell>
          <cell r="D91" t="str">
            <v>DP - Charter Flight Domestic - Sbjct to VAT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C92" t="str">
            <v>6-12495</v>
          </cell>
          <cell r="D92" t="str">
            <v>DP - Non-Airline - Sbjct to VAT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4">
          <cell r="C94" t="str">
            <v>6-12550</v>
          </cell>
          <cell r="D94" t="str">
            <v>ULD Rep. Svc - Premier - Sbjct to VAT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</row>
        <row r="95">
          <cell r="C95" t="str">
            <v>6-12560</v>
          </cell>
          <cell r="D95" t="str">
            <v>ULD Rep. Svc - Premier - Sbjct to VAT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7">
          <cell r="C97" t="str">
            <v>6-12600</v>
          </cell>
          <cell r="D97" t="str">
            <v>Prior. Check-In Lou. - Premier - Sbjct to VAT</v>
          </cell>
          <cell r="F97">
            <v>453727700</v>
          </cell>
          <cell r="G97">
            <v>416035500</v>
          </cell>
          <cell r="H97">
            <v>521603700</v>
          </cell>
          <cell r="I97">
            <v>549000600</v>
          </cell>
          <cell r="J97">
            <v>585057400</v>
          </cell>
          <cell r="K97">
            <v>623042800</v>
          </cell>
          <cell r="L97">
            <v>589871400</v>
          </cell>
          <cell r="M97">
            <v>580755000</v>
          </cell>
          <cell r="N97">
            <v>549813800</v>
          </cell>
          <cell r="O97">
            <v>566442800</v>
          </cell>
          <cell r="P97">
            <v>549851800</v>
          </cell>
          <cell r="Q97">
            <v>566507600</v>
          </cell>
          <cell r="R97">
            <v>6551710100</v>
          </cell>
        </row>
        <row r="98">
          <cell r="C98" t="str">
            <v>6-12610</v>
          </cell>
          <cell r="D98" t="str">
            <v>Prior. Check-In Lou. - Premier - Sbjct to VAT</v>
          </cell>
          <cell r="F98">
            <v>453727700</v>
          </cell>
          <cell r="G98">
            <v>416035500</v>
          </cell>
          <cell r="H98">
            <v>521603700</v>
          </cell>
          <cell r="I98">
            <v>549000600</v>
          </cell>
          <cell r="J98">
            <v>585057400</v>
          </cell>
          <cell r="K98">
            <v>623042800</v>
          </cell>
          <cell r="L98">
            <v>589871400</v>
          </cell>
          <cell r="M98">
            <v>580755000</v>
          </cell>
          <cell r="N98">
            <v>549813800</v>
          </cell>
          <cell r="O98">
            <v>566442800</v>
          </cell>
          <cell r="P98">
            <v>549851800</v>
          </cell>
          <cell r="Q98">
            <v>566507600</v>
          </cell>
          <cell r="R98">
            <v>6551710100</v>
          </cell>
        </row>
        <row r="100">
          <cell r="C100" t="str">
            <v>6-12650</v>
          </cell>
          <cell r="D100" t="str">
            <v>Avio Bridge Hdl. - Premier - Subject to VAT</v>
          </cell>
          <cell r="F100">
            <v>676128200</v>
          </cell>
          <cell r="G100">
            <v>676128200</v>
          </cell>
          <cell r="H100">
            <v>676128200</v>
          </cell>
          <cell r="I100">
            <v>676128200</v>
          </cell>
          <cell r="J100">
            <v>676128200</v>
          </cell>
          <cell r="K100">
            <v>902928200</v>
          </cell>
          <cell r="L100">
            <v>902928200</v>
          </cell>
          <cell r="M100">
            <v>902928200</v>
          </cell>
          <cell r="N100">
            <v>902928200</v>
          </cell>
          <cell r="O100">
            <v>902928200</v>
          </cell>
          <cell r="P100">
            <v>902928200</v>
          </cell>
          <cell r="Q100">
            <v>902928200</v>
          </cell>
          <cell r="R100">
            <v>9701138400</v>
          </cell>
        </row>
        <row r="101">
          <cell r="C101" t="str">
            <v>6-12660</v>
          </cell>
          <cell r="D101" t="str">
            <v>Avio Bridge Hdl. - Premier - Subject to VAT</v>
          </cell>
          <cell r="F101">
            <v>676128200</v>
          </cell>
          <cell r="G101">
            <v>676128200</v>
          </cell>
          <cell r="H101">
            <v>676128200</v>
          </cell>
          <cell r="I101">
            <v>676128200</v>
          </cell>
          <cell r="J101">
            <v>676128200</v>
          </cell>
          <cell r="K101">
            <v>902928200</v>
          </cell>
          <cell r="L101">
            <v>902928200</v>
          </cell>
          <cell r="M101">
            <v>902928200</v>
          </cell>
          <cell r="N101">
            <v>902928200</v>
          </cell>
          <cell r="O101">
            <v>902928200</v>
          </cell>
          <cell r="P101">
            <v>902928200</v>
          </cell>
          <cell r="Q101">
            <v>902928200</v>
          </cell>
          <cell r="R101">
            <v>9701138400</v>
          </cell>
        </row>
        <row r="103">
          <cell r="C103" t="str">
            <v>6-12500</v>
          </cell>
          <cell r="D103" t="str">
            <v>Surcharge Premier - Sbjct to VAT</v>
          </cell>
          <cell r="F103">
            <v>119912400</v>
          </cell>
          <cell r="G103">
            <v>116635500</v>
          </cell>
          <cell r="H103">
            <v>115389100</v>
          </cell>
          <cell r="I103">
            <v>113886400</v>
          </cell>
          <cell r="J103">
            <v>115454900</v>
          </cell>
          <cell r="K103">
            <v>113421700</v>
          </cell>
          <cell r="L103">
            <v>117851600</v>
          </cell>
          <cell r="M103">
            <v>117454600</v>
          </cell>
          <cell r="N103">
            <v>116491000</v>
          </cell>
          <cell r="O103">
            <v>118553400</v>
          </cell>
          <cell r="P103">
            <v>116793800</v>
          </cell>
          <cell r="Q103">
            <v>118482700</v>
          </cell>
          <cell r="R103">
            <v>1400327100</v>
          </cell>
        </row>
        <row r="104">
          <cell r="C104" t="str">
            <v>6-12510</v>
          </cell>
          <cell r="D104" t="str">
            <v>Surcharge Premier - Sbjct to VAT</v>
          </cell>
          <cell r="F104">
            <v>119912400</v>
          </cell>
          <cell r="G104">
            <v>116635500</v>
          </cell>
          <cell r="H104">
            <v>115389100</v>
          </cell>
          <cell r="I104">
            <v>113886400</v>
          </cell>
          <cell r="J104">
            <v>115454900</v>
          </cell>
          <cell r="K104">
            <v>113421700</v>
          </cell>
          <cell r="L104">
            <v>117851600</v>
          </cell>
          <cell r="M104">
            <v>117454600</v>
          </cell>
          <cell r="N104">
            <v>116491000</v>
          </cell>
          <cell r="O104">
            <v>118553400</v>
          </cell>
          <cell r="P104">
            <v>116793800</v>
          </cell>
          <cell r="Q104">
            <v>118482700</v>
          </cell>
          <cell r="R104">
            <v>1400327100</v>
          </cell>
        </row>
        <row r="106">
          <cell r="C106" t="str">
            <v>6-12700</v>
          </cell>
          <cell r="D106" t="str">
            <v>Ground Check-in Hdl. - Premier - Subject to VAT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C107" t="str">
            <v>6-12710</v>
          </cell>
          <cell r="D107" t="str">
            <v>Ground Check-in Hdl. - Premier - Subject to VAT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9">
          <cell r="C109" t="str">
            <v>6-12750</v>
          </cell>
          <cell r="D109" t="str">
            <v>EBT Commission Premier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C110" t="str">
            <v>6-12760</v>
          </cell>
          <cell r="D110" t="str">
            <v>EBT Commission Premier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2">
          <cell r="C112" t="str">
            <v>6-12950</v>
          </cell>
          <cell r="D112" t="str">
            <v>Others Premier - Sbjct to VAT</v>
          </cell>
          <cell r="F112">
            <v>259226800</v>
          </cell>
          <cell r="G112">
            <v>92715100</v>
          </cell>
          <cell r="H112">
            <v>93724400</v>
          </cell>
          <cell r="I112">
            <v>93259600</v>
          </cell>
          <cell r="J112">
            <v>99720300</v>
          </cell>
          <cell r="K112">
            <v>75574400</v>
          </cell>
          <cell r="L112">
            <v>77403200</v>
          </cell>
          <cell r="M112">
            <v>77433100</v>
          </cell>
          <cell r="N112">
            <v>75287700</v>
          </cell>
          <cell r="O112">
            <v>77426600</v>
          </cell>
          <cell r="P112">
            <v>76487300</v>
          </cell>
          <cell r="Q112">
            <v>102005100</v>
          </cell>
          <cell r="R112">
            <v>1200263600</v>
          </cell>
        </row>
        <row r="113">
          <cell r="C113" t="str">
            <v>6-12960</v>
          </cell>
          <cell r="D113" t="str">
            <v>OP - International - Sbjct to VAT</v>
          </cell>
          <cell r="F113">
            <v>45934900</v>
          </cell>
          <cell r="G113">
            <v>44443200</v>
          </cell>
          <cell r="H113">
            <v>45422500</v>
          </cell>
          <cell r="I113">
            <v>44987700</v>
          </cell>
          <cell r="J113">
            <v>51408500</v>
          </cell>
          <cell r="K113">
            <v>27292500</v>
          </cell>
          <cell r="L113">
            <v>29111300</v>
          </cell>
          <cell r="M113">
            <v>29131200</v>
          </cell>
          <cell r="N113">
            <v>27015800</v>
          </cell>
          <cell r="O113">
            <v>29114800</v>
          </cell>
          <cell r="P113">
            <v>28205400</v>
          </cell>
          <cell r="Q113">
            <v>28713200</v>
          </cell>
          <cell r="R113">
            <v>430781000</v>
          </cell>
        </row>
        <row r="114">
          <cell r="C114" t="str">
            <v>6-12970</v>
          </cell>
          <cell r="D114" t="str">
            <v xml:space="preserve">OP - Domestic - Sbjct to VAT </v>
          </cell>
          <cell r="F114">
            <v>21135800</v>
          </cell>
          <cell r="G114">
            <v>21115800</v>
          </cell>
          <cell r="H114">
            <v>21145800</v>
          </cell>
          <cell r="I114">
            <v>21115800</v>
          </cell>
          <cell r="J114">
            <v>21155700</v>
          </cell>
          <cell r="K114">
            <v>21125800</v>
          </cell>
          <cell r="L114">
            <v>21135800</v>
          </cell>
          <cell r="M114">
            <v>21145800</v>
          </cell>
          <cell r="N114">
            <v>21115800</v>
          </cell>
          <cell r="O114">
            <v>21155700</v>
          </cell>
          <cell r="P114">
            <v>21125800</v>
          </cell>
          <cell r="Q114">
            <v>21135800</v>
          </cell>
          <cell r="R114">
            <v>253609400</v>
          </cell>
        </row>
        <row r="115">
          <cell r="C115" t="str">
            <v>6-12980</v>
          </cell>
          <cell r="D115" t="str">
            <v xml:space="preserve">OP - Charter Flight International - Sbjct to VAT 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C116" t="str">
            <v>6-12990</v>
          </cell>
          <cell r="D116" t="str">
            <v xml:space="preserve">OP - Charter Flight - Domestic - Sbjct to VAT 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C117" t="str">
            <v>6-12995</v>
          </cell>
          <cell r="D117" t="str">
            <v xml:space="preserve">OP - Non-Airline - Sbjct to VAT </v>
          </cell>
          <cell r="F117">
            <v>192156100</v>
          </cell>
          <cell r="G117">
            <v>27156100</v>
          </cell>
          <cell r="H117">
            <v>27156100</v>
          </cell>
          <cell r="I117">
            <v>27156100</v>
          </cell>
          <cell r="J117">
            <v>27156100</v>
          </cell>
          <cell r="K117">
            <v>27156100</v>
          </cell>
          <cell r="L117">
            <v>27156100</v>
          </cell>
          <cell r="M117">
            <v>27156100</v>
          </cell>
          <cell r="N117">
            <v>27156100</v>
          </cell>
          <cell r="O117">
            <v>27156100</v>
          </cell>
          <cell r="P117">
            <v>27156100</v>
          </cell>
          <cell r="Q117">
            <v>52156100</v>
          </cell>
          <cell r="R117">
            <v>515873200</v>
          </cell>
        </row>
        <row r="118">
          <cell r="C118" t="str">
            <v>6-12996</v>
          </cell>
          <cell r="D118" t="str">
            <v>OP - Training - Learning Center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C119" t="str">
            <v>6-12997</v>
          </cell>
          <cell r="D119" t="str">
            <v xml:space="preserve">OP - IT Product 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</row>
        <row r="121">
          <cell r="C121">
            <v>61200</v>
          </cell>
          <cell r="D121" t="str">
            <v>OR - Ground Handling Silver</v>
          </cell>
          <cell r="F121">
            <v>9953200300</v>
          </cell>
          <cell r="G121">
            <v>9267108200</v>
          </cell>
          <cell r="H121">
            <v>9603692000</v>
          </cell>
          <cell r="I121">
            <v>9975155100</v>
          </cell>
          <cell r="J121">
            <v>10427776200</v>
          </cell>
          <cell r="K121">
            <v>10046002900</v>
          </cell>
          <cell r="L121">
            <v>11076190100</v>
          </cell>
          <cell r="M121">
            <v>11012723400</v>
          </cell>
          <cell r="N121">
            <v>10700105600</v>
          </cell>
          <cell r="O121">
            <v>11042339000</v>
          </cell>
          <cell r="P121">
            <v>10679697300</v>
          </cell>
          <cell r="Q121">
            <v>11017255200</v>
          </cell>
          <cell r="R121">
            <v>124801245300</v>
          </cell>
        </row>
        <row r="123">
          <cell r="C123" t="str">
            <v>6-20000</v>
          </cell>
          <cell r="D123" t="str">
            <v>Ground Handling Services Silver</v>
          </cell>
          <cell r="F123">
            <v>9953200300</v>
          </cell>
          <cell r="G123">
            <v>9267108200</v>
          </cell>
          <cell r="H123">
            <v>9603692000</v>
          </cell>
          <cell r="I123">
            <v>9975155100</v>
          </cell>
          <cell r="J123">
            <v>10427776200</v>
          </cell>
          <cell r="K123">
            <v>10046002900</v>
          </cell>
          <cell r="L123">
            <v>11076190100</v>
          </cell>
          <cell r="M123">
            <v>11012723400</v>
          </cell>
          <cell r="N123">
            <v>10700105600</v>
          </cell>
          <cell r="O123">
            <v>11042339000</v>
          </cell>
          <cell r="P123">
            <v>10679697300</v>
          </cell>
          <cell r="Q123">
            <v>11017255200</v>
          </cell>
          <cell r="R123">
            <v>124801245300</v>
          </cell>
        </row>
        <row r="125">
          <cell r="C125" t="str">
            <v>6-21000</v>
          </cell>
          <cell r="D125" t="str">
            <v>Ground Handling Silver</v>
          </cell>
          <cell r="F125">
            <v>8026956500</v>
          </cell>
          <cell r="G125">
            <v>7476077200</v>
          </cell>
          <cell r="H125">
            <v>7759984500</v>
          </cell>
          <cell r="I125">
            <v>8124330200</v>
          </cell>
          <cell r="J125">
            <v>8525331600</v>
          </cell>
          <cell r="K125">
            <v>8219208600</v>
          </cell>
          <cell r="L125">
            <v>9163235800</v>
          </cell>
          <cell r="M125">
            <v>9118855400</v>
          </cell>
          <cell r="N125">
            <v>8863549900</v>
          </cell>
          <cell r="O125">
            <v>9134508400</v>
          </cell>
          <cell r="P125">
            <v>8845890600</v>
          </cell>
          <cell r="Q125">
            <v>9122029400</v>
          </cell>
          <cell r="R125">
            <v>102379958100</v>
          </cell>
        </row>
        <row r="127">
          <cell r="C127" t="str">
            <v>6-21100</v>
          </cell>
          <cell r="D127" t="str">
            <v>Ground Handling Silver</v>
          </cell>
          <cell r="F127">
            <v>7673165300</v>
          </cell>
          <cell r="G127">
            <v>7140419600</v>
          </cell>
          <cell r="H127">
            <v>7402881900</v>
          </cell>
          <cell r="I127">
            <v>7781594900</v>
          </cell>
          <cell r="J127">
            <v>8168651100</v>
          </cell>
          <cell r="K127">
            <v>7872719200</v>
          </cell>
          <cell r="L127">
            <v>8810366800</v>
          </cell>
          <cell r="M127">
            <v>8762664600</v>
          </cell>
          <cell r="N127">
            <v>8517727700</v>
          </cell>
          <cell r="O127">
            <v>8781021300</v>
          </cell>
          <cell r="P127">
            <v>8498495700</v>
          </cell>
          <cell r="Q127">
            <v>8769374600</v>
          </cell>
          <cell r="R127">
            <v>98179082700</v>
          </cell>
        </row>
        <row r="129">
          <cell r="C129" t="str">
            <v>6-21110</v>
          </cell>
          <cell r="D129" t="str">
            <v>Ground Handling Full Silver</v>
          </cell>
          <cell r="F129">
            <v>4165440900</v>
          </cell>
          <cell r="G129">
            <v>3859803100</v>
          </cell>
          <cell r="H129">
            <v>3939683300</v>
          </cell>
          <cell r="I129">
            <v>4100530900</v>
          </cell>
          <cell r="J129">
            <v>4233384900</v>
          </cell>
          <cell r="K129">
            <v>4071920900</v>
          </cell>
          <cell r="L129">
            <v>4250813900</v>
          </cell>
          <cell r="M129">
            <v>4208556700</v>
          </cell>
          <cell r="N129">
            <v>4103450300</v>
          </cell>
          <cell r="O129">
            <v>4223796700</v>
          </cell>
          <cell r="P129">
            <v>4097322700</v>
          </cell>
          <cell r="Q129">
            <v>4215483100</v>
          </cell>
          <cell r="R129">
            <v>49470187400</v>
          </cell>
        </row>
        <row r="130">
          <cell r="C130" t="str">
            <v>6-21111</v>
          </cell>
          <cell r="D130" t="str">
            <v>GHFS - International</v>
          </cell>
          <cell r="F130">
            <v>4058885400</v>
          </cell>
          <cell r="G130">
            <v>3771900400</v>
          </cell>
          <cell r="H130">
            <v>3832677800</v>
          </cell>
          <cell r="I130">
            <v>3860028200</v>
          </cell>
          <cell r="J130">
            <v>3975629400</v>
          </cell>
          <cell r="K130">
            <v>3828068200</v>
          </cell>
          <cell r="L130">
            <v>3993058400</v>
          </cell>
          <cell r="M130">
            <v>3966654000</v>
          </cell>
          <cell r="N130">
            <v>3846644800</v>
          </cell>
          <cell r="O130">
            <v>3978994000</v>
          </cell>
          <cell r="P130">
            <v>3843867200</v>
          </cell>
          <cell r="Q130">
            <v>3970230400</v>
          </cell>
          <cell r="R130">
            <v>46926638200</v>
          </cell>
        </row>
        <row r="131">
          <cell r="C131" t="str">
            <v>6-21112</v>
          </cell>
          <cell r="D131" t="str">
            <v>GHFS - Domestic - Sbjct to VAT</v>
          </cell>
          <cell r="F131">
            <v>106555500</v>
          </cell>
          <cell r="G131">
            <v>87902700</v>
          </cell>
          <cell r="H131">
            <v>107005500</v>
          </cell>
          <cell r="I131">
            <v>240502700</v>
          </cell>
          <cell r="J131">
            <v>257755500</v>
          </cell>
          <cell r="K131">
            <v>243852700</v>
          </cell>
          <cell r="L131">
            <v>257755500</v>
          </cell>
          <cell r="M131">
            <v>241902700</v>
          </cell>
          <cell r="N131">
            <v>256805500</v>
          </cell>
          <cell r="O131">
            <v>244802700</v>
          </cell>
          <cell r="P131">
            <v>253455500</v>
          </cell>
          <cell r="Q131">
            <v>245252700</v>
          </cell>
          <cell r="R131">
            <v>2543549200</v>
          </cell>
        </row>
        <row r="133">
          <cell r="C133" t="str">
            <v>6-21120</v>
          </cell>
          <cell r="D133" t="str">
            <v>Ground Handling Terminal Silver</v>
          </cell>
          <cell r="F133">
            <v>8730000</v>
          </cell>
          <cell r="G133">
            <v>8245000</v>
          </cell>
          <cell r="H133">
            <v>8245000</v>
          </cell>
          <cell r="I133">
            <v>8245000</v>
          </cell>
          <cell r="J133">
            <v>8730000</v>
          </cell>
          <cell r="K133">
            <v>8245000</v>
          </cell>
          <cell r="L133">
            <v>8730000</v>
          </cell>
          <cell r="M133">
            <v>8730000</v>
          </cell>
          <cell r="N133">
            <v>8245000</v>
          </cell>
          <cell r="O133">
            <v>8730000</v>
          </cell>
          <cell r="P133">
            <v>8245000</v>
          </cell>
          <cell r="Q133">
            <v>8245000</v>
          </cell>
          <cell r="R133">
            <v>101365000</v>
          </cell>
        </row>
        <row r="134">
          <cell r="C134" t="str">
            <v>6-21121</v>
          </cell>
          <cell r="D134" t="str">
            <v>GHTS - International</v>
          </cell>
          <cell r="F134">
            <v>8730000</v>
          </cell>
          <cell r="G134">
            <v>8245000</v>
          </cell>
          <cell r="H134">
            <v>8245000</v>
          </cell>
          <cell r="I134">
            <v>8245000</v>
          </cell>
          <cell r="J134">
            <v>8730000</v>
          </cell>
          <cell r="K134">
            <v>8245000</v>
          </cell>
          <cell r="L134">
            <v>8730000</v>
          </cell>
          <cell r="M134">
            <v>8730000</v>
          </cell>
          <cell r="N134">
            <v>8245000</v>
          </cell>
          <cell r="O134">
            <v>8730000</v>
          </cell>
          <cell r="P134">
            <v>8245000</v>
          </cell>
          <cell r="Q134">
            <v>8245000</v>
          </cell>
          <cell r="R134">
            <v>101365000</v>
          </cell>
        </row>
        <row r="135">
          <cell r="C135" t="str">
            <v>6-21122</v>
          </cell>
          <cell r="D135" t="str">
            <v>GHTS - Domestic - Sbjct to VAT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7">
          <cell r="C137" t="str">
            <v>6-21130</v>
          </cell>
          <cell r="D137" t="str">
            <v>Ground Handling Ramp Silver</v>
          </cell>
          <cell r="F137">
            <v>2961208000</v>
          </cell>
          <cell r="G137">
            <v>2770512000</v>
          </cell>
          <cell r="H137">
            <v>2945720000</v>
          </cell>
          <cell r="I137">
            <v>3162876000</v>
          </cell>
          <cell r="J137">
            <v>3404560000</v>
          </cell>
          <cell r="K137">
            <v>3287070000</v>
          </cell>
          <cell r="L137">
            <v>4024560000</v>
          </cell>
          <cell r="M137">
            <v>4024560000</v>
          </cell>
          <cell r="N137">
            <v>3898180000</v>
          </cell>
          <cell r="O137">
            <v>4024560000</v>
          </cell>
          <cell r="P137">
            <v>3887070000</v>
          </cell>
          <cell r="Q137">
            <v>4024560000</v>
          </cell>
          <cell r="R137">
            <v>42415436000</v>
          </cell>
        </row>
        <row r="138">
          <cell r="C138" t="str">
            <v>6-21131</v>
          </cell>
          <cell r="D138" t="str">
            <v>GHRS - International</v>
          </cell>
          <cell r="F138">
            <v>1637856000</v>
          </cell>
          <cell r="G138">
            <v>1532344000</v>
          </cell>
          <cell r="H138">
            <v>1622368000</v>
          </cell>
          <cell r="I138">
            <v>1882116000</v>
          </cell>
          <cell r="J138">
            <v>2023920000</v>
          </cell>
          <cell r="K138">
            <v>1950870000</v>
          </cell>
          <cell r="L138">
            <v>2023920000</v>
          </cell>
          <cell r="M138">
            <v>2023920000</v>
          </cell>
          <cell r="N138">
            <v>1952890000</v>
          </cell>
          <cell r="O138">
            <v>2023920000</v>
          </cell>
          <cell r="P138">
            <v>1950870000</v>
          </cell>
          <cell r="Q138">
            <v>2023920000</v>
          </cell>
          <cell r="R138">
            <v>22648914000</v>
          </cell>
        </row>
        <row r="139">
          <cell r="C139" t="str">
            <v>6-21132</v>
          </cell>
          <cell r="D139" t="str">
            <v>GHRS - Domestic - Sbjct to VAT</v>
          </cell>
          <cell r="F139">
            <v>1323352000</v>
          </cell>
          <cell r="G139">
            <v>1238168000</v>
          </cell>
          <cell r="H139">
            <v>1323352000</v>
          </cell>
          <cell r="I139">
            <v>1280760000</v>
          </cell>
          <cell r="J139">
            <v>1380640000</v>
          </cell>
          <cell r="K139">
            <v>1336200000</v>
          </cell>
          <cell r="L139">
            <v>2000640000</v>
          </cell>
          <cell r="M139">
            <v>2000640000</v>
          </cell>
          <cell r="N139">
            <v>1945290000</v>
          </cell>
          <cell r="O139">
            <v>2000640000</v>
          </cell>
          <cell r="P139">
            <v>1936200000</v>
          </cell>
          <cell r="Q139">
            <v>2000640000</v>
          </cell>
          <cell r="R139">
            <v>19766522000</v>
          </cell>
        </row>
        <row r="141">
          <cell r="C141" t="str">
            <v>6-21150</v>
          </cell>
          <cell r="D141" t="str">
            <v>Ground Support Equipments Rental Silver</v>
          </cell>
          <cell r="F141">
            <v>537786400</v>
          </cell>
          <cell r="G141">
            <v>501859500</v>
          </cell>
          <cell r="H141">
            <v>509233600</v>
          </cell>
          <cell r="I141">
            <v>509943000</v>
          </cell>
          <cell r="J141">
            <v>521976200</v>
          </cell>
          <cell r="K141">
            <v>505483300</v>
          </cell>
          <cell r="L141">
            <v>526262900</v>
          </cell>
          <cell r="M141">
            <v>520817900</v>
          </cell>
          <cell r="N141">
            <v>507852400</v>
          </cell>
          <cell r="O141">
            <v>523934600</v>
          </cell>
          <cell r="P141">
            <v>505858000</v>
          </cell>
          <cell r="Q141">
            <v>521086500</v>
          </cell>
          <cell r="R141">
            <v>6192094300</v>
          </cell>
        </row>
        <row r="142">
          <cell r="C142" t="str">
            <v>6-21160</v>
          </cell>
          <cell r="D142" t="str">
            <v>GSERS - International</v>
          </cell>
          <cell r="F142">
            <v>470557900</v>
          </cell>
          <cell r="G142">
            <v>436064900</v>
          </cell>
          <cell r="H142">
            <v>441172200</v>
          </cell>
          <cell r="I142">
            <v>443639700</v>
          </cell>
          <cell r="J142">
            <v>454331200</v>
          </cell>
          <cell r="K142">
            <v>438347000</v>
          </cell>
          <cell r="L142">
            <v>459034400</v>
          </cell>
          <cell r="M142">
            <v>453172900</v>
          </cell>
          <cell r="N142">
            <v>440636900</v>
          </cell>
          <cell r="O142">
            <v>456706100</v>
          </cell>
          <cell r="P142">
            <v>438721700</v>
          </cell>
          <cell r="Q142">
            <v>453858000</v>
          </cell>
          <cell r="R142">
            <v>5386242900</v>
          </cell>
        </row>
        <row r="143">
          <cell r="C143" t="str">
            <v>6-21170</v>
          </cell>
          <cell r="D143" t="str">
            <v>GSERS - Domestic  - Sbjct to VAT</v>
          </cell>
          <cell r="F143">
            <v>67228500</v>
          </cell>
          <cell r="G143">
            <v>65794600</v>
          </cell>
          <cell r="H143">
            <v>68061400</v>
          </cell>
          <cell r="I143">
            <v>66303300</v>
          </cell>
          <cell r="J143">
            <v>67645000</v>
          </cell>
          <cell r="K143">
            <v>67136300</v>
          </cell>
          <cell r="L143">
            <v>67228500</v>
          </cell>
          <cell r="M143">
            <v>67645000</v>
          </cell>
          <cell r="N143">
            <v>67215500</v>
          </cell>
          <cell r="O143">
            <v>67228500</v>
          </cell>
          <cell r="P143">
            <v>67136300</v>
          </cell>
          <cell r="Q143">
            <v>67228500</v>
          </cell>
          <cell r="R143">
            <v>805851400</v>
          </cell>
        </row>
        <row r="144">
          <cell r="C144" t="str">
            <v>6-21195</v>
          </cell>
          <cell r="D144" t="str">
            <v>GSERS - Charter Flight International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6">
          <cell r="C146" t="str">
            <v>6-21200</v>
          </cell>
          <cell r="D146" t="str">
            <v>Ground Cargo Handling Service (BU/BD) Silver</v>
          </cell>
          <cell r="F146">
            <v>353791200</v>
          </cell>
          <cell r="G146">
            <v>335657600</v>
          </cell>
          <cell r="H146">
            <v>357102600</v>
          </cell>
          <cell r="I146">
            <v>342735300</v>
          </cell>
          <cell r="J146">
            <v>356680500</v>
          </cell>
          <cell r="K146">
            <v>346489400</v>
          </cell>
          <cell r="L146">
            <v>352869000</v>
          </cell>
          <cell r="M146">
            <v>356190800</v>
          </cell>
          <cell r="N146">
            <v>345822200</v>
          </cell>
          <cell r="O146">
            <v>353487100</v>
          </cell>
          <cell r="P146">
            <v>347394900</v>
          </cell>
          <cell r="Q146">
            <v>352654800</v>
          </cell>
          <cell r="R146">
            <v>4200875400</v>
          </cell>
        </row>
        <row r="147">
          <cell r="C147" t="str">
            <v>6-21210</v>
          </cell>
          <cell r="D147" t="str">
            <v>BU/BD - International</v>
          </cell>
          <cell r="F147">
            <v>353791200</v>
          </cell>
          <cell r="G147">
            <v>335657600</v>
          </cell>
          <cell r="H147">
            <v>357102600</v>
          </cell>
          <cell r="I147">
            <v>342735300</v>
          </cell>
          <cell r="J147">
            <v>356680500</v>
          </cell>
          <cell r="K147">
            <v>346489400</v>
          </cell>
          <cell r="L147">
            <v>352869000</v>
          </cell>
          <cell r="M147">
            <v>356190800</v>
          </cell>
          <cell r="N147">
            <v>345822200</v>
          </cell>
          <cell r="O147">
            <v>353487100</v>
          </cell>
          <cell r="P147">
            <v>347394900</v>
          </cell>
          <cell r="Q147">
            <v>352654800</v>
          </cell>
          <cell r="R147">
            <v>4200875400</v>
          </cell>
        </row>
        <row r="148">
          <cell r="C148" t="str">
            <v>6-21220</v>
          </cell>
          <cell r="D148" t="str">
            <v>BU/BD - Domestic - Sbjct to VAT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50">
          <cell r="C150" t="str">
            <v>6-22000</v>
          </cell>
          <cell r="D150" t="str">
            <v>Ancillary Service - Silver</v>
          </cell>
          <cell r="F150">
            <v>1926243800</v>
          </cell>
          <cell r="G150">
            <v>1791031000</v>
          </cell>
          <cell r="H150">
            <v>1843707500</v>
          </cell>
          <cell r="I150">
            <v>1850824900</v>
          </cell>
          <cell r="J150">
            <v>1902444600</v>
          </cell>
          <cell r="K150">
            <v>1826794300</v>
          </cell>
          <cell r="L150">
            <v>1912954300</v>
          </cell>
          <cell r="M150">
            <v>1893868000</v>
          </cell>
          <cell r="N150">
            <v>1836555700</v>
          </cell>
          <cell r="O150">
            <v>1907830600</v>
          </cell>
          <cell r="P150">
            <v>1833806700</v>
          </cell>
          <cell r="Q150">
            <v>1895225800</v>
          </cell>
          <cell r="R150">
            <v>22421287200</v>
          </cell>
        </row>
        <row r="152">
          <cell r="C152" t="str">
            <v>6-22100</v>
          </cell>
          <cell r="D152" t="str">
            <v>Passenger Service Charges Silver - Sbjct to VAT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C153" t="str">
            <v>6-22145</v>
          </cell>
          <cell r="D153" t="str">
            <v>PSC - Silver - Sbjct to VAT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5">
          <cell r="C155" t="str">
            <v>6-22150</v>
          </cell>
          <cell r="D155" t="str">
            <v>Ticket Sales Commission Silver - Sbjct to VAT</v>
          </cell>
          <cell r="F155">
            <v>32969400</v>
          </cell>
          <cell r="G155">
            <v>30785200</v>
          </cell>
          <cell r="H155">
            <v>31663600</v>
          </cell>
          <cell r="I155">
            <v>31791900</v>
          </cell>
          <cell r="J155">
            <v>32884100</v>
          </cell>
          <cell r="K155">
            <v>31365200</v>
          </cell>
          <cell r="L155">
            <v>32884100</v>
          </cell>
          <cell r="M155">
            <v>32628000</v>
          </cell>
          <cell r="N155">
            <v>31748900</v>
          </cell>
          <cell r="O155">
            <v>32969400</v>
          </cell>
          <cell r="P155">
            <v>31535900</v>
          </cell>
          <cell r="Q155">
            <v>32628000</v>
          </cell>
          <cell r="R155">
            <v>385853700</v>
          </cell>
        </row>
        <row r="156">
          <cell r="C156" t="str">
            <v>6-22160</v>
          </cell>
          <cell r="D156" t="str">
            <v>TSCS - International - Sbjct to VAT</v>
          </cell>
          <cell r="F156">
            <v>32969400</v>
          </cell>
          <cell r="G156">
            <v>30785200</v>
          </cell>
          <cell r="H156">
            <v>31663600</v>
          </cell>
          <cell r="I156">
            <v>31791900</v>
          </cell>
          <cell r="J156">
            <v>32884100</v>
          </cell>
          <cell r="K156">
            <v>31365200</v>
          </cell>
          <cell r="L156">
            <v>32884100</v>
          </cell>
          <cell r="M156">
            <v>32628000</v>
          </cell>
          <cell r="N156">
            <v>31748900</v>
          </cell>
          <cell r="O156">
            <v>32969400</v>
          </cell>
          <cell r="P156">
            <v>31535900</v>
          </cell>
          <cell r="Q156">
            <v>32628000</v>
          </cell>
          <cell r="R156">
            <v>385853700</v>
          </cell>
        </row>
        <row r="157">
          <cell r="C157" t="str">
            <v>6-22170</v>
          </cell>
          <cell r="D157" t="str">
            <v>TSCS - Domestic - Sbjct to VAT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9">
          <cell r="C159" t="str">
            <v>6-22200</v>
          </cell>
          <cell r="D159" t="str">
            <v>Travel Related Services Silver - Sbjct to VAT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</row>
        <row r="160">
          <cell r="C160" t="str">
            <v>6-22245</v>
          </cell>
          <cell r="D160" t="str">
            <v>TRSS - Domestic - Sbjct to VAT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2">
          <cell r="C162" t="str">
            <v>6-22250</v>
          </cell>
          <cell r="D162" t="str">
            <v xml:space="preserve">Security/Staff Request Silver </v>
          </cell>
          <cell r="F162">
            <v>607803000</v>
          </cell>
          <cell r="G162">
            <v>566506200</v>
          </cell>
          <cell r="H162">
            <v>586788100</v>
          </cell>
          <cell r="I162">
            <v>586507500</v>
          </cell>
          <cell r="J162">
            <v>606225400</v>
          </cell>
          <cell r="K162">
            <v>579285000</v>
          </cell>
          <cell r="L162">
            <v>606558200</v>
          </cell>
          <cell r="M162">
            <v>602555300</v>
          </cell>
          <cell r="N162">
            <v>582971200</v>
          </cell>
          <cell r="O162">
            <v>606338600</v>
          </cell>
          <cell r="P162">
            <v>582773200</v>
          </cell>
          <cell r="Q162">
            <v>602823900</v>
          </cell>
          <cell r="R162">
            <v>7117135600</v>
          </cell>
        </row>
        <row r="163">
          <cell r="C163" t="str">
            <v>6-22260</v>
          </cell>
          <cell r="D163" t="str">
            <v>SRS - International - Silver</v>
          </cell>
          <cell r="F163">
            <v>586903000</v>
          </cell>
          <cell r="G163">
            <v>545606200</v>
          </cell>
          <cell r="H163">
            <v>565888100</v>
          </cell>
          <cell r="I163">
            <v>565607500</v>
          </cell>
          <cell r="J163">
            <v>585325400</v>
          </cell>
          <cell r="K163">
            <v>558385000</v>
          </cell>
          <cell r="L163">
            <v>585658200</v>
          </cell>
          <cell r="M163">
            <v>581655300</v>
          </cell>
          <cell r="N163">
            <v>562071200</v>
          </cell>
          <cell r="O163">
            <v>585438600</v>
          </cell>
          <cell r="P163">
            <v>561873200</v>
          </cell>
          <cell r="Q163">
            <v>581923900</v>
          </cell>
          <cell r="R163">
            <v>6866335600</v>
          </cell>
        </row>
        <row r="164">
          <cell r="C164" t="str">
            <v>6-22270</v>
          </cell>
          <cell r="D164" t="str">
            <v>SRS - Domestic - Sbjct to VAT</v>
          </cell>
          <cell r="F164">
            <v>20900000</v>
          </cell>
          <cell r="G164">
            <v>20900000</v>
          </cell>
          <cell r="H164">
            <v>20900000</v>
          </cell>
          <cell r="I164">
            <v>20900000</v>
          </cell>
          <cell r="J164">
            <v>20900000</v>
          </cell>
          <cell r="K164">
            <v>20900000</v>
          </cell>
          <cell r="L164">
            <v>20900000</v>
          </cell>
          <cell r="M164">
            <v>20900000</v>
          </cell>
          <cell r="N164">
            <v>20900000</v>
          </cell>
          <cell r="O164">
            <v>20900000</v>
          </cell>
          <cell r="P164">
            <v>20900000</v>
          </cell>
          <cell r="Q164">
            <v>20900000</v>
          </cell>
          <cell r="R164">
            <v>250800000</v>
          </cell>
        </row>
        <row r="166">
          <cell r="C166" t="str">
            <v>6-22300</v>
          </cell>
          <cell r="D166" t="str">
            <v>Security Services Silver</v>
          </cell>
          <cell r="F166">
            <v>1015946100</v>
          </cell>
          <cell r="G166">
            <v>938392700</v>
          </cell>
          <cell r="H166">
            <v>966691100</v>
          </cell>
          <cell r="I166">
            <v>975918100</v>
          </cell>
          <cell r="J166">
            <v>1000940200</v>
          </cell>
          <cell r="K166">
            <v>960757300</v>
          </cell>
          <cell r="L166">
            <v>1010650200</v>
          </cell>
          <cell r="M166">
            <v>996914000</v>
          </cell>
          <cell r="N166">
            <v>965515800</v>
          </cell>
          <cell r="O166">
            <v>1006237900</v>
          </cell>
          <cell r="P166">
            <v>963800700</v>
          </cell>
          <cell r="Q166">
            <v>997994300</v>
          </cell>
          <cell r="R166">
            <v>11799758400</v>
          </cell>
        </row>
        <row r="167">
          <cell r="C167" t="str">
            <v>6-22310</v>
          </cell>
          <cell r="D167" t="str">
            <v>SSS - International - Silver</v>
          </cell>
          <cell r="F167">
            <v>1015946100</v>
          </cell>
          <cell r="G167">
            <v>938392700</v>
          </cell>
          <cell r="H167">
            <v>966691100</v>
          </cell>
          <cell r="I167">
            <v>975918100</v>
          </cell>
          <cell r="J167">
            <v>1000940200</v>
          </cell>
          <cell r="K167">
            <v>960757300</v>
          </cell>
          <cell r="L167">
            <v>1010650200</v>
          </cell>
          <cell r="M167">
            <v>996914000</v>
          </cell>
          <cell r="N167">
            <v>965515800</v>
          </cell>
          <cell r="O167">
            <v>1006237900</v>
          </cell>
          <cell r="P167">
            <v>963800700</v>
          </cell>
          <cell r="Q167">
            <v>997994300</v>
          </cell>
          <cell r="R167">
            <v>11799758400</v>
          </cell>
        </row>
        <row r="168">
          <cell r="C168" t="str">
            <v>6-22320</v>
          </cell>
          <cell r="D168" t="str">
            <v>SSS - Domestic - Sbjct to VAT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70">
          <cell r="C170" t="str">
            <v>6-22350</v>
          </cell>
          <cell r="D170" t="str">
            <v>Baggage Delivery Services Silver - Sbjct to VAT</v>
          </cell>
          <cell r="F170">
            <v>40368100</v>
          </cell>
          <cell r="G170">
            <v>37824800</v>
          </cell>
          <cell r="H170">
            <v>37604600</v>
          </cell>
          <cell r="I170">
            <v>37080000</v>
          </cell>
          <cell r="J170">
            <v>38158100</v>
          </cell>
          <cell r="K170">
            <v>36891000</v>
          </cell>
          <cell r="L170">
            <v>38332200</v>
          </cell>
          <cell r="M170">
            <v>37675700</v>
          </cell>
          <cell r="N170">
            <v>37214500</v>
          </cell>
          <cell r="O170">
            <v>37988900</v>
          </cell>
          <cell r="P170">
            <v>36892200</v>
          </cell>
          <cell r="Q170">
            <v>38134500</v>
          </cell>
          <cell r="R170">
            <v>454164600</v>
          </cell>
        </row>
        <row r="171">
          <cell r="C171" t="str">
            <v>6-22360</v>
          </cell>
          <cell r="D171" t="str">
            <v>BDSS - International - Sbjct to VAT</v>
          </cell>
          <cell r="F171">
            <v>40368100</v>
          </cell>
          <cell r="G171">
            <v>37824800</v>
          </cell>
          <cell r="H171">
            <v>37604600</v>
          </cell>
          <cell r="I171">
            <v>37080000</v>
          </cell>
          <cell r="J171">
            <v>38158100</v>
          </cell>
          <cell r="K171">
            <v>36891000</v>
          </cell>
          <cell r="L171">
            <v>38332200</v>
          </cell>
          <cell r="M171">
            <v>37675700</v>
          </cell>
          <cell r="N171">
            <v>37214500</v>
          </cell>
          <cell r="O171">
            <v>37988900</v>
          </cell>
          <cell r="P171">
            <v>36892200</v>
          </cell>
          <cell r="Q171">
            <v>38134500</v>
          </cell>
          <cell r="R171">
            <v>454164600</v>
          </cell>
        </row>
        <row r="172">
          <cell r="C172" t="str">
            <v>6-22370</v>
          </cell>
          <cell r="D172" t="str">
            <v>BDSS - Domestic - Sbjct to VAT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4">
          <cell r="C174" t="str">
            <v>6-22400</v>
          </cell>
          <cell r="D174" t="str">
            <v xml:space="preserve">Meet and Assist Silver </v>
          </cell>
          <cell r="F174">
            <v>36183400</v>
          </cell>
          <cell r="G174">
            <v>34330900</v>
          </cell>
          <cell r="H174">
            <v>35880700</v>
          </cell>
          <cell r="I174">
            <v>35035300</v>
          </cell>
          <cell r="J174">
            <v>36183400</v>
          </cell>
          <cell r="K174">
            <v>34978100</v>
          </cell>
          <cell r="L174">
            <v>35787400</v>
          </cell>
          <cell r="M174">
            <v>36183400</v>
          </cell>
          <cell r="N174">
            <v>35062400</v>
          </cell>
          <cell r="O174">
            <v>35928300</v>
          </cell>
          <cell r="P174">
            <v>35233300</v>
          </cell>
          <cell r="Q174">
            <v>35682700</v>
          </cell>
          <cell r="R174">
            <v>426469300</v>
          </cell>
        </row>
        <row r="175">
          <cell r="C175" t="str">
            <v>6-22410</v>
          </cell>
          <cell r="D175" t="str">
            <v>MAS - International</v>
          </cell>
          <cell r="F175">
            <v>30388500</v>
          </cell>
          <cell r="G175">
            <v>28536000</v>
          </cell>
          <cell r="H175">
            <v>30085800</v>
          </cell>
          <cell r="I175">
            <v>29240400</v>
          </cell>
          <cell r="J175">
            <v>30388500</v>
          </cell>
          <cell r="K175">
            <v>29183200</v>
          </cell>
          <cell r="L175">
            <v>29992500</v>
          </cell>
          <cell r="M175">
            <v>30388500</v>
          </cell>
          <cell r="N175">
            <v>29267500</v>
          </cell>
          <cell r="O175">
            <v>30133400</v>
          </cell>
          <cell r="P175">
            <v>29438400</v>
          </cell>
          <cell r="Q175">
            <v>29887800</v>
          </cell>
          <cell r="R175">
            <v>356930500</v>
          </cell>
        </row>
        <row r="176">
          <cell r="C176" t="str">
            <v>6-22420</v>
          </cell>
          <cell r="D176" t="str">
            <v>MAS - Domestic - Sbjct to VAT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C177" t="str">
            <v>6-22430</v>
          </cell>
          <cell r="D177" t="str">
            <v>MAS - ASA - Product</v>
          </cell>
          <cell r="F177">
            <v>5794900</v>
          </cell>
          <cell r="G177">
            <v>5794900</v>
          </cell>
          <cell r="H177">
            <v>5794900</v>
          </cell>
          <cell r="I177">
            <v>5794900</v>
          </cell>
          <cell r="J177">
            <v>5794900</v>
          </cell>
          <cell r="K177">
            <v>5794900</v>
          </cell>
          <cell r="L177">
            <v>5794900</v>
          </cell>
          <cell r="M177">
            <v>5794900</v>
          </cell>
          <cell r="N177">
            <v>5794900</v>
          </cell>
          <cell r="O177">
            <v>5794900</v>
          </cell>
          <cell r="P177">
            <v>5794900</v>
          </cell>
          <cell r="Q177">
            <v>5794900</v>
          </cell>
          <cell r="R177">
            <v>69538800</v>
          </cell>
        </row>
        <row r="178">
          <cell r="C178" t="str">
            <v>6-22445</v>
          </cell>
          <cell r="D178" t="str">
            <v>MAS - Charter Flight International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</row>
        <row r="180">
          <cell r="C180" t="str">
            <v>6-22450</v>
          </cell>
          <cell r="D180" t="str">
            <v>Disbursement Silver - Sbjct to VAT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C181" t="str">
            <v>6-22460</v>
          </cell>
          <cell r="D181" t="str">
            <v>DS - International - Sbjct to VAT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C182" t="str">
            <v>6-22470</v>
          </cell>
          <cell r="D182" t="str">
            <v>DS - Domestic - Sbjct to VAT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</row>
        <row r="183">
          <cell r="C183" t="str">
            <v>6-22495</v>
          </cell>
          <cell r="D183" t="str">
            <v>DS - Charter Flight International - Sbjct to VAT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5">
          <cell r="C185" t="str">
            <v>6-22500</v>
          </cell>
          <cell r="D185" t="str">
            <v>Surcharge Silver - Sbjct to VAT</v>
          </cell>
          <cell r="F185">
            <v>75927200</v>
          </cell>
          <cell r="G185">
            <v>70144600</v>
          </cell>
          <cell r="H185">
            <v>72572800</v>
          </cell>
          <cell r="I185">
            <v>73010900</v>
          </cell>
          <cell r="J185">
            <v>74721700</v>
          </cell>
          <cell r="K185">
            <v>72089200</v>
          </cell>
          <cell r="L185">
            <v>75601400</v>
          </cell>
          <cell r="M185">
            <v>74517000</v>
          </cell>
          <cell r="N185">
            <v>72498800</v>
          </cell>
          <cell r="O185">
            <v>75108700</v>
          </cell>
          <cell r="P185">
            <v>72138600</v>
          </cell>
          <cell r="Q185">
            <v>74764400</v>
          </cell>
          <cell r="R185">
            <v>883095300</v>
          </cell>
        </row>
        <row r="186">
          <cell r="C186" t="str">
            <v>6-22510</v>
          </cell>
          <cell r="D186" t="str">
            <v>Surcharge Silver - Sbjct to VAT</v>
          </cell>
          <cell r="F186">
            <v>75927200</v>
          </cell>
          <cell r="G186">
            <v>70144600</v>
          </cell>
          <cell r="H186">
            <v>72572800</v>
          </cell>
          <cell r="I186">
            <v>73010900</v>
          </cell>
          <cell r="J186">
            <v>74721700</v>
          </cell>
          <cell r="K186">
            <v>72089200</v>
          </cell>
          <cell r="L186">
            <v>75601400</v>
          </cell>
          <cell r="M186">
            <v>74517000</v>
          </cell>
          <cell r="N186">
            <v>72498800</v>
          </cell>
          <cell r="O186">
            <v>75108700</v>
          </cell>
          <cell r="P186">
            <v>72138600</v>
          </cell>
          <cell r="Q186">
            <v>74764400</v>
          </cell>
          <cell r="R186">
            <v>883095300</v>
          </cell>
        </row>
        <row r="188">
          <cell r="C188" t="str">
            <v>6-22550</v>
          </cell>
          <cell r="D188" t="str">
            <v>EBT Commission Silver - Sbjct to VAT</v>
          </cell>
          <cell r="F188">
            <v>6724100</v>
          </cell>
          <cell r="G188">
            <v>6398700</v>
          </cell>
          <cell r="H188">
            <v>6811600</v>
          </cell>
          <cell r="I188">
            <v>6561800</v>
          </cell>
          <cell r="J188">
            <v>6826700</v>
          </cell>
          <cell r="K188">
            <v>6530900</v>
          </cell>
          <cell r="L188">
            <v>6694000</v>
          </cell>
          <cell r="M188">
            <v>6826700</v>
          </cell>
          <cell r="N188">
            <v>6561800</v>
          </cell>
          <cell r="O188">
            <v>6780800</v>
          </cell>
          <cell r="P188">
            <v>6576800</v>
          </cell>
          <cell r="Q188">
            <v>6796600</v>
          </cell>
          <cell r="R188">
            <v>80090500</v>
          </cell>
        </row>
        <row r="189">
          <cell r="C189" t="str">
            <v>6-22560</v>
          </cell>
          <cell r="D189" t="str">
            <v>EBT Commission Silver - Sbjct to VAT</v>
          </cell>
          <cell r="F189">
            <v>6724100</v>
          </cell>
          <cell r="G189">
            <v>6398700</v>
          </cell>
          <cell r="H189">
            <v>6811600</v>
          </cell>
          <cell r="I189">
            <v>6561800</v>
          </cell>
          <cell r="J189">
            <v>6826700</v>
          </cell>
          <cell r="K189">
            <v>6530900</v>
          </cell>
          <cell r="L189">
            <v>6694000</v>
          </cell>
          <cell r="M189">
            <v>6826700</v>
          </cell>
          <cell r="N189">
            <v>6561800</v>
          </cell>
          <cell r="O189">
            <v>6780800</v>
          </cell>
          <cell r="P189">
            <v>6576800</v>
          </cell>
          <cell r="Q189">
            <v>6796600</v>
          </cell>
          <cell r="R189">
            <v>80090500</v>
          </cell>
        </row>
        <row r="191">
          <cell r="C191" t="str">
            <v>6-22600</v>
          </cell>
          <cell r="D191" t="str">
            <v>Prior. Check-In Lou. - Premier - Sbjct to VAT</v>
          </cell>
          <cell r="F191">
            <v>14954400</v>
          </cell>
          <cell r="G191">
            <v>13989600</v>
          </cell>
          <cell r="H191">
            <v>14954400</v>
          </cell>
          <cell r="I191">
            <v>14472000</v>
          </cell>
          <cell r="J191">
            <v>14954400</v>
          </cell>
          <cell r="K191">
            <v>14472000</v>
          </cell>
          <cell r="L191">
            <v>14954400</v>
          </cell>
          <cell r="M191">
            <v>14954400</v>
          </cell>
          <cell r="N191">
            <v>14472000</v>
          </cell>
          <cell r="O191">
            <v>14954400</v>
          </cell>
          <cell r="P191">
            <v>14472000</v>
          </cell>
          <cell r="Q191">
            <v>14954400</v>
          </cell>
          <cell r="R191">
            <v>176558400</v>
          </cell>
        </row>
        <row r="192">
          <cell r="C192" t="str">
            <v>6-22610</v>
          </cell>
          <cell r="D192" t="str">
            <v>Prior. Check-In Lou. - Premier - Sbjct to VAT</v>
          </cell>
          <cell r="F192">
            <v>14954400</v>
          </cell>
          <cell r="G192">
            <v>13989600</v>
          </cell>
          <cell r="H192">
            <v>14954400</v>
          </cell>
          <cell r="I192">
            <v>14472000</v>
          </cell>
          <cell r="J192">
            <v>14954400</v>
          </cell>
          <cell r="K192">
            <v>14472000</v>
          </cell>
          <cell r="L192">
            <v>14954400</v>
          </cell>
          <cell r="M192">
            <v>14954400</v>
          </cell>
          <cell r="N192">
            <v>14472000</v>
          </cell>
          <cell r="O192">
            <v>14954400</v>
          </cell>
          <cell r="P192">
            <v>14472000</v>
          </cell>
          <cell r="Q192">
            <v>14954400</v>
          </cell>
          <cell r="R192">
            <v>176558400</v>
          </cell>
        </row>
        <row r="193">
          <cell r="C193" t="str">
            <v>6-22620</v>
          </cell>
          <cell r="D193" t="str">
            <v>Prior. Check-In Lou. - Premier - Sbjct to VAT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</row>
        <row r="195">
          <cell r="C195" t="str">
            <v>6-22650</v>
          </cell>
          <cell r="D195" t="str">
            <v>Avio Bridge Hdl. - Premier - Subject to VAT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C196" t="str">
            <v>6-22660</v>
          </cell>
          <cell r="D196" t="str">
            <v>Avio Bridge Hdl. - Premier - Subject to VAT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8">
          <cell r="C198" t="str">
            <v>6-22950</v>
          </cell>
          <cell r="D198" t="str">
            <v>Others Silver - Sbjct to VAT</v>
          </cell>
          <cell r="F198">
            <v>95368100</v>
          </cell>
          <cell r="G198">
            <v>92658300</v>
          </cell>
          <cell r="H198">
            <v>90740600</v>
          </cell>
          <cell r="I198">
            <v>90447400</v>
          </cell>
          <cell r="J198">
            <v>91550600</v>
          </cell>
          <cell r="K198">
            <v>90425600</v>
          </cell>
          <cell r="L198">
            <v>91492400</v>
          </cell>
          <cell r="M198">
            <v>91613500</v>
          </cell>
          <cell r="N198">
            <v>90510300</v>
          </cell>
          <cell r="O198">
            <v>91523600</v>
          </cell>
          <cell r="P198">
            <v>90384000</v>
          </cell>
          <cell r="Q198">
            <v>91447000</v>
          </cell>
          <cell r="R198">
            <v>1098161400</v>
          </cell>
        </row>
        <row r="199">
          <cell r="C199" t="str">
            <v>6-22960</v>
          </cell>
          <cell r="D199" t="str">
            <v>OS - International - Sbjct to VAT</v>
          </cell>
          <cell r="F199">
            <v>41253600</v>
          </cell>
          <cell r="G199">
            <v>38543800</v>
          </cell>
          <cell r="H199">
            <v>36626100</v>
          </cell>
          <cell r="I199">
            <v>36332900</v>
          </cell>
          <cell r="J199">
            <v>37436100</v>
          </cell>
          <cell r="K199">
            <v>36311100</v>
          </cell>
          <cell r="L199">
            <v>37377900</v>
          </cell>
          <cell r="M199">
            <v>37499000</v>
          </cell>
          <cell r="N199">
            <v>36395800</v>
          </cell>
          <cell r="O199">
            <v>37409100</v>
          </cell>
          <cell r="P199">
            <v>36269500</v>
          </cell>
          <cell r="Q199">
            <v>37332500</v>
          </cell>
          <cell r="R199">
            <v>448787400</v>
          </cell>
        </row>
        <row r="200">
          <cell r="C200" t="str">
            <v>6-22970</v>
          </cell>
          <cell r="D200" t="str">
            <v xml:space="preserve">OS - Domestic - Sbjct to VAT </v>
          </cell>
          <cell r="F200">
            <v>30114500</v>
          </cell>
          <cell r="G200">
            <v>30114500</v>
          </cell>
          <cell r="H200">
            <v>30114500</v>
          </cell>
          <cell r="I200">
            <v>30114500</v>
          </cell>
          <cell r="J200">
            <v>30114500</v>
          </cell>
          <cell r="K200">
            <v>30114500</v>
          </cell>
          <cell r="L200">
            <v>30114500</v>
          </cell>
          <cell r="M200">
            <v>30114500</v>
          </cell>
          <cell r="N200">
            <v>30114500</v>
          </cell>
          <cell r="O200">
            <v>30114500</v>
          </cell>
          <cell r="P200">
            <v>30114500</v>
          </cell>
          <cell r="Q200">
            <v>30114500</v>
          </cell>
          <cell r="R200">
            <v>361374000</v>
          </cell>
        </row>
        <row r="201">
          <cell r="C201" t="str">
            <v>6-22995</v>
          </cell>
          <cell r="D201" t="str">
            <v xml:space="preserve">OS - Charter Flight International - Sbjct to VAT 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C202" t="str">
            <v>6-22996</v>
          </cell>
          <cell r="D202" t="str">
            <v xml:space="preserve">OS - Training - Learning Center </v>
          </cell>
          <cell r="F202">
            <v>24000000</v>
          </cell>
          <cell r="G202">
            <v>24000000</v>
          </cell>
          <cell r="H202">
            <v>24000000</v>
          </cell>
          <cell r="I202">
            <v>24000000</v>
          </cell>
          <cell r="J202">
            <v>24000000</v>
          </cell>
          <cell r="K202">
            <v>24000000</v>
          </cell>
          <cell r="L202">
            <v>24000000</v>
          </cell>
          <cell r="M202">
            <v>24000000</v>
          </cell>
          <cell r="N202">
            <v>24000000</v>
          </cell>
          <cell r="O202">
            <v>24000000</v>
          </cell>
          <cell r="P202">
            <v>24000000</v>
          </cell>
          <cell r="Q202">
            <v>24000000</v>
          </cell>
          <cell r="R202">
            <v>288000000</v>
          </cell>
        </row>
        <row r="204">
          <cell r="C204">
            <v>61300</v>
          </cell>
          <cell r="D204" t="str">
            <v>OR - Lounge</v>
          </cell>
          <cell r="F204">
            <v>7225179400</v>
          </cell>
          <cell r="G204">
            <v>6557955700</v>
          </cell>
          <cell r="H204">
            <v>7316091500</v>
          </cell>
          <cell r="I204">
            <v>7545130500</v>
          </cell>
          <cell r="J204">
            <v>7546655200</v>
          </cell>
          <cell r="K204">
            <v>7534236500</v>
          </cell>
          <cell r="L204">
            <v>8328756100</v>
          </cell>
          <cell r="M204">
            <v>8749108200</v>
          </cell>
          <cell r="N204">
            <v>7463226300</v>
          </cell>
          <cell r="O204">
            <v>7508895700</v>
          </cell>
          <cell r="P204">
            <v>7537254200</v>
          </cell>
          <cell r="Q204">
            <v>8238884000</v>
          </cell>
          <cell r="R204">
            <v>91551373300</v>
          </cell>
        </row>
        <row r="206">
          <cell r="C206" t="str">
            <v>6-30000</v>
          </cell>
          <cell r="D206" t="str">
            <v>Bussiness Class Lounge</v>
          </cell>
          <cell r="F206">
            <v>7225179400</v>
          </cell>
          <cell r="G206">
            <v>6557955700</v>
          </cell>
          <cell r="H206">
            <v>7316091500</v>
          </cell>
          <cell r="I206">
            <v>7545130500</v>
          </cell>
          <cell r="J206">
            <v>7546655200</v>
          </cell>
          <cell r="K206">
            <v>7534236500</v>
          </cell>
          <cell r="L206">
            <v>8328756100</v>
          </cell>
          <cell r="M206">
            <v>8749108200</v>
          </cell>
          <cell r="N206">
            <v>7463226300</v>
          </cell>
          <cell r="O206">
            <v>7508895700</v>
          </cell>
          <cell r="P206">
            <v>7537254200</v>
          </cell>
          <cell r="Q206">
            <v>8238884000</v>
          </cell>
          <cell r="R206">
            <v>91551373300</v>
          </cell>
        </row>
        <row r="208">
          <cell r="C208" t="str">
            <v>6-31000</v>
          </cell>
          <cell r="D208" t="str">
            <v>Bussiness Class Lounge Esplanade</v>
          </cell>
          <cell r="F208">
            <v>1247004000</v>
          </cell>
          <cell r="G208">
            <v>1166671000</v>
          </cell>
          <cell r="H208">
            <v>1436560400</v>
          </cell>
          <cell r="I208">
            <v>1399341900</v>
          </cell>
          <cell r="J208">
            <v>1242582000</v>
          </cell>
          <cell r="K208">
            <v>1296014500</v>
          </cell>
          <cell r="L208">
            <v>1352395000</v>
          </cell>
          <cell r="M208">
            <v>1282895900</v>
          </cell>
          <cell r="N208">
            <v>1308322400</v>
          </cell>
          <cell r="O208">
            <v>1308764600</v>
          </cell>
          <cell r="P208">
            <v>1374210200</v>
          </cell>
          <cell r="Q208">
            <v>1511808100</v>
          </cell>
          <cell r="R208">
            <v>15926570000</v>
          </cell>
        </row>
        <row r="209">
          <cell r="C209" t="str">
            <v>6-31100</v>
          </cell>
          <cell r="D209" t="str">
            <v>BCLE - International</v>
          </cell>
          <cell r="F209">
            <v>1247004000</v>
          </cell>
          <cell r="G209">
            <v>1166671000</v>
          </cell>
          <cell r="H209">
            <v>1436560400</v>
          </cell>
          <cell r="I209">
            <v>1399341900</v>
          </cell>
          <cell r="J209">
            <v>1242582000</v>
          </cell>
          <cell r="K209">
            <v>1296014500</v>
          </cell>
          <cell r="L209">
            <v>1352395000</v>
          </cell>
          <cell r="M209">
            <v>1282895900</v>
          </cell>
          <cell r="N209">
            <v>1308322400</v>
          </cell>
          <cell r="O209">
            <v>1308764600</v>
          </cell>
          <cell r="P209">
            <v>1374210200</v>
          </cell>
          <cell r="Q209">
            <v>1511808100</v>
          </cell>
          <cell r="R209">
            <v>15926570000</v>
          </cell>
        </row>
        <row r="210">
          <cell r="C210" t="str">
            <v>6-31120</v>
          </cell>
          <cell r="D210" t="str">
            <v>BCLE - International Non JCC - Sbjct to VAT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2">
          <cell r="C212" t="str">
            <v>6-32000</v>
          </cell>
          <cell r="D212" t="str">
            <v>Bussiness Class Lounge Premier</v>
          </cell>
          <cell r="F212">
            <v>5776589900</v>
          </cell>
          <cell r="G212">
            <v>5195745100</v>
          </cell>
          <cell r="H212">
            <v>5677945600</v>
          </cell>
          <cell r="I212">
            <v>5947226000</v>
          </cell>
          <cell r="J212">
            <v>6102487700</v>
          </cell>
          <cell r="K212">
            <v>6039659400</v>
          </cell>
          <cell r="L212">
            <v>6774775600</v>
          </cell>
          <cell r="M212">
            <v>7264626800</v>
          </cell>
          <cell r="N212">
            <v>5956341300</v>
          </cell>
          <cell r="O212">
            <v>5998545600</v>
          </cell>
          <cell r="P212">
            <v>5964481400</v>
          </cell>
          <cell r="Q212">
            <v>6525490400</v>
          </cell>
          <cell r="R212">
            <v>73223914800</v>
          </cell>
        </row>
        <row r="213">
          <cell r="C213" t="str">
            <v>6-32100</v>
          </cell>
          <cell r="D213" t="str">
            <v>BCLP - International</v>
          </cell>
          <cell r="F213">
            <v>3247966000</v>
          </cell>
          <cell r="G213">
            <v>2769920800</v>
          </cell>
          <cell r="H213">
            <v>3001804300</v>
          </cell>
          <cell r="I213">
            <v>3126214700</v>
          </cell>
          <cell r="J213">
            <v>3073820000</v>
          </cell>
          <cell r="K213">
            <v>3114672900</v>
          </cell>
          <cell r="L213">
            <v>3169449300</v>
          </cell>
          <cell r="M213">
            <v>3573975200</v>
          </cell>
          <cell r="N213">
            <v>3103476700</v>
          </cell>
          <cell r="O213">
            <v>3143980100</v>
          </cell>
          <cell r="P213">
            <v>3158261000</v>
          </cell>
          <cell r="Q213">
            <v>3259889300</v>
          </cell>
          <cell r="R213">
            <v>37743430300</v>
          </cell>
        </row>
        <row r="214">
          <cell r="C214" t="str">
            <v>6-32105</v>
          </cell>
          <cell r="D214" t="str">
            <v>BCLP - Charter - International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</row>
        <row r="215">
          <cell r="C215" t="str">
            <v>6-32110</v>
          </cell>
          <cell r="D215" t="str">
            <v>BCLP - International Non Airline</v>
          </cell>
          <cell r="F215">
            <v>1429526100</v>
          </cell>
          <cell r="G215">
            <v>1332080100</v>
          </cell>
          <cell r="H215">
            <v>1644595500</v>
          </cell>
          <cell r="I215">
            <v>1696941700</v>
          </cell>
          <cell r="J215">
            <v>1841474300</v>
          </cell>
          <cell r="K215">
            <v>1753872100</v>
          </cell>
          <cell r="L215">
            <v>2252956700</v>
          </cell>
          <cell r="M215">
            <v>1971267200</v>
          </cell>
          <cell r="N215">
            <v>1671190000</v>
          </cell>
          <cell r="O215">
            <v>1684171700</v>
          </cell>
          <cell r="P215">
            <v>1690403200</v>
          </cell>
          <cell r="Q215">
            <v>2112073100</v>
          </cell>
          <cell r="R215">
            <v>21080551700</v>
          </cell>
        </row>
        <row r="216">
          <cell r="C216" t="str">
            <v>6-32120</v>
          </cell>
          <cell r="D216" t="str">
            <v>BCLP - International Non JCC - Sbjct to VAT</v>
          </cell>
          <cell r="F216">
            <v>1099097800</v>
          </cell>
          <cell r="G216">
            <v>1093744200</v>
          </cell>
          <cell r="H216">
            <v>1031545800</v>
          </cell>
          <cell r="I216">
            <v>1124069600</v>
          </cell>
          <cell r="J216">
            <v>1187193400</v>
          </cell>
          <cell r="K216">
            <v>1171114400</v>
          </cell>
          <cell r="L216">
            <v>1352369600</v>
          </cell>
          <cell r="M216">
            <v>1719384400</v>
          </cell>
          <cell r="N216">
            <v>1181674600</v>
          </cell>
          <cell r="O216">
            <v>1170393800</v>
          </cell>
          <cell r="P216">
            <v>1115817200</v>
          </cell>
          <cell r="Q216">
            <v>1153528000</v>
          </cell>
          <cell r="R216">
            <v>14399932800</v>
          </cell>
        </row>
        <row r="218">
          <cell r="C218" t="str">
            <v>6-32500</v>
          </cell>
          <cell r="D218" t="str">
            <v>Bussiness Class Lounge - VOA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C219" t="str">
            <v>6-32511</v>
          </cell>
          <cell r="D219" t="str">
            <v>Bussiness Class Lounge - VOA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1">
          <cell r="C221" t="str">
            <v>6-32900</v>
          </cell>
          <cell r="D221" t="str">
            <v>Bussiness Class Lounge - Silver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C222" t="str">
            <v>6-32911</v>
          </cell>
          <cell r="D222" t="str">
            <v>Bussiness Class Lounge - Silver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4">
          <cell r="C224" t="str">
            <v>6-33000</v>
          </cell>
          <cell r="D224" t="str">
            <v>Bussiness Class Lounge - Others</v>
          </cell>
          <cell r="F224">
            <v>201585500</v>
          </cell>
          <cell r="G224">
            <v>195539600</v>
          </cell>
          <cell r="H224">
            <v>201585500</v>
          </cell>
          <cell r="I224">
            <v>198562600</v>
          </cell>
          <cell r="J224">
            <v>201585500</v>
          </cell>
          <cell r="K224">
            <v>198562600</v>
          </cell>
          <cell r="L224">
            <v>201585500</v>
          </cell>
          <cell r="M224">
            <v>201585500</v>
          </cell>
          <cell r="N224">
            <v>198562600</v>
          </cell>
          <cell r="O224">
            <v>201585500</v>
          </cell>
          <cell r="P224">
            <v>198562600</v>
          </cell>
          <cell r="Q224">
            <v>201585500</v>
          </cell>
          <cell r="R224">
            <v>2400888500</v>
          </cell>
        </row>
        <row r="225">
          <cell r="C225" t="str">
            <v>6-33100</v>
          </cell>
          <cell r="D225" t="str">
            <v>BCL-Others - Sbjct to VAT/PHR</v>
          </cell>
          <cell r="F225">
            <v>201585500</v>
          </cell>
          <cell r="G225">
            <v>195539600</v>
          </cell>
          <cell r="H225">
            <v>201585500</v>
          </cell>
          <cell r="I225">
            <v>198562600</v>
          </cell>
          <cell r="J225">
            <v>201585500</v>
          </cell>
          <cell r="K225">
            <v>198562600</v>
          </cell>
          <cell r="L225">
            <v>201585500</v>
          </cell>
          <cell r="M225">
            <v>201585500</v>
          </cell>
          <cell r="N225">
            <v>198562600</v>
          </cell>
          <cell r="O225">
            <v>201585500</v>
          </cell>
          <cell r="P225">
            <v>198562600</v>
          </cell>
          <cell r="Q225">
            <v>201585500</v>
          </cell>
          <cell r="R225">
            <v>2400888500</v>
          </cell>
        </row>
        <row r="227">
          <cell r="C227">
            <v>61400</v>
          </cell>
          <cell r="D227" t="str">
            <v>OR - Cargo Handling</v>
          </cell>
          <cell r="F227">
            <v>49879039600</v>
          </cell>
          <cell r="G227">
            <v>49818391200</v>
          </cell>
          <cell r="H227">
            <v>51857129200</v>
          </cell>
          <cell r="I227">
            <v>55330584800</v>
          </cell>
          <cell r="J227">
            <v>55559415500</v>
          </cell>
          <cell r="K227">
            <v>60735843500</v>
          </cell>
          <cell r="L227">
            <v>51653669500</v>
          </cell>
          <cell r="M227">
            <v>55657717800</v>
          </cell>
          <cell r="N227">
            <v>60520736900</v>
          </cell>
          <cell r="O227">
            <v>64582507000</v>
          </cell>
          <cell r="P227">
            <v>64100890500</v>
          </cell>
          <cell r="Q227">
            <v>64441213900</v>
          </cell>
          <cell r="R227">
            <v>684137139400</v>
          </cell>
        </row>
        <row r="229">
          <cell r="C229" t="str">
            <v>6-40000</v>
          </cell>
          <cell r="D229" t="str">
            <v>Cargo Handling Services</v>
          </cell>
          <cell r="F229">
            <v>49879039600</v>
          </cell>
          <cell r="G229">
            <v>49818391200</v>
          </cell>
          <cell r="H229">
            <v>51857129200</v>
          </cell>
          <cell r="I229">
            <v>55330584800</v>
          </cell>
          <cell r="J229">
            <v>55559415500</v>
          </cell>
          <cell r="K229">
            <v>60735843500</v>
          </cell>
          <cell r="L229">
            <v>51653669500</v>
          </cell>
          <cell r="M229">
            <v>55657717800</v>
          </cell>
          <cell r="N229">
            <v>60520736900</v>
          </cell>
          <cell r="O229">
            <v>64582507000</v>
          </cell>
          <cell r="P229">
            <v>64100890500</v>
          </cell>
          <cell r="Q229">
            <v>64441213900</v>
          </cell>
          <cell r="R229">
            <v>684137139400</v>
          </cell>
        </row>
        <row r="231">
          <cell r="C231" t="str">
            <v>6-41000</v>
          </cell>
          <cell r="D231" t="str">
            <v>Cargo Services</v>
          </cell>
          <cell r="F231">
            <v>47257436100</v>
          </cell>
          <cell r="G231">
            <v>47188720800</v>
          </cell>
          <cell r="H231">
            <v>49139502400</v>
          </cell>
          <cell r="I231">
            <v>52724668800</v>
          </cell>
          <cell r="J231">
            <v>52928862200</v>
          </cell>
          <cell r="K231">
            <v>57737188400</v>
          </cell>
          <cell r="L231">
            <v>48573645000</v>
          </cell>
          <cell r="M231">
            <v>52273151500</v>
          </cell>
          <cell r="N231">
            <v>56858019500</v>
          </cell>
          <cell r="O231">
            <v>60789703700</v>
          </cell>
          <cell r="P231">
            <v>60288176300</v>
          </cell>
          <cell r="Q231">
            <v>60727815000</v>
          </cell>
          <cell r="R231">
            <v>646486889700</v>
          </cell>
        </row>
        <row r="233">
          <cell r="C233" t="str">
            <v>6-41100</v>
          </cell>
          <cell r="D233" t="str">
            <v>Export Handling</v>
          </cell>
          <cell r="F233">
            <v>10606589800</v>
          </cell>
          <cell r="G233">
            <v>10839379300</v>
          </cell>
          <cell r="H233">
            <v>11507835000</v>
          </cell>
          <cell r="I233">
            <v>10879439000</v>
          </cell>
          <cell r="J233">
            <v>10897657000</v>
          </cell>
          <cell r="K233">
            <v>13165834700</v>
          </cell>
          <cell r="L233">
            <v>10422129000</v>
          </cell>
          <cell r="M233">
            <v>12512878300</v>
          </cell>
          <cell r="N233">
            <v>14042234600</v>
          </cell>
          <cell r="O233">
            <v>14417728300</v>
          </cell>
          <cell r="P233">
            <v>14735893700</v>
          </cell>
          <cell r="Q233">
            <v>13416593800</v>
          </cell>
          <cell r="R233">
            <v>147444192500</v>
          </cell>
        </row>
        <row r="234">
          <cell r="C234" t="str">
            <v>6-41111</v>
          </cell>
          <cell r="D234" t="str">
            <v xml:space="preserve">EXH - Storage  -  General </v>
          </cell>
          <cell r="F234">
            <v>8659798200</v>
          </cell>
          <cell r="G234">
            <v>8804217200</v>
          </cell>
          <cell r="H234">
            <v>9184737600</v>
          </cell>
          <cell r="I234">
            <v>8629738300</v>
          </cell>
          <cell r="J234">
            <v>8745607600</v>
          </cell>
          <cell r="K234">
            <v>10809679500</v>
          </cell>
          <cell r="L234">
            <v>8341556600</v>
          </cell>
          <cell r="M234">
            <v>10231983500</v>
          </cell>
          <cell r="N234">
            <v>11557868300</v>
          </cell>
          <cell r="O234">
            <v>11765460800</v>
          </cell>
          <cell r="P234">
            <v>12017500900</v>
          </cell>
          <cell r="Q234">
            <v>10857409400</v>
          </cell>
          <cell r="R234">
            <v>119605557900</v>
          </cell>
        </row>
        <row r="235">
          <cell r="C235" t="str">
            <v>6-41121</v>
          </cell>
          <cell r="D235" t="str">
            <v>EXH - Storage  -  Special</v>
          </cell>
          <cell r="F235">
            <v>98429300</v>
          </cell>
          <cell r="G235">
            <v>100400500</v>
          </cell>
          <cell r="H235">
            <v>103855900</v>
          </cell>
          <cell r="I235">
            <v>99429100</v>
          </cell>
          <cell r="J235">
            <v>100531000</v>
          </cell>
          <cell r="K235">
            <v>123849500</v>
          </cell>
          <cell r="L235">
            <v>98390500</v>
          </cell>
          <cell r="M235">
            <v>118884000</v>
          </cell>
          <cell r="N235">
            <v>133428100</v>
          </cell>
          <cell r="O235">
            <v>134903400</v>
          </cell>
          <cell r="P235">
            <v>139530200</v>
          </cell>
          <cell r="Q235">
            <v>126725800</v>
          </cell>
          <cell r="R235">
            <v>1378357300</v>
          </cell>
        </row>
        <row r="236">
          <cell r="C236" t="str">
            <v>6-41131</v>
          </cell>
          <cell r="D236" t="str">
            <v>EXH - Storage  -  Revenue Sharing</v>
          </cell>
          <cell r="F236">
            <v>10586300</v>
          </cell>
          <cell r="G236">
            <v>10691700</v>
          </cell>
          <cell r="H236">
            <v>10904700</v>
          </cell>
          <cell r="I236">
            <v>10149500</v>
          </cell>
          <cell r="J236">
            <v>10453300</v>
          </cell>
          <cell r="K236">
            <v>13577000</v>
          </cell>
          <cell r="L236">
            <v>9961300</v>
          </cell>
          <cell r="M236">
            <v>12749400</v>
          </cell>
          <cell r="N236">
            <v>14637600</v>
          </cell>
          <cell r="O236">
            <v>14698300</v>
          </cell>
          <cell r="P236">
            <v>15052000</v>
          </cell>
          <cell r="Q236">
            <v>13353200</v>
          </cell>
          <cell r="R236">
            <v>146814300</v>
          </cell>
        </row>
        <row r="237">
          <cell r="C237" t="str">
            <v>6-41112</v>
          </cell>
          <cell r="D237" t="str">
            <v>EXH - Handling</v>
          </cell>
          <cell r="F237">
            <v>977730700</v>
          </cell>
          <cell r="G237">
            <v>1048928400</v>
          </cell>
          <cell r="H237">
            <v>1290092200</v>
          </cell>
          <cell r="I237">
            <v>1278262300</v>
          </cell>
          <cell r="J237">
            <v>1169825900</v>
          </cell>
          <cell r="K237">
            <v>1139204500</v>
          </cell>
          <cell r="L237">
            <v>1142485600</v>
          </cell>
          <cell r="M237">
            <v>1129293000</v>
          </cell>
          <cell r="N237">
            <v>1181444800</v>
          </cell>
          <cell r="O237">
            <v>1324836000</v>
          </cell>
          <cell r="P237">
            <v>1361037400</v>
          </cell>
          <cell r="Q237">
            <v>1334746600</v>
          </cell>
          <cell r="R237">
            <v>14377887400</v>
          </cell>
        </row>
        <row r="238">
          <cell r="C238" t="str">
            <v>6-41113</v>
          </cell>
          <cell r="D238" t="str">
            <v>EXH - Administration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C239" t="str">
            <v>6-41114</v>
          </cell>
          <cell r="D239" t="str">
            <v>EXH - Document</v>
          </cell>
          <cell r="F239">
            <v>301513700</v>
          </cell>
          <cell r="G239">
            <v>307792500</v>
          </cell>
          <cell r="H239">
            <v>325725800</v>
          </cell>
          <cell r="I239">
            <v>307824700</v>
          </cell>
          <cell r="J239">
            <v>308934700</v>
          </cell>
          <cell r="K239">
            <v>370091400</v>
          </cell>
          <cell r="L239">
            <v>294843400</v>
          </cell>
          <cell r="M239">
            <v>352166700</v>
          </cell>
          <cell r="N239">
            <v>393565500</v>
          </cell>
          <cell r="O239">
            <v>404442000</v>
          </cell>
          <cell r="P239">
            <v>412198000</v>
          </cell>
          <cell r="Q239">
            <v>376655300</v>
          </cell>
          <cell r="R239">
            <v>4155753700</v>
          </cell>
        </row>
        <row r="240">
          <cell r="C240" t="str">
            <v>6-41132</v>
          </cell>
          <cell r="D240" t="str">
            <v>EXH - Document  -  Revenue Sharing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C241" t="str">
            <v>6-41115</v>
          </cell>
          <cell r="D241" t="str">
            <v>EXH - Materai</v>
          </cell>
          <cell r="F241">
            <v>40425100</v>
          </cell>
          <cell r="G241">
            <v>41275600</v>
          </cell>
          <cell r="H241">
            <v>43628800</v>
          </cell>
          <cell r="I241">
            <v>41270200</v>
          </cell>
          <cell r="J241">
            <v>41420800</v>
          </cell>
          <cell r="K241">
            <v>49607600</v>
          </cell>
          <cell r="L241">
            <v>39591500</v>
          </cell>
          <cell r="M241">
            <v>47244600</v>
          </cell>
          <cell r="N241">
            <v>52774700</v>
          </cell>
          <cell r="O241">
            <v>54184700</v>
          </cell>
          <cell r="P241">
            <v>55290100</v>
          </cell>
          <cell r="Q241">
            <v>50559500</v>
          </cell>
          <cell r="R241">
            <v>557273200</v>
          </cell>
        </row>
        <row r="242">
          <cell r="C242" t="str">
            <v>6-41116</v>
          </cell>
          <cell r="D242" t="str">
            <v>EXH - Charges (X - ray)</v>
          </cell>
          <cell r="F242">
            <v>30340500</v>
          </cell>
          <cell r="G242">
            <v>33163300</v>
          </cell>
          <cell r="H242">
            <v>45846000</v>
          </cell>
          <cell r="I242">
            <v>43687700</v>
          </cell>
          <cell r="J242">
            <v>38279600</v>
          </cell>
          <cell r="K242">
            <v>34972900</v>
          </cell>
          <cell r="L242">
            <v>34556900</v>
          </cell>
          <cell r="M242">
            <v>32966500</v>
          </cell>
          <cell r="N242">
            <v>34849000</v>
          </cell>
          <cell r="O242">
            <v>42542500</v>
          </cell>
          <cell r="P242">
            <v>41874900</v>
          </cell>
          <cell r="Q242">
            <v>41100300</v>
          </cell>
          <cell r="R242">
            <v>454180100</v>
          </cell>
        </row>
        <row r="243">
          <cell r="C243" t="str">
            <v>6-41117</v>
          </cell>
          <cell r="D243" t="str">
            <v>EXH - NAWB Fee</v>
          </cell>
          <cell r="F243">
            <v>92478800</v>
          </cell>
          <cell r="G243">
            <v>93685400</v>
          </cell>
          <cell r="H243">
            <v>95865500</v>
          </cell>
          <cell r="I243">
            <v>90099200</v>
          </cell>
          <cell r="J243">
            <v>92281100</v>
          </cell>
          <cell r="K243">
            <v>117890600</v>
          </cell>
          <cell r="L243">
            <v>88791900</v>
          </cell>
          <cell r="M243">
            <v>111530600</v>
          </cell>
          <cell r="N243">
            <v>127104900</v>
          </cell>
          <cell r="O243">
            <v>127831800</v>
          </cell>
          <cell r="P243">
            <v>131371900</v>
          </cell>
          <cell r="Q243">
            <v>117437700</v>
          </cell>
          <cell r="R243">
            <v>1286369400</v>
          </cell>
        </row>
        <row r="244">
          <cell r="C244" t="str">
            <v>6-41118</v>
          </cell>
          <cell r="D244" t="str">
            <v>EXH - Charges (X - ray) RA - FAS</v>
          </cell>
          <cell r="F244">
            <v>395287200</v>
          </cell>
          <cell r="G244">
            <v>399224700</v>
          </cell>
          <cell r="H244">
            <v>407178500</v>
          </cell>
          <cell r="I244">
            <v>378978000</v>
          </cell>
          <cell r="J244">
            <v>390323000</v>
          </cell>
          <cell r="K244">
            <v>506961700</v>
          </cell>
          <cell r="L244">
            <v>371951300</v>
          </cell>
          <cell r="M244">
            <v>476060000</v>
          </cell>
          <cell r="N244">
            <v>546561700</v>
          </cell>
          <cell r="O244">
            <v>548828800</v>
          </cell>
          <cell r="P244">
            <v>562038300</v>
          </cell>
          <cell r="Q244">
            <v>498606000</v>
          </cell>
          <cell r="R244">
            <v>5481999200</v>
          </cell>
        </row>
        <row r="246">
          <cell r="C246" t="str">
            <v>6-41200</v>
          </cell>
          <cell r="D246" t="str">
            <v xml:space="preserve">Import Handling </v>
          </cell>
          <cell r="F246">
            <v>33980937900</v>
          </cell>
          <cell r="G246">
            <v>33760710400</v>
          </cell>
          <cell r="H246">
            <v>34922469400</v>
          </cell>
          <cell r="I246">
            <v>39078262700</v>
          </cell>
          <cell r="J246">
            <v>39217731300</v>
          </cell>
          <cell r="K246">
            <v>41643484300</v>
          </cell>
          <cell r="L246">
            <v>35671554300</v>
          </cell>
          <cell r="M246">
            <v>37145320700</v>
          </cell>
          <cell r="N246">
            <v>40091708000</v>
          </cell>
          <cell r="O246">
            <v>43409988700</v>
          </cell>
          <cell r="P246">
            <v>42682463500</v>
          </cell>
          <cell r="Q246">
            <v>44370818500</v>
          </cell>
          <cell r="R246">
            <v>465975449700</v>
          </cell>
        </row>
        <row r="247">
          <cell r="C247" t="str">
            <v>6-41211</v>
          </cell>
          <cell r="D247" t="str">
            <v>IMH - Storage  -  General</v>
          </cell>
          <cell r="F247">
            <v>30031580000</v>
          </cell>
          <cell r="G247">
            <v>29826391500</v>
          </cell>
          <cell r="H247">
            <v>30848539100</v>
          </cell>
          <cell r="I247">
            <v>34532925800</v>
          </cell>
          <cell r="J247">
            <v>34672961900</v>
          </cell>
          <cell r="K247">
            <v>36836350700</v>
          </cell>
          <cell r="L247">
            <v>31513453900</v>
          </cell>
          <cell r="M247">
            <v>32798276900</v>
          </cell>
          <cell r="N247">
            <v>35427942500</v>
          </cell>
          <cell r="O247">
            <v>38378610400</v>
          </cell>
          <cell r="P247">
            <v>37668497600</v>
          </cell>
          <cell r="Q247">
            <v>39205842800</v>
          </cell>
          <cell r="R247">
            <v>411741373100</v>
          </cell>
        </row>
        <row r="248">
          <cell r="C248" t="str">
            <v>6-41221</v>
          </cell>
          <cell r="D248" t="str">
            <v>IMH - Storage  -  Special</v>
          </cell>
          <cell r="F248">
            <v>2611392400</v>
          </cell>
          <cell r="G248">
            <v>2585070300</v>
          </cell>
          <cell r="H248">
            <v>2662595400</v>
          </cell>
          <cell r="I248">
            <v>3000934500</v>
          </cell>
          <cell r="J248">
            <v>3030655000</v>
          </cell>
          <cell r="K248">
            <v>3241596800</v>
          </cell>
          <cell r="L248">
            <v>2719639200</v>
          </cell>
          <cell r="M248">
            <v>2828672400</v>
          </cell>
          <cell r="N248">
            <v>3081475600</v>
          </cell>
          <cell r="O248">
            <v>3357379500</v>
          </cell>
          <cell r="P248">
            <v>3257844100</v>
          </cell>
          <cell r="Q248">
            <v>3419116900</v>
          </cell>
          <cell r="R248">
            <v>35796372100</v>
          </cell>
        </row>
        <row r="249">
          <cell r="C249" t="str">
            <v>6-41231</v>
          </cell>
          <cell r="D249" t="str">
            <v>IMH - Storage  -  Penitipan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C250" t="str">
            <v>6-41232</v>
          </cell>
          <cell r="D250" t="str">
            <v>IMH - Storage - Dwelling Time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</row>
        <row r="251">
          <cell r="C251" t="str">
            <v>6-41233</v>
          </cell>
          <cell r="D251" t="str">
            <v>IMH - Storage - Revenue Sharing</v>
          </cell>
          <cell r="F251">
            <v>30703200</v>
          </cell>
          <cell r="G251">
            <v>30397400</v>
          </cell>
          <cell r="H251">
            <v>31305500</v>
          </cell>
          <cell r="I251">
            <v>35279800</v>
          </cell>
          <cell r="J251">
            <v>35633600</v>
          </cell>
          <cell r="K251">
            <v>38121500</v>
          </cell>
          <cell r="L251">
            <v>31988300</v>
          </cell>
          <cell r="M251">
            <v>33263400</v>
          </cell>
          <cell r="N251">
            <v>36240600</v>
          </cell>
          <cell r="O251">
            <v>39483100</v>
          </cell>
          <cell r="P251">
            <v>38305600</v>
          </cell>
          <cell r="Q251">
            <v>40207500</v>
          </cell>
          <cell r="R251">
            <v>420929500</v>
          </cell>
        </row>
        <row r="252">
          <cell r="C252" t="str">
            <v>6-41212</v>
          </cell>
          <cell r="D252" t="str">
            <v>IMH - Handling</v>
          </cell>
          <cell r="F252">
            <v>728853500</v>
          </cell>
          <cell r="G252">
            <v>738746300</v>
          </cell>
          <cell r="H252">
            <v>775614300</v>
          </cell>
          <cell r="I252">
            <v>845658400</v>
          </cell>
          <cell r="J252">
            <v>820858400</v>
          </cell>
          <cell r="K252">
            <v>840647100</v>
          </cell>
          <cell r="L252">
            <v>786759500</v>
          </cell>
          <cell r="M252">
            <v>840185400</v>
          </cell>
          <cell r="N252">
            <v>864563900</v>
          </cell>
          <cell r="O252">
            <v>907824400</v>
          </cell>
          <cell r="P252">
            <v>983808500</v>
          </cell>
          <cell r="Q252">
            <v>957719300</v>
          </cell>
          <cell r="R252">
            <v>10091239000</v>
          </cell>
        </row>
        <row r="253">
          <cell r="C253" t="str">
            <v>6-41213</v>
          </cell>
          <cell r="D253" t="str">
            <v>IMH - Administration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</row>
        <row r="254">
          <cell r="C254" t="str">
            <v>6-41214</v>
          </cell>
          <cell r="D254" t="str">
            <v>IMH - Document</v>
          </cell>
          <cell r="F254">
            <v>459217300</v>
          </cell>
          <cell r="G254">
            <v>461967200</v>
          </cell>
          <cell r="H254">
            <v>482226900</v>
          </cell>
          <cell r="I254">
            <v>526381600</v>
          </cell>
          <cell r="J254">
            <v>519889100</v>
          </cell>
          <cell r="K254">
            <v>540447600</v>
          </cell>
          <cell r="L254">
            <v>495251800</v>
          </cell>
          <cell r="M254">
            <v>515296100</v>
          </cell>
          <cell r="N254">
            <v>541281800</v>
          </cell>
          <cell r="O254">
            <v>574503100</v>
          </cell>
          <cell r="P254">
            <v>585111000</v>
          </cell>
          <cell r="Q254">
            <v>592644000</v>
          </cell>
          <cell r="R254">
            <v>6294217500</v>
          </cell>
        </row>
        <row r="255">
          <cell r="C255" t="str">
            <v>6-41234</v>
          </cell>
          <cell r="D255" t="str">
            <v>IMH - Document - Revenue Sharing</v>
          </cell>
          <cell r="F255">
            <v>1175500</v>
          </cell>
          <cell r="G255">
            <v>1163800</v>
          </cell>
          <cell r="H255">
            <v>1198600</v>
          </cell>
          <cell r="I255">
            <v>1350800</v>
          </cell>
          <cell r="J255">
            <v>1364300</v>
          </cell>
          <cell r="K255">
            <v>1459600</v>
          </cell>
          <cell r="L255">
            <v>1224700</v>
          </cell>
          <cell r="M255">
            <v>1273600</v>
          </cell>
          <cell r="N255">
            <v>1387500</v>
          </cell>
          <cell r="O255">
            <v>1511700</v>
          </cell>
          <cell r="P255">
            <v>1466600</v>
          </cell>
          <cell r="Q255">
            <v>1539400</v>
          </cell>
          <cell r="R255">
            <v>16116100</v>
          </cell>
        </row>
        <row r="256">
          <cell r="C256" t="str">
            <v>6-41215</v>
          </cell>
          <cell r="D256" t="str">
            <v>IMH - Materai</v>
          </cell>
          <cell r="F256">
            <v>47547000</v>
          </cell>
          <cell r="G256">
            <v>47206600</v>
          </cell>
          <cell r="H256">
            <v>49138200</v>
          </cell>
          <cell r="I256">
            <v>54758600</v>
          </cell>
          <cell r="J256">
            <v>54583900</v>
          </cell>
          <cell r="K256">
            <v>57365600</v>
          </cell>
          <cell r="L256">
            <v>49818200</v>
          </cell>
          <cell r="M256">
            <v>52007700</v>
          </cell>
          <cell r="N256">
            <v>55637700</v>
          </cell>
          <cell r="O256">
            <v>60056100</v>
          </cell>
          <cell r="P256">
            <v>59512300</v>
          </cell>
          <cell r="Q256">
            <v>61465400</v>
          </cell>
          <cell r="R256">
            <v>649097300</v>
          </cell>
        </row>
        <row r="257">
          <cell r="C257" t="str">
            <v>6-41216</v>
          </cell>
          <cell r="D257" t="str">
            <v>IMH - Charges (X - ray)</v>
          </cell>
          <cell r="F257">
            <v>11880800</v>
          </cell>
          <cell r="G257">
            <v>11762500</v>
          </cell>
          <cell r="H257">
            <v>12113900</v>
          </cell>
          <cell r="I257">
            <v>13651800</v>
          </cell>
          <cell r="J257">
            <v>13788600</v>
          </cell>
          <cell r="K257">
            <v>14751400</v>
          </cell>
          <cell r="L257">
            <v>12378100</v>
          </cell>
          <cell r="M257">
            <v>12871500</v>
          </cell>
          <cell r="N257">
            <v>14023500</v>
          </cell>
          <cell r="O257">
            <v>15278200</v>
          </cell>
          <cell r="P257">
            <v>14822600</v>
          </cell>
          <cell r="Q257">
            <v>15558600</v>
          </cell>
          <cell r="R257">
            <v>162881500</v>
          </cell>
        </row>
        <row r="258">
          <cell r="C258" t="str">
            <v>6-41217</v>
          </cell>
          <cell r="D258" t="str">
            <v>IMH - CT Transport (OB)</v>
          </cell>
          <cell r="F258">
            <v>58588200</v>
          </cell>
          <cell r="G258">
            <v>58004800</v>
          </cell>
          <cell r="H258">
            <v>59737500</v>
          </cell>
          <cell r="I258">
            <v>67321400</v>
          </cell>
          <cell r="J258">
            <v>67996500</v>
          </cell>
          <cell r="K258">
            <v>72744000</v>
          </cell>
          <cell r="L258">
            <v>61040600</v>
          </cell>
          <cell r="M258">
            <v>63473700</v>
          </cell>
          <cell r="N258">
            <v>69154900</v>
          </cell>
          <cell r="O258">
            <v>75342200</v>
          </cell>
          <cell r="P258">
            <v>73095200</v>
          </cell>
          <cell r="Q258">
            <v>76724600</v>
          </cell>
          <cell r="R258">
            <v>803223600</v>
          </cell>
        </row>
        <row r="259">
          <cell r="C259" t="str">
            <v>6-41218</v>
          </cell>
          <cell r="D259" t="str">
            <v>IMH - NAWB Fee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</row>
        <row r="261">
          <cell r="C261" t="str">
            <v>6-41300</v>
          </cell>
          <cell r="D261" t="str">
            <v>Transhipment</v>
          </cell>
          <cell r="F261">
            <v>519422500</v>
          </cell>
          <cell r="G261">
            <v>476949500</v>
          </cell>
          <cell r="H261">
            <v>511470100</v>
          </cell>
          <cell r="I261">
            <v>526878400</v>
          </cell>
          <cell r="J261">
            <v>543378700</v>
          </cell>
          <cell r="K261">
            <v>528138600</v>
          </cell>
          <cell r="L261">
            <v>470116400</v>
          </cell>
          <cell r="M261">
            <v>520494500</v>
          </cell>
          <cell r="N261">
            <v>487262500</v>
          </cell>
          <cell r="O261">
            <v>555870500</v>
          </cell>
          <cell r="P261">
            <v>532286500</v>
          </cell>
          <cell r="Q261">
            <v>504414500</v>
          </cell>
          <cell r="R261">
            <v>6176682700</v>
          </cell>
        </row>
        <row r="262">
          <cell r="C262" t="str">
            <v>6-41311</v>
          </cell>
          <cell r="D262" t="str">
            <v>TRH - Transhipment</v>
          </cell>
          <cell r="F262">
            <v>519422500</v>
          </cell>
          <cell r="G262">
            <v>476949500</v>
          </cell>
          <cell r="H262">
            <v>511470100</v>
          </cell>
          <cell r="I262">
            <v>526878400</v>
          </cell>
          <cell r="J262">
            <v>543378700</v>
          </cell>
          <cell r="K262">
            <v>528138600</v>
          </cell>
          <cell r="L262">
            <v>470116400</v>
          </cell>
          <cell r="M262">
            <v>520494500</v>
          </cell>
          <cell r="N262">
            <v>487262500</v>
          </cell>
          <cell r="O262">
            <v>555870500</v>
          </cell>
          <cell r="P262">
            <v>532286500</v>
          </cell>
          <cell r="Q262">
            <v>504414500</v>
          </cell>
          <cell r="R262">
            <v>6176682700</v>
          </cell>
        </row>
        <row r="263">
          <cell r="C263" t="str">
            <v>6-41321</v>
          </cell>
          <cell r="D263" t="str">
            <v>TRT - Truncking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5">
          <cell r="C265" t="str">
            <v>6-41400</v>
          </cell>
          <cell r="D265" t="str">
            <v xml:space="preserve">Rush Import Handling </v>
          </cell>
          <cell r="F265">
            <v>1873290100</v>
          </cell>
          <cell r="G265">
            <v>1855633800</v>
          </cell>
          <cell r="H265">
            <v>1906413900</v>
          </cell>
          <cell r="I265">
            <v>1960426100</v>
          </cell>
          <cell r="J265">
            <v>1982287900</v>
          </cell>
          <cell r="K265">
            <v>2108418700</v>
          </cell>
          <cell r="L265">
            <v>1710922500</v>
          </cell>
          <cell r="M265">
            <v>1775052800</v>
          </cell>
          <cell r="N265">
            <v>1921799800</v>
          </cell>
          <cell r="O265">
            <v>2090346800</v>
          </cell>
          <cell r="P265">
            <v>2025939900</v>
          </cell>
          <cell r="Q265">
            <v>2123678200</v>
          </cell>
          <cell r="R265">
            <v>23334210500</v>
          </cell>
        </row>
        <row r="266">
          <cell r="C266" t="str">
            <v>6-41411</v>
          </cell>
          <cell r="D266" t="str">
            <v>RIH - Storage  -  General</v>
          </cell>
          <cell r="F266">
            <v>227414000</v>
          </cell>
          <cell r="G266">
            <v>225139900</v>
          </cell>
          <cell r="H266">
            <v>231894000</v>
          </cell>
          <cell r="I266">
            <v>238850900</v>
          </cell>
          <cell r="J266">
            <v>241239400</v>
          </cell>
          <cell r="K266">
            <v>258126100</v>
          </cell>
          <cell r="L266">
            <v>206500900</v>
          </cell>
          <cell r="M266">
            <v>214760900</v>
          </cell>
          <cell r="N266">
            <v>234089400</v>
          </cell>
          <cell r="O266">
            <v>255157500</v>
          </cell>
          <cell r="P266">
            <v>247502800</v>
          </cell>
          <cell r="Q266">
            <v>259877900</v>
          </cell>
          <cell r="R266">
            <v>2840553700</v>
          </cell>
        </row>
        <row r="267">
          <cell r="C267" t="str">
            <v>6-41421</v>
          </cell>
          <cell r="D267" t="str">
            <v>RIH - Storage  -  Special</v>
          </cell>
          <cell r="F267">
            <v>26332000</v>
          </cell>
          <cell r="G267">
            <v>26068600</v>
          </cell>
          <cell r="H267">
            <v>26850700</v>
          </cell>
          <cell r="I267">
            <v>27656200</v>
          </cell>
          <cell r="J267">
            <v>27932800</v>
          </cell>
          <cell r="K267">
            <v>29888100</v>
          </cell>
          <cell r="L267">
            <v>23910500</v>
          </cell>
          <cell r="M267">
            <v>24866900</v>
          </cell>
          <cell r="N267">
            <v>27104900</v>
          </cell>
          <cell r="O267">
            <v>29544300</v>
          </cell>
          <cell r="P267">
            <v>28658000</v>
          </cell>
          <cell r="Q267">
            <v>30090900</v>
          </cell>
          <cell r="R267">
            <v>328903900</v>
          </cell>
        </row>
        <row r="268">
          <cell r="C268" t="str">
            <v>6-41431</v>
          </cell>
          <cell r="D268" t="str">
            <v>RIH - Storage  -  Revenue Sharing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</row>
        <row r="269">
          <cell r="C269" t="str">
            <v>6-41412</v>
          </cell>
          <cell r="D269" t="str">
            <v>RIH - Handling Fee/Rush Fee</v>
          </cell>
          <cell r="F269">
            <v>1545827900</v>
          </cell>
          <cell r="G269">
            <v>1531446300</v>
          </cell>
          <cell r="H269">
            <v>1572500800</v>
          </cell>
          <cell r="I269">
            <v>1616495600</v>
          </cell>
          <cell r="J269">
            <v>1634918100</v>
          </cell>
          <cell r="K269">
            <v>1736733000</v>
          </cell>
          <cell r="L269">
            <v>1413574000</v>
          </cell>
          <cell r="M269">
            <v>1465810300</v>
          </cell>
          <cell r="N269">
            <v>1584725500</v>
          </cell>
          <cell r="O269">
            <v>1722935900</v>
          </cell>
          <cell r="P269">
            <v>1669551100</v>
          </cell>
          <cell r="Q269">
            <v>1749470100</v>
          </cell>
          <cell r="R269">
            <v>19243988600</v>
          </cell>
        </row>
        <row r="270">
          <cell r="C270" t="str">
            <v>6-41413</v>
          </cell>
          <cell r="D270" t="str">
            <v>RIH - Administration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</row>
        <row r="271">
          <cell r="C271" t="str">
            <v>6-41414</v>
          </cell>
          <cell r="D271" t="str">
            <v>RIH - Document</v>
          </cell>
          <cell r="F271">
            <v>68249100</v>
          </cell>
          <cell r="G271">
            <v>67566600</v>
          </cell>
          <cell r="H271">
            <v>69593600</v>
          </cell>
          <cell r="I271">
            <v>71681400</v>
          </cell>
          <cell r="J271">
            <v>72398200</v>
          </cell>
          <cell r="K271">
            <v>77466100</v>
          </cell>
          <cell r="L271">
            <v>61972800</v>
          </cell>
          <cell r="M271">
            <v>64451800</v>
          </cell>
          <cell r="N271">
            <v>70252400</v>
          </cell>
          <cell r="O271">
            <v>76575100</v>
          </cell>
          <cell r="P271">
            <v>74277900</v>
          </cell>
          <cell r="Q271">
            <v>77991800</v>
          </cell>
          <cell r="R271">
            <v>852476800</v>
          </cell>
        </row>
        <row r="272">
          <cell r="C272" t="str">
            <v>6-41432</v>
          </cell>
          <cell r="D272" t="str">
            <v>RIH - Document  -  Revenue Sharing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</row>
        <row r="273">
          <cell r="C273" t="str">
            <v>6-41415</v>
          </cell>
          <cell r="D273" t="str">
            <v>RIH - Materai</v>
          </cell>
          <cell r="F273">
            <v>3647200</v>
          </cell>
          <cell r="G273">
            <v>3610700</v>
          </cell>
          <cell r="H273">
            <v>3719000</v>
          </cell>
          <cell r="I273">
            <v>3830600</v>
          </cell>
          <cell r="J273">
            <v>3868900</v>
          </cell>
          <cell r="K273">
            <v>4139700</v>
          </cell>
          <cell r="L273">
            <v>3311800</v>
          </cell>
          <cell r="M273">
            <v>3444300</v>
          </cell>
          <cell r="N273">
            <v>3754300</v>
          </cell>
          <cell r="O273">
            <v>4092100</v>
          </cell>
          <cell r="P273">
            <v>3969400</v>
          </cell>
          <cell r="Q273">
            <v>4167800</v>
          </cell>
          <cell r="R273">
            <v>45555800</v>
          </cell>
        </row>
        <row r="274">
          <cell r="C274" t="str">
            <v>6-41416</v>
          </cell>
          <cell r="D274" t="str">
            <v>RIH - Charges (X - ray)</v>
          </cell>
          <cell r="F274">
            <v>1819900</v>
          </cell>
          <cell r="G274">
            <v>1801700</v>
          </cell>
          <cell r="H274">
            <v>1855800</v>
          </cell>
          <cell r="I274">
            <v>1911400</v>
          </cell>
          <cell r="J274">
            <v>1930500</v>
          </cell>
          <cell r="K274">
            <v>2065700</v>
          </cell>
          <cell r="L274">
            <v>1652500</v>
          </cell>
          <cell r="M274">
            <v>1718600</v>
          </cell>
          <cell r="N274">
            <v>1873300</v>
          </cell>
          <cell r="O274">
            <v>2041900</v>
          </cell>
          <cell r="P274">
            <v>1980700</v>
          </cell>
          <cell r="Q274">
            <v>2079700</v>
          </cell>
          <cell r="R274">
            <v>22731700</v>
          </cell>
        </row>
        <row r="275">
          <cell r="C275" t="str">
            <v>6-41417</v>
          </cell>
          <cell r="D275" t="str">
            <v>RIH - CT Transport (OB)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</row>
        <row r="276">
          <cell r="C276" t="str">
            <v>6-41418</v>
          </cell>
          <cell r="D276" t="str">
            <v>RIH - NAWB Fee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</row>
        <row r="277">
          <cell r="C277" t="str">
            <v>6-41422</v>
          </cell>
          <cell r="D277" t="str">
            <v>RIH - Airside Handling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</row>
        <row r="279">
          <cell r="C279" t="str">
            <v>6-41500</v>
          </cell>
          <cell r="D279" t="str">
            <v>Domestic - Incoming</v>
          </cell>
          <cell r="F279">
            <v>37457400</v>
          </cell>
          <cell r="G279">
            <v>37287500</v>
          </cell>
          <cell r="H279">
            <v>48656500</v>
          </cell>
          <cell r="I279">
            <v>43596000</v>
          </cell>
          <cell r="J279">
            <v>50005400</v>
          </cell>
          <cell r="K279">
            <v>51735600</v>
          </cell>
          <cell r="L279">
            <v>36387000</v>
          </cell>
          <cell r="M279">
            <v>63593600</v>
          </cell>
          <cell r="N279">
            <v>66773600</v>
          </cell>
          <cell r="O279">
            <v>64770300</v>
          </cell>
          <cell r="P279">
            <v>68008900</v>
          </cell>
          <cell r="Q279">
            <v>65968400</v>
          </cell>
          <cell r="R279">
            <v>634240200</v>
          </cell>
        </row>
        <row r="281">
          <cell r="C281" t="str">
            <v>6-41510</v>
          </cell>
          <cell r="D281" t="str">
            <v>Direct Client - DI</v>
          </cell>
          <cell r="F281">
            <v>37457400</v>
          </cell>
          <cell r="G281">
            <v>37287500</v>
          </cell>
          <cell r="H281">
            <v>48656500</v>
          </cell>
          <cell r="I281">
            <v>43596000</v>
          </cell>
          <cell r="J281">
            <v>50005400</v>
          </cell>
          <cell r="K281">
            <v>51735600</v>
          </cell>
          <cell r="L281">
            <v>36387000</v>
          </cell>
          <cell r="M281">
            <v>63593600</v>
          </cell>
          <cell r="N281">
            <v>66773600</v>
          </cell>
          <cell r="O281">
            <v>64770300</v>
          </cell>
          <cell r="P281">
            <v>68008900</v>
          </cell>
          <cell r="Q281">
            <v>65968400</v>
          </cell>
          <cell r="R281">
            <v>634240200</v>
          </cell>
        </row>
        <row r="282">
          <cell r="C282" t="str">
            <v>6-41511</v>
          </cell>
          <cell r="D282" t="str">
            <v>DIC - Storage  -  General</v>
          </cell>
          <cell r="F282">
            <v>27336800</v>
          </cell>
          <cell r="G282">
            <v>27212800</v>
          </cell>
          <cell r="H282">
            <v>35510000</v>
          </cell>
          <cell r="I282">
            <v>31816800</v>
          </cell>
          <cell r="J282">
            <v>36494400</v>
          </cell>
          <cell r="K282">
            <v>37757200</v>
          </cell>
          <cell r="L282">
            <v>26555600</v>
          </cell>
          <cell r="M282">
            <v>46411200</v>
          </cell>
          <cell r="N282">
            <v>48732000</v>
          </cell>
          <cell r="O282">
            <v>47270000</v>
          </cell>
          <cell r="P282">
            <v>49633600</v>
          </cell>
          <cell r="Q282">
            <v>48144400</v>
          </cell>
          <cell r="R282">
            <v>462874800</v>
          </cell>
        </row>
        <row r="283">
          <cell r="C283" t="str">
            <v>6-41521</v>
          </cell>
          <cell r="D283" t="str">
            <v xml:space="preserve">DIC - Storage  -  Special 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</row>
        <row r="284">
          <cell r="C284" t="str">
            <v>6-41531</v>
          </cell>
          <cell r="D284" t="str">
            <v>DIC - Storage  -  Revenue Sharing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</row>
        <row r="285">
          <cell r="C285" t="str">
            <v>6-41512</v>
          </cell>
          <cell r="D285" t="str">
            <v xml:space="preserve">DIC - Handling 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C286" t="str">
            <v>6-41513</v>
          </cell>
          <cell r="D286" t="str">
            <v xml:space="preserve">DIC - Administration 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</row>
        <row r="287">
          <cell r="C287" t="str">
            <v>6-41514</v>
          </cell>
          <cell r="D287" t="str">
            <v xml:space="preserve">DIC - Document </v>
          </cell>
          <cell r="F287">
            <v>10072700</v>
          </cell>
          <cell r="G287">
            <v>10027000</v>
          </cell>
          <cell r="H287">
            <v>13084200</v>
          </cell>
          <cell r="I287">
            <v>11723400</v>
          </cell>
          <cell r="J287">
            <v>13447000</v>
          </cell>
          <cell r="K287">
            <v>13912200</v>
          </cell>
          <cell r="L287">
            <v>9784800</v>
          </cell>
          <cell r="M287">
            <v>17101000</v>
          </cell>
          <cell r="N287">
            <v>17956100</v>
          </cell>
          <cell r="O287">
            <v>17417400</v>
          </cell>
          <cell r="P287">
            <v>18288300</v>
          </cell>
          <cell r="Q287">
            <v>17739600</v>
          </cell>
          <cell r="R287">
            <v>170553700</v>
          </cell>
        </row>
        <row r="288">
          <cell r="C288" t="str">
            <v>6-41532</v>
          </cell>
          <cell r="D288" t="str">
            <v>DIC - Document  -  Revenue Sharing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</row>
        <row r="289">
          <cell r="C289" t="str">
            <v>6-41515</v>
          </cell>
          <cell r="D289" t="str">
            <v xml:space="preserve">DIC - Materai </v>
          </cell>
          <cell r="F289">
            <v>47900</v>
          </cell>
          <cell r="G289">
            <v>47700</v>
          </cell>
          <cell r="H289">
            <v>62300</v>
          </cell>
          <cell r="I289">
            <v>55800</v>
          </cell>
          <cell r="J289">
            <v>64000</v>
          </cell>
          <cell r="K289">
            <v>66200</v>
          </cell>
          <cell r="L289">
            <v>46600</v>
          </cell>
          <cell r="M289">
            <v>81400</v>
          </cell>
          <cell r="N289">
            <v>85500</v>
          </cell>
          <cell r="O289">
            <v>82900</v>
          </cell>
          <cell r="P289">
            <v>87000</v>
          </cell>
          <cell r="Q289">
            <v>84400</v>
          </cell>
          <cell r="R289">
            <v>811700</v>
          </cell>
        </row>
        <row r="290">
          <cell r="C290" t="str">
            <v>6-41516</v>
          </cell>
          <cell r="D290" t="str">
            <v xml:space="preserve">DIC - Charges (X - ray) 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</row>
        <row r="292">
          <cell r="C292" t="str">
            <v>6-41550</v>
          </cell>
          <cell r="D292" t="str">
            <v>Revenue Sharing - DI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C293" t="str">
            <v>6-41551</v>
          </cell>
          <cell r="D293" t="str">
            <v xml:space="preserve">DIR - Revenue Sharing 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5">
          <cell r="C295" t="str">
            <v>6-41600</v>
          </cell>
          <cell r="D295" t="str">
            <v>Domestic - Outgoing</v>
          </cell>
          <cell r="F295">
            <v>239738400</v>
          </cell>
          <cell r="G295">
            <v>218760300</v>
          </cell>
          <cell r="H295">
            <v>242657500</v>
          </cell>
          <cell r="I295">
            <v>236066600</v>
          </cell>
          <cell r="J295">
            <v>237801900</v>
          </cell>
          <cell r="K295">
            <v>239576500</v>
          </cell>
          <cell r="L295">
            <v>262535800</v>
          </cell>
          <cell r="M295">
            <v>255811600</v>
          </cell>
          <cell r="N295">
            <v>248241000</v>
          </cell>
          <cell r="O295">
            <v>250999100</v>
          </cell>
          <cell r="P295">
            <v>243583800</v>
          </cell>
          <cell r="Q295">
            <v>246341600</v>
          </cell>
          <cell r="R295">
            <v>2922114100</v>
          </cell>
        </row>
        <row r="297">
          <cell r="C297" t="str">
            <v>6-41610</v>
          </cell>
          <cell r="D297" t="str">
            <v>Direct Client - DO</v>
          </cell>
          <cell r="F297">
            <v>239738400</v>
          </cell>
          <cell r="G297">
            <v>218760300</v>
          </cell>
          <cell r="H297">
            <v>242657500</v>
          </cell>
          <cell r="I297">
            <v>236066600</v>
          </cell>
          <cell r="J297">
            <v>237801900</v>
          </cell>
          <cell r="K297">
            <v>239576500</v>
          </cell>
          <cell r="L297">
            <v>262535800</v>
          </cell>
          <cell r="M297">
            <v>255811600</v>
          </cell>
          <cell r="N297">
            <v>248241000</v>
          </cell>
          <cell r="O297">
            <v>250999100</v>
          </cell>
          <cell r="P297">
            <v>243583800</v>
          </cell>
          <cell r="Q297">
            <v>246341600</v>
          </cell>
          <cell r="R297">
            <v>2922114100</v>
          </cell>
        </row>
        <row r="298">
          <cell r="C298" t="str">
            <v>6-41611</v>
          </cell>
          <cell r="D298" t="str">
            <v>DOC - Storage  -  General</v>
          </cell>
          <cell r="F298">
            <v>204364400</v>
          </cell>
          <cell r="G298">
            <v>186481600</v>
          </cell>
          <cell r="H298">
            <v>206852800</v>
          </cell>
          <cell r="I298">
            <v>201234400</v>
          </cell>
          <cell r="J298">
            <v>202713600</v>
          </cell>
          <cell r="K298">
            <v>204226400</v>
          </cell>
          <cell r="L298">
            <v>223798000</v>
          </cell>
          <cell r="M298">
            <v>218066000</v>
          </cell>
          <cell r="N298">
            <v>211612400</v>
          </cell>
          <cell r="O298">
            <v>213963600</v>
          </cell>
          <cell r="P298">
            <v>207642400</v>
          </cell>
          <cell r="Q298">
            <v>209993200</v>
          </cell>
          <cell r="R298">
            <v>2490948800</v>
          </cell>
        </row>
        <row r="299">
          <cell r="C299" t="str">
            <v>6-41621</v>
          </cell>
          <cell r="D299" t="str">
            <v>DOC - Storage  -  Special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</row>
        <row r="300">
          <cell r="C300" t="str">
            <v>6-41631</v>
          </cell>
          <cell r="D300" t="str">
            <v>DOC - Storage  -  Revenue Sharing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C301" t="str">
            <v>6-41612</v>
          </cell>
          <cell r="D301" t="str">
            <v xml:space="preserve">DOC - Handling 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</row>
        <row r="302">
          <cell r="C302" t="str">
            <v>6-41613</v>
          </cell>
          <cell r="D302" t="str">
            <v xml:space="preserve">DOC - Administration 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</row>
        <row r="303">
          <cell r="C303" t="str">
            <v>6-41614</v>
          </cell>
          <cell r="D303" t="str">
            <v xml:space="preserve">DOC - Document </v>
          </cell>
          <cell r="F303">
            <v>32878700</v>
          </cell>
          <cell r="G303">
            <v>30001700</v>
          </cell>
          <cell r="H303">
            <v>33279000</v>
          </cell>
          <cell r="I303">
            <v>32375100</v>
          </cell>
          <cell r="J303">
            <v>32613100</v>
          </cell>
          <cell r="K303">
            <v>32856500</v>
          </cell>
          <cell r="L303">
            <v>36005200</v>
          </cell>
          <cell r="M303">
            <v>35083000</v>
          </cell>
          <cell r="N303">
            <v>34044800</v>
          </cell>
          <cell r="O303">
            <v>34423000</v>
          </cell>
          <cell r="P303">
            <v>33406100</v>
          </cell>
          <cell r="Q303">
            <v>33784300</v>
          </cell>
          <cell r="R303">
            <v>400750500</v>
          </cell>
        </row>
        <row r="304">
          <cell r="C304" t="str">
            <v>6-41632</v>
          </cell>
          <cell r="D304" t="str">
            <v>DOC - Document   -  Revenue Sharing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C305" t="str">
            <v>6-41615</v>
          </cell>
          <cell r="D305" t="str">
            <v xml:space="preserve">DOC - Materai </v>
          </cell>
          <cell r="F305">
            <v>2495300</v>
          </cell>
          <cell r="G305">
            <v>2277000</v>
          </cell>
          <cell r="H305">
            <v>2525700</v>
          </cell>
          <cell r="I305">
            <v>2457100</v>
          </cell>
          <cell r="J305">
            <v>2475200</v>
          </cell>
          <cell r="K305">
            <v>2493600</v>
          </cell>
          <cell r="L305">
            <v>2732600</v>
          </cell>
          <cell r="M305">
            <v>2662600</v>
          </cell>
          <cell r="N305">
            <v>2583800</v>
          </cell>
          <cell r="O305">
            <v>2612500</v>
          </cell>
          <cell r="P305">
            <v>2535300</v>
          </cell>
          <cell r="Q305">
            <v>2564100</v>
          </cell>
          <cell r="R305">
            <v>30414800</v>
          </cell>
        </row>
        <row r="306">
          <cell r="C306" t="str">
            <v>6-41616</v>
          </cell>
          <cell r="D306" t="str">
            <v xml:space="preserve">DOC - Charges (X - ray) 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8">
          <cell r="C308" t="str">
            <v>6-41650</v>
          </cell>
          <cell r="D308" t="str">
            <v>Revenue Sharing - DO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C309" t="str">
            <v>6-41651</v>
          </cell>
          <cell r="D309" t="str">
            <v>DOR - Revenue Sharing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1">
          <cell r="C311" t="str">
            <v>6-41700</v>
          </cell>
          <cell r="D311" t="str">
            <v xml:space="preserve">Charter Flight Handling 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C312" t="str">
            <v>6-41711</v>
          </cell>
          <cell r="D312" t="str">
            <v>CFH - Storage  -  General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</row>
        <row r="313">
          <cell r="C313" t="str">
            <v>6-41721</v>
          </cell>
          <cell r="D313" t="str">
            <v>CFH - Storage  -  Special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</row>
        <row r="314">
          <cell r="C314" t="str">
            <v>6-41712</v>
          </cell>
          <cell r="D314" t="str">
            <v xml:space="preserve">CFH - Handling 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</row>
        <row r="315">
          <cell r="C315" t="str">
            <v>6-41713</v>
          </cell>
          <cell r="D315" t="str">
            <v xml:space="preserve">CFH - Administration 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C316" t="str">
            <v>6-41714</v>
          </cell>
          <cell r="D316" t="str">
            <v xml:space="preserve">CFH - Document 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C317" t="str">
            <v>6-41715</v>
          </cell>
          <cell r="D317" t="str">
            <v xml:space="preserve">CFH - Materai 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</row>
        <row r="318">
          <cell r="C318" t="str">
            <v>6-41716</v>
          </cell>
          <cell r="D318" t="str">
            <v xml:space="preserve">CFH - Charges (X - ray) 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</row>
        <row r="319">
          <cell r="C319" t="str">
            <v>6-41749</v>
          </cell>
          <cell r="D319" t="str">
            <v xml:space="preserve">CFH - Others 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1">
          <cell r="C321" t="str">
            <v>6-42000</v>
          </cell>
          <cell r="D321" t="str">
            <v>Ancillary Service - Cargo</v>
          </cell>
          <cell r="F321">
            <v>2621603500</v>
          </cell>
          <cell r="G321">
            <v>2629670400</v>
          </cell>
          <cell r="H321">
            <v>2717626800</v>
          </cell>
          <cell r="I321">
            <v>2605916000</v>
          </cell>
          <cell r="J321">
            <v>2630553300</v>
          </cell>
          <cell r="K321">
            <v>2998655100</v>
          </cell>
          <cell r="L321">
            <v>3080024500</v>
          </cell>
          <cell r="M321">
            <v>3384566300</v>
          </cell>
          <cell r="N321">
            <v>3662717400</v>
          </cell>
          <cell r="O321">
            <v>3792803300</v>
          </cell>
          <cell r="P321">
            <v>3812714200</v>
          </cell>
          <cell r="Q321">
            <v>3713398900</v>
          </cell>
          <cell r="R321">
            <v>37650249700</v>
          </cell>
        </row>
        <row r="323">
          <cell r="C323" t="str">
            <v>6-42100</v>
          </cell>
          <cell r="D323" t="str">
            <v>Cargo Label Printing (Barcode)</v>
          </cell>
          <cell r="F323">
            <v>69116300</v>
          </cell>
          <cell r="G323">
            <v>69435900</v>
          </cell>
          <cell r="H323">
            <v>72197900</v>
          </cell>
          <cell r="I323">
            <v>69199300</v>
          </cell>
          <cell r="J323">
            <v>69725700</v>
          </cell>
          <cell r="K323">
            <v>79711800</v>
          </cell>
          <cell r="L323">
            <v>64940300</v>
          </cell>
          <cell r="M323">
            <v>73258400</v>
          </cell>
          <cell r="N323">
            <v>80881600</v>
          </cell>
          <cell r="O323">
            <v>84814600</v>
          </cell>
          <cell r="P323">
            <v>85382600</v>
          </cell>
          <cell r="Q323">
            <v>82553000</v>
          </cell>
          <cell r="R323">
            <v>901217400</v>
          </cell>
        </row>
        <row r="324">
          <cell r="C324" t="str">
            <v>6-42110</v>
          </cell>
          <cell r="D324" t="str">
            <v>CLP - International</v>
          </cell>
          <cell r="F324">
            <v>69116300</v>
          </cell>
          <cell r="G324">
            <v>69435900</v>
          </cell>
          <cell r="H324">
            <v>72197900</v>
          </cell>
          <cell r="I324">
            <v>69199300</v>
          </cell>
          <cell r="J324">
            <v>69725700</v>
          </cell>
          <cell r="K324">
            <v>79711800</v>
          </cell>
          <cell r="L324">
            <v>64940300</v>
          </cell>
          <cell r="M324">
            <v>73258400</v>
          </cell>
          <cell r="N324">
            <v>80881600</v>
          </cell>
          <cell r="O324">
            <v>84814600</v>
          </cell>
          <cell r="P324">
            <v>85382600</v>
          </cell>
          <cell r="Q324">
            <v>82553000</v>
          </cell>
          <cell r="R324">
            <v>901217400</v>
          </cell>
        </row>
        <row r="325">
          <cell r="C325" t="str">
            <v>6-42120</v>
          </cell>
          <cell r="D325" t="str">
            <v>CLP - Domestic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</row>
        <row r="327">
          <cell r="C327" t="str">
            <v>6-42150</v>
          </cell>
          <cell r="D327" t="str">
            <v>EDI Transaction</v>
          </cell>
          <cell r="F327">
            <v>331845200</v>
          </cell>
          <cell r="G327">
            <v>335066200</v>
          </cell>
          <cell r="H327">
            <v>357421100</v>
          </cell>
          <cell r="I327">
            <v>349637600</v>
          </cell>
          <cell r="J327">
            <v>344248700</v>
          </cell>
          <cell r="K327">
            <v>375673600</v>
          </cell>
          <cell r="L327">
            <v>322769300</v>
          </cell>
          <cell r="M327">
            <v>355177200</v>
          </cell>
          <cell r="N327">
            <v>383086900</v>
          </cell>
          <cell r="O327">
            <v>403958600</v>
          </cell>
          <cell r="P327">
            <v>410755000</v>
          </cell>
          <cell r="Q327">
            <v>399867000</v>
          </cell>
          <cell r="R327">
            <v>4369506400</v>
          </cell>
        </row>
        <row r="328">
          <cell r="C328" t="str">
            <v>6-42160</v>
          </cell>
          <cell r="D328" t="str">
            <v>EDI - International</v>
          </cell>
          <cell r="F328">
            <v>331845200</v>
          </cell>
          <cell r="G328">
            <v>335066200</v>
          </cell>
          <cell r="H328">
            <v>357421100</v>
          </cell>
          <cell r="I328">
            <v>349637600</v>
          </cell>
          <cell r="J328">
            <v>344248700</v>
          </cell>
          <cell r="K328">
            <v>375673600</v>
          </cell>
          <cell r="L328">
            <v>322769300</v>
          </cell>
          <cell r="M328">
            <v>355177200</v>
          </cell>
          <cell r="N328">
            <v>383086900</v>
          </cell>
          <cell r="O328">
            <v>403958600</v>
          </cell>
          <cell r="P328">
            <v>410755000</v>
          </cell>
          <cell r="Q328">
            <v>399867000</v>
          </cell>
          <cell r="R328">
            <v>4369506400</v>
          </cell>
        </row>
        <row r="330">
          <cell r="C330" t="str">
            <v>6-42200</v>
          </cell>
          <cell r="D330" t="str">
            <v>Photocopy</v>
          </cell>
          <cell r="F330">
            <v>2852600</v>
          </cell>
          <cell r="G330">
            <v>2845800</v>
          </cell>
          <cell r="H330">
            <v>2920800</v>
          </cell>
          <cell r="I330">
            <v>2753700</v>
          </cell>
          <cell r="J330">
            <v>2809900</v>
          </cell>
          <cell r="K330">
            <v>3290500</v>
          </cell>
          <cell r="L330">
            <v>2577000</v>
          </cell>
          <cell r="M330">
            <v>2966200</v>
          </cell>
          <cell r="N330">
            <v>3320900</v>
          </cell>
          <cell r="O330">
            <v>3468500</v>
          </cell>
          <cell r="P330">
            <v>3459900</v>
          </cell>
          <cell r="Q330">
            <v>3338800</v>
          </cell>
          <cell r="R330">
            <v>36604600</v>
          </cell>
        </row>
        <row r="331">
          <cell r="C331" t="str">
            <v>6-42210</v>
          </cell>
          <cell r="D331" t="str">
            <v>PC - International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C332" t="str">
            <v>6-42220</v>
          </cell>
          <cell r="D332" t="str">
            <v>PC - Domestic</v>
          </cell>
          <cell r="F332">
            <v>2852600</v>
          </cell>
          <cell r="G332">
            <v>2845800</v>
          </cell>
          <cell r="H332">
            <v>2920800</v>
          </cell>
          <cell r="I332">
            <v>2753700</v>
          </cell>
          <cell r="J332">
            <v>2809900</v>
          </cell>
          <cell r="K332">
            <v>3290500</v>
          </cell>
          <cell r="L332">
            <v>2577000</v>
          </cell>
          <cell r="M332">
            <v>2966200</v>
          </cell>
          <cell r="N332">
            <v>3320900</v>
          </cell>
          <cell r="O332">
            <v>3468500</v>
          </cell>
          <cell r="P332">
            <v>3459900</v>
          </cell>
          <cell r="Q332">
            <v>3338800</v>
          </cell>
          <cell r="R332">
            <v>36604600</v>
          </cell>
        </row>
        <row r="334">
          <cell r="C334" t="str">
            <v>6-42250</v>
          </cell>
          <cell r="D334" t="str">
            <v>Equipment Rental</v>
          </cell>
          <cell r="F334">
            <v>338400</v>
          </cell>
          <cell r="G334">
            <v>337600</v>
          </cell>
          <cell r="H334">
            <v>346500</v>
          </cell>
          <cell r="I334">
            <v>326700</v>
          </cell>
          <cell r="J334">
            <v>333400</v>
          </cell>
          <cell r="K334">
            <v>390400</v>
          </cell>
          <cell r="L334">
            <v>305700</v>
          </cell>
          <cell r="M334">
            <v>351900</v>
          </cell>
          <cell r="N334">
            <v>394000</v>
          </cell>
          <cell r="O334">
            <v>411500</v>
          </cell>
          <cell r="P334">
            <v>410500</v>
          </cell>
          <cell r="Q334">
            <v>396100</v>
          </cell>
          <cell r="R334">
            <v>4342700</v>
          </cell>
        </row>
        <row r="335">
          <cell r="C335" t="str">
            <v>6-42260</v>
          </cell>
          <cell r="D335" t="str">
            <v>ER - International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</row>
        <row r="336">
          <cell r="C336" t="str">
            <v>6-42270</v>
          </cell>
          <cell r="D336" t="str">
            <v>ER - Domestic</v>
          </cell>
          <cell r="F336">
            <v>338400</v>
          </cell>
          <cell r="G336">
            <v>337600</v>
          </cell>
          <cell r="H336">
            <v>346500</v>
          </cell>
          <cell r="I336">
            <v>326700</v>
          </cell>
          <cell r="J336">
            <v>333400</v>
          </cell>
          <cell r="K336">
            <v>390400</v>
          </cell>
          <cell r="L336">
            <v>305700</v>
          </cell>
          <cell r="M336">
            <v>351900</v>
          </cell>
          <cell r="N336">
            <v>394000</v>
          </cell>
          <cell r="O336">
            <v>411500</v>
          </cell>
          <cell r="P336">
            <v>410500</v>
          </cell>
          <cell r="Q336">
            <v>396100</v>
          </cell>
          <cell r="R336">
            <v>4342700</v>
          </cell>
        </row>
        <row r="338">
          <cell r="C338" t="str">
            <v>6-42300</v>
          </cell>
          <cell r="D338" t="str">
            <v>AWB Split PU</v>
          </cell>
          <cell r="F338">
            <v>623062500</v>
          </cell>
          <cell r="G338">
            <v>629750400</v>
          </cell>
          <cell r="H338">
            <v>651389000</v>
          </cell>
          <cell r="I338">
            <v>632752400</v>
          </cell>
          <cell r="J338">
            <v>635895700</v>
          </cell>
          <cell r="K338">
            <v>722068300</v>
          </cell>
          <cell r="L338">
            <v>609307700</v>
          </cell>
          <cell r="M338">
            <v>677399300</v>
          </cell>
          <cell r="N338">
            <v>741698400</v>
          </cell>
          <cell r="O338">
            <v>770650400</v>
          </cell>
          <cell r="P338">
            <v>785266900</v>
          </cell>
          <cell r="Q338">
            <v>761119100</v>
          </cell>
          <cell r="R338">
            <v>8240360100</v>
          </cell>
        </row>
        <row r="339">
          <cell r="C339" t="str">
            <v>6-42310</v>
          </cell>
          <cell r="D339" t="str">
            <v>AWB - International</v>
          </cell>
          <cell r="F339">
            <v>623062500</v>
          </cell>
          <cell r="G339">
            <v>629750400</v>
          </cell>
          <cell r="H339">
            <v>651389000</v>
          </cell>
          <cell r="I339">
            <v>632752400</v>
          </cell>
          <cell r="J339">
            <v>635895700</v>
          </cell>
          <cell r="K339">
            <v>722068300</v>
          </cell>
          <cell r="L339">
            <v>609307700</v>
          </cell>
          <cell r="M339">
            <v>677399300</v>
          </cell>
          <cell r="N339">
            <v>741698400</v>
          </cell>
          <cell r="O339">
            <v>770650400</v>
          </cell>
          <cell r="P339">
            <v>785266900</v>
          </cell>
          <cell r="Q339">
            <v>761119100</v>
          </cell>
          <cell r="R339">
            <v>8240360100</v>
          </cell>
        </row>
        <row r="341">
          <cell r="C341" t="str">
            <v>6-42350</v>
          </cell>
          <cell r="D341" t="str">
            <v>Cargo Inspection Report</v>
          </cell>
          <cell r="F341">
            <v>97745300</v>
          </cell>
          <cell r="G341">
            <v>97511800</v>
          </cell>
          <cell r="H341">
            <v>100082800</v>
          </cell>
          <cell r="I341">
            <v>94355800</v>
          </cell>
          <cell r="J341">
            <v>96283100</v>
          </cell>
          <cell r="K341">
            <v>112748800</v>
          </cell>
          <cell r="L341">
            <v>88300600</v>
          </cell>
          <cell r="M341">
            <v>101637600</v>
          </cell>
          <cell r="N341">
            <v>113793400</v>
          </cell>
          <cell r="O341">
            <v>118848300</v>
          </cell>
          <cell r="P341">
            <v>118553900</v>
          </cell>
          <cell r="Q341">
            <v>114405400</v>
          </cell>
          <cell r="R341">
            <v>1254266800</v>
          </cell>
        </row>
        <row r="342">
          <cell r="C342" t="str">
            <v>6-42360</v>
          </cell>
          <cell r="D342" t="str">
            <v>CIR - International</v>
          </cell>
          <cell r="F342">
            <v>97745300</v>
          </cell>
          <cell r="G342">
            <v>97511800</v>
          </cell>
          <cell r="H342">
            <v>100082800</v>
          </cell>
          <cell r="I342">
            <v>94355800</v>
          </cell>
          <cell r="J342">
            <v>96283100</v>
          </cell>
          <cell r="K342">
            <v>112748800</v>
          </cell>
          <cell r="L342">
            <v>88300600</v>
          </cell>
          <cell r="M342">
            <v>101637600</v>
          </cell>
          <cell r="N342">
            <v>113793400</v>
          </cell>
          <cell r="O342">
            <v>118848300</v>
          </cell>
          <cell r="P342">
            <v>118553900</v>
          </cell>
          <cell r="Q342">
            <v>114405400</v>
          </cell>
          <cell r="R342">
            <v>1254266800</v>
          </cell>
        </row>
        <row r="343">
          <cell r="C343" t="str">
            <v>6-42370</v>
          </cell>
          <cell r="D343" t="str">
            <v>CIR - Domestic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</row>
        <row r="345">
          <cell r="C345" t="str">
            <v>6-42400</v>
          </cell>
          <cell r="D345" t="str">
            <v>CCB/Kade</v>
          </cell>
          <cell r="F345">
            <v>370837000</v>
          </cell>
          <cell r="G345">
            <v>369951000</v>
          </cell>
          <cell r="H345">
            <v>379705400</v>
          </cell>
          <cell r="I345">
            <v>357977700</v>
          </cell>
          <cell r="J345">
            <v>365289600</v>
          </cell>
          <cell r="K345">
            <v>427759000</v>
          </cell>
          <cell r="L345">
            <v>335004700</v>
          </cell>
          <cell r="M345">
            <v>385604200</v>
          </cell>
          <cell r="N345">
            <v>431722300</v>
          </cell>
          <cell r="O345">
            <v>450900100</v>
          </cell>
          <cell r="P345">
            <v>449783100</v>
          </cell>
          <cell r="Q345">
            <v>434043800</v>
          </cell>
          <cell r="R345">
            <v>4758577900</v>
          </cell>
        </row>
        <row r="346">
          <cell r="C346" t="str">
            <v>6-42410</v>
          </cell>
          <cell r="D346" t="str">
            <v>CCB - International</v>
          </cell>
          <cell r="F346">
            <v>370837000</v>
          </cell>
          <cell r="G346">
            <v>369951000</v>
          </cell>
          <cell r="H346">
            <v>379705400</v>
          </cell>
          <cell r="I346">
            <v>357977700</v>
          </cell>
          <cell r="J346">
            <v>365289600</v>
          </cell>
          <cell r="K346">
            <v>427759000</v>
          </cell>
          <cell r="L346">
            <v>335004700</v>
          </cell>
          <cell r="M346">
            <v>385604200</v>
          </cell>
          <cell r="N346">
            <v>431722300</v>
          </cell>
          <cell r="O346">
            <v>450900100</v>
          </cell>
          <cell r="P346">
            <v>449783100</v>
          </cell>
          <cell r="Q346">
            <v>434043800</v>
          </cell>
          <cell r="R346">
            <v>4758577900</v>
          </cell>
        </row>
        <row r="347">
          <cell r="C347" t="str">
            <v>6-42420</v>
          </cell>
          <cell r="D347" t="str">
            <v>CCB - Domestic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9">
          <cell r="C349" t="str">
            <v>6-42450</v>
          </cell>
          <cell r="D349" t="str">
            <v>Plastic Cost Reimbursement</v>
          </cell>
          <cell r="F349">
            <v>96936900</v>
          </cell>
          <cell r="G349">
            <v>97778000</v>
          </cell>
          <cell r="H349">
            <v>101983400</v>
          </cell>
          <cell r="I349">
            <v>98630200</v>
          </cell>
          <cell r="J349">
            <v>98896100</v>
          </cell>
          <cell r="K349">
            <v>111940400</v>
          </cell>
          <cell r="L349">
            <v>93272200</v>
          </cell>
          <cell r="M349">
            <v>104116100</v>
          </cell>
          <cell r="N349">
            <v>114156200</v>
          </cell>
          <cell r="O349">
            <v>119591800</v>
          </cell>
          <cell r="P349">
            <v>121150100</v>
          </cell>
          <cell r="Q349">
            <v>117283600</v>
          </cell>
          <cell r="R349">
            <v>1275735000</v>
          </cell>
        </row>
        <row r="350">
          <cell r="C350" t="str">
            <v>6-42460</v>
          </cell>
          <cell r="D350" t="str">
            <v>PCR - International</v>
          </cell>
          <cell r="F350">
            <v>96936900</v>
          </cell>
          <cell r="G350">
            <v>97778000</v>
          </cell>
          <cell r="H350">
            <v>101983400</v>
          </cell>
          <cell r="I350">
            <v>98630200</v>
          </cell>
          <cell r="J350">
            <v>98896100</v>
          </cell>
          <cell r="K350">
            <v>111940400</v>
          </cell>
          <cell r="L350">
            <v>93272200</v>
          </cell>
          <cell r="M350">
            <v>104116100</v>
          </cell>
          <cell r="N350">
            <v>114156200</v>
          </cell>
          <cell r="O350">
            <v>119591800</v>
          </cell>
          <cell r="P350">
            <v>121150100</v>
          </cell>
          <cell r="Q350">
            <v>117283600</v>
          </cell>
          <cell r="R350">
            <v>1275735000</v>
          </cell>
        </row>
        <row r="351">
          <cell r="C351" t="str">
            <v>6-42470</v>
          </cell>
          <cell r="D351" t="str">
            <v>PCR - Domestic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3">
          <cell r="C353" t="str">
            <v>6-42500</v>
          </cell>
          <cell r="D353" t="str">
            <v>DG Inspection</v>
          </cell>
          <cell r="F353">
            <v>879938600</v>
          </cell>
          <cell r="G353">
            <v>878092600</v>
          </cell>
          <cell r="H353">
            <v>902352200</v>
          </cell>
          <cell r="I353">
            <v>851782400</v>
          </cell>
          <cell r="J353">
            <v>868326100</v>
          </cell>
          <cell r="K353">
            <v>1014236100</v>
          </cell>
          <cell r="L353">
            <v>797065800</v>
          </cell>
          <cell r="M353">
            <v>915880300</v>
          </cell>
          <cell r="N353">
            <v>1023944800</v>
          </cell>
          <cell r="O353">
            <v>1069798600</v>
          </cell>
          <cell r="P353">
            <v>1067628700</v>
          </cell>
          <cell r="Q353">
            <v>1030595500</v>
          </cell>
          <cell r="R353">
            <v>11299641700</v>
          </cell>
        </row>
        <row r="354">
          <cell r="C354" t="str">
            <v>6-42510</v>
          </cell>
          <cell r="D354" t="str">
            <v>DGI  -  International</v>
          </cell>
          <cell r="F354">
            <v>879938600</v>
          </cell>
          <cell r="G354">
            <v>878092600</v>
          </cell>
          <cell r="H354">
            <v>902352200</v>
          </cell>
          <cell r="I354">
            <v>851782400</v>
          </cell>
          <cell r="J354">
            <v>868326100</v>
          </cell>
          <cell r="K354">
            <v>1014236100</v>
          </cell>
          <cell r="L354">
            <v>797065800</v>
          </cell>
          <cell r="M354">
            <v>915880300</v>
          </cell>
          <cell r="N354">
            <v>1023944800</v>
          </cell>
          <cell r="O354">
            <v>1069798600</v>
          </cell>
          <cell r="P354">
            <v>1067628700</v>
          </cell>
          <cell r="Q354">
            <v>1030595500</v>
          </cell>
          <cell r="R354">
            <v>11299641700</v>
          </cell>
        </row>
        <row r="355">
          <cell r="C355" t="str">
            <v>6-42520</v>
          </cell>
          <cell r="D355" t="str">
            <v>DGI  -  Domestic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</row>
        <row r="357">
          <cell r="C357" t="str">
            <v>6-42850</v>
          </cell>
          <cell r="D357" t="str">
            <v>Cargo Disbursement - Sbjct to VAT</v>
          </cell>
          <cell r="F357">
            <v>2269200</v>
          </cell>
          <cell r="G357">
            <v>2263800</v>
          </cell>
          <cell r="H357">
            <v>2323500</v>
          </cell>
          <cell r="I357">
            <v>2190500</v>
          </cell>
          <cell r="J357">
            <v>2235300</v>
          </cell>
          <cell r="K357">
            <v>2617500</v>
          </cell>
          <cell r="L357">
            <v>2049900</v>
          </cell>
          <cell r="M357">
            <v>2359600</v>
          </cell>
          <cell r="N357">
            <v>2641800</v>
          </cell>
          <cell r="O357">
            <v>2759100</v>
          </cell>
          <cell r="P357">
            <v>2752300</v>
          </cell>
          <cell r="Q357">
            <v>2656000</v>
          </cell>
          <cell r="R357">
            <v>29118500</v>
          </cell>
        </row>
        <row r="358">
          <cell r="C358" t="str">
            <v>6-42860</v>
          </cell>
          <cell r="D358" t="str">
            <v>CHD  - International  -  Sbjct to VAT</v>
          </cell>
          <cell r="F358">
            <v>2269200</v>
          </cell>
          <cell r="G358">
            <v>2263800</v>
          </cell>
          <cell r="H358">
            <v>2323500</v>
          </cell>
          <cell r="I358">
            <v>2190500</v>
          </cell>
          <cell r="J358">
            <v>2235300</v>
          </cell>
          <cell r="K358">
            <v>2617500</v>
          </cell>
          <cell r="L358">
            <v>2049900</v>
          </cell>
          <cell r="M358">
            <v>2359600</v>
          </cell>
          <cell r="N358">
            <v>2641800</v>
          </cell>
          <cell r="O358">
            <v>2759100</v>
          </cell>
          <cell r="P358">
            <v>2752300</v>
          </cell>
          <cell r="Q358">
            <v>2656000</v>
          </cell>
          <cell r="R358">
            <v>29118500</v>
          </cell>
        </row>
        <row r="359">
          <cell r="C359" t="str">
            <v>6-42870</v>
          </cell>
          <cell r="D359" t="str">
            <v>CHD  - Domestic  -  Sbjct to VAT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C360" t="str">
            <v>6-42880</v>
          </cell>
          <cell r="D360" t="str">
            <v>CHD  - Non Airline  -  Sbjct to VAT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2">
          <cell r="C362" t="str">
            <v>6-42900</v>
          </cell>
          <cell r="D362" t="str">
            <v>Cargo Surcharge - Sbjct to VAT</v>
          </cell>
          <cell r="F362">
            <v>283600</v>
          </cell>
          <cell r="G362">
            <v>282900</v>
          </cell>
          <cell r="H362">
            <v>290400</v>
          </cell>
          <cell r="I362">
            <v>273700</v>
          </cell>
          <cell r="J362">
            <v>279300</v>
          </cell>
          <cell r="K362">
            <v>327100</v>
          </cell>
          <cell r="L362">
            <v>256200</v>
          </cell>
          <cell r="M362">
            <v>294900</v>
          </cell>
          <cell r="N362">
            <v>330100</v>
          </cell>
          <cell r="O362">
            <v>344800</v>
          </cell>
          <cell r="P362">
            <v>343900</v>
          </cell>
          <cell r="Q362">
            <v>331900</v>
          </cell>
          <cell r="R362">
            <v>3638800</v>
          </cell>
        </row>
        <row r="363">
          <cell r="C363" t="str">
            <v>6-42910</v>
          </cell>
          <cell r="D363" t="str">
            <v>CH Surcharge  -  Sbjct to VAT</v>
          </cell>
          <cell r="F363">
            <v>283600</v>
          </cell>
          <cell r="G363">
            <v>282900</v>
          </cell>
          <cell r="H363">
            <v>290400</v>
          </cell>
          <cell r="I363">
            <v>273700</v>
          </cell>
          <cell r="J363">
            <v>279300</v>
          </cell>
          <cell r="K363">
            <v>327100</v>
          </cell>
          <cell r="L363">
            <v>256200</v>
          </cell>
          <cell r="M363">
            <v>294900</v>
          </cell>
          <cell r="N363">
            <v>330100</v>
          </cell>
          <cell r="O363">
            <v>344800</v>
          </cell>
          <cell r="P363">
            <v>343900</v>
          </cell>
          <cell r="Q363">
            <v>331900</v>
          </cell>
          <cell r="R363">
            <v>3638800</v>
          </cell>
        </row>
        <row r="365">
          <cell r="C365" t="str">
            <v>6-42950</v>
          </cell>
          <cell r="D365" t="str">
            <v>Others</v>
          </cell>
          <cell r="F365">
            <v>146377900</v>
          </cell>
          <cell r="G365">
            <v>146354400</v>
          </cell>
          <cell r="H365">
            <v>146613800</v>
          </cell>
          <cell r="I365">
            <v>146036000</v>
          </cell>
          <cell r="J365">
            <v>146230400</v>
          </cell>
          <cell r="K365">
            <v>147891600</v>
          </cell>
          <cell r="L365">
            <v>764175100</v>
          </cell>
          <cell r="M365">
            <v>765520600</v>
          </cell>
          <cell r="N365">
            <v>766747000</v>
          </cell>
          <cell r="O365">
            <v>767257000</v>
          </cell>
          <cell r="P365">
            <v>767227300</v>
          </cell>
          <cell r="Q365">
            <v>766808700</v>
          </cell>
          <cell r="R365">
            <v>5477239800</v>
          </cell>
        </row>
        <row r="366">
          <cell r="C366" t="str">
            <v>6-42960</v>
          </cell>
          <cell r="D366" t="str">
            <v>OT - International</v>
          </cell>
          <cell r="F366">
            <v>146377900</v>
          </cell>
          <cell r="G366">
            <v>146354400</v>
          </cell>
          <cell r="H366">
            <v>146613800</v>
          </cell>
          <cell r="I366">
            <v>146036000</v>
          </cell>
          <cell r="J366">
            <v>146230400</v>
          </cell>
          <cell r="K366">
            <v>147891600</v>
          </cell>
          <cell r="L366">
            <v>764175100</v>
          </cell>
          <cell r="M366">
            <v>765520600</v>
          </cell>
          <cell r="N366">
            <v>766747000</v>
          </cell>
          <cell r="O366">
            <v>767257000</v>
          </cell>
          <cell r="P366">
            <v>767227300</v>
          </cell>
          <cell r="Q366">
            <v>766808700</v>
          </cell>
          <cell r="R366">
            <v>5477239800</v>
          </cell>
        </row>
        <row r="367">
          <cell r="C367" t="str">
            <v>6-42970</v>
          </cell>
          <cell r="D367" t="str">
            <v>OT - Domestic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9">
          <cell r="C369">
            <v>61500</v>
          </cell>
          <cell r="D369" t="str">
            <v>OR - Airport Special Assistance</v>
          </cell>
          <cell r="E369">
            <v>0</v>
          </cell>
          <cell r="F369">
            <v>1086869200</v>
          </cell>
          <cell r="G369">
            <v>1070757000</v>
          </cell>
          <cell r="H369">
            <v>1128557900</v>
          </cell>
          <cell r="I369">
            <v>1162785600</v>
          </cell>
          <cell r="J369">
            <v>1158159800</v>
          </cell>
          <cell r="K369">
            <v>1126992000</v>
          </cell>
          <cell r="L369">
            <v>1196385600</v>
          </cell>
          <cell r="M369">
            <v>1130325100</v>
          </cell>
          <cell r="N369">
            <v>1079076900</v>
          </cell>
          <cell r="O369">
            <v>1262723200</v>
          </cell>
          <cell r="P369">
            <v>1261871700</v>
          </cell>
          <cell r="Q369">
            <v>1140484200</v>
          </cell>
          <cell r="R369">
            <v>13804988200</v>
          </cell>
        </row>
        <row r="371">
          <cell r="C371" t="str">
            <v>6-50000</v>
          </cell>
          <cell r="D371" t="str">
            <v>Airport Special Assistance</v>
          </cell>
          <cell r="E371">
            <v>0</v>
          </cell>
          <cell r="F371">
            <v>1086869200</v>
          </cell>
          <cell r="G371">
            <v>1070757000</v>
          </cell>
          <cell r="H371">
            <v>1128557900</v>
          </cell>
          <cell r="I371">
            <v>1162785600</v>
          </cell>
          <cell r="J371">
            <v>1158159800</v>
          </cell>
          <cell r="K371">
            <v>1126992000</v>
          </cell>
          <cell r="L371">
            <v>1196385600</v>
          </cell>
          <cell r="M371">
            <v>1130325100</v>
          </cell>
          <cell r="N371">
            <v>1079076900</v>
          </cell>
          <cell r="O371">
            <v>1262723200</v>
          </cell>
          <cell r="P371">
            <v>1261871700</v>
          </cell>
          <cell r="Q371">
            <v>1140484200</v>
          </cell>
          <cell r="R371">
            <v>13804988200</v>
          </cell>
        </row>
        <row r="373">
          <cell r="C373" t="str">
            <v>6-51000</v>
          </cell>
          <cell r="D373" t="str">
            <v>Airport Special Assistance</v>
          </cell>
          <cell r="E373">
            <v>0</v>
          </cell>
          <cell r="F373">
            <v>1086869200</v>
          </cell>
          <cell r="G373">
            <v>1070757000</v>
          </cell>
          <cell r="H373">
            <v>1128557900</v>
          </cell>
          <cell r="I373">
            <v>1162785600</v>
          </cell>
          <cell r="J373">
            <v>1158159800</v>
          </cell>
          <cell r="K373">
            <v>1126992000</v>
          </cell>
          <cell r="L373">
            <v>1196385600</v>
          </cell>
          <cell r="M373">
            <v>1130325100</v>
          </cell>
          <cell r="N373">
            <v>1079076900</v>
          </cell>
          <cell r="O373">
            <v>1262723200</v>
          </cell>
          <cell r="P373">
            <v>1261871700</v>
          </cell>
          <cell r="Q373">
            <v>1140484200</v>
          </cell>
          <cell r="R373">
            <v>13804988200</v>
          </cell>
        </row>
        <row r="375">
          <cell r="C375" t="str">
            <v>6-51100</v>
          </cell>
          <cell r="D375" t="str">
            <v>ASA - Corporate</v>
          </cell>
          <cell r="E375">
            <v>0</v>
          </cell>
          <cell r="F375">
            <v>50790000</v>
          </cell>
          <cell r="G375">
            <v>60340000</v>
          </cell>
          <cell r="H375">
            <v>59950000</v>
          </cell>
          <cell r="I375">
            <v>72230000</v>
          </cell>
          <cell r="J375">
            <v>64931400</v>
          </cell>
          <cell r="K375">
            <v>74560000</v>
          </cell>
          <cell r="L375">
            <v>77450000</v>
          </cell>
          <cell r="M375">
            <v>67940000</v>
          </cell>
          <cell r="N375">
            <v>59940000</v>
          </cell>
          <cell r="O375">
            <v>85790000</v>
          </cell>
          <cell r="P375">
            <v>80750000</v>
          </cell>
          <cell r="Q375">
            <v>55270000</v>
          </cell>
          <cell r="R375">
            <v>809941400</v>
          </cell>
        </row>
        <row r="376">
          <cell r="C376" t="str">
            <v>6-51101</v>
          </cell>
          <cell r="D376" t="str">
            <v>ASA - Corporate</v>
          </cell>
          <cell r="E376">
            <v>0</v>
          </cell>
          <cell r="F376">
            <v>50790000</v>
          </cell>
          <cell r="G376">
            <v>60340000</v>
          </cell>
          <cell r="H376">
            <v>59950000</v>
          </cell>
          <cell r="I376">
            <v>72230000</v>
          </cell>
          <cell r="J376">
            <v>64931400</v>
          </cell>
          <cell r="K376">
            <v>74560000</v>
          </cell>
          <cell r="L376">
            <v>77450000</v>
          </cell>
          <cell r="M376">
            <v>67940000</v>
          </cell>
          <cell r="N376">
            <v>59940000</v>
          </cell>
          <cell r="O376">
            <v>85790000</v>
          </cell>
          <cell r="P376">
            <v>80750000</v>
          </cell>
          <cell r="Q376">
            <v>55270000</v>
          </cell>
          <cell r="R376">
            <v>809941400</v>
          </cell>
        </row>
        <row r="378">
          <cell r="C378" t="str">
            <v>6-51200</v>
          </cell>
          <cell r="D378" t="str">
            <v>ASA - Tour and Travel</v>
          </cell>
          <cell r="E378">
            <v>0</v>
          </cell>
          <cell r="F378">
            <v>211845700</v>
          </cell>
          <cell r="G378">
            <v>213715700</v>
          </cell>
          <cell r="H378">
            <v>214980700</v>
          </cell>
          <cell r="I378">
            <v>211545700</v>
          </cell>
          <cell r="J378">
            <v>219055700</v>
          </cell>
          <cell r="K378">
            <v>197130700</v>
          </cell>
          <cell r="L378">
            <v>237155700</v>
          </cell>
          <cell r="M378">
            <v>187765700</v>
          </cell>
          <cell r="N378">
            <v>184345700</v>
          </cell>
          <cell r="O378">
            <v>202300700</v>
          </cell>
          <cell r="P378">
            <v>219670700</v>
          </cell>
          <cell r="Q378">
            <v>250150700</v>
          </cell>
          <cell r="R378">
            <v>2549663400</v>
          </cell>
        </row>
        <row r="379">
          <cell r="C379" t="str">
            <v>6-51201</v>
          </cell>
          <cell r="D379" t="str">
            <v>ASA - Tour and Travel</v>
          </cell>
          <cell r="E379">
            <v>0</v>
          </cell>
          <cell r="F379">
            <v>211845700</v>
          </cell>
          <cell r="G379">
            <v>213715700</v>
          </cell>
          <cell r="H379">
            <v>214980700</v>
          </cell>
          <cell r="I379">
            <v>211545700</v>
          </cell>
          <cell r="J379">
            <v>219055700</v>
          </cell>
          <cell r="K379">
            <v>197130700</v>
          </cell>
          <cell r="L379">
            <v>237155700</v>
          </cell>
          <cell r="M379">
            <v>187765700</v>
          </cell>
          <cell r="N379">
            <v>184345700</v>
          </cell>
          <cell r="O379">
            <v>202300700</v>
          </cell>
          <cell r="P379">
            <v>219670700</v>
          </cell>
          <cell r="Q379">
            <v>250150700</v>
          </cell>
          <cell r="R379">
            <v>2549663400</v>
          </cell>
        </row>
        <row r="381">
          <cell r="C381" t="str">
            <v>6-51300</v>
          </cell>
          <cell r="D381" t="str">
            <v>ASA - Bank</v>
          </cell>
          <cell r="E381">
            <v>0</v>
          </cell>
          <cell r="F381">
            <v>249280000</v>
          </cell>
          <cell r="G381">
            <v>230850000</v>
          </cell>
          <cell r="H381">
            <v>252310000</v>
          </cell>
          <cell r="I381">
            <v>269600000</v>
          </cell>
          <cell r="J381">
            <v>265015000</v>
          </cell>
          <cell r="K381">
            <v>250480000</v>
          </cell>
          <cell r="L381">
            <v>282385000</v>
          </cell>
          <cell r="M381">
            <v>267250000</v>
          </cell>
          <cell r="N381">
            <v>235275000</v>
          </cell>
          <cell r="O381">
            <v>289615000</v>
          </cell>
          <cell r="P381">
            <v>290515000</v>
          </cell>
          <cell r="Q381">
            <v>257435000</v>
          </cell>
          <cell r="R381">
            <v>3140010000</v>
          </cell>
        </row>
        <row r="382">
          <cell r="C382" t="str">
            <v>6-51301</v>
          </cell>
          <cell r="D382" t="str">
            <v>ASA - Bank</v>
          </cell>
          <cell r="E382">
            <v>0</v>
          </cell>
          <cell r="F382">
            <v>249280000</v>
          </cell>
          <cell r="G382">
            <v>230850000</v>
          </cell>
          <cell r="H382">
            <v>252310000</v>
          </cell>
          <cell r="I382">
            <v>269600000</v>
          </cell>
          <cell r="J382">
            <v>265015000</v>
          </cell>
          <cell r="K382">
            <v>250480000</v>
          </cell>
          <cell r="L382">
            <v>282385000</v>
          </cell>
          <cell r="M382">
            <v>267250000</v>
          </cell>
          <cell r="N382">
            <v>235275000</v>
          </cell>
          <cell r="O382">
            <v>289615000</v>
          </cell>
          <cell r="P382">
            <v>290515000</v>
          </cell>
          <cell r="Q382">
            <v>257435000</v>
          </cell>
          <cell r="R382">
            <v>3140010000</v>
          </cell>
        </row>
        <row r="384">
          <cell r="C384" t="str">
            <v>6-51400</v>
          </cell>
          <cell r="D384" t="str">
            <v>ASA - Hotel and Apartement</v>
          </cell>
          <cell r="E384">
            <v>0</v>
          </cell>
          <cell r="F384">
            <v>381146400</v>
          </cell>
          <cell r="G384">
            <v>378271400</v>
          </cell>
          <cell r="H384">
            <v>394586400</v>
          </cell>
          <cell r="I384">
            <v>402676400</v>
          </cell>
          <cell r="J384">
            <v>397551400</v>
          </cell>
          <cell r="K384">
            <v>394311400</v>
          </cell>
          <cell r="L384">
            <v>389931400</v>
          </cell>
          <cell r="M384">
            <v>402511400</v>
          </cell>
          <cell r="N384">
            <v>387656400</v>
          </cell>
          <cell r="O384">
            <v>450171400</v>
          </cell>
          <cell r="P384">
            <v>435496400</v>
          </cell>
          <cell r="Q384">
            <v>384171400</v>
          </cell>
          <cell r="R384">
            <v>4798481800</v>
          </cell>
        </row>
        <row r="385">
          <cell r="C385" t="str">
            <v>6-51401</v>
          </cell>
          <cell r="D385" t="str">
            <v>ASA - Hotel and Apartement</v>
          </cell>
          <cell r="E385">
            <v>0</v>
          </cell>
          <cell r="F385">
            <v>381146400</v>
          </cell>
          <cell r="G385">
            <v>378271400</v>
          </cell>
          <cell r="H385">
            <v>394586400</v>
          </cell>
          <cell r="I385">
            <v>402676400</v>
          </cell>
          <cell r="J385">
            <v>397551400</v>
          </cell>
          <cell r="K385">
            <v>394311400</v>
          </cell>
          <cell r="L385">
            <v>389931400</v>
          </cell>
          <cell r="M385">
            <v>402511400</v>
          </cell>
          <cell r="N385">
            <v>387656400</v>
          </cell>
          <cell r="O385">
            <v>450171400</v>
          </cell>
          <cell r="P385">
            <v>435496400</v>
          </cell>
          <cell r="Q385">
            <v>384171400</v>
          </cell>
          <cell r="R385">
            <v>4798481800</v>
          </cell>
        </row>
        <row r="387">
          <cell r="C387" t="str">
            <v>6-51500</v>
          </cell>
          <cell r="D387" t="str">
            <v>ASA - Retail</v>
          </cell>
          <cell r="E387">
            <v>0</v>
          </cell>
          <cell r="F387">
            <v>138742700</v>
          </cell>
          <cell r="G387">
            <v>135874500</v>
          </cell>
          <cell r="H387">
            <v>149406400</v>
          </cell>
          <cell r="I387">
            <v>147592700</v>
          </cell>
          <cell r="J387">
            <v>159674500</v>
          </cell>
          <cell r="K387">
            <v>153742700</v>
          </cell>
          <cell r="L387">
            <v>149852700</v>
          </cell>
          <cell r="M387">
            <v>147643600</v>
          </cell>
          <cell r="N387">
            <v>153910000</v>
          </cell>
          <cell r="O387">
            <v>172792700</v>
          </cell>
          <cell r="P387">
            <v>169140000</v>
          </cell>
          <cell r="Q387">
            <v>139992700</v>
          </cell>
          <cell r="R387">
            <v>1818365200</v>
          </cell>
        </row>
        <row r="388">
          <cell r="C388" t="str">
            <v>6-51501</v>
          </cell>
          <cell r="D388" t="str">
            <v>ASA - Retail</v>
          </cell>
          <cell r="E388">
            <v>0</v>
          </cell>
          <cell r="F388">
            <v>138742700</v>
          </cell>
          <cell r="G388">
            <v>135874500</v>
          </cell>
          <cell r="H388">
            <v>149406400</v>
          </cell>
          <cell r="I388">
            <v>147592700</v>
          </cell>
          <cell r="J388">
            <v>159674500</v>
          </cell>
          <cell r="K388">
            <v>153742700</v>
          </cell>
          <cell r="L388">
            <v>149852700</v>
          </cell>
          <cell r="M388">
            <v>147643600</v>
          </cell>
          <cell r="N388">
            <v>153910000</v>
          </cell>
          <cell r="O388">
            <v>172792700</v>
          </cell>
          <cell r="P388">
            <v>169140000</v>
          </cell>
          <cell r="Q388">
            <v>139992700</v>
          </cell>
          <cell r="R388">
            <v>1818365200</v>
          </cell>
        </row>
        <row r="390">
          <cell r="C390" t="str">
            <v>6-51600</v>
          </cell>
          <cell r="D390" t="str">
            <v>ASA - Airline</v>
          </cell>
          <cell r="E390">
            <v>0</v>
          </cell>
          <cell r="F390">
            <v>55064400</v>
          </cell>
          <cell r="G390">
            <v>51705400</v>
          </cell>
          <cell r="H390">
            <v>57324400</v>
          </cell>
          <cell r="I390">
            <v>59140800</v>
          </cell>
          <cell r="J390">
            <v>51931800</v>
          </cell>
          <cell r="K390">
            <v>56767200</v>
          </cell>
          <cell r="L390">
            <v>59610800</v>
          </cell>
          <cell r="M390">
            <v>57214400</v>
          </cell>
          <cell r="N390">
            <v>57949800</v>
          </cell>
          <cell r="O390">
            <v>62053400</v>
          </cell>
          <cell r="P390">
            <v>66299600</v>
          </cell>
          <cell r="Q390">
            <v>53464400</v>
          </cell>
          <cell r="R390">
            <v>688526400</v>
          </cell>
        </row>
        <row r="391">
          <cell r="C391" t="str">
            <v>6-51601</v>
          </cell>
          <cell r="D391" t="str">
            <v>ASA - Airline</v>
          </cell>
          <cell r="E391">
            <v>0</v>
          </cell>
          <cell r="F391">
            <v>55064400</v>
          </cell>
          <cell r="G391">
            <v>51705400</v>
          </cell>
          <cell r="H391">
            <v>57324400</v>
          </cell>
          <cell r="I391">
            <v>59140800</v>
          </cell>
          <cell r="J391">
            <v>51931800</v>
          </cell>
          <cell r="K391">
            <v>56767200</v>
          </cell>
          <cell r="L391">
            <v>59610800</v>
          </cell>
          <cell r="M391">
            <v>57214400</v>
          </cell>
          <cell r="N391">
            <v>57949800</v>
          </cell>
          <cell r="O391">
            <v>62053400</v>
          </cell>
          <cell r="P391">
            <v>66299600</v>
          </cell>
          <cell r="Q391">
            <v>53464400</v>
          </cell>
          <cell r="R391">
            <v>688526400</v>
          </cell>
        </row>
        <row r="393">
          <cell r="C393">
            <v>61600</v>
          </cell>
          <cell r="D393" t="str">
            <v>OR - Commercial Training</v>
          </cell>
          <cell r="F393">
            <v>34090900</v>
          </cell>
          <cell r="G393">
            <v>412618100</v>
          </cell>
          <cell r="H393">
            <v>493181700</v>
          </cell>
          <cell r="I393">
            <v>748672700</v>
          </cell>
          <cell r="J393">
            <v>611145400</v>
          </cell>
          <cell r="K393">
            <v>670236400</v>
          </cell>
          <cell r="L393">
            <v>995399800</v>
          </cell>
          <cell r="M393">
            <v>936781800</v>
          </cell>
          <cell r="N393">
            <v>1340218200</v>
          </cell>
          <cell r="O393">
            <v>915690900</v>
          </cell>
          <cell r="P393">
            <v>611418200</v>
          </cell>
          <cell r="Q393">
            <v>306727200</v>
          </cell>
          <cell r="R393">
            <v>8076181300</v>
          </cell>
        </row>
        <row r="395">
          <cell r="C395" t="str">
            <v>6-60000</v>
          </cell>
          <cell r="D395" t="str">
            <v>Commercial Training</v>
          </cell>
          <cell r="F395">
            <v>34090900</v>
          </cell>
          <cell r="G395">
            <v>412618100</v>
          </cell>
          <cell r="H395">
            <v>493181700</v>
          </cell>
          <cell r="I395">
            <v>748672700</v>
          </cell>
          <cell r="J395">
            <v>611145400</v>
          </cell>
          <cell r="K395">
            <v>670236400</v>
          </cell>
          <cell r="L395">
            <v>995399800</v>
          </cell>
          <cell r="M395">
            <v>936781800</v>
          </cell>
          <cell r="N395">
            <v>1340218200</v>
          </cell>
          <cell r="O395">
            <v>915690900</v>
          </cell>
          <cell r="P395">
            <v>611418200</v>
          </cell>
          <cell r="Q395">
            <v>306727200</v>
          </cell>
          <cell r="R395">
            <v>8076181300</v>
          </cell>
        </row>
        <row r="397">
          <cell r="C397" t="str">
            <v>6-61000</v>
          </cell>
          <cell r="D397" t="str">
            <v>Training Course</v>
          </cell>
          <cell r="F397">
            <v>34090900</v>
          </cell>
          <cell r="G397">
            <v>412618100</v>
          </cell>
          <cell r="H397">
            <v>493181700</v>
          </cell>
          <cell r="I397">
            <v>748672700</v>
          </cell>
          <cell r="J397">
            <v>611145400</v>
          </cell>
          <cell r="K397">
            <v>670236400</v>
          </cell>
          <cell r="L397">
            <v>995399800</v>
          </cell>
          <cell r="M397">
            <v>936781800</v>
          </cell>
          <cell r="N397">
            <v>1340218200</v>
          </cell>
          <cell r="O397">
            <v>915690900</v>
          </cell>
          <cell r="P397">
            <v>611418200</v>
          </cell>
          <cell r="Q397">
            <v>306727200</v>
          </cell>
          <cell r="R397">
            <v>8076181300</v>
          </cell>
        </row>
        <row r="399">
          <cell r="C399" t="str">
            <v>6-61100</v>
          </cell>
          <cell r="D399" t="str">
            <v>JAS Academy</v>
          </cell>
          <cell r="F399">
            <v>0</v>
          </cell>
          <cell r="G399">
            <v>294800000</v>
          </cell>
          <cell r="H399">
            <v>310000000</v>
          </cell>
          <cell r="I399">
            <v>265490900</v>
          </cell>
          <cell r="J399">
            <v>314690900</v>
          </cell>
          <cell r="K399">
            <v>468690900</v>
          </cell>
          <cell r="L399">
            <v>461854500</v>
          </cell>
          <cell r="M399">
            <v>723600000</v>
          </cell>
          <cell r="N399">
            <v>465672700</v>
          </cell>
          <cell r="O399">
            <v>808872700</v>
          </cell>
          <cell r="P399">
            <v>356872700</v>
          </cell>
          <cell r="Q399">
            <v>287636300</v>
          </cell>
          <cell r="R399">
            <v>4758181600</v>
          </cell>
        </row>
        <row r="400">
          <cell r="C400" t="str">
            <v>6-61110</v>
          </cell>
          <cell r="D400" t="str">
            <v>JAS Academy</v>
          </cell>
          <cell r="F400">
            <v>0</v>
          </cell>
          <cell r="G400">
            <v>294800000</v>
          </cell>
          <cell r="H400">
            <v>310000000</v>
          </cell>
          <cell r="I400">
            <v>265490900</v>
          </cell>
          <cell r="J400">
            <v>314690900</v>
          </cell>
          <cell r="K400">
            <v>468690900</v>
          </cell>
          <cell r="L400">
            <v>461854500</v>
          </cell>
          <cell r="M400">
            <v>723600000</v>
          </cell>
          <cell r="N400">
            <v>465672700</v>
          </cell>
          <cell r="O400">
            <v>808872700</v>
          </cell>
          <cell r="P400">
            <v>356872700</v>
          </cell>
          <cell r="Q400">
            <v>287636300</v>
          </cell>
          <cell r="R400">
            <v>4758181600</v>
          </cell>
        </row>
        <row r="402">
          <cell r="C402" t="str">
            <v>6-61200</v>
          </cell>
          <cell r="D402" t="str">
            <v>Training AVSEC</v>
          </cell>
          <cell r="F402">
            <v>13636400</v>
          </cell>
          <cell r="G402">
            <v>79636300</v>
          </cell>
          <cell r="H402">
            <v>41818100</v>
          </cell>
          <cell r="I402">
            <v>293181800</v>
          </cell>
          <cell r="J402">
            <v>111909100</v>
          </cell>
          <cell r="K402">
            <v>122909100</v>
          </cell>
          <cell r="L402">
            <v>103999900</v>
          </cell>
          <cell r="M402">
            <v>5454500</v>
          </cell>
          <cell r="N402">
            <v>225909100</v>
          </cell>
          <cell r="O402">
            <v>106818200</v>
          </cell>
          <cell r="P402">
            <v>186363600</v>
          </cell>
          <cell r="Q402">
            <v>4090900</v>
          </cell>
          <cell r="R402">
            <v>1295727000</v>
          </cell>
        </row>
        <row r="403">
          <cell r="C403" t="str">
            <v>6-61210</v>
          </cell>
          <cell r="D403" t="str">
            <v>Initial - Basic AVSEC</v>
          </cell>
          <cell r="F403">
            <v>0</v>
          </cell>
          <cell r="G403">
            <v>65454500</v>
          </cell>
          <cell r="H403">
            <v>0</v>
          </cell>
          <cell r="I403">
            <v>165454500</v>
          </cell>
          <cell r="J403">
            <v>69545500</v>
          </cell>
          <cell r="K403">
            <v>0</v>
          </cell>
          <cell r="L403">
            <v>65454500</v>
          </cell>
          <cell r="M403">
            <v>0</v>
          </cell>
          <cell r="N403">
            <v>69545500</v>
          </cell>
          <cell r="O403">
            <v>100000000</v>
          </cell>
          <cell r="P403">
            <v>69545500</v>
          </cell>
          <cell r="Q403">
            <v>0</v>
          </cell>
          <cell r="R403">
            <v>605000000</v>
          </cell>
        </row>
        <row r="404">
          <cell r="C404" t="str">
            <v>6-61220</v>
          </cell>
          <cell r="D404" t="str">
            <v>Initial - Junior AVSEC</v>
          </cell>
          <cell r="F404">
            <v>0</v>
          </cell>
          <cell r="G404">
            <v>0</v>
          </cell>
          <cell r="H404">
            <v>0</v>
          </cell>
          <cell r="I404">
            <v>85000000</v>
          </cell>
          <cell r="J404">
            <v>0</v>
          </cell>
          <cell r="K404">
            <v>75000000</v>
          </cell>
          <cell r="L404">
            <v>0</v>
          </cell>
          <cell r="M404">
            <v>0</v>
          </cell>
          <cell r="N404">
            <v>75000000</v>
          </cell>
          <cell r="O404">
            <v>0</v>
          </cell>
          <cell r="P404">
            <v>75000000</v>
          </cell>
          <cell r="Q404">
            <v>0</v>
          </cell>
          <cell r="R404">
            <v>310000000</v>
          </cell>
        </row>
        <row r="405">
          <cell r="C405" t="str">
            <v>6-61230</v>
          </cell>
          <cell r="D405" t="str">
            <v>Initial - Senior AVSEC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</row>
        <row r="406">
          <cell r="C406" t="str">
            <v>6-61240</v>
          </cell>
          <cell r="D406" t="str">
            <v>Recurrent - Basic AVSEC</v>
          </cell>
          <cell r="F406">
            <v>0</v>
          </cell>
          <cell r="G406">
            <v>0</v>
          </cell>
          <cell r="H406">
            <v>0</v>
          </cell>
          <cell r="I406">
            <v>38636400</v>
          </cell>
          <cell r="J406">
            <v>0</v>
          </cell>
          <cell r="K406">
            <v>38636400</v>
          </cell>
          <cell r="L406">
            <v>0</v>
          </cell>
          <cell r="M406">
            <v>0</v>
          </cell>
          <cell r="N406">
            <v>40909100</v>
          </cell>
          <cell r="O406">
            <v>0</v>
          </cell>
          <cell r="P406">
            <v>36363600</v>
          </cell>
          <cell r="Q406">
            <v>0</v>
          </cell>
          <cell r="R406">
            <v>154545500</v>
          </cell>
        </row>
        <row r="407">
          <cell r="C407" t="str">
            <v>6-61250</v>
          </cell>
          <cell r="D407" t="str">
            <v>Recurrent - Junior AVSEC</v>
          </cell>
          <cell r="F407">
            <v>0</v>
          </cell>
          <cell r="G407">
            <v>0</v>
          </cell>
          <cell r="H407">
            <v>36363600</v>
          </cell>
          <cell r="I407">
            <v>0</v>
          </cell>
          <cell r="J407">
            <v>36363600</v>
          </cell>
          <cell r="K407">
            <v>0</v>
          </cell>
          <cell r="L407">
            <v>36363600</v>
          </cell>
          <cell r="M407">
            <v>0</v>
          </cell>
          <cell r="N407">
            <v>36363600</v>
          </cell>
          <cell r="O407">
            <v>0</v>
          </cell>
          <cell r="P407">
            <v>0</v>
          </cell>
          <cell r="Q407">
            <v>0</v>
          </cell>
          <cell r="R407">
            <v>145454400</v>
          </cell>
        </row>
        <row r="408">
          <cell r="C408" t="str">
            <v>6-61260</v>
          </cell>
          <cell r="D408" t="str">
            <v>Recurrent - Senior AVSEC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</row>
        <row r="409">
          <cell r="C409" t="str">
            <v>6-61270</v>
          </cell>
          <cell r="D409" t="str">
            <v>Awareness AVSEC</v>
          </cell>
          <cell r="F409">
            <v>13636400</v>
          </cell>
          <cell r="G409">
            <v>14181800</v>
          </cell>
          <cell r="H409">
            <v>5454500</v>
          </cell>
          <cell r="I409">
            <v>4090900</v>
          </cell>
          <cell r="J409">
            <v>6000000</v>
          </cell>
          <cell r="K409">
            <v>9272700</v>
          </cell>
          <cell r="L409">
            <v>2181800</v>
          </cell>
          <cell r="M409">
            <v>5454500</v>
          </cell>
          <cell r="N409">
            <v>4090900</v>
          </cell>
          <cell r="O409">
            <v>6818200</v>
          </cell>
          <cell r="P409">
            <v>5454500</v>
          </cell>
          <cell r="Q409">
            <v>4090900</v>
          </cell>
          <cell r="R409">
            <v>80727100</v>
          </cell>
        </row>
        <row r="411">
          <cell r="C411" t="str">
            <v>6-61300</v>
          </cell>
          <cell r="D411" t="str">
            <v>Training Dangerous Good (DG) Operator</v>
          </cell>
          <cell r="F411">
            <v>0</v>
          </cell>
          <cell r="G411">
            <v>0</v>
          </cell>
          <cell r="H411">
            <v>58181800</v>
          </cell>
          <cell r="I411">
            <v>38636400</v>
          </cell>
          <cell r="J411">
            <v>94545400</v>
          </cell>
          <cell r="K411">
            <v>58181800</v>
          </cell>
          <cell r="L411">
            <v>0</v>
          </cell>
          <cell r="M411">
            <v>36363600</v>
          </cell>
          <cell r="N411">
            <v>96818200</v>
          </cell>
          <cell r="O411">
            <v>0</v>
          </cell>
          <cell r="P411">
            <v>0</v>
          </cell>
          <cell r="Q411">
            <v>0</v>
          </cell>
          <cell r="R411">
            <v>382727200</v>
          </cell>
        </row>
        <row r="412">
          <cell r="C412" t="str">
            <v>6-61310</v>
          </cell>
          <cell r="D412" t="str">
            <v>Initial - DG</v>
          </cell>
          <cell r="F412">
            <v>0</v>
          </cell>
          <cell r="G412">
            <v>0</v>
          </cell>
          <cell r="H412">
            <v>58181800</v>
          </cell>
          <cell r="I412">
            <v>0</v>
          </cell>
          <cell r="J412">
            <v>58181800</v>
          </cell>
          <cell r="K412">
            <v>58181800</v>
          </cell>
          <cell r="L412">
            <v>0</v>
          </cell>
          <cell r="M412">
            <v>0</v>
          </cell>
          <cell r="N412">
            <v>58181800</v>
          </cell>
          <cell r="O412">
            <v>0</v>
          </cell>
          <cell r="P412">
            <v>0</v>
          </cell>
          <cell r="Q412">
            <v>0</v>
          </cell>
          <cell r="R412">
            <v>232727200</v>
          </cell>
        </row>
        <row r="413">
          <cell r="C413" t="str">
            <v>6-61320</v>
          </cell>
          <cell r="D413" t="str">
            <v>Recurrent - DG</v>
          </cell>
          <cell r="F413">
            <v>0</v>
          </cell>
          <cell r="G413">
            <v>0</v>
          </cell>
          <cell r="H413">
            <v>0</v>
          </cell>
          <cell r="I413">
            <v>38636400</v>
          </cell>
          <cell r="J413">
            <v>36363600</v>
          </cell>
          <cell r="K413">
            <v>0</v>
          </cell>
          <cell r="L413">
            <v>0</v>
          </cell>
          <cell r="M413">
            <v>36363600</v>
          </cell>
          <cell r="N413">
            <v>38636400</v>
          </cell>
          <cell r="O413">
            <v>0</v>
          </cell>
          <cell r="P413">
            <v>0</v>
          </cell>
          <cell r="Q413">
            <v>0</v>
          </cell>
          <cell r="R413">
            <v>150000000</v>
          </cell>
        </row>
        <row r="415">
          <cell r="C415" t="str">
            <v>6-61400</v>
          </cell>
          <cell r="D415" t="str">
            <v>Training GSE Operator</v>
          </cell>
          <cell r="F415">
            <v>0</v>
          </cell>
          <cell r="G415">
            <v>0</v>
          </cell>
          <cell r="H415">
            <v>0</v>
          </cell>
          <cell r="I415">
            <v>105000000</v>
          </cell>
          <cell r="J415">
            <v>43636400</v>
          </cell>
          <cell r="K415">
            <v>0</v>
          </cell>
          <cell r="L415">
            <v>0</v>
          </cell>
          <cell r="M415">
            <v>111363600</v>
          </cell>
          <cell r="N415">
            <v>97727300</v>
          </cell>
          <cell r="O415">
            <v>0</v>
          </cell>
          <cell r="P415">
            <v>43636400</v>
          </cell>
          <cell r="Q415">
            <v>0</v>
          </cell>
          <cell r="R415">
            <v>401363700</v>
          </cell>
        </row>
        <row r="416">
          <cell r="C416" t="str">
            <v>6-61410</v>
          </cell>
          <cell r="D416" t="str">
            <v>Initial - GSE Operator</v>
          </cell>
          <cell r="F416">
            <v>0</v>
          </cell>
          <cell r="G416">
            <v>0</v>
          </cell>
          <cell r="H416">
            <v>0</v>
          </cell>
          <cell r="I416">
            <v>105000000</v>
          </cell>
          <cell r="J416">
            <v>0</v>
          </cell>
          <cell r="K416">
            <v>0</v>
          </cell>
          <cell r="L416">
            <v>0</v>
          </cell>
          <cell r="M416">
            <v>111363600</v>
          </cell>
          <cell r="N416">
            <v>54090900</v>
          </cell>
          <cell r="O416">
            <v>0</v>
          </cell>
          <cell r="P416">
            <v>0</v>
          </cell>
          <cell r="Q416">
            <v>0</v>
          </cell>
          <cell r="R416">
            <v>270454500</v>
          </cell>
        </row>
        <row r="417">
          <cell r="C417" t="str">
            <v>6-61420</v>
          </cell>
          <cell r="D417" t="str">
            <v>Recurrent - GSE Operator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43636400</v>
          </cell>
          <cell r="K417">
            <v>0</v>
          </cell>
          <cell r="L417">
            <v>0</v>
          </cell>
          <cell r="M417">
            <v>0</v>
          </cell>
          <cell r="N417">
            <v>43636400</v>
          </cell>
          <cell r="O417">
            <v>0</v>
          </cell>
          <cell r="P417">
            <v>43636400</v>
          </cell>
          <cell r="Q417">
            <v>0</v>
          </cell>
          <cell r="R417">
            <v>130909200</v>
          </cell>
        </row>
        <row r="419">
          <cell r="C419" t="str">
            <v>6-61500</v>
          </cell>
          <cell r="D419" t="str">
            <v>On the Job Training (OJT)</v>
          </cell>
          <cell r="F419">
            <v>20454500</v>
          </cell>
          <cell r="G419">
            <v>38181800</v>
          </cell>
          <cell r="H419">
            <v>83181800</v>
          </cell>
          <cell r="I419">
            <v>46363600</v>
          </cell>
          <cell r="J419">
            <v>46363600</v>
          </cell>
          <cell r="K419">
            <v>20454600</v>
          </cell>
          <cell r="L419">
            <v>20454500</v>
          </cell>
          <cell r="M419">
            <v>60000100</v>
          </cell>
          <cell r="N419">
            <v>45000000</v>
          </cell>
          <cell r="O419">
            <v>0</v>
          </cell>
          <cell r="P419">
            <v>24545500</v>
          </cell>
          <cell r="Q419">
            <v>15000000</v>
          </cell>
          <cell r="R419">
            <v>420000000</v>
          </cell>
        </row>
        <row r="420">
          <cell r="C420" t="str">
            <v>6-61510</v>
          </cell>
          <cell r="D420" t="str">
            <v>On the Job Training (OJTt)</v>
          </cell>
          <cell r="F420">
            <v>20454500</v>
          </cell>
          <cell r="G420">
            <v>38181800</v>
          </cell>
          <cell r="H420">
            <v>83181800</v>
          </cell>
          <cell r="I420">
            <v>46363600</v>
          </cell>
          <cell r="J420">
            <v>46363600</v>
          </cell>
          <cell r="K420">
            <v>20454600</v>
          </cell>
          <cell r="L420">
            <v>20454500</v>
          </cell>
          <cell r="M420">
            <v>60000100</v>
          </cell>
          <cell r="N420">
            <v>45000000</v>
          </cell>
          <cell r="O420">
            <v>0</v>
          </cell>
          <cell r="P420">
            <v>24545500</v>
          </cell>
          <cell r="Q420">
            <v>15000000</v>
          </cell>
          <cell r="R420">
            <v>420000000</v>
          </cell>
        </row>
        <row r="422">
          <cell r="C422" t="str">
            <v>6-61600</v>
          </cell>
          <cell r="D422" t="str">
            <v>Training Ticketing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</row>
        <row r="423">
          <cell r="C423" t="str">
            <v>6-61610</v>
          </cell>
          <cell r="D423" t="str">
            <v>Training Ticketing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5">
          <cell r="C425" t="str">
            <v>6-61700</v>
          </cell>
          <cell r="D425" t="str">
            <v>Training Basic Passanger Handling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C426" t="str">
            <v>6-61710</v>
          </cell>
          <cell r="D426" t="str">
            <v>Training Basic Passanger Handling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</row>
        <row r="428">
          <cell r="C428" t="str">
            <v>6-61800</v>
          </cell>
          <cell r="D428" t="str">
            <v>Porter Awareness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C429" t="str">
            <v>6-61810</v>
          </cell>
          <cell r="D429" t="str">
            <v>Porter Awareness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</row>
        <row r="431">
          <cell r="C431" t="str">
            <v>6-61900</v>
          </cell>
          <cell r="D431" t="str">
            <v>Training Marshalling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C432" t="str">
            <v>6-61910</v>
          </cell>
          <cell r="D432" t="str">
            <v>Initial-Marshalling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</row>
        <row r="433">
          <cell r="C433" t="str">
            <v>6-61920</v>
          </cell>
          <cell r="D433" t="str">
            <v>Recurrent Marshalling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5">
          <cell r="C435" t="str">
            <v>6-61950</v>
          </cell>
          <cell r="D435" t="str">
            <v>Training Flight Attendance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409090900</v>
          </cell>
          <cell r="M435">
            <v>0</v>
          </cell>
          <cell r="N435">
            <v>409090900</v>
          </cell>
          <cell r="O435">
            <v>0</v>
          </cell>
          <cell r="P435">
            <v>0</v>
          </cell>
          <cell r="Q435">
            <v>0</v>
          </cell>
          <cell r="R435">
            <v>818181800</v>
          </cell>
        </row>
        <row r="436">
          <cell r="C436" t="str">
            <v>6-61960</v>
          </cell>
          <cell r="D436" t="str">
            <v>Initial Flight Attendance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409090900</v>
          </cell>
          <cell r="M436">
            <v>0</v>
          </cell>
          <cell r="N436">
            <v>409090900</v>
          </cell>
          <cell r="O436">
            <v>0</v>
          </cell>
          <cell r="P436">
            <v>0</v>
          </cell>
          <cell r="Q436">
            <v>0</v>
          </cell>
          <cell r="R436">
            <v>818181800</v>
          </cell>
        </row>
        <row r="437">
          <cell r="C437" t="str">
            <v>6-61970</v>
          </cell>
          <cell r="D437" t="str">
            <v>Recurrent Flight Attendance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</row>
        <row r="439">
          <cell r="C439" t="str">
            <v>6-61980</v>
          </cell>
          <cell r="D439" t="str">
            <v>Training Loading &amp; Unloading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</row>
        <row r="440">
          <cell r="C440" t="str">
            <v>6-61990</v>
          </cell>
          <cell r="D440" t="str">
            <v>Training Loading &amp; Unloading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</row>
        <row r="442">
          <cell r="C442" t="str">
            <v>6-62000</v>
          </cell>
          <cell r="D442" t="str">
            <v>Ancillary Service - Commercial Training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</row>
        <row r="444">
          <cell r="C444" t="str">
            <v>6-62100</v>
          </cell>
          <cell r="D444" t="str">
            <v>Rental Room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</row>
        <row r="445">
          <cell r="C445" t="str">
            <v>6-62110</v>
          </cell>
          <cell r="D445" t="str">
            <v>Rental Room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</row>
        <row r="447">
          <cell r="C447" t="str">
            <v>6-62200</v>
          </cell>
          <cell r="D447" t="str">
            <v>Rental CBT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</row>
        <row r="448">
          <cell r="C448" t="str">
            <v>6-62210</v>
          </cell>
          <cell r="D448" t="str">
            <v>Rental CBT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</row>
        <row r="450">
          <cell r="C450" t="str">
            <v>6-62300</v>
          </cell>
          <cell r="D450" t="str">
            <v>Flying Trainer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</row>
        <row r="451">
          <cell r="C451" t="str">
            <v>6-62310</v>
          </cell>
          <cell r="D451" t="str">
            <v>Flying Trainer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</row>
        <row r="453">
          <cell r="C453">
            <v>62000</v>
          </cell>
          <cell r="D453" t="str">
            <v>Discount</v>
          </cell>
          <cell r="F453">
            <v>-720727900</v>
          </cell>
          <cell r="G453">
            <v>-713698400</v>
          </cell>
          <cell r="H453">
            <v>-735213300</v>
          </cell>
          <cell r="I453">
            <v>-828267100</v>
          </cell>
          <cell r="J453">
            <v>-836087700</v>
          </cell>
          <cell r="K453">
            <v>-893807500</v>
          </cell>
          <cell r="L453">
            <v>-750899000</v>
          </cell>
          <cell r="M453">
            <v>-781328500</v>
          </cell>
          <cell r="N453">
            <v>-850480200</v>
          </cell>
          <cell r="O453">
            <v>-926193800</v>
          </cell>
          <cell r="P453">
            <v>-900146200</v>
          </cell>
          <cell r="Q453">
            <v>-943674400</v>
          </cell>
          <cell r="R453">
            <v>-9880524000</v>
          </cell>
        </row>
        <row r="454">
          <cell r="C454">
            <v>62100</v>
          </cell>
          <cell r="D454" t="str">
            <v>Discount - Ground Handling Premier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</row>
        <row r="455">
          <cell r="C455">
            <v>62200</v>
          </cell>
          <cell r="D455" t="str">
            <v>Discount - Ground Handling Silver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</row>
        <row r="456">
          <cell r="C456">
            <v>62300</v>
          </cell>
          <cell r="D456" t="str">
            <v>Discount - Lounge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</row>
        <row r="457">
          <cell r="C457">
            <v>62400</v>
          </cell>
          <cell r="D457" t="str">
            <v>Discount - Cargo Handling</v>
          </cell>
          <cell r="F457">
            <v>-720727900</v>
          </cell>
          <cell r="G457">
            <v>-713698400</v>
          </cell>
          <cell r="H457">
            <v>-735213300</v>
          </cell>
          <cell r="I457">
            <v>-828267100</v>
          </cell>
          <cell r="J457">
            <v>-836087700</v>
          </cell>
          <cell r="K457">
            <v>-893807500</v>
          </cell>
          <cell r="L457">
            <v>-750899000</v>
          </cell>
          <cell r="M457">
            <v>-781328500</v>
          </cell>
          <cell r="N457">
            <v>-850480200</v>
          </cell>
          <cell r="O457">
            <v>-926193800</v>
          </cell>
          <cell r="P457">
            <v>-900146200</v>
          </cell>
          <cell r="Q457">
            <v>-943674400</v>
          </cell>
          <cell r="R457">
            <v>-9880524000</v>
          </cell>
        </row>
        <row r="458">
          <cell r="C458">
            <v>62500</v>
          </cell>
          <cell r="D458" t="str">
            <v>Discount - Airport Special Assistance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</row>
        <row r="459">
          <cell r="C459">
            <v>62600</v>
          </cell>
          <cell r="D459" t="str">
            <v>Discount - Commercial Training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</row>
        <row r="461">
          <cell r="C461">
            <v>63000</v>
          </cell>
          <cell r="D461" t="str">
            <v>Sales Return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</row>
        <row r="462">
          <cell r="C462">
            <v>63100</v>
          </cell>
          <cell r="D462" t="str">
            <v>Sales Return - Ground Handling Premier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C463">
            <v>63200</v>
          </cell>
          <cell r="D463" t="str">
            <v>Sales Return - Ground Handling Silver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</row>
        <row r="464">
          <cell r="C464">
            <v>63300</v>
          </cell>
          <cell r="D464" t="str">
            <v>Sales Return - Lounge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</row>
        <row r="465">
          <cell r="C465">
            <v>63400</v>
          </cell>
          <cell r="D465" t="str">
            <v>Sales Return - Cargo Handling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</row>
        <row r="466">
          <cell r="C466">
            <v>63500</v>
          </cell>
          <cell r="D466" t="str">
            <v>Sales Return - Airport Special Assistance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C467">
            <v>63600</v>
          </cell>
          <cell r="D467" t="str">
            <v>Sales Return - Commercial Training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</row>
        <row r="469">
          <cell r="C469">
            <v>70000</v>
          </cell>
          <cell r="D469" t="str">
            <v>Operating Expenses</v>
          </cell>
          <cell r="F469">
            <v>67086963400</v>
          </cell>
          <cell r="G469">
            <v>66664923700</v>
          </cell>
          <cell r="H469">
            <v>68929565300</v>
          </cell>
          <cell r="I469">
            <v>67529723400</v>
          </cell>
          <cell r="J469">
            <v>70115943000</v>
          </cell>
          <cell r="K469">
            <v>68572368200</v>
          </cell>
          <cell r="L469">
            <v>70779955600</v>
          </cell>
          <cell r="M469">
            <v>71382288700</v>
          </cell>
          <cell r="N469">
            <v>71916237500</v>
          </cell>
          <cell r="O469">
            <v>74055568500</v>
          </cell>
          <cell r="P469">
            <v>73426191300</v>
          </cell>
          <cell r="Q469">
            <v>74579479400</v>
          </cell>
          <cell r="R469">
            <v>845039208000</v>
          </cell>
        </row>
        <row r="471">
          <cell r="C471">
            <v>71000</v>
          </cell>
          <cell r="D471" t="str">
            <v xml:space="preserve">Direct Cost </v>
          </cell>
          <cell r="F471">
            <v>30977547300</v>
          </cell>
          <cell r="G471">
            <v>30498177100</v>
          </cell>
          <cell r="H471">
            <v>32115715400</v>
          </cell>
          <cell r="I471">
            <v>31455099700</v>
          </cell>
          <cell r="J471">
            <v>32191134400</v>
          </cell>
          <cell r="K471">
            <v>32339071600</v>
          </cell>
          <cell r="L471">
            <v>32833525400</v>
          </cell>
          <cell r="M471">
            <v>33970921800</v>
          </cell>
          <cell r="N471">
            <v>34226099700</v>
          </cell>
          <cell r="O471">
            <v>34622330000</v>
          </cell>
          <cell r="P471">
            <v>34666261500</v>
          </cell>
          <cell r="Q471">
            <v>35283696000</v>
          </cell>
          <cell r="R471">
            <v>395179579900</v>
          </cell>
        </row>
        <row r="473">
          <cell r="C473">
            <v>71100</v>
          </cell>
          <cell r="D473" t="str">
            <v>Contract Services</v>
          </cell>
          <cell r="F473">
            <v>11342762100</v>
          </cell>
          <cell r="G473">
            <v>11273034900</v>
          </cell>
          <cell r="H473">
            <v>11765519900</v>
          </cell>
          <cell r="I473">
            <v>11072586700</v>
          </cell>
          <cell r="J473">
            <v>11769566900</v>
          </cell>
          <cell r="K473">
            <v>11087505100</v>
          </cell>
          <cell r="L473">
            <v>12665115600</v>
          </cell>
          <cell r="M473">
            <v>12805232600</v>
          </cell>
          <cell r="N473">
            <v>12592499100</v>
          </cell>
          <cell r="O473">
            <v>12057042800</v>
          </cell>
          <cell r="P473">
            <v>12157991700</v>
          </cell>
          <cell r="Q473">
            <v>12339385100</v>
          </cell>
          <cell r="R473">
            <v>142928242500</v>
          </cell>
        </row>
        <row r="474">
          <cell r="C474">
            <v>71101</v>
          </cell>
          <cell r="D474" t="str">
            <v>Aircraft Cleaning</v>
          </cell>
          <cell r="F474">
            <v>1610554500</v>
          </cell>
          <cell r="G474">
            <v>1484700200</v>
          </cell>
          <cell r="H474">
            <v>1596907000</v>
          </cell>
          <cell r="I474">
            <v>1558290000</v>
          </cell>
          <cell r="J474">
            <v>1594066900</v>
          </cell>
          <cell r="K474">
            <v>1507056100</v>
          </cell>
          <cell r="L474">
            <v>1798354300</v>
          </cell>
          <cell r="M474">
            <v>2001288300</v>
          </cell>
          <cell r="N474">
            <v>1922908600</v>
          </cell>
          <cell r="O474">
            <v>1859227200</v>
          </cell>
          <cell r="P474">
            <v>1781698100</v>
          </cell>
          <cell r="Q474">
            <v>1846925300</v>
          </cell>
          <cell r="R474">
            <v>20561976500</v>
          </cell>
        </row>
        <row r="475">
          <cell r="C475">
            <v>71102</v>
          </cell>
          <cell r="D475" t="str">
            <v>Porter - Baggage</v>
          </cell>
          <cell r="F475">
            <v>1104188100</v>
          </cell>
          <cell r="G475">
            <v>1024682100</v>
          </cell>
          <cell r="H475">
            <v>1091013900</v>
          </cell>
          <cell r="I475">
            <v>1069344200</v>
          </cell>
          <cell r="J475">
            <v>1096847600</v>
          </cell>
          <cell r="K475">
            <v>1053900400</v>
          </cell>
          <cell r="L475">
            <v>1228335200</v>
          </cell>
          <cell r="M475">
            <v>1327259400</v>
          </cell>
          <cell r="N475">
            <v>1289759500</v>
          </cell>
          <cell r="O475">
            <v>1253899500</v>
          </cell>
          <cell r="P475">
            <v>1217527100</v>
          </cell>
          <cell r="Q475">
            <v>1253854700</v>
          </cell>
          <cell r="R475">
            <v>14010611700</v>
          </cell>
        </row>
        <row r="476">
          <cell r="C476">
            <v>71103</v>
          </cell>
          <cell r="D476" t="str">
            <v>Porter - Cargo</v>
          </cell>
          <cell r="F476">
            <v>1038033300</v>
          </cell>
          <cell r="G476">
            <v>1037901300</v>
          </cell>
          <cell r="H476">
            <v>1051941900</v>
          </cell>
          <cell r="I476">
            <v>1017923600</v>
          </cell>
          <cell r="J476">
            <v>1028562600</v>
          </cell>
          <cell r="K476">
            <v>1124960800</v>
          </cell>
          <cell r="L476">
            <v>986159000</v>
          </cell>
          <cell r="M476">
            <v>1129798100</v>
          </cell>
          <cell r="N476">
            <v>1217680400</v>
          </cell>
          <cell r="O476">
            <v>1249597200</v>
          </cell>
          <cell r="P476">
            <v>1246881400</v>
          </cell>
          <cell r="Q476">
            <v>1224642000</v>
          </cell>
          <cell r="R476">
            <v>13354081600</v>
          </cell>
        </row>
        <row r="477">
          <cell r="C477">
            <v>71104</v>
          </cell>
          <cell r="D477" t="str">
            <v>Security</v>
          </cell>
          <cell r="F477">
            <v>3465062500</v>
          </cell>
          <cell r="G477">
            <v>3417063400</v>
          </cell>
          <cell r="H477">
            <v>3632301100</v>
          </cell>
          <cell r="I477">
            <v>3334260400</v>
          </cell>
          <cell r="J477">
            <v>3774918600</v>
          </cell>
          <cell r="K477">
            <v>3418231500</v>
          </cell>
          <cell r="L477">
            <v>3608270600</v>
          </cell>
          <cell r="M477">
            <v>3503593100</v>
          </cell>
          <cell r="N477">
            <v>3464388700</v>
          </cell>
          <cell r="O477">
            <v>3491085800</v>
          </cell>
          <cell r="P477">
            <v>3412000800</v>
          </cell>
          <cell r="Q477">
            <v>3955281400</v>
          </cell>
          <cell r="R477">
            <v>42476457900</v>
          </cell>
        </row>
        <row r="478">
          <cell r="C478">
            <v>71105</v>
          </cell>
          <cell r="D478" t="str">
            <v>Manpower Outsourcing</v>
          </cell>
          <cell r="F478">
            <v>1232410500</v>
          </cell>
          <cell r="G478">
            <v>1232410500</v>
          </cell>
          <cell r="H478">
            <v>1232410500</v>
          </cell>
          <cell r="I478">
            <v>1313309200</v>
          </cell>
          <cell r="J478">
            <v>1313309200</v>
          </cell>
          <cell r="K478">
            <v>1313309200</v>
          </cell>
          <cell r="L478">
            <v>1429462900</v>
          </cell>
          <cell r="M478">
            <v>1521218800</v>
          </cell>
          <cell r="N478">
            <v>1521218800</v>
          </cell>
          <cell r="O478">
            <v>1521218800</v>
          </cell>
          <cell r="P478">
            <v>1429462900</v>
          </cell>
          <cell r="Q478">
            <v>1429694900</v>
          </cell>
          <cell r="R478">
            <v>16489436200</v>
          </cell>
        </row>
        <row r="479">
          <cell r="C479">
            <v>71106</v>
          </cell>
          <cell r="D479" t="str">
            <v>Services Outsourcing</v>
          </cell>
          <cell r="F479">
            <v>39583800</v>
          </cell>
          <cell r="G479">
            <v>39583800</v>
          </cell>
          <cell r="H479">
            <v>39583800</v>
          </cell>
          <cell r="I479">
            <v>39583800</v>
          </cell>
          <cell r="J479">
            <v>39583800</v>
          </cell>
          <cell r="K479">
            <v>39583800</v>
          </cell>
          <cell r="L479">
            <v>39583800</v>
          </cell>
          <cell r="M479">
            <v>39583800</v>
          </cell>
          <cell r="N479">
            <v>39583800</v>
          </cell>
          <cell r="O479">
            <v>39583800</v>
          </cell>
          <cell r="P479">
            <v>39583800</v>
          </cell>
          <cell r="Q479">
            <v>39583800</v>
          </cell>
          <cell r="R479">
            <v>475005600</v>
          </cell>
        </row>
        <row r="480">
          <cell r="C480">
            <v>71107</v>
          </cell>
          <cell r="D480" t="str">
            <v>GSE Rent Expense</v>
          </cell>
          <cell r="F480">
            <v>1530070500</v>
          </cell>
          <cell r="G480">
            <v>1528101300</v>
          </cell>
          <cell r="H480">
            <v>1529908800</v>
          </cell>
          <cell r="I480">
            <v>1184097100</v>
          </cell>
          <cell r="J480">
            <v>1195044000</v>
          </cell>
          <cell r="K480">
            <v>1192082100</v>
          </cell>
          <cell r="L480">
            <v>1194120500</v>
          </cell>
          <cell r="M480">
            <v>1195135500</v>
          </cell>
          <cell r="N480">
            <v>686467900</v>
          </cell>
          <cell r="O480">
            <v>687907200</v>
          </cell>
          <cell r="P480">
            <v>686467900</v>
          </cell>
          <cell r="Q480">
            <v>693360600</v>
          </cell>
          <cell r="R480">
            <v>13302763400</v>
          </cell>
        </row>
        <row r="481">
          <cell r="C481">
            <v>71108</v>
          </cell>
          <cell r="D481" t="str">
            <v>Aircraft Cleaning and Porter - Package</v>
          </cell>
          <cell r="F481">
            <v>578559100</v>
          </cell>
          <cell r="G481">
            <v>568988100</v>
          </cell>
          <cell r="H481">
            <v>594573100</v>
          </cell>
          <cell r="I481">
            <v>639479000</v>
          </cell>
          <cell r="J481">
            <v>647584600</v>
          </cell>
          <cell r="K481">
            <v>636981500</v>
          </cell>
          <cell r="L481">
            <v>828608300</v>
          </cell>
          <cell r="M481">
            <v>829473200</v>
          </cell>
          <cell r="N481">
            <v>815298600</v>
          </cell>
          <cell r="O481">
            <v>830019500</v>
          </cell>
          <cell r="P481">
            <v>816219400</v>
          </cell>
          <cell r="Q481">
            <v>827901700</v>
          </cell>
          <cell r="R481">
            <v>8613686100</v>
          </cell>
        </row>
        <row r="482">
          <cell r="C482">
            <v>71109</v>
          </cell>
          <cell r="D482" t="str">
            <v>ULD Repair Services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</row>
        <row r="483">
          <cell r="C483">
            <v>71110</v>
          </cell>
          <cell r="D483" t="str">
            <v>Priority Check-In Lounge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C484">
            <v>71111</v>
          </cell>
          <cell r="D484" t="str">
            <v>Avio Bridge Handling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C485">
            <v>71112</v>
          </cell>
          <cell r="D485" t="str">
            <v>ASA - Handling</v>
          </cell>
          <cell r="F485">
            <v>500516200</v>
          </cell>
          <cell r="G485">
            <v>492470600</v>
          </cell>
          <cell r="H485">
            <v>513010200</v>
          </cell>
          <cell r="I485">
            <v>524694800</v>
          </cell>
          <cell r="J485">
            <v>521700000</v>
          </cell>
          <cell r="K485">
            <v>511890100</v>
          </cell>
          <cell r="L485">
            <v>534849100</v>
          </cell>
          <cell r="M485">
            <v>512538800</v>
          </cell>
          <cell r="N485">
            <v>493449900</v>
          </cell>
          <cell r="O485">
            <v>553760200</v>
          </cell>
          <cell r="P485">
            <v>554165700</v>
          </cell>
          <cell r="Q485">
            <v>518407100</v>
          </cell>
          <cell r="R485">
            <v>6231452700</v>
          </cell>
        </row>
        <row r="486">
          <cell r="C486">
            <v>71113</v>
          </cell>
          <cell r="D486" t="str">
            <v>Commercial Training Cost</v>
          </cell>
          <cell r="F486">
            <v>6750000</v>
          </cell>
          <cell r="G486">
            <v>118040000</v>
          </cell>
          <cell r="H486">
            <v>149600000</v>
          </cell>
          <cell r="I486">
            <v>144015000</v>
          </cell>
          <cell r="J486">
            <v>223220000</v>
          </cell>
          <cell r="K486">
            <v>49180000</v>
          </cell>
          <cell r="L486">
            <v>346667300</v>
          </cell>
          <cell r="M486">
            <v>148735000</v>
          </cell>
          <cell r="N486">
            <v>445342300</v>
          </cell>
          <cell r="O486">
            <v>22335000</v>
          </cell>
          <cell r="P486">
            <v>282020000</v>
          </cell>
          <cell r="Q486">
            <v>3325000</v>
          </cell>
          <cell r="R486">
            <v>1939229600</v>
          </cell>
        </row>
        <row r="487">
          <cell r="C487">
            <v>71114</v>
          </cell>
          <cell r="D487" t="str">
            <v>Fasilitator Fee - Comm. Training</v>
          </cell>
          <cell r="F487">
            <v>0</v>
          </cell>
          <cell r="G487">
            <v>92060000</v>
          </cell>
          <cell r="H487">
            <v>97236000</v>
          </cell>
          <cell r="I487">
            <v>10556000</v>
          </cell>
          <cell r="J487">
            <v>97696000</v>
          </cell>
          <cell r="K487">
            <v>3296000</v>
          </cell>
          <cell r="L487">
            <v>124296000</v>
          </cell>
          <cell r="M487">
            <v>50200000</v>
          </cell>
          <cell r="N487">
            <v>149992000</v>
          </cell>
          <cell r="O487">
            <v>2000000</v>
          </cell>
          <cell r="P487">
            <v>145556000</v>
          </cell>
          <cell r="Q487">
            <v>0</v>
          </cell>
          <cell r="R487">
            <v>772888000</v>
          </cell>
        </row>
        <row r="488">
          <cell r="C488">
            <v>71198</v>
          </cell>
          <cell r="D488" t="str">
            <v>Direct Cost - Initiatives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309375000</v>
          </cell>
          <cell r="M488">
            <v>309375000</v>
          </cell>
          <cell r="N488">
            <v>309375000</v>
          </cell>
          <cell r="O488">
            <v>309375000</v>
          </cell>
          <cell r="P488">
            <v>309375000</v>
          </cell>
          <cell r="Q488">
            <v>309375000</v>
          </cell>
          <cell r="R488">
            <v>1856250000</v>
          </cell>
        </row>
        <row r="489">
          <cell r="C489">
            <v>71199</v>
          </cell>
          <cell r="D489" t="str">
            <v>Other Ground Handling Expenses</v>
          </cell>
          <cell r="F489">
            <v>237033600</v>
          </cell>
          <cell r="G489">
            <v>237033600</v>
          </cell>
          <cell r="H489">
            <v>237033600</v>
          </cell>
          <cell r="I489">
            <v>237033600</v>
          </cell>
          <cell r="J489">
            <v>237033600</v>
          </cell>
          <cell r="K489">
            <v>237033600</v>
          </cell>
          <cell r="L489">
            <v>237033600</v>
          </cell>
          <cell r="M489">
            <v>237033600</v>
          </cell>
          <cell r="N489">
            <v>237033600</v>
          </cell>
          <cell r="O489">
            <v>237033600</v>
          </cell>
          <cell r="P489">
            <v>237033600</v>
          </cell>
          <cell r="Q489">
            <v>237033600</v>
          </cell>
          <cell r="R489">
            <v>2844403200</v>
          </cell>
        </row>
        <row r="491">
          <cell r="C491">
            <v>71200</v>
          </cell>
          <cell r="D491" t="str">
            <v>Concession and Other Material</v>
          </cell>
          <cell r="F491">
            <v>18961035600</v>
          </cell>
          <cell r="G491">
            <v>18549943200</v>
          </cell>
          <cell r="H491">
            <v>19648929000</v>
          </cell>
          <cell r="I491">
            <v>19711897400</v>
          </cell>
          <cell r="J491">
            <v>19745310300</v>
          </cell>
          <cell r="K491">
            <v>20481336600</v>
          </cell>
          <cell r="L491">
            <v>19541752100</v>
          </cell>
          <cell r="M491">
            <v>20459565700</v>
          </cell>
          <cell r="N491">
            <v>20855382200</v>
          </cell>
          <cell r="O491">
            <v>21749177900</v>
          </cell>
          <cell r="P491">
            <v>21690123200</v>
          </cell>
          <cell r="Q491">
            <v>22152623200</v>
          </cell>
          <cell r="R491">
            <v>243547076400</v>
          </cell>
        </row>
        <row r="492">
          <cell r="C492">
            <v>71201</v>
          </cell>
          <cell r="D492" t="str">
            <v>Concession</v>
          </cell>
          <cell r="F492">
            <v>1463509400</v>
          </cell>
          <cell r="G492">
            <v>1392111400</v>
          </cell>
          <cell r="H492">
            <v>1466654600</v>
          </cell>
          <cell r="I492">
            <v>1490270800</v>
          </cell>
          <cell r="J492">
            <v>1558129100</v>
          </cell>
          <cell r="K492">
            <v>1525995700</v>
          </cell>
          <cell r="L492">
            <v>1591181100</v>
          </cell>
          <cell r="M492">
            <v>1613238700</v>
          </cell>
          <cell r="N492">
            <v>1545878400</v>
          </cell>
          <cell r="O492">
            <v>1585374600</v>
          </cell>
          <cell r="P492">
            <v>1544082300</v>
          </cell>
          <cell r="Q492">
            <v>1594925000</v>
          </cell>
          <cell r="R492">
            <v>18371351100</v>
          </cell>
        </row>
        <row r="493">
          <cell r="C493">
            <v>71202</v>
          </cell>
          <cell r="D493" t="str">
            <v>Lounge Food and Beverages</v>
          </cell>
          <cell r="F493">
            <v>1943649000</v>
          </cell>
          <cell r="G493">
            <v>1773920800</v>
          </cell>
          <cell r="H493">
            <v>2011535300</v>
          </cell>
          <cell r="I493">
            <v>2053745400</v>
          </cell>
          <cell r="J493">
            <v>2060624900</v>
          </cell>
          <cell r="K493">
            <v>2054788600</v>
          </cell>
          <cell r="L493">
            <v>2273521700</v>
          </cell>
          <cell r="M493">
            <v>2335473300</v>
          </cell>
          <cell r="N493">
            <v>2024999900</v>
          </cell>
          <cell r="O493">
            <v>2046644300</v>
          </cell>
          <cell r="P493">
            <v>2056944200</v>
          </cell>
          <cell r="Q493">
            <v>2276753800</v>
          </cell>
          <cell r="R493">
            <v>24912601200</v>
          </cell>
        </row>
        <row r="494">
          <cell r="C494">
            <v>71203</v>
          </cell>
          <cell r="D494" t="str">
            <v>Cost of Line Maintenance</v>
          </cell>
          <cell r="F494">
            <v>593702800</v>
          </cell>
          <cell r="G494">
            <v>537822600</v>
          </cell>
          <cell r="H494">
            <v>570017200</v>
          </cell>
          <cell r="I494">
            <v>553892200</v>
          </cell>
          <cell r="J494">
            <v>541009800</v>
          </cell>
          <cell r="K494">
            <v>486551100</v>
          </cell>
          <cell r="L494">
            <v>502648200</v>
          </cell>
          <cell r="M494">
            <v>503086300</v>
          </cell>
          <cell r="N494">
            <v>486256600</v>
          </cell>
          <cell r="O494">
            <v>503386300</v>
          </cell>
          <cell r="P494">
            <v>486955900</v>
          </cell>
          <cell r="Q494">
            <v>504267200</v>
          </cell>
          <cell r="R494">
            <v>6269596200</v>
          </cell>
        </row>
        <row r="495">
          <cell r="C495">
            <v>71204</v>
          </cell>
          <cell r="D495" t="str">
            <v>Plastic for Disposal Cost</v>
          </cell>
          <cell r="F495">
            <v>42160600</v>
          </cell>
          <cell r="G495">
            <v>42160600</v>
          </cell>
          <cell r="H495">
            <v>42160600</v>
          </cell>
          <cell r="I495">
            <v>42160600</v>
          </cell>
          <cell r="J495">
            <v>42160600</v>
          </cell>
          <cell r="K495">
            <v>42160600</v>
          </cell>
          <cell r="L495">
            <v>42160600</v>
          </cell>
          <cell r="M495">
            <v>42160600</v>
          </cell>
          <cell r="N495">
            <v>42160600</v>
          </cell>
          <cell r="O495">
            <v>42160600</v>
          </cell>
          <cell r="P495">
            <v>42160600</v>
          </cell>
          <cell r="Q495">
            <v>42160600</v>
          </cell>
          <cell r="R495">
            <v>505927200</v>
          </cell>
        </row>
        <row r="496">
          <cell r="C496">
            <v>71205</v>
          </cell>
          <cell r="D496" t="str">
            <v>Operational Adhoc Cost</v>
          </cell>
          <cell r="F496">
            <v>15056200</v>
          </cell>
          <cell r="G496">
            <v>27340400</v>
          </cell>
          <cell r="H496">
            <v>15056200</v>
          </cell>
          <cell r="I496">
            <v>27340400</v>
          </cell>
          <cell r="J496">
            <v>15056200</v>
          </cell>
          <cell r="K496">
            <v>27340400</v>
          </cell>
          <cell r="L496">
            <v>15056200</v>
          </cell>
          <cell r="M496">
            <v>27340400</v>
          </cell>
          <cell r="N496">
            <v>15056200</v>
          </cell>
          <cell r="O496">
            <v>27340400</v>
          </cell>
          <cell r="P496">
            <v>15056200</v>
          </cell>
          <cell r="Q496">
            <v>27340400</v>
          </cell>
          <cell r="R496">
            <v>254379600</v>
          </cell>
        </row>
        <row r="497">
          <cell r="C497">
            <v>71206</v>
          </cell>
          <cell r="D497" t="str">
            <v>Reimbursement Expenses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</row>
        <row r="498">
          <cell r="C498">
            <v>71207</v>
          </cell>
          <cell r="D498" t="str">
            <v>Cost of Revenue Sharing</v>
          </cell>
          <cell r="F498">
            <v>10717464700</v>
          </cell>
          <cell r="G498">
            <v>10774947000</v>
          </cell>
          <cell r="H498">
            <v>11300357600</v>
          </cell>
          <cell r="I498">
            <v>11354629300</v>
          </cell>
          <cell r="J498">
            <v>11299038300</v>
          </cell>
          <cell r="K498">
            <v>12162995300</v>
          </cell>
          <cell r="L498">
            <v>10725802200</v>
          </cell>
          <cell r="M498">
            <v>11427177900</v>
          </cell>
          <cell r="N498">
            <v>12265077100</v>
          </cell>
          <cell r="O498">
            <v>13034660900</v>
          </cell>
          <cell r="P498">
            <v>13088334300</v>
          </cell>
          <cell r="Q498">
            <v>13105803400</v>
          </cell>
          <cell r="R498">
            <v>141256288000</v>
          </cell>
        </row>
        <row r="499">
          <cell r="C499">
            <v>71208</v>
          </cell>
          <cell r="D499" t="str">
            <v>Fuel for Airside Equipments</v>
          </cell>
          <cell r="F499">
            <v>1097319800</v>
          </cell>
          <cell r="G499">
            <v>1042451600</v>
          </cell>
          <cell r="H499">
            <v>1098890400</v>
          </cell>
          <cell r="I499">
            <v>1078234500</v>
          </cell>
          <cell r="J499">
            <v>1103366000</v>
          </cell>
          <cell r="K499">
            <v>1114234700</v>
          </cell>
          <cell r="L499">
            <v>1199319800</v>
          </cell>
          <cell r="M499">
            <v>1266308300</v>
          </cell>
          <cell r="N499">
            <v>1267586900</v>
          </cell>
          <cell r="O499">
            <v>1297287700</v>
          </cell>
          <cell r="P499">
            <v>1268694800</v>
          </cell>
          <cell r="Q499">
            <v>1287549800</v>
          </cell>
          <cell r="R499">
            <v>14121244300</v>
          </cell>
        </row>
        <row r="500">
          <cell r="C500">
            <v>71209</v>
          </cell>
          <cell r="D500" t="str">
            <v>Reimbursement Expenses - Bagdel</v>
          </cell>
          <cell r="F500">
            <v>189767500</v>
          </cell>
          <cell r="G500">
            <v>177071700</v>
          </cell>
          <cell r="H500">
            <v>192268600</v>
          </cell>
          <cell r="I500">
            <v>184616300</v>
          </cell>
          <cell r="J500">
            <v>187570600</v>
          </cell>
          <cell r="K500">
            <v>183429000</v>
          </cell>
          <cell r="L500">
            <v>195104000</v>
          </cell>
          <cell r="M500">
            <v>194145100</v>
          </cell>
          <cell r="N500">
            <v>191240300</v>
          </cell>
          <cell r="O500">
            <v>194475300</v>
          </cell>
          <cell r="P500">
            <v>191012800</v>
          </cell>
          <cell r="Q500">
            <v>199588900</v>
          </cell>
          <cell r="R500">
            <v>2280290100</v>
          </cell>
        </row>
        <row r="501">
          <cell r="C501">
            <v>71210</v>
          </cell>
          <cell r="D501" t="str">
            <v>Lounge Space Rental</v>
          </cell>
          <cell r="F501">
            <v>961935000</v>
          </cell>
          <cell r="G501">
            <v>961935000</v>
          </cell>
          <cell r="H501">
            <v>961935000</v>
          </cell>
          <cell r="I501">
            <v>986475000</v>
          </cell>
          <cell r="J501">
            <v>986475000</v>
          </cell>
          <cell r="K501">
            <v>986475000</v>
          </cell>
          <cell r="L501">
            <v>986475000</v>
          </cell>
          <cell r="M501">
            <v>986475000</v>
          </cell>
          <cell r="N501">
            <v>986475000</v>
          </cell>
          <cell r="O501">
            <v>986475000</v>
          </cell>
          <cell r="P501">
            <v>986475000</v>
          </cell>
          <cell r="Q501">
            <v>986475000</v>
          </cell>
          <cell r="R501">
            <v>11764080000</v>
          </cell>
        </row>
        <row r="502">
          <cell r="C502">
            <v>71211</v>
          </cell>
          <cell r="D502" t="str">
            <v>Sales &amp; Return Commission</v>
          </cell>
          <cell r="F502">
            <v>507165500</v>
          </cell>
          <cell r="G502">
            <v>498114500</v>
          </cell>
          <cell r="H502">
            <v>581447700</v>
          </cell>
          <cell r="I502">
            <v>542030400</v>
          </cell>
          <cell r="J502">
            <v>512617800</v>
          </cell>
          <cell r="K502">
            <v>517667100</v>
          </cell>
          <cell r="L502">
            <v>424539400</v>
          </cell>
          <cell r="M502">
            <v>453577600</v>
          </cell>
          <cell r="N502">
            <v>472390800</v>
          </cell>
          <cell r="O502">
            <v>438648700</v>
          </cell>
          <cell r="P502">
            <v>469842300</v>
          </cell>
          <cell r="Q502">
            <v>532370100</v>
          </cell>
          <cell r="R502">
            <v>5950411900</v>
          </cell>
        </row>
        <row r="503">
          <cell r="C503">
            <v>71250</v>
          </cell>
          <cell r="D503" t="str">
            <v>Uncreditable VAT-In</v>
          </cell>
          <cell r="F503">
            <v>1429305100</v>
          </cell>
          <cell r="G503">
            <v>1322067600</v>
          </cell>
          <cell r="H503">
            <v>1408605800</v>
          </cell>
          <cell r="I503">
            <v>1398502500</v>
          </cell>
          <cell r="J503">
            <v>1439262000</v>
          </cell>
          <cell r="K503">
            <v>1379699100</v>
          </cell>
          <cell r="L503">
            <v>1585943900</v>
          </cell>
          <cell r="M503">
            <v>1610582500</v>
          </cell>
          <cell r="N503">
            <v>1558260400</v>
          </cell>
          <cell r="O503">
            <v>1592724100</v>
          </cell>
          <cell r="P503">
            <v>1540564800</v>
          </cell>
          <cell r="Q503">
            <v>1595389000</v>
          </cell>
          <cell r="R503">
            <v>17860906800</v>
          </cell>
        </row>
        <row r="505">
          <cell r="C505">
            <v>71300</v>
          </cell>
          <cell r="D505" t="str">
            <v>Material for Warehousing</v>
          </cell>
          <cell r="F505">
            <v>673749600</v>
          </cell>
          <cell r="G505">
            <v>675199000</v>
          </cell>
          <cell r="H505">
            <v>701266500</v>
          </cell>
          <cell r="I505">
            <v>670615600</v>
          </cell>
          <cell r="J505">
            <v>676257200</v>
          </cell>
          <cell r="K505">
            <v>770229900</v>
          </cell>
          <cell r="L505">
            <v>626657700</v>
          </cell>
          <cell r="M505">
            <v>706123500</v>
          </cell>
          <cell r="N505">
            <v>778218400</v>
          </cell>
          <cell r="O505">
            <v>816109300</v>
          </cell>
          <cell r="P505">
            <v>818146600</v>
          </cell>
          <cell r="Q505">
            <v>791687700</v>
          </cell>
          <cell r="R505">
            <v>8704261000</v>
          </cell>
        </row>
        <row r="506">
          <cell r="C506">
            <v>71301</v>
          </cell>
          <cell r="D506" t="str">
            <v>Packing Expenses</v>
          </cell>
          <cell r="F506">
            <v>188824900</v>
          </cell>
          <cell r="G506">
            <v>190768900</v>
          </cell>
          <cell r="H506">
            <v>203195800</v>
          </cell>
          <cell r="I506">
            <v>197321100</v>
          </cell>
          <cell r="J506">
            <v>195585300</v>
          </cell>
          <cell r="K506">
            <v>216744200</v>
          </cell>
          <cell r="L506">
            <v>181881900</v>
          </cell>
          <cell r="M506">
            <v>201637700</v>
          </cell>
          <cell r="N506">
            <v>219436100</v>
          </cell>
          <cell r="O506">
            <v>233368700</v>
          </cell>
          <cell r="P506">
            <v>235777900</v>
          </cell>
          <cell r="Q506">
            <v>228163300</v>
          </cell>
          <cell r="R506">
            <v>2492705800</v>
          </cell>
        </row>
        <row r="507">
          <cell r="C507">
            <v>71302</v>
          </cell>
          <cell r="D507" t="str">
            <v>Unclaimed Cargo Disposal Cost</v>
          </cell>
          <cell r="F507">
            <v>6000600</v>
          </cell>
          <cell r="G507">
            <v>5986300</v>
          </cell>
          <cell r="H507">
            <v>6144100</v>
          </cell>
          <cell r="I507">
            <v>5792500</v>
          </cell>
          <cell r="J507">
            <v>5910900</v>
          </cell>
          <cell r="K507">
            <v>6921700</v>
          </cell>
          <cell r="L507">
            <v>5420800</v>
          </cell>
          <cell r="M507">
            <v>6239600</v>
          </cell>
          <cell r="N507">
            <v>6985800</v>
          </cell>
          <cell r="O507">
            <v>7296200</v>
          </cell>
          <cell r="P507">
            <v>7278100</v>
          </cell>
          <cell r="Q507">
            <v>7023400</v>
          </cell>
          <cell r="R507">
            <v>77000000</v>
          </cell>
        </row>
        <row r="508">
          <cell r="C508">
            <v>71303</v>
          </cell>
          <cell r="D508" t="str">
            <v>X-Ray Expenses</v>
          </cell>
          <cell r="F508">
            <v>91353500</v>
          </cell>
          <cell r="G508">
            <v>91218800</v>
          </cell>
          <cell r="H508">
            <v>92701200</v>
          </cell>
          <cell r="I508">
            <v>89399300</v>
          </cell>
          <cell r="J508">
            <v>90510500</v>
          </cell>
          <cell r="K508">
            <v>100003500</v>
          </cell>
          <cell r="L508">
            <v>85908300</v>
          </cell>
          <cell r="M508">
            <v>93597500</v>
          </cell>
          <cell r="N508">
            <v>100605800</v>
          </cell>
          <cell r="O508">
            <v>103520100</v>
          </cell>
          <cell r="P508">
            <v>103350400</v>
          </cell>
          <cell r="Q508">
            <v>100958600</v>
          </cell>
          <cell r="R508">
            <v>1143127500</v>
          </cell>
        </row>
        <row r="509">
          <cell r="C509">
            <v>71304</v>
          </cell>
          <cell r="D509" t="str">
            <v>Reimbursement Handling (Kade)</v>
          </cell>
          <cell r="F509">
            <v>91363000</v>
          </cell>
          <cell r="G509">
            <v>91144700</v>
          </cell>
          <cell r="H509">
            <v>93547900</v>
          </cell>
          <cell r="I509">
            <v>88194900</v>
          </cell>
          <cell r="J509">
            <v>89996300</v>
          </cell>
          <cell r="K509">
            <v>105386900</v>
          </cell>
          <cell r="L509">
            <v>82535000</v>
          </cell>
          <cell r="M509">
            <v>95001200</v>
          </cell>
          <cell r="N509">
            <v>106363300</v>
          </cell>
          <cell r="O509">
            <v>111088100</v>
          </cell>
          <cell r="P509">
            <v>110812900</v>
          </cell>
          <cell r="Q509">
            <v>106935300</v>
          </cell>
          <cell r="R509">
            <v>1172369500</v>
          </cell>
        </row>
        <row r="510">
          <cell r="C510">
            <v>71305</v>
          </cell>
          <cell r="D510" t="str">
            <v>CT Transport (OB)</v>
          </cell>
          <cell r="F510">
            <v>76233900</v>
          </cell>
          <cell r="G510">
            <v>76051800</v>
          </cell>
          <cell r="H510">
            <v>78057000</v>
          </cell>
          <cell r="I510">
            <v>73590400</v>
          </cell>
          <cell r="J510">
            <v>75093500</v>
          </cell>
          <cell r="K510">
            <v>87935500</v>
          </cell>
          <cell r="L510">
            <v>68867800</v>
          </cell>
          <cell r="M510">
            <v>79269600</v>
          </cell>
          <cell r="N510">
            <v>88750300</v>
          </cell>
          <cell r="O510">
            <v>92692700</v>
          </cell>
          <cell r="P510">
            <v>92463100</v>
          </cell>
          <cell r="Q510">
            <v>89227500</v>
          </cell>
          <cell r="R510">
            <v>978233100</v>
          </cell>
        </row>
        <row r="511">
          <cell r="C511">
            <v>71306</v>
          </cell>
          <cell r="D511" t="str">
            <v xml:space="preserve">Warehousing - Materai </v>
          </cell>
          <cell r="F511">
            <v>66865000</v>
          </cell>
          <cell r="G511">
            <v>67370700</v>
          </cell>
          <cell r="H511">
            <v>70669400</v>
          </cell>
          <cell r="I511">
            <v>68194100</v>
          </cell>
          <cell r="J511">
            <v>68248600</v>
          </cell>
          <cell r="K511">
            <v>77022700</v>
          </cell>
          <cell r="L511">
            <v>63746700</v>
          </cell>
          <cell r="M511">
            <v>71298300</v>
          </cell>
          <cell r="N511">
            <v>78202000</v>
          </cell>
          <cell r="O511">
            <v>82361400</v>
          </cell>
          <cell r="P511">
            <v>83150700</v>
          </cell>
          <cell r="Q511">
            <v>80445600</v>
          </cell>
          <cell r="R511">
            <v>877575200</v>
          </cell>
        </row>
        <row r="512">
          <cell r="C512">
            <v>71307</v>
          </cell>
          <cell r="D512" t="str">
            <v>Cargo Equipment Rental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</row>
        <row r="513">
          <cell r="C513">
            <v>71399</v>
          </cell>
          <cell r="D513" t="str">
            <v>Other Warehousing Material</v>
          </cell>
          <cell r="F513">
            <v>153108700</v>
          </cell>
          <cell r="G513">
            <v>152657800</v>
          </cell>
          <cell r="H513">
            <v>156951100</v>
          </cell>
          <cell r="I513">
            <v>148123300</v>
          </cell>
          <cell r="J513">
            <v>150912100</v>
          </cell>
          <cell r="K513">
            <v>176215400</v>
          </cell>
          <cell r="L513">
            <v>138297200</v>
          </cell>
          <cell r="M513">
            <v>159079600</v>
          </cell>
          <cell r="N513">
            <v>177875100</v>
          </cell>
          <cell r="O513">
            <v>185782100</v>
          </cell>
          <cell r="P513">
            <v>185313500</v>
          </cell>
          <cell r="Q513">
            <v>178934000</v>
          </cell>
          <cell r="R513">
            <v>1963249900</v>
          </cell>
        </row>
        <row r="515">
          <cell r="C515">
            <v>72000</v>
          </cell>
          <cell r="D515" t="str">
            <v>Sales and Marketing / Commercial Expenses</v>
          </cell>
          <cell r="F515">
            <v>406297800</v>
          </cell>
          <cell r="G515">
            <v>387354100</v>
          </cell>
          <cell r="H515">
            <v>395566400</v>
          </cell>
          <cell r="I515">
            <v>408708900</v>
          </cell>
          <cell r="J515">
            <v>412274200</v>
          </cell>
          <cell r="K515">
            <v>403332800</v>
          </cell>
          <cell r="L515">
            <v>417844600</v>
          </cell>
          <cell r="M515">
            <v>449380600</v>
          </cell>
          <cell r="N515">
            <v>398468100</v>
          </cell>
          <cell r="O515">
            <v>395176300</v>
          </cell>
          <cell r="P515">
            <v>394281000</v>
          </cell>
          <cell r="Q515">
            <v>395645200</v>
          </cell>
          <cell r="R515">
            <v>4864330000</v>
          </cell>
        </row>
        <row r="517">
          <cell r="C517">
            <v>72100</v>
          </cell>
          <cell r="D517" t="str">
            <v>Commercial Expenses</v>
          </cell>
          <cell r="F517">
            <v>406297800</v>
          </cell>
          <cell r="G517">
            <v>387354100</v>
          </cell>
          <cell r="H517">
            <v>395566400</v>
          </cell>
          <cell r="I517">
            <v>408708900</v>
          </cell>
          <cell r="J517">
            <v>412274200</v>
          </cell>
          <cell r="K517">
            <v>403332800</v>
          </cell>
          <cell r="L517">
            <v>417844600</v>
          </cell>
          <cell r="M517">
            <v>449380600</v>
          </cell>
          <cell r="N517">
            <v>398468100</v>
          </cell>
          <cell r="O517">
            <v>395176300</v>
          </cell>
          <cell r="P517">
            <v>394281000</v>
          </cell>
          <cell r="Q517">
            <v>395645200</v>
          </cell>
          <cell r="R517">
            <v>4864330000</v>
          </cell>
        </row>
        <row r="518">
          <cell r="C518">
            <v>72101</v>
          </cell>
          <cell r="D518" t="str">
            <v>Sales and Return Commission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</row>
        <row r="519">
          <cell r="C519">
            <v>72102</v>
          </cell>
          <cell r="D519" t="str">
            <v>Advertising and Promotion</v>
          </cell>
          <cell r="F519">
            <v>283562800</v>
          </cell>
          <cell r="G519">
            <v>264619100</v>
          </cell>
          <cell r="H519">
            <v>272831400</v>
          </cell>
          <cell r="I519">
            <v>280973900</v>
          </cell>
          <cell r="J519">
            <v>289539200</v>
          </cell>
          <cell r="K519">
            <v>280597800</v>
          </cell>
          <cell r="L519">
            <v>295109600</v>
          </cell>
          <cell r="M519">
            <v>326645600</v>
          </cell>
          <cell r="N519">
            <v>275733100</v>
          </cell>
          <cell r="O519">
            <v>272441300</v>
          </cell>
          <cell r="P519">
            <v>271546000</v>
          </cell>
          <cell r="Q519">
            <v>272910200</v>
          </cell>
          <cell r="R519">
            <v>3386510000</v>
          </cell>
        </row>
        <row r="520">
          <cell r="C520">
            <v>72103</v>
          </cell>
          <cell r="D520" t="str">
            <v>Souvernirs and Gifts</v>
          </cell>
          <cell r="F520">
            <v>56651700</v>
          </cell>
          <cell r="G520">
            <v>56651700</v>
          </cell>
          <cell r="H520">
            <v>56651700</v>
          </cell>
          <cell r="I520">
            <v>61651700</v>
          </cell>
          <cell r="J520">
            <v>56651700</v>
          </cell>
          <cell r="K520">
            <v>56651700</v>
          </cell>
          <cell r="L520">
            <v>56651700</v>
          </cell>
          <cell r="M520">
            <v>56651700</v>
          </cell>
          <cell r="N520">
            <v>56651700</v>
          </cell>
          <cell r="O520">
            <v>56651700</v>
          </cell>
          <cell r="P520">
            <v>56651700</v>
          </cell>
          <cell r="Q520">
            <v>56651700</v>
          </cell>
          <cell r="R520">
            <v>684820400</v>
          </cell>
        </row>
        <row r="521">
          <cell r="C521">
            <v>72104</v>
          </cell>
          <cell r="D521" t="str">
            <v>Agreement Penalty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</row>
        <row r="522">
          <cell r="C522">
            <v>72105</v>
          </cell>
          <cell r="D522" t="str">
            <v>Client Retention Programs</v>
          </cell>
          <cell r="F522">
            <v>66083300</v>
          </cell>
          <cell r="G522">
            <v>66083300</v>
          </cell>
          <cell r="H522">
            <v>66083300</v>
          </cell>
          <cell r="I522">
            <v>66083300</v>
          </cell>
          <cell r="J522">
            <v>66083300</v>
          </cell>
          <cell r="K522">
            <v>66083300</v>
          </cell>
          <cell r="L522">
            <v>66083300</v>
          </cell>
          <cell r="M522">
            <v>66083300</v>
          </cell>
          <cell r="N522">
            <v>66083300</v>
          </cell>
          <cell r="O522">
            <v>66083300</v>
          </cell>
          <cell r="P522">
            <v>66083300</v>
          </cell>
          <cell r="Q522">
            <v>66083300</v>
          </cell>
          <cell r="R522">
            <v>792999600</v>
          </cell>
        </row>
        <row r="523">
          <cell r="C523">
            <v>72198</v>
          </cell>
          <cell r="D523" t="str">
            <v>Commercial Expenses - initiatives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</row>
        <row r="524">
          <cell r="C524">
            <v>72199</v>
          </cell>
          <cell r="D524" t="str">
            <v>Other Commercial Expense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</row>
        <row r="526">
          <cell r="C526">
            <v>73000</v>
          </cell>
          <cell r="D526" t="str">
            <v>Staff Cost</v>
          </cell>
          <cell r="F526">
            <v>23087130600</v>
          </cell>
          <cell r="G526">
            <v>23151468000</v>
          </cell>
          <cell r="H526">
            <v>23788096000</v>
          </cell>
          <cell r="I526">
            <v>22911625000</v>
          </cell>
          <cell r="J526">
            <v>24671324100</v>
          </cell>
          <cell r="K526">
            <v>22920623600</v>
          </cell>
          <cell r="L526">
            <v>24451248500</v>
          </cell>
          <cell r="M526">
            <v>23914260800</v>
          </cell>
          <cell r="N526">
            <v>24151468600</v>
          </cell>
          <cell r="O526">
            <v>24354898200</v>
          </cell>
          <cell r="P526">
            <v>23677363900</v>
          </cell>
          <cell r="Q526">
            <v>24175237500</v>
          </cell>
          <cell r="R526">
            <v>285254744800</v>
          </cell>
        </row>
        <row r="528">
          <cell r="C528">
            <v>73100</v>
          </cell>
          <cell r="D528" t="str">
            <v>Pay and Allowance</v>
          </cell>
          <cell r="F528">
            <v>22253797300</v>
          </cell>
          <cell r="G528">
            <v>22318134700</v>
          </cell>
          <cell r="H528">
            <v>22954762700</v>
          </cell>
          <cell r="I528">
            <v>22078291700</v>
          </cell>
          <cell r="J528">
            <v>23837990800</v>
          </cell>
          <cell r="K528">
            <v>22010790300</v>
          </cell>
          <cell r="L528">
            <v>23479540200</v>
          </cell>
          <cell r="M528">
            <v>22942552500</v>
          </cell>
          <cell r="N528">
            <v>23179760300</v>
          </cell>
          <cell r="O528">
            <v>23383189900</v>
          </cell>
          <cell r="P528">
            <v>22705655600</v>
          </cell>
          <cell r="Q528">
            <v>23203529200</v>
          </cell>
          <cell r="R528">
            <v>274347995200</v>
          </cell>
        </row>
        <row r="529">
          <cell r="C529">
            <v>73101</v>
          </cell>
          <cell r="D529" t="str">
            <v>Salaries</v>
          </cell>
          <cell r="F529">
            <v>13750709400</v>
          </cell>
          <cell r="G529">
            <v>13750709400</v>
          </cell>
          <cell r="H529">
            <v>13750709400</v>
          </cell>
          <cell r="I529">
            <v>13750709400</v>
          </cell>
          <cell r="J529">
            <v>13750709400</v>
          </cell>
          <cell r="K529">
            <v>13750709400</v>
          </cell>
          <cell r="L529">
            <v>14081519900</v>
          </cell>
          <cell r="M529">
            <v>14081519900</v>
          </cell>
          <cell r="N529">
            <v>14081519900</v>
          </cell>
          <cell r="O529">
            <v>14081519900</v>
          </cell>
          <cell r="P529">
            <v>14081519900</v>
          </cell>
          <cell r="Q529">
            <v>14081519900</v>
          </cell>
          <cell r="R529">
            <v>166993375800</v>
          </cell>
        </row>
        <row r="530">
          <cell r="C530">
            <v>73102</v>
          </cell>
          <cell r="D530" t="str">
            <v>Overtime</v>
          </cell>
          <cell r="F530">
            <v>991786800</v>
          </cell>
          <cell r="G530">
            <v>991786800</v>
          </cell>
          <cell r="H530">
            <v>991786800</v>
          </cell>
          <cell r="I530">
            <v>991786800</v>
          </cell>
          <cell r="J530">
            <v>991786800</v>
          </cell>
          <cell r="K530">
            <v>991786800</v>
          </cell>
          <cell r="L530">
            <v>991786800</v>
          </cell>
          <cell r="M530">
            <v>991786800</v>
          </cell>
          <cell r="N530">
            <v>991786800</v>
          </cell>
          <cell r="O530">
            <v>991786800</v>
          </cell>
          <cell r="P530">
            <v>991786800</v>
          </cell>
          <cell r="Q530">
            <v>991786800</v>
          </cell>
          <cell r="R530">
            <v>11901441600</v>
          </cell>
        </row>
        <row r="531">
          <cell r="C531">
            <v>73103</v>
          </cell>
          <cell r="D531" t="str">
            <v>Part Timer</v>
          </cell>
          <cell r="F531">
            <v>31416400</v>
          </cell>
          <cell r="G531">
            <v>31416400</v>
          </cell>
          <cell r="H531">
            <v>31416400</v>
          </cell>
          <cell r="I531">
            <v>31416400</v>
          </cell>
          <cell r="J531">
            <v>31416400</v>
          </cell>
          <cell r="K531">
            <v>31416400</v>
          </cell>
          <cell r="L531">
            <v>31416400</v>
          </cell>
          <cell r="M531">
            <v>31416400</v>
          </cell>
          <cell r="N531">
            <v>31416400</v>
          </cell>
          <cell r="O531">
            <v>31416400</v>
          </cell>
          <cell r="P531">
            <v>31416400</v>
          </cell>
          <cell r="Q531">
            <v>31416400</v>
          </cell>
          <cell r="R531">
            <v>376996800</v>
          </cell>
        </row>
        <row r="532">
          <cell r="C532">
            <v>73104</v>
          </cell>
          <cell r="D532" t="str">
            <v>Meals on Duties</v>
          </cell>
          <cell r="F532">
            <v>137601700</v>
          </cell>
          <cell r="G532">
            <v>137601700</v>
          </cell>
          <cell r="H532">
            <v>137601700</v>
          </cell>
          <cell r="I532">
            <v>137601700</v>
          </cell>
          <cell r="J532">
            <v>137601700</v>
          </cell>
          <cell r="K532">
            <v>137601700</v>
          </cell>
          <cell r="L532">
            <v>143481700</v>
          </cell>
          <cell r="M532">
            <v>143481700</v>
          </cell>
          <cell r="N532">
            <v>143481700</v>
          </cell>
          <cell r="O532">
            <v>143481700</v>
          </cell>
          <cell r="P532">
            <v>143481700</v>
          </cell>
          <cell r="Q532">
            <v>143481700</v>
          </cell>
          <cell r="R532">
            <v>1686500400</v>
          </cell>
        </row>
        <row r="533">
          <cell r="C533">
            <v>73105</v>
          </cell>
          <cell r="D533" t="str">
            <v>Medical Expenses</v>
          </cell>
          <cell r="F533">
            <v>75025000</v>
          </cell>
          <cell r="G533">
            <v>75025000</v>
          </cell>
          <cell r="H533">
            <v>75025000</v>
          </cell>
          <cell r="I533">
            <v>75025000</v>
          </cell>
          <cell r="J533">
            <v>75025000</v>
          </cell>
          <cell r="K533">
            <v>75025000</v>
          </cell>
          <cell r="L533">
            <v>79400100</v>
          </cell>
          <cell r="M533">
            <v>79400100</v>
          </cell>
          <cell r="N533">
            <v>79400100</v>
          </cell>
          <cell r="O533">
            <v>79400100</v>
          </cell>
          <cell r="P533">
            <v>79400100</v>
          </cell>
          <cell r="Q533">
            <v>79400100</v>
          </cell>
          <cell r="R533">
            <v>926550600</v>
          </cell>
        </row>
        <row r="534">
          <cell r="C534">
            <v>73106</v>
          </cell>
          <cell r="D534" t="str">
            <v>Hospitalization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C535">
            <v>73107</v>
          </cell>
          <cell r="D535" t="str">
            <v>Jamsostek</v>
          </cell>
          <cell r="F535">
            <v>587353500</v>
          </cell>
          <cell r="G535">
            <v>587353500</v>
          </cell>
          <cell r="H535">
            <v>587353500</v>
          </cell>
          <cell r="I535">
            <v>587353500</v>
          </cell>
          <cell r="J535">
            <v>587353500</v>
          </cell>
          <cell r="K535">
            <v>587353500</v>
          </cell>
          <cell r="L535">
            <v>601984900</v>
          </cell>
          <cell r="M535">
            <v>601984900</v>
          </cell>
          <cell r="N535">
            <v>601984900</v>
          </cell>
          <cell r="O535">
            <v>601984900</v>
          </cell>
          <cell r="P535">
            <v>601984900</v>
          </cell>
          <cell r="Q535">
            <v>601984900</v>
          </cell>
          <cell r="R535">
            <v>7136030400</v>
          </cell>
        </row>
        <row r="536">
          <cell r="C536">
            <v>73108</v>
          </cell>
          <cell r="D536" t="str">
            <v>Pension Contribution</v>
          </cell>
          <cell r="F536">
            <v>424504300</v>
          </cell>
          <cell r="G536">
            <v>424504300</v>
          </cell>
          <cell r="H536">
            <v>424504300</v>
          </cell>
          <cell r="I536">
            <v>424504300</v>
          </cell>
          <cell r="J536">
            <v>424504300</v>
          </cell>
          <cell r="K536">
            <v>424504300</v>
          </cell>
          <cell r="L536">
            <v>435683800</v>
          </cell>
          <cell r="M536">
            <v>435683800</v>
          </cell>
          <cell r="N536">
            <v>435683800</v>
          </cell>
          <cell r="O536">
            <v>435683800</v>
          </cell>
          <cell r="P536">
            <v>435683800</v>
          </cell>
          <cell r="Q536">
            <v>435683800</v>
          </cell>
          <cell r="R536">
            <v>5161128600</v>
          </cell>
        </row>
        <row r="537">
          <cell r="C537">
            <v>73109</v>
          </cell>
          <cell r="D537" t="str">
            <v>Car Scheme</v>
          </cell>
          <cell r="F537">
            <v>267372500</v>
          </cell>
          <cell r="G537">
            <v>267372500</v>
          </cell>
          <cell r="H537">
            <v>267372500</v>
          </cell>
          <cell r="I537">
            <v>267372500</v>
          </cell>
          <cell r="J537">
            <v>306155400</v>
          </cell>
          <cell r="K537">
            <v>267372500</v>
          </cell>
          <cell r="L537">
            <v>306259700</v>
          </cell>
          <cell r="M537">
            <v>267372500</v>
          </cell>
          <cell r="N537">
            <v>306087600</v>
          </cell>
          <cell r="O537">
            <v>267372500</v>
          </cell>
          <cell r="P537">
            <v>318992600</v>
          </cell>
          <cell r="Q537">
            <v>267372500</v>
          </cell>
          <cell r="R537">
            <v>3376475300</v>
          </cell>
        </row>
        <row r="538">
          <cell r="C538">
            <v>73110</v>
          </cell>
          <cell r="D538" t="str">
            <v>Fuel Allowance</v>
          </cell>
          <cell r="F538">
            <v>11718700</v>
          </cell>
          <cell r="G538">
            <v>11718700</v>
          </cell>
          <cell r="H538">
            <v>11718700</v>
          </cell>
          <cell r="I538">
            <v>11718700</v>
          </cell>
          <cell r="J538">
            <v>11718700</v>
          </cell>
          <cell r="K538">
            <v>11718700</v>
          </cell>
          <cell r="L538">
            <v>11718700</v>
          </cell>
          <cell r="M538">
            <v>11718700</v>
          </cell>
          <cell r="N538">
            <v>11718700</v>
          </cell>
          <cell r="O538">
            <v>11718700</v>
          </cell>
          <cell r="P538">
            <v>11718700</v>
          </cell>
          <cell r="Q538">
            <v>11718700</v>
          </cell>
          <cell r="R538">
            <v>140624400</v>
          </cell>
        </row>
        <row r="539">
          <cell r="C539">
            <v>73111</v>
          </cell>
          <cell r="D539" t="str">
            <v>Housing Allowance</v>
          </cell>
          <cell r="F539">
            <v>53869000</v>
          </cell>
          <cell r="G539">
            <v>53869000</v>
          </cell>
          <cell r="H539">
            <v>53869000</v>
          </cell>
          <cell r="I539">
            <v>53869000</v>
          </cell>
          <cell r="J539">
            <v>55744000</v>
          </cell>
          <cell r="K539">
            <v>55744000</v>
          </cell>
          <cell r="L539">
            <v>55744000</v>
          </cell>
          <cell r="M539">
            <v>55744000</v>
          </cell>
          <cell r="N539">
            <v>55744000</v>
          </cell>
          <cell r="O539">
            <v>55744000</v>
          </cell>
          <cell r="P539">
            <v>55744000</v>
          </cell>
          <cell r="Q539">
            <v>55744000</v>
          </cell>
          <cell r="R539">
            <v>661428000</v>
          </cell>
        </row>
        <row r="540">
          <cell r="C540">
            <v>73112</v>
          </cell>
          <cell r="D540" t="str">
            <v>Annual Leave</v>
          </cell>
          <cell r="F540">
            <v>358640700</v>
          </cell>
          <cell r="G540">
            <v>423155200</v>
          </cell>
          <cell r="H540">
            <v>594158000</v>
          </cell>
          <cell r="I540">
            <v>648937200</v>
          </cell>
          <cell r="J540">
            <v>505478800</v>
          </cell>
          <cell r="K540">
            <v>579561500</v>
          </cell>
          <cell r="L540">
            <v>618787200</v>
          </cell>
          <cell r="M540">
            <v>586311900</v>
          </cell>
          <cell r="N540">
            <v>780991600</v>
          </cell>
          <cell r="O540">
            <v>1026949300</v>
          </cell>
          <cell r="P540">
            <v>763419900</v>
          </cell>
          <cell r="Q540">
            <v>373519100</v>
          </cell>
          <cell r="R540">
            <v>7259910400</v>
          </cell>
        </row>
        <row r="541">
          <cell r="C541">
            <v>73113</v>
          </cell>
          <cell r="D541" t="str">
            <v>Productivity Bonuses</v>
          </cell>
          <cell r="F541">
            <v>2580909300</v>
          </cell>
          <cell r="G541">
            <v>2580909300</v>
          </cell>
          <cell r="H541">
            <v>2580909300</v>
          </cell>
          <cell r="I541">
            <v>2580909300</v>
          </cell>
          <cell r="J541">
            <v>2580909300</v>
          </cell>
          <cell r="K541">
            <v>2580909300</v>
          </cell>
          <cell r="L541">
            <v>2635005700</v>
          </cell>
          <cell r="M541">
            <v>2635005700</v>
          </cell>
          <cell r="N541">
            <v>2635005700</v>
          </cell>
          <cell r="O541">
            <v>2635005700</v>
          </cell>
          <cell r="P541">
            <v>2635005700</v>
          </cell>
          <cell r="Q541">
            <v>2635005700</v>
          </cell>
          <cell r="R541">
            <v>31295490000</v>
          </cell>
        </row>
        <row r="542">
          <cell r="C542">
            <v>73114</v>
          </cell>
          <cell r="D542" t="str">
            <v>Donation to Employee</v>
          </cell>
          <cell r="F542">
            <v>55858400</v>
          </cell>
          <cell r="G542">
            <v>55858400</v>
          </cell>
          <cell r="H542">
            <v>55858400</v>
          </cell>
          <cell r="I542">
            <v>55858400</v>
          </cell>
          <cell r="J542">
            <v>55857700</v>
          </cell>
          <cell r="K542">
            <v>55857700</v>
          </cell>
          <cell r="L542">
            <v>56682500</v>
          </cell>
          <cell r="M542">
            <v>56682500</v>
          </cell>
          <cell r="N542">
            <v>56682500</v>
          </cell>
          <cell r="O542">
            <v>56682500</v>
          </cell>
          <cell r="P542">
            <v>56682500</v>
          </cell>
          <cell r="Q542">
            <v>56682500</v>
          </cell>
          <cell r="R542">
            <v>675244000</v>
          </cell>
        </row>
        <row r="543">
          <cell r="C543">
            <v>73115</v>
          </cell>
          <cell r="D543" t="str">
            <v>Company Award</v>
          </cell>
          <cell r="F543">
            <v>270278400</v>
          </cell>
          <cell r="G543">
            <v>270278400</v>
          </cell>
          <cell r="H543">
            <v>270278400</v>
          </cell>
          <cell r="I543">
            <v>270278400</v>
          </cell>
          <cell r="J543">
            <v>270278400</v>
          </cell>
          <cell r="K543">
            <v>270278400</v>
          </cell>
          <cell r="L543">
            <v>270278400</v>
          </cell>
          <cell r="M543">
            <v>270278400</v>
          </cell>
          <cell r="N543">
            <v>270278400</v>
          </cell>
          <cell r="O543">
            <v>270278400</v>
          </cell>
          <cell r="P543">
            <v>270278400</v>
          </cell>
          <cell r="Q543">
            <v>270278400</v>
          </cell>
          <cell r="R543">
            <v>3243340800</v>
          </cell>
        </row>
        <row r="544">
          <cell r="C544">
            <v>73116</v>
          </cell>
          <cell r="D544" t="str">
            <v>Premi Health Insurance</v>
          </cell>
          <cell r="F544">
            <v>539139400</v>
          </cell>
          <cell r="G544">
            <v>539139400</v>
          </cell>
          <cell r="H544">
            <v>539139400</v>
          </cell>
          <cell r="I544">
            <v>539139400</v>
          </cell>
          <cell r="J544">
            <v>539139400</v>
          </cell>
          <cell r="K544">
            <v>539139400</v>
          </cell>
          <cell r="L544">
            <v>540739500</v>
          </cell>
          <cell r="M544">
            <v>540739500</v>
          </cell>
          <cell r="N544">
            <v>540739500</v>
          </cell>
          <cell r="O544">
            <v>540739500</v>
          </cell>
          <cell r="P544">
            <v>540739500</v>
          </cell>
          <cell r="Q544">
            <v>540739500</v>
          </cell>
          <cell r="R544">
            <v>6479273400</v>
          </cell>
        </row>
        <row r="545">
          <cell r="C545">
            <v>73117</v>
          </cell>
          <cell r="D545" t="str">
            <v>Religion Day Allowance</v>
          </cell>
          <cell r="F545">
            <v>1086441200</v>
          </cell>
          <cell r="G545">
            <v>1086441200</v>
          </cell>
          <cell r="H545">
            <v>1086441200</v>
          </cell>
          <cell r="I545">
            <v>1086441200</v>
          </cell>
          <cell r="J545">
            <v>1086441200</v>
          </cell>
          <cell r="K545">
            <v>1086441200</v>
          </cell>
          <cell r="L545">
            <v>1111759900</v>
          </cell>
          <cell r="M545">
            <v>1111759900</v>
          </cell>
          <cell r="N545">
            <v>1111759900</v>
          </cell>
          <cell r="O545">
            <v>1111759900</v>
          </cell>
          <cell r="P545">
            <v>1111759900</v>
          </cell>
          <cell r="Q545">
            <v>1111759900</v>
          </cell>
          <cell r="R545">
            <v>13189206600</v>
          </cell>
        </row>
        <row r="546">
          <cell r="C546">
            <v>73118</v>
          </cell>
          <cell r="D546" t="str">
            <v>Shake Hand Allowance</v>
          </cell>
          <cell r="F546">
            <v>40489000</v>
          </cell>
          <cell r="G546">
            <v>40489000</v>
          </cell>
          <cell r="H546">
            <v>40489000</v>
          </cell>
          <cell r="I546">
            <v>40489000</v>
          </cell>
          <cell r="J546">
            <v>40489000</v>
          </cell>
          <cell r="K546">
            <v>40489000</v>
          </cell>
          <cell r="L546">
            <v>40489000</v>
          </cell>
          <cell r="M546">
            <v>40489000</v>
          </cell>
          <cell r="N546">
            <v>40489000</v>
          </cell>
          <cell r="O546">
            <v>40489000</v>
          </cell>
          <cell r="P546">
            <v>40489000</v>
          </cell>
          <cell r="Q546">
            <v>40489000</v>
          </cell>
          <cell r="R546">
            <v>485868000</v>
          </cell>
        </row>
        <row r="547">
          <cell r="C547">
            <v>73120</v>
          </cell>
          <cell r="D547" t="str">
            <v>Public Holiday Pay</v>
          </cell>
          <cell r="F547">
            <v>465625000</v>
          </cell>
          <cell r="G547">
            <v>465625000</v>
          </cell>
          <cell r="H547">
            <v>931250200</v>
          </cell>
          <cell r="I547">
            <v>0</v>
          </cell>
          <cell r="J547">
            <v>1862500300</v>
          </cell>
          <cell r="K547">
            <v>0</v>
          </cell>
          <cell r="L547">
            <v>931250200</v>
          </cell>
          <cell r="M547">
            <v>465625000</v>
          </cell>
          <cell r="N547">
            <v>469438000</v>
          </cell>
          <cell r="O547">
            <v>465625000</v>
          </cell>
          <cell r="P547">
            <v>0</v>
          </cell>
          <cell r="Q547">
            <v>939394500</v>
          </cell>
          <cell r="R547">
            <v>6996333200</v>
          </cell>
        </row>
        <row r="548">
          <cell r="C548">
            <v>73122</v>
          </cell>
          <cell r="D548" t="str">
            <v>Communication Allowance</v>
          </cell>
          <cell r="F548">
            <v>4068600</v>
          </cell>
          <cell r="G548">
            <v>4068600</v>
          </cell>
          <cell r="H548">
            <v>4068600</v>
          </cell>
          <cell r="I548">
            <v>4068600</v>
          </cell>
          <cell r="J548">
            <v>4068600</v>
          </cell>
          <cell r="K548">
            <v>4068600</v>
          </cell>
          <cell r="L548">
            <v>4068600</v>
          </cell>
          <cell r="M548">
            <v>4068600</v>
          </cell>
          <cell r="N548">
            <v>4068600</v>
          </cell>
          <cell r="O548">
            <v>4068600</v>
          </cell>
          <cell r="P548">
            <v>4068600</v>
          </cell>
          <cell r="Q548">
            <v>4068600</v>
          </cell>
          <cell r="R548">
            <v>48823200</v>
          </cell>
        </row>
        <row r="549">
          <cell r="C549">
            <v>73123</v>
          </cell>
          <cell r="D549" t="str">
            <v>Premi Health Insurance - BPJS</v>
          </cell>
          <cell r="F549">
            <v>234755000</v>
          </cell>
          <cell r="G549">
            <v>234640200</v>
          </cell>
          <cell r="H549">
            <v>234640200</v>
          </cell>
          <cell r="I549">
            <v>234640200</v>
          </cell>
          <cell r="J549">
            <v>234640200</v>
          </cell>
          <cell r="K549">
            <v>234640200</v>
          </cell>
          <cell r="L549">
            <v>239371600</v>
          </cell>
          <cell r="M549">
            <v>239371600</v>
          </cell>
          <cell r="N549">
            <v>239371600</v>
          </cell>
          <cell r="O549">
            <v>239371600</v>
          </cell>
          <cell r="P549">
            <v>239371600</v>
          </cell>
          <cell r="Q549">
            <v>239371600</v>
          </cell>
          <cell r="R549">
            <v>2844185600</v>
          </cell>
        </row>
        <row r="550">
          <cell r="C550">
            <v>73124</v>
          </cell>
          <cell r="D550" t="str">
            <v>Pension Contribution- BPJS</v>
          </cell>
          <cell r="F550">
            <v>220235000</v>
          </cell>
          <cell r="G550">
            <v>220172700</v>
          </cell>
          <cell r="H550">
            <v>220172700</v>
          </cell>
          <cell r="I550">
            <v>220172700</v>
          </cell>
          <cell r="J550">
            <v>220172700</v>
          </cell>
          <cell r="K550">
            <v>220172700</v>
          </cell>
          <cell r="L550">
            <v>226111600</v>
          </cell>
          <cell r="M550">
            <v>226111600</v>
          </cell>
          <cell r="N550">
            <v>226111600</v>
          </cell>
          <cell r="O550">
            <v>226111600</v>
          </cell>
          <cell r="P550">
            <v>226111600</v>
          </cell>
          <cell r="Q550">
            <v>226111600</v>
          </cell>
          <cell r="R550">
            <v>2677768100</v>
          </cell>
        </row>
        <row r="551">
          <cell r="C551">
            <v>73199</v>
          </cell>
          <cell r="D551" t="str">
            <v>Other Pay and Allowance</v>
          </cell>
          <cell r="F551">
            <v>66000000</v>
          </cell>
          <cell r="G551">
            <v>66000000</v>
          </cell>
          <cell r="H551">
            <v>66000000</v>
          </cell>
          <cell r="I551">
            <v>66000000</v>
          </cell>
          <cell r="J551">
            <v>66000000</v>
          </cell>
          <cell r="K551">
            <v>66000000</v>
          </cell>
          <cell r="L551">
            <v>66000000</v>
          </cell>
          <cell r="M551">
            <v>66000000</v>
          </cell>
          <cell r="N551">
            <v>66000000</v>
          </cell>
          <cell r="O551">
            <v>66000000</v>
          </cell>
          <cell r="P551">
            <v>66000000</v>
          </cell>
          <cell r="Q551">
            <v>66000000</v>
          </cell>
          <cell r="R551">
            <v>792000000</v>
          </cell>
        </row>
        <row r="553">
          <cell r="C553">
            <v>73200</v>
          </cell>
          <cell r="D553" t="str">
            <v>Non-Pay and Allowance (Accrual)</v>
          </cell>
          <cell r="F553">
            <v>833333300</v>
          </cell>
          <cell r="G553">
            <v>833333300</v>
          </cell>
          <cell r="H553">
            <v>833333300</v>
          </cell>
          <cell r="I553">
            <v>833333300</v>
          </cell>
          <cell r="J553">
            <v>833333300</v>
          </cell>
          <cell r="K553">
            <v>909833300</v>
          </cell>
          <cell r="L553">
            <v>971708300</v>
          </cell>
          <cell r="M553">
            <v>971708300</v>
          </cell>
          <cell r="N553">
            <v>971708300</v>
          </cell>
          <cell r="O553">
            <v>971708300</v>
          </cell>
          <cell r="P553">
            <v>971708300</v>
          </cell>
          <cell r="Q553">
            <v>971708300</v>
          </cell>
          <cell r="R553">
            <v>10906749600</v>
          </cell>
        </row>
        <row r="554">
          <cell r="C554">
            <v>73201</v>
          </cell>
          <cell r="D554" t="str">
            <v>Provision For UU No. 23/2003 (Accrual)</v>
          </cell>
          <cell r="F554">
            <v>833333300</v>
          </cell>
          <cell r="G554">
            <v>833333300</v>
          </cell>
          <cell r="H554">
            <v>833333300</v>
          </cell>
          <cell r="I554">
            <v>833333300</v>
          </cell>
          <cell r="J554">
            <v>833333300</v>
          </cell>
          <cell r="K554">
            <v>833333300</v>
          </cell>
          <cell r="L554">
            <v>833333300</v>
          </cell>
          <cell r="M554">
            <v>833333300</v>
          </cell>
          <cell r="N554">
            <v>833333300</v>
          </cell>
          <cell r="O554">
            <v>833333300</v>
          </cell>
          <cell r="P554">
            <v>833333300</v>
          </cell>
          <cell r="Q554">
            <v>833333300</v>
          </cell>
          <cell r="R554">
            <v>9999999600</v>
          </cell>
        </row>
        <row r="555">
          <cell r="C555">
            <v>73202</v>
          </cell>
          <cell r="D555" t="str">
            <v>Pension Contribution (Accrual)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</row>
        <row r="556">
          <cell r="C556">
            <v>73203</v>
          </cell>
          <cell r="D556" t="str">
            <v>Productivity/Bonuses (Accrual)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</row>
        <row r="557">
          <cell r="C557">
            <v>73204</v>
          </cell>
          <cell r="D557" t="str">
            <v>Operational Insentive (Accrual)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C558">
            <v>73205</v>
          </cell>
          <cell r="D558" t="str">
            <v>Religion Day (Accrual)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C559">
            <v>73206</v>
          </cell>
          <cell r="D559" t="str">
            <v>Annual Leave (Accrual)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C560">
            <v>73207</v>
          </cell>
          <cell r="D560" t="str">
            <v>Shake Hand (Accrual)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C561">
            <v>73208</v>
          </cell>
          <cell r="D561" t="str">
            <v>Medical Claim (Accrual)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</row>
        <row r="562">
          <cell r="C562">
            <v>73288</v>
          </cell>
          <cell r="D562" t="str">
            <v>Staff Cost - Initiatives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76500000</v>
          </cell>
          <cell r="L562">
            <v>138375000</v>
          </cell>
          <cell r="M562">
            <v>138375000</v>
          </cell>
          <cell r="N562">
            <v>138375000</v>
          </cell>
          <cell r="O562">
            <v>138375000</v>
          </cell>
          <cell r="P562">
            <v>138375000</v>
          </cell>
          <cell r="Q562">
            <v>138375000</v>
          </cell>
          <cell r="R562">
            <v>906750000</v>
          </cell>
        </row>
        <row r="563">
          <cell r="C563">
            <v>74952</v>
          </cell>
          <cell r="D563" t="str">
            <v>Interdivision Charges - Staff Cost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</row>
        <row r="564">
          <cell r="C564">
            <v>73299</v>
          </cell>
          <cell r="D564" t="str">
            <v>Other Non-Pay and Allowance (Accrual)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</row>
        <row r="566">
          <cell r="D566" t="str">
            <v>Depreciation Expenses</v>
          </cell>
          <cell r="F566">
            <v>2634435000</v>
          </cell>
          <cell r="G566">
            <v>2646371800</v>
          </cell>
          <cell r="H566">
            <v>2648634800</v>
          </cell>
          <cell r="I566">
            <v>2771237100</v>
          </cell>
          <cell r="J566">
            <v>2858157600</v>
          </cell>
          <cell r="K566">
            <v>2914947500</v>
          </cell>
          <cell r="L566">
            <v>3039250200</v>
          </cell>
          <cell r="M566">
            <v>2982959600</v>
          </cell>
          <cell r="N566">
            <v>3075435200</v>
          </cell>
          <cell r="O566">
            <v>4618398100</v>
          </cell>
          <cell r="P566">
            <v>4623519000</v>
          </cell>
          <cell r="Q566">
            <v>4660134800</v>
          </cell>
          <cell r="R566">
            <v>39473480700</v>
          </cell>
        </row>
        <row r="568">
          <cell r="C568">
            <v>74650</v>
          </cell>
          <cell r="D568" t="str">
            <v>Depreciation Expenses - Own Assets</v>
          </cell>
          <cell r="F568">
            <v>2634435000</v>
          </cell>
          <cell r="G568">
            <v>2646371800</v>
          </cell>
          <cell r="H568">
            <v>2648634800</v>
          </cell>
          <cell r="I568">
            <v>2771237100</v>
          </cell>
          <cell r="J568">
            <v>2858157600</v>
          </cell>
          <cell r="K568">
            <v>2914947500</v>
          </cell>
          <cell r="L568">
            <v>3039250200</v>
          </cell>
          <cell r="M568">
            <v>2982959600</v>
          </cell>
          <cell r="N568">
            <v>3075435200</v>
          </cell>
          <cell r="O568">
            <v>4618398100</v>
          </cell>
          <cell r="P568">
            <v>4623519000</v>
          </cell>
          <cell r="Q568">
            <v>4660134800</v>
          </cell>
          <cell r="R568">
            <v>39473480700</v>
          </cell>
        </row>
        <row r="569">
          <cell r="C569">
            <v>74652</v>
          </cell>
          <cell r="D569" t="str">
            <v>Depr. Exp. Building and Building Improvement</v>
          </cell>
          <cell r="F569">
            <v>635004400</v>
          </cell>
          <cell r="G569">
            <v>644171100</v>
          </cell>
          <cell r="H569">
            <v>642597400</v>
          </cell>
          <cell r="I569">
            <v>642597400</v>
          </cell>
          <cell r="J569">
            <v>639947200</v>
          </cell>
          <cell r="K569">
            <v>692223300</v>
          </cell>
          <cell r="L569">
            <v>689123900</v>
          </cell>
          <cell r="M569">
            <v>695123900</v>
          </cell>
          <cell r="N569">
            <v>678768000</v>
          </cell>
          <cell r="O569">
            <v>664169900</v>
          </cell>
          <cell r="P569">
            <v>664169900</v>
          </cell>
          <cell r="Q569">
            <v>664071100</v>
          </cell>
          <cell r="R569">
            <v>7951967500</v>
          </cell>
        </row>
        <row r="570">
          <cell r="C570">
            <v>74653</v>
          </cell>
          <cell r="D570" t="str">
            <v>Depr. Exp. Operating Equipment</v>
          </cell>
          <cell r="F570">
            <v>1420792500</v>
          </cell>
          <cell r="G570">
            <v>1426700300</v>
          </cell>
          <cell r="H570">
            <v>1440682300</v>
          </cell>
          <cell r="I570">
            <v>1563328000</v>
          </cell>
          <cell r="J570">
            <v>1680609100</v>
          </cell>
          <cell r="K570">
            <v>1688154300</v>
          </cell>
          <cell r="L570">
            <v>1711530900</v>
          </cell>
          <cell r="M570">
            <v>1651438800</v>
          </cell>
          <cell r="N570">
            <v>1769779600</v>
          </cell>
          <cell r="O570">
            <v>3349695000</v>
          </cell>
          <cell r="P570">
            <v>3355986900</v>
          </cell>
          <cell r="Q570">
            <v>3419194800</v>
          </cell>
          <cell r="R570">
            <v>24477892500</v>
          </cell>
        </row>
        <row r="571">
          <cell r="C571">
            <v>74654</v>
          </cell>
          <cell r="D571" t="str">
            <v>Depr. Exp. Maintenance Equipment</v>
          </cell>
          <cell r="F571">
            <v>8502600</v>
          </cell>
          <cell r="G571">
            <v>8502600</v>
          </cell>
          <cell r="H571">
            <v>8502600</v>
          </cell>
          <cell r="I571">
            <v>7283100</v>
          </cell>
          <cell r="J571">
            <v>7283100</v>
          </cell>
          <cell r="K571">
            <v>7283100</v>
          </cell>
          <cell r="L571">
            <v>10702100</v>
          </cell>
          <cell r="M571">
            <v>10702100</v>
          </cell>
          <cell r="N571">
            <v>10702100</v>
          </cell>
          <cell r="O571">
            <v>10702100</v>
          </cell>
          <cell r="P571">
            <v>10702100</v>
          </cell>
          <cell r="Q571">
            <v>10702100</v>
          </cell>
          <cell r="R571">
            <v>111569700</v>
          </cell>
        </row>
        <row r="572">
          <cell r="C572">
            <v>74655</v>
          </cell>
          <cell r="D572" t="str">
            <v>Depr. Exp. Transportation Equipment</v>
          </cell>
          <cell r="F572">
            <v>10462500</v>
          </cell>
          <cell r="G572">
            <v>10462500</v>
          </cell>
          <cell r="H572">
            <v>10462500</v>
          </cell>
          <cell r="I572">
            <v>10462500</v>
          </cell>
          <cell r="J572">
            <v>10462500</v>
          </cell>
          <cell r="K572">
            <v>10462500</v>
          </cell>
          <cell r="L572">
            <v>10462500</v>
          </cell>
          <cell r="M572">
            <v>10462500</v>
          </cell>
          <cell r="N572">
            <v>10462500</v>
          </cell>
          <cell r="O572">
            <v>10462500</v>
          </cell>
          <cell r="P572">
            <v>10462500</v>
          </cell>
          <cell r="Q572">
            <v>10462500</v>
          </cell>
          <cell r="R572">
            <v>125550000</v>
          </cell>
        </row>
        <row r="573">
          <cell r="C573">
            <v>74656</v>
          </cell>
          <cell r="D573" t="str">
            <v>Depr. Exp. Office Equipment and Furniture</v>
          </cell>
          <cell r="F573">
            <v>215440900</v>
          </cell>
          <cell r="G573">
            <v>215129400</v>
          </cell>
          <cell r="H573">
            <v>212130300</v>
          </cell>
          <cell r="I573">
            <v>213528300</v>
          </cell>
          <cell r="J573">
            <v>210385600</v>
          </cell>
          <cell r="K573">
            <v>210967000</v>
          </cell>
          <cell r="L573">
            <v>221244600</v>
          </cell>
          <cell r="M573">
            <v>219893600</v>
          </cell>
          <cell r="N573">
            <v>219622800</v>
          </cell>
          <cell r="O573">
            <v>206749700</v>
          </cell>
          <cell r="P573">
            <v>206670600</v>
          </cell>
          <cell r="Q573">
            <v>205947400</v>
          </cell>
          <cell r="R573">
            <v>2557710200</v>
          </cell>
        </row>
        <row r="574">
          <cell r="C574">
            <v>74657</v>
          </cell>
          <cell r="D574" t="str">
            <v>Depr. Exp. Communication Equipment</v>
          </cell>
          <cell r="F574">
            <v>12066200</v>
          </cell>
          <cell r="G574">
            <v>12066200</v>
          </cell>
          <cell r="H574">
            <v>12066200</v>
          </cell>
          <cell r="I574">
            <v>12066200</v>
          </cell>
          <cell r="J574">
            <v>12066200</v>
          </cell>
          <cell r="K574">
            <v>12066200</v>
          </cell>
          <cell r="L574">
            <v>12066200</v>
          </cell>
          <cell r="M574">
            <v>12066200</v>
          </cell>
          <cell r="N574">
            <v>12066200</v>
          </cell>
          <cell r="O574">
            <v>6960400</v>
          </cell>
          <cell r="P574">
            <v>6960400</v>
          </cell>
          <cell r="Q574">
            <v>6960400</v>
          </cell>
          <cell r="R574">
            <v>129477000</v>
          </cell>
        </row>
        <row r="575">
          <cell r="C575">
            <v>74658</v>
          </cell>
          <cell r="D575" t="str">
            <v>Depr. Exp. IT Equipment, Software</v>
          </cell>
          <cell r="F575">
            <v>332165900</v>
          </cell>
          <cell r="G575">
            <v>329339700</v>
          </cell>
          <cell r="H575">
            <v>322193500</v>
          </cell>
          <cell r="I575">
            <v>321971600</v>
          </cell>
          <cell r="J575">
            <v>297403900</v>
          </cell>
          <cell r="K575">
            <v>293791100</v>
          </cell>
          <cell r="L575">
            <v>384120000</v>
          </cell>
          <cell r="M575">
            <v>383272500</v>
          </cell>
          <cell r="N575">
            <v>374034000</v>
          </cell>
          <cell r="O575">
            <v>369658500</v>
          </cell>
          <cell r="P575">
            <v>368566600</v>
          </cell>
          <cell r="Q575">
            <v>342796500</v>
          </cell>
          <cell r="R575">
            <v>4119313800</v>
          </cell>
        </row>
        <row r="576">
          <cell r="C576">
            <v>74659</v>
          </cell>
          <cell r="D576" t="str">
            <v>Depreciation Cost - Initiatives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8">
          <cell r="C578">
            <v>74660</v>
          </cell>
          <cell r="D578" t="str">
            <v>Depreciation Expenses - Capital Lease</v>
          </cell>
        </row>
        <row r="579">
          <cell r="C579">
            <v>74661</v>
          </cell>
          <cell r="D579" t="str">
            <v>Depr. Exp. Operating Equipment</v>
          </cell>
        </row>
        <row r="581">
          <cell r="C581">
            <v>74000</v>
          </cell>
          <cell r="D581" t="str">
            <v>General Administration</v>
          </cell>
          <cell r="F581">
            <v>9981552700</v>
          </cell>
          <cell r="G581">
            <v>9981552700</v>
          </cell>
          <cell r="H581">
            <v>9981552700</v>
          </cell>
          <cell r="I581">
            <v>9983052700</v>
          </cell>
          <cell r="J581">
            <v>9983052700</v>
          </cell>
          <cell r="K581">
            <v>9994392700</v>
          </cell>
          <cell r="L581">
            <v>10038086900</v>
          </cell>
          <cell r="M581">
            <v>10064765900</v>
          </cell>
          <cell r="N581">
            <v>10064765900</v>
          </cell>
          <cell r="O581">
            <v>10064765900</v>
          </cell>
          <cell r="P581">
            <v>10064765900</v>
          </cell>
          <cell r="Q581">
            <v>10064765900</v>
          </cell>
          <cell r="R581">
            <v>120267072600</v>
          </cell>
        </row>
        <row r="583">
          <cell r="C583">
            <v>74100</v>
          </cell>
          <cell r="D583" t="str">
            <v>Transportation Expenses</v>
          </cell>
          <cell r="F583">
            <v>854221400</v>
          </cell>
          <cell r="G583">
            <v>854221400</v>
          </cell>
          <cell r="H583">
            <v>854221400</v>
          </cell>
          <cell r="I583">
            <v>854221400</v>
          </cell>
          <cell r="J583">
            <v>854221400</v>
          </cell>
          <cell r="K583">
            <v>854221400</v>
          </cell>
          <cell r="L583">
            <v>854221400</v>
          </cell>
          <cell r="M583">
            <v>854221400</v>
          </cell>
          <cell r="N583">
            <v>854221400</v>
          </cell>
          <cell r="O583">
            <v>854221400</v>
          </cell>
          <cell r="P583">
            <v>854221400</v>
          </cell>
          <cell r="Q583">
            <v>854221400</v>
          </cell>
          <cell r="R583">
            <v>10250656800</v>
          </cell>
        </row>
        <row r="584">
          <cell r="C584">
            <v>73119</v>
          </cell>
          <cell r="D584" t="str">
            <v>Daily Allowance</v>
          </cell>
          <cell r="F584">
            <v>76504000</v>
          </cell>
          <cell r="G584">
            <v>76504000</v>
          </cell>
          <cell r="H584">
            <v>76504000</v>
          </cell>
          <cell r="I584">
            <v>76504000</v>
          </cell>
          <cell r="J584">
            <v>76504000</v>
          </cell>
          <cell r="K584">
            <v>76504000</v>
          </cell>
          <cell r="L584">
            <v>76504000</v>
          </cell>
          <cell r="M584">
            <v>76504000</v>
          </cell>
          <cell r="N584">
            <v>76504000</v>
          </cell>
          <cell r="O584">
            <v>76504000</v>
          </cell>
          <cell r="P584">
            <v>76504000</v>
          </cell>
          <cell r="Q584">
            <v>76504000</v>
          </cell>
          <cell r="R584">
            <v>918048000</v>
          </cell>
        </row>
        <row r="585">
          <cell r="C585">
            <v>74101</v>
          </cell>
          <cell r="D585" t="str">
            <v>Travel Expense Abroad</v>
          </cell>
          <cell r="F585">
            <v>171653200</v>
          </cell>
          <cell r="G585">
            <v>171653200</v>
          </cell>
          <cell r="H585">
            <v>171653200</v>
          </cell>
          <cell r="I585">
            <v>171653200</v>
          </cell>
          <cell r="J585">
            <v>171653200</v>
          </cell>
          <cell r="K585">
            <v>171653200</v>
          </cell>
          <cell r="L585">
            <v>171653200</v>
          </cell>
          <cell r="M585">
            <v>171653200</v>
          </cell>
          <cell r="N585">
            <v>171653200</v>
          </cell>
          <cell r="O585">
            <v>171653200</v>
          </cell>
          <cell r="P585">
            <v>171653200</v>
          </cell>
          <cell r="Q585">
            <v>171653200</v>
          </cell>
          <cell r="R585">
            <v>2059838400</v>
          </cell>
        </row>
        <row r="586">
          <cell r="C586">
            <v>74102</v>
          </cell>
          <cell r="D586" t="str">
            <v>Travel Expense Domestic</v>
          </cell>
          <cell r="F586">
            <v>150954500</v>
          </cell>
          <cell r="G586">
            <v>150954500</v>
          </cell>
          <cell r="H586">
            <v>150954500</v>
          </cell>
          <cell r="I586">
            <v>150954500</v>
          </cell>
          <cell r="J586">
            <v>150954500</v>
          </cell>
          <cell r="K586">
            <v>150954500</v>
          </cell>
          <cell r="L586">
            <v>150954500</v>
          </cell>
          <cell r="M586">
            <v>150954500</v>
          </cell>
          <cell r="N586">
            <v>150954500</v>
          </cell>
          <cell r="O586">
            <v>150954500</v>
          </cell>
          <cell r="P586">
            <v>150954500</v>
          </cell>
          <cell r="Q586">
            <v>150954500</v>
          </cell>
          <cell r="R586">
            <v>1811454000</v>
          </cell>
        </row>
        <row r="587">
          <cell r="C587">
            <v>74103</v>
          </cell>
          <cell r="D587" t="str">
            <v>Transport Services</v>
          </cell>
          <cell r="F587">
            <v>233267800</v>
          </cell>
          <cell r="G587">
            <v>233267800</v>
          </cell>
          <cell r="H587">
            <v>233267800</v>
          </cell>
          <cell r="I587">
            <v>233267800</v>
          </cell>
          <cell r="J587">
            <v>233267800</v>
          </cell>
          <cell r="K587">
            <v>233267800</v>
          </cell>
          <cell r="L587">
            <v>233267800</v>
          </cell>
          <cell r="M587">
            <v>233267800</v>
          </cell>
          <cell r="N587">
            <v>233267800</v>
          </cell>
          <cell r="O587">
            <v>233267800</v>
          </cell>
          <cell r="P587">
            <v>233267800</v>
          </cell>
          <cell r="Q587">
            <v>233267800</v>
          </cell>
          <cell r="R587">
            <v>2799213600</v>
          </cell>
        </row>
        <row r="588">
          <cell r="C588">
            <v>74104</v>
          </cell>
          <cell r="D588" t="str">
            <v>Airport Pass and ID Card</v>
          </cell>
          <cell r="F588">
            <v>65697600</v>
          </cell>
          <cell r="G588">
            <v>65697600</v>
          </cell>
          <cell r="H588">
            <v>65697600</v>
          </cell>
          <cell r="I588">
            <v>65697600</v>
          </cell>
          <cell r="J588">
            <v>65697600</v>
          </cell>
          <cell r="K588">
            <v>65697600</v>
          </cell>
          <cell r="L588">
            <v>65697600</v>
          </cell>
          <cell r="M588">
            <v>65697600</v>
          </cell>
          <cell r="N588">
            <v>65697600</v>
          </cell>
          <cell r="O588">
            <v>65697600</v>
          </cell>
          <cell r="P588">
            <v>65697600</v>
          </cell>
          <cell r="Q588">
            <v>65697600</v>
          </cell>
          <cell r="R588">
            <v>788371200</v>
          </cell>
        </row>
        <row r="589">
          <cell r="C589">
            <v>74105</v>
          </cell>
          <cell r="D589" t="str">
            <v>Transportation Local</v>
          </cell>
          <cell r="F589">
            <v>25910900</v>
          </cell>
          <cell r="G589">
            <v>25910900</v>
          </cell>
          <cell r="H589">
            <v>25910900</v>
          </cell>
          <cell r="I589">
            <v>25910900</v>
          </cell>
          <cell r="J589">
            <v>25910900</v>
          </cell>
          <cell r="K589">
            <v>25910900</v>
          </cell>
          <cell r="L589">
            <v>25910900</v>
          </cell>
          <cell r="M589">
            <v>25910900</v>
          </cell>
          <cell r="N589">
            <v>25910900</v>
          </cell>
          <cell r="O589">
            <v>25910900</v>
          </cell>
          <cell r="P589">
            <v>25910900</v>
          </cell>
          <cell r="Q589">
            <v>25910900</v>
          </cell>
          <cell r="R589">
            <v>310930800</v>
          </cell>
        </row>
        <row r="590">
          <cell r="C590">
            <v>74106</v>
          </cell>
          <cell r="D590" t="str">
            <v>Fuel for Vehicles</v>
          </cell>
          <cell r="F590">
            <v>89122300</v>
          </cell>
          <cell r="G590">
            <v>89122300</v>
          </cell>
          <cell r="H590">
            <v>89122300</v>
          </cell>
          <cell r="I590">
            <v>89122300</v>
          </cell>
          <cell r="J590">
            <v>89122300</v>
          </cell>
          <cell r="K590">
            <v>89122300</v>
          </cell>
          <cell r="L590">
            <v>89122300</v>
          </cell>
          <cell r="M590">
            <v>89122300</v>
          </cell>
          <cell r="N590">
            <v>89122300</v>
          </cell>
          <cell r="O590">
            <v>89122300</v>
          </cell>
          <cell r="P590">
            <v>89122300</v>
          </cell>
          <cell r="Q590">
            <v>89122300</v>
          </cell>
          <cell r="R590">
            <v>1069467600</v>
          </cell>
        </row>
        <row r="591">
          <cell r="C591">
            <v>74107</v>
          </cell>
          <cell r="D591" t="str">
            <v>Freight Expenses</v>
          </cell>
          <cell r="F591">
            <v>41111100</v>
          </cell>
          <cell r="G591">
            <v>41111100</v>
          </cell>
          <cell r="H591">
            <v>41111100</v>
          </cell>
          <cell r="I591">
            <v>41111100</v>
          </cell>
          <cell r="J591">
            <v>41111100</v>
          </cell>
          <cell r="K591">
            <v>41111100</v>
          </cell>
          <cell r="L591">
            <v>41111100</v>
          </cell>
          <cell r="M591">
            <v>41111100</v>
          </cell>
          <cell r="N591">
            <v>41111100</v>
          </cell>
          <cell r="O591">
            <v>41111100</v>
          </cell>
          <cell r="P591">
            <v>41111100</v>
          </cell>
          <cell r="Q591">
            <v>41111100</v>
          </cell>
          <cell r="R591">
            <v>493333200</v>
          </cell>
        </row>
        <row r="592">
          <cell r="C592">
            <v>74108</v>
          </cell>
          <cell r="D592" t="str">
            <v xml:space="preserve">Packing/Repacking 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4">
          <cell r="C594">
            <v>74150</v>
          </cell>
          <cell r="D594" t="str">
            <v>Training and Recruitment</v>
          </cell>
          <cell r="F594">
            <v>392372300</v>
          </cell>
          <cell r="G594">
            <v>392372300</v>
          </cell>
          <cell r="H594">
            <v>392372300</v>
          </cell>
          <cell r="I594">
            <v>392372300</v>
          </cell>
          <cell r="J594">
            <v>392372300</v>
          </cell>
          <cell r="K594">
            <v>392372300</v>
          </cell>
          <cell r="L594">
            <v>392372300</v>
          </cell>
          <cell r="M594">
            <v>392372300</v>
          </cell>
          <cell r="N594">
            <v>392372300</v>
          </cell>
          <cell r="O594">
            <v>392372300</v>
          </cell>
          <cell r="P594">
            <v>392372300</v>
          </cell>
          <cell r="Q594">
            <v>392372300</v>
          </cell>
          <cell r="R594">
            <v>4708467600</v>
          </cell>
        </row>
        <row r="595">
          <cell r="C595">
            <v>73121</v>
          </cell>
          <cell r="D595" t="str">
            <v>Daily Allowance - Trainning</v>
          </cell>
          <cell r="F595">
            <v>11508300</v>
          </cell>
          <cell r="G595">
            <v>11508300</v>
          </cell>
          <cell r="H595">
            <v>11508300</v>
          </cell>
          <cell r="I595">
            <v>11508300</v>
          </cell>
          <cell r="J595">
            <v>11508300</v>
          </cell>
          <cell r="K595">
            <v>11508300</v>
          </cell>
          <cell r="L595">
            <v>11508300</v>
          </cell>
          <cell r="M595">
            <v>11508300</v>
          </cell>
          <cell r="N595">
            <v>11508300</v>
          </cell>
          <cell r="O595">
            <v>11508300</v>
          </cell>
          <cell r="P595">
            <v>11508300</v>
          </cell>
          <cell r="Q595">
            <v>11508300</v>
          </cell>
          <cell r="R595">
            <v>138099600</v>
          </cell>
        </row>
        <row r="596">
          <cell r="C596">
            <v>74151</v>
          </cell>
          <cell r="D596" t="str">
            <v>Training Domestic (In-House Training)</v>
          </cell>
          <cell r="F596">
            <v>205730500</v>
          </cell>
          <cell r="G596">
            <v>205730500</v>
          </cell>
          <cell r="H596">
            <v>205730500</v>
          </cell>
          <cell r="I596">
            <v>205730500</v>
          </cell>
          <cell r="J596">
            <v>205730500</v>
          </cell>
          <cell r="K596">
            <v>205730500</v>
          </cell>
          <cell r="L596">
            <v>205730500</v>
          </cell>
          <cell r="M596">
            <v>205730500</v>
          </cell>
          <cell r="N596">
            <v>205730500</v>
          </cell>
          <cell r="O596">
            <v>205730500</v>
          </cell>
          <cell r="P596">
            <v>205730500</v>
          </cell>
          <cell r="Q596">
            <v>205730500</v>
          </cell>
          <cell r="R596">
            <v>2468766000</v>
          </cell>
        </row>
        <row r="597">
          <cell r="C597">
            <v>74152</v>
          </cell>
          <cell r="D597" t="str">
            <v>Training Abroad</v>
          </cell>
          <cell r="F597">
            <v>13038300</v>
          </cell>
          <cell r="G597">
            <v>13038300</v>
          </cell>
          <cell r="H597">
            <v>13038300</v>
          </cell>
          <cell r="I597">
            <v>13038300</v>
          </cell>
          <cell r="J597">
            <v>13038300</v>
          </cell>
          <cell r="K597">
            <v>13038300</v>
          </cell>
          <cell r="L597">
            <v>13038300</v>
          </cell>
          <cell r="M597">
            <v>13038300</v>
          </cell>
          <cell r="N597">
            <v>13038300</v>
          </cell>
          <cell r="O597">
            <v>13038300</v>
          </cell>
          <cell r="P597">
            <v>13038300</v>
          </cell>
          <cell r="Q597">
            <v>13038300</v>
          </cell>
          <cell r="R597">
            <v>156459600</v>
          </cell>
        </row>
        <row r="598">
          <cell r="C598">
            <v>74153</v>
          </cell>
          <cell r="D598" t="str">
            <v>Training for Company (O/S - Sbjcted to WHT)</v>
          </cell>
          <cell r="F598">
            <v>39333400</v>
          </cell>
          <cell r="G598">
            <v>39333400</v>
          </cell>
          <cell r="H598">
            <v>39333400</v>
          </cell>
          <cell r="I598">
            <v>39333400</v>
          </cell>
          <cell r="J598">
            <v>39333400</v>
          </cell>
          <cell r="K598">
            <v>39333400</v>
          </cell>
          <cell r="L598">
            <v>39333400</v>
          </cell>
          <cell r="M598">
            <v>39333400</v>
          </cell>
          <cell r="N598">
            <v>39333400</v>
          </cell>
          <cell r="O598">
            <v>39333400</v>
          </cell>
          <cell r="P598">
            <v>39333400</v>
          </cell>
          <cell r="Q598">
            <v>39333400</v>
          </cell>
          <cell r="R598">
            <v>472000800</v>
          </cell>
        </row>
        <row r="599">
          <cell r="C599">
            <v>74154</v>
          </cell>
          <cell r="D599" t="str">
            <v>Employee Recruitment</v>
          </cell>
          <cell r="F599">
            <v>14306700</v>
          </cell>
          <cell r="G599">
            <v>14306700</v>
          </cell>
          <cell r="H599">
            <v>14306700</v>
          </cell>
          <cell r="I599">
            <v>14306700</v>
          </cell>
          <cell r="J599">
            <v>14306700</v>
          </cell>
          <cell r="K599">
            <v>14306700</v>
          </cell>
          <cell r="L599">
            <v>14306700</v>
          </cell>
          <cell r="M599">
            <v>14306700</v>
          </cell>
          <cell r="N599">
            <v>14306700</v>
          </cell>
          <cell r="O599">
            <v>14306700</v>
          </cell>
          <cell r="P599">
            <v>14306700</v>
          </cell>
          <cell r="Q599">
            <v>14306700</v>
          </cell>
          <cell r="R599">
            <v>171680400</v>
          </cell>
        </row>
        <row r="600">
          <cell r="C600">
            <v>74155</v>
          </cell>
          <cell r="D600" t="str">
            <v>Medical Check Up</v>
          </cell>
          <cell r="F600">
            <v>55937500</v>
          </cell>
          <cell r="G600">
            <v>55937500</v>
          </cell>
          <cell r="H600">
            <v>55937500</v>
          </cell>
          <cell r="I600">
            <v>55937500</v>
          </cell>
          <cell r="J600">
            <v>55937500</v>
          </cell>
          <cell r="K600">
            <v>55937500</v>
          </cell>
          <cell r="L600">
            <v>55937500</v>
          </cell>
          <cell r="M600">
            <v>55937500</v>
          </cell>
          <cell r="N600">
            <v>55937500</v>
          </cell>
          <cell r="O600">
            <v>55937500</v>
          </cell>
          <cell r="P600">
            <v>55937500</v>
          </cell>
          <cell r="Q600">
            <v>55937500</v>
          </cell>
          <cell r="R600">
            <v>671250000</v>
          </cell>
        </row>
        <row r="601">
          <cell r="C601">
            <v>74156</v>
          </cell>
          <cell r="D601" t="str">
            <v>Instructors Fee</v>
          </cell>
          <cell r="F601">
            <v>6196700</v>
          </cell>
          <cell r="G601">
            <v>6196700</v>
          </cell>
          <cell r="H601">
            <v>6196700</v>
          </cell>
          <cell r="I601">
            <v>6196700</v>
          </cell>
          <cell r="J601">
            <v>6196700</v>
          </cell>
          <cell r="K601">
            <v>6196700</v>
          </cell>
          <cell r="L601">
            <v>6196700</v>
          </cell>
          <cell r="M601">
            <v>6196700</v>
          </cell>
          <cell r="N601">
            <v>6196700</v>
          </cell>
          <cell r="O601">
            <v>6196700</v>
          </cell>
          <cell r="P601">
            <v>6196700</v>
          </cell>
          <cell r="Q601">
            <v>6196700</v>
          </cell>
          <cell r="R601">
            <v>74360400</v>
          </cell>
        </row>
        <row r="602">
          <cell r="C602">
            <v>74157</v>
          </cell>
          <cell r="D602" t="str">
            <v>Workshop and Conference</v>
          </cell>
          <cell r="F602">
            <v>46320900</v>
          </cell>
          <cell r="G602">
            <v>46320900</v>
          </cell>
          <cell r="H602">
            <v>46320900</v>
          </cell>
          <cell r="I602">
            <v>46320900</v>
          </cell>
          <cell r="J602">
            <v>46320900</v>
          </cell>
          <cell r="K602">
            <v>46320900</v>
          </cell>
          <cell r="L602">
            <v>46320900</v>
          </cell>
          <cell r="M602">
            <v>46320900</v>
          </cell>
          <cell r="N602">
            <v>46320900</v>
          </cell>
          <cell r="O602">
            <v>46320900</v>
          </cell>
          <cell r="P602">
            <v>46320900</v>
          </cell>
          <cell r="Q602">
            <v>46320900</v>
          </cell>
          <cell r="R602">
            <v>555850800</v>
          </cell>
        </row>
        <row r="604">
          <cell r="C604">
            <v>74200</v>
          </cell>
          <cell r="D604" t="str">
            <v>Utilities Expense</v>
          </cell>
          <cell r="F604">
            <v>768345700</v>
          </cell>
          <cell r="G604">
            <v>768345700</v>
          </cell>
          <cell r="H604">
            <v>768345700</v>
          </cell>
          <cell r="I604">
            <v>768345700</v>
          </cell>
          <cell r="J604">
            <v>768345700</v>
          </cell>
          <cell r="K604">
            <v>768345700</v>
          </cell>
          <cell r="L604">
            <v>768345700</v>
          </cell>
          <cell r="M604">
            <v>768345700</v>
          </cell>
          <cell r="N604">
            <v>768345700</v>
          </cell>
          <cell r="O604">
            <v>768345700</v>
          </cell>
          <cell r="P604">
            <v>768345700</v>
          </cell>
          <cell r="Q604">
            <v>768345700</v>
          </cell>
          <cell r="R604">
            <v>9220148400</v>
          </cell>
        </row>
        <row r="605">
          <cell r="C605">
            <v>74201</v>
          </cell>
          <cell r="D605" t="str">
            <v>Water</v>
          </cell>
          <cell r="F605">
            <v>79160900</v>
          </cell>
          <cell r="G605">
            <v>79160900</v>
          </cell>
          <cell r="H605">
            <v>79160900</v>
          </cell>
          <cell r="I605">
            <v>79160900</v>
          </cell>
          <cell r="J605">
            <v>79160900</v>
          </cell>
          <cell r="K605">
            <v>79160900</v>
          </cell>
          <cell r="L605">
            <v>79160900</v>
          </cell>
          <cell r="M605">
            <v>79160900</v>
          </cell>
          <cell r="N605">
            <v>79160900</v>
          </cell>
          <cell r="O605">
            <v>79160900</v>
          </cell>
          <cell r="P605">
            <v>79160900</v>
          </cell>
          <cell r="Q605">
            <v>79160900</v>
          </cell>
          <cell r="R605">
            <v>949930800</v>
          </cell>
        </row>
        <row r="606">
          <cell r="C606">
            <v>74202</v>
          </cell>
          <cell r="D606" t="str">
            <v>Electricity</v>
          </cell>
          <cell r="F606">
            <v>689184800</v>
          </cell>
          <cell r="G606">
            <v>689184800</v>
          </cell>
          <cell r="H606">
            <v>689184800</v>
          </cell>
          <cell r="I606">
            <v>689184800</v>
          </cell>
          <cell r="J606">
            <v>689184800</v>
          </cell>
          <cell r="K606">
            <v>689184800</v>
          </cell>
          <cell r="L606">
            <v>689184800</v>
          </cell>
          <cell r="M606">
            <v>689184800</v>
          </cell>
          <cell r="N606">
            <v>689184800</v>
          </cell>
          <cell r="O606">
            <v>689184800</v>
          </cell>
          <cell r="P606">
            <v>689184800</v>
          </cell>
          <cell r="Q606">
            <v>689184800</v>
          </cell>
          <cell r="R606">
            <v>8270217600</v>
          </cell>
        </row>
        <row r="608">
          <cell r="C608">
            <v>74250</v>
          </cell>
          <cell r="D608" t="str">
            <v>Communication</v>
          </cell>
          <cell r="F608">
            <v>1177854100</v>
          </cell>
          <cell r="G608">
            <v>1177854100</v>
          </cell>
          <cell r="H608">
            <v>1177854100</v>
          </cell>
          <cell r="I608">
            <v>1179354100</v>
          </cell>
          <cell r="J608">
            <v>1179354100</v>
          </cell>
          <cell r="K608">
            <v>1179354100</v>
          </cell>
          <cell r="L608">
            <v>1181104100</v>
          </cell>
          <cell r="M608">
            <v>1181104100</v>
          </cell>
          <cell r="N608">
            <v>1181104100</v>
          </cell>
          <cell r="O608">
            <v>1181104100</v>
          </cell>
          <cell r="P608">
            <v>1181104100</v>
          </cell>
          <cell r="Q608">
            <v>1181104100</v>
          </cell>
          <cell r="R608">
            <v>14158249200</v>
          </cell>
        </row>
        <row r="609">
          <cell r="C609">
            <v>74251</v>
          </cell>
          <cell r="D609" t="str">
            <v>Telephone and Faximile</v>
          </cell>
          <cell r="F609">
            <v>122956200</v>
          </cell>
          <cell r="G609">
            <v>122956200</v>
          </cell>
          <cell r="H609">
            <v>122956200</v>
          </cell>
          <cell r="I609">
            <v>122956200</v>
          </cell>
          <cell r="J609">
            <v>122956200</v>
          </cell>
          <cell r="K609">
            <v>122956200</v>
          </cell>
          <cell r="L609">
            <v>122956200</v>
          </cell>
          <cell r="M609">
            <v>122956200</v>
          </cell>
          <cell r="N609">
            <v>122956200</v>
          </cell>
          <cell r="O609">
            <v>122956200</v>
          </cell>
          <cell r="P609">
            <v>122956200</v>
          </cell>
          <cell r="Q609">
            <v>122956200</v>
          </cell>
          <cell r="R609">
            <v>1475474400</v>
          </cell>
        </row>
        <row r="610">
          <cell r="C610">
            <v>74252</v>
          </cell>
          <cell r="D610" t="str">
            <v>SITA Costs</v>
          </cell>
          <cell r="F610">
            <v>622840900</v>
          </cell>
          <cell r="G610">
            <v>622840900</v>
          </cell>
          <cell r="H610">
            <v>622840900</v>
          </cell>
          <cell r="I610">
            <v>622840900</v>
          </cell>
          <cell r="J610">
            <v>622840900</v>
          </cell>
          <cell r="K610">
            <v>622840900</v>
          </cell>
          <cell r="L610">
            <v>622840900</v>
          </cell>
          <cell r="M610">
            <v>622840900</v>
          </cell>
          <cell r="N610">
            <v>622840900</v>
          </cell>
          <cell r="O610">
            <v>622840900</v>
          </cell>
          <cell r="P610">
            <v>622840900</v>
          </cell>
          <cell r="Q610">
            <v>622840900</v>
          </cell>
          <cell r="R610">
            <v>7474090800</v>
          </cell>
        </row>
        <row r="611">
          <cell r="C611">
            <v>74253</v>
          </cell>
          <cell r="D611" t="str">
            <v>Network Communications - Lintas Artha, ADSL</v>
          </cell>
          <cell r="F611">
            <v>208982100</v>
          </cell>
          <cell r="G611">
            <v>208982100</v>
          </cell>
          <cell r="H611">
            <v>208982100</v>
          </cell>
          <cell r="I611">
            <v>208982100</v>
          </cell>
          <cell r="J611">
            <v>208982100</v>
          </cell>
          <cell r="K611">
            <v>208982100</v>
          </cell>
          <cell r="L611">
            <v>208982100</v>
          </cell>
          <cell r="M611">
            <v>208982100</v>
          </cell>
          <cell r="N611">
            <v>208982100</v>
          </cell>
          <cell r="O611">
            <v>208982100</v>
          </cell>
          <cell r="P611">
            <v>208982100</v>
          </cell>
          <cell r="Q611">
            <v>208982100</v>
          </cell>
          <cell r="R611">
            <v>2507785200</v>
          </cell>
        </row>
        <row r="612">
          <cell r="C612">
            <v>74254</v>
          </cell>
          <cell r="D612" t="str">
            <v>Radio Communication</v>
          </cell>
          <cell r="F612">
            <v>209465700</v>
          </cell>
          <cell r="G612">
            <v>209465700</v>
          </cell>
          <cell r="H612">
            <v>209465700</v>
          </cell>
          <cell r="I612">
            <v>210965700</v>
          </cell>
          <cell r="J612">
            <v>210965700</v>
          </cell>
          <cell r="K612">
            <v>210965700</v>
          </cell>
          <cell r="L612">
            <v>212715700</v>
          </cell>
          <cell r="M612">
            <v>212715700</v>
          </cell>
          <cell r="N612">
            <v>212715700</v>
          </cell>
          <cell r="O612">
            <v>212715700</v>
          </cell>
          <cell r="P612">
            <v>212715700</v>
          </cell>
          <cell r="Q612">
            <v>212715700</v>
          </cell>
          <cell r="R612">
            <v>2537588400</v>
          </cell>
        </row>
        <row r="613">
          <cell r="C613">
            <v>74299</v>
          </cell>
          <cell r="D613" t="str">
            <v>Other Communication</v>
          </cell>
          <cell r="F613">
            <v>13609200</v>
          </cell>
          <cell r="G613">
            <v>13609200</v>
          </cell>
          <cell r="H613">
            <v>13609200</v>
          </cell>
          <cell r="I613">
            <v>13609200</v>
          </cell>
          <cell r="J613">
            <v>13609200</v>
          </cell>
          <cell r="K613">
            <v>13609200</v>
          </cell>
          <cell r="L613">
            <v>13609200</v>
          </cell>
          <cell r="M613">
            <v>13609200</v>
          </cell>
          <cell r="N613">
            <v>13609200</v>
          </cell>
          <cell r="O613">
            <v>13609200</v>
          </cell>
          <cell r="P613">
            <v>13609200</v>
          </cell>
          <cell r="Q613">
            <v>13609200</v>
          </cell>
          <cell r="R613">
            <v>163310400</v>
          </cell>
        </row>
        <row r="615">
          <cell r="C615">
            <v>74300</v>
          </cell>
          <cell r="D615" t="str">
            <v>Office Supplies and Stationary and Others</v>
          </cell>
          <cell r="F615">
            <v>877917000</v>
          </cell>
          <cell r="G615">
            <v>877917000</v>
          </cell>
          <cell r="H615">
            <v>877917000</v>
          </cell>
          <cell r="I615">
            <v>877917000</v>
          </cell>
          <cell r="J615">
            <v>877917000</v>
          </cell>
          <cell r="K615">
            <v>877917000</v>
          </cell>
          <cell r="L615">
            <v>877917000</v>
          </cell>
          <cell r="M615">
            <v>877917000</v>
          </cell>
          <cell r="N615">
            <v>877917000</v>
          </cell>
          <cell r="O615">
            <v>877917000</v>
          </cell>
          <cell r="P615">
            <v>877917000</v>
          </cell>
          <cell r="Q615">
            <v>877917000</v>
          </cell>
          <cell r="R615">
            <v>10535004000</v>
          </cell>
        </row>
        <row r="616">
          <cell r="C616">
            <v>74301</v>
          </cell>
          <cell r="D616" t="str">
            <v>Photocopy</v>
          </cell>
          <cell r="F616">
            <v>4772300</v>
          </cell>
          <cell r="G616">
            <v>4772300</v>
          </cell>
          <cell r="H616">
            <v>4772300</v>
          </cell>
          <cell r="I616">
            <v>4772300</v>
          </cell>
          <cell r="J616">
            <v>4772300</v>
          </cell>
          <cell r="K616">
            <v>4772300</v>
          </cell>
          <cell r="L616">
            <v>4772300</v>
          </cell>
          <cell r="M616">
            <v>4772300</v>
          </cell>
          <cell r="N616">
            <v>4772300</v>
          </cell>
          <cell r="O616">
            <v>4772300</v>
          </cell>
          <cell r="P616">
            <v>4772300</v>
          </cell>
          <cell r="Q616">
            <v>4772300</v>
          </cell>
          <cell r="R616">
            <v>57267600</v>
          </cell>
        </row>
        <row r="617">
          <cell r="C617">
            <v>74302</v>
          </cell>
          <cell r="D617" t="str">
            <v>Office Cleaning Supplies and Services</v>
          </cell>
          <cell r="F617">
            <v>330341900</v>
          </cell>
          <cell r="G617">
            <v>330341900</v>
          </cell>
          <cell r="H617">
            <v>330341900</v>
          </cell>
          <cell r="I617">
            <v>330341900</v>
          </cell>
          <cell r="J617">
            <v>330341900</v>
          </cell>
          <cell r="K617">
            <v>330341900</v>
          </cell>
          <cell r="L617">
            <v>330341900</v>
          </cell>
          <cell r="M617">
            <v>330341900</v>
          </cell>
          <cell r="N617">
            <v>330341900</v>
          </cell>
          <cell r="O617">
            <v>330341900</v>
          </cell>
          <cell r="P617">
            <v>330341900</v>
          </cell>
          <cell r="Q617">
            <v>330341900</v>
          </cell>
          <cell r="R617">
            <v>3964102800</v>
          </cell>
        </row>
        <row r="618">
          <cell r="C618">
            <v>74303</v>
          </cell>
          <cell r="D618" t="str">
            <v>Printing, Stationery, Office Supplies</v>
          </cell>
          <cell r="F618">
            <v>481270500</v>
          </cell>
          <cell r="G618">
            <v>481270500</v>
          </cell>
          <cell r="H618">
            <v>481270500</v>
          </cell>
          <cell r="I618">
            <v>481270500</v>
          </cell>
          <cell r="J618">
            <v>481270500</v>
          </cell>
          <cell r="K618">
            <v>481270500</v>
          </cell>
          <cell r="L618">
            <v>481270500</v>
          </cell>
          <cell r="M618">
            <v>481270500</v>
          </cell>
          <cell r="N618">
            <v>481270500</v>
          </cell>
          <cell r="O618">
            <v>481270500</v>
          </cell>
          <cell r="P618">
            <v>481270500</v>
          </cell>
          <cell r="Q618">
            <v>481270500</v>
          </cell>
          <cell r="R618">
            <v>5775246000</v>
          </cell>
        </row>
        <row r="619">
          <cell r="C619">
            <v>74304</v>
          </cell>
          <cell r="D619" t="str">
            <v>Stamp and Postage</v>
          </cell>
          <cell r="F619">
            <v>28078900</v>
          </cell>
          <cell r="G619">
            <v>28078900</v>
          </cell>
          <cell r="H619">
            <v>28078900</v>
          </cell>
          <cell r="I619">
            <v>28078900</v>
          </cell>
          <cell r="J619">
            <v>28078900</v>
          </cell>
          <cell r="K619">
            <v>28078900</v>
          </cell>
          <cell r="L619">
            <v>28078900</v>
          </cell>
          <cell r="M619">
            <v>28078900</v>
          </cell>
          <cell r="N619">
            <v>28078900</v>
          </cell>
          <cell r="O619">
            <v>28078900</v>
          </cell>
          <cell r="P619">
            <v>28078900</v>
          </cell>
          <cell r="Q619">
            <v>28078900</v>
          </cell>
          <cell r="R619">
            <v>336946800</v>
          </cell>
        </row>
        <row r="620">
          <cell r="C620">
            <v>74305</v>
          </cell>
          <cell r="D620" t="str">
            <v>Library</v>
          </cell>
          <cell r="F620">
            <v>31190100</v>
          </cell>
          <cell r="G620">
            <v>31190100</v>
          </cell>
          <cell r="H620">
            <v>31190100</v>
          </cell>
          <cell r="I620">
            <v>31190100</v>
          </cell>
          <cell r="J620">
            <v>31190100</v>
          </cell>
          <cell r="K620">
            <v>31190100</v>
          </cell>
          <cell r="L620">
            <v>31190100</v>
          </cell>
          <cell r="M620">
            <v>31190100</v>
          </cell>
          <cell r="N620">
            <v>31190100</v>
          </cell>
          <cell r="O620">
            <v>31190100</v>
          </cell>
          <cell r="P620">
            <v>31190100</v>
          </cell>
          <cell r="Q620">
            <v>31190100</v>
          </cell>
          <cell r="R620">
            <v>374281200</v>
          </cell>
        </row>
        <row r="621">
          <cell r="C621">
            <v>74306</v>
          </cell>
          <cell r="D621" t="str">
            <v>Subscription</v>
          </cell>
          <cell r="F621">
            <v>2263300</v>
          </cell>
          <cell r="G621">
            <v>2263300</v>
          </cell>
          <cell r="H621">
            <v>2263300</v>
          </cell>
          <cell r="I621">
            <v>2263300</v>
          </cell>
          <cell r="J621">
            <v>2263300</v>
          </cell>
          <cell r="K621">
            <v>2263300</v>
          </cell>
          <cell r="L621">
            <v>2263300</v>
          </cell>
          <cell r="M621">
            <v>2263300</v>
          </cell>
          <cell r="N621">
            <v>2263300</v>
          </cell>
          <cell r="O621">
            <v>2263300</v>
          </cell>
          <cell r="P621">
            <v>2263300</v>
          </cell>
          <cell r="Q621">
            <v>2263300</v>
          </cell>
          <cell r="R621">
            <v>27159600</v>
          </cell>
        </row>
        <row r="623">
          <cell r="C623">
            <v>74350</v>
          </cell>
          <cell r="D623" t="str">
            <v>Representation, Entertainment and Donation</v>
          </cell>
          <cell r="F623">
            <v>227490500</v>
          </cell>
          <cell r="G623">
            <v>227490500</v>
          </cell>
          <cell r="H623">
            <v>227490500</v>
          </cell>
          <cell r="I623">
            <v>227490500</v>
          </cell>
          <cell r="J623">
            <v>227490500</v>
          </cell>
          <cell r="K623">
            <v>227490500</v>
          </cell>
          <cell r="L623">
            <v>227490500</v>
          </cell>
          <cell r="M623">
            <v>227490500</v>
          </cell>
          <cell r="N623">
            <v>227490500</v>
          </cell>
          <cell r="O623">
            <v>227490500</v>
          </cell>
          <cell r="P623">
            <v>227490500</v>
          </cell>
          <cell r="Q623">
            <v>227490500</v>
          </cell>
          <cell r="R623">
            <v>2729886000</v>
          </cell>
        </row>
        <row r="624">
          <cell r="C624">
            <v>74351</v>
          </cell>
          <cell r="D624" t="str">
            <v>Represent. and Donation (Fiscal Non-Deductable Exp.)</v>
          </cell>
          <cell r="F624">
            <v>106932500</v>
          </cell>
          <cell r="G624">
            <v>106932500</v>
          </cell>
          <cell r="H624">
            <v>106932500</v>
          </cell>
          <cell r="I624">
            <v>106932500</v>
          </cell>
          <cell r="J624">
            <v>106932500</v>
          </cell>
          <cell r="K624">
            <v>106932500</v>
          </cell>
          <cell r="L624">
            <v>106932500</v>
          </cell>
          <cell r="M624">
            <v>106932500</v>
          </cell>
          <cell r="N624">
            <v>106932500</v>
          </cell>
          <cell r="O624">
            <v>106932500</v>
          </cell>
          <cell r="P624">
            <v>106932500</v>
          </cell>
          <cell r="Q624">
            <v>106932500</v>
          </cell>
          <cell r="R624">
            <v>1283190000</v>
          </cell>
        </row>
        <row r="625">
          <cell r="C625">
            <v>74352</v>
          </cell>
          <cell r="D625" t="str">
            <v xml:space="preserve">Entertainment (Fiscal Deductable Exp.) </v>
          </cell>
          <cell r="F625">
            <v>120558000</v>
          </cell>
          <cell r="G625">
            <v>120558000</v>
          </cell>
          <cell r="H625">
            <v>120558000</v>
          </cell>
          <cell r="I625">
            <v>120558000</v>
          </cell>
          <cell r="J625">
            <v>120558000</v>
          </cell>
          <cell r="K625">
            <v>120558000</v>
          </cell>
          <cell r="L625">
            <v>120558000</v>
          </cell>
          <cell r="M625">
            <v>120558000</v>
          </cell>
          <cell r="N625">
            <v>120558000</v>
          </cell>
          <cell r="O625">
            <v>120558000</v>
          </cell>
          <cell r="P625">
            <v>120558000</v>
          </cell>
          <cell r="Q625">
            <v>120558000</v>
          </cell>
          <cell r="R625">
            <v>1446696000</v>
          </cell>
        </row>
        <row r="627">
          <cell r="C627">
            <v>74400</v>
          </cell>
          <cell r="D627" t="str">
            <v>Repair and Maintenance</v>
          </cell>
          <cell r="F627">
            <v>1387750600</v>
          </cell>
          <cell r="G627">
            <v>1387750600</v>
          </cell>
          <cell r="H627">
            <v>1387750600</v>
          </cell>
          <cell r="I627">
            <v>1387750600</v>
          </cell>
          <cell r="J627">
            <v>1387750600</v>
          </cell>
          <cell r="K627">
            <v>1387750600</v>
          </cell>
          <cell r="L627">
            <v>1387750600</v>
          </cell>
          <cell r="M627">
            <v>1387750600</v>
          </cell>
          <cell r="N627">
            <v>1387750600</v>
          </cell>
          <cell r="O627">
            <v>1387750600</v>
          </cell>
          <cell r="P627">
            <v>1387750600</v>
          </cell>
          <cell r="Q627">
            <v>1387750600</v>
          </cell>
          <cell r="R627">
            <v>16653007200</v>
          </cell>
        </row>
        <row r="628">
          <cell r="C628">
            <v>74401</v>
          </cell>
          <cell r="D628" t="str">
            <v>RM - Building and Building Improvement</v>
          </cell>
          <cell r="F628">
            <v>146206200</v>
          </cell>
          <cell r="G628">
            <v>146206200</v>
          </cell>
          <cell r="H628">
            <v>146206200</v>
          </cell>
          <cell r="I628">
            <v>146206200</v>
          </cell>
          <cell r="J628">
            <v>146206200</v>
          </cell>
          <cell r="K628">
            <v>146206200</v>
          </cell>
          <cell r="L628">
            <v>146206200</v>
          </cell>
          <cell r="M628">
            <v>146206200</v>
          </cell>
          <cell r="N628">
            <v>146206200</v>
          </cell>
          <cell r="O628">
            <v>146206200</v>
          </cell>
          <cell r="P628">
            <v>146206200</v>
          </cell>
          <cell r="Q628">
            <v>146206200</v>
          </cell>
          <cell r="R628">
            <v>1754474400</v>
          </cell>
        </row>
        <row r="629">
          <cell r="C629">
            <v>74402</v>
          </cell>
          <cell r="D629" t="str">
            <v>RM - Operating Equipment</v>
          </cell>
          <cell r="F629">
            <v>1052075700</v>
          </cell>
          <cell r="G629">
            <v>1052075700</v>
          </cell>
          <cell r="H629">
            <v>1052075700</v>
          </cell>
          <cell r="I629">
            <v>1052075700</v>
          </cell>
          <cell r="J629">
            <v>1052075700</v>
          </cell>
          <cell r="K629">
            <v>1052075700</v>
          </cell>
          <cell r="L629">
            <v>1052075700</v>
          </cell>
          <cell r="M629">
            <v>1052075700</v>
          </cell>
          <cell r="N629">
            <v>1052075700</v>
          </cell>
          <cell r="O629">
            <v>1052075700</v>
          </cell>
          <cell r="P629">
            <v>1052075700</v>
          </cell>
          <cell r="Q629">
            <v>1052075700</v>
          </cell>
          <cell r="R629">
            <v>12624908400</v>
          </cell>
        </row>
        <row r="630">
          <cell r="C630">
            <v>74403</v>
          </cell>
          <cell r="D630" t="str">
            <v>RM - Maintenance Equipment</v>
          </cell>
          <cell r="F630">
            <v>27738600</v>
          </cell>
          <cell r="G630">
            <v>27738600</v>
          </cell>
          <cell r="H630">
            <v>27738600</v>
          </cell>
          <cell r="I630">
            <v>27738600</v>
          </cell>
          <cell r="J630">
            <v>27738600</v>
          </cell>
          <cell r="K630">
            <v>27738600</v>
          </cell>
          <cell r="L630">
            <v>27738600</v>
          </cell>
          <cell r="M630">
            <v>27738600</v>
          </cell>
          <cell r="N630">
            <v>27738600</v>
          </cell>
          <cell r="O630">
            <v>27738600</v>
          </cell>
          <cell r="P630">
            <v>27738600</v>
          </cell>
          <cell r="Q630">
            <v>27738600</v>
          </cell>
          <cell r="R630">
            <v>332863200</v>
          </cell>
        </row>
        <row r="631">
          <cell r="C631">
            <v>74404</v>
          </cell>
          <cell r="D631" t="str">
            <v>RM - Transportation Equipment</v>
          </cell>
          <cell r="F631">
            <v>4163800</v>
          </cell>
          <cell r="G631">
            <v>4163800</v>
          </cell>
          <cell r="H631">
            <v>4163800</v>
          </cell>
          <cell r="I631">
            <v>4163800</v>
          </cell>
          <cell r="J631">
            <v>4163800</v>
          </cell>
          <cell r="K631">
            <v>4163800</v>
          </cell>
          <cell r="L631">
            <v>4163800</v>
          </cell>
          <cell r="M631">
            <v>4163800</v>
          </cell>
          <cell r="N631">
            <v>4163800</v>
          </cell>
          <cell r="O631">
            <v>4163800</v>
          </cell>
          <cell r="P631">
            <v>4163800</v>
          </cell>
          <cell r="Q631">
            <v>4163800</v>
          </cell>
          <cell r="R631">
            <v>49965600</v>
          </cell>
        </row>
        <row r="632">
          <cell r="C632">
            <v>74405</v>
          </cell>
          <cell r="D632" t="str">
            <v>RM - Office Equipment and Furniture</v>
          </cell>
          <cell r="F632">
            <v>55401500</v>
          </cell>
          <cell r="G632">
            <v>55401500</v>
          </cell>
          <cell r="H632">
            <v>55401500</v>
          </cell>
          <cell r="I632">
            <v>55401500</v>
          </cell>
          <cell r="J632">
            <v>55401500</v>
          </cell>
          <cell r="K632">
            <v>55401500</v>
          </cell>
          <cell r="L632">
            <v>55401500</v>
          </cell>
          <cell r="M632">
            <v>55401500</v>
          </cell>
          <cell r="N632">
            <v>55401500</v>
          </cell>
          <cell r="O632">
            <v>55401500</v>
          </cell>
          <cell r="P632">
            <v>55401500</v>
          </cell>
          <cell r="Q632">
            <v>55401500</v>
          </cell>
          <cell r="R632">
            <v>664818000</v>
          </cell>
        </row>
        <row r="633">
          <cell r="C633">
            <v>74406</v>
          </cell>
          <cell r="D633" t="str">
            <v>RM - Communication Equipment</v>
          </cell>
          <cell r="F633">
            <v>2000000</v>
          </cell>
          <cell r="G633">
            <v>2000000</v>
          </cell>
          <cell r="H633">
            <v>2000000</v>
          </cell>
          <cell r="I633">
            <v>2000000</v>
          </cell>
          <cell r="J633">
            <v>2000000</v>
          </cell>
          <cell r="K633">
            <v>2000000</v>
          </cell>
          <cell r="L633">
            <v>2000000</v>
          </cell>
          <cell r="M633">
            <v>2000000</v>
          </cell>
          <cell r="N633">
            <v>2000000</v>
          </cell>
          <cell r="O633">
            <v>2000000</v>
          </cell>
          <cell r="P633">
            <v>2000000</v>
          </cell>
          <cell r="Q633">
            <v>2000000</v>
          </cell>
          <cell r="R633">
            <v>24000000</v>
          </cell>
        </row>
        <row r="634">
          <cell r="C634">
            <v>74407</v>
          </cell>
          <cell r="D634" t="str">
            <v>RM - IT Equipment, Software</v>
          </cell>
          <cell r="F634">
            <v>14480600</v>
          </cell>
          <cell r="G634">
            <v>14480600</v>
          </cell>
          <cell r="H634">
            <v>14480600</v>
          </cell>
          <cell r="I634">
            <v>14480600</v>
          </cell>
          <cell r="J634">
            <v>14480600</v>
          </cell>
          <cell r="K634">
            <v>14480600</v>
          </cell>
          <cell r="L634">
            <v>14480600</v>
          </cell>
          <cell r="M634">
            <v>14480600</v>
          </cell>
          <cell r="N634">
            <v>14480600</v>
          </cell>
          <cell r="O634">
            <v>14480600</v>
          </cell>
          <cell r="P634">
            <v>14480600</v>
          </cell>
          <cell r="Q634">
            <v>14480600</v>
          </cell>
          <cell r="R634">
            <v>173767200</v>
          </cell>
        </row>
        <row r="635">
          <cell r="C635">
            <v>74408</v>
          </cell>
          <cell r="D635" t="str">
            <v>RM - Leased Assets Maintenance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</row>
        <row r="636">
          <cell r="C636">
            <v>74409</v>
          </cell>
          <cell r="D636" t="str">
            <v>RM - Service Charge</v>
          </cell>
          <cell r="F636">
            <v>73365300</v>
          </cell>
          <cell r="G636">
            <v>73365300</v>
          </cell>
          <cell r="H636">
            <v>73365300</v>
          </cell>
          <cell r="I636">
            <v>73365300</v>
          </cell>
          <cell r="J636">
            <v>73365300</v>
          </cell>
          <cell r="K636">
            <v>73365300</v>
          </cell>
          <cell r="L636">
            <v>73365300</v>
          </cell>
          <cell r="M636">
            <v>73365300</v>
          </cell>
          <cell r="N636">
            <v>73365300</v>
          </cell>
          <cell r="O636">
            <v>73365300</v>
          </cell>
          <cell r="P636">
            <v>73365300</v>
          </cell>
          <cell r="Q636">
            <v>73365300</v>
          </cell>
          <cell r="R636">
            <v>880383600</v>
          </cell>
        </row>
        <row r="637">
          <cell r="C637">
            <v>74410</v>
          </cell>
          <cell r="D637" t="str">
            <v>RM - Inventory Short/Over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</row>
        <row r="638">
          <cell r="C638">
            <v>74448</v>
          </cell>
          <cell r="D638" t="str">
            <v>RM - Others</v>
          </cell>
          <cell r="F638">
            <v>12318900</v>
          </cell>
          <cell r="G638">
            <v>12318900</v>
          </cell>
          <cell r="H638">
            <v>12318900</v>
          </cell>
          <cell r="I638">
            <v>12318900</v>
          </cell>
          <cell r="J638">
            <v>12318900</v>
          </cell>
          <cell r="K638">
            <v>12318900</v>
          </cell>
          <cell r="L638">
            <v>12318900</v>
          </cell>
          <cell r="M638">
            <v>12318900</v>
          </cell>
          <cell r="N638">
            <v>12318900</v>
          </cell>
          <cell r="O638">
            <v>12318900</v>
          </cell>
          <cell r="P638">
            <v>12318900</v>
          </cell>
          <cell r="Q638">
            <v>12318900</v>
          </cell>
          <cell r="R638">
            <v>147826800</v>
          </cell>
        </row>
        <row r="639">
          <cell r="C639">
            <v>74449</v>
          </cell>
          <cell r="D639" t="str">
            <v>Fee of Maintenance (Sbjct to WHT)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</row>
        <row r="641">
          <cell r="C641">
            <v>74450</v>
          </cell>
          <cell r="D641" t="str">
            <v>Rent Expenses</v>
          </cell>
          <cell r="F641">
            <v>2291540400</v>
          </cell>
          <cell r="G641">
            <v>2291540400</v>
          </cell>
          <cell r="H641">
            <v>2291540400</v>
          </cell>
          <cell r="I641">
            <v>2291540400</v>
          </cell>
          <cell r="J641">
            <v>2291540400</v>
          </cell>
          <cell r="K641">
            <v>2291540400</v>
          </cell>
          <cell r="L641">
            <v>2302547100</v>
          </cell>
          <cell r="M641">
            <v>2329226100</v>
          </cell>
          <cell r="N641">
            <v>2329226100</v>
          </cell>
          <cell r="O641">
            <v>2329226100</v>
          </cell>
          <cell r="P641">
            <v>2329226100</v>
          </cell>
          <cell r="Q641">
            <v>2329226100</v>
          </cell>
          <cell r="R641">
            <v>27697920000</v>
          </cell>
        </row>
        <row r="642">
          <cell r="C642">
            <v>74451</v>
          </cell>
          <cell r="D642" t="str">
            <v>Space and Office rental</v>
          </cell>
          <cell r="F642">
            <v>1938861500</v>
          </cell>
          <cell r="G642">
            <v>1938861500</v>
          </cell>
          <cell r="H642">
            <v>1938861500</v>
          </cell>
          <cell r="I642">
            <v>1938861500</v>
          </cell>
          <cell r="J642">
            <v>1938861500</v>
          </cell>
          <cell r="K642">
            <v>1938861500</v>
          </cell>
          <cell r="L642">
            <v>1949868200</v>
          </cell>
          <cell r="M642">
            <v>1976547200</v>
          </cell>
          <cell r="N642">
            <v>1976547200</v>
          </cell>
          <cell r="O642">
            <v>1976547200</v>
          </cell>
          <cell r="P642">
            <v>1976547200</v>
          </cell>
          <cell r="Q642">
            <v>1976547200</v>
          </cell>
          <cell r="R642">
            <v>23465773200</v>
          </cell>
        </row>
        <row r="643">
          <cell r="C643">
            <v>74452</v>
          </cell>
          <cell r="D643" t="str">
            <v>Office and IT Equipment (PC, Laptop, Server)</v>
          </cell>
          <cell r="F643">
            <v>11385400</v>
          </cell>
          <cell r="G643">
            <v>11385400</v>
          </cell>
          <cell r="H643">
            <v>11385400</v>
          </cell>
          <cell r="I643">
            <v>11385400</v>
          </cell>
          <cell r="J643">
            <v>11385400</v>
          </cell>
          <cell r="K643">
            <v>11385400</v>
          </cell>
          <cell r="L643">
            <v>11385400</v>
          </cell>
          <cell r="M643">
            <v>11385400</v>
          </cell>
          <cell r="N643">
            <v>11385400</v>
          </cell>
          <cell r="O643">
            <v>11385400</v>
          </cell>
          <cell r="P643">
            <v>11385400</v>
          </cell>
          <cell r="Q643">
            <v>11385400</v>
          </cell>
          <cell r="R643">
            <v>136624800</v>
          </cell>
        </row>
        <row r="644">
          <cell r="C644">
            <v>74453</v>
          </cell>
          <cell r="D644" t="str">
            <v>Vehicles Rental Expense</v>
          </cell>
          <cell r="F644">
            <v>272878100</v>
          </cell>
          <cell r="G644">
            <v>272878100</v>
          </cell>
          <cell r="H644">
            <v>272878100</v>
          </cell>
          <cell r="I644">
            <v>272878100</v>
          </cell>
          <cell r="J644">
            <v>272878100</v>
          </cell>
          <cell r="K644">
            <v>272878100</v>
          </cell>
          <cell r="L644">
            <v>272878100</v>
          </cell>
          <cell r="M644">
            <v>272878100</v>
          </cell>
          <cell r="N644">
            <v>272878100</v>
          </cell>
          <cell r="O644">
            <v>272878100</v>
          </cell>
          <cell r="P644">
            <v>272878100</v>
          </cell>
          <cell r="Q644">
            <v>272878100</v>
          </cell>
          <cell r="R644">
            <v>3274537200</v>
          </cell>
        </row>
        <row r="645">
          <cell r="C645">
            <v>74454</v>
          </cell>
          <cell r="D645" t="str">
            <v>Accomodation Expense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C646">
            <v>74455</v>
          </cell>
          <cell r="D646" t="str">
            <v>Photocopy Machine</v>
          </cell>
          <cell r="F646">
            <v>57763200</v>
          </cell>
          <cell r="G646">
            <v>57763200</v>
          </cell>
          <cell r="H646">
            <v>57763200</v>
          </cell>
          <cell r="I646">
            <v>57763200</v>
          </cell>
          <cell r="J646">
            <v>57763200</v>
          </cell>
          <cell r="K646">
            <v>57763200</v>
          </cell>
          <cell r="L646">
            <v>57763200</v>
          </cell>
          <cell r="M646">
            <v>57763200</v>
          </cell>
          <cell r="N646">
            <v>57763200</v>
          </cell>
          <cell r="O646">
            <v>57763200</v>
          </cell>
          <cell r="P646">
            <v>57763200</v>
          </cell>
          <cell r="Q646">
            <v>57763200</v>
          </cell>
          <cell r="R646">
            <v>693158400</v>
          </cell>
        </row>
        <row r="647">
          <cell r="C647">
            <v>74456</v>
          </cell>
          <cell r="D647" t="str">
            <v>Dispenser Machine</v>
          </cell>
          <cell r="F647">
            <v>3744400</v>
          </cell>
          <cell r="G647">
            <v>3744400</v>
          </cell>
          <cell r="H647">
            <v>3744400</v>
          </cell>
          <cell r="I647">
            <v>3744400</v>
          </cell>
          <cell r="J647">
            <v>3744400</v>
          </cell>
          <cell r="K647">
            <v>3744400</v>
          </cell>
          <cell r="L647">
            <v>3744400</v>
          </cell>
          <cell r="M647">
            <v>3744400</v>
          </cell>
          <cell r="N647">
            <v>3744400</v>
          </cell>
          <cell r="O647">
            <v>3744400</v>
          </cell>
          <cell r="P647">
            <v>3744400</v>
          </cell>
          <cell r="Q647">
            <v>3744400</v>
          </cell>
          <cell r="R647">
            <v>44932800</v>
          </cell>
        </row>
        <row r="648">
          <cell r="C648">
            <v>74499</v>
          </cell>
          <cell r="D648" t="str">
            <v>Other Rent Expenses</v>
          </cell>
          <cell r="F648">
            <v>6907800</v>
          </cell>
          <cell r="G648">
            <v>6907800</v>
          </cell>
          <cell r="H648">
            <v>6907800</v>
          </cell>
          <cell r="I648">
            <v>6907800</v>
          </cell>
          <cell r="J648">
            <v>6907800</v>
          </cell>
          <cell r="K648">
            <v>6907800</v>
          </cell>
          <cell r="L648">
            <v>6907800</v>
          </cell>
          <cell r="M648">
            <v>6907800</v>
          </cell>
          <cell r="N648">
            <v>6907800</v>
          </cell>
          <cell r="O648">
            <v>6907800</v>
          </cell>
          <cell r="P648">
            <v>6907800</v>
          </cell>
          <cell r="Q648">
            <v>6907800</v>
          </cell>
          <cell r="R648">
            <v>82893600</v>
          </cell>
        </row>
        <row r="650">
          <cell r="C650">
            <v>74500</v>
          </cell>
          <cell r="D650" t="str">
            <v>Insurance Expenses</v>
          </cell>
          <cell r="F650">
            <v>87665400</v>
          </cell>
          <cell r="G650">
            <v>87665400</v>
          </cell>
          <cell r="H650">
            <v>87665400</v>
          </cell>
          <cell r="I650">
            <v>87665400</v>
          </cell>
          <cell r="J650">
            <v>87665400</v>
          </cell>
          <cell r="K650">
            <v>87665400</v>
          </cell>
          <cell r="L650">
            <v>87665400</v>
          </cell>
          <cell r="M650">
            <v>87665400</v>
          </cell>
          <cell r="N650">
            <v>87665400</v>
          </cell>
          <cell r="O650">
            <v>87665400</v>
          </cell>
          <cell r="P650">
            <v>87665400</v>
          </cell>
          <cell r="Q650">
            <v>87665400</v>
          </cell>
          <cell r="R650">
            <v>1051984800</v>
          </cell>
        </row>
        <row r="651">
          <cell r="C651">
            <v>74501</v>
          </cell>
          <cell r="D651" t="str">
            <v>GH Liabilities Insurance</v>
          </cell>
          <cell r="F651">
            <v>31691000</v>
          </cell>
          <cell r="G651">
            <v>31691000</v>
          </cell>
          <cell r="H651">
            <v>31691000</v>
          </cell>
          <cell r="I651">
            <v>31691000</v>
          </cell>
          <cell r="J651">
            <v>31691000</v>
          </cell>
          <cell r="K651">
            <v>31691000</v>
          </cell>
          <cell r="L651">
            <v>31691000</v>
          </cell>
          <cell r="M651">
            <v>31691000</v>
          </cell>
          <cell r="N651">
            <v>31691000</v>
          </cell>
          <cell r="O651">
            <v>31691000</v>
          </cell>
          <cell r="P651">
            <v>31691000</v>
          </cell>
          <cell r="Q651">
            <v>31691000</v>
          </cell>
          <cell r="R651">
            <v>380292000</v>
          </cell>
        </row>
        <row r="652">
          <cell r="C652">
            <v>74502</v>
          </cell>
          <cell r="D652" t="str">
            <v>Cargo Liabilities Insurance</v>
          </cell>
          <cell r="F652">
            <v>3177100</v>
          </cell>
          <cell r="G652">
            <v>3177100</v>
          </cell>
          <cell r="H652">
            <v>3177100</v>
          </cell>
          <cell r="I652">
            <v>3177100</v>
          </cell>
          <cell r="J652">
            <v>3177100</v>
          </cell>
          <cell r="K652">
            <v>3177100</v>
          </cell>
          <cell r="L652">
            <v>3177100</v>
          </cell>
          <cell r="M652">
            <v>3177100</v>
          </cell>
          <cell r="N652">
            <v>3177100</v>
          </cell>
          <cell r="O652">
            <v>3177100</v>
          </cell>
          <cell r="P652">
            <v>3177100</v>
          </cell>
          <cell r="Q652">
            <v>3177100</v>
          </cell>
          <cell r="R652">
            <v>38125200</v>
          </cell>
        </row>
        <row r="653">
          <cell r="C653">
            <v>74503</v>
          </cell>
          <cell r="D653" t="str">
            <v>GSE Insurance</v>
          </cell>
          <cell r="F653">
            <v>39157900</v>
          </cell>
          <cell r="G653">
            <v>39157900</v>
          </cell>
          <cell r="H653">
            <v>39157900</v>
          </cell>
          <cell r="I653">
            <v>39157900</v>
          </cell>
          <cell r="J653">
            <v>39157900</v>
          </cell>
          <cell r="K653">
            <v>39157900</v>
          </cell>
          <cell r="L653">
            <v>39157900</v>
          </cell>
          <cell r="M653">
            <v>39157900</v>
          </cell>
          <cell r="N653">
            <v>39157900</v>
          </cell>
          <cell r="O653">
            <v>39157900</v>
          </cell>
          <cell r="P653">
            <v>39157900</v>
          </cell>
          <cell r="Q653">
            <v>39157900</v>
          </cell>
          <cell r="R653">
            <v>469894800</v>
          </cell>
        </row>
        <row r="654">
          <cell r="C654">
            <v>74504</v>
          </cell>
          <cell r="D654" t="str">
            <v>Building Insurance</v>
          </cell>
          <cell r="F654">
            <v>1561600</v>
          </cell>
          <cell r="G654">
            <v>1561600</v>
          </cell>
          <cell r="H654">
            <v>1561600</v>
          </cell>
          <cell r="I654">
            <v>1561600</v>
          </cell>
          <cell r="J654">
            <v>1561600</v>
          </cell>
          <cell r="K654">
            <v>1561600</v>
          </cell>
          <cell r="L654">
            <v>1561600</v>
          </cell>
          <cell r="M654">
            <v>1561600</v>
          </cell>
          <cell r="N654">
            <v>1561600</v>
          </cell>
          <cell r="O654">
            <v>1561600</v>
          </cell>
          <cell r="P654">
            <v>1561600</v>
          </cell>
          <cell r="Q654">
            <v>1561600</v>
          </cell>
          <cell r="R654">
            <v>18739200</v>
          </cell>
        </row>
        <row r="655">
          <cell r="C655">
            <v>74505</v>
          </cell>
          <cell r="D655" t="str">
            <v>Vehicles Insurance</v>
          </cell>
          <cell r="F655">
            <v>2458600</v>
          </cell>
          <cell r="G655">
            <v>2458600</v>
          </cell>
          <cell r="H655">
            <v>2458600</v>
          </cell>
          <cell r="I655">
            <v>2458600</v>
          </cell>
          <cell r="J655">
            <v>2458600</v>
          </cell>
          <cell r="K655">
            <v>2458600</v>
          </cell>
          <cell r="L655">
            <v>2458600</v>
          </cell>
          <cell r="M655">
            <v>2458600</v>
          </cell>
          <cell r="N655">
            <v>2458600</v>
          </cell>
          <cell r="O655">
            <v>2458600</v>
          </cell>
          <cell r="P655">
            <v>2458600</v>
          </cell>
          <cell r="Q655">
            <v>2458600</v>
          </cell>
          <cell r="R655">
            <v>29503200</v>
          </cell>
        </row>
        <row r="656">
          <cell r="C656">
            <v>74506</v>
          </cell>
          <cell r="D656" t="str">
            <v>Radio Communication Insurance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C657">
            <v>74549</v>
          </cell>
          <cell r="D657" t="str">
            <v>Other Insurance Expense</v>
          </cell>
          <cell r="F657">
            <v>9619200</v>
          </cell>
          <cell r="G657">
            <v>9619200</v>
          </cell>
          <cell r="H657">
            <v>9619200</v>
          </cell>
          <cell r="I657">
            <v>9619200</v>
          </cell>
          <cell r="J657">
            <v>9619200</v>
          </cell>
          <cell r="K657">
            <v>9619200</v>
          </cell>
          <cell r="L657">
            <v>9619200</v>
          </cell>
          <cell r="M657">
            <v>9619200</v>
          </cell>
          <cell r="N657">
            <v>9619200</v>
          </cell>
          <cell r="O657">
            <v>9619200</v>
          </cell>
          <cell r="P657">
            <v>9619200</v>
          </cell>
          <cell r="Q657">
            <v>9619200</v>
          </cell>
          <cell r="R657">
            <v>115430400</v>
          </cell>
        </row>
        <row r="659">
          <cell r="C659">
            <v>74550</v>
          </cell>
          <cell r="D659" t="str">
            <v>Professional fee</v>
          </cell>
          <cell r="F659">
            <v>351749500</v>
          </cell>
          <cell r="G659">
            <v>351749500</v>
          </cell>
          <cell r="H659">
            <v>351749500</v>
          </cell>
          <cell r="I659">
            <v>351749500</v>
          </cell>
          <cell r="J659">
            <v>351749500</v>
          </cell>
          <cell r="K659">
            <v>351749500</v>
          </cell>
          <cell r="L659">
            <v>351749500</v>
          </cell>
          <cell r="M659">
            <v>351749500</v>
          </cell>
          <cell r="N659">
            <v>351749500</v>
          </cell>
          <cell r="O659">
            <v>351749500</v>
          </cell>
          <cell r="P659">
            <v>351749500</v>
          </cell>
          <cell r="Q659">
            <v>351749500</v>
          </cell>
          <cell r="R659">
            <v>4220994000</v>
          </cell>
        </row>
        <row r="660">
          <cell r="C660">
            <v>74551</v>
          </cell>
          <cell r="D660" t="str">
            <v>Audit fees</v>
          </cell>
          <cell r="F660">
            <v>37301700</v>
          </cell>
          <cell r="G660">
            <v>37301700</v>
          </cell>
          <cell r="H660">
            <v>37301700</v>
          </cell>
          <cell r="I660">
            <v>37301700</v>
          </cell>
          <cell r="J660">
            <v>37301700</v>
          </cell>
          <cell r="K660">
            <v>37301700</v>
          </cell>
          <cell r="L660">
            <v>37301700</v>
          </cell>
          <cell r="M660">
            <v>37301700</v>
          </cell>
          <cell r="N660">
            <v>37301700</v>
          </cell>
          <cell r="O660">
            <v>37301700</v>
          </cell>
          <cell r="P660">
            <v>37301700</v>
          </cell>
          <cell r="Q660">
            <v>37301700</v>
          </cell>
          <cell r="R660">
            <v>447620400</v>
          </cell>
        </row>
        <row r="661">
          <cell r="C661">
            <v>74552</v>
          </cell>
          <cell r="D661" t="str">
            <v>Tax Consultants</v>
          </cell>
          <cell r="F661">
            <v>4166700</v>
          </cell>
          <cell r="G661">
            <v>4166700</v>
          </cell>
          <cell r="H661">
            <v>4166700</v>
          </cell>
          <cell r="I661">
            <v>4166700</v>
          </cell>
          <cell r="J661">
            <v>4166700</v>
          </cell>
          <cell r="K661">
            <v>4166700</v>
          </cell>
          <cell r="L661">
            <v>4166700</v>
          </cell>
          <cell r="M661">
            <v>4166700</v>
          </cell>
          <cell r="N661">
            <v>4166700</v>
          </cell>
          <cell r="O661">
            <v>4166700</v>
          </cell>
          <cell r="P661">
            <v>4166700</v>
          </cell>
          <cell r="Q661">
            <v>4166700</v>
          </cell>
          <cell r="R661">
            <v>50000400</v>
          </cell>
        </row>
        <row r="662">
          <cell r="C662">
            <v>74553</v>
          </cell>
          <cell r="D662" t="str">
            <v>Actuarial Services</v>
          </cell>
          <cell r="F662">
            <v>1666700</v>
          </cell>
          <cell r="G662">
            <v>1666700</v>
          </cell>
          <cell r="H662">
            <v>1666700</v>
          </cell>
          <cell r="I662">
            <v>1666700</v>
          </cell>
          <cell r="J662">
            <v>1666700</v>
          </cell>
          <cell r="K662">
            <v>1666700</v>
          </cell>
          <cell r="L662">
            <v>1666700</v>
          </cell>
          <cell r="M662">
            <v>1666700</v>
          </cell>
          <cell r="N662">
            <v>1666700</v>
          </cell>
          <cell r="O662">
            <v>1666700</v>
          </cell>
          <cell r="P662">
            <v>1666700</v>
          </cell>
          <cell r="Q662">
            <v>1666700</v>
          </cell>
          <cell r="R662">
            <v>20000400</v>
          </cell>
        </row>
        <row r="663">
          <cell r="C663">
            <v>74554</v>
          </cell>
          <cell r="D663" t="str">
            <v>Legal Consultants</v>
          </cell>
          <cell r="F663">
            <v>20833300</v>
          </cell>
          <cell r="G663">
            <v>20833300</v>
          </cell>
          <cell r="H663">
            <v>20833300</v>
          </cell>
          <cell r="I663">
            <v>20833300</v>
          </cell>
          <cell r="J663">
            <v>20833300</v>
          </cell>
          <cell r="K663">
            <v>20833300</v>
          </cell>
          <cell r="L663">
            <v>20833300</v>
          </cell>
          <cell r="M663">
            <v>20833300</v>
          </cell>
          <cell r="N663">
            <v>20833300</v>
          </cell>
          <cell r="O663">
            <v>20833300</v>
          </cell>
          <cell r="P663">
            <v>20833300</v>
          </cell>
          <cell r="Q663">
            <v>20833300</v>
          </cell>
          <cell r="R663">
            <v>249999600</v>
          </cell>
        </row>
        <row r="664">
          <cell r="C664">
            <v>74555</v>
          </cell>
          <cell r="D664" t="str">
            <v>Management Fees</v>
          </cell>
          <cell r="F664">
            <v>196739400</v>
          </cell>
          <cell r="G664">
            <v>196739400</v>
          </cell>
          <cell r="H664">
            <v>196739400</v>
          </cell>
          <cell r="I664">
            <v>196739400</v>
          </cell>
          <cell r="J664">
            <v>196739400</v>
          </cell>
          <cell r="K664">
            <v>196739400</v>
          </cell>
          <cell r="L664">
            <v>196739400</v>
          </cell>
          <cell r="M664">
            <v>196739400</v>
          </cell>
          <cell r="N664">
            <v>196739400</v>
          </cell>
          <cell r="O664">
            <v>196739400</v>
          </cell>
          <cell r="P664">
            <v>196739400</v>
          </cell>
          <cell r="Q664">
            <v>196739400</v>
          </cell>
          <cell r="R664">
            <v>2360872800</v>
          </cell>
        </row>
        <row r="665">
          <cell r="C665">
            <v>74556</v>
          </cell>
          <cell r="D665" t="str">
            <v>Monthly Doctor's Fees</v>
          </cell>
          <cell r="F665">
            <v>29791700</v>
          </cell>
          <cell r="G665">
            <v>29791700</v>
          </cell>
          <cell r="H665">
            <v>29791700</v>
          </cell>
          <cell r="I665">
            <v>29791700</v>
          </cell>
          <cell r="J665">
            <v>29791700</v>
          </cell>
          <cell r="K665">
            <v>29791700</v>
          </cell>
          <cell r="L665">
            <v>29791700</v>
          </cell>
          <cell r="M665">
            <v>29791700</v>
          </cell>
          <cell r="N665">
            <v>29791700</v>
          </cell>
          <cell r="O665">
            <v>29791700</v>
          </cell>
          <cell r="P665">
            <v>29791700</v>
          </cell>
          <cell r="Q665">
            <v>29791700</v>
          </cell>
          <cell r="R665">
            <v>357500400</v>
          </cell>
        </row>
        <row r="666">
          <cell r="C666">
            <v>74599</v>
          </cell>
          <cell r="D666" t="str">
            <v>Other professional Services</v>
          </cell>
          <cell r="F666">
            <v>61250000</v>
          </cell>
          <cell r="G666">
            <v>61250000</v>
          </cell>
          <cell r="H666">
            <v>61250000</v>
          </cell>
          <cell r="I666">
            <v>61250000</v>
          </cell>
          <cell r="J666">
            <v>61250000</v>
          </cell>
          <cell r="K666">
            <v>61250000</v>
          </cell>
          <cell r="L666">
            <v>61250000</v>
          </cell>
          <cell r="M666">
            <v>61250000</v>
          </cell>
          <cell r="N666">
            <v>61250000</v>
          </cell>
          <cell r="O666">
            <v>61250000</v>
          </cell>
          <cell r="P666">
            <v>61250000</v>
          </cell>
          <cell r="Q666">
            <v>61250000</v>
          </cell>
          <cell r="R666">
            <v>735000000</v>
          </cell>
        </row>
        <row r="668">
          <cell r="C668">
            <v>74600</v>
          </cell>
          <cell r="D668" t="str">
            <v>Permits and Licenses</v>
          </cell>
          <cell r="F668">
            <v>554166100</v>
          </cell>
          <cell r="G668">
            <v>554166100</v>
          </cell>
          <cell r="H668">
            <v>554166100</v>
          </cell>
          <cell r="I668">
            <v>554166100</v>
          </cell>
          <cell r="J668">
            <v>554166100</v>
          </cell>
          <cell r="K668">
            <v>554166100</v>
          </cell>
          <cell r="L668">
            <v>554166100</v>
          </cell>
          <cell r="M668">
            <v>554166100</v>
          </cell>
          <cell r="N668">
            <v>554166100</v>
          </cell>
          <cell r="O668">
            <v>554166100</v>
          </cell>
          <cell r="P668">
            <v>554166100</v>
          </cell>
          <cell r="Q668">
            <v>554166100</v>
          </cell>
          <cell r="R668">
            <v>6649993200</v>
          </cell>
        </row>
        <row r="669">
          <cell r="C669">
            <v>74601</v>
          </cell>
          <cell r="D669" t="str">
            <v>Software Licences</v>
          </cell>
          <cell r="F669">
            <v>358590700</v>
          </cell>
          <cell r="G669">
            <v>358590700</v>
          </cell>
          <cell r="H669">
            <v>358590700</v>
          </cell>
          <cell r="I669">
            <v>358590700</v>
          </cell>
          <cell r="J669">
            <v>358590700</v>
          </cell>
          <cell r="K669">
            <v>358590700</v>
          </cell>
          <cell r="L669">
            <v>358590700</v>
          </cell>
          <cell r="M669">
            <v>358590700</v>
          </cell>
          <cell r="N669">
            <v>358590700</v>
          </cell>
          <cell r="O669">
            <v>358590700</v>
          </cell>
          <cell r="P669">
            <v>358590700</v>
          </cell>
          <cell r="Q669">
            <v>358590700</v>
          </cell>
          <cell r="R669">
            <v>4303088400</v>
          </cell>
        </row>
        <row r="670">
          <cell r="C670">
            <v>74602</v>
          </cell>
          <cell r="D670" t="str">
            <v>Operator Licences</v>
          </cell>
          <cell r="F670">
            <v>15598200</v>
          </cell>
          <cell r="G670">
            <v>15598200</v>
          </cell>
          <cell r="H670">
            <v>15598200</v>
          </cell>
          <cell r="I670">
            <v>15598200</v>
          </cell>
          <cell r="J670">
            <v>15598200</v>
          </cell>
          <cell r="K670">
            <v>15598200</v>
          </cell>
          <cell r="L670">
            <v>15598200</v>
          </cell>
          <cell r="M670">
            <v>15598200</v>
          </cell>
          <cell r="N670">
            <v>15598200</v>
          </cell>
          <cell r="O670">
            <v>15598200</v>
          </cell>
          <cell r="P670">
            <v>15598200</v>
          </cell>
          <cell r="Q670">
            <v>15598200</v>
          </cell>
          <cell r="R670">
            <v>187178400</v>
          </cell>
        </row>
        <row r="671">
          <cell r="C671">
            <v>74603</v>
          </cell>
          <cell r="D671" t="str">
            <v>Vehicle registration</v>
          </cell>
          <cell r="F671">
            <v>2576400</v>
          </cell>
          <cell r="G671">
            <v>2576400</v>
          </cell>
          <cell r="H671">
            <v>2576400</v>
          </cell>
          <cell r="I671">
            <v>2576400</v>
          </cell>
          <cell r="J671">
            <v>2576400</v>
          </cell>
          <cell r="K671">
            <v>2576400</v>
          </cell>
          <cell r="L671">
            <v>2576400</v>
          </cell>
          <cell r="M671">
            <v>2576400</v>
          </cell>
          <cell r="N671">
            <v>2576400</v>
          </cell>
          <cell r="O671">
            <v>2576400</v>
          </cell>
          <cell r="P671">
            <v>2576400</v>
          </cell>
          <cell r="Q671">
            <v>2576400</v>
          </cell>
          <cell r="R671">
            <v>30916800</v>
          </cell>
        </row>
        <row r="672">
          <cell r="C672">
            <v>74604</v>
          </cell>
          <cell r="D672" t="str">
            <v>GSE Parking Permit</v>
          </cell>
          <cell r="F672">
            <v>11267800</v>
          </cell>
          <cell r="G672">
            <v>11267800</v>
          </cell>
          <cell r="H672">
            <v>11267800</v>
          </cell>
          <cell r="I672">
            <v>11267800</v>
          </cell>
          <cell r="J672">
            <v>11267800</v>
          </cell>
          <cell r="K672">
            <v>11267800</v>
          </cell>
          <cell r="L672">
            <v>11267800</v>
          </cell>
          <cell r="M672">
            <v>11267800</v>
          </cell>
          <cell r="N672">
            <v>11267800</v>
          </cell>
          <cell r="O672">
            <v>11267800</v>
          </cell>
          <cell r="P672">
            <v>11267800</v>
          </cell>
          <cell r="Q672">
            <v>11267800</v>
          </cell>
          <cell r="R672">
            <v>135213600</v>
          </cell>
        </row>
        <row r="673">
          <cell r="C673">
            <v>74605</v>
          </cell>
          <cell r="D673" t="str">
            <v>Non-GSE Parking Permits</v>
          </cell>
          <cell r="F673">
            <v>52547700</v>
          </cell>
          <cell r="G673">
            <v>52547700</v>
          </cell>
          <cell r="H673">
            <v>52547700</v>
          </cell>
          <cell r="I673">
            <v>52547700</v>
          </cell>
          <cell r="J673">
            <v>52547700</v>
          </cell>
          <cell r="K673">
            <v>52547700</v>
          </cell>
          <cell r="L673">
            <v>52547700</v>
          </cell>
          <cell r="M673">
            <v>52547700</v>
          </cell>
          <cell r="N673">
            <v>52547700</v>
          </cell>
          <cell r="O673">
            <v>52547700</v>
          </cell>
          <cell r="P673">
            <v>52547700</v>
          </cell>
          <cell r="Q673">
            <v>52547700</v>
          </cell>
          <cell r="R673">
            <v>630572400</v>
          </cell>
        </row>
        <row r="674">
          <cell r="C674">
            <v>74606</v>
          </cell>
          <cell r="D674" t="str">
            <v>Communication License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C675">
            <v>74607</v>
          </cell>
          <cell r="D675" t="str">
            <v>Membership</v>
          </cell>
          <cell r="F675">
            <v>23359300</v>
          </cell>
          <cell r="G675">
            <v>23359300</v>
          </cell>
          <cell r="H675">
            <v>23359300</v>
          </cell>
          <cell r="I675">
            <v>23359300</v>
          </cell>
          <cell r="J675">
            <v>23359300</v>
          </cell>
          <cell r="K675">
            <v>23359300</v>
          </cell>
          <cell r="L675">
            <v>23359300</v>
          </cell>
          <cell r="M675">
            <v>23359300</v>
          </cell>
          <cell r="N675">
            <v>23359300</v>
          </cell>
          <cell r="O675">
            <v>23359300</v>
          </cell>
          <cell r="P675">
            <v>23359300</v>
          </cell>
          <cell r="Q675">
            <v>23359300</v>
          </cell>
          <cell r="R675">
            <v>280311600</v>
          </cell>
        </row>
        <row r="676">
          <cell r="C676">
            <v>74608</v>
          </cell>
          <cell r="D676" t="str">
            <v>Pajak Bumi dan Bangunan (PBB)</v>
          </cell>
          <cell r="F676">
            <v>14170400</v>
          </cell>
          <cell r="G676">
            <v>14170400</v>
          </cell>
          <cell r="H676">
            <v>14170400</v>
          </cell>
          <cell r="I676">
            <v>14170400</v>
          </cell>
          <cell r="J676">
            <v>14170400</v>
          </cell>
          <cell r="K676">
            <v>14170400</v>
          </cell>
          <cell r="L676">
            <v>14170400</v>
          </cell>
          <cell r="M676">
            <v>14170400</v>
          </cell>
          <cell r="N676">
            <v>14170400</v>
          </cell>
          <cell r="O676">
            <v>14170400</v>
          </cell>
          <cell r="P676">
            <v>14170400</v>
          </cell>
          <cell r="Q676">
            <v>14170400</v>
          </cell>
          <cell r="R676">
            <v>170044800</v>
          </cell>
        </row>
        <row r="677">
          <cell r="C677">
            <v>74609</v>
          </cell>
          <cell r="D677" t="str">
            <v>Company Operating Licence</v>
          </cell>
          <cell r="F677">
            <v>60166700</v>
          </cell>
          <cell r="G677">
            <v>60166700</v>
          </cell>
          <cell r="H677">
            <v>60166700</v>
          </cell>
          <cell r="I677">
            <v>60166700</v>
          </cell>
          <cell r="J677">
            <v>60166700</v>
          </cell>
          <cell r="K677">
            <v>60166700</v>
          </cell>
          <cell r="L677">
            <v>60166700</v>
          </cell>
          <cell r="M677">
            <v>60166700</v>
          </cell>
          <cell r="N677">
            <v>60166700</v>
          </cell>
          <cell r="O677">
            <v>60166700</v>
          </cell>
          <cell r="P677">
            <v>60166700</v>
          </cell>
          <cell r="Q677">
            <v>60166700</v>
          </cell>
          <cell r="R677">
            <v>722000400</v>
          </cell>
        </row>
        <row r="678">
          <cell r="C678">
            <v>74649</v>
          </cell>
          <cell r="D678" t="str">
            <v>Other Permit and Protection</v>
          </cell>
          <cell r="F678">
            <v>15888900</v>
          </cell>
          <cell r="G678">
            <v>15888900</v>
          </cell>
          <cell r="H678">
            <v>15888900</v>
          </cell>
          <cell r="I678">
            <v>15888900</v>
          </cell>
          <cell r="J678">
            <v>15888900</v>
          </cell>
          <cell r="K678">
            <v>15888900</v>
          </cell>
          <cell r="L678">
            <v>15888900</v>
          </cell>
          <cell r="M678">
            <v>15888900</v>
          </cell>
          <cell r="N678">
            <v>15888900</v>
          </cell>
          <cell r="O678">
            <v>15888900</v>
          </cell>
          <cell r="P678">
            <v>15888900</v>
          </cell>
          <cell r="Q678">
            <v>15888900</v>
          </cell>
          <cell r="R678">
            <v>190666800</v>
          </cell>
        </row>
        <row r="680">
          <cell r="C680">
            <v>74750</v>
          </cell>
          <cell r="D680" t="str">
            <v>Amortization Expenses</v>
          </cell>
          <cell r="F680">
            <v>250000</v>
          </cell>
          <cell r="G680">
            <v>250000</v>
          </cell>
          <cell r="H680">
            <v>250000</v>
          </cell>
          <cell r="I680">
            <v>250000</v>
          </cell>
          <cell r="J680">
            <v>250000</v>
          </cell>
          <cell r="K680">
            <v>250000</v>
          </cell>
          <cell r="L680">
            <v>250000</v>
          </cell>
          <cell r="M680">
            <v>250000</v>
          </cell>
          <cell r="N680">
            <v>250000</v>
          </cell>
          <cell r="O680">
            <v>250000</v>
          </cell>
          <cell r="P680">
            <v>250000</v>
          </cell>
          <cell r="Q680">
            <v>250000</v>
          </cell>
          <cell r="R680">
            <v>3000000</v>
          </cell>
        </row>
        <row r="681">
          <cell r="C681">
            <v>74751</v>
          </cell>
          <cell r="D681" t="str">
            <v>Amortization Expense - Licence</v>
          </cell>
          <cell r="F681">
            <v>250000</v>
          </cell>
          <cell r="G681">
            <v>250000</v>
          </cell>
          <cell r="H681">
            <v>250000</v>
          </cell>
          <cell r="I681">
            <v>250000</v>
          </cell>
          <cell r="J681">
            <v>250000</v>
          </cell>
          <cell r="K681">
            <v>250000</v>
          </cell>
          <cell r="L681">
            <v>250000</v>
          </cell>
          <cell r="M681">
            <v>250000</v>
          </cell>
          <cell r="N681">
            <v>250000</v>
          </cell>
          <cell r="O681">
            <v>250000</v>
          </cell>
          <cell r="P681">
            <v>250000</v>
          </cell>
          <cell r="Q681">
            <v>250000</v>
          </cell>
          <cell r="R681">
            <v>3000000</v>
          </cell>
        </row>
        <row r="683">
          <cell r="C683">
            <v>74800</v>
          </cell>
          <cell r="D683" t="str">
            <v>Business Tools</v>
          </cell>
          <cell r="F683">
            <v>115107400</v>
          </cell>
          <cell r="G683">
            <v>115107400</v>
          </cell>
          <cell r="H683">
            <v>115107400</v>
          </cell>
          <cell r="I683">
            <v>115107400</v>
          </cell>
          <cell r="J683">
            <v>115107400</v>
          </cell>
          <cell r="K683">
            <v>115107400</v>
          </cell>
          <cell r="L683">
            <v>115107400</v>
          </cell>
          <cell r="M683">
            <v>115107400</v>
          </cell>
          <cell r="N683">
            <v>115107400</v>
          </cell>
          <cell r="O683">
            <v>115107400</v>
          </cell>
          <cell r="P683">
            <v>115107400</v>
          </cell>
          <cell r="Q683">
            <v>115107400</v>
          </cell>
          <cell r="R683">
            <v>1381288800</v>
          </cell>
        </row>
        <row r="684">
          <cell r="C684">
            <v>74801</v>
          </cell>
          <cell r="D684" t="str">
            <v>Business Tools (UCA)</v>
          </cell>
          <cell r="F684">
            <v>115107400</v>
          </cell>
          <cell r="G684">
            <v>115107400</v>
          </cell>
          <cell r="H684">
            <v>115107400</v>
          </cell>
          <cell r="I684">
            <v>115107400</v>
          </cell>
          <cell r="J684">
            <v>115107400</v>
          </cell>
          <cell r="K684">
            <v>115107400</v>
          </cell>
          <cell r="L684">
            <v>115107400</v>
          </cell>
          <cell r="M684">
            <v>115107400</v>
          </cell>
          <cell r="N684">
            <v>115107400</v>
          </cell>
          <cell r="O684">
            <v>115107400</v>
          </cell>
          <cell r="P684">
            <v>115107400</v>
          </cell>
          <cell r="Q684">
            <v>115107400</v>
          </cell>
          <cell r="R684">
            <v>1381288800</v>
          </cell>
        </row>
        <row r="686">
          <cell r="C686">
            <v>74900</v>
          </cell>
          <cell r="D686" t="str">
            <v>Other General Administration Exp</v>
          </cell>
          <cell r="F686">
            <v>895122300</v>
          </cell>
          <cell r="G686">
            <v>895122300</v>
          </cell>
          <cell r="H686">
            <v>895122300</v>
          </cell>
          <cell r="I686">
            <v>895122300</v>
          </cell>
          <cell r="J686">
            <v>895122300</v>
          </cell>
          <cell r="K686">
            <v>906462300</v>
          </cell>
          <cell r="L686">
            <v>937399800</v>
          </cell>
          <cell r="M686">
            <v>937399800</v>
          </cell>
          <cell r="N686">
            <v>937399800</v>
          </cell>
          <cell r="O686">
            <v>937399800</v>
          </cell>
          <cell r="P686">
            <v>937399800</v>
          </cell>
          <cell r="Q686">
            <v>937399800</v>
          </cell>
          <cell r="R686">
            <v>11006472600</v>
          </cell>
        </row>
        <row r="687">
          <cell r="C687">
            <v>74901</v>
          </cell>
          <cell r="D687" t="str">
            <v>Consumption</v>
          </cell>
          <cell r="F687">
            <v>84171700</v>
          </cell>
          <cell r="G687">
            <v>84171700</v>
          </cell>
          <cell r="H687">
            <v>84171700</v>
          </cell>
          <cell r="I687">
            <v>84171700</v>
          </cell>
          <cell r="J687">
            <v>84171700</v>
          </cell>
          <cell r="K687">
            <v>84171700</v>
          </cell>
          <cell r="L687">
            <v>84171700</v>
          </cell>
          <cell r="M687">
            <v>84171700</v>
          </cell>
          <cell r="N687">
            <v>84171700</v>
          </cell>
          <cell r="O687">
            <v>84171700</v>
          </cell>
          <cell r="P687">
            <v>84171700</v>
          </cell>
          <cell r="Q687">
            <v>84171700</v>
          </cell>
          <cell r="R687">
            <v>1010060400</v>
          </cell>
        </row>
        <row r="688">
          <cell r="C688">
            <v>74902</v>
          </cell>
          <cell r="D688" t="str">
            <v>Uniform</v>
          </cell>
          <cell r="F688">
            <v>194025500</v>
          </cell>
          <cell r="G688">
            <v>194025500</v>
          </cell>
          <cell r="H688">
            <v>194025500</v>
          </cell>
          <cell r="I688">
            <v>194025500</v>
          </cell>
          <cell r="J688">
            <v>194025500</v>
          </cell>
          <cell r="K688">
            <v>194025500</v>
          </cell>
          <cell r="L688">
            <v>194025500</v>
          </cell>
          <cell r="M688">
            <v>194025500</v>
          </cell>
          <cell r="N688">
            <v>194025500</v>
          </cell>
          <cell r="O688">
            <v>194025500</v>
          </cell>
          <cell r="P688">
            <v>194025500</v>
          </cell>
          <cell r="Q688">
            <v>194025500</v>
          </cell>
          <cell r="R688">
            <v>2328306000</v>
          </cell>
        </row>
        <row r="689">
          <cell r="C689">
            <v>74903</v>
          </cell>
          <cell r="D689" t="str">
            <v>Research and Development</v>
          </cell>
          <cell r="F689">
            <v>25000000</v>
          </cell>
          <cell r="G689">
            <v>25000000</v>
          </cell>
          <cell r="H689">
            <v>25000000</v>
          </cell>
          <cell r="I689">
            <v>25000000</v>
          </cell>
          <cell r="J689">
            <v>25000000</v>
          </cell>
          <cell r="K689">
            <v>25000000</v>
          </cell>
          <cell r="L689">
            <v>25000000</v>
          </cell>
          <cell r="M689">
            <v>25000000</v>
          </cell>
          <cell r="N689">
            <v>25000000</v>
          </cell>
          <cell r="O689">
            <v>25000000</v>
          </cell>
          <cell r="P689">
            <v>25000000</v>
          </cell>
          <cell r="Q689">
            <v>25000000</v>
          </cell>
          <cell r="R689">
            <v>300000000</v>
          </cell>
        </row>
        <row r="690">
          <cell r="C690">
            <v>74904</v>
          </cell>
          <cell r="D690" t="str">
            <v>Safety Uniform</v>
          </cell>
          <cell r="F690">
            <v>87532600</v>
          </cell>
          <cell r="G690">
            <v>87532600</v>
          </cell>
          <cell r="H690">
            <v>87532600</v>
          </cell>
          <cell r="I690">
            <v>87532600</v>
          </cell>
          <cell r="J690">
            <v>87532600</v>
          </cell>
          <cell r="K690">
            <v>87532600</v>
          </cell>
          <cell r="L690">
            <v>87532600</v>
          </cell>
          <cell r="M690">
            <v>87532600</v>
          </cell>
          <cell r="N690">
            <v>87532600</v>
          </cell>
          <cell r="O690">
            <v>87532600</v>
          </cell>
          <cell r="P690">
            <v>87532600</v>
          </cell>
          <cell r="Q690">
            <v>87532600</v>
          </cell>
          <cell r="R690">
            <v>1050391200</v>
          </cell>
        </row>
        <row r="691">
          <cell r="C691">
            <v>74905</v>
          </cell>
          <cell r="D691" t="str">
            <v>Bad Debt Expenses</v>
          </cell>
          <cell r="F691">
            <v>102388300</v>
          </cell>
          <cell r="G691">
            <v>102388300</v>
          </cell>
          <cell r="H691">
            <v>102388300</v>
          </cell>
          <cell r="I691">
            <v>102388300</v>
          </cell>
          <cell r="J691">
            <v>102388300</v>
          </cell>
          <cell r="K691">
            <v>102388300</v>
          </cell>
          <cell r="L691">
            <v>102388300</v>
          </cell>
          <cell r="M691">
            <v>102388300</v>
          </cell>
          <cell r="N691">
            <v>102388300</v>
          </cell>
          <cell r="O691">
            <v>102388300</v>
          </cell>
          <cell r="P691">
            <v>102388300</v>
          </cell>
          <cell r="Q691">
            <v>102388300</v>
          </cell>
          <cell r="R691">
            <v>1228659600</v>
          </cell>
        </row>
        <row r="692">
          <cell r="C692">
            <v>74906</v>
          </cell>
          <cell r="D692" t="str">
            <v>Administration Fee (Sbjct to PPH Art. 23)</v>
          </cell>
          <cell r="F692">
            <v>102548700</v>
          </cell>
          <cell r="G692">
            <v>102548700</v>
          </cell>
          <cell r="H692">
            <v>102548700</v>
          </cell>
          <cell r="I692">
            <v>102548700</v>
          </cell>
          <cell r="J692">
            <v>102548700</v>
          </cell>
          <cell r="K692">
            <v>102548700</v>
          </cell>
          <cell r="L692">
            <v>102548700</v>
          </cell>
          <cell r="M692">
            <v>102548700</v>
          </cell>
          <cell r="N692">
            <v>102548700</v>
          </cell>
          <cell r="O692">
            <v>102548700</v>
          </cell>
          <cell r="P692">
            <v>102548700</v>
          </cell>
          <cell r="Q692">
            <v>102548700</v>
          </cell>
          <cell r="R692">
            <v>1230584400</v>
          </cell>
        </row>
        <row r="693">
          <cell r="C693">
            <v>74907</v>
          </cell>
          <cell r="D693" t="str">
            <v>Tax Penalty and Expenses</v>
          </cell>
          <cell r="F693">
            <v>2000000</v>
          </cell>
          <cell r="G693">
            <v>2000000</v>
          </cell>
          <cell r="H693">
            <v>2000000</v>
          </cell>
          <cell r="I693">
            <v>2000000</v>
          </cell>
          <cell r="J693">
            <v>2000000</v>
          </cell>
          <cell r="K693">
            <v>2000000</v>
          </cell>
          <cell r="L693">
            <v>2000000</v>
          </cell>
          <cell r="M693">
            <v>2000000</v>
          </cell>
          <cell r="N693">
            <v>2000000</v>
          </cell>
          <cell r="O693">
            <v>2000000</v>
          </cell>
          <cell r="P693">
            <v>2000000</v>
          </cell>
          <cell r="Q693">
            <v>2000000</v>
          </cell>
          <cell r="R693">
            <v>24000000</v>
          </cell>
        </row>
        <row r="694">
          <cell r="C694">
            <v>74908</v>
          </cell>
          <cell r="D694" t="str">
            <v>General Driver and Office Cleaning Staff - O/S</v>
          </cell>
          <cell r="F694">
            <v>119931500</v>
          </cell>
          <cell r="G694">
            <v>119931500</v>
          </cell>
          <cell r="H694">
            <v>119931500</v>
          </cell>
          <cell r="I694">
            <v>119931500</v>
          </cell>
          <cell r="J694">
            <v>119931500</v>
          </cell>
          <cell r="K694">
            <v>119931500</v>
          </cell>
          <cell r="L694">
            <v>119931500</v>
          </cell>
          <cell r="M694">
            <v>119931500</v>
          </cell>
          <cell r="N694">
            <v>119931500</v>
          </cell>
          <cell r="O694">
            <v>119931500</v>
          </cell>
          <cell r="P694">
            <v>119931500</v>
          </cell>
          <cell r="Q694">
            <v>119931500</v>
          </cell>
          <cell r="R694">
            <v>1439178000</v>
          </cell>
        </row>
        <row r="695">
          <cell r="C695">
            <v>74909</v>
          </cell>
          <cell r="D695" t="str">
            <v>Provision for Obsolete Inventory</v>
          </cell>
          <cell r="F695">
            <v>2800000</v>
          </cell>
          <cell r="G695">
            <v>2800000</v>
          </cell>
          <cell r="H695">
            <v>2800000</v>
          </cell>
          <cell r="I695">
            <v>2800000</v>
          </cell>
          <cell r="J695">
            <v>2800000</v>
          </cell>
          <cell r="K695">
            <v>2800000</v>
          </cell>
          <cell r="L695">
            <v>2800000</v>
          </cell>
          <cell r="M695">
            <v>2800000</v>
          </cell>
          <cell r="N695">
            <v>2800000</v>
          </cell>
          <cell r="O695">
            <v>2800000</v>
          </cell>
          <cell r="P695">
            <v>2800000</v>
          </cell>
          <cell r="Q695">
            <v>2800000</v>
          </cell>
          <cell r="R695">
            <v>33600000</v>
          </cell>
        </row>
        <row r="696">
          <cell r="C696">
            <v>74948</v>
          </cell>
          <cell r="D696" t="str">
            <v>Overhead Cost - Initiatives</v>
          </cell>
          <cell r="F696">
            <v>6672200</v>
          </cell>
          <cell r="G696">
            <v>6672200</v>
          </cell>
          <cell r="H696">
            <v>6672200</v>
          </cell>
          <cell r="I696">
            <v>6672200</v>
          </cell>
          <cell r="J696">
            <v>6672200</v>
          </cell>
          <cell r="K696">
            <v>18012200</v>
          </cell>
          <cell r="L696">
            <v>48949700</v>
          </cell>
          <cell r="M696">
            <v>48949700</v>
          </cell>
          <cell r="N696">
            <v>48949700</v>
          </cell>
          <cell r="O696">
            <v>48949700</v>
          </cell>
          <cell r="P696">
            <v>48949700</v>
          </cell>
          <cell r="Q696">
            <v>48949700</v>
          </cell>
          <cell r="R696">
            <v>345071400</v>
          </cell>
        </row>
        <row r="697">
          <cell r="C697">
            <v>74949</v>
          </cell>
          <cell r="D697" t="str">
            <v>Other General Expense</v>
          </cell>
          <cell r="F697">
            <v>168051800</v>
          </cell>
          <cell r="G697">
            <v>168051800</v>
          </cell>
          <cell r="H697">
            <v>168051800</v>
          </cell>
          <cell r="I697">
            <v>168051800</v>
          </cell>
          <cell r="J697">
            <v>168051800</v>
          </cell>
          <cell r="K697">
            <v>168051800</v>
          </cell>
          <cell r="L697">
            <v>168051800</v>
          </cell>
          <cell r="M697">
            <v>168051800</v>
          </cell>
          <cell r="N697">
            <v>168051800</v>
          </cell>
          <cell r="O697">
            <v>168051800</v>
          </cell>
          <cell r="P697">
            <v>168051800</v>
          </cell>
          <cell r="Q697">
            <v>168051800</v>
          </cell>
          <cell r="R697">
            <v>2016621600</v>
          </cell>
        </row>
        <row r="699">
          <cell r="C699">
            <v>74950</v>
          </cell>
          <cell r="D699" t="str">
            <v>Interdivision Charges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C700">
            <v>74951</v>
          </cell>
          <cell r="D700" t="str">
            <v>Interdivision Charges - Ramp Allocation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</row>
        <row r="701">
          <cell r="C701">
            <v>74953</v>
          </cell>
          <cell r="D701" t="str">
            <v>Interdivision Charges - Lounge to Oprt Adhoc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</row>
        <row r="703">
          <cell r="C703">
            <v>79999</v>
          </cell>
          <cell r="D703" t="str">
            <v>Income (Loss) From Operation</v>
          </cell>
          <cell r="F703">
            <v>31031031500</v>
          </cell>
          <cell r="G703">
            <v>27890810400</v>
          </cell>
          <cell r="H703">
            <v>31008170200</v>
          </cell>
          <cell r="I703">
            <v>36004712500</v>
          </cell>
          <cell r="J703">
            <v>34650779400</v>
          </cell>
          <cell r="K703">
            <v>39649049300</v>
          </cell>
          <cell r="L703">
            <v>35523296300</v>
          </cell>
          <cell r="M703">
            <v>39876964200</v>
          </cell>
          <cell r="N703">
            <v>41722099800</v>
          </cell>
          <cell r="O703">
            <v>44361607900</v>
          </cell>
          <cell r="P703">
            <v>42784809900</v>
          </cell>
          <cell r="Q703">
            <v>43776217300</v>
          </cell>
          <cell r="R703">
            <v>448279548700</v>
          </cell>
        </row>
        <row r="705">
          <cell r="C705">
            <v>80000</v>
          </cell>
          <cell r="D705" t="str">
            <v>Non Operating Income/Expenses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-1050000000</v>
          </cell>
          <cell r="N705">
            <v>-1691666700</v>
          </cell>
          <cell r="O705">
            <v>-1575000000</v>
          </cell>
          <cell r="P705">
            <v>-1516666700</v>
          </cell>
          <cell r="Q705">
            <v>-1925000000</v>
          </cell>
          <cell r="R705">
            <v>-7758333400</v>
          </cell>
        </row>
        <row r="707">
          <cell r="C707">
            <v>81000</v>
          </cell>
          <cell r="D707" t="str">
            <v>Non-operating Revenue and Gain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9">
          <cell r="C709">
            <v>81100</v>
          </cell>
          <cell r="D709" t="str">
            <v>Non-Operating Activities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</row>
        <row r="710">
          <cell r="C710">
            <v>81101</v>
          </cell>
          <cell r="D710" t="str">
            <v>Ticket Sales - Net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2">
          <cell r="C712">
            <v>81200</v>
          </cell>
          <cell r="D712" t="str">
            <v>Bank Activities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C713">
            <v>81201</v>
          </cell>
          <cell r="D713" t="str">
            <v>Interest Income - Bank Account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C714">
            <v>81202</v>
          </cell>
          <cell r="D714" t="str">
            <v>Interest Income - Deposit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6">
          <cell r="C716">
            <v>81300</v>
          </cell>
          <cell r="D716" t="str">
            <v>Forex Gain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  <row r="717">
          <cell r="C717">
            <v>81301</v>
          </cell>
          <cell r="D717" t="str">
            <v>Realized Foreign Exchange Gain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</row>
        <row r="718">
          <cell r="C718">
            <v>81302</v>
          </cell>
          <cell r="D718" t="str">
            <v>Unrealized Foreign Exchange Gain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</row>
        <row r="719">
          <cell r="C719">
            <v>81351</v>
          </cell>
          <cell r="D719" t="str">
            <v>Gain on Derivative Transaction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</row>
        <row r="721">
          <cell r="C721">
            <v>81400</v>
          </cell>
          <cell r="D721" t="str">
            <v>Gain on Sales of Assets/Investment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</row>
        <row r="722">
          <cell r="C722">
            <v>81401</v>
          </cell>
          <cell r="D722" t="str">
            <v>Gain on Sales/Disposal of Asset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</row>
        <row r="723">
          <cell r="C723">
            <v>81402</v>
          </cell>
          <cell r="D723" t="str">
            <v>Gain on Sales/Disposal of Investment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</row>
        <row r="725">
          <cell r="C725">
            <v>81900</v>
          </cell>
          <cell r="D725" t="str">
            <v>Other Non-Operating Gain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</row>
        <row r="726">
          <cell r="C726">
            <v>81901</v>
          </cell>
          <cell r="D726" t="str">
            <v>Deprecation Adjusment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</row>
        <row r="727">
          <cell r="C727">
            <v>81999</v>
          </cell>
          <cell r="D727" t="str">
            <v>Other Non-Operating Gain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</row>
        <row r="729">
          <cell r="C729">
            <v>82000</v>
          </cell>
          <cell r="D729" t="str">
            <v>Non-operating Expenses and Losses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-1050000000</v>
          </cell>
          <cell r="N729">
            <v>-1691666700</v>
          </cell>
          <cell r="O729">
            <v>-1575000000</v>
          </cell>
          <cell r="P729">
            <v>-1516666700</v>
          </cell>
          <cell r="Q729">
            <v>-1925000000</v>
          </cell>
          <cell r="R729">
            <v>-7758333400</v>
          </cell>
        </row>
        <row r="731">
          <cell r="C731">
            <v>82100</v>
          </cell>
          <cell r="D731" t="str">
            <v>Interest and Bank Charges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-1050000000</v>
          </cell>
          <cell r="N731">
            <v>-1691666700</v>
          </cell>
          <cell r="O731">
            <v>-1575000000</v>
          </cell>
          <cell r="P731">
            <v>-1516666700</v>
          </cell>
          <cell r="Q731">
            <v>-1925000000</v>
          </cell>
          <cell r="R731">
            <v>-7758333400</v>
          </cell>
        </row>
        <row r="732">
          <cell r="C732">
            <v>82101</v>
          </cell>
          <cell r="D732" t="str">
            <v>Interest Expense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-1050000000</v>
          </cell>
          <cell r="N732">
            <v>-1691666700</v>
          </cell>
          <cell r="O732">
            <v>-1575000000</v>
          </cell>
          <cell r="P732">
            <v>-1516666700</v>
          </cell>
          <cell r="Q732">
            <v>-1925000000</v>
          </cell>
          <cell r="R732">
            <v>-7758333400</v>
          </cell>
        </row>
        <row r="733">
          <cell r="C733">
            <v>82102</v>
          </cell>
          <cell r="D733" t="str">
            <v>Bank Charges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</row>
        <row r="734">
          <cell r="C734">
            <v>82103</v>
          </cell>
          <cell r="D734" t="str">
            <v>Interest Expense - Leasing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6">
          <cell r="C736">
            <v>82200</v>
          </cell>
          <cell r="D736" t="str">
            <v>Forex Loss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C737">
            <v>82201</v>
          </cell>
          <cell r="D737" t="str">
            <v>Realized Foreign Exchange Loss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C738">
            <v>82202</v>
          </cell>
          <cell r="D738" t="str">
            <v>Unrealized Foreign Exchange Loss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</row>
        <row r="740">
          <cell r="C740">
            <v>82300</v>
          </cell>
          <cell r="D740" t="str">
            <v>Loss on Disposal of Assets/Investment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</row>
        <row r="741">
          <cell r="C741">
            <v>82301</v>
          </cell>
          <cell r="D741" t="str">
            <v>Loss on Disposal/Disposal of Asset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</row>
        <row r="742">
          <cell r="C742">
            <v>82302</v>
          </cell>
          <cell r="D742" t="str">
            <v>Loss on Disposal/Disposal of Investment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</row>
        <row r="744">
          <cell r="C744">
            <v>82900</v>
          </cell>
          <cell r="D744" t="str">
            <v>Other Non-Operating Loss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C745">
            <v>82901</v>
          </cell>
          <cell r="D745" t="str">
            <v>Late Payment Interest and Penalty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C746">
            <v>82902</v>
          </cell>
          <cell r="D746" t="str">
            <v>Variance Loss (Gain)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C747">
            <v>82903</v>
          </cell>
          <cell r="D747" t="str">
            <v>Rounding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C748">
            <v>82904</v>
          </cell>
          <cell r="D748" t="str">
            <v>Provision for VAT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C749">
            <v>82905</v>
          </cell>
          <cell r="D749" t="str">
            <v>SPO Cost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C750">
            <v>82999</v>
          </cell>
          <cell r="D750" t="str">
            <v>Other Non-operating Exp and Losses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2">
          <cell r="C752">
            <v>85000</v>
          </cell>
          <cell r="D752" t="str">
            <v>Income (Loss) Before Tax</v>
          </cell>
          <cell r="F752">
            <v>31031031500</v>
          </cell>
          <cell r="G752">
            <v>27890810400</v>
          </cell>
          <cell r="H752">
            <v>31008170200</v>
          </cell>
          <cell r="I752">
            <v>36004712500</v>
          </cell>
          <cell r="J752">
            <v>34650779400</v>
          </cell>
          <cell r="K752">
            <v>39649049300</v>
          </cell>
          <cell r="L752">
            <v>35523296300</v>
          </cell>
          <cell r="M752">
            <v>38826964200</v>
          </cell>
          <cell r="N752">
            <v>40030433100</v>
          </cell>
          <cell r="O752">
            <v>42786607900</v>
          </cell>
          <cell r="P752">
            <v>41268143200</v>
          </cell>
          <cell r="Q752">
            <v>41851217300</v>
          </cell>
          <cell r="R752">
            <v>440521215300</v>
          </cell>
        </row>
        <row r="754">
          <cell r="C754">
            <v>83000</v>
          </cell>
          <cell r="D754" t="str">
            <v>Taxation</v>
          </cell>
          <cell r="F754">
            <v>8068070200</v>
          </cell>
          <cell r="G754">
            <v>7251612800</v>
          </cell>
          <cell r="H754">
            <v>8062126400</v>
          </cell>
          <cell r="I754">
            <v>9361227500</v>
          </cell>
          <cell r="J754">
            <v>9009204600</v>
          </cell>
          <cell r="K754">
            <v>10308754900</v>
          </cell>
          <cell r="L754">
            <v>9236059000</v>
          </cell>
          <cell r="M754">
            <v>10095012600</v>
          </cell>
          <cell r="N754">
            <v>10407914600</v>
          </cell>
          <cell r="O754">
            <v>11124520000</v>
          </cell>
          <cell r="P754">
            <v>10729719300</v>
          </cell>
          <cell r="Q754">
            <v>10881318400</v>
          </cell>
          <cell r="R754">
            <v>114535540300</v>
          </cell>
        </row>
      </sheetData>
      <sheetData sheetId="13"/>
      <sheetData sheetId="14">
        <row r="7">
          <cell r="K7" t="str">
            <v>Account</v>
          </cell>
        </row>
      </sheetData>
      <sheetData sheetId="15">
        <row r="7">
          <cell r="K7" t="str">
            <v>Account</v>
          </cell>
          <cell r="L7">
            <v>42370</v>
          </cell>
          <cell r="M7">
            <v>42401</v>
          </cell>
          <cell r="N7">
            <v>42430</v>
          </cell>
          <cell r="O7">
            <v>42461</v>
          </cell>
          <cell r="P7">
            <v>42491</v>
          </cell>
          <cell r="Q7">
            <v>42522</v>
          </cell>
          <cell r="R7">
            <v>42552</v>
          </cell>
          <cell r="S7">
            <v>42583</v>
          </cell>
          <cell r="T7">
            <v>42614</v>
          </cell>
          <cell r="U7">
            <v>42644</v>
          </cell>
          <cell r="V7">
            <v>42675</v>
          </cell>
          <cell r="W7">
            <v>42705</v>
          </cell>
        </row>
        <row r="8">
          <cell r="K8">
            <v>62400</v>
          </cell>
          <cell r="L8">
            <v>720727900</v>
          </cell>
          <cell r="M8">
            <v>713698400</v>
          </cell>
          <cell r="N8">
            <v>735213300</v>
          </cell>
          <cell r="O8">
            <v>828267100</v>
          </cell>
          <cell r="P8">
            <v>836087700</v>
          </cell>
          <cell r="Q8">
            <v>893807500</v>
          </cell>
          <cell r="R8">
            <v>750899000</v>
          </cell>
          <cell r="S8">
            <v>781328500</v>
          </cell>
          <cell r="T8">
            <v>850480200</v>
          </cell>
          <cell r="U8">
            <v>926193800</v>
          </cell>
          <cell r="V8">
            <v>900146200</v>
          </cell>
          <cell r="W8">
            <v>943674400</v>
          </cell>
        </row>
        <row r="9">
          <cell r="K9">
            <v>71101</v>
          </cell>
          <cell r="L9">
            <v>1610554500</v>
          </cell>
          <cell r="M9">
            <v>1484700200</v>
          </cell>
          <cell r="N9">
            <v>1596907000</v>
          </cell>
          <cell r="O9">
            <v>1558290000</v>
          </cell>
          <cell r="P9">
            <v>1594066900</v>
          </cell>
          <cell r="Q9">
            <v>1507056100</v>
          </cell>
          <cell r="R9">
            <v>1798354300</v>
          </cell>
          <cell r="S9">
            <v>2001288300</v>
          </cell>
          <cell r="T9">
            <v>1922908600</v>
          </cell>
          <cell r="U9">
            <v>1859227200</v>
          </cell>
          <cell r="V9">
            <v>1781698100</v>
          </cell>
          <cell r="W9">
            <v>1846925300</v>
          </cell>
        </row>
        <row r="10">
          <cell r="K10">
            <v>71102</v>
          </cell>
          <cell r="L10">
            <v>1104188100</v>
          </cell>
          <cell r="M10">
            <v>1024682100</v>
          </cell>
          <cell r="N10">
            <v>1091013900</v>
          </cell>
          <cell r="O10">
            <v>1069344200</v>
          </cell>
          <cell r="P10">
            <v>1096847600</v>
          </cell>
          <cell r="Q10">
            <v>1053900400</v>
          </cell>
          <cell r="R10">
            <v>1228335200</v>
          </cell>
          <cell r="S10">
            <v>1327259400</v>
          </cell>
          <cell r="T10">
            <v>1289759500</v>
          </cell>
          <cell r="U10">
            <v>1253899500</v>
          </cell>
          <cell r="V10">
            <v>1217527100</v>
          </cell>
          <cell r="W10">
            <v>1253854700</v>
          </cell>
        </row>
        <row r="11">
          <cell r="K11">
            <v>71103</v>
          </cell>
          <cell r="L11">
            <v>1038033300</v>
          </cell>
          <cell r="M11">
            <v>1037901300</v>
          </cell>
          <cell r="N11">
            <v>1051941900</v>
          </cell>
          <cell r="O11">
            <v>1017923600</v>
          </cell>
          <cell r="P11">
            <v>1028562600</v>
          </cell>
          <cell r="Q11">
            <v>1124960800</v>
          </cell>
          <cell r="R11">
            <v>986159000</v>
          </cell>
          <cell r="S11">
            <v>1129798100</v>
          </cell>
          <cell r="T11">
            <v>1217680400</v>
          </cell>
          <cell r="U11">
            <v>1249597200</v>
          </cell>
          <cell r="V11">
            <v>1246881400</v>
          </cell>
          <cell r="W11">
            <v>1224642000</v>
          </cell>
        </row>
        <row r="12">
          <cell r="K12">
            <v>71104</v>
          </cell>
          <cell r="L12">
            <v>3465062500</v>
          </cell>
          <cell r="M12">
            <v>3417063400</v>
          </cell>
          <cell r="N12">
            <v>3632301100</v>
          </cell>
          <cell r="O12">
            <v>3334260400</v>
          </cell>
          <cell r="P12">
            <v>3774918600</v>
          </cell>
          <cell r="Q12">
            <v>3418231500</v>
          </cell>
          <cell r="R12">
            <v>3608270600</v>
          </cell>
          <cell r="S12">
            <v>3503593100</v>
          </cell>
          <cell r="T12">
            <v>3464388700</v>
          </cell>
          <cell r="U12">
            <v>3491085800</v>
          </cell>
          <cell r="V12">
            <v>3412000800</v>
          </cell>
          <cell r="W12">
            <v>3955281400</v>
          </cell>
        </row>
        <row r="13">
          <cell r="K13">
            <v>71105</v>
          </cell>
          <cell r="L13">
            <v>1232410500</v>
          </cell>
          <cell r="M13">
            <v>1232410500</v>
          </cell>
          <cell r="N13">
            <v>1232410500</v>
          </cell>
          <cell r="O13">
            <v>1313309200</v>
          </cell>
          <cell r="P13">
            <v>1313309200</v>
          </cell>
          <cell r="Q13">
            <v>1313309200</v>
          </cell>
          <cell r="R13">
            <v>1429462900</v>
          </cell>
          <cell r="S13">
            <v>1521218800</v>
          </cell>
          <cell r="T13">
            <v>1521218800</v>
          </cell>
          <cell r="U13">
            <v>1521218800</v>
          </cell>
          <cell r="V13">
            <v>1429462900</v>
          </cell>
          <cell r="W13">
            <v>1429694900</v>
          </cell>
        </row>
        <row r="14">
          <cell r="K14">
            <v>71106</v>
          </cell>
          <cell r="L14">
            <v>39583800</v>
          </cell>
          <cell r="M14">
            <v>39583800</v>
          </cell>
          <cell r="N14">
            <v>39583800</v>
          </cell>
          <cell r="O14">
            <v>39583800</v>
          </cell>
          <cell r="P14">
            <v>39583800</v>
          </cell>
          <cell r="Q14">
            <v>39583800</v>
          </cell>
          <cell r="R14">
            <v>39583800</v>
          </cell>
          <cell r="S14">
            <v>39583800</v>
          </cell>
          <cell r="T14">
            <v>39583800</v>
          </cell>
          <cell r="U14">
            <v>39583800</v>
          </cell>
          <cell r="V14">
            <v>39583800</v>
          </cell>
          <cell r="W14">
            <v>39583800</v>
          </cell>
        </row>
        <row r="15">
          <cell r="K15">
            <v>71107</v>
          </cell>
          <cell r="L15">
            <v>1530070500</v>
          </cell>
          <cell r="M15">
            <v>1528101300</v>
          </cell>
          <cell r="N15">
            <v>1529908800</v>
          </cell>
          <cell r="O15">
            <v>1184097100</v>
          </cell>
          <cell r="P15">
            <v>1195044000</v>
          </cell>
          <cell r="Q15">
            <v>1192082100</v>
          </cell>
          <cell r="R15">
            <v>1194120500</v>
          </cell>
          <cell r="S15">
            <v>1195135500</v>
          </cell>
          <cell r="T15">
            <v>686467900</v>
          </cell>
          <cell r="U15">
            <v>687907200</v>
          </cell>
          <cell r="V15">
            <v>686467900</v>
          </cell>
          <cell r="W15">
            <v>693360600</v>
          </cell>
        </row>
        <row r="16">
          <cell r="K16">
            <v>71108</v>
          </cell>
          <cell r="L16">
            <v>578559100</v>
          </cell>
          <cell r="M16">
            <v>568988100</v>
          </cell>
          <cell r="N16">
            <v>594573100</v>
          </cell>
          <cell r="O16">
            <v>639479000</v>
          </cell>
          <cell r="P16">
            <v>647584600</v>
          </cell>
          <cell r="Q16">
            <v>636981500</v>
          </cell>
          <cell r="R16">
            <v>828608300</v>
          </cell>
          <cell r="S16">
            <v>829473200</v>
          </cell>
          <cell r="T16">
            <v>815298600</v>
          </cell>
          <cell r="U16">
            <v>830019500</v>
          </cell>
          <cell r="V16">
            <v>816219400</v>
          </cell>
          <cell r="W16">
            <v>827901700</v>
          </cell>
        </row>
        <row r="17">
          <cell r="K17">
            <v>71112</v>
          </cell>
          <cell r="L17">
            <v>500516200</v>
          </cell>
          <cell r="M17">
            <v>492470600</v>
          </cell>
          <cell r="N17">
            <v>513010200</v>
          </cell>
          <cell r="O17">
            <v>524694800</v>
          </cell>
          <cell r="P17">
            <v>521700000</v>
          </cell>
          <cell r="Q17">
            <v>511890100</v>
          </cell>
          <cell r="R17">
            <v>534849100</v>
          </cell>
          <cell r="S17">
            <v>512538800</v>
          </cell>
          <cell r="T17">
            <v>493449900</v>
          </cell>
          <cell r="U17">
            <v>553760200</v>
          </cell>
          <cell r="V17">
            <v>554165700</v>
          </cell>
          <cell r="W17">
            <v>518407100</v>
          </cell>
        </row>
        <row r="18">
          <cell r="K18">
            <v>71113</v>
          </cell>
          <cell r="L18">
            <v>6750000</v>
          </cell>
          <cell r="M18">
            <v>118040000</v>
          </cell>
          <cell r="N18">
            <v>149600000</v>
          </cell>
          <cell r="O18">
            <v>144015000</v>
          </cell>
          <cell r="P18">
            <v>223220000</v>
          </cell>
          <cell r="Q18">
            <v>49180000</v>
          </cell>
          <cell r="R18">
            <v>346667300</v>
          </cell>
          <cell r="S18">
            <v>148735000</v>
          </cell>
          <cell r="T18">
            <v>445342300</v>
          </cell>
          <cell r="U18">
            <v>22335000</v>
          </cell>
          <cell r="V18">
            <v>282020000</v>
          </cell>
          <cell r="W18">
            <v>3325000</v>
          </cell>
        </row>
        <row r="19">
          <cell r="K19">
            <v>71114</v>
          </cell>
          <cell r="L19">
            <v>0</v>
          </cell>
          <cell r="M19">
            <v>92060000</v>
          </cell>
          <cell r="N19">
            <v>97236000</v>
          </cell>
          <cell r="O19">
            <v>10556000</v>
          </cell>
          <cell r="P19">
            <v>97696000</v>
          </cell>
          <cell r="Q19">
            <v>3296000</v>
          </cell>
          <cell r="R19">
            <v>124296000</v>
          </cell>
          <cell r="S19">
            <v>50200000</v>
          </cell>
          <cell r="T19">
            <v>149992000</v>
          </cell>
          <cell r="U19">
            <v>2000000</v>
          </cell>
          <cell r="V19">
            <v>145556000</v>
          </cell>
          <cell r="W19">
            <v>0</v>
          </cell>
        </row>
        <row r="20">
          <cell r="K20">
            <v>71198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309375000</v>
          </cell>
          <cell r="S20">
            <v>309375000</v>
          </cell>
          <cell r="T20">
            <v>309375000</v>
          </cell>
          <cell r="U20">
            <v>309375000</v>
          </cell>
          <cell r="V20">
            <v>309375000</v>
          </cell>
          <cell r="W20">
            <v>309375000</v>
          </cell>
        </row>
        <row r="21">
          <cell r="K21">
            <v>71199</v>
          </cell>
          <cell r="L21">
            <v>237033600</v>
          </cell>
          <cell r="M21">
            <v>237033600</v>
          </cell>
          <cell r="N21">
            <v>237033600</v>
          </cell>
          <cell r="O21">
            <v>237033600</v>
          </cell>
          <cell r="P21">
            <v>237033600</v>
          </cell>
          <cell r="Q21">
            <v>237033600</v>
          </cell>
          <cell r="R21">
            <v>237033600</v>
          </cell>
          <cell r="S21">
            <v>237033600</v>
          </cell>
          <cell r="T21">
            <v>237033600</v>
          </cell>
          <cell r="U21">
            <v>237033600</v>
          </cell>
          <cell r="V21">
            <v>237033600</v>
          </cell>
          <cell r="W21">
            <v>237033600</v>
          </cell>
        </row>
        <row r="22">
          <cell r="K22">
            <v>71201</v>
          </cell>
          <cell r="L22">
            <v>1463509400</v>
          </cell>
          <cell r="M22">
            <v>1392111400</v>
          </cell>
          <cell r="N22">
            <v>1466654600</v>
          </cell>
          <cell r="O22">
            <v>1490270800</v>
          </cell>
          <cell r="P22">
            <v>1558129100</v>
          </cell>
          <cell r="Q22">
            <v>1525995700</v>
          </cell>
          <cell r="R22">
            <v>1591181100</v>
          </cell>
          <cell r="S22">
            <v>1613238700</v>
          </cell>
          <cell r="T22">
            <v>1545878400</v>
          </cell>
          <cell r="U22">
            <v>1585374600</v>
          </cell>
          <cell r="V22">
            <v>1544082300</v>
          </cell>
          <cell r="W22">
            <v>1594925000</v>
          </cell>
        </row>
        <row r="23">
          <cell r="K23">
            <v>71202</v>
          </cell>
          <cell r="L23">
            <v>1943649000</v>
          </cell>
          <cell r="M23">
            <v>1773920800</v>
          </cell>
          <cell r="N23">
            <v>2011535300</v>
          </cell>
          <cell r="O23">
            <v>2053745400</v>
          </cell>
          <cell r="P23">
            <v>2060624900</v>
          </cell>
          <cell r="Q23">
            <v>2054788600</v>
          </cell>
          <cell r="R23">
            <v>2273521700</v>
          </cell>
          <cell r="S23">
            <v>2335473300</v>
          </cell>
          <cell r="T23">
            <v>2024999900</v>
          </cell>
          <cell r="U23">
            <v>2046644300</v>
          </cell>
          <cell r="V23">
            <v>2056944200</v>
          </cell>
          <cell r="W23">
            <v>2276753800</v>
          </cell>
        </row>
        <row r="24">
          <cell r="K24">
            <v>71203</v>
          </cell>
          <cell r="L24">
            <v>593702800</v>
          </cell>
          <cell r="M24">
            <v>537822600</v>
          </cell>
          <cell r="N24">
            <v>570017200</v>
          </cell>
          <cell r="O24">
            <v>553892200</v>
          </cell>
          <cell r="P24">
            <v>541009800</v>
          </cell>
          <cell r="Q24">
            <v>486551100</v>
          </cell>
          <cell r="R24">
            <v>502648200</v>
          </cell>
          <cell r="S24">
            <v>503086300</v>
          </cell>
          <cell r="T24">
            <v>486256600</v>
          </cell>
          <cell r="U24">
            <v>503386300</v>
          </cell>
          <cell r="V24">
            <v>486955900</v>
          </cell>
          <cell r="W24">
            <v>504267200</v>
          </cell>
        </row>
        <row r="25">
          <cell r="K25">
            <v>71204</v>
          </cell>
          <cell r="L25">
            <v>42160600</v>
          </cell>
          <cell r="M25">
            <v>42160600</v>
          </cell>
          <cell r="N25">
            <v>42160600</v>
          </cell>
          <cell r="O25">
            <v>42160600</v>
          </cell>
          <cell r="P25">
            <v>42160600</v>
          </cell>
          <cell r="Q25">
            <v>42160600</v>
          </cell>
          <cell r="R25">
            <v>42160600</v>
          </cell>
          <cell r="S25">
            <v>42160600</v>
          </cell>
          <cell r="T25">
            <v>42160600</v>
          </cell>
          <cell r="U25">
            <v>42160600</v>
          </cell>
          <cell r="V25">
            <v>42160600</v>
          </cell>
          <cell r="W25">
            <v>42160600</v>
          </cell>
        </row>
        <row r="26">
          <cell r="K26">
            <v>71205</v>
          </cell>
          <cell r="L26">
            <v>15056200</v>
          </cell>
          <cell r="M26">
            <v>27340400</v>
          </cell>
          <cell r="N26">
            <v>15056200</v>
          </cell>
          <cell r="O26">
            <v>27340400</v>
          </cell>
          <cell r="P26">
            <v>15056200</v>
          </cell>
          <cell r="Q26">
            <v>27340400</v>
          </cell>
          <cell r="R26">
            <v>15056200</v>
          </cell>
          <cell r="S26">
            <v>27340400</v>
          </cell>
          <cell r="T26">
            <v>15056200</v>
          </cell>
          <cell r="U26">
            <v>27340400</v>
          </cell>
          <cell r="V26">
            <v>15056200</v>
          </cell>
          <cell r="W26">
            <v>27340400</v>
          </cell>
        </row>
        <row r="27">
          <cell r="K27">
            <v>71207</v>
          </cell>
          <cell r="L27">
            <v>10717464700</v>
          </cell>
          <cell r="M27">
            <v>10774947000</v>
          </cell>
          <cell r="N27">
            <v>11300357600</v>
          </cell>
          <cell r="O27">
            <v>11354629300</v>
          </cell>
          <cell r="P27">
            <v>11299038300</v>
          </cell>
          <cell r="Q27">
            <v>12162995300</v>
          </cell>
          <cell r="R27">
            <v>10725802200</v>
          </cell>
          <cell r="S27">
            <v>11427177900</v>
          </cell>
          <cell r="T27">
            <v>12265077100</v>
          </cell>
          <cell r="U27">
            <v>13034660900</v>
          </cell>
          <cell r="V27">
            <v>13088334300</v>
          </cell>
          <cell r="W27">
            <v>13105803400</v>
          </cell>
        </row>
        <row r="28">
          <cell r="K28">
            <v>71208</v>
          </cell>
          <cell r="L28">
            <v>1097319800</v>
          </cell>
          <cell r="M28">
            <v>1042451600</v>
          </cell>
          <cell r="N28">
            <v>1098890400</v>
          </cell>
          <cell r="O28">
            <v>1078234500</v>
          </cell>
          <cell r="P28">
            <v>1103366000</v>
          </cell>
          <cell r="Q28">
            <v>1114234700</v>
          </cell>
          <cell r="R28">
            <v>1199319800</v>
          </cell>
          <cell r="S28">
            <v>1266308300</v>
          </cell>
          <cell r="T28">
            <v>1267586900</v>
          </cell>
          <cell r="U28">
            <v>1297287700</v>
          </cell>
          <cell r="V28">
            <v>1268694800</v>
          </cell>
          <cell r="W28">
            <v>1287549800</v>
          </cell>
        </row>
        <row r="29">
          <cell r="K29">
            <v>71209</v>
          </cell>
          <cell r="L29">
            <v>189767500</v>
          </cell>
          <cell r="M29">
            <v>177071700</v>
          </cell>
          <cell r="N29">
            <v>192268600</v>
          </cell>
          <cell r="O29">
            <v>184616300</v>
          </cell>
          <cell r="P29">
            <v>187570600</v>
          </cell>
          <cell r="Q29">
            <v>183429000</v>
          </cell>
          <cell r="R29">
            <v>195104000</v>
          </cell>
          <cell r="S29">
            <v>194145100</v>
          </cell>
          <cell r="T29">
            <v>191240300</v>
          </cell>
          <cell r="U29">
            <v>194475300</v>
          </cell>
          <cell r="V29">
            <v>191012800</v>
          </cell>
          <cell r="W29">
            <v>199588900</v>
          </cell>
        </row>
        <row r="30">
          <cell r="K30">
            <v>71210</v>
          </cell>
          <cell r="L30">
            <v>961935000</v>
          </cell>
          <cell r="M30">
            <v>961935000</v>
          </cell>
          <cell r="N30">
            <v>961935000</v>
          </cell>
          <cell r="O30">
            <v>986475000</v>
          </cell>
          <cell r="P30">
            <v>986475000</v>
          </cell>
          <cell r="Q30">
            <v>986475000</v>
          </cell>
          <cell r="R30">
            <v>986475000</v>
          </cell>
          <cell r="S30">
            <v>986475000</v>
          </cell>
          <cell r="T30">
            <v>986475000</v>
          </cell>
          <cell r="U30">
            <v>986475000</v>
          </cell>
          <cell r="V30">
            <v>986475000</v>
          </cell>
          <cell r="W30">
            <v>986475000</v>
          </cell>
        </row>
        <row r="31">
          <cell r="K31">
            <v>71211</v>
          </cell>
          <cell r="L31">
            <v>507165500</v>
          </cell>
          <cell r="M31">
            <v>498114500</v>
          </cell>
          <cell r="N31">
            <v>581447700</v>
          </cell>
          <cell r="O31">
            <v>542030400</v>
          </cell>
          <cell r="P31">
            <v>512617800</v>
          </cell>
          <cell r="Q31">
            <v>517667100</v>
          </cell>
          <cell r="R31">
            <v>424539400</v>
          </cell>
          <cell r="S31">
            <v>453577600</v>
          </cell>
          <cell r="T31">
            <v>472390800</v>
          </cell>
          <cell r="U31">
            <v>438648700</v>
          </cell>
          <cell r="V31">
            <v>469842300</v>
          </cell>
          <cell r="W31">
            <v>532370100</v>
          </cell>
        </row>
        <row r="32">
          <cell r="K32">
            <v>71250</v>
          </cell>
          <cell r="L32">
            <v>1429305100</v>
          </cell>
          <cell r="M32">
            <v>1322067600</v>
          </cell>
          <cell r="N32">
            <v>1408605800</v>
          </cell>
          <cell r="O32">
            <v>1398502500</v>
          </cell>
          <cell r="P32">
            <v>1439262000</v>
          </cell>
          <cell r="Q32">
            <v>1379699100</v>
          </cell>
          <cell r="R32">
            <v>1585943900</v>
          </cell>
          <cell r="S32">
            <v>1610582500</v>
          </cell>
          <cell r="T32">
            <v>1558260400</v>
          </cell>
          <cell r="U32">
            <v>1592724100</v>
          </cell>
          <cell r="V32">
            <v>1540564800</v>
          </cell>
          <cell r="W32">
            <v>1595389000</v>
          </cell>
        </row>
        <row r="33">
          <cell r="K33">
            <v>71301</v>
          </cell>
          <cell r="L33">
            <v>188824900</v>
          </cell>
          <cell r="M33">
            <v>190768900</v>
          </cell>
          <cell r="N33">
            <v>203195800</v>
          </cell>
          <cell r="O33">
            <v>197321100</v>
          </cell>
          <cell r="P33">
            <v>195585300</v>
          </cell>
          <cell r="Q33">
            <v>216744200</v>
          </cell>
          <cell r="R33">
            <v>181881900</v>
          </cell>
          <cell r="S33">
            <v>201637700</v>
          </cell>
          <cell r="T33">
            <v>219436100</v>
          </cell>
          <cell r="U33">
            <v>233368700</v>
          </cell>
          <cell r="V33">
            <v>235777900</v>
          </cell>
          <cell r="W33">
            <v>228163300</v>
          </cell>
        </row>
        <row r="34">
          <cell r="K34">
            <v>71302</v>
          </cell>
          <cell r="L34">
            <v>6000600</v>
          </cell>
          <cell r="M34">
            <v>5986300</v>
          </cell>
          <cell r="N34">
            <v>6144100</v>
          </cell>
          <cell r="O34">
            <v>5792500</v>
          </cell>
          <cell r="P34">
            <v>5910900</v>
          </cell>
          <cell r="Q34">
            <v>6921700</v>
          </cell>
          <cell r="R34">
            <v>5420800</v>
          </cell>
          <cell r="S34">
            <v>6239600</v>
          </cell>
          <cell r="T34">
            <v>6985800</v>
          </cell>
          <cell r="U34">
            <v>7296200</v>
          </cell>
          <cell r="V34">
            <v>7278100</v>
          </cell>
          <cell r="W34">
            <v>7023400</v>
          </cell>
        </row>
        <row r="35">
          <cell r="K35">
            <v>71303</v>
          </cell>
          <cell r="L35">
            <v>91353500</v>
          </cell>
          <cell r="M35">
            <v>91218800</v>
          </cell>
          <cell r="N35">
            <v>92701200</v>
          </cell>
          <cell r="O35">
            <v>89399300</v>
          </cell>
          <cell r="P35">
            <v>90510500</v>
          </cell>
          <cell r="Q35">
            <v>100003500</v>
          </cell>
          <cell r="R35">
            <v>85908300</v>
          </cell>
          <cell r="S35">
            <v>93597500</v>
          </cell>
          <cell r="T35">
            <v>100605800</v>
          </cell>
          <cell r="U35">
            <v>103520100</v>
          </cell>
          <cell r="V35">
            <v>103350400</v>
          </cell>
          <cell r="W35">
            <v>100958600</v>
          </cell>
        </row>
        <row r="36">
          <cell r="K36">
            <v>71304</v>
          </cell>
          <cell r="L36">
            <v>91363000</v>
          </cell>
          <cell r="M36">
            <v>91144700</v>
          </cell>
          <cell r="N36">
            <v>93547900</v>
          </cell>
          <cell r="O36">
            <v>88194900</v>
          </cell>
          <cell r="P36">
            <v>89996300</v>
          </cell>
          <cell r="Q36">
            <v>105386900</v>
          </cell>
          <cell r="R36">
            <v>82535000</v>
          </cell>
          <cell r="S36">
            <v>95001200</v>
          </cell>
          <cell r="T36">
            <v>106363300</v>
          </cell>
          <cell r="U36">
            <v>111088100</v>
          </cell>
          <cell r="V36">
            <v>110812900</v>
          </cell>
          <cell r="W36">
            <v>106935300</v>
          </cell>
        </row>
        <row r="37">
          <cell r="K37">
            <v>71305</v>
          </cell>
          <cell r="L37">
            <v>76233900</v>
          </cell>
          <cell r="M37">
            <v>76051800</v>
          </cell>
          <cell r="N37">
            <v>78057000</v>
          </cell>
          <cell r="O37">
            <v>73590400</v>
          </cell>
          <cell r="P37">
            <v>75093500</v>
          </cell>
          <cell r="Q37">
            <v>87935500</v>
          </cell>
          <cell r="R37">
            <v>68867800</v>
          </cell>
          <cell r="S37">
            <v>79269600</v>
          </cell>
          <cell r="T37">
            <v>88750300</v>
          </cell>
          <cell r="U37">
            <v>92692700</v>
          </cell>
          <cell r="V37">
            <v>92463100</v>
          </cell>
          <cell r="W37">
            <v>89227500</v>
          </cell>
        </row>
        <row r="38">
          <cell r="K38">
            <v>71306</v>
          </cell>
          <cell r="L38">
            <v>66865000</v>
          </cell>
          <cell r="M38">
            <v>67370700</v>
          </cell>
          <cell r="N38">
            <v>70669400</v>
          </cell>
          <cell r="O38">
            <v>68194100</v>
          </cell>
          <cell r="P38">
            <v>68248600</v>
          </cell>
          <cell r="Q38">
            <v>77022700</v>
          </cell>
          <cell r="R38">
            <v>63746700</v>
          </cell>
          <cell r="S38">
            <v>71298300</v>
          </cell>
          <cell r="T38">
            <v>78202000</v>
          </cell>
          <cell r="U38">
            <v>82361400</v>
          </cell>
          <cell r="V38">
            <v>83150700</v>
          </cell>
          <cell r="W38">
            <v>80445600</v>
          </cell>
        </row>
        <row r="39">
          <cell r="K39">
            <v>71399</v>
          </cell>
          <cell r="L39">
            <v>153108700</v>
          </cell>
          <cell r="M39">
            <v>152657800</v>
          </cell>
          <cell r="N39">
            <v>156951100</v>
          </cell>
          <cell r="O39">
            <v>148123300</v>
          </cell>
          <cell r="P39">
            <v>150912100</v>
          </cell>
          <cell r="Q39">
            <v>176215400</v>
          </cell>
          <cell r="R39">
            <v>138297200</v>
          </cell>
          <cell r="S39">
            <v>159079600</v>
          </cell>
          <cell r="T39">
            <v>177875100</v>
          </cell>
          <cell r="U39">
            <v>185782100</v>
          </cell>
          <cell r="V39">
            <v>185313500</v>
          </cell>
          <cell r="W39">
            <v>178934000</v>
          </cell>
        </row>
        <row r="40">
          <cell r="K40">
            <v>72102</v>
          </cell>
          <cell r="L40">
            <v>283562800</v>
          </cell>
          <cell r="M40">
            <v>264619100</v>
          </cell>
          <cell r="N40">
            <v>272831400</v>
          </cell>
          <cell r="O40">
            <v>280973900</v>
          </cell>
          <cell r="P40">
            <v>289539200</v>
          </cell>
          <cell r="Q40">
            <v>280597800</v>
          </cell>
          <cell r="R40">
            <v>295109600</v>
          </cell>
          <cell r="S40">
            <v>326645600</v>
          </cell>
          <cell r="T40">
            <v>275733100</v>
          </cell>
          <cell r="U40">
            <v>272441300</v>
          </cell>
          <cell r="V40">
            <v>271546000</v>
          </cell>
          <cell r="W40">
            <v>272910200</v>
          </cell>
        </row>
        <row r="41">
          <cell r="K41">
            <v>72103</v>
          </cell>
          <cell r="L41">
            <v>56651700</v>
          </cell>
          <cell r="M41">
            <v>56651700</v>
          </cell>
          <cell r="N41">
            <v>56651700</v>
          </cell>
          <cell r="O41">
            <v>61651700</v>
          </cell>
          <cell r="P41">
            <v>56651700</v>
          </cell>
          <cell r="Q41">
            <v>56651700</v>
          </cell>
          <cell r="R41">
            <v>56651700</v>
          </cell>
          <cell r="S41">
            <v>56651700</v>
          </cell>
          <cell r="T41">
            <v>56651700</v>
          </cell>
          <cell r="U41">
            <v>56651700</v>
          </cell>
          <cell r="V41">
            <v>56651700</v>
          </cell>
          <cell r="W41">
            <v>56651700</v>
          </cell>
        </row>
        <row r="42">
          <cell r="K42">
            <v>72105</v>
          </cell>
          <cell r="L42">
            <v>66083300</v>
          </cell>
          <cell r="M42">
            <v>66083300</v>
          </cell>
          <cell r="N42">
            <v>66083300</v>
          </cell>
          <cell r="O42">
            <v>66083300</v>
          </cell>
          <cell r="P42">
            <v>66083300</v>
          </cell>
          <cell r="Q42">
            <v>66083300</v>
          </cell>
          <cell r="R42">
            <v>66083300</v>
          </cell>
          <cell r="S42">
            <v>66083300</v>
          </cell>
          <cell r="T42">
            <v>66083300</v>
          </cell>
          <cell r="U42">
            <v>66083300</v>
          </cell>
          <cell r="V42">
            <v>66083300</v>
          </cell>
          <cell r="W42">
            <v>66083300</v>
          </cell>
        </row>
        <row r="43">
          <cell r="K43">
            <v>73101</v>
          </cell>
          <cell r="L43">
            <v>13750709400</v>
          </cell>
          <cell r="M43">
            <v>13750709400</v>
          </cell>
          <cell r="N43">
            <v>13750709400</v>
          </cell>
          <cell r="O43">
            <v>13750709400</v>
          </cell>
          <cell r="P43">
            <v>13750709400</v>
          </cell>
          <cell r="Q43">
            <v>13750709400</v>
          </cell>
          <cell r="R43">
            <v>14081519900</v>
          </cell>
          <cell r="S43">
            <v>14081519900</v>
          </cell>
          <cell r="T43">
            <v>14081519900</v>
          </cell>
          <cell r="U43">
            <v>14081519900</v>
          </cell>
          <cell r="V43">
            <v>14081519900</v>
          </cell>
          <cell r="W43">
            <v>14081519900</v>
          </cell>
        </row>
        <row r="44">
          <cell r="K44">
            <v>73102</v>
          </cell>
          <cell r="L44">
            <v>991786800</v>
          </cell>
          <cell r="M44">
            <v>991786800</v>
          </cell>
          <cell r="N44">
            <v>991786800</v>
          </cell>
          <cell r="O44">
            <v>991786800</v>
          </cell>
          <cell r="P44">
            <v>991786800</v>
          </cell>
          <cell r="Q44">
            <v>991786800</v>
          </cell>
          <cell r="R44">
            <v>991786800</v>
          </cell>
          <cell r="S44">
            <v>991786800</v>
          </cell>
          <cell r="T44">
            <v>991786800</v>
          </cell>
          <cell r="U44">
            <v>991786800</v>
          </cell>
          <cell r="V44">
            <v>991786800</v>
          </cell>
          <cell r="W44">
            <v>991786800</v>
          </cell>
        </row>
        <row r="45">
          <cell r="K45">
            <v>73103</v>
          </cell>
          <cell r="L45">
            <v>31416400</v>
          </cell>
          <cell r="M45">
            <v>31416400</v>
          </cell>
          <cell r="N45">
            <v>31416400</v>
          </cell>
          <cell r="O45">
            <v>31416400</v>
          </cell>
          <cell r="P45">
            <v>31416400</v>
          </cell>
          <cell r="Q45">
            <v>31416400</v>
          </cell>
          <cell r="R45">
            <v>31416400</v>
          </cell>
          <cell r="S45">
            <v>31416400</v>
          </cell>
          <cell r="T45">
            <v>31416400</v>
          </cell>
          <cell r="U45">
            <v>31416400</v>
          </cell>
          <cell r="V45">
            <v>31416400</v>
          </cell>
          <cell r="W45">
            <v>31416400</v>
          </cell>
        </row>
        <row r="46">
          <cell r="K46">
            <v>73104</v>
          </cell>
          <cell r="L46">
            <v>137601700</v>
          </cell>
          <cell r="M46">
            <v>137601700</v>
          </cell>
          <cell r="N46">
            <v>137601700</v>
          </cell>
          <cell r="O46">
            <v>137601700</v>
          </cell>
          <cell r="P46">
            <v>137601700</v>
          </cell>
          <cell r="Q46">
            <v>137601700</v>
          </cell>
          <cell r="R46">
            <v>143481700</v>
          </cell>
          <cell r="S46">
            <v>143481700</v>
          </cell>
          <cell r="T46">
            <v>143481700</v>
          </cell>
          <cell r="U46">
            <v>143481700</v>
          </cell>
          <cell r="V46">
            <v>143481700</v>
          </cell>
          <cell r="W46">
            <v>143481700</v>
          </cell>
        </row>
        <row r="47">
          <cell r="K47">
            <v>73105</v>
          </cell>
          <cell r="L47">
            <v>75025000</v>
          </cell>
          <cell r="M47">
            <v>75025000</v>
          </cell>
          <cell r="N47">
            <v>75025000</v>
          </cell>
          <cell r="O47">
            <v>75025000</v>
          </cell>
          <cell r="P47">
            <v>75025000</v>
          </cell>
          <cell r="Q47">
            <v>75025000</v>
          </cell>
          <cell r="R47">
            <v>79400100</v>
          </cell>
          <cell r="S47">
            <v>79400100</v>
          </cell>
          <cell r="T47">
            <v>79400100</v>
          </cell>
          <cell r="U47">
            <v>79400100</v>
          </cell>
          <cell r="V47">
            <v>79400100</v>
          </cell>
          <cell r="W47">
            <v>79400100</v>
          </cell>
        </row>
        <row r="48">
          <cell r="K48">
            <v>73107</v>
          </cell>
          <cell r="L48">
            <v>587353500</v>
          </cell>
          <cell r="M48">
            <v>587353500</v>
          </cell>
          <cell r="N48">
            <v>587353500</v>
          </cell>
          <cell r="O48">
            <v>587353500</v>
          </cell>
          <cell r="P48">
            <v>587353500</v>
          </cell>
          <cell r="Q48">
            <v>587353500</v>
          </cell>
          <cell r="R48">
            <v>601984900</v>
          </cell>
          <cell r="S48">
            <v>601984900</v>
          </cell>
          <cell r="T48">
            <v>601984900</v>
          </cell>
          <cell r="U48">
            <v>601984900</v>
          </cell>
          <cell r="V48">
            <v>601984900</v>
          </cell>
          <cell r="W48">
            <v>601984900</v>
          </cell>
        </row>
        <row r="49">
          <cell r="K49">
            <v>73108</v>
          </cell>
          <cell r="L49">
            <v>424504300</v>
          </cell>
          <cell r="M49">
            <v>424504300</v>
          </cell>
          <cell r="N49">
            <v>424504300</v>
          </cell>
          <cell r="O49">
            <v>424504300</v>
          </cell>
          <cell r="P49">
            <v>424504300</v>
          </cell>
          <cell r="Q49">
            <v>424504300</v>
          </cell>
          <cell r="R49">
            <v>435683800</v>
          </cell>
          <cell r="S49">
            <v>435683800</v>
          </cell>
          <cell r="T49">
            <v>435683800</v>
          </cell>
          <cell r="U49">
            <v>435683800</v>
          </cell>
          <cell r="V49">
            <v>435683800</v>
          </cell>
          <cell r="W49">
            <v>435683800</v>
          </cell>
        </row>
        <row r="50">
          <cell r="K50">
            <v>73109</v>
          </cell>
          <cell r="L50">
            <v>267372500</v>
          </cell>
          <cell r="M50">
            <v>267372500</v>
          </cell>
          <cell r="N50">
            <v>267372500</v>
          </cell>
          <cell r="O50">
            <v>267372500</v>
          </cell>
          <cell r="P50">
            <v>306155400</v>
          </cell>
          <cell r="Q50">
            <v>267372500</v>
          </cell>
          <cell r="R50">
            <v>306259700</v>
          </cell>
          <cell r="S50">
            <v>267372500</v>
          </cell>
          <cell r="T50">
            <v>306087600</v>
          </cell>
          <cell r="U50">
            <v>267372500</v>
          </cell>
          <cell r="V50">
            <v>318992600</v>
          </cell>
          <cell r="W50">
            <v>267372500</v>
          </cell>
        </row>
        <row r="51">
          <cell r="K51">
            <v>73110</v>
          </cell>
          <cell r="L51">
            <v>11718700</v>
          </cell>
          <cell r="M51">
            <v>11718700</v>
          </cell>
          <cell r="N51">
            <v>11718700</v>
          </cell>
          <cell r="O51">
            <v>11718700</v>
          </cell>
          <cell r="P51">
            <v>11718700</v>
          </cell>
          <cell r="Q51">
            <v>11718700</v>
          </cell>
          <cell r="R51">
            <v>11718700</v>
          </cell>
          <cell r="S51">
            <v>11718700</v>
          </cell>
          <cell r="T51">
            <v>11718700</v>
          </cell>
          <cell r="U51">
            <v>11718700</v>
          </cell>
          <cell r="V51">
            <v>11718700</v>
          </cell>
          <cell r="W51">
            <v>11718700</v>
          </cell>
        </row>
        <row r="52">
          <cell r="K52">
            <v>73111</v>
          </cell>
          <cell r="L52">
            <v>53869000</v>
          </cell>
          <cell r="M52">
            <v>53869000</v>
          </cell>
          <cell r="N52">
            <v>53869000</v>
          </cell>
          <cell r="O52">
            <v>53869000</v>
          </cell>
          <cell r="P52">
            <v>55744000</v>
          </cell>
          <cell r="Q52">
            <v>55744000</v>
          </cell>
          <cell r="R52">
            <v>55744000</v>
          </cell>
          <cell r="S52">
            <v>55744000</v>
          </cell>
          <cell r="T52">
            <v>55744000</v>
          </cell>
          <cell r="U52">
            <v>55744000</v>
          </cell>
          <cell r="V52">
            <v>55744000</v>
          </cell>
          <cell r="W52">
            <v>55744000</v>
          </cell>
        </row>
        <row r="53">
          <cell r="K53">
            <v>73112</v>
          </cell>
          <cell r="L53">
            <v>358640700</v>
          </cell>
          <cell r="M53">
            <v>423155200</v>
          </cell>
          <cell r="N53">
            <v>594158000</v>
          </cell>
          <cell r="O53">
            <v>648937200</v>
          </cell>
          <cell r="P53">
            <v>505478800</v>
          </cell>
          <cell r="Q53">
            <v>579561500</v>
          </cell>
          <cell r="R53">
            <v>618787200</v>
          </cell>
          <cell r="S53">
            <v>586311900</v>
          </cell>
          <cell r="T53">
            <v>780991600</v>
          </cell>
          <cell r="U53">
            <v>1026949300</v>
          </cell>
          <cell r="V53">
            <v>763419900</v>
          </cell>
          <cell r="W53">
            <v>373519100</v>
          </cell>
        </row>
        <row r="54">
          <cell r="K54">
            <v>73113</v>
          </cell>
          <cell r="L54">
            <v>2580909300</v>
          </cell>
          <cell r="M54">
            <v>2580909300</v>
          </cell>
          <cell r="N54">
            <v>2580909300</v>
          </cell>
          <cell r="O54">
            <v>2580909300</v>
          </cell>
          <cell r="P54">
            <v>2580909300</v>
          </cell>
          <cell r="Q54">
            <v>2580909300</v>
          </cell>
          <cell r="R54">
            <v>2635005700</v>
          </cell>
          <cell r="S54">
            <v>2635005700</v>
          </cell>
          <cell r="T54">
            <v>2635005700</v>
          </cell>
          <cell r="U54">
            <v>2635005700</v>
          </cell>
          <cell r="V54">
            <v>2635005700</v>
          </cell>
          <cell r="W54">
            <v>2635005700</v>
          </cell>
        </row>
        <row r="55">
          <cell r="K55">
            <v>73114</v>
          </cell>
          <cell r="L55">
            <v>55858400</v>
          </cell>
          <cell r="M55">
            <v>55858400</v>
          </cell>
          <cell r="N55">
            <v>55858400</v>
          </cell>
          <cell r="O55">
            <v>55858400</v>
          </cell>
          <cell r="P55">
            <v>55857700</v>
          </cell>
          <cell r="Q55">
            <v>55857700</v>
          </cell>
          <cell r="R55">
            <v>56682500</v>
          </cell>
          <cell r="S55">
            <v>56682500</v>
          </cell>
          <cell r="T55">
            <v>56682500</v>
          </cell>
          <cell r="U55">
            <v>56682500</v>
          </cell>
          <cell r="V55">
            <v>56682500</v>
          </cell>
          <cell r="W55">
            <v>56682500</v>
          </cell>
        </row>
        <row r="56">
          <cell r="K56">
            <v>73115</v>
          </cell>
          <cell r="L56">
            <v>270278400</v>
          </cell>
          <cell r="M56">
            <v>270278400</v>
          </cell>
          <cell r="N56">
            <v>270278400</v>
          </cell>
          <cell r="O56">
            <v>270278400</v>
          </cell>
          <cell r="P56">
            <v>270278400</v>
          </cell>
          <cell r="Q56">
            <v>270278400</v>
          </cell>
          <cell r="R56">
            <v>270278400</v>
          </cell>
          <cell r="S56">
            <v>270278400</v>
          </cell>
          <cell r="T56">
            <v>270278400</v>
          </cell>
          <cell r="U56">
            <v>270278400</v>
          </cell>
          <cell r="V56">
            <v>270278400</v>
          </cell>
          <cell r="W56">
            <v>270278400</v>
          </cell>
        </row>
        <row r="57">
          <cell r="K57">
            <v>73116</v>
          </cell>
          <cell r="L57">
            <v>539139400</v>
          </cell>
          <cell r="M57">
            <v>539139400</v>
          </cell>
          <cell r="N57">
            <v>539139400</v>
          </cell>
          <cell r="O57">
            <v>539139400</v>
          </cell>
          <cell r="P57">
            <v>539139400</v>
          </cell>
          <cell r="Q57">
            <v>539139400</v>
          </cell>
          <cell r="R57">
            <v>540739500</v>
          </cell>
          <cell r="S57">
            <v>540739500</v>
          </cell>
          <cell r="T57">
            <v>540739500</v>
          </cell>
          <cell r="U57">
            <v>540739500</v>
          </cell>
          <cell r="V57">
            <v>540739500</v>
          </cell>
          <cell r="W57">
            <v>540739500</v>
          </cell>
        </row>
        <row r="58">
          <cell r="K58">
            <v>73117</v>
          </cell>
          <cell r="L58">
            <v>1086441200</v>
          </cell>
          <cell r="M58">
            <v>1086441200</v>
          </cell>
          <cell r="N58">
            <v>1086441200</v>
          </cell>
          <cell r="O58">
            <v>1086441200</v>
          </cell>
          <cell r="P58">
            <v>1086441200</v>
          </cell>
          <cell r="Q58">
            <v>1086441200</v>
          </cell>
          <cell r="R58">
            <v>1111759900</v>
          </cell>
          <cell r="S58">
            <v>1111759900</v>
          </cell>
          <cell r="T58">
            <v>1111759900</v>
          </cell>
          <cell r="U58">
            <v>1111759900</v>
          </cell>
          <cell r="V58">
            <v>1111759900</v>
          </cell>
          <cell r="W58">
            <v>1111759900</v>
          </cell>
        </row>
        <row r="59">
          <cell r="K59">
            <v>73118</v>
          </cell>
          <cell r="L59">
            <v>40489000</v>
          </cell>
          <cell r="M59">
            <v>40489000</v>
          </cell>
          <cell r="N59">
            <v>40489000</v>
          </cell>
          <cell r="O59">
            <v>40489000</v>
          </cell>
          <cell r="P59">
            <v>40489000</v>
          </cell>
          <cell r="Q59">
            <v>40489000</v>
          </cell>
          <cell r="R59">
            <v>40489000</v>
          </cell>
          <cell r="S59">
            <v>40489000</v>
          </cell>
          <cell r="T59">
            <v>40489000</v>
          </cell>
          <cell r="U59">
            <v>40489000</v>
          </cell>
          <cell r="V59">
            <v>40489000</v>
          </cell>
          <cell r="W59">
            <v>40489000</v>
          </cell>
        </row>
        <row r="60">
          <cell r="K60">
            <v>73119</v>
          </cell>
          <cell r="L60">
            <v>76504000</v>
          </cell>
          <cell r="M60">
            <v>76504000</v>
          </cell>
          <cell r="N60">
            <v>76504000</v>
          </cell>
          <cell r="O60">
            <v>76504000</v>
          </cell>
          <cell r="P60">
            <v>76504000</v>
          </cell>
          <cell r="Q60">
            <v>76504000</v>
          </cell>
          <cell r="R60">
            <v>76504000</v>
          </cell>
          <cell r="S60">
            <v>76504000</v>
          </cell>
          <cell r="T60">
            <v>76504000</v>
          </cell>
          <cell r="U60">
            <v>76504000</v>
          </cell>
          <cell r="V60">
            <v>76504000</v>
          </cell>
          <cell r="W60">
            <v>76504000</v>
          </cell>
        </row>
        <row r="61">
          <cell r="K61">
            <v>73120</v>
          </cell>
          <cell r="L61">
            <v>465625000</v>
          </cell>
          <cell r="M61">
            <v>465625000</v>
          </cell>
          <cell r="N61">
            <v>931250200</v>
          </cell>
          <cell r="O61">
            <v>0</v>
          </cell>
          <cell r="P61">
            <v>1862500300</v>
          </cell>
          <cell r="Q61">
            <v>0</v>
          </cell>
          <cell r="R61">
            <v>931250200</v>
          </cell>
          <cell r="S61">
            <v>465625000</v>
          </cell>
          <cell r="T61">
            <v>469438000</v>
          </cell>
          <cell r="U61">
            <v>465625000</v>
          </cell>
          <cell r="V61">
            <v>0</v>
          </cell>
          <cell r="W61">
            <v>939394500</v>
          </cell>
        </row>
        <row r="62">
          <cell r="K62">
            <v>73121</v>
          </cell>
          <cell r="L62">
            <v>11508300</v>
          </cell>
          <cell r="M62">
            <v>11508300</v>
          </cell>
          <cell r="N62">
            <v>11508300</v>
          </cell>
          <cell r="O62">
            <v>11508300</v>
          </cell>
          <cell r="P62">
            <v>11508300</v>
          </cell>
          <cell r="Q62">
            <v>11508300</v>
          </cell>
          <cell r="R62">
            <v>11508300</v>
          </cell>
          <cell r="S62">
            <v>11508300</v>
          </cell>
          <cell r="T62">
            <v>11508300</v>
          </cell>
          <cell r="U62">
            <v>11508300</v>
          </cell>
          <cell r="V62">
            <v>11508300</v>
          </cell>
          <cell r="W62">
            <v>11508300</v>
          </cell>
        </row>
        <row r="63">
          <cell r="K63">
            <v>73122</v>
          </cell>
          <cell r="L63">
            <v>4068600</v>
          </cell>
          <cell r="M63">
            <v>4068600</v>
          </cell>
          <cell r="N63">
            <v>4068600</v>
          </cell>
          <cell r="O63">
            <v>4068600</v>
          </cell>
          <cell r="P63">
            <v>4068600</v>
          </cell>
          <cell r="Q63">
            <v>4068600</v>
          </cell>
          <cell r="R63">
            <v>4068600</v>
          </cell>
          <cell r="S63">
            <v>4068600</v>
          </cell>
          <cell r="T63">
            <v>4068600</v>
          </cell>
          <cell r="U63">
            <v>4068600</v>
          </cell>
          <cell r="V63">
            <v>4068600</v>
          </cell>
          <cell r="W63">
            <v>4068600</v>
          </cell>
        </row>
        <row r="64">
          <cell r="K64">
            <v>73123</v>
          </cell>
          <cell r="L64">
            <v>234755000</v>
          </cell>
          <cell r="M64">
            <v>234640200</v>
          </cell>
          <cell r="N64">
            <v>234640200</v>
          </cell>
          <cell r="O64">
            <v>234640200</v>
          </cell>
          <cell r="P64">
            <v>234640200</v>
          </cell>
          <cell r="Q64">
            <v>234640200</v>
          </cell>
          <cell r="R64">
            <v>239371600</v>
          </cell>
          <cell r="S64">
            <v>239371600</v>
          </cell>
          <cell r="T64">
            <v>239371600</v>
          </cell>
          <cell r="U64">
            <v>239371600</v>
          </cell>
          <cell r="V64">
            <v>239371600</v>
          </cell>
          <cell r="W64">
            <v>239371600</v>
          </cell>
        </row>
        <row r="65">
          <cell r="K65">
            <v>73124</v>
          </cell>
          <cell r="L65">
            <v>220235000</v>
          </cell>
          <cell r="M65">
            <v>220172700</v>
          </cell>
          <cell r="N65">
            <v>220172700</v>
          </cell>
          <cell r="O65">
            <v>220172700</v>
          </cell>
          <cell r="P65">
            <v>220172700</v>
          </cell>
          <cell r="Q65">
            <v>220172700</v>
          </cell>
          <cell r="R65">
            <v>226111600</v>
          </cell>
          <cell r="S65">
            <v>226111600</v>
          </cell>
          <cell r="T65">
            <v>226111600</v>
          </cell>
          <cell r="U65">
            <v>226111600</v>
          </cell>
          <cell r="V65">
            <v>226111600</v>
          </cell>
          <cell r="W65">
            <v>226111600</v>
          </cell>
        </row>
        <row r="66">
          <cell r="K66">
            <v>73199</v>
          </cell>
          <cell r="L66">
            <v>66000000</v>
          </cell>
          <cell r="M66">
            <v>66000000</v>
          </cell>
          <cell r="N66">
            <v>66000000</v>
          </cell>
          <cell r="O66">
            <v>66000000</v>
          </cell>
          <cell r="P66">
            <v>66000000</v>
          </cell>
          <cell r="Q66">
            <v>66000000</v>
          </cell>
          <cell r="R66">
            <v>66000000</v>
          </cell>
          <cell r="S66">
            <v>66000000</v>
          </cell>
          <cell r="T66">
            <v>66000000</v>
          </cell>
          <cell r="U66">
            <v>66000000</v>
          </cell>
          <cell r="V66">
            <v>66000000</v>
          </cell>
          <cell r="W66">
            <v>66000000</v>
          </cell>
        </row>
        <row r="67">
          <cell r="K67">
            <v>73201</v>
          </cell>
          <cell r="L67">
            <v>833333300</v>
          </cell>
          <cell r="M67">
            <v>833333300</v>
          </cell>
          <cell r="N67">
            <v>833333300</v>
          </cell>
          <cell r="O67">
            <v>833333300</v>
          </cell>
          <cell r="P67">
            <v>833333300</v>
          </cell>
          <cell r="Q67">
            <v>833333300</v>
          </cell>
          <cell r="R67">
            <v>833333300</v>
          </cell>
          <cell r="S67">
            <v>833333300</v>
          </cell>
          <cell r="T67">
            <v>833333300</v>
          </cell>
          <cell r="U67">
            <v>833333300</v>
          </cell>
          <cell r="V67">
            <v>833333300</v>
          </cell>
          <cell r="W67">
            <v>833333300</v>
          </cell>
        </row>
        <row r="68">
          <cell r="K68">
            <v>73288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76500000</v>
          </cell>
          <cell r="R68">
            <v>138375000</v>
          </cell>
          <cell r="S68">
            <v>138375000</v>
          </cell>
          <cell r="T68">
            <v>138375000</v>
          </cell>
          <cell r="U68">
            <v>138375000</v>
          </cell>
          <cell r="V68">
            <v>138375000</v>
          </cell>
          <cell r="W68">
            <v>138375000</v>
          </cell>
        </row>
        <row r="69">
          <cell r="K69">
            <v>74101</v>
          </cell>
          <cell r="L69">
            <v>171653200</v>
          </cell>
          <cell r="M69">
            <v>171653200</v>
          </cell>
          <cell r="N69">
            <v>171653200</v>
          </cell>
          <cell r="O69">
            <v>171653200</v>
          </cell>
          <cell r="P69">
            <v>171653200</v>
          </cell>
          <cell r="Q69">
            <v>171653200</v>
          </cell>
          <cell r="R69">
            <v>171653200</v>
          </cell>
          <cell r="S69">
            <v>171653200</v>
          </cell>
          <cell r="T69">
            <v>171653200</v>
          </cell>
          <cell r="U69">
            <v>171653200</v>
          </cell>
          <cell r="V69">
            <v>171653200</v>
          </cell>
          <cell r="W69">
            <v>171653200</v>
          </cell>
        </row>
        <row r="70">
          <cell r="K70">
            <v>74102</v>
          </cell>
          <cell r="L70">
            <v>150954500</v>
          </cell>
          <cell r="M70">
            <v>150954500</v>
          </cell>
          <cell r="N70">
            <v>150954500</v>
          </cell>
          <cell r="O70">
            <v>150954500</v>
          </cell>
          <cell r="P70">
            <v>150954500</v>
          </cell>
          <cell r="Q70">
            <v>150954500</v>
          </cell>
          <cell r="R70">
            <v>150954500</v>
          </cell>
          <cell r="S70">
            <v>150954500</v>
          </cell>
          <cell r="T70">
            <v>150954500</v>
          </cell>
          <cell r="U70">
            <v>150954500</v>
          </cell>
          <cell r="V70">
            <v>150954500</v>
          </cell>
          <cell r="W70">
            <v>150954500</v>
          </cell>
        </row>
        <row r="71">
          <cell r="K71">
            <v>74103</v>
          </cell>
          <cell r="L71">
            <v>233267800</v>
          </cell>
          <cell r="M71">
            <v>233267800</v>
          </cell>
          <cell r="N71">
            <v>233267800</v>
          </cell>
          <cell r="O71">
            <v>233267800</v>
          </cell>
          <cell r="P71">
            <v>233267800</v>
          </cell>
          <cell r="Q71">
            <v>233267800</v>
          </cell>
          <cell r="R71">
            <v>233267800</v>
          </cell>
          <cell r="S71">
            <v>233267800</v>
          </cell>
          <cell r="T71">
            <v>233267800</v>
          </cell>
          <cell r="U71">
            <v>233267800</v>
          </cell>
          <cell r="V71">
            <v>233267800</v>
          </cell>
          <cell r="W71">
            <v>233267800</v>
          </cell>
        </row>
        <row r="72">
          <cell r="K72">
            <v>74104</v>
          </cell>
          <cell r="L72">
            <v>65697600</v>
          </cell>
          <cell r="M72">
            <v>65697600</v>
          </cell>
          <cell r="N72">
            <v>65697600</v>
          </cell>
          <cell r="O72">
            <v>65697600</v>
          </cell>
          <cell r="P72">
            <v>65697600</v>
          </cell>
          <cell r="Q72">
            <v>65697600</v>
          </cell>
          <cell r="R72">
            <v>65697600</v>
          </cell>
          <cell r="S72">
            <v>65697600</v>
          </cell>
          <cell r="T72">
            <v>65697600</v>
          </cell>
          <cell r="U72">
            <v>65697600</v>
          </cell>
          <cell r="V72">
            <v>65697600</v>
          </cell>
          <cell r="W72">
            <v>65697600</v>
          </cell>
        </row>
        <row r="73">
          <cell r="K73">
            <v>74105</v>
          </cell>
          <cell r="L73">
            <v>25910900</v>
          </cell>
          <cell r="M73">
            <v>25910900</v>
          </cell>
          <cell r="N73">
            <v>25910900</v>
          </cell>
          <cell r="O73">
            <v>25910900</v>
          </cell>
          <cell r="P73">
            <v>25910900</v>
          </cell>
          <cell r="Q73">
            <v>25910900</v>
          </cell>
          <cell r="R73">
            <v>25910900</v>
          </cell>
          <cell r="S73">
            <v>25910900</v>
          </cell>
          <cell r="T73">
            <v>25910900</v>
          </cell>
          <cell r="U73">
            <v>25910900</v>
          </cell>
          <cell r="V73">
            <v>25910900</v>
          </cell>
          <cell r="W73">
            <v>25910900</v>
          </cell>
        </row>
        <row r="74">
          <cell r="K74">
            <v>74106</v>
          </cell>
          <cell r="L74">
            <v>89122300</v>
          </cell>
          <cell r="M74">
            <v>89122300</v>
          </cell>
          <cell r="N74">
            <v>89122300</v>
          </cell>
          <cell r="O74">
            <v>89122300</v>
          </cell>
          <cell r="P74">
            <v>89122300</v>
          </cell>
          <cell r="Q74">
            <v>89122300</v>
          </cell>
          <cell r="R74">
            <v>89122300</v>
          </cell>
          <cell r="S74">
            <v>89122300</v>
          </cell>
          <cell r="T74">
            <v>89122300</v>
          </cell>
          <cell r="U74">
            <v>89122300</v>
          </cell>
          <cell r="V74">
            <v>89122300</v>
          </cell>
          <cell r="W74">
            <v>89122300</v>
          </cell>
        </row>
        <row r="75">
          <cell r="K75">
            <v>74107</v>
          </cell>
          <cell r="L75">
            <v>41111100</v>
          </cell>
          <cell r="M75">
            <v>41111100</v>
          </cell>
          <cell r="N75">
            <v>41111100</v>
          </cell>
          <cell r="O75">
            <v>41111100</v>
          </cell>
          <cell r="P75">
            <v>41111100</v>
          </cell>
          <cell r="Q75">
            <v>41111100</v>
          </cell>
          <cell r="R75">
            <v>41111100</v>
          </cell>
          <cell r="S75">
            <v>41111100</v>
          </cell>
          <cell r="T75">
            <v>41111100</v>
          </cell>
          <cell r="U75">
            <v>41111100</v>
          </cell>
          <cell r="V75">
            <v>41111100</v>
          </cell>
          <cell r="W75">
            <v>41111100</v>
          </cell>
        </row>
        <row r="76">
          <cell r="K76">
            <v>74151</v>
          </cell>
          <cell r="L76">
            <v>205730500</v>
          </cell>
          <cell r="M76">
            <v>205730500</v>
          </cell>
          <cell r="N76">
            <v>205730500</v>
          </cell>
          <cell r="O76">
            <v>205730500</v>
          </cell>
          <cell r="P76">
            <v>205730500</v>
          </cell>
          <cell r="Q76">
            <v>205730500</v>
          </cell>
          <cell r="R76">
            <v>205730500</v>
          </cell>
          <cell r="S76">
            <v>205730500</v>
          </cell>
          <cell r="T76">
            <v>205730500</v>
          </cell>
          <cell r="U76">
            <v>205730500</v>
          </cell>
          <cell r="V76">
            <v>205730500</v>
          </cell>
          <cell r="W76">
            <v>205730500</v>
          </cell>
        </row>
        <row r="77">
          <cell r="K77">
            <v>74152</v>
          </cell>
          <cell r="L77">
            <v>13038300</v>
          </cell>
          <cell r="M77">
            <v>13038300</v>
          </cell>
          <cell r="N77">
            <v>13038300</v>
          </cell>
          <cell r="O77">
            <v>13038300</v>
          </cell>
          <cell r="P77">
            <v>13038300</v>
          </cell>
          <cell r="Q77">
            <v>13038300</v>
          </cell>
          <cell r="R77">
            <v>13038300</v>
          </cell>
          <cell r="S77">
            <v>13038300</v>
          </cell>
          <cell r="T77">
            <v>13038300</v>
          </cell>
          <cell r="U77">
            <v>13038300</v>
          </cell>
          <cell r="V77">
            <v>13038300</v>
          </cell>
          <cell r="W77">
            <v>13038300</v>
          </cell>
        </row>
        <row r="78">
          <cell r="K78">
            <v>74153</v>
          </cell>
          <cell r="L78">
            <v>39333400</v>
          </cell>
          <cell r="M78">
            <v>39333400</v>
          </cell>
          <cell r="N78">
            <v>39333400</v>
          </cell>
          <cell r="O78">
            <v>39333400</v>
          </cell>
          <cell r="P78">
            <v>39333400</v>
          </cell>
          <cell r="Q78">
            <v>39333400</v>
          </cell>
          <cell r="R78">
            <v>39333400</v>
          </cell>
          <cell r="S78">
            <v>39333400</v>
          </cell>
          <cell r="T78">
            <v>39333400</v>
          </cell>
          <cell r="U78">
            <v>39333400</v>
          </cell>
          <cell r="V78">
            <v>39333400</v>
          </cell>
          <cell r="W78">
            <v>39333400</v>
          </cell>
        </row>
        <row r="79">
          <cell r="K79">
            <v>74154</v>
          </cell>
          <cell r="L79">
            <v>14306700</v>
          </cell>
          <cell r="M79">
            <v>14306700</v>
          </cell>
          <cell r="N79">
            <v>14306700</v>
          </cell>
          <cell r="O79">
            <v>14306700</v>
          </cell>
          <cell r="P79">
            <v>14306700</v>
          </cell>
          <cell r="Q79">
            <v>14306700</v>
          </cell>
          <cell r="R79">
            <v>14306700</v>
          </cell>
          <cell r="S79">
            <v>14306700</v>
          </cell>
          <cell r="T79">
            <v>14306700</v>
          </cell>
          <cell r="U79">
            <v>14306700</v>
          </cell>
          <cell r="V79">
            <v>14306700</v>
          </cell>
          <cell r="W79">
            <v>14306700</v>
          </cell>
        </row>
        <row r="80">
          <cell r="K80">
            <v>74155</v>
          </cell>
          <cell r="L80">
            <v>55937500</v>
          </cell>
          <cell r="M80">
            <v>55937500</v>
          </cell>
          <cell r="N80">
            <v>55937500</v>
          </cell>
          <cell r="O80">
            <v>55937500</v>
          </cell>
          <cell r="P80">
            <v>55937500</v>
          </cell>
          <cell r="Q80">
            <v>55937500</v>
          </cell>
          <cell r="R80">
            <v>55937500</v>
          </cell>
          <cell r="S80">
            <v>55937500</v>
          </cell>
          <cell r="T80">
            <v>55937500</v>
          </cell>
          <cell r="U80">
            <v>55937500</v>
          </cell>
          <cell r="V80">
            <v>55937500</v>
          </cell>
          <cell r="W80">
            <v>55937500</v>
          </cell>
        </row>
        <row r="81">
          <cell r="K81">
            <v>74156</v>
          </cell>
          <cell r="L81">
            <v>6196700</v>
          </cell>
          <cell r="M81">
            <v>6196700</v>
          </cell>
          <cell r="N81">
            <v>6196700</v>
          </cell>
          <cell r="O81">
            <v>6196700</v>
          </cell>
          <cell r="P81">
            <v>6196700</v>
          </cell>
          <cell r="Q81">
            <v>6196700</v>
          </cell>
          <cell r="R81">
            <v>6196700</v>
          </cell>
          <cell r="S81">
            <v>6196700</v>
          </cell>
          <cell r="T81">
            <v>6196700</v>
          </cell>
          <cell r="U81">
            <v>6196700</v>
          </cell>
          <cell r="V81">
            <v>6196700</v>
          </cell>
          <cell r="W81">
            <v>6196700</v>
          </cell>
        </row>
        <row r="82">
          <cell r="K82">
            <v>74157</v>
          </cell>
          <cell r="L82">
            <v>46320900</v>
          </cell>
          <cell r="M82">
            <v>46320900</v>
          </cell>
          <cell r="N82">
            <v>46320900</v>
          </cell>
          <cell r="O82">
            <v>46320900</v>
          </cell>
          <cell r="P82">
            <v>46320900</v>
          </cell>
          <cell r="Q82">
            <v>46320900</v>
          </cell>
          <cell r="R82">
            <v>46320900</v>
          </cell>
          <cell r="S82">
            <v>46320900</v>
          </cell>
          <cell r="T82">
            <v>46320900</v>
          </cell>
          <cell r="U82">
            <v>46320900</v>
          </cell>
          <cell r="V82">
            <v>46320900</v>
          </cell>
          <cell r="W82">
            <v>46320900</v>
          </cell>
        </row>
        <row r="83">
          <cell r="K83">
            <v>74201</v>
          </cell>
          <cell r="L83">
            <v>79160900</v>
          </cell>
          <cell r="M83">
            <v>79160900</v>
          </cell>
          <cell r="N83">
            <v>79160900</v>
          </cell>
          <cell r="O83">
            <v>79160900</v>
          </cell>
          <cell r="P83">
            <v>79160900</v>
          </cell>
          <cell r="Q83">
            <v>79160900</v>
          </cell>
          <cell r="R83">
            <v>79160900</v>
          </cell>
          <cell r="S83">
            <v>79160900</v>
          </cell>
          <cell r="T83">
            <v>79160900</v>
          </cell>
          <cell r="U83">
            <v>79160900</v>
          </cell>
          <cell r="V83">
            <v>79160900</v>
          </cell>
          <cell r="W83">
            <v>79160900</v>
          </cell>
        </row>
        <row r="84">
          <cell r="K84">
            <v>74202</v>
          </cell>
          <cell r="L84">
            <v>689184800</v>
          </cell>
          <cell r="M84">
            <v>689184800</v>
          </cell>
          <cell r="N84">
            <v>689184800</v>
          </cell>
          <cell r="O84">
            <v>689184800</v>
          </cell>
          <cell r="P84">
            <v>689184800</v>
          </cell>
          <cell r="Q84">
            <v>689184800</v>
          </cell>
          <cell r="R84">
            <v>689184800</v>
          </cell>
          <cell r="S84">
            <v>689184800</v>
          </cell>
          <cell r="T84">
            <v>689184800</v>
          </cell>
          <cell r="U84">
            <v>689184800</v>
          </cell>
          <cell r="V84">
            <v>689184800</v>
          </cell>
          <cell r="W84">
            <v>689184800</v>
          </cell>
        </row>
        <row r="85">
          <cell r="K85">
            <v>74251</v>
          </cell>
          <cell r="L85">
            <v>122956200</v>
          </cell>
          <cell r="M85">
            <v>122956200</v>
          </cell>
          <cell r="N85">
            <v>122956200</v>
          </cell>
          <cell r="O85">
            <v>122956200</v>
          </cell>
          <cell r="P85">
            <v>122956200</v>
          </cell>
          <cell r="Q85">
            <v>122956200</v>
          </cell>
          <cell r="R85">
            <v>122956200</v>
          </cell>
          <cell r="S85">
            <v>122956200</v>
          </cell>
          <cell r="T85">
            <v>122956200</v>
          </cell>
          <cell r="U85">
            <v>122956200</v>
          </cell>
          <cell r="V85">
            <v>122956200</v>
          </cell>
          <cell r="W85">
            <v>122956200</v>
          </cell>
        </row>
        <row r="86">
          <cell r="K86">
            <v>74252</v>
          </cell>
          <cell r="L86">
            <v>622840900</v>
          </cell>
          <cell r="M86">
            <v>622840900</v>
          </cell>
          <cell r="N86">
            <v>622840900</v>
          </cell>
          <cell r="O86">
            <v>622840900</v>
          </cell>
          <cell r="P86">
            <v>622840900</v>
          </cell>
          <cell r="Q86">
            <v>622840900</v>
          </cell>
          <cell r="R86">
            <v>622840900</v>
          </cell>
          <cell r="S86">
            <v>622840900</v>
          </cell>
          <cell r="T86">
            <v>622840900</v>
          </cell>
          <cell r="U86">
            <v>622840900</v>
          </cell>
          <cell r="V86">
            <v>622840900</v>
          </cell>
          <cell r="W86">
            <v>622840900</v>
          </cell>
        </row>
        <row r="87">
          <cell r="K87">
            <v>74253</v>
          </cell>
          <cell r="L87">
            <v>208982100</v>
          </cell>
          <cell r="M87">
            <v>208982100</v>
          </cell>
          <cell r="N87">
            <v>208982100</v>
          </cell>
          <cell r="O87">
            <v>208982100</v>
          </cell>
          <cell r="P87">
            <v>208982100</v>
          </cell>
          <cell r="Q87">
            <v>208982100</v>
          </cell>
          <cell r="R87">
            <v>208982100</v>
          </cell>
          <cell r="S87">
            <v>208982100</v>
          </cell>
          <cell r="T87">
            <v>208982100</v>
          </cell>
          <cell r="U87">
            <v>208982100</v>
          </cell>
          <cell r="V87">
            <v>208982100</v>
          </cell>
          <cell r="W87">
            <v>208982100</v>
          </cell>
        </row>
        <row r="88">
          <cell r="K88">
            <v>74254</v>
          </cell>
          <cell r="L88">
            <v>209465700</v>
          </cell>
          <cell r="M88">
            <v>209465700</v>
          </cell>
          <cell r="N88">
            <v>209465700</v>
          </cell>
          <cell r="O88">
            <v>210965700</v>
          </cell>
          <cell r="P88">
            <v>210965700</v>
          </cell>
          <cell r="Q88">
            <v>210965700</v>
          </cell>
          <cell r="R88">
            <v>212715700</v>
          </cell>
          <cell r="S88">
            <v>212715700</v>
          </cell>
          <cell r="T88">
            <v>212715700</v>
          </cell>
          <cell r="U88">
            <v>212715700</v>
          </cell>
          <cell r="V88">
            <v>212715700</v>
          </cell>
          <cell r="W88">
            <v>212715700</v>
          </cell>
        </row>
        <row r="89">
          <cell r="K89">
            <v>74299</v>
          </cell>
          <cell r="L89">
            <v>13609200</v>
          </cell>
          <cell r="M89">
            <v>13609200</v>
          </cell>
          <cell r="N89">
            <v>13609200</v>
          </cell>
          <cell r="O89">
            <v>13609200</v>
          </cell>
          <cell r="P89">
            <v>13609200</v>
          </cell>
          <cell r="Q89">
            <v>13609200</v>
          </cell>
          <cell r="R89">
            <v>13609200</v>
          </cell>
          <cell r="S89">
            <v>13609200</v>
          </cell>
          <cell r="T89">
            <v>13609200</v>
          </cell>
          <cell r="U89">
            <v>13609200</v>
          </cell>
          <cell r="V89">
            <v>13609200</v>
          </cell>
          <cell r="W89">
            <v>13609200</v>
          </cell>
        </row>
        <row r="90">
          <cell r="K90">
            <v>74301</v>
          </cell>
          <cell r="L90">
            <v>4772300</v>
          </cell>
          <cell r="M90">
            <v>4772300</v>
          </cell>
          <cell r="N90">
            <v>4772300</v>
          </cell>
          <cell r="O90">
            <v>4772300</v>
          </cell>
          <cell r="P90">
            <v>4772300</v>
          </cell>
          <cell r="Q90">
            <v>4772300</v>
          </cell>
          <cell r="R90">
            <v>4772300</v>
          </cell>
          <cell r="S90">
            <v>4772300</v>
          </cell>
          <cell r="T90">
            <v>4772300</v>
          </cell>
          <cell r="U90">
            <v>4772300</v>
          </cell>
          <cell r="V90">
            <v>4772300</v>
          </cell>
          <cell r="W90">
            <v>4772300</v>
          </cell>
        </row>
        <row r="91">
          <cell r="K91">
            <v>74302</v>
          </cell>
          <cell r="L91">
            <v>330341900</v>
          </cell>
          <cell r="M91">
            <v>330341900</v>
          </cell>
          <cell r="N91">
            <v>330341900</v>
          </cell>
          <cell r="O91">
            <v>330341900</v>
          </cell>
          <cell r="P91">
            <v>330341900</v>
          </cell>
          <cell r="Q91">
            <v>330341900</v>
          </cell>
          <cell r="R91">
            <v>330341900</v>
          </cell>
          <cell r="S91">
            <v>330341900</v>
          </cell>
          <cell r="T91">
            <v>330341900</v>
          </cell>
          <cell r="U91">
            <v>330341900</v>
          </cell>
          <cell r="V91">
            <v>330341900</v>
          </cell>
          <cell r="W91">
            <v>330341900</v>
          </cell>
        </row>
        <row r="92">
          <cell r="K92">
            <v>74303</v>
          </cell>
          <cell r="L92">
            <v>481270500</v>
          </cell>
          <cell r="M92">
            <v>481270500</v>
          </cell>
          <cell r="N92">
            <v>481270500</v>
          </cell>
          <cell r="O92">
            <v>481270500</v>
          </cell>
          <cell r="P92">
            <v>481270500</v>
          </cell>
          <cell r="Q92">
            <v>481270500</v>
          </cell>
          <cell r="R92">
            <v>481270500</v>
          </cell>
          <cell r="S92">
            <v>481270500</v>
          </cell>
          <cell r="T92">
            <v>481270500</v>
          </cell>
          <cell r="U92">
            <v>481270500</v>
          </cell>
          <cell r="V92">
            <v>481270500</v>
          </cell>
          <cell r="W92">
            <v>481270500</v>
          </cell>
        </row>
        <row r="93">
          <cell r="K93">
            <v>74304</v>
          </cell>
          <cell r="L93">
            <v>28078900</v>
          </cell>
          <cell r="M93">
            <v>28078900</v>
          </cell>
          <cell r="N93">
            <v>28078900</v>
          </cell>
          <cell r="O93">
            <v>28078900</v>
          </cell>
          <cell r="P93">
            <v>28078900</v>
          </cell>
          <cell r="Q93">
            <v>28078900</v>
          </cell>
          <cell r="R93">
            <v>28078900</v>
          </cell>
          <cell r="S93">
            <v>28078900</v>
          </cell>
          <cell r="T93">
            <v>28078900</v>
          </cell>
          <cell r="U93">
            <v>28078900</v>
          </cell>
          <cell r="V93">
            <v>28078900</v>
          </cell>
          <cell r="W93">
            <v>28078900</v>
          </cell>
        </row>
        <row r="94">
          <cell r="K94">
            <v>74305</v>
          </cell>
          <cell r="L94">
            <v>31190100</v>
          </cell>
          <cell r="M94">
            <v>31190100</v>
          </cell>
          <cell r="N94">
            <v>31190100</v>
          </cell>
          <cell r="O94">
            <v>31190100</v>
          </cell>
          <cell r="P94">
            <v>31190100</v>
          </cell>
          <cell r="Q94">
            <v>31190100</v>
          </cell>
          <cell r="R94">
            <v>31190100</v>
          </cell>
          <cell r="S94">
            <v>31190100</v>
          </cell>
          <cell r="T94">
            <v>31190100</v>
          </cell>
          <cell r="U94">
            <v>31190100</v>
          </cell>
          <cell r="V94">
            <v>31190100</v>
          </cell>
          <cell r="W94">
            <v>31190100</v>
          </cell>
        </row>
        <row r="95">
          <cell r="K95">
            <v>74306</v>
          </cell>
          <cell r="L95">
            <v>2263300</v>
          </cell>
          <cell r="M95">
            <v>2263300</v>
          </cell>
          <cell r="N95">
            <v>2263300</v>
          </cell>
          <cell r="O95">
            <v>2263300</v>
          </cell>
          <cell r="P95">
            <v>2263300</v>
          </cell>
          <cell r="Q95">
            <v>2263300</v>
          </cell>
          <cell r="R95">
            <v>2263300</v>
          </cell>
          <cell r="S95">
            <v>2263300</v>
          </cell>
          <cell r="T95">
            <v>2263300</v>
          </cell>
          <cell r="U95">
            <v>2263300</v>
          </cell>
          <cell r="V95">
            <v>2263300</v>
          </cell>
          <cell r="W95">
            <v>2263300</v>
          </cell>
        </row>
        <row r="96">
          <cell r="K96">
            <v>74351</v>
          </cell>
          <cell r="L96">
            <v>106932500</v>
          </cell>
          <cell r="M96">
            <v>106932500</v>
          </cell>
          <cell r="N96">
            <v>106932500</v>
          </cell>
          <cell r="O96">
            <v>106932500</v>
          </cell>
          <cell r="P96">
            <v>106932500</v>
          </cell>
          <cell r="Q96">
            <v>106932500</v>
          </cell>
          <cell r="R96">
            <v>106932500</v>
          </cell>
          <cell r="S96">
            <v>106932500</v>
          </cell>
          <cell r="T96">
            <v>106932500</v>
          </cell>
          <cell r="U96">
            <v>106932500</v>
          </cell>
          <cell r="V96">
            <v>106932500</v>
          </cell>
          <cell r="W96">
            <v>106932500</v>
          </cell>
        </row>
        <row r="97">
          <cell r="K97">
            <v>74352</v>
          </cell>
          <cell r="L97">
            <v>120558000</v>
          </cell>
          <cell r="M97">
            <v>120558000</v>
          </cell>
          <cell r="N97">
            <v>120558000</v>
          </cell>
          <cell r="O97">
            <v>120558000</v>
          </cell>
          <cell r="P97">
            <v>120558000</v>
          </cell>
          <cell r="Q97">
            <v>120558000</v>
          </cell>
          <cell r="R97">
            <v>120558000</v>
          </cell>
          <cell r="S97">
            <v>120558000</v>
          </cell>
          <cell r="T97">
            <v>120558000</v>
          </cell>
          <cell r="U97">
            <v>120558000</v>
          </cell>
          <cell r="V97">
            <v>120558000</v>
          </cell>
          <cell r="W97">
            <v>120558000</v>
          </cell>
        </row>
        <row r="98">
          <cell r="K98">
            <v>74401</v>
          </cell>
          <cell r="L98">
            <v>146206200</v>
          </cell>
          <cell r="M98">
            <v>146206200</v>
          </cell>
          <cell r="N98">
            <v>146206200</v>
          </cell>
          <cell r="O98">
            <v>146206200</v>
          </cell>
          <cell r="P98">
            <v>146206200</v>
          </cell>
          <cell r="Q98">
            <v>146206200</v>
          </cell>
          <cell r="R98">
            <v>146206200</v>
          </cell>
          <cell r="S98">
            <v>146206200</v>
          </cell>
          <cell r="T98">
            <v>146206200</v>
          </cell>
          <cell r="U98">
            <v>146206200</v>
          </cell>
          <cell r="V98">
            <v>146206200</v>
          </cell>
          <cell r="W98">
            <v>146206200</v>
          </cell>
        </row>
        <row r="99">
          <cell r="K99">
            <v>74402</v>
          </cell>
          <cell r="L99">
            <v>1052075700</v>
          </cell>
          <cell r="M99">
            <v>1052075700</v>
          </cell>
          <cell r="N99">
            <v>1052075700</v>
          </cell>
          <cell r="O99">
            <v>1052075700</v>
          </cell>
          <cell r="P99">
            <v>1052075700</v>
          </cell>
          <cell r="Q99">
            <v>1052075700</v>
          </cell>
          <cell r="R99">
            <v>1052075700</v>
          </cell>
          <cell r="S99">
            <v>1052075700</v>
          </cell>
          <cell r="T99">
            <v>1052075700</v>
          </cell>
          <cell r="U99">
            <v>1052075700</v>
          </cell>
          <cell r="V99">
            <v>1052075700</v>
          </cell>
          <cell r="W99">
            <v>1052075700</v>
          </cell>
        </row>
        <row r="100">
          <cell r="K100">
            <v>74403</v>
          </cell>
          <cell r="L100">
            <v>27738600</v>
          </cell>
          <cell r="M100">
            <v>27738600</v>
          </cell>
          <cell r="N100">
            <v>27738600</v>
          </cell>
          <cell r="O100">
            <v>27738600</v>
          </cell>
          <cell r="P100">
            <v>27738600</v>
          </cell>
          <cell r="Q100">
            <v>27738600</v>
          </cell>
          <cell r="R100">
            <v>27738600</v>
          </cell>
          <cell r="S100">
            <v>27738600</v>
          </cell>
          <cell r="T100">
            <v>27738600</v>
          </cell>
          <cell r="U100">
            <v>27738600</v>
          </cell>
          <cell r="V100">
            <v>27738600</v>
          </cell>
          <cell r="W100">
            <v>27738600</v>
          </cell>
        </row>
        <row r="101">
          <cell r="K101">
            <v>74404</v>
          </cell>
          <cell r="L101">
            <v>4163800</v>
          </cell>
          <cell r="M101">
            <v>4163800</v>
          </cell>
          <cell r="N101">
            <v>4163800</v>
          </cell>
          <cell r="O101">
            <v>4163800</v>
          </cell>
          <cell r="P101">
            <v>4163800</v>
          </cell>
          <cell r="Q101">
            <v>4163800</v>
          </cell>
          <cell r="R101">
            <v>4163800</v>
          </cell>
          <cell r="S101">
            <v>4163800</v>
          </cell>
          <cell r="T101">
            <v>4163800</v>
          </cell>
          <cell r="U101">
            <v>4163800</v>
          </cell>
          <cell r="V101">
            <v>4163800</v>
          </cell>
          <cell r="W101">
            <v>4163800</v>
          </cell>
        </row>
        <row r="102">
          <cell r="K102">
            <v>74405</v>
          </cell>
          <cell r="L102">
            <v>55401500</v>
          </cell>
          <cell r="M102">
            <v>55401500</v>
          </cell>
          <cell r="N102">
            <v>55401500</v>
          </cell>
          <cell r="O102">
            <v>55401500</v>
          </cell>
          <cell r="P102">
            <v>55401500</v>
          </cell>
          <cell r="Q102">
            <v>55401500</v>
          </cell>
          <cell r="R102">
            <v>55401500</v>
          </cell>
          <cell r="S102">
            <v>55401500</v>
          </cell>
          <cell r="T102">
            <v>55401500</v>
          </cell>
          <cell r="U102">
            <v>55401500</v>
          </cell>
          <cell r="V102">
            <v>55401500</v>
          </cell>
          <cell r="W102">
            <v>55401500</v>
          </cell>
        </row>
        <row r="103">
          <cell r="K103">
            <v>74406</v>
          </cell>
          <cell r="L103">
            <v>2000000</v>
          </cell>
          <cell r="M103">
            <v>2000000</v>
          </cell>
          <cell r="N103">
            <v>2000000</v>
          </cell>
          <cell r="O103">
            <v>2000000</v>
          </cell>
          <cell r="P103">
            <v>2000000</v>
          </cell>
          <cell r="Q103">
            <v>2000000</v>
          </cell>
          <cell r="R103">
            <v>2000000</v>
          </cell>
          <cell r="S103">
            <v>2000000</v>
          </cell>
          <cell r="T103">
            <v>2000000</v>
          </cell>
          <cell r="U103">
            <v>2000000</v>
          </cell>
          <cell r="V103">
            <v>2000000</v>
          </cell>
          <cell r="W103">
            <v>2000000</v>
          </cell>
        </row>
        <row r="104">
          <cell r="K104">
            <v>74407</v>
          </cell>
          <cell r="L104">
            <v>14480600</v>
          </cell>
          <cell r="M104">
            <v>14480600</v>
          </cell>
          <cell r="N104">
            <v>14480600</v>
          </cell>
          <cell r="O104">
            <v>14480600</v>
          </cell>
          <cell r="P104">
            <v>14480600</v>
          </cell>
          <cell r="Q104">
            <v>14480600</v>
          </cell>
          <cell r="R104">
            <v>14480600</v>
          </cell>
          <cell r="S104">
            <v>14480600</v>
          </cell>
          <cell r="T104">
            <v>14480600</v>
          </cell>
          <cell r="U104">
            <v>14480600</v>
          </cell>
          <cell r="V104">
            <v>14480600</v>
          </cell>
          <cell r="W104">
            <v>14480600</v>
          </cell>
        </row>
        <row r="105">
          <cell r="K105">
            <v>74409</v>
          </cell>
          <cell r="L105">
            <v>73365300</v>
          </cell>
          <cell r="M105">
            <v>73365300</v>
          </cell>
          <cell r="N105">
            <v>73365300</v>
          </cell>
          <cell r="O105">
            <v>73365300</v>
          </cell>
          <cell r="P105">
            <v>73365300</v>
          </cell>
          <cell r="Q105">
            <v>73365300</v>
          </cell>
          <cell r="R105">
            <v>73365300</v>
          </cell>
          <cell r="S105">
            <v>73365300</v>
          </cell>
          <cell r="T105">
            <v>73365300</v>
          </cell>
          <cell r="U105">
            <v>73365300</v>
          </cell>
          <cell r="V105">
            <v>73365300</v>
          </cell>
          <cell r="W105">
            <v>73365300</v>
          </cell>
        </row>
        <row r="106">
          <cell r="K106">
            <v>74448</v>
          </cell>
          <cell r="L106">
            <v>12318900</v>
          </cell>
          <cell r="M106">
            <v>12318900</v>
          </cell>
          <cell r="N106">
            <v>12318900</v>
          </cell>
          <cell r="O106">
            <v>12318900</v>
          </cell>
          <cell r="P106">
            <v>12318900</v>
          </cell>
          <cell r="Q106">
            <v>12318900</v>
          </cell>
          <cell r="R106">
            <v>12318900</v>
          </cell>
          <cell r="S106">
            <v>12318900</v>
          </cell>
          <cell r="T106">
            <v>12318900</v>
          </cell>
          <cell r="U106">
            <v>12318900</v>
          </cell>
          <cell r="V106">
            <v>12318900</v>
          </cell>
          <cell r="W106">
            <v>12318900</v>
          </cell>
        </row>
        <row r="107">
          <cell r="K107">
            <v>74451</v>
          </cell>
          <cell r="L107">
            <v>1938861500</v>
          </cell>
          <cell r="M107">
            <v>1938861500</v>
          </cell>
          <cell r="N107">
            <v>1938861500</v>
          </cell>
          <cell r="O107">
            <v>1938861500</v>
          </cell>
          <cell r="P107">
            <v>1938861500</v>
          </cell>
          <cell r="Q107">
            <v>1938861500</v>
          </cell>
          <cell r="R107">
            <v>1949868200</v>
          </cell>
          <cell r="S107">
            <v>1976547200</v>
          </cell>
          <cell r="T107">
            <v>1976547200</v>
          </cell>
          <cell r="U107">
            <v>1976547200</v>
          </cell>
          <cell r="V107">
            <v>1976547200</v>
          </cell>
          <cell r="W107">
            <v>1976547200</v>
          </cell>
        </row>
        <row r="108">
          <cell r="K108">
            <v>74452</v>
          </cell>
          <cell r="L108">
            <v>11385400</v>
          </cell>
          <cell r="M108">
            <v>11385400</v>
          </cell>
          <cell r="N108">
            <v>11385400</v>
          </cell>
          <cell r="O108">
            <v>11385400</v>
          </cell>
          <cell r="P108">
            <v>11385400</v>
          </cell>
          <cell r="Q108">
            <v>11385400</v>
          </cell>
          <cell r="R108">
            <v>11385400</v>
          </cell>
          <cell r="S108">
            <v>11385400</v>
          </cell>
          <cell r="T108">
            <v>11385400</v>
          </cell>
          <cell r="U108">
            <v>11385400</v>
          </cell>
          <cell r="V108">
            <v>11385400</v>
          </cell>
          <cell r="W108">
            <v>11385400</v>
          </cell>
        </row>
        <row r="109">
          <cell r="K109">
            <v>74453</v>
          </cell>
          <cell r="L109">
            <v>272878100</v>
          </cell>
          <cell r="M109">
            <v>272878100</v>
          </cell>
          <cell r="N109">
            <v>272878100</v>
          </cell>
          <cell r="O109">
            <v>272878100</v>
          </cell>
          <cell r="P109">
            <v>272878100</v>
          </cell>
          <cell r="Q109">
            <v>272878100</v>
          </cell>
          <cell r="R109">
            <v>272878100</v>
          </cell>
          <cell r="S109">
            <v>272878100</v>
          </cell>
          <cell r="T109">
            <v>272878100</v>
          </cell>
          <cell r="U109">
            <v>272878100</v>
          </cell>
          <cell r="V109">
            <v>272878100</v>
          </cell>
          <cell r="W109">
            <v>272878100</v>
          </cell>
        </row>
        <row r="110">
          <cell r="K110">
            <v>74455</v>
          </cell>
          <cell r="L110">
            <v>57763200</v>
          </cell>
          <cell r="M110">
            <v>57763200</v>
          </cell>
          <cell r="N110">
            <v>57763200</v>
          </cell>
          <cell r="O110">
            <v>57763200</v>
          </cell>
          <cell r="P110">
            <v>57763200</v>
          </cell>
          <cell r="Q110">
            <v>57763200</v>
          </cell>
          <cell r="R110">
            <v>57763200</v>
          </cell>
          <cell r="S110">
            <v>57763200</v>
          </cell>
          <cell r="T110">
            <v>57763200</v>
          </cell>
          <cell r="U110">
            <v>57763200</v>
          </cell>
          <cell r="V110">
            <v>57763200</v>
          </cell>
          <cell r="W110">
            <v>57763200</v>
          </cell>
        </row>
        <row r="111">
          <cell r="K111">
            <v>74456</v>
          </cell>
          <cell r="L111">
            <v>3744400</v>
          </cell>
          <cell r="M111">
            <v>3744400</v>
          </cell>
          <cell r="N111">
            <v>3744400</v>
          </cell>
          <cell r="O111">
            <v>3744400</v>
          </cell>
          <cell r="P111">
            <v>3744400</v>
          </cell>
          <cell r="Q111">
            <v>3744400</v>
          </cell>
          <cell r="R111">
            <v>3744400</v>
          </cell>
          <cell r="S111">
            <v>3744400</v>
          </cell>
          <cell r="T111">
            <v>3744400</v>
          </cell>
          <cell r="U111">
            <v>3744400</v>
          </cell>
          <cell r="V111">
            <v>3744400</v>
          </cell>
          <cell r="W111">
            <v>3744400</v>
          </cell>
        </row>
        <row r="112">
          <cell r="K112">
            <v>74499</v>
          </cell>
          <cell r="L112">
            <v>6907800</v>
          </cell>
          <cell r="M112">
            <v>6907800</v>
          </cell>
          <cell r="N112">
            <v>6907800</v>
          </cell>
          <cell r="O112">
            <v>6907800</v>
          </cell>
          <cell r="P112">
            <v>6907800</v>
          </cell>
          <cell r="Q112">
            <v>6907800</v>
          </cell>
          <cell r="R112">
            <v>6907800</v>
          </cell>
          <cell r="S112">
            <v>6907800</v>
          </cell>
          <cell r="T112">
            <v>6907800</v>
          </cell>
          <cell r="U112">
            <v>6907800</v>
          </cell>
          <cell r="V112">
            <v>6907800</v>
          </cell>
          <cell r="W112">
            <v>6907800</v>
          </cell>
        </row>
        <row r="113">
          <cell r="K113">
            <v>74501</v>
          </cell>
          <cell r="L113">
            <v>31691000</v>
          </cell>
          <cell r="M113">
            <v>31691000</v>
          </cell>
          <cell r="N113">
            <v>31691000</v>
          </cell>
          <cell r="O113">
            <v>31691000</v>
          </cell>
          <cell r="P113">
            <v>31691000</v>
          </cell>
          <cell r="Q113">
            <v>31691000</v>
          </cell>
          <cell r="R113">
            <v>31691000</v>
          </cell>
          <cell r="S113">
            <v>31691000</v>
          </cell>
          <cell r="T113">
            <v>31691000</v>
          </cell>
          <cell r="U113">
            <v>31691000</v>
          </cell>
          <cell r="V113">
            <v>31691000</v>
          </cell>
          <cell r="W113">
            <v>31691000</v>
          </cell>
        </row>
        <row r="114">
          <cell r="K114">
            <v>74502</v>
          </cell>
          <cell r="L114">
            <v>3177100</v>
          </cell>
          <cell r="M114">
            <v>3177100</v>
          </cell>
          <cell r="N114">
            <v>3177100</v>
          </cell>
          <cell r="O114">
            <v>3177100</v>
          </cell>
          <cell r="P114">
            <v>3177100</v>
          </cell>
          <cell r="Q114">
            <v>3177100</v>
          </cell>
          <cell r="R114">
            <v>3177100</v>
          </cell>
          <cell r="S114">
            <v>3177100</v>
          </cell>
          <cell r="T114">
            <v>3177100</v>
          </cell>
          <cell r="U114">
            <v>3177100</v>
          </cell>
          <cell r="V114">
            <v>3177100</v>
          </cell>
          <cell r="W114">
            <v>3177100</v>
          </cell>
        </row>
        <row r="115">
          <cell r="K115">
            <v>74503</v>
          </cell>
          <cell r="L115">
            <v>39157900</v>
          </cell>
          <cell r="M115">
            <v>39157900</v>
          </cell>
          <cell r="N115">
            <v>39157900</v>
          </cell>
          <cell r="O115">
            <v>39157900</v>
          </cell>
          <cell r="P115">
            <v>39157900</v>
          </cell>
          <cell r="Q115">
            <v>39157900</v>
          </cell>
          <cell r="R115">
            <v>39157900</v>
          </cell>
          <cell r="S115">
            <v>39157900</v>
          </cell>
          <cell r="T115">
            <v>39157900</v>
          </cell>
          <cell r="U115">
            <v>39157900</v>
          </cell>
          <cell r="V115">
            <v>39157900</v>
          </cell>
          <cell r="W115">
            <v>39157900</v>
          </cell>
        </row>
        <row r="116">
          <cell r="K116">
            <v>74504</v>
          </cell>
          <cell r="L116">
            <v>1561600</v>
          </cell>
          <cell r="M116">
            <v>1561600</v>
          </cell>
          <cell r="N116">
            <v>1561600</v>
          </cell>
          <cell r="O116">
            <v>1561600</v>
          </cell>
          <cell r="P116">
            <v>1561600</v>
          </cell>
          <cell r="Q116">
            <v>1561600</v>
          </cell>
          <cell r="R116">
            <v>1561600</v>
          </cell>
          <cell r="S116">
            <v>1561600</v>
          </cell>
          <cell r="T116">
            <v>1561600</v>
          </cell>
          <cell r="U116">
            <v>1561600</v>
          </cell>
          <cell r="V116">
            <v>1561600</v>
          </cell>
          <cell r="W116">
            <v>1561600</v>
          </cell>
        </row>
        <row r="117">
          <cell r="K117">
            <v>74505</v>
          </cell>
          <cell r="L117">
            <v>2458600</v>
          </cell>
          <cell r="M117">
            <v>2458600</v>
          </cell>
          <cell r="N117">
            <v>2458600</v>
          </cell>
          <cell r="O117">
            <v>2458600</v>
          </cell>
          <cell r="P117">
            <v>2458600</v>
          </cell>
          <cell r="Q117">
            <v>2458600</v>
          </cell>
          <cell r="R117">
            <v>2458600</v>
          </cell>
          <cell r="S117">
            <v>2458600</v>
          </cell>
          <cell r="T117">
            <v>2458600</v>
          </cell>
          <cell r="U117">
            <v>2458600</v>
          </cell>
          <cell r="V117">
            <v>2458600</v>
          </cell>
          <cell r="W117">
            <v>2458600</v>
          </cell>
        </row>
        <row r="118">
          <cell r="K118">
            <v>74549</v>
          </cell>
          <cell r="L118">
            <v>9619200</v>
          </cell>
          <cell r="M118">
            <v>9619200</v>
          </cell>
          <cell r="N118">
            <v>9619200</v>
          </cell>
          <cell r="O118">
            <v>9619200</v>
          </cell>
          <cell r="P118">
            <v>9619200</v>
          </cell>
          <cell r="Q118">
            <v>9619200</v>
          </cell>
          <cell r="R118">
            <v>9619200</v>
          </cell>
          <cell r="S118">
            <v>9619200</v>
          </cell>
          <cell r="T118">
            <v>9619200</v>
          </cell>
          <cell r="U118">
            <v>9619200</v>
          </cell>
          <cell r="V118">
            <v>9619200</v>
          </cell>
          <cell r="W118">
            <v>9619200</v>
          </cell>
        </row>
        <row r="119">
          <cell r="K119">
            <v>74551</v>
          </cell>
          <cell r="L119">
            <v>37301700</v>
          </cell>
          <cell r="M119">
            <v>37301700</v>
          </cell>
          <cell r="N119">
            <v>37301700</v>
          </cell>
          <cell r="O119">
            <v>37301700</v>
          </cell>
          <cell r="P119">
            <v>37301700</v>
          </cell>
          <cell r="Q119">
            <v>37301700</v>
          </cell>
          <cell r="R119">
            <v>37301700</v>
          </cell>
          <cell r="S119">
            <v>37301700</v>
          </cell>
          <cell r="T119">
            <v>37301700</v>
          </cell>
          <cell r="U119">
            <v>37301700</v>
          </cell>
          <cell r="V119">
            <v>37301700</v>
          </cell>
          <cell r="W119">
            <v>37301700</v>
          </cell>
        </row>
        <row r="120">
          <cell r="K120">
            <v>74552</v>
          </cell>
          <cell r="L120">
            <v>4166700</v>
          </cell>
          <cell r="M120">
            <v>4166700</v>
          </cell>
          <cell r="N120">
            <v>4166700</v>
          </cell>
          <cell r="O120">
            <v>4166700</v>
          </cell>
          <cell r="P120">
            <v>4166700</v>
          </cell>
          <cell r="Q120">
            <v>4166700</v>
          </cell>
          <cell r="R120">
            <v>4166700</v>
          </cell>
          <cell r="S120">
            <v>4166700</v>
          </cell>
          <cell r="T120">
            <v>4166700</v>
          </cell>
          <cell r="U120">
            <v>4166700</v>
          </cell>
          <cell r="V120">
            <v>4166700</v>
          </cell>
          <cell r="W120">
            <v>4166700</v>
          </cell>
        </row>
        <row r="121">
          <cell r="K121">
            <v>74553</v>
          </cell>
          <cell r="L121">
            <v>1666700</v>
          </cell>
          <cell r="M121">
            <v>1666700</v>
          </cell>
          <cell r="N121">
            <v>1666700</v>
          </cell>
          <cell r="O121">
            <v>1666700</v>
          </cell>
          <cell r="P121">
            <v>1666700</v>
          </cell>
          <cell r="Q121">
            <v>1666700</v>
          </cell>
          <cell r="R121">
            <v>1666700</v>
          </cell>
          <cell r="S121">
            <v>1666700</v>
          </cell>
          <cell r="T121">
            <v>1666700</v>
          </cell>
          <cell r="U121">
            <v>1666700</v>
          </cell>
          <cell r="V121">
            <v>1666700</v>
          </cell>
          <cell r="W121">
            <v>1666700</v>
          </cell>
        </row>
        <row r="122">
          <cell r="K122">
            <v>74554</v>
          </cell>
          <cell r="L122">
            <v>20833300</v>
          </cell>
          <cell r="M122">
            <v>20833300</v>
          </cell>
          <cell r="N122">
            <v>20833300</v>
          </cell>
          <cell r="O122">
            <v>20833300</v>
          </cell>
          <cell r="P122">
            <v>20833300</v>
          </cell>
          <cell r="Q122">
            <v>20833300</v>
          </cell>
          <cell r="R122">
            <v>20833300</v>
          </cell>
          <cell r="S122">
            <v>20833300</v>
          </cell>
          <cell r="T122">
            <v>20833300</v>
          </cell>
          <cell r="U122">
            <v>20833300</v>
          </cell>
          <cell r="V122">
            <v>20833300</v>
          </cell>
          <cell r="W122">
            <v>20833300</v>
          </cell>
        </row>
        <row r="123">
          <cell r="K123">
            <v>74555</v>
          </cell>
          <cell r="L123">
            <v>196739400</v>
          </cell>
          <cell r="M123">
            <v>196739400</v>
          </cell>
          <cell r="N123">
            <v>196739400</v>
          </cell>
          <cell r="O123">
            <v>196739400</v>
          </cell>
          <cell r="P123">
            <v>196739400</v>
          </cell>
          <cell r="Q123">
            <v>196739400</v>
          </cell>
          <cell r="R123">
            <v>196739400</v>
          </cell>
          <cell r="S123">
            <v>196739400</v>
          </cell>
          <cell r="T123">
            <v>196739400</v>
          </cell>
          <cell r="U123">
            <v>196739400</v>
          </cell>
          <cell r="V123">
            <v>196739400</v>
          </cell>
          <cell r="W123">
            <v>196739400</v>
          </cell>
        </row>
        <row r="124">
          <cell r="K124">
            <v>74556</v>
          </cell>
          <cell r="L124">
            <v>29791700</v>
          </cell>
          <cell r="M124">
            <v>29791700</v>
          </cell>
          <cell r="N124">
            <v>29791700</v>
          </cell>
          <cell r="O124">
            <v>29791700</v>
          </cell>
          <cell r="P124">
            <v>29791700</v>
          </cell>
          <cell r="Q124">
            <v>29791700</v>
          </cell>
          <cell r="R124">
            <v>29791700</v>
          </cell>
          <cell r="S124">
            <v>29791700</v>
          </cell>
          <cell r="T124">
            <v>29791700</v>
          </cell>
          <cell r="U124">
            <v>29791700</v>
          </cell>
          <cell r="V124">
            <v>29791700</v>
          </cell>
          <cell r="W124">
            <v>29791700</v>
          </cell>
        </row>
        <row r="125">
          <cell r="K125">
            <v>74599</v>
          </cell>
          <cell r="L125">
            <v>61250000</v>
          </cell>
          <cell r="M125">
            <v>61250000</v>
          </cell>
          <cell r="N125">
            <v>61250000</v>
          </cell>
          <cell r="O125">
            <v>61250000</v>
          </cell>
          <cell r="P125">
            <v>61250000</v>
          </cell>
          <cell r="Q125">
            <v>61250000</v>
          </cell>
          <cell r="R125">
            <v>61250000</v>
          </cell>
          <cell r="S125">
            <v>61250000</v>
          </cell>
          <cell r="T125">
            <v>61250000</v>
          </cell>
          <cell r="U125">
            <v>61250000</v>
          </cell>
          <cell r="V125">
            <v>61250000</v>
          </cell>
          <cell r="W125">
            <v>61250000</v>
          </cell>
        </row>
        <row r="126">
          <cell r="K126">
            <v>74601</v>
          </cell>
          <cell r="L126">
            <v>358590700</v>
          </cell>
          <cell r="M126">
            <v>358590700</v>
          </cell>
          <cell r="N126">
            <v>358590700</v>
          </cell>
          <cell r="O126">
            <v>358590700</v>
          </cell>
          <cell r="P126">
            <v>358590700</v>
          </cell>
          <cell r="Q126">
            <v>358590700</v>
          </cell>
          <cell r="R126">
            <v>358590700</v>
          </cell>
          <cell r="S126">
            <v>358590700</v>
          </cell>
          <cell r="T126">
            <v>358590700</v>
          </cell>
          <cell r="U126">
            <v>358590700</v>
          </cell>
          <cell r="V126">
            <v>358590700</v>
          </cell>
          <cell r="W126">
            <v>358590700</v>
          </cell>
        </row>
        <row r="127">
          <cell r="K127">
            <v>74602</v>
          </cell>
          <cell r="L127">
            <v>15598200</v>
          </cell>
          <cell r="M127">
            <v>15598200</v>
          </cell>
          <cell r="N127">
            <v>15598200</v>
          </cell>
          <cell r="O127">
            <v>15598200</v>
          </cell>
          <cell r="P127">
            <v>15598200</v>
          </cell>
          <cell r="Q127">
            <v>15598200</v>
          </cell>
          <cell r="R127">
            <v>15598200</v>
          </cell>
          <cell r="S127">
            <v>15598200</v>
          </cell>
          <cell r="T127">
            <v>15598200</v>
          </cell>
          <cell r="U127">
            <v>15598200</v>
          </cell>
          <cell r="V127">
            <v>15598200</v>
          </cell>
          <cell r="W127">
            <v>15598200</v>
          </cell>
        </row>
        <row r="128">
          <cell r="K128">
            <v>74603</v>
          </cell>
          <cell r="L128">
            <v>2576400</v>
          </cell>
          <cell r="M128">
            <v>2576400</v>
          </cell>
          <cell r="N128">
            <v>2576400</v>
          </cell>
          <cell r="O128">
            <v>2576400</v>
          </cell>
          <cell r="P128">
            <v>2576400</v>
          </cell>
          <cell r="Q128">
            <v>2576400</v>
          </cell>
          <cell r="R128">
            <v>2576400</v>
          </cell>
          <cell r="S128">
            <v>2576400</v>
          </cell>
          <cell r="T128">
            <v>2576400</v>
          </cell>
          <cell r="U128">
            <v>2576400</v>
          </cell>
          <cell r="V128">
            <v>2576400</v>
          </cell>
          <cell r="W128">
            <v>2576400</v>
          </cell>
        </row>
        <row r="129">
          <cell r="K129">
            <v>74604</v>
          </cell>
          <cell r="L129">
            <v>11267800</v>
          </cell>
          <cell r="M129">
            <v>11267800</v>
          </cell>
          <cell r="N129">
            <v>11267800</v>
          </cell>
          <cell r="O129">
            <v>11267800</v>
          </cell>
          <cell r="P129">
            <v>11267800</v>
          </cell>
          <cell r="Q129">
            <v>11267800</v>
          </cell>
          <cell r="R129">
            <v>11267800</v>
          </cell>
          <cell r="S129">
            <v>11267800</v>
          </cell>
          <cell r="T129">
            <v>11267800</v>
          </cell>
          <cell r="U129">
            <v>11267800</v>
          </cell>
          <cell r="V129">
            <v>11267800</v>
          </cell>
          <cell r="W129">
            <v>11267800</v>
          </cell>
        </row>
        <row r="130">
          <cell r="K130">
            <v>74605</v>
          </cell>
          <cell r="L130">
            <v>52547700</v>
          </cell>
          <cell r="M130">
            <v>52547700</v>
          </cell>
          <cell r="N130">
            <v>52547700</v>
          </cell>
          <cell r="O130">
            <v>52547700</v>
          </cell>
          <cell r="P130">
            <v>52547700</v>
          </cell>
          <cell r="Q130">
            <v>52547700</v>
          </cell>
          <cell r="R130">
            <v>52547700</v>
          </cell>
          <cell r="S130">
            <v>52547700</v>
          </cell>
          <cell r="T130">
            <v>52547700</v>
          </cell>
          <cell r="U130">
            <v>52547700</v>
          </cell>
          <cell r="V130">
            <v>52547700</v>
          </cell>
          <cell r="W130">
            <v>52547700</v>
          </cell>
        </row>
        <row r="131">
          <cell r="K131">
            <v>74607</v>
          </cell>
          <cell r="L131">
            <v>23359300</v>
          </cell>
          <cell r="M131">
            <v>23359300</v>
          </cell>
          <cell r="N131">
            <v>23359300</v>
          </cell>
          <cell r="O131">
            <v>23359300</v>
          </cell>
          <cell r="P131">
            <v>23359300</v>
          </cell>
          <cell r="Q131">
            <v>23359300</v>
          </cell>
          <cell r="R131">
            <v>23359300</v>
          </cell>
          <cell r="S131">
            <v>23359300</v>
          </cell>
          <cell r="T131">
            <v>23359300</v>
          </cell>
          <cell r="U131">
            <v>23359300</v>
          </cell>
          <cell r="V131">
            <v>23359300</v>
          </cell>
          <cell r="W131">
            <v>23359300</v>
          </cell>
        </row>
        <row r="132">
          <cell r="K132">
            <v>74608</v>
          </cell>
          <cell r="L132">
            <v>14170400</v>
          </cell>
          <cell r="M132">
            <v>14170400</v>
          </cell>
          <cell r="N132">
            <v>14170400</v>
          </cell>
          <cell r="O132">
            <v>14170400</v>
          </cell>
          <cell r="P132">
            <v>14170400</v>
          </cell>
          <cell r="Q132">
            <v>14170400</v>
          </cell>
          <cell r="R132">
            <v>14170400</v>
          </cell>
          <cell r="S132">
            <v>14170400</v>
          </cell>
          <cell r="T132">
            <v>14170400</v>
          </cell>
          <cell r="U132">
            <v>14170400</v>
          </cell>
          <cell r="V132">
            <v>14170400</v>
          </cell>
          <cell r="W132">
            <v>14170400</v>
          </cell>
        </row>
        <row r="133">
          <cell r="K133">
            <v>74609</v>
          </cell>
          <cell r="L133">
            <v>60166700</v>
          </cell>
          <cell r="M133">
            <v>60166700</v>
          </cell>
          <cell r="N133">
            <v>60166700</v>
          </cell>
          <cell r="O133">
            <v>60166700</v>
          </cell>
          <cell r="P133">
            <v>60166700</v>
          </cell>
          <cell r="Q133">
            <v>60166700</v>
          </cell>
          <cell r="R133">
            <v>60166700</v>
          </cell>
          <cell r="S133">
            <v>60166700</v>
          </cell>
          <cell r="T133">
            <v>60166700</v>
          </cell>
          <cell r="U133">
            <v>60166700</v>
          </cell>
          <cell r="V133">
            <v>60166700</v>
          </cell>
          <cell r="W133">
            <v>60166700</v>
          </cell>
        </row>
        <row r="134">
          <cell r="K134">
            <v>74649</v>
          </cell>
          <cell r="L134">
            <v>15888900</v>
          </cell>
          <cell r="M134">
            <v>15888900</v>
          </cell>
          <cell r="N134">
            <v>15888900</v>
          </cell>
          <cell r="O134">
            <v>15888900</v>
          </cell>
          <cell r="P134">
            <v>15888900</v>
          </cell>
          <cell r="Q134">
            <v>15888900</v>
          </cell>
          <cell r="R134">
            <v>15888900</v>
          </cell>
          <cell r="S134">
            <v>15888900</v>
          </cell>
          <cell r="T134">
            <v>15888900</v>
          </cell>
          <cell r="U134">
            <v>15888900</v>
          </cell>
          <cell r="V134">
            <v>15888900</v>
          </cell>
          <cell r="W134">
            <v>15888900</v>
          </cell>
        </row>
        <row r="135">
          <cell r="K135">
            <v>74652</v>
          </cell>
          <cell r="L135">
            <v>635004400</v>
          </cell>
          <cell r="M135">
            <v>644171100</v>
          </cell>
          <cell r="N135">
            <v>642597400</v>
          </cell>
          <cell r="O135">
            <v>642597400</v>
          </cell>
          <cell r="P135">
            <v>639947200</v>
          </cell>
          <cell r="Q135">
            <v>692223300</v>
          </cell>
          <cell r="R135">
            <v>689123900</v>
          </cell>
          <cell r="S135">
            <v>695123900</v>
          </cell>
          <cell r="T135">
            <v>678768000</v>
          </cell>
          <cell r="U135">
            <v>664169900</v>
          </cell>
          <cell r="V135">
            <v>664169900</v>
          </cell>
          <cell r="W135">
            <v>664071100</v>
          </cell>
        </row>
        <row r="136">
          <cell r="K136">
            <v>74653</v>
          </cell>
          <cell r="L136">
            <v>1420792500</v>
          </cell>
          <cell r="M136">
            <v>1426700300</v>
          </cell>
          <cell r="N136">
            <v>1440682300</v>
          </cell>
          <cell r="O136">
            <v>1563328000</v>
          </cell>
          <cell r="P136">
            <v>1680609100</v>
          </cell>
          <cell r="Q136">
            <v>1688154300</v>
          </cell>
          <cell r="R136">
            <v>1711530900</v>
          </cell>
          <cell r="S136">
            <v>1651438800</v>
          </cell>
          <cell r="T136">
            <v>1769779600</v>
          </cell>
          <cell r="U136">
            <v>3349695000</v>
          </cell>
          <cell r="V136">
            <v>3355986900</v>
          </cell>
          <cell r="W136">
            <v>3419194800</v>
          </cell>
        </row>
        <row r="137">
          <cell r="K137">
            <v>74654</v>
          </cell>
          <cell r="L137">
            <v>8502600</v>
          </cell>
          <cell r="M137">
            <v>8502600</v>
          </cell>
          <cell r="N137">
            <v>8502600</v>
          </cell>
          <cell r="O137">
            <v>7283100</v>
          </cell>
          <cell r="P137">
            <v>7283100</v>
          </cell>
          <cell r="Q137">
            <v>7283100</v>
          </cell>
          <cell r="R137">
            <v>10702100</v>
          </cell>
          <cell r="S137">
            <v>10702100</v>
          </cell>
          <cell r="T137">
            <v>10702100</v>
          </cell>
          <cell r="U137">
            <v>10702100</v>
          </cell>
          <cell r="V137">
            <v>10702100</v>
          </cell>
          <cell r="W137">
            <v>10702100</v>
          </cell>
        </row>
        <row r="138">
          <cell r="K138">
            <v>74655</v>
          </cell>
          <cell r="L138">
            <v>10462500</v>
          </cell>
          <cell r="M138">
            <v>10462500</v>
          </cell>
          <cell r="N138">
            <v>10462500</v>
          </cell>
          <cell r="O138">
            <v>10462500</v>
          </cell>
          <cell r="P138">
            <v>10462500</v>
          </cell>
          <cell r="Q138">
            <v>10462500</v>
          </cell>
          <cell r="R138">
            <v>10462500</v>
          </cell>
          <cell r="S138">
            <v>10462500</v>
          </cell>
          <cell r="T138">
            <v>10462500</v>
          </cell>
          <cell r="U138">
            <v>10462500</v>
          </cell>
          <cell r="V138">
            <v>10462500</v>
          </cell>
          <cell r="W138">
            <v>10462500</v>
          </cell>
        </row>
        <row r="139">
          <cell r="K139">
            <v>74656</v>
          </cell>
          <cell r="L139">
            <v>215440900</v>
          </cell>
          <cell r="M139">
            <v>215129400</v>
          </cell>
          <cell r="N139">
            <v>212130300</v>
          </cell>
          <cell r="O139">
            <v>213528300</v>
          </cell>
          <cell r="P139">
            <v>210385600</v>
          </cell>
          <cell r="Q139">
            <v>210967000</v>
          </cell>
          <cell r="R139">
            <v>221244600</v>
          </cell>
          <cell r="S139">
            <v>219893600</v>
          </cell>
          <cell r="T139">
            <v>219622800</v>
          </cell>
          <cell r="U139">
            <v>206749700</v>
          </cell>
          <cell r="V139">
            <v>206670600</v>
          </cell>
          <cell r="W139">
            <v>205947400</v>
          </cell>
        </row>
        <row r="140">
          <cell r="K140">
            <v>74657</v>
          </cell>
          <cell r="L140">
            <v>12066200</v>
          </cell>
          <cell r="M140">
            <v>12066200</v>
          </cell>
          <cell r="N140">
            <v>12066200</v>
          </cell>
          <cell r="O140">
            <v>12066200</v>
          </cell>
          <cell r="P140">
            <v>12066200</v>
          </cell>
          <cell r="Q140">
            <v>12066200</v>
          </cell>
          <cell r="R140">
            <v>12066200</v>
          </cell>
          <cell r="S140">
            <v>12066200</v>
          </cell>
          <cell r="T140">
            <v>12066200</v>
          </cell>
          <cell r="U140">
            <v>6960400</v>
          </cell>
          <cell r="V140">
            <v>6960400</v>
          </cell>
          <cell r="W140">
            <v>6960400</v>
          </cell>
        </row>
        <row r="141">
          <cell r="K141">
            <v>74658</v>
          </cell>
          <cell r="L141">
            <v>332165900</v>
          </cell>
          <cell r="M141">
            <v>329339700</v>
          </cell>
          <cell r="N141">
            <v>322193500</v>
          </cell>
          <cell r="O141">
            <v>321971600</v>
          </cell>
          <cell r="P141">
            <v>297403900</v>
          </cell>
          <cell r="Q141">
            <v>293791100</v>
          </cell>
          <cell r="R141">
            <v>384120000</v>
          </cell>
          <cell r="S141">
            <v>383272500</v>
          </cell>
          <cell r="T141">
            <v>374034000</v>
          </cell>
          <cell r="U141">
            <v>369658500</v>
          </cell>
          <cell r="V141">
            <v>368566600</v>
          </cell>
          <cell r="W141">
            <v>342796500</v>
          </cell>
        </row>
        <row r="142">
          <cell r="K142">
            <v>74751</v>
          </cell>
          <cell r="L142">
            <v>250000</v>
          </cell>
          <cell r="M142">
            <v>250000</v>
          </cell>
          <cell r="N142">
            <v>250000</v>
          </cell>
          <cell r="O142">
            <v>250000</v>
          </cell>
          <cell r="P142">
            <v>250000</v>
          </cell>
          <cell r="Q142">
            <v>250000</v>
          </cell>
          <cell r="R142">
            <v>250000</v>
          </cell>
          <cell r="S142">
            <v>250000</v>
          </cell>
          <cell r="T142">
            <v>250000</v>
          </cell>
          <cell r="U142">
            <v>250000</v>
          </cell>
          <cell r="V142">
            <v>250000</v>
          </cell>
          <cell r="W142">
            <v>250000</v>
          </cell>
        </row>
        <row r="143">
          <cell r="K143">
            <v>74801</v>
          </cell>
          <cell r="L143">
            <v>115107400</v>
          </cell>
          <cell r="M143">
            <v>115107400</v>
          </cell>
          <cell r="N143">
            <v>115107400</v>
          </cell>
          <cell r="O143">
            <v>115107400</v>
          </cell>
          <cell r="P143">
            <v>115107400</v>
          </cell>
          <cell r="Q143">
            <v>115107400</v>
          </cell>
          <cell r="R143">
            <v>115107400</v>
          </cell>
          <cell r="S143">
            <v>115107400</v>
          </cell>
          <cell r="T143">
            <v>115107400</v>
          </cell>
          <cell r="U143">
            <v>115107400</v>
          </cell>
          <cell r="V143">
            <v>115107400</v>
          </cell>
          <cell r="W143">
            <v>115107400</v>
          </cell>
        </row>
        <row r="144">
          <cell r="K144">
            <v>74901</v>
          </cell>
          <cell r="L144">
            <v>84171700</v>
          </cell>
          <cell r="M144">
            <v>84171700</v>
          </cell>
          <cell r="N144">
            <v>84171700</v>
          </cell>
          <cell r="O144">
            <v>84171700</v>
          </cell>
          <cell r="P144">
            <v>84171700</v>
          </cell>
          <cell r="Q144">
            <v>84171700</v>
          </cell>
          <cell r="R144">
            <v>84171700</v>
          </cell>
          <cell r="S144">
            <v>84171700</v>
          </cell>
          <cell r="T144">
            <v>84171700</v>
          </cell>
          <cell r="U144">
            <v>84171700</v>
          </cell>
          <cell r="V144">
            <v>84171700</v>
          </cell>
          <cell r="W144">
            <v>84171700</v>
          </cell>
        </row>
        <row r="145">
          <cell r="K145">
            <v>74902</v>
          </cell>
          <cell r="L145">
            <v>194025500</v>
          </cell>
          <cell r="M145">
            <v>194025500</v>
          </cell>
          <cell r="N145">
            <v>194025500</v>
          </cell>
          <cell r="O145">
            <v>194025500</v>
          </cell>
          <cell r="P145">
            <v>194025500</v>
          </cell>
          <cell r="Q145">
            <v>194025500</v>
          </cell>
          <cell r="R145">
            <v>194025500</v>
          </cell>
          <cell r="S145">
            <v>194025500</v>
          </cell>
          <cell r="T145">
            <v>194025500</v>
          </cell>
          <cell r="U145">
            <v>194025500</v>
          </cell>
          <cell r="V145">
            <v>194025500</v>
          </cell>
          <cell r="W145">
            <v>194025500</v>
          </cell>
        </row>
        <row r="146">
          <cell r="K146">
            <v>74903</v>
          </cell>
          <cell r="L146">
            <v>25000000</v>
          </cell>
          <cell r="M146">
            <v>25000000</v>
          </cell>
          <cell r="N146">
            <v>25000000</v>
          </cell>
          <cell r="O146">
            <v>25000000</v>
          </cell>
          <cell r="P146">
            <v>25000000</v>
          </cell>
          <cell r="Q146">
            <v>25000000</v>
          </cell>
          <cell r="R146">
            <v>25000000</v>
          </cell>
          <cell r="S146">
            <v>25000000</v>
          </cell>
          <cell r="T146">
            <v>25000000</v>
          </cell>
          <cell r="U146">
            <v>25000000</v>
          </cell>
          <cell r="V146">
            <v>25000000</v>
          </cell>
          <cell r="W146">
            <v>25000000</v>
          </cell>
        </row>
        <row r="147">
          <cell r="K147">
            <v>74904</v>
          </cell>
          <cell r="L147">
            <v>87532600</v>
          </cell>
          <cell r="M147">
            <v>87532600</v>
          </cell>
          <cell r="N147">
            <v>87532600</v>
          </cell>
          <cell r="O147">
            <v>87532600</v>
          </cell>
          <cell r="P147">
            <v>87532600</v>
          </cell>
          <cell r="Q147">
            <v>87532600</v>
          </cell>
          <cell r="R147">
            <v>87532600</v>
          </cell>
          <cell r="S147">
            <v>87532600</v>
          </cell>
          <cell r="T147">
            <v>87532600</v>
          </cell>
          <cell r="U147">
            <v>87532600</v>
          </cell>
          <cell r="V147">
            <v>87532600</v>
          </cell>
          <cell r="W147">
            <v>87532600</v>
          </cell>
        </row>
        <row r="148">
          <cell r="K148">
            <v>74905</v>
          </cell>
          <cell r="L148">
            <v>102388300</v>
          </cell>
          <cell r="M148">
            <v>102388300</v>
          </cell>
          <cell r="N148">
            <v>102388300</v>
          </cell>
          <cell r="O148">
            <v>102388300</v>
          </cell>
          <cell r="P148">
            <v>102388300</v>
          </cell>
          <cell r="Q148">
            <v>102388300</v>
          </cell>
          <cell r="R148">
            <v>102388300</v>
          </cell>
          <cell r="S148">
            <v>102388300</v>
          </cell>
          <cell r="T148">
            <v>102388300</v>
          </cell>
          <cell r="U148">
            <v>102388300</v>
          </cell>
          <cell r="V148">
            <v>102388300</v>
          </cell>
          <cell r="W148">
            <v>102388300</v>
          </cell>
        </row>
        <row r="149">
          <cell r="K149">
            <v>74906</v>
          </cell>
          <cell r="L149">
            <v>102548700</v>
          </cell>
          <cell r="M149">
            <v>102548700</v>
          </cell>
          <cell r="N149">
            <v>102548700</v>
          </cell>
          <cell r="O149">
            <v>102548700</v>
          </cell>
          <cell r="P149">
            <v>102548700</v>
          </cell>
          <cell r="Q149">
            <v>102548700</v>
          </cell>
          <cell r="R149">
            <v>102548700</v>
          </cell>
          <cell r="S149">
            <v>102548700</v>
          </cell>
          <cell r="T149">
            <v>102548700</v>
          </cell>
          <cell r="U149">
            <v>102548700</v>
          </cell>
          <cell r="V149">
            <v>102548700</v>
          </cell>
          <cell r="W149">
            <v>102548700</v>
          </cell>
        </row>
        <row r="150">
          <cell r="K150">
            <v>74907</v>
          </cell>
          <cell r="L150">
            <v>2000000</v>
          </cell>
          <cell r="M150">
            <v>2000000</v>
          </cell>
          <cell r="N150">
            <v>2000000</v>
          </cell>
          <cell r="O150">
            <v>2000000</v>
          </cell>
          <cell r="P150">
            <v>2000000</v>
          </cell>
          <cell r="Q150">
            <v>2000000</v>
          </cell>
          <cell r="R150">
            <v>2000000</v>
          </cell>
          <cell r="S150">
            <v>2000000</v>
          </cell>
          <cell r="T150">
            <v>2000000</v>
          </cell>
          <cell r="U150">
            <v>2000000</v>
          </cell>
          <cell r="V150">
            <v>2000000</v>
          </cell>
          <cell r="W150">
            <v>2000000</v>
          </cell>
        </row>
        <row r="151">
          <cell r="K151">
            <v>74908</v>
          </cell>
          <cell r="L151">
            <v>119931500</v>
          </cell>
          <cell r="M151">
            <v>119931500</v>
          </cell>
          <cell r="N151">
            <v>119931500</v>
          </cell>
          <cell r="O151">
            <v>119931500</v>
          </cell>
          <cell r="P151">
            <v>119931500</v>
          </cell>
          <cell r="Q151">
            <v>119931500</v>
          </cell>
          <cell r="R151">
            <v>119931500</v>
          </cell>
          <cell r="S151">
            <v>119931500</v>
          </cell>
          <cell r="T151">
            <v>119931500</v>
          </cell>
          <cell r="U151">
            <v>119931500</v>
          </cell>
          <cell r="V151">
            <v>119931500</v>
          </cell>
          <cell r="W151">
            <v>119931500</v>
          </cell>
        </row>
        <row r="152">
          <cell r="K152">
            <v>74909</v>
          </cell>
          <cell r="L152">
            <v>2800000</v>
          </cell>
          <cell r="M152">
            <v>2800000</v>
          </cell>
          <cell r="N152">
            <v>2800000</v>
          </cell>
          <cell r="O152">
            <v>2800000</v>
          </cell>
          <cell r="P152">
            <v>2800000</v>
          </cell>
          <cell r="Q152">
            <v>2800000</v>
          </cell>
          <cell r="R152">
            <v>2800000</v>
          </cell>
          <cell r="S152">
            <v>2800000</v>
          </cell>
          <cell r="T152">
            <v>2800000</v>
          </cell>
          <cell r="U152">
            <v>2800000</v>
          </cell>
          <cell r="V152">
            <v>2800000</v>
          </cell>
          <cell r="W152">
            <v>2800000</v>
          </cell>
        </row>
        <row r="153">
          <cell r="K153">
            <v>74948</v>
          </cell>
          <cell r="L153">
            <v>6672200</v>
          </cell>
          <cell r="M153">
            <v>6672200</v>
          </cell>
          <cell r="N153">
            <v>6672200</v>
          </cell>
          <cell r="O153">
            <v>6672200</v>
          </cell>
          <cell r="P153">
            <v>6672200</v>
          </cell>
          <cell r="Q153">
            <v>18012200</v>
          </cell>
          <cell r="R153">
            <v>48949700</v>
          </cell>
          <cell r="S153">
            <v>48949700</v>
          </cell>
          <cell r="T153">
            <v>48949700</v>
          </cell>
          <cell r="U153">
            <v>48949700</v>
          </cell>
          <cell r="V153">
            <v>48949700</v>
          </cell>
          <cell r="W153">
            <v>48949700</v>
          </cell>
        </row>
        <row r="154">
          <cell r="K154">
            <v>74949</v>
          </cell>
          <cell r="L154">
            <v>168051800</v>
          </cell>
          <cell r="M154">
            <v>168051800</v>
          </cell>
          <cell r="N154">
            <v>168051800</v>
          </cell>
          <cell r="O154">
            <v>168051800</v>
          </cell>
          <cell r="P154">
            <v>168051800</v>
          </cell>
          <cell r="Q154">
            <v>168051800</v>
          </cell>
          <cell r="R154">
            <v>168051800</v>
          </cell>
          <cell r="S154">
            <v>168051800</v>
          </cell>
          <cell r="T154">
            <v>168051800</v>
          </cell>
          <cell r="U154">
            <v>168051800</v>
          </cell>
          <cell r="V154">
            <v>168051800</v>
          </cell>
          <cell r="W154">
            <v>168051800</v>
          </cell>
        </row>
        <row r="155">
          <cell r="K155">
            <v>82101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1050000000</v>
          </cell>
          <cell r="T155">
            <v>1691666700</v>
          </cell>
          <cell r="U155">
            <v>1575000000</v>
          </cell>
          <cell r="V155">
            <v>1516666700</v>
          </cell>
          <cell r="W155">
            <v>1925000000</v>
          </cell>
        </row>
        <row r="156">
          <cell r="K156">
            <v>83101</v>
          </cell>
          <cell r="L156">
            <v>8068070200</v>
          </cell>
          <cell r="M156">
            <v>7251612800</v>
          </cell>
          <cell r="N156">
            <v>8062126400</v>
          </cell>
          <cell r="O156">
            <v>9361227500</v>
          </cell>
          <cell r="P156">
            <v>9009204600</v>
          </cell>
          <cell r="Q156">
            <v>10308754900</v>
          </cell>
          <cell r="R156">
            <v>9236059000</v>
          </cell>
          <cell r="S156">
            <v>10095012600</v>
          </cell>
          <cell r="T156">
            <v>10407914600</v>
          </cell>
          <cell r="U156">
            <v>11124520000</v>
          </cell>
          <cell r="V156">
            <v>10729719300</v>
          </cell>
          <cell r="W156">
            <v>10881318400</v>
          </cell>
        </row>
        <row r="157">
          <cell r="K157" t="str">
            <v>6-11111</v>
          </cell>
          <cell r="L157">
            <v>-24083505000</v>
          </cell>
          <cell r="M157">
            <v>-22074677200</v>
          </cell>
          <cell r="N157">
            <v>-23813792200</v>
          </cell>
          <cell r="O157">
            <v>-23213877400</v>
          </cell>
          <cell r="P157">
            <v>-23777344600</v>
          </cell>
          <cell r="Q157">
            <v>-22437683800</v>
          </cell>
          <cell r="R157">
            <v>-27106605600</v>
          </cell>
          <cell r="S157">
            <v>-27114258800</v>
          </cell>
          <cell r="T157">
            <v>-26230473200</v>
          </cell>
          <cell r="U157">
            <v>-27268504600</v>
          </cell>
          <cell r="V157">
            <v>-26418837200</v>
          </cell>
          <cell r="W157">
            <v>-27451411600</v>
          </cell>
        </row>
        <row r="158">
          <cell r="K158" t="str">
            <v>6-11112</v>
          </cell>
          <cell r="L158">
            <v>-496364000</v>
          </cell>
          <cell r="M158">
            <v>-475700000</v>
          </cell>
          <cell r="N158">
            <v>-490964000</v>
          </cell>
          <cell r="O158">
            <v>-483232000</v>
          </cell>
          <cell r="P158">
            <v>-501396000</v>
          </cell>
          <cell r="Q158">
            <v>-481300000</v>
          </cell>
          <cell r="R158">
            <v>-496364000</v>
          </cell>
          <cell r="S158">
            <v>-495228000</v>
          </cell>
          <cell r="T158">
            <v>-485364000</v>
          </cell>
          <cell r="U158">
            <v>-496364000</v>
          </cell>
          <cell r="V158">
            <v>-482664000</v>
          </cell>
          <cell r="W158">
            <v>-497928000</v>
          </cell>
        </row>
        <row r="159">
          <cell r="K159" t="str">
            <v>6-11113</v>
          </cell>
          <cell r="L159">
            <v>-65606400</v>
          </cell>
          <cell r="M159">
            <v>-85706400</v>
          </cell>
          <cell r="N159">
            <v>-65606400</v>
          </cell>
          <cell r="O159">
            <v>-85706400</v>
          </cell>
          <cell r="P159">
            <v>-65606400</v>
          </cell>
          <cell r="Q159">
            <v>-85706400</v>
          </cell>
          <cell r="R159">
            <v>-65606400</v>
          </cell>
          <cell r="S159">
            <v>-85706400</v>
          </cell>
          <cell r="T159">
            <v>-65606400</v>
          </cell>
          <cell r="U159">
            <v>-85706400</v>
          </cell>
          <cell r="V159">
            <v>-65606400</v>
          </cell>
          <cell r="W159">
            <v>-85706400</v>
          </cell>
        </row>
        <row r="160">
          <cell r="K160" t="str">
            <v>6-11131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-772200000</v>
          </cell>
          <cell r="T160">
            <v>-672750000</v>
          </cell>
          <cell r="U160">
            <v>-99450000</v>
          </cell>
          <cell r="V160">
            <v>0</v>
          </cell>
          <cell r="W160">
            <v>0</v>
          </cell>
        </row>
        <row r="161">
          <cell r="K161" t="str">
            <v>6-11160</v>
          </cell>
          <cell r="L161">
            <v>-468605500</v>
          </cell>
          <cell r="M161">
            <v>-436972400</v>
          </cell>
          <cell r="N161">
            <v>-464847700</v>
          </cell>
          <cell r="O161">
            <v>-455463300</v>
          </cell>
          <cell r="P161">
            <v>-436732700</v>
          </cell>
          <cell r="Q161">
            <v>-374076700</v>
          </cell>
          <cell r="R161">
            <v>-388924400</v>
          </cell>
          <cell r="S161">
            <v>-388575100</v>
          </cell>
          <cell r="T161">
            <v>-370112300</v>
          </cell>
          <cell r="U161">
            <v>-390352400</v>
          </cell>
          <cell r="V161">
            <v>-374908300</v>
          </cell>
          <cell r="W161">
            <v>-395965800</v>
          </cell>
        </row>
        <row r="162">
          <cell r="K162" t="str">
            <v>6-11170</v>
          </cell>
          <cell r="L162">
            <v>-225181400</v>
          </cell>
          <cell r="M162">
            <v>-222753900</v>
          </cell>
          <cell r="N162">
            <v>-224511100</v>
          </cell>
          <cell r="O162">
            <v>-226129300</v>
          </cell>
          <cell r="P162">
            <v>-221806000</v>
          </cell>
          <cell r="Q162">
            <v>-226268300</v>
          </cell>
          <cell r="R162">
            <v>-225181400</v>
          </cell>
          <cell r="S162">
            <v>-222753900</v>
          </cell>
          <cell r="T162">
            <v>-227886500</v>
          </cell>
          <cell r="U162">
            <v>-221806100</v>
          </cell>
          <cell r="V162">
            <v>-226268200</v>
          </cell>
          <cell r="W162">
            <v>-226129400</v>
          </cell>
        </row>
        <row r="163">
          <cell r="K163" t="str">
            <v>6-11180</v>
          </cell>
          <cell r="L163">
            <v>-4391800</v>
          </cell>
          <cell r="M163">
            <v>-4391800</v>
          </cell>
          <cell r="N163">
            <v>-4391800</v>
          </cell>
          <cell r="O163">
            <v>-4391800</v>
          </cell>
          <cell r="P163">
            <v>-4391800</v>
          </cell>
          <cell r="Q163">
            <v>-4391800</v>
          </cell>
          <cell r="R163">
            <v>-4391800</v>
          </cell>
          <cell r="S163">
            <v>-4391800</v>
          </cell>
          <cell r="T163">
            <v>-4391800</v>
          </cell>
          <cell r="U163">
            <v>-4391800</v>
          </cell>
          <cell r="V163">
            <v>-4391800</v>
          </cell>
          <cell r="W163">
            <v>-4391800</v>
          </cell>
        </row>
        <row r="164">
          <cell r="K164" t="str">
            <v>6-11195</v>
          </cell>
          <cell r="L164">
            <v>-14466600</v>
          </cell>
          <cell r="M164">
            <v>-14466600</v>
          </cell>
          <cell r="N164">
            <v>-14466600</v>
          </cell>
          <cell r="O164">
            <v>-14466600</v>
          </cell>
          <cell r="P164">
            <v>-14466600</v>
          </cell>
          <cell r="Q164">
            <v>-14466600</v>
          </cell>
          <cell r="R164">
            <v>-14466600</v>
          </cell>
          <cell r="S164">
            <v>-14466600</v>
          </cell>
          <cell r="T164">
            <v>-14466600</v>
          </cell>
          <cell r="U164">
            <v>-14466600</v>
          </cell>
          <cell r="V164">
            <v>-14466600</v>
          </cell>
          <cell r="W164">
            <v>-14466600</v>
          </cell>
        </row>
        <row r="165">
          <cell r="K165" t="str">
            <v>6-11210</v>
          </cell>
          <cell r="L165">
            <v>-1783989800</v>
          </cell>
          <cell r="M165">
            <v>-1631030900</v>
          </cell>
          <cell r="N165">
            <v>-1784196600</v>
          </cell>
          <cell r="O165">
            <v>-1725325100</v>
          </cell>
          <cell r="P165">
            <v>-1787908900</v>
          </cell>
          <cell r="Q165">
            <v>-1726557400</v>
          </cell>
          <cell r="R165">
            <v>-1797445000</v>
          </cell>
          <cell r="S165">
            <v>-1787787100</v>
          </cell>
          <cell r="T165">
            <v>-1726818800</v>
          </cell>
          <cell r="U165">
            <v>-1787908900</v>
          </cell>
          <cell r="V165">
            <v>-1729244200</v>
          </cell>
          <cell r="W165">
            <v>-1785753500</v>
          </cell>
        </row>
        <row r="166">
          <cell r="K166" t="str">
            <v>6-11220</v>
          </cell>
          <cell r="L166">
            <v>-176897800</v>
          </cell>
          <cell r="M166">
            <v>-176895700</v>
          </cell>
          <cell r="N166">
            <v>-176898800</v>
          </cell>
          <cell r="O166">
            <v>-176895700</v>
          </cell>
          <cell r="P166">
            <v>-176899800</v>
          </cell>
          <cell r="Q166">
            <v>-176896700</v>
          </cell>
          <cell r="R166">
            <v>-176897800</v>
          </cell>
          <cell r="S166">
            <v>-176898800</v>
          </cell>
          <cell r="T166">
            <v>-176895700</v>
          </cell>
          <cell r="U166">
            <v>-176899800</v>
          </cell>
          <cell r="V166">
            <v>-176896700</v>
          </cell>
          <cell r="W166">
            <v>-176897800</v>
          </cell>
        </row>
        <row r="167">
          <cell r="K167" t="str">
            <v>6-12160</v>
          </cell>
          <cell r="L167">
            <v>-105300500</v>
          </cell>
          <cell r="M167">
            <v>-96149300</v>
          </cell>
          <cell r="N167">
            <v>-104628200</v>
          </cell>
          <cell r="O167">
            <v>-101886900</v>
          </cell>
          <cell r="P167">
            <v>-105542100</v>
          </cell>
          <cell r="Q167">
            <v>-101075900</v>
          </cell>
          <cell r="R167">
            <v>-107153400</v>
          </cell>
          <cell r="S167">
            <v>-105481000</v>
          </cell>
          <cell r="T167">
            <v>-100573800</v>
          </cell>
          <cell r="U167">
            <v>-105542100</v>
          </cell>
          <cell r="V167">
            <v>-101901600</v>
          </cell>
          <cell r="W167">
            <v>-105053700</v>
          </cell>
        </row>
        <row r="168">
          <cell r="K168" t="str">
            <v>6-12245</v>
          </cell>
          <cell r="L168">
            <v>-251943300</v>
          </cell>
          <cell r="M168">
            <v>-251943300</v>
          </cell>
          <cell r="N168">
            <v>-251943300</v>
          </cell>
          <cell r="O168">
            <v>-251943300</v>
          </cell>
          <cell r="P168">
            <v>-251943300</v>
          </cell>
          <cell r="Q168">
            <v>-251943300</v>
          </cell>
          <cell r="R168">
            <v>-251943300</v>
          </cell>
          <cell r="S168">
            <v>-251943300</v>
          </cell>
          <cell r="T168">
            <v>-251943300</v>
          </cell>
          <cell r="U168">
            <v>-251943300</v>
          </cell>
          <cell r="V168">
            <v>-251943300</v>
          </cell>
          <cell r="W168">
            <v>-251943300</v>
          </cell>
        </row>
        <row r="169">
          <cell r="K169" t="str">
            <v>6-12260</v>
          </cell>
          <cell r="L169">
            <v>-330923800</v>
          </cell>
          <cell r="M169">
            <v>-299315700</v>
          </cell>
          <cell r="N169">
            <v>-331100400</v>
          </cell>
          <cell r="O169">
            <v>-315919400</v>
          </cell>
          <cell r="P169">
            <v>-336913100</v>
          </cell>
          <cell r="Q169">
            <v>-313066600</v>
          </cell>
          <cell r="R169">
            <v>-340473300</v>
          </cell>
          <cell r="S169">
            <v>-327151900</v>
          </cell>
          <cell r="T169">
            <v>-319076200</v>
          </cell>
          <cell r="U169">
            <v>-327208400</v>
          </cell>
          <cell r="V169">
            <v>-323911900</v>
          </cell>
          <cell r="W169">
            <v>-325549300</v>
          </cell>
        </row>
        <row r="170">
          <cell r="K170" t="str">
            <v>6-12270</v>
          </cell>
          <cell r="L170">
            <v>-275787200</v>
          </cell>
          <cell r="M170">
            <v>-273689000</v>
          </cell>
          <cell r="N170">
            <v>-275746700</v>
          </cell>
          <cell r="O170">
            <v>-273716000</v>
          </cell>
          <cell r="P170">
            <v>-277817900</v>
          </cell>
          <cell r="Q170">
            <v>-275746700</v>
          </cell>
          <cell r="R170">
            <v>-275787200</v>
          </cell>
          <cell r="S170">
            <v>-275746700</v>
          </cell>
          <cell r="T170">
            <v>-273716000</v>
          </cell>
          <cell r="U170">
            <v>-275760200</v>
          </cell>
          <cell r="V170">
            <v>-273689000</v>
          </cell>
          <cell r="W170">
            <v>-275773700</v>
          </cell>
        </row>
        <row r="171">
          <cell r="K171" t="str">
            <v>6-12310</v>
          </cell>
          <cell r="L171">
            <v>-646566300</v>
          </cell>
          <cell r="M171">
            <v>-593166100</v>
          </cell>
          <cell r="N171">
            <v>-639710800</v>
          </cell>
          <cell r="O171">
            <v>-624767400</v>
          </cell>
          <cell r="P171">
            <v>-646566300</v>
          </cell>
          <cell r="Q171">
            <v>-621484300</v>
          </cell>
          <cell r="R171">
            <v>-654210200</v>
          </cell>
          <cell r="S171">
            <v>-646027400</v>
          </cell>
          <cell r="T171">
            <v>-618341500</v>
          </cell>
          <cell r="U171">
            <v>-646566300</v>
          </cell>
          <cell r="V171">
            <v>-623285500</v>
          </cell>
          <cell r="W171">
            <v>-645232600</v>
          </cell>
        </row>
        <row r="172">
          <cell r="K172" t="str">
            <v>6-12320</v>
          </cell>
          <cell r="L172">
            <v>-26088300</v>
          </cell>
          <cell r="M172">
            <v>-25088400</v>
          </cell>
          <cell r="N172">
            <v>-26588200</v>
          </cell>
          <cell r="O172">
            <v>-25088400</v>
          </cell>
          <cell r="P172">
            <v>-27088100</v>
          </cell>
          <cell r="Q172">
            <v>-25588400</v>
          </cell>
          <cell r="R172">
            <v>-26088300</v>
          </cell>
          <cell r="S172">
            <v>-26588200</v>
          </cell>
          <cell r="T172">
            <v>-25088400</v>
          </cell>
          <cell r="U172">
            <v>-27088100</v>
          </cell>
          <cell r="V172">
            <v>-25588400</v>
          </cell>
          <cell r="W172">
            <v>-26088300</v>
          </cell>
        </row>
        <row r="173">
          <cell r="K173" t="str">
            <v>6-12360</v>
          </cell>
          <cell r="L173">
            <v>-176414900</v>
          </cell>
          <cell r="M173">
            <v>-160671700</v>
          </cell>
          <cell r="N173">
            <v>-176592800</v>
          </cell>
          <cell r="O173">
            <v>-169255000</v>
          </cell>
          <cell r="P173">
            <v>-176414900</v>
          </cell>
          <cell r="Q173">
            <v>-168187500</v>
          </cell>
          <cell r="R173">
            <v>-183842700</v>
          </cell>
          <cell r="S173">
            <v>-179828700</v>
          </cell>
          <cell r="T173">
            <v>-177127500</v>
          </cell>
          <cell r="U173">
            <v>-185577300</v>
          </cell>
          <cell r="V173">
            <v>-177928100</v>
          </cell>
          <cell r="W173">
            <v>-185532800</v>
          </cell>
        </row>
        <row r="174">
          <cell r="K174" t="str">
            <v>6-12370</v>
          </cell>
          <cell r="L174">
            <v>-314000</v>
          </cell>
          <cell r="M174">
            <v>-300900</v>
          </cell>
          <cell r="N174">
            <v>-320500</v>
          </cell>
          <cell r="O174">
            <v>-300900</v>
          </cell>
          <cell r="P174">
            <v>-327100</v>
          </cell>
          <cell r="Q174">
            <v>-307500</v>
          </cell>
          <cell r="R174">
            <v>-314000</v>
          </cell>
          <cell r="S174">
            <v>-320500</v>
          </cell>
          <cell r="T174">
            <v>-300900</v>
          </cell>
          <cell r="U174">
            <v>-327100</v>
          </cell>
          <cell r="V174">
            <v>-307500</v>
          </cell>
          <cell r="W174">
            <v>-314000</v>
          </cell>
        </row>
        <row r="175">
          <cell r="K175" t="str">
            <v>6-12410</v>
          </cell>
          <cell r="L175">
            <v>-19001700</v>
          </cell>
          <cell r="M175">
            <v>-18168700</v>
          </cell>
          <cell r="N175">
            <v>-21145000</v>
          </cell>
          <cell r="O175">
            <v>-19734600</v>
          </cell>
          <cell r="P175">
            <v>-14131600</v>
          </cell>
          <cell r="Q175">
            <v>-2198700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-2115700</v>
          </cell>
          <cell r="W175">
            <v>-10744400</v>
          </cell>
        </row>
        <row r="176">
          <cell r="K176" t="str">
            <v>6-12510</v>
          </cell>
          <cell r="L176">
            <v>-119912400</v>
          </cell>
          <cell r="M176">
            <v>-116635500</v>
          </cell>
          <cell r="N176">
            <v>-115389100</v>
          </cell>
          <cell r="O176">
            <v>-113886400</v>
          </cell>
          <cell r="P176">
            <v>-115454900</v>
          </cell>
          <cell r="Q176">
            <v>-113421700</v>
          </cell>
          <cell r="R176">
            <v>-117851600</v>
          </cell>
          <cell r="S176">
            <v>-117454600</v>
          </cell>
          <cell r="T176">
            <v>-116491000</v>
          </cell>
          <cell r="U176">
            <v>-118553400</v>
          </cell>
          <cell r="V176">
            <v>-116793800</v>
          </cell>
          <cell r="W176">
            <v>-118482700</v>
          </cell>
        </row>
        <row r="177">
          <cell r="K177" t="str">
            <v>6-12610</v>
          </cell>
          <cell r="L177">
            <v>-453727700</v>
          </cell>
          <cell r="M177">
            <v>-416035500</v>
          </cell>
          <cell r="N177">
            <v>-521603700</v>
          </cell>
          <cell r="O177">
            <v>-549000600</v>
          </cell>
          <cell r="P177">
            <v>-585057400</v>
          </cell>
          <cell r="Q177">
            <v>-623042800</v>
          </cell>
          <cell r="R177">
            <v>-589871400</v>
          </cell>
          <cell r="S177">
            <v>-580755000</v>
          </cell>
          <cell r="T177">
            <v>-549813800</v>
          </cell>
          <cell r="U177">
            <v>-566442800</v>
          </cell>
          <cell r="V177">
            <v>-549851800</v>
          </cell>
          <cell r="W177">
            <v>-566507600</v>
          </cell>
        </row>
        <row r="178">
          <cell r="K178" t="str">
            <v>6-12660</v>
          </cell>
          <cell r="L178">
            <v>-676128200</v>
          </cell>
          <cell r="M178">
            <v>-676128200</v>
          </cell>
          <cell r="N178">
            <v>-676128200</v>
          </cell>
          <cell r="O178">
            <v>-676128200</v>
          </cell>
          <cell r="P178">
            <v>-676128200</v>
          </cell>
          <cell r="Q178">
            <v>-902928200</v>
          </cell>
          <cell r="R178">
            <v>-902928200</v>
          </cell>
          <cell r="S178">
            <v>-902928200</v>
          </cell>
          <cell r="T178">
            <v>-902928200</v>
          </cell>
          <cell r="U178">
            <v>-902928200</v>
          </cell>
          <cell r="V178">
            <v>-902928200</v>
          </cell>
          <cell r="W178">
            <v>-902928200</v>
          </cell>
        </row>
        <row r="179">
          <cell r="K179" t="str">
            <v>6-12960</v>
          </cell>
          <cell r="L179">
            <v>-45934900</v>
          </cell>
          <cell r="M179">
            <v>-44443200</v>
          </cell>
          <cell r="N179">
            <v>-45422500</v>
          </cell>
          <cell r="O179">
            <v>-44987700</v>
          </cell>
          <cell r="P179">
            <v>-51408500</v>
          </cell>
          <cell r="Q179">
            <v>-27292500</v>
          </cell>
          <cell r="R179">
            <v>-29111300</v>
          </cell>
          <cell r="S179">
            <v>-29131200</v>
          </cell>
          <cell r="T179">
            <v>-27015800</v>
          </cell>
          <cell r="U179">
            <v>-29114800</v>
          </cell>
          <cell r="V179">
            <v>-28205400</v>
          </cell>
          <cell r="W179">
            <v>-28713200</v>
          </cell>
        </row>
        <row r="180">
          <cell r="K180" t="str">
            <v>6-12970</v>
          </cell>
          <cell r="L180">
            <v>-21135800</v>
          </cell>
          <cell r="M180">
            <v>-21115800</v>
          </cell>
          <cell r="N180">
            <v>-21145800</v>
          </cell>
          <cell r="O180">
            <v>-21115800</v>
          </cell>
          <cell r="P180">
            <v>-21155700</v>
          </cell>
          <cell r="Q180">
            <v>-21125800</v>
          </cell>
          <cell r="R180">
            <v>-21135800</v>
          </cell>
          <cell r="S180">
            <v>-21145800</v>
          </cell>
          <cell r="T180">
            <v>-21115800</v>
          </cell>
          <cell r="U180">
            <v>-21155700</v>
          </cell>
          <cell r="V180">
            <v>-21125800</v>
          </cell>
          <cell r="W180">
            <v>-21135800</v>
          </cell>
        </row>
        <row r="181">
          <cell r="K181" t="str">
            <v>6-12995</v>
          </cell>
          <cell r="L181">
            <v>-192156100</v>
          </cell>
          <cell r="M181">
            <v>-27156100</v>
          </cell>
          <cell r="N181">
            <v>-27156100</v>
          </cell>
          <cell r="O181">
            <v>-27156100</v>
          </cell>
          <cell r="P181">
            <v>-27156100</v>
          </cell>
          <cell r="Q181">
            <v>-27156100</v>
          </cell>
          <cell r="R181">
            <v>-27156100</v>
          </cell>
          <cell r="S181">
            <v>-27156100</v>
          </cell>
          <cell r="T181">
            <v>-27156100</v>
          </cell>
          <cell r="U181">
            <v>-27156100</v>
          </cell>
          <cell r="V181">
            <v>-27156100</v>
          </cell>
          <cell r="W181">
            <v>-52156100</v>
          </cell>
        </row>
        <row r="182">
          <cell r="K182" t="str">
            <v>6-21111</v>
          </cell>
          <cell r="L182">
            <v>-4058885400</v>
          </cell>
          <cell r="M182">
            <v>-3771900400</v>
          </cell>
          <cell r="N182">
            <v>-3832677800</v>
          </cell>
          <cell r="O182">
            <v>-3860028200</v>
          </cell>
          <cell r="P182">
            <v>-3975629400</v>
          </cell>
          <cell r="Q182">
            <v>-3828068200</v>
          </cell>
          <cell r="R182">
            <v>-3993058400</v>
          </cell>
          <cell r="S182">
            <v>-3966654000</v>
          </cell>
          <cell r="T182">
            <v>-3846644800</v>
          </cell>
          <cell r="U182">
            <v>-3978994000</v>
          </cell>
          <cell r="V182">
            <v>-3843867200</v>
          </cell>
          <cell r="W182">
            <v>-3970230400</v>
          </cell>
        </row>
        <row r="183">
          <cell r="K183" t="str">
            <v>6-21112</v>
          </cell>
          <cell r="L183">
            <v>-106555500</v>
          </cell>
          <cell r="M183">
            <v>-87902700</v>
          </cell>
          <cell r="N183">
            <v>-107005500</v>
          </cell>
          <cell r="O183">
            <v>-240502700</v>
          </cell>
          <cell r="P183">
            <v>-257755500</v>
          </cell>
          <cell r="Q183">
            <v>-243852700</v>
          </cell>
          <cell r="R183">
            <v>-257755500</v>
          </cell>
          <cell r="S183">
            <v>-241902700</v>
          </cell>
          <cell r="T183">
            <v>-256805500</v>
          </cell>
          <cell r="U183">
            <v>-244802700</v>
          </cell>
          <cell r="V183">
            <v>-253455500</v>
          </cell>
          <cell r="W183">
            <v>-245252700</v>
          </cell>
        </row>
        <row r="184">
          <cell r="K184" t="str">
            <v>6-21121</v>
          </cell>
          <cell r="L184">
            <v>-8730000</v>
          </cell>
          <cell r="M184">
            <v>-8245000</v>
          </cell>
          <cell r="N184">
            <v>-8245000</v>
          </cell>
          <cell r="O184">
            <v>-8245000</v>
          </cell>
          <cell r="P184">
            <v>-8730000</v>
          </cell>
          <cell r="Q184">
            <v>-8245000</v>
          </cell>
          <cell r="R184">
            <v>-8730000</v>
          </cell>
          <cell r="S184">
            <v>-8730000</v>
          </cell>
          <cell r="T184">
            <v>-8245000</v>
          </cell>
          <cell r="U184">
            <v>-8730000</v>
          </cell>
          <cell r="V184">
            <v>-8245000</v>
          </cell>
          <cell r="W184">
            <v>-8245000</v>
          </cell>
        </row>
        <row r="185">
          <cell r="K185" t="str">
            <v>6-21131</v>
          </cell>
          <cell r="L185">
            <v>-1637856000</v>
          </cell>
          <cell r="M185">
            <v>-1532344000</v>
          </cell>
          <cell r="N185">
            <v>-1622368000</v>
          </cell>
          <cell r="O185">
            <v>-1882116000</v>
          </cell>
          <cell r="P185">
            <v>-2023920000</v>
          </cell>
          <cell r="Q185">
            <v>-1950870000</v>
          </cell>
          <cell r="R185">
            <v>-2023920000</v>
          </cell>
          <cell r="S185">
            <v>-2023920000</v>
          </cell>
          <cell r="T185">
            <v>-1952890000</v>
          </cell>
          <cell r="U185">
            <v>-2023920000</v>
          </cell>
          <cell r="V185">
            <v>-1950870000</v>
          </cell>
          <cell r="W185">
            <v>-2023920000</v>
          </cell>
        </row>
        <row r="186">
          <cell r="K186" t="str">
            <v>6-21132</v>
          </cell>
          <cell r="L186">
            <v>-1323352000</v>
          </cell>
          <cell r="M186">
            <v>-1238168000</v>
          </cell>
          <cell r="N186">
            <v>-1323352000</v>
          </cell>
          <cell r="O186">
            <v>-1280760000</v>
          </cell>
          <cell r="P186">
            <v>-1380640000</v>
          </cell>
          <cell r="Q186">
            <v>-1336200000</v>
          </cell>
          <cell r="R186">
            <v>-2000640000</v>
          </cell>
          <cell r="S186">
            <v>-2000640000</v>
          </cell>
          <cell r="T186">
            <v>-1945290000</v>
          </cell>
          <cell r="U186">
            <v>-2000640000</v>
          </cell>
          <cell r="V186">
            <v>-1936200000</v>
          </cell>
          <cell r="W186">
            <v>-2000640000</v>
          </cell>
        </row>
        <row r="187">
          <cell r="K187" t="str">
            <v>6-21160</v>
          </cell>
          <cell r="L187">
            <v>-470557900</v>
          </cell>
          <cell r="M187">
            <v>-436064900</v>
          </cell>
          <cell r="N187">
            <v>-441172200</v>
          </cell>
          <cell r="O187">
            <v>-443639700</v>
          </cell>
          <cell r="P187">
            <v>-454331200</v>
          </cell>
          <cell r="Q187">
            <v>-438347000</v>
          </cell>
          <cell r="R187">
            <v>-459034400</v>
          </cell>
          <cell r="S187">
            <v>-453172900</v>
          </cell>
          <cell r="T187">
            <v>-440636900</v>
          </cell>
          <cell r="U187">
            <v>-456706100</v>
          </cell>
          <cell r="V187">
            <v>-438721700</v>
          </cell>
          <cell r="W187">
            <v>-453858000</v>
          </cell>
        </row>
        <row r="188">
          <cell r="K188" t="str">
            <v>6-21170</v>
          </cell>
          <cell r="L188">
            <v>-67228500</v>
          </cell>
          <cell r="M188">
            <v>-65794600</v>
          </cell>
          <cell r="N188">
            <v>-68061400</v>
          </cell>
          <cell r="O188">
            <v>-66303300</v>
          </cell>
          <cell r="P188">
            <v>-67645000</v>
          </cell>
          <cell r="Q188">
            <v>-67136300</v>
          </cell>
          <cell r="R188">
            <v>-67228500</v>
          </cell>
          <cell r="S188">
            <v>-67645000</v>
          </cell>
          <cell r="T188">
            <v>-67215500</v>
          </cell>
          <cell r="U188">
            <v>-67228500</v>
          </cell>
          <cell r="V188">
            <v>-67136300</v>
          </cell>
          <cell r="W188">
            <v>-67228500</v>
          </cell>
        </row>
        <row r="189">
          <cell r="K189" t="str">
            <v>6-21210</v>
          </cell>
          <cell r="L189">
            <v>-353791200</v>
          </cell>
          <cell r="M189">
            <v>-335657600</v>
          </cell>
          <cell r="N189">
            <v>-357102600</v>
          </cell>
          <cell r="O189">
            <v>-342735300</v>
          </cell>
          <cell r="P189">
            <v>-356680500</v>
          </cell>
          <cell r="Q189">
            <v>-346489400</v>
          </cell>
          <cell r="R189">
            <v>-352869000</v>
          </cell>
          <cell r="S189">
            <v>-356190800</v>
          </cell>
          <cell r="T189">
            <v>-345822200</v>
          </cell>
          <cell r="U189">
            <v>-353487100</v>
          </cell>
          <cell r="V189">
            <v>-347394900</v>
          </cell>
          <cell r="W189">
            <v>-352654800</v>
          </cell>
        </row>
        <row r="190">
          <cell r="K190" t="str">
            <v>6-22160</v>
          </cell>
          <cell r="L190">
            <v>-32969400</v>
          </cell>
          <cell r="M190">
            <v>-30785200</v>
          </cell>
          <cell r="N190">
            <v>-31663600</v>
          </cell>
          <cell r="O190">
            <v>-31791900</v>
          </cell>
          <cell r="P190">
            <v>-32884100</v>
          </cell>
          <cell r="Q190">
            <v>-31365200</v>
          </cell>
          <cell r="R190">
            <v>-32884100</v>
          </cell>
          <cell r="S190">
            <v>-32628000</v>
          </cell>
          <cell r="T190">
            <v>-31748900</v>
          </cell>
          <cell r="U190">
            <v>-32969400</v>
          </cell>
          <cell r="V190">
            <v>-31535900</v>
          </cell>
          <cell r="W190">
            <v>-32628000</v>
          </cell>
        </row>
        <row r="191">
          <cell r="K191" t="str">
            <v>6-22260</v>
          </cell>
          <cell r="L191">
            <v>-586903000</v>
          </cell>
          <cell r="M191">
            <v>-545606200</v>
          </cell>
          <cell r="N191">
            <v>-565888100</v>
          </cell>
          <cell r="O191">
            <v>-565607500</v>
          </cell>
          <cell r="P191">
            <v>-585325400</v>
          </cell>
          <cell r="Q191">
            <v>-558385000</v>
          </cell>
          <cell r="R191">
            <v>-585658200</v>
          </cell>
          <cell r="S191">
            <v>-581655300</v>
          </cell>
          <cell r="T191">
            <v>-562071200</v>
          </cell>
          <cell r="U191">
            <v>-585438600</v>
          </cell>
          <cell r="V191">
            <v>-561873200</v>
          </cell>
          <cell r="W191">
            <v>-581923900</v>
          </cell>
        </row>
        <row r="192">
          <cell r="K192" t="str">
            <v>6-22270</v>
          </cell>
          <cell r="L192">
            <v>-20900000</v>
          </cell>
          <cell r="M192">
            <v>-20900000</v>
          </cell>
          <cell r="N192">
            <v>-20900000</v>
          </cell>
          <cell r="O192">
            <v>-20900000</v>
          </cell>
          <cell r="P192">
            <v>-20900000</v>
          </cell>
          <cell r="Q192">
            <v>-20900000</v>
          </cell>
          <cell r="R192">
            <v>-20900000</v>
          </cell>
          <cell r="S192">
            <v>-20900000</v>
          </cell>
          <cell r="T192">
            <v>-20900000</v>
          </cell>
          <cell r="U192">
            <v>-20900000</v>
          </cell>
          <cell r="V192">
            <v>-20900000</v>
          </cell>
          <cell r="W192">
            <v>-20900000</v>
          </cell>
        </row>
        <row r="193">
          <cell r="K193" t="str">
            <v>6-22310</v>
          </cell>
          <cell r="L193">
            <v>-1015946100</v>
          </cell>
          <cell r="M193">
            <v>-938392700</v>
          </cell>
          <cell r="N193">
            <v>-966691100</v>
          </cell>
          <cell r="O193">
            <v>-975918100</v>
          </cell>
          <cell r="P193">
            <v>-1000940200</v>
          </cell>
          <cell r="Q193">
            <v>-960757300</v>
          </cell>
          <cell r="R193">
            <v>-1010650200</v>
          </cell>
          <cell r="S193">
            <v>-996914000</v>
          </cell>
          <cell r="T193">
            <v>-965515800</v>
          </cell>
          <cell r="U193">
            <v>-1006237900</v>
          </cell>
          <cell r="V193">
            <v>-963800700</v>
          </cell>
          <cell r="W193">
            <v>-997994300</v>
          </cell>
        </row>
        <row r="194">
          <cell r="K194" t="str">
            <v>6-22360</v>
          </cell>
          <cell r="L194">
            <v>-40368100</v>
          </cell>
          <cell r="M194">
            <v>-37824800</v>
          </cell>
          <cell r="N194">
            <v>-37604600</v>
          </cell>
          <cell r="O194">
            <v>-37080000</v>
          </cell>
          <cell r="P194">
            <v>-38158100</v>
          </cell>
          <cell r="Q194">
            <v>-36891000</v>
          </cell>
          <cell r="R194">
            <v>-38332200</v>
          </cell>
          <cell r="S194">
            <v>-37675700</v>
          </cell>
          <cell r="T194">
            <v>-37214500</v>
          </cell>
          <cell r="U194">
            <v>-37988900</v>
          </cell>
          <cell r="V194">
            <v>-36892200</v>
          </cell>
          <cell r="W194">
            <v>-38134500</v>
          </cell>
        </row>
        <row r="195">
          <cell r="K195" t="str">
            <v>6-22410</v>
          </cell>
          <cell r="L195">
            <v>-30388500</v>
          </cell>
          <cell r="M195">
            <v>-28536000</v>
          </cell>
          <cell r="N195">
            <v>-30085800</v>
          </cell>
          <cell r="O195">
            <v>-29240400</v>
          </cell>
          <cell r="P195">
            <v>-30388500</v>
          </cell>
          <cell r="Q195">
            <v>-29183200</v>
          </cell>
          <cell r="R195">
            <v>-29992500</v>
          </cell>
          <cell r="S195">
            <v>-30388500</v>
          </cell>
          <cell r="T195">
            <v>-29267500</v>
          </cell>
          <cell r="U195">
            <v>-30133400</v>
          </cell>
          <cell r="V195">
            <v>-29438400</v>
          </cell>
          <cell r="W195">
            <v>-29887800</v>
          </cell>
        </row>
        <row r="196">
          <cell r="K196" t="str">
            <v>6-22430</v>
          </cell>
          <cell r="L196">
            <v>-5794900</v>
          </cell>
          <cell r="M196">
            <v>-5794900</v>
          </cell>
          <cell r="N196">
            <v>-5794900</v>
          </cell>
          <cell r="O196">
            <v>-5794900</v>
          </cell>
          <cell r="P196">
            <v>-5794900</v>
          </cell>
          <cell r="Q196">
            <v>-5794900</v>
          </cell>
          <cell r="R196">
            <v>-5794900</v>
          </cell>
          <cell r="S196">
            <v>-5794900</v>
          </cell>
          <cell r="T196">
            <v>-5794900</v>
          </cell>
          <cell r="U196">
            <v>-5794900</v>
          </cell>
          <cell r="V196">
            <v>-5794900</v>
          </cell>
          <cell r="W196">
            <v>-5794900</v>
          </cell>
        </row>
        <row r="197">
          <cell r="K197" t="str">
            <v>6-22510</v>
          </cell>
          <cell r="L197">
            <v>-75927200</v>
          </cell>
          <cell r="M197">
            <v>-70144600</v>
          </cell>
          <cell r="N197">
            <v>-72572800</v>
          </cell>
          <cell r="O197">
            <v>-73010900</v>
          </cell>
          <cell r="P197">
            <v>-74721700</v>
          </cell>
          <cell r="Q197">
            <v>-72089200</v>
          </cell>
          <cell r="R197">
            <v>-75601400</v>
          </cell>
          <cell r="S197">
            <v>-74517000</v>
          </cell>
          <cell r="T197">
            <v>-72498800</v>
          </cell>
          <cell r="U197">
            <v>-75108700</v>
          </cell>
          <cell r="V197">
            <v>-72138600</v>
          </cell>
          <cell r="W197">
            <v>-74764400</v>
          </cell>
        </row>
        <row r="198">
          <cell r="K198" t="str">
            <v>6-22560</v>
          </cell>
          <cell r="L198">
            <v>-6724100</v>
          </cell>
          <cell r="M198">
            <v>-6398700</v>
          </cell>
          <cell r="N198">
            <v>-6811600</v>
          </cell>
          <cell r="O198">
            <v>-6561800</v>
          </cell>
          <cell r="P198">
            <v>-6826700</v>
          </cell>
          <cell r="Q198">
            <v>-6530900</v>
          </cell>
          <cell r="R198">
            <v>-6694000</v>
          </cell>
          <cell r="S198">
            <v>-6826700</v>
          </cell>
          <cell r="T198">
            <v>-6561800</v>
          </cell>
          <cell r="U198">
            <v>-6780800</v>
          </cell>
          <cell r="V198">
            <v>-6576800</v>
          </cell>
          <cell r="W198">
            <v>-6796600</v>
          </cell>
        </row>
        <row r="199">
          <cell r="K199" t="str">
            <v>6-22610</v>
          </cell>
          <cell r="L199">
            <v>-14954400</v>
          </cell>
          <cell r="M199">
            <v>-13989600</v>
          </cell>
          <cell r="N199">
            <v>-14954400</v>
          </cell>
          <cell r="O199">
            <v>-14472000</v>
          </cell>
          <cell r="P199">
            <v>-14954400</v>
          </cell>
          <cell r="Q199">
            <v>-14472000</v>
          </cell>
          <cell r="R199">
            <v>-14954400</v>
          </cell>
          <cell r="S199">
            <v>-14954400</v>
          </cell>
          <cell r="T199">
            <v>-14472000</v>
          </cell>
          <cell r="U199">
            <v>-14954400</v>
          </cell>
          <cell r="V199">
            <v>-14472000</v>
          </cell>
          <cell r="W199">
            <v>-14954400</v>
          </cell>
        </row>
        <row r="200">
          <cell r="K200" t="str">
            <v>6-22960</v>
          </cell>
          <cell r="L200">
            <v>-41253600</v>
          </cell>
          <cell r="M200">
            <v>-38543800</v>
          </cell>
          <cell r="N200">
            <v>-36626100</v>
          </cell>
          <cell r="O200">
            <v>-36332900</v>
          </cell>
          <cell r="P200">
            <v>-37436100</v>
          </cell>
          <cell r="Q200">
            <v>-36311100</v>
          </cell>
          <cell r="R200">
            <v>-37377900</v>
          </cell>
          <cell r="S200">
            <v>-37499000</v>
          </cell>
          <cell r="T200">
            <v>-36395800</v>
          </cell>
          <cell r="U200">
            <v>-37409100</v>
          </cell>
          <cell r="V200">
            <v>-36269500</v>
          </cell>
          <cell r="W200">
            <v>-37332500</v>
          </cell>
        </row>
        <row r="201">
          <cell r="K201" t="str">
            <v>6-22970</v>
          </cell>
          <cell r="L201">
            <v>-30114500</v>
          </cell>
          <cell r="M201">
            <v>-30114500</v>
          </cell>
          <cell r="N201">
            <v>-30114500</v>
          </cell>
          <cell r="O201">
            <v>-30114500</v>
          </cell>
          <cell r="P201">
            <v>-30114500</v>
          </cell>
          <cell r="Q201">
            <v>-30114500</v>
          </cell>
          <cell r="R201">
            <v>-30114500</v>
          </cell>
          <cell r="S201">
            <v>-30114500</v>
          </cell>
          <cell r="T201">
            <v>-30114500</v>
          </cell>
          <cell r="U201">
            <v>-30114500</v>
          </cell>
          <cell r="V201">
            <v>-30114500</v>
          </cell>
          <cell r="W201">
            <v>-30114500</v>
          </cell>
        </row>
        <row r="202">
          <cell r="K202" t="str">
            <v>6-22996</v>
          </cell>
          <cell r="L202">
            <v>-24000000</v>
          </cell>
          <cell r="M202">
            <v>-24000000</v>
          </cell>
          <cell r="N202">
            <v>-24000000</v>
          </cell>
          <cell r="O202">
            <v>-24000000</v>
          </cell>
          <cell r="P202">
            <v>-24000000</v>
          </cell>
          <cell r="Q202">
            <v>-24000000</v>
          </cell>
          <cell r="R202">
            <v>-24000000</v>
          </cell>
          <cell r="S202">
            <v>-24000000</v>
          </cell>
          <cell r="T202">
            <v>-24000000</v>
          </cell>
          <cell r="U202">
            <v>-24000000</v>
          </cell>
          <cell r="V202">
            <v>-24000000</v>
          </cell>
          <cell r="W202">
            <v>-24000000</v>
          </cell>
        </row>
        <row r="203">
          <cell r="K203" t="str">
            <v>6-31100</v>
          </cell>
          <cell r="L203">
            <v>-1247004000</v>
          </cell>
          <cell r="M203">
            <v>-1166671000</v>
          </cell>
          <cell r="N203">
            <v>-1436560400</v>
          </cell>
          <cell r="O203">
            <v>-1399341900</v>
          </cell>
          <cell r="P203">
            <v>-1242582000</v>
          </cell>
          <cell r="Q203">
            <v>-1296014500</v>
          </cell>
          <cell r="R203">
            <v>-1352395000</v>
          </cell>
          <cell r="S203">
            <v>-1282895900</v>
          </cell>
          <cell r="T203">
            <v>-1308322400</v>
          </cell>
          <cell r="U203">
            <v>-1308764600</v>
          </cell>
          <cell r="V203">
            <v>-1374210200</v>
          </cell>
          <cell r="W203">
            <v>-1511808100</v>
          </cell>
        </row>
        <row r="204">
          <cell r="K204" t="str">
            <v>6-32100</v>
          </cell>
          <cell r="L204">
            <v>-3247966000</v>
          </cell>
          <cell r="M204">
            <v>-2769920800</v>
          </cell>
          <cell r="N204">
            <v>-3001804300</v>
          </cell>
          <cell r="O204">
            <v>-3126214700</v>
          </cell>
          <cell r="P204">
            <v>-3073820000</v>
          </cell>
          <cell r="Q204">
            <v>-3114672900</v>
          </cell>
          <cell r="R204">
            <v>-3169449300</v>
          </cell>
          <cell r="S204">
            <v>-3573975200</v>
          </cell>
          <cell r="T204">
            <v>-3103476700</v>
          </cell>
          <cell r="U204">
            <v>-3143980100</v>
          </cell>
          <cell r="V204">
            <v>-3158261000</v>
          </cell>
          <cell r="W204">
            <v>-3259889300</v>
          </cell>
        </row>
        <row r="205">
          <cell r="K205" t="str">
            <v>6-32110</v>
          </cell>
          <cell r="L205">
            <v>-1429526100</v>
          </cell>
          <cell r="M205">
            <v>-1332080100</v>
          </cell>
          <cell r="N205">
            <v>-1644595500</v>
          </cell>
          <cell r="O205">
            <v>-1696941700</v>
          </cell>
          <cell r="P205">
            <v>-1841474300</v>
          </cell>
          <cell r="Q205">
            <v>-1753872100</v>
          </cell>
          <cell r="R205">
            <v>-2252956700</v>
          </cell>
          <cell r="S205">
            <v>-1971267200</v>
          </cell>
          <cell r="T205">
            <v>-1671190000</v>
          </cell>
          <cell r="U205">
            <v>-1684171700</v>
          </cell>
          <cell r="V205">
            <v>-1690403200</v>
          </cell>
          <cell r="W205">
            <v>-2112073100</v>
          </cell>
        </row>
        <row r="206">
          <cell r="K206" t="str">
            <v>6-32120</v>
          </cell>
          <cell r="L206">
            <v>-1099097800</v>
          </cell>
          <cell r="M206">
            <v>-1093744200</v>
          </cell>
          <cell r="N206">
            <v>-1031545800</v>
          </cell>
          <cell r="O206">
            <v>-1124069600</v>
          </cell>
          <cell r="P206">
            <v>-1187193400</v>
          </cell>
          <cell r="Q206">
            <v>-1171114400</v>
          </cell>
          <cell r="R206">
            <v>-1352369600</v>
          </cell>
          <cell r="S206">
            <v>-1719384400</v>
          </cell>
          <cell r="T206">
            <v>-1181674600</v>
          </cell>
          <cell r="U206">
            <v>-1170393800</v>
          </cell>
          <cell r="V206">
            <v>-1115817200</v>
          </cell>
          <cell r="W206">
            <v>-1153528000</v>
          </cell>
        </row>
        <row r="207">
          <cell r="K207" t="str">
            <v>6-33100</v>
          </cell>
          <cell r="L207">
            <v>-201585500</v>
          </cell>
          <cell r="M207">
            <v>-195539600</v>
          </cell>
          <cell r="N207">
            <v>-201585500</v>
          </cell>
          <cell r="O207">
            <v>-198562600</v>
          </cell>
          <cell r="P207">
            <v>-201585500</v>
          </cell>
          <cell r="Q207">
            <v>-198562600</v>
          </cell>
          <cell r="R207">
            <v>-201585500</v>
          </cell>
          <cell r="S207">
            <v>-201585500</v>
          </cell>
          <cell r="T207">
            <v>-198562600</v>
          </cell>
          <cell r="U207">
            <v>-201585500</v>
          </cell>
          <cell r="V207">
            <v>-198562600</v>
          </cell>
          <cell r="W207">
            <v>-201585500</v>
          </cell>
        </row>
        <row r="208">
          <cell r="K208" t="str">
            <v>6-41111</v>
          </cell>
          <cell r="L208">
            <v>-8659798200</v>
          </cell>
          <cell r="M208">
            <v>-8804217200</v>
          </cell>
          <cell r="N208">
            <v>-9184737600</v>
          </cell>
          <cell r="O208">
            <v>-8629738300</v>
          </cell>
          <cell r="P208">
            <v>-8745607600</v>
          </cell>
          <cell r="Q208">
            <v>-10809679500</v>
          </cell>
          <cell r="R208">
            <v>-8341556600</v>
          </cell>
          <cell r="S208">
            <v>-10231983500</v>
          </cell>
          <cell r="T208">
            <v>-11557868300</v>
          </cell>
          <cell r="U208">
            <v>-11765460800</v>
          </cell>
          <cell r="V208">
            <v>-12017500900</v>
          </cell>
          <cell r="W208">
            <v>-10857409400</v>
          </cell>
        </row>
        <row r="209">
          <cell r="K209" t="str">
            <v>6-41112</v>
          </cell>
          <cell r="L209">
            <v>-977730700</v>
          </cell>
          <cell r="M209">
            <v>-1048928400</v>
          </cell>
          <cell r="N209">
            <v>-1290092200</v>
          </cell>
          <cell r="O209">
            <v>-1278262300</v>
          </cell>
          <cell r="P209">
            <v>-1169825900</v>
          </cell>
          <cell r="Q209">
            <v>-1139204500</v>
          </cell>
          <cell r="R209">
            <v>-1142485600</v>
          </cell>
          <cell r="S209">
            <v>-1129293000</v>
          </cell>
          <cell r="T209">
            <v>-1181444800</v>
          </cell>
          <cell r="U209">
            <v>-1324836000</v>
          </cell>
          <cell r="V209">
            <v>-1361037400</v>
          </cell>
          <cell r="W209">
            <v>-1334746600</v>
          </cell>
        </row>
        <row r="210">
          <cell r="K210" t="str">
            <v>6-41114</v>
          </cell>
          <cell r="L210">
            <v>-301513700</v>
          </cell>
          <cell r="M210">
            <v>-307792500</v>
          </cell>
          <cell r="N210">
            <v>-325725800</v>
          </cell>
          <cell r="O210">
            <v>-307824700</v>
          </cell>
          <cell r="P210">
            <v>-308934700</v>
          </cell>
          <cell r="Q210">
            <v>-370091400</v>
          </cell>
          <cell r="R210">
            <v>-294843400</v>
          </cell>
          <cell r="S210">
            <v>-352166700</v>
          </cell>
          <cell r="T210">
            <v>-393565500</v>
          </cell>
          <cell r="U210">
            <v>-404442000</v>
          </cell>
          <cell r="V210">
            <v>-412198000</v>
          </cell>
          <cell r="W210">
            <v>-376655300</v>
          </cell>
        </row>
        <row r="211">
          <cell r="K211" t="str">
            <v>6-41115</v>
          </cell>
          <cell r="L211">
            <v>-40425100</v>
          </cell>
          <cell r="M211">
            <v>-41275600</v>
          </cell>
          <cell r="N211">
            <v>-43628800</v>
          </cell>
          <cell r="O211">
            <v>-41270200</v>
          </cell>
          <cell r="P211">
            <v>-41420800</v>
          </cell>
          <cell r="Q211">
            <v>-49607600</v>
          </cell>
          <cell r="R211">
            <v>-39591500</v>
          </cell>
          <cell r="S211">
            <v>-47244600</v>
          </cell>
          <cell r="T211">
            <v>-52774700</v>
          </cell>
          <cell r="U211">
            <v>-54184700</v>
          </cell>
          <cell r="V211">
            <v>-55290100</v>
          </cell>
          <cell r="W211">
            <v>-50559500</v>
          </cell>
        </row>
        <row r="212">
          <cell r="K212" t="str">
            <v>6-41116</v>
          </cell>
          <cell r="L212">
            <v>-30340500</v>
          </cell>
          <cell r="M212">
            <v>-33163300</v>
          </cell>
          <cell r="N212">
            <v>-45846000</v>
          </cell>
          <cell r="O212">
            <v>-43687700</v>
          </cell>
          <cell r="P212">
            <v>-38279600</v>
          </cell>
          <cell r="Q212">
            <v>-34972900</v>
          </cell>
          <cell r="R212">
            <v>-34556900</v>
          </cell>
          <cell r="S212">
            <v>-32966500</v>
          </cell>
          <cell r="T212">
            <v>-34849000</v>
          </cell>
          <cell r="U212">
            <v>-42542500</v>
          </cell>
          <cell r="V212">
            <v>-41874900</v>
          </cell>
          <cell r="W212">
            <v>-41100300</v>
          </cell>
        </row>
        <row r="213">
          <cell r="K213" t="str">
            <v>6-41117</v>
          </cell>
          <cell r="L213">
            <v>-92478800</v>
          </cell>
          <cell r="M213">
            <v>-93685400</v>
          </cell>
          <cell r="N213">
            <v>-95865500</v>
          </cell>
          <cell r="O213">
            <v>-90099200</v>
          </cell>
          <cell r="P213">
            <v>-92281100</v>
          </cell>
          <cell r="Q213">
            <v>-117890600</v>
          </cell>
          <cell r="R213">
            <v>-88791900</v>
          </cell>
          <cell r="S213">
            <v>-111530600</v>
          </cell>
          <cell r="T213">
            <v>-127104900</v>
          </cell>
          <cell r="U213">
            <v>-127831800</v>
          </cell>
          <cell r="V213">
            <v>-131371900</v>
          </cell>
          <cell r="W213">
            <v>-117437700</v>
          </cell>
        </row>
        <row r="214">
          <cell r="K214" t="str">
            <v>6-41118</v>
          </cell>
          <cell r="L214">
            <v>-395287200</v>
          </cell>
          <cell r="M214">
            <v>-399224700</v>
          </cell>
          <cell r="N214">
            <v>-407178500</v>
          </cell>
          <cell r="O214">
            <v>-378978000</v>
          </cell>
          <cell r="P214">
            <v>-390323000</v>
          </cell>
          <cell r="Q214">
            <v>-506961700</v>
          </cell>
          <cell r="R214">
            <v>-371951300</v>
          </cell>
          <cell r="S214">
            <v>-476060000</v>
          </cell>
          <cell r="T214">
            <v>-546561700</v>
          </cell>
          <cell r="U214">
            <v>-548828800</v>
          </cell>
          <cell r="V214">
            <v>-562038300</v>
          </cell>
          <cell r="W214">
            <v>-498606000</v>
          </cell>
        </row>
        <row r="215">
          <cell r="K215" t="str">
            <v>6-41121</v>
          </cell>
          <cell r="L215">
            <v>-98429300</v>
          </cell>
          <cell r="M215">
            <v>-100400500</v>
          </cell>
          <cell r="N215">
            <v>-103855900</v>
          </cell>
          <cell r="O215">
            <v>-99429100</v>
          </cell>
          <cell r="P215">
            <v>-100531000</v>
          </cell>
          <cell r="Q215">
            <v>-123849500</v>
          </cell>
          <cell r="R215">
            <v>-98390500</v>
          </cell>
          <cell r="S215">
            <v>-118884000</v>
          </cell>
          <cell r="T215">
            <v>-133428100</v>
          </cell>
          <cell r="U215">
            <v>-134903400</v>
          </cell>
          <cell r="V215">
            <v>-139530200</v>
          </cell>
          <cell r="W215">
            <v>-126725800</v>
          </cell>
        </row>
        <row r="216">
          <cell r="K216" t="str">
            <v>6-41131</v>
          </cell>
          <cell r="L216">
            <v>-10586300</v>
          </cell>
          <cell r="M216">
            <v>-10691700</v>
          </cell>
          <cell r="N216">
            <v>-10904700</v>
          </cell>
          <cell r="O216">
            <v>-10149500</v>
          </cell>
          <cell r="P216">
            <v>-10453300</v>
          </cell>
          <cell r="Q216">
            <v>-13577000</v>
          </cell>
          <cell r="R216">
            <v>-9961300</v>
          </cell>
          <cell r="S216">
            <v>-12749400</v>
          </cell>
          <cell r="T216">
            <v>-14637600</v>
          </cell>
          <cell r="U216">
            <v>-14698300</v>
          </cell>
          <cell r="V216">
            <v>-15052000</v>
          </cell>
          <cell r="W216">
            <v>-13353200</v>
          </cell>
        </row>
        <row r="217">
          <cell r="K217" t="str">
            <v>6-41211</v>
          </cell>
          <cell r="L217">
            <v>-30031580000</v>
          </cell>
          <cell r="M217">
            <v>-29826391500</v>
          </cell>
          <cell r="N217">
            <v>-30848539100</v>
          </cell>
          <cell r="O217">
            <v>-34532925800</v>
          </cell>
          <cell r="P217">
            <v>-34672961900</v>
          </cell>
          <cell r="Q217">
            <v>-36836350700</v>
          </cell>
          <cell r="R217">
            <v>-31513453900</v>
          </cell>
          <cell r="S217">
            <v>-32798276900</v>
          </cell>
          <cell r="T217">
            <v>-35427942500</v>
          </cell>
          <cell r="U217">
            <v>-38378610400</v>
          </cell>
          <cell r="V217">
            <v>-37668497600</v>
          </cell>
          <cell r="W217">
            <v>-39205842800</v>
          </cell>
        </row>
        <row r="218">
          <cell r="K218" t="str">
            <v>6-41212</v>
          </cell>
          <cell r="L218">
            <v>-728853500</v>
          </cell>
          <cell r="M218">
            <v>-738746300</v>
          </cell>
          <cell r="N218">
            <v>-775614300</v>
          </cell>
          <cell r="O218">
            <v>-845658400</v>
          </cell>
          <cell r="P218">
            <v>-820858400</v>
          </cell>
          <cell r="Q218">
            <v>-840647100</v>
          </cell>
          <cell r="R218">
            <v>-786759500</v>
          </cell>
          <cell r="S218">
            <v>-840185400</v>
          </cell>
          <cell r="T218">
            <v>-864563900</v>
          </cell>
          <cell r="U218">
            <v>-907824400</v>
          </cell>
          <cell r="V218">
            <v>-983808500</v>
          </cell>
          <cell r="W218">
            <v>-957719300</v>
          </cell>
        </row>
        <row r="219">
          <cell r="K219" t="str">
            <v>6-41214</v>
          </cell>
          <cell r="L219">
            <v>-459217300</v>
          </cell>
          <cell r="M219">
            <v>-461967200</v>
          </cell>
          <cell r="N219">
            <v>-482226900</v>
          </cell>
          <cell r="O219">
            <v>-526381600</v>
          </cell>
          <cell r="P219">
            <v>-519889100</v>
          </cell>
          <cell r="Q219">
            <v>-540447600</v>
          </cell>
          <cell r="R219">
            <v>-495251800</v>
          </cell>
          <cell r="S219">
            <v>-515296100</v>
          </cell>
          <cell r="T219">
            <v>-541281800</v>
          </cell>
          <cell r="U219">
            <v>-574503100</v>
          </cell>
          <cell r="V219">
            <v>-585111000</v>
          </cell>
          <cell r="W219">
            <v>-592644000</v>
          </cell>
        </row>
        <row r="220">
          <cell r="K220" t="str">
            <v>6-41215</v>
          </cell>
          <cell r="L220">
            <v>-47547000</v>
          </cell>
          <cell r="M220">
            <v>-47206600</v>
          </cell>
          <cell r="N220">
            <v>-49138200</v>
          </cell>
          <cell r="O220">
            <v>-54758600</v>
          </cell>
          <cell r="P220">
            <v>-54583900</v>
          </cell>
          <cell r="Q220">
            <v>-57365600</v>
          </cell>
          <cell r="R220">
            <v>-49818200</v>
          </cell>
          <cell r="S220">
            <v>-52007700</v>
          </cell>
          <cell r="T220">
            <v>-55637700</v>
          </cell>
          <cell r="U220">
            <v>-60056100</v>
          </cell>
          <cell r="V220">
            <v>-59512300</v>
          </cell>
          <cell r="W220">
            <v>-61465400</v>
          </cell>
        </row>
        <row r="221">
          <cell r="K221" t="str">
            <v>6-41216</v>
          </cell>
          <cell r="L221">
            <v>-11880800</v>
          </cell>
          <cell r="M221">
            <v>-11762500</v>
          </cell>
          <cell r="N221">
            <v>-12113900</v>
          </cell>
          <cell r="O221">
            <v>-13651800</v>
          </cell>
          <cell r="P221">
            <v>-13788600</v>
          </cell>
          <cell r="Q221">
            <v>-14751400</v>
          </cell>
          <cell r="R221">
            <v>-12378100</v>
          </cell>
          <cell r="S221">
            <v>-12871500</v>
          </cell>
          <cell r="T221">
            <v>-14023500</v>
          </cell>
          <cell r="U221">
            <v>-15278200</v>
          </cell>
          <cell r="V221">
            <v>-14822600</v>
          </cell>
          <cell r="W221">
            <v>-15558600</v>
          </cell>
        </row>
        <row r="222">
          <cell r="K222" t="str">
            <v>6-41217</v>
          </cell>
          <cell r="L222">
            <v>-58588200</v>
          </cell>
          <cell r="M222">
            <v>-58004800</v>
          </cell>
          <cell r="N222">
            <v>-59737500</v>
          </cell>
          <cell r="O222">
            <v>-67321400</v>
          </cell>
          <cell r="P222">
            <v>-67996500</v>
          </cell>
          <cell r="Q222">
            <v>-72744000</v>
          </cell>
          <cell r="R222">
            <v>-61040600</v>
          </cell>
          <cell r="S222">
            <v>-63473700</v>
          </cell>
          <cell r="T222">
            <v>-69154900</v>
          </cell>
          <cell r="U222">
            <v>-75342200</v>
          </cell>
          <cell r="V222">
            <v>-73095200</v>
          </cell>
          <cell r="W222">
            <v>-76724600</v>
          </cell>
        </row>
        <row r="223">
          <cell r="K223" t="str">
            <v>6-41221</v>
          </cell>
          <cell r="L223">
            <v>-2611392400</v>
          </cell>
          <cell r="M223">
            <v>-2585070300</v>
          </cell>
          <cell r="N223">
            <v>-2662595400</v>
          </cell>
          <cell r="O223">
            <v>-3000934500</v>
          </cell>
          <cell r="P223">
            <v>-3030655000</v>
          </cell>
          <cell r="Q223">
            <v>-3241596800</v>
          </cell>
          <cell r="R223">
            <v>-2719639200</v>
          </cell>
          <cell r="S223">
            <v>-2828672400</v>
          </cell>
          <cell r="T223">
            <v>-3081475600</v>
          </cell>
          <cell r="U223">
            <v>-3357379500</v>
          </cell>
          <cell r="V223">
            <v>-3257844100</v>
          </cell>
          <cell r="W223">
            <v>-3419116900</v>
          </cell>
        </row>
        <row r="224">
          <cell r="K224" t="str">
            <v>6-41233</v>
          </cell>
          <cell r="L224">
            <v>-30703200</v>
          </cell>
          <cell r="M224">
            <v>-30397400</v>
          </cell>
          <cell r="N224">
            <v>-31305500</v>
          </cell>
          <cell r="O224">
            <v>-35279800</v>
          </cell>
          <cell r="P224">
            <v>-35633600</v>
          </cell>
          <cell r="Q224">
            <v>-38121500</v>
          </cell>
          <cell r="R224">
            <v>-31988300</v>
          </cell>
          <cell r="S224">
            <v>-33263400</v>
          </cell>
          <cell r="T224">
            <v>-36240600</v>
          </cell>
          <cell r="U224">
            <v>-39483100</v>
          </cell>
          <cell r="V224">
            <v>-38305600</v>
          </cell>
          <cell r="W224">
            <v>-40207500</v>
          </cell>
        </row>
        <row r="225">
          <cell r="K225" t="str">
            <v>6-41234</v>
          </cell>
          <cell r="L225">
            <v>-1175500</v>
          </cell>
          <cell r="M225">
            <v>-1163800</v>
          </cell>
          <cell r="N225">
            <v>-1198600</v>
          </cell>
          <cell r="O225">
            <v>-1350800</v>
          </cell>
          <cell r="P225">
            <v>-1364300</v>
          </cell>
          <cell r="Q225">
            <v>-1459600</v>
          </cell>
          <cell r="R225">
            <v>-1224700</v>
          </cell>
          <cell r="S225">
            <v>-1273600</v>
          </cell>
          <cell r="T225">
            <v>-1387500</v>
          </cell>
          <cell r="U225">
            <v>-1511700</v>
          </cell>
          <cell r="V225">
            <v>-1466600</v>
          </cell>
          <cell r="W225">
            <v>-1539400</v>
          </cell>
        </row>
        <row r="226">
          <cell r="K226" t="str">
            <v>6-41311</v>
          </cell>
          <cell r="L226">
            <v>-519422500</v>
          </cell>
          <cell r="M226">
            <v>-476949500</v>
          </cell>
          <cell r="N226">
            <v>-511470100</v>
          </cell>
          <cell r="O226">
            <v>-526878400</v>
          </cell>
          <cell r="P226">
            <v>-543378700</v>
          </cell>
          <cell r="Q226">
            <v>-528138600</v>
          </cell>
          <cell r="R226">
            <v>-470116400</v>
          </cell>
          <cell r="S226">
            <v>-520494500</v>
          </cell>
          <cell r="T226">
            <v>-487262500</v>
          </cell>
          <cell r="U226">
            <v>-555870500</v>
          </cell>
          <cell r="V226">
            <v>-532286500</v>
          </cell>
          <cell r="W226">
            <v>-504414500</v>
          </cell>
        </row>
        <row r="227">
          <cell r="K227" t="str">
            <v>6-41411</v>
          </cell>
          <cell r="L227">
            <v>-227414000</v>
          </cell>
          <cell r="M227">
            <v>-225139900</v>
          </cell>
          <cell r="N227">
            <v>-231894000</v>
          </cell>
          <cell r="O227">
            <v>-238850900</v>
          </cell>
          <cell r="P227">
            <v>-241239400</v>
          </cell>
          <cell r="Q227">
            <v>-258126100</v>
          </cell>
          <cell r="R227">
            <v>-206500900</v>
          </cell>
          <cell r="S227">
            <v>-214760900</v>
          </cell>
          <cell r="T227">
            <v>-234089400</v>
          </cell>
          <cell r="U227">
            <v>-255157500</v>
          </cell>
          <cell r="V227">
            <v>-247502800</v>
          </cell>
          <cell r="W227">
            <v>-259877900</v>
          </cell>
        </row>
        <row r="228">
          <cell r="K228" t="str">
            <v>6-41412</v>
          </cell>
          <cell r="L228">
            <v>-1545827900</v>
          </cell>
          <cell r="M228">
            <v>-1531446300</v>
          </cell>
          <cell r="N228">
            <v>-1572500800</v>
          </cell>
          <cell r="O228">
            <v>-1616495600</v>
          </cell>
          <cell r="P228">
            <v>-1634918100</v>
          </cell>
          <cell r="Q228">
            <v>-1736733000</v>
          </cell>
          <cell r="R228">
            <v>-1413574000</v>
          </cell>
          <cell r="S228">
            <v>-1465810300</v>
          </cell>
          <cell r="T228">
            <v>-1584725500</v>
          </cell>
          <cell r="U228">
            <v>-1722935900</v>
          </cell>
          <cell r="V228">
            <v>-1669551100</v>
          </cell>
          <cell r="W228">
            <v>-1749470100</v>
          </cell>
        </row>
        <row r="229">
          <cell r="K229" t="str">
            <v>6-41414</v>
          </cell>
          <cell r="L229">
            <v>-68249100</v>
          </cell>
          <cell r="M229">
            <v>-67566600</v>
          </cell>
          <cell r="N229">
            <v>-69593600</v>
          </cell>
          <cell r="O229">
            <v>-71681400</v>
          </cell>
          <cell r="P229">
            <v>-72398200</v>
          </cell>
          <cell r="Q229">
            <v>-77466100</v>
          </cell>
          <cell r="R229">
            <v>-61972800</v>
          </cell>
          <cell r="S229">
            <v>-64451800</v>
          </cell>
          <cell r="T229">
            <v>-70252400</v>
          </cell>
          <cell r="U229">
            <v>-76575100</v>
          </cell>
          <cell r="V229">
            <v>-74277900</v>
          </cell>
          <cell r="W229">
            <v>-77991800</v>
          </cell>
        </row>
        <row r="230">
          <cell r="K230" t="str">
            <v>6-41415</v>
          </cell>
          <cell r="L230">
            <v>-3647200</v>
          </cell>
          <cell r="M230">
            <v>-3610700</v>
          </cell>
          <cell r="N230">
            <v>-3719000</v>
          </cell>
          <cell r="O230">
            <v>-3830600</v>
          </cell>
          <cell r="P230">
            <v>-3868900</v>
          </cell>
          <cell r="Q230">
            <v>-4139700</v>
          </cell>
          <cell r="R230">
            <v>-3311800</v>
          </cell>
          <cell r="S230">
            <v>-3444300</v>
          </cell>
          <cell r="T230">
            <v>-3754300</v>
          </cell>
          <cell r="U230">
            <v>-4092100</v>
          </cell>
          <cell r="V230">
            <v>-3969400</v>
          </cell>
          <cell r="W230">
            <v>-4167800</v>
          </cell>
        </row>
        <row r="231">
          <cell r="K231" t="str">
            <v>6-41416</v>
          </cell>
          <cell r="L231">
            <v>-1819900</v>
          </cell>
          <cell r="M231">
            <v>-1801700</v>
          </cell>
          <cell r="N231">
            <v>-1855800</v>
          </cell>
          <cell r="O231">
            <v>-1911400</v>
          </cell>
          <cell r="P231">
            <v>-1930500</v>
          </cell>
          <cell r="Q231">
            <v>-2065700</v>
          </cell>
          <cell r="R231">
            <v>-1652500</v>
          </cell>
          <cell r="S231">
            <v>-1718600</v>
          </cell>
          <cell r="T231">
            <v>-1873300</v>
          </cell>
          <cell r="U231">
            <v>-2041900</v>
          </cell>
          <cell r="V231">
            <v>-1980700</v>
          </cell>
          <cell r="W231">
            <v>-2079700</v>
          </cell>
        </row>
        <row r="232">
          <cell r="K232" t="str">
            <v>6-41421</v>
          </cell>
          <cell r="L232">
            <v>-26332000</v>
          </cell>
          <cell r="M232">
            <v>-26068600</v>
          </cell>
          <cell r="N232">
            <v>-26850700</v>
          </cell>
          <cell r="O232">
            <v>-27656200</v>
          </cell>
          <cell r="P232">
            <v>-27932800</v>
          </cell>
          <cell r="Q232">
            <v>-29888100</v>
          </cell>
          <cell r="R232">
            <v>-23910500</v>
          </cell>
          <cell r="S232">
            <v>-24866900</v>
          </cell>
          <cell r="T232">
            <v>-27104900</v>
          </cell>
          <cell r="U232">
            <v>-29544300</v>
          </cell>
          <cell r="V232">
            <v>-28658000</v>
          </cell>
          <cell r="W232">
            <v>-30090900</v>
          </cell>
        </row>
        <row r="233">
          <cell r="K233" t="str">
            <v>6-41511</v>
          </cell>
          <cell r="L233">
            <v>-27336800</v>
          </cell>
          <cell r="M233">
            <v>-27212800</v>
          </cell>
          <cell r="N233">
            <v>-35510000</v>
          </cell>
          <cell r="O233">
            <v>-31816800</v>
          </cell>
          <cell r="P233">
            <v>-36494400</v>
          </cell>
          <cell r="Q233">
            <v>-37757200</v>
          </cell>
          <cell r="R233">
            <v>-26555600</v>
          </cell>
          <cell r="S233">
            <v>-46411200</v>
          </cell>
          <cell r="T233">
            <v>-48732000</v>
          </cell>
          <cell r="U233">
            <v>-47270000</v>
          </cell>
          <cell r="V233">
            <v>-49633600</v>
          </cell>
          <cell r="W233">
            <v>-48144400</v>
          </cell>
        </row>
        <row r="234">
          <cell r="K234" t="str">
            <v>6-41514</v>
          </cell>
          <cell r="L234">
            <v>-10072700</v>
          </cell>
          <cell r="M234">
            <v>-10027000</v>
          </cell>
          <cell r="N234">
            <v>-13084200</v>
          </cell>
          <cell r="O234">
            <v>-11723400</v>
          </cell>
          <cell r="P234">
            <v>-13447000</v>
          </cell>
          <cell r="Q234">
            <v>-13912200</v>
          </cell>
          <cell r="R234">
            <v>-9784800</v>
          </cell>
          <cell r="S234">
            <v>-17101000</v>
          </cell>
          <cell r="T234">
            <v>-17956100</v>
          </cell>
          <cell r="U234">
            <v>-17417400</v>
          </cell>
          <cell r="V234">
            <v>-18288300</v>
          </cell>
          <cell r="W234">
            <v>-17739600</v>
          </cell>
        </row>
        <row r="235">
          <cell r="K235" t="str">
            <v>6-41515</v>
          </cell>
          <cell r="L235">
            <v>-47900</v>
          </cell>
          <cell r="M235">
            <v>-47700</v>
          </cell>
          <cell r="N235">
            <v>-62300</v>
          </cell>
          <cell r="O235">
            <v>-55800</v>
          </cell>
          <cell r="P235">
            <v>-64000</v>
          </cell>
          <cell r="Q235">
            <v>-66200</v>
          </cell>
          <cell r="R235">
            <v>-46600</v>
          </cell>
          <cell r="S235">
            <v>-81400</v>
          </cell>
          <cell r="T235">
            <v>-85500</v>
          </cell>
          <cell r="U235">
            <v>-82900</v>
          </cell>
          <cell r="V235">
            <v>-87000</v>
          </cell>
          <cell r="W235">
            <v>-84400</v>
          </cell>
        </row>
        <row r="236">
          <cell r="K236" t="str">
            <v>6-41611</v>
          </cell>
          <cell r="L236">
            <v>-204364400</v>
          </cell>
          <cell r="M236">
            <v>-186481600</v>
          </cell>
          <cell r="N236">
            <v>-206852800</v>
          </cell>
          <cell r="O236">
            <v>-201234400</v>
          </cell>
          <cell r="P236">
            <v>-202713600</v>
          </cell>
          <cell r="Q236">
            <v>-204226400</v>
          </cell>
          <cell r="R236">
            <v>-223798000</v>
          </cell>
          <cell r="S236">
            <v>-218066000</v>
          </cell>
          <cell r="T236">
            <v>-211612400</v>
          </cell>
          <cell r="U236">
            <v>-213963600</v>
          </cell>
          <cell r="V236">
            <v>-207642400</v>
          </cell>
          <cell r="W236">
            <v>-209993200</v>
          </cell>
        </row>
        <row r="237">
          <cell r="K237" t="str">
            <v>6-41614</v>
          </cell>
          <cell r="L237">
            <v>-32878700</v>
          </cell>
          <cell r="M237">
            <v>-30001700</v>
          </cell>
          <cell r="N237">
            <v>-33279000</v>
          </cell>
          <cell r="O237">
            <v>-32375100</v>
          </cell>
          <cell r="P237">
            <v>-32613100</v>
          </cell>
          <cell r="Q237">
            <v>-32856500</v>
          </cell>
          <cell r="R237">
            <v>-36005200</v>
          </cell>
          <cell r="S237">
            <v>-35083000</v>
          </cell>
          <cell r="T237">
            <v>-34044800</v>
          </cell>
          <cell r="U237">
            <v>-34423000</v>
          </cell>
          <cell r="V237">
            <v>-33406100</v>
          </cell>
          <cell r="W237">
            <v>-33784300</v>
          </cell>
        </row>
        <row r="238">
          <cell r="K238" t="str">
            <v>6-41615</v>
          </cell>
          <cell r="L238">
            <v>-2495300</v>
          </cell>
          <cell r="M238">
            <v>-2277000</v>
          </cell>
          <cell r="N238">
            <v>-2525700</v>
          </cell>
          <cell r="O238">
            <v>-2457100</v>
          </cell>
          <cell r="P238">
            <v>-2475200</v>
          </cell>
          <cell r="Q238">
            <v>-2493600</v>
          </cell>
          <cell r="R238">
            <v>-2732600</v>
          </cell>
          <cell r="S238">
            <v>-2662600</v>
          </cell>
          <cell r="T238">
            <v>-2583800</v>
          </cell>
          <cell r="U238">
            <v>-2612500</v>
          </cell>
          <cell r="V238">
            <v>-2535300</v>
          </cell>
          <cell r="W238">
            <v>-2564100</v>
          </cell>
        </row>
        <row r="239">
          <cell r="K239" t="str">
            <v>6-42110</v>
          </cell>
          <cell r="L239">
            <v>-69116300</v>
          </cell>
          <cell r="M239">
            <v>-69435900</v>
          </cell>
          <cell r="N239">
            <v>-72197900</v>
          </cell>
          <cell r="O239">
            <v>-69199300</v>
          </cell>
          <cell r="P239">
            <v>-69725700</v>
          </cell>
          <cell r="Q239">
            <v>-79711800</v>
          </cell>
          <cell r="R239">
            <v>-64940300</v>
          </cell>
          <cell r="S239">
            <v>-73258400</v>
          </cell>
          <cell r="T239">
            <v>-80881600</v>
          </cell>
          <cell r="U239">
            <v>-84814600</v>
          </cell>
          <cell r="V239">
            <v>-85382600</v>
          </cell>
          <cell r="W239">
            <v>-82553000</v>
          </cell>
        </row>
        <row r="240">
          <cell r="K240" t="str">
            <v>6-42160</v>
          </cell>
          <cell r="L240">
            <v>-331845200</v>
          </cell>
          <cell r="M240">
            <v>-335066200</v>
          </cell>
          <cell r="N240">
            <v>-357421100</v>
          </cell>
          <cell r="O240">
            <v>-349637600</v>
          </cell>
          <cell r="P240">
            <v>-344248700</v>
          </cell>
          <cell r="Q240">
            <v>-375673600</v>
          </cell>
          <cell r="R240">
            <v>-322769300</v>
          </cell>
          <cell r="S240">
            <v>-355177200</v>
          </cell>
          <cell r="T240">
            <v>-383086900</v>
          </cell>
          <cell r="U240">
            <v>-403958600</v>
          </cell>
          <cell r="V240">
            <v>-410755000</v>
          </cell>
          <cell r="W240">
            <v>-399867000</v>
          </cell>
        </row>
        <row r="241">
          <cell r="K241" t="str">
            <v>6-42220</v>
          </cell>
          <cell r="L241">
            <v>-2852600</v>
          </cell>
          <cell r="M241">
            <v>-2845800</v>
          </cell>
          <cell r="N241">
            <v>-2920800</v>
          </cell>
          <cell r="O241">
            <v>-2753700</v>
          </cell>
          <cell r="P241">
            <v>-2809900</v>
          </cell>
          <cell r="Q241">
            <v>-3290500</v>
          </cell>
          <cell r="R241">
            <v>-2577000</v>
          </cell>
          <cell r="S241">
            <v>-2966200</v>
          </cell>
          <cell r="T241">
            <v>-3320900</v>
          </cell>
          <cell r="U241">
            <v>-3468500</v>
          </cell>
          <cell r="V241">
            <v>-3459900</v>
          </cell>
          <cell r="W241">
            <v>-3338800</v>
          </cell>
        </row>
        <row r="242">
          <cell r="K242" t="str">
            <v>6-42270</v>
          </cell>
          <cell r="L242">
            <v>-338400</v>
          </cell>
          <cell r="M242">
            <v>-337600</v>
          </cell>
          <cell r="N242">
            <v>-346500</v>
          </cell>
          <cell r="O242">
            <v>-326700</v>
          </cell>
          <cell r="P242">
            <v>-333400</v>
          </cell>
          <cell r="Q242">
            <v>-390400</v>
          </cell>
          <cell r="R242">
            <v>-305700</v>
          </cell>
          <cell r="S242">
            <v>-351900</v>
          </cell>
          <cell r="T242">
            <v>-394000</v>
          </cell>
          <cell r="U242">
            <v>-411500</v>
          </cell>
          <cell r="V242">
            <v>-410500</v>
          </cell>
          <cell r="W242">
            <v>-396100</v>
          </cell>
        </row>
        <row r="243">
          <cell r="K243" t="str">
            <v>6-42310</v>
          </cell>
          <cell r="L243">
            <v>-623062500</v>
          </cell>
          <cell r="M243">
            <v>-629750400</v>
          </cell>
          <cell r="N243">
            <v>-651389000</v>
          </cell>
          <cell r="O243">
            <v>-632752400</v>
          </cell>
          <cell r="P243">
            <v>-635895700</v>
          </cell>
          <cell r="Q243">
            <v>-722068300</v>
          </cell>
          <cell r="R243">
            <v>-609307700</v>
          </cell>
          <cell r="S243">
            <v>-677399300</v>
          </cell>
          <cell r="T243">
            <v>-741698400</v>
          </cell>
          <cell r="U243">
            <v>-770650400</v>
          </cell>
          <cell r="V243">
            <v>-785266900</v>
          </cell>
          <cell r="W243">
            <v>-761119100</v>
          </cell>
        </row>
        <row r="244">
          <cell r="K244" t="str">
            <v>6-42360</v>
          </cell>
          <cell r="L244">
            <v>-97745300</v>
          </cell>
          <cell r="M244">
            <v>-97511800</v>
          </cell>
          <cell r="N244">
            <v>-100082800</v>
          </cell>
          <cell r="O244">
            <v>-94355800</v>
          </cell>
          <cell r="P244">
            <v>-96283100</v>
          </cell>
          <cell r="Q244">
            <v>-112748800</v>
          </cell>
          <cell r="R244">
            <v>-88300600</v>
          </cell>
          <cell r="S244">
            <v>-101637600</v>
          </cell>
          <cell r="T244">
            <v>-113793400</v>
          </cell>
          <cell r="U244">
            <v>-118848300</v>
          </cell>
          <cell r="V244">
            <v>-118553900</v>
          </cell>
          <cell r="W244">
            <v>-114405400</v>
          </cell>
        </row>
        <row r="245">
          <cell r="K245" t="str">
            <v>6-42410</v>
          </cell>
          <cell r="L245">
            <v>-370837000</v>
          </cell>
          <cell r="M245">
            <v>-369951000</v>
          </cell>
          <cell r="N245">
            <v>-379705400</v>
          </cell>
          <cell r="O245">
            <v>-357977700</v>
          </cell>
          <cell r="P245">
            <v>-365289600</v>
          </cell>
          <cell r="Q245">
            <v>-427759000</v>
          </cell>
          <cell r="R245">
            <v>-335004700</v>
          </cell>
          <cell r="S245">
            <v>-385604200</v>
          </cell>
          <cell r="T245">
            <v>-431722300</v>
          </cell>
          <cell r="U245">
            <v>-450900100</v>
          </cell>
          <cell r="V245">
            <v>-449783100</v>
          </cell>
          <cell r="W245">
            <v>-434043800</v>
          </cell>
        </row>
        <row r="246">
          <cell r="K246" t="str">
            <v>6-42460</v>
          </cell>
          <cell r="L246">
            <v>-96936900</v>
          </cell>
          <cell r="M246">
            <v>-97778000</v>
          </cell>
          <cell r="N246">
            <v>-101983400</v>
          </cell>
          <cell r="O246">
            <v>-98630200</v>
          </cell>
          <cell r="P246">
            <v>-98896100</v>
          </cell>
          <cell r="Q246">
            <v>-111940400</v>
          </cell>
          <cell r="R246">
            <v>-93272200</v>
          </cell>
          <cell r="S246">
            <v>-104116100</v>
          </cell>
          <cell r="T246">
            <v>-114156200</v>
          </cell>
          <cell r="U246">
            <v>-119591800</v>
          </cell>
          <cell r="V246">
            <v>-121150100</v>
          </cell>
          <cell r="W246">
            <v>-117283600</v>
          </cell>
        </row>
        <row r="247">
          <cell r="K247" t="str">
            <v>6-42510</v>
          </cell>
          <cell r="L247">
            <v>-879938600</v>
          </cell>
          <cell r="M247">
            <v>-878092600</v>
          </cell>
          <cell r="N247">
            <v>-902352200</v>
          </cell>
          <cell r="O247">
            <v>-851782400</v>
          </cell>
          <cell r="P247">
            <v>-868326100</v>
          </cell>
          <cell r="Q247">
            <v>-1014236100</v>
          </cell>
          <cell r="R247">
            <v>-797065800</v>
          </cell>
          <cell r="S247">
            <v>-915880300</v>
          </cell>
          <cell r="T247">
            <v>-1023944800</v>
          </cell>
          <cell r="U247">
            <v>-1069798600</v>
          </cell>
          <cell r="V247">
            <v>-1067628700</v>
          </cell>
          <cell r="W247">
            <v>-1030595500</v>
          </cell>
        </row>
        <row r="248">
          <cell r="K248" t="str">
            <v>6-42860</v>
          </cell>
          <cell r="L248">
            <v>-2269200</v>
          </cell>
          <cell r="M248">
            <v>-2263800</v>
          </cell>
          <cell r="N248">
            <v>-2323500</v>
          </cell>
          <cell r="O248">
            <v>-2190500</v>
          </cell>
          <cell r="P248">
            <v>-2235300</v>
          </cell>
          <cell r="Q248">
            <v>-2617500</v>
          </cell>
          <cell r="R248">
            <v>-2049900</v>
          </cell>
          <cell r="S248">
            <v>-2359600</v>
          </cell>
          <cell r="T248">
            <v>-2641800</v>
          </cell>
          <cell r="U248">
            <v>-2759100</v>
          </cell>
          <cell r="V248">
            <v>-2752300</v>
          </cell>
          <cell r="W248">
            <v>-2656000</v>
          </cell>
        </row>
        <row r="249">
          <cell r="K249" t="str">
            <v>6-42910</v>
          </cell>
          <cell r="L249">
            <v>-283600</v>
          </cell>
          <cell r="M249">
            <v>-282900</v>
          </cell>
          <cell r="N249">
            <v>-290400</v>
          </cell>
          <cell r="O249">
            <v>-273700</v>
          </cell>
          <cell r="P249">
            <v>-279300</v>
          </cell>
          <cell r="Q249">
            <v>-327100</v>
          </cell>
          <cell r="R249">
            <v>-256200</v>
          </cell>
          <cell r="S249">
            <v>-294900</v>
          </cell>
          <cell r="T249">
            <v>-330100</v>
          </cell>
          <cell r="U249">
            <v>-344800</v>
          </cell>
          <cell r="V249">
            <v>-343900</v>
          </cell>
          <cell r="W249">
            <v>-331900</v>
          </cell>
        </row>
        <row r="250">
          <cell r="K250" t="str">
            <v>6-42960</v>
          </cell>
          <cell r="L250">
            <v>-146377900</v>
          </cell>
          <cell r="M250">
            <v>-146354400</v>
          </cell>
          <cell r="N250">
            <v>-146613800</v>
          </cell>
          <cell r="O250">
            <v>-146036000</v>
          </cell>
          <cell r="P250">
            <v>-146230400</v>
          </cell>
          <cell r="Q250">
            <v>-147891600</v>
          </cell>
          <cell r="R250">
            <v>-764175100</v>
          </cell>
          <cell r="S250">
            <v>-765520600</v>
          </cell>
          <cell r="T250">
            <v>-766747000</v>
          </cell>
          <cell r="U250">
            <v>-767257000</v>
          </cell>
          <cell r="V250">
            <v>-767227300</v>
          </cell>
          <cell r="W250">
            <v>-766808700</v>
          </cell>
        </row>
        <row r="251">
          <cell r="K251" t="str">
            <v>6-51101</v>
          </cell>
          <cell r="L251">
            <v>-50790000</v>
          </cell>
          <cell r="M251">
            <v>-60340000</v>
          </cell>
          <cell r="N251">
            <v>-59950000</v>
          </cell>
          <cell r="O251">
            <v>-72230000</v>
          </cell>
          <cell r="P251">
            <v>-64931400</v>
          </cell>
          <cell r="Q251">
            <v>-74560000</v>
          </cell>
          <cell r="R251">
            <v>-77450000</v>
          </cell>
          <cell r="S251">
            <v>-67940000</v>
          </cell>
          <cell r="T251">
            <v>-59940000</v>
          </cell>
          <cell r="U251">
            <v>-85790000</v>
          </cell>
          <cell r="V251">
            <v>-80750000</v>
          </cell>
          <cell r="W251">
            <v>-55270000</v>
          </cell>
        </row>
        <row r="252">
          <cell r="K252" t="str">
            <v>6-51201</v>
          </cell>
          <cell r="L252">
            <v>-211845700</v>
          </cell>
          <cell r="M252">
            <v>-213715700</v>
          </cell>
          <cell r="N252">
            <v>-214980700</v>
          </cell>
          <cell r="O252">
            <v>-211545700</v>
          </cell>
          <cell r="P252">
            <v>-219055700</v>
          </cell>
          <cell r="Q252">
            <v>-197130700</v>
          </cell>
          <cell r="R252">
            <v>-237155700</v>
          </cell>
          <cell r="S252">
            <v>-187765700</v>
          </cell>
          <cell r="T252">
            <v>-184345700</v>
          </cell>
          <cell r="U252">
            <v>-202300700</v>
          </cell>
          <cell r="V252">
            <v>-219670700</v>
          </cell>
          <cell r="W252">
            <v>-250150700</v>
          </cell>
        </row>
        <row r="253">
          <cell r="K253" t="str">
            <v>6-51301</v>
          </cell>
          <cell r="L253">
            <v>-249280000</v>
          </cell>
          <cell r="M253">
            <v>-230850000</v>
          </cell>
          <cell r="N253">
            <v>-252310000</v>
          </cell>
          <cell r="O253">
            <v>-269600000</v>
          </cell>
          <cell r="P253">
            <v>-265015000</v>
          </cell>
          <cell r="Q253">
            <v>-250480000</v>
          </cell>
          <cell r="R253">
            <v>-282385000</v>
          </cell>
          <cell r="S253">
            <v>-267250000</v>
          </cell>
          <cell r="T253">
            <v>-235275000</v>
          </cell>
          <cell r="U253">
            <v>-289615000</v>
          </cell>
          <cell r="V253">
            <v>-290515000</v>
          </cell>
          <cell r="W253">
            <v>-257435000</v>
          </cell>
        </row>
        <row r="254">
          <cell r="K254" t="str">
            <v>6-51401</v>
          </cell>
          <cell r="L254">
            <v>-381146400</v>
          </cell>
          <cell r="M254">
            <v>-378271400</v>
          </cell>
          <cell r="N254">
            <v>-394586400</v>
          </cell>
          <cell r="O254">
            <v>-402676400</v>
          </cell>
          <cell r="P254">
            <v>-397551400</v>
          </cell>
          <cell r="Q254">
            <v>-394311400</v>
          </cell>
          <cell r="R254">
            <v>-389931400</v>
          </cell>
          <cell r="S254">
            <v>-402511400</v>
          </cell>
          <cell r="T254">
            <v>-387656400</v>
          </cell>
          <cell r="U254">
            <v>-450171400</v>
          </cell>
          <cell r="V254">
            <v>-435496400</v>
          </cell>
          <cell r="W254">
            <v>-384171400</v>
          </cell>
        </row>
        <row r="255">
          <cell r="K255" t="str">
            <v>6-51501</v>
          </cell>
          <cell r="L255">
            <v>-138742700</v>
          </cell>
          <cell r="M255">
            <v>-135874500</v>
          </cell>
          <cell r="N255">
            <v>-149406400</v>
          </cell>
          <cell r="O255">
            <v>-147592700</v>
          </cell>
          <cell r="P255">
            <v>-159674500</v>
          </cell>
          <cell r="Q255">
            <v>-153742700</v>
          </cell>
          <cell r="R255">
            <v>-149852700</v>
          </cell>
          <cell r="S255">
            <v>-147643600</v>
          </cell>
          <cell r="T255">
            <v>-153910000</v>
          </cell>
          <cell r="U255">
            <v>-172792700</v>
          </cell>
          <cell r="V255">
            <v>-169140000</v>
          </cell>
          <cell r="W255">
            <v>-139992700</v>
          </cell>
        </row>
        <row r="256">
          <cell r="K256" t="str">
            <v>6-51601</v>
          </cell>
          <cell r="L256">
            <v>-55064400</v>
          </cell>
          <cell r="M256">
            <v>-51705400</v>
          </cell>
          <cell r="N256">
            <v>-57324400</v>
          </cell>
          <cell r="O256">
            <v>-59140800</v>
          </cell>
          <cell r="P256">
            <v>-51931800</v>
          </cell>
          <cell r="Q256">
            <v>-56767200</v>
          </cell>
          <cell r="R256">
            <v>-59610800</v>
          </cell>
          <cell r="S256">
            <v>-57214400</v>
          </cell>
          <cell r="T256">
            <v>-57949800</v>
          </cell>
          <cell r="U256">
            <v>-62053400</v>
          </cell>
          <cell r="V256">
            <v>-66299600</v>
          </cell>
          <cell r="W256">
            <v>-53464400</v>
          </cell>
        </row>
        <row r="257">
          <cell r="K257" t="str">
            <v>6-61110</v>
          </cell>
          <cell r="L257">
            <v>0</v>
          </cell>
          <cell r="M257">
            <v>-294800000</v>
          </cell>
          <cell r="N257">
            <v>-310000000</v>
          </cell>
          <cell r="O257">
            <v>-265490900</v>
          </cell>
          <cell r="P257">
            <v>-314690900</v>
          </cell>
          <cell r="Q257">
            <v>-468690900</v>
          </cell>
          <cell r="R257">
            <v>-461854500</v>
          </cell>
          <cell r="S257">
            <v>-723600000</v>
          </cell>
          <cell r="T257">
            <v>-465672700</v>
          </cell>
          <cell r="U257">
            <v>-808872700</v>
          </cell>
          <cell r="V257">
            <v>-356872700</v>
          </cell>
          <cell r="W257">
            <v>-287636300</v>
          </cell>
        </row>
        <row r="258">
          <cell r="K258" t="str">
            <v>6-61210</v>
          </cell>
          <cell r="L258">
            <v>0</v>
          </cell>
          <cell r="M258">
            <v>-65454500</v>
          </cell>
          <cell r="N258">
            <v>0</v>
          </cell>
          <cell r="O258">
            <v>-165454500</v>
          </cell>
          <cell r="P258">
            <v>-69545500</v>
          </cell>
          <cell r="Q258">
            <v>0</v>
          </cell>
          <cell r="R258">
            <v>-65454500</v>
          </cell>
          <cell r="S258">
            <v>0</v>
          </cell>
          <cell r="T258">
            <v>-69545500</v>
          </cell>
          <cell r="U258">
            <v>-100000000</v>
          </cell>
          <cell r="V258">
            <v>-69545500</v>
          </cell>
          <cell r="W258">
            <v>0</v>
          </cell>
        </row>
        <row r="259">
          <cell r="K259" t="str">
            <v>6-61220</v>
          </cell>
          <cell r="L259">
            <v>0</v>
          </cell>
          <cell r="M259">
            <v>0</v>
          </cell>
          <cell r="N259">
            <v>0</v>
          </cell>
          <cell r="O259">
            <v>-85000000</v>
          </cell>
          <cell r="P259">
            <v>0</v>
          </cell>
          <cell r="Q259">
            <v>-75000000</v>
          </cell>
          <cell r="R259">
            <v>0</v>
          </cell>
          <cell r="S259">
            <v>0</v>
          </cell>
          <cell r="T259">
            <v>-75000000</v>
          </cell>
          <cell r="U259">
            <v>0</v>
          </cell>
          <cell r="V259">
            <v>-75000000</v>
          </cell>
          <cell r="W259">
            <v>0</v>
          </cell>
        </row>
        <row r="260">
          <cell r="K260" t="str">
            <v>6-61240</v>
          </cell>
          <cell r="L260">
            <v>0</v>
          </cell>
          <cell r="M260">
            <v>0</v>
          </cell>
          <cell r="N260">
            <v>0</v>
          </cell>
          <cell r="O260">
            <v>-38636400</v>
          </cell>
          <cell r="P260">
            <v>0</v>
          </cell>
          <cell r="Q260">
            <v>-38636400</v>
          </cell>
          <cell r="R260">
            <v>0</v>
          </cell>
          <cell r="S260">
            <v>0</v>
          </cell>
          <cell r="T260">
            <v>-40909100</v>
          </cell>
          <cell r="U260">
            <v>0</v>
          </cell>
          <cell r="V260">
            <v>-36363600</v>
          </cell>
          <cell r="W260">
            <v>0</v>
          </cell>
        </row>
        <row r="261">
          <cell r="K261" t="str">
            <v>6-61250</v>
          </cell>
          <cell r="L261">
            <v>0</v>
          </cell>
          <cell r="M261">
            <v>0</v>
          </cell>
          <cell r="N261">
            <v>-36363600</v>
          </cell>
          <cell r="O261">
            <v>0</v>
          </cell>
          <cell r="P261">
            <v>-36363600</v>
          </cell>
          <cell r="Q261">
            <v>0</v>
          </cell>
          <cell r="R261">
            <v>-36363600</v>
          </cell>
          <cell r="S261">
            <v>0</v>
          </cell>
          <cell r="T261">
            <v>-36363600</v>
          </cell>
          <cell r="U261">
            <v>0</v>
          </cell>
          <cell r="V261">
            <v>0</v>
          </cell>
          <cell r="W261">
            <v>0</v>
          </cell>
        </row>
        <row r="262">
          <cell r="K262" t="str">
            <v>6-61270</v>
          </cell>
          <cell r="L262">
            <v>-13636400</v>
          </cell>
          <cell r="M262">
            <v>-14181800</v>
          </cell>
          <cell r="N262">
            <v>-5454500</v>
          </cell>
          <cell r="O262">
            <v>-4090900</v>
          </cell>
          <cell r="P262">
            <v>-6000000</v>
          </cell>
          <cell r="Q262">
            <v>-9272700</v>
          </cell>
          <cell r="R262">
            <v>-2181800</v>
          </cell>
          <cell r="S262">
            <v>-5454500</v>
          </cell>
          <cell r="T262">
            <v>-4090900</v>
          </cell>
          <cell r="U262">
            <v>-6818200</v>
          </cell>
          <cell r="V262">
            <v>-5454500</v>
          </cell>
          <cell r="W262">
            <v>-4090900</v>
          </cell>
        </row>
        <row r="263">
          <cell r="K263" t="str">
            <v>6-61310</v>
          </cell>
          <cell r="L263">
            <v>0</v>
          </cell>
          <cell r="M263">
            <v>0</v>
          </cell>
          <cell r="N263">
            <v>-58181800</v>
          </cell>
          <cell r="O263">
            <v>0</v>
          </cell>
          <cell r="P263">
            <v>-58181800</v>
          </cell>
          <cell r="Q263">
            <v>-58181800</v>
          </cell>
          <cell r="R263">
            <v>0</v>
          </cell>
          <cell r="S263">
            <v>0</v>
          </cell>
          <cell r="T263">
            <v>-58181800</v>
          </cell>
          <cell r="U263">
            <v>0</v>
          </cell>
          <cell r="V263">
            <v>0</v>
          </cell>
          <cell r="W263">
            <v>0</v>
          </cell>
        </row>
        <row r="264">
          <cell r="K264" t="str">
            <v>6-61320</v>
          </cell>
          <cell r="L264">
            <v>0</v>
          </cell>
          <cell r="M264">
            <v>0</v>
          </cell>
          <cell r="N264">
            <v>0</v>
          </cell>
          <cell r="O264">
            <v>-38636400</v>
          </cell>
          <cell r="P264">
            <v>-36363600</v>
          </cell>
          <cell r="Q264">
            <v>0</v>
          </cell>
          <cell r="R264">
            <v>0</v>
          </cell>
          <cell r="S264">
            <v>-36363600</v>
          </cell>
          <cell r="T264">
            <v>-38636400</v>
          </cell>
          <cell r="U264">
            <v>0</v>
          </cell>
          <cell r="V264">
            <v>0</v>
          </cell>
          <cell r="W264">
            <v>0</v>
          </cell>
        </row>
        <row r="265">
          <cell r="K265" t="str">
            <v>6-61410</v>
          </cell>
          <cell r="L265">
            <v>0</v>
          </cell>
          <cell r="M265">
            <v>0</v>
          </cell>
          <cell r="N265">
            <v>0</v>
          </cell>
          <cell r="O265">
            <v>-105000000</v>
          </cell>
          <cell r="P265">
            <v>0</v>
          </cell>
          <cell r="Q265">
            <v>0</v>
          </cell>
          <cell r="R265">
            <v>0</v>
          </cell>
          <cell r="S265">
            <v>-111363600</v>
          </cell>
          <cell r="T265">
            <v>-54090900</v>
          </cell>
          <cell r="U265">
            <v>0</v>
          </cell>
          <cell r="V265">
            <v>0</v>
          </cell>
          <cell r="W265">
            <v>0</v>
          </cell>
        </row>
        <row r="266">
          <cell r="K266" t="str">
            <v>6-61420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-43636400</v>
          </cell>
          <cell r="Q266">
            <v>0</v>
          </cell>
          <cell r="R266">
            <v>0</v>
          </cell>
          <cell r="S266">
            <v>0</v>
          </cell>
          <cell r="T266">
            <v>-43636400</v>
          </cell>
          <cell r="U266">
            <v>0</v>
          </cell>
          <cell r="V266">
            <v>-43636400</v>
          </cell>
          <cell r="W266">
            <v>0</v>
          </cell>
        </row>
        <row r="267">
          <cell r="K267" t="str">
            <v>6-61510</v>
          </cell>
          <cell r="L267">
            <v>-20454500</v>
          </cell>
          <cell r="M267">
            <v>-38181800</v>
          </cell>
          <cell r="N267">
            <v>-83181800</v>
          </cell>
          <cell r="O267">
            <v>-46363600</v>
          </cell>
          <cell r="P267">
            <v>-46363600</v>
          </cell>
          <cell r="Q267">
            <v>-20454600</v>
          </cell>
          <cell r="R267">
            <v>-20454500</v>
          </cell>
          <cell r="S267">
            <v>-60000100</v>
          </cell>
          <cell r="T267">
            <v>-45000000</v>
          </cell>
          <cell r="U267">
            <v>0</v>
          </cell>
          <cell r="V267">
            <v>-24545500</v>
          </cell>
          <cell r="W267">
            <v>-15000000</v>
          </cell>
        </row>
        <row r="268">
          <cell r="K268" t="str">
            <v>6-61960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-409090900</v>
          </cell>
          <cell r="S268">
            <v>0</v>
          </cell>
          <cell r="T268">
            <v>-409090900</v>
          </cell>
          <cell r="U268">
            <v>0</v>
          </cell>
          <cell r="V268">
            <v>0</v>
          </cell>
          <cell r="W268">
            <v>0</v>
          </cell>
        </row>
        <row r="269">
          <cell r="K269" t="str">
            <v>Grand Total</v>
          </cell>
          <cell r="L269">
            <v>-22962961300</v>
          </cell>
          <cell r="M269">
            <v>-20639197600</v>
          </cell>
          <cell r="N269">
            <v>-22946043800</v>
          </cell>
          <cell r="O269">
            <v>-26643485000</v>
          </cell>
          <cell r="P269">
            <v>-25641574800</v>
          </cell>
          <cell r="Q269">
            <v>-29340294400</v>
          </cell>
          <cell r="R269">
            <v>-26287237300</v>
          </cell>
          <cell r="S269">
            <v>-28731951600</v>
          </cell>
          <cell r="T269">
            <v>-29622518500</v>
          </cell>
          <cell r="U269">
            <v>-31662087900</v>
          </cell>
          <cell r="V269">
            <v>-30538423900</v>
          </cell>
          <cell r="W269">
            <v>-30969898900</v>
          </cell>
        </row>
      </sheetData>
      <sheetData sheetId="16"/>
      <sheetData sheetId="17"/>
      <sheetData sheetId="18"/>
      <sheetData sheetId="19"/>
      <sheetData sheetId="20"/>
      <sheetData sheetId="21">
        <row r="27">
          <cell r="AR27">
            <v>110879.47240000001</v>
          </cell>
        </row>
      </sheetData>
      <sheetData sheetId="22">
        <row r="9">
          <cell r="C9">
            <v>60000</v>
          </cell>
        </row>
      </sheetData>
      <sheetData sheetId="23"/>
      <sheetData sheetId="24">
        <row r="7">
          <cell r="L7" t="str">
            <v>Account</v>
          </cell>
        </row>
      </sheetData>
      <sheetData sheetId="25"/>
      <sheetData sheetId="26"/>
      <sheetData sheetId="27">
        <row r="1">
          <cell r="A1" t="str">
            <v>101</v>
          </cell>
        </row>
        <row r="9">
          <cell r="C9">
            <v>60000</v>
          </cell>
          <cell r="D9" t="str">
            <v>Operating Revenue - Nett</v>
          </cell>
          <cell r="F9">
            <v>113739106</v>
          </cell>
          <cell r="G9">
            <v>93238205</v>
          </cell>
          <cell r="H9">
            <v>164950426</v>
          </cell>
          <cell r="I9">
            <v>120865684</v>
          </cell>
          <cell r="J9">
            <v>91926491</v>
          </cell>
          <cell r="K9">
            <v>106044949</v>
          </cell>
          <cell r="L9">
            <v>138821140</v>
          </cell>
          <cell r="M9">
            <v>116192615</v>
          </cell>
          <cell r="N9">
            <v>121118102</v>
          </cell>
          <cell r="O9">
            <v>165792195</v>
          </cell>
          <cell r="P9">
            <v>131601578</v>
          </cell>
          <cell r="Q9">
            <v>0</v>
          </cell>
        </row>
        <row r="11">
          <cell r="C11">
            <v>61000</v>
          </cell>
          <cell r="D11" t="str">
            <v xml:space="preserve">Operating Revenue - Gross </v>
          </cell>
          <cell r="F11">
            <v>113739106</v>
          </cell>
          <cell r="G11">
            <v>93238205</v>
          </cell>
          <cell r="H11">
            <v>164950426</v>
          </cell>
          <cell r="I11">
            <v>120865684</v>
          </cell>
          <cell r="J11">
            <v>104459001</v>
          </cell>
          <cell r="K11">
            <v>111473927</v>
          </cell>
          <cell r="L11">
            <v>138821140</v>
          </cell>
          <cell r="M11">
            <v>116192615</v>
          </cell>
          <cell r="N11">
            <v>121118102</v>
          </cell>
          <cell r="O11">
            <v>165792195</v>
          </cell>
          <cell r="P11">
            <v>131601578</v>
          </cell>
          <cell r="Q11">
            <v>0</v>
          </cell>
        </row>
        <row r="13">
          <cell r="C13">
            <v>61100</v>
          </cell>
          <cell r="D13" t="str">
            <v>OR - Ground Handling Premier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5">
          <cell r="C15" t="str">
            <v>6-10000</v>
          </cell>
          <cell r="D15" t="str">
            <v>Ground Handling Services Premier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7">
          <cell r="C17" t="str">
            <v>6-11000</v>
          </cell>
          <cell r="D17" t="str">
            <v>Ground Handling Premier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9">
          <cell r="C19" t="str">
            <v>6-11100</v>
          </cell>
          <cell r="D19" t="str">
            <v>Ground Handling Premier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1">
          <cell r="C21" t="str">
            <v>6-11110</v>
          </cell>
          <cell r="D21" t="str">
            <v>Ground Handling Full Premier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C22" t="str">
            <v>6-11111</v>
          </cell>
          <cell r="D22" t="str">
            <v>GHFP - International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 t="str">
            <v>6-11112</v>
          </cell>
          <cell r="D23" t="str">
            <v>GHFP - Domestic - Sbjct to VAT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C24" t="str">
            <v>6-11113</v>
          </cell>
          <cell r="D24" t="str">
            <v>GHFP - Charter Flight International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C25" t="str">
            <v>6-11114</v>
          </cell>
          <cell r="D25" t="str">
            <v>GHFP - Charter Flight Domestic - Sbjct to VAT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7">
          <cell r="C27" t="str">
            <v>6-11120</v>
          </cell>
          <cell r="D27" t="str">
            <v>Ground Handling Terminal Premier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C28" t="str">
            <v>6-11121</v>
          </cell>
          <cell r="D28" t="str">
            <v>GHTP - International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C29" t="str">
            <v>6-11122</v>
          </cell>
          <cell r="D29" t="str">
            <v>GHTP - Domestic - Sbjct to VAT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C30" t="str">
            <v>6-11123</v>
          </cell>
          <cell r="D30" t="str">
            <v>GHTP - Charter Flight International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C31" t="str">
            <v>6-11124</v>
          </cell>
          <cell r="D31" t="str">
            <v>GHTP - Charter Flight Domestic - Sbjct to VAT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3">
          <cell r="C33" t="str">
            <v>6-11130</v>
          </cell>
          <cell r="D33" t="str">
            <v>Ground Handling Ramp Premier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C34" t="str">
            <v>6-11131</v>
          </cell>
          <cell r="D34" t="str">
            <v>GHRP - International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C35" t="str">
            <v>6-11132</v>
          </cell>
          <cell r="D35" t="str">
            <v>GHRP - Domestic - Sbjct to VAT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C36" t="str">
            <v>6-11133</v>
          </cell>
          <cell r="D36" t="str">
            <v>GHRP - Charter Flight International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C37" t="str">
            <v>6-11134</v>
          </cell>
          <cell r="D37" t="str">
            <v>GHRP - Charter Flight Domestic - Sbjct to VAT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9">
          <cell r="C39" t="str">
            <v>6-11150</v>
          </cell>
          <cell r="D39" t="str">
            <v>Ground Support Equipments Rental Premier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C40" t="str">
            <v>6-11160</v>
          </cell>
          <cell r="D40" t="str">
            <v>GSERP - International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C41" t="str">
            <v>6-11170</v>
          </cell>
          <cell r="D41" t="str">
            <v>GSERP - Domestic  - Sbjct to VAT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C42" t="str">
            <v>6-11180</v>
          </cell>
          <cell r="D42" t="str">
            <v>GSERP - Charter Flight International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C43" t="str">
            <v>6-11190</v>
          </cell>
          <cell r="D43" t="str">
            <v>GSERP - Charter Flight Domestic - Sbjct to VAT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C44" t="str">
            <v>6-11195</v>
          </cell>
          <cell r="D44" t="str">
            <v>GSERP - Non-Airline - Sbjct to VAT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6">
          <cell r="C46" t="str">
            <v>6-11200</v>
          </cell>
          <cell r="D46" t="str">
            <v>Ground Cargo Handling Service (BU/BD) Premier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C47" t="str">
            <v>6-11210</v>
          </cell>
          <cell r="D47" t="str">
            <v>BU/BD - International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C48" t="str">
            <v>6-11220</v>
          </cell>
          <cell r="D48" t="str">
            <v>BU/BD - Domestic - Sbjct to VAT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C49" t="str">
            <v>6-11230</v>
          </cell>
          <cell r="D49" t="str">
            <v>BU/BD - Charter Flight International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C50" t="str">
            <v>6-11240</v>
          </cell>
          <cell r="D50" t="str">
            <v>BU/BD - Charter Flight Domestic - Sbjct to VAT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2">
          <cell r="C52" t="str">
            <v>6-12000</v>
          </cell>
          <cell r="D52" t="str">
            <v>Ancillary Service Premier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4">
          <cell r="C54" t="str">
            <v>6-12100</v>
          </cell>
          <cell r="D54" t="str">
            <v>Passenger Service Charges Premier - Sbjct to VAT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C55" t="str">
            <v>6-12145</v>
          </cell>
          <cell r="D55" t="str">
            <v>PSC - Premier - Sbjct to VAT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7">
          <cell r="C57" t="str">
            <v>6-12150</v>
          </cell>
          <cell r="D57" t="str">
            <v>Ticket Sales Commission Premier - Sbjct to VAT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C58" t="str">
            <v>6-12160</v>
          </cell>
          <cell r="D58" t="str">
            <v>TSCP - International - Sbjct to VAT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C59" t="str">
            <v>6-12170</v>
          </cell>
          <cell r="D59" t="str">
            <v>TSCP - Domestic - Sbjct to VAT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1">
          <cell r="C61" t="str">
            <v>6-12200</v>
          </cell>
          <cell r="D61" t="str">
            <v>Travel Related Services Premier - Sbjct to VAT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C62" t="str">
            <v>6-12245</v>
          </cell>
          <cell r="D62" t="str">
            <v>TRSP - Domestic - Sbjct to VAT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4">
          <cell r="C64" t="str">
            <v>6-12250</v>
          </cell>
          <cell r="D64" t="str">
            <v xml:space="preserve">Security/Staff Request Premier 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C65" t="str">
            <v>6-12260</v>
          </cell>
          <cell r="D65" t="str">
            <v>SRP - International - Premier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C66" t="str">
            <v>6-12270</v>
          </cell>
          <cell r="D66" t="str">
            <v>SRP - Domestic - Sbjct to VAT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C67" t="str">
            <v>6-12280</v>
          </cell>
          <cell r="D67" t="str">
            <v>SRP - Charter Flight International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C68" t="str">
            <v>6-12290</v>
          </cell>
          <cell r="D68" t="str">
            <v>SRP - Charter Flight Domestic - Sbjct to VAT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70">
          <cell r="C70" t="str">
            <v>6-12300</v>
          </cell>
          <cell r="D70" t="str">
            <v>Security Services Premier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C71" t="str">
            <v>6-12310</v>
          </cell>
          <cell r="D71" t="str">
            <v>SSP - International - Premier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C72" t="str">
            <v>6-12320</v>
          </cell>
          <cell r="D72" t="str">
            <v>SSP - Domestic - Sbjct to VAT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C73" t="str">
            <v>6-12330</v>
          </cell>
          <cell r="D73" t="str">
            <v>SSP - Charter Flight International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C74" t="str">
            <v>6-12340</v>
          </cell>
          <cell r="D74" t="str">
            <v>SSP - Charter Flight Domestic - Sbjct to VAT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6">
          <cell r="C76" t="str">
            <v>6-12350</v>
          </cell>
          <cell r="D76" t="str">
            <v>Baggage Delivery Services Premier - Sbjct to VAT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C77" t="str">
            <v>6-12360</v>
          </cell>
          <cell r="D77" t="str">
            <v>BDSP - International - Sbjct to VAT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C78" t="str">
            <v>6-12370</v>
          </cell>
          <cell r="D78" t="str">
            <v>BDSP - Domestic - Sbjct to VAT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80">
          <cell r="C80" t="str">
            <v>6-12400</v>
          </cell>
          <cell r="D80" t="str">
            <v xml:space="preserve">Meet and Assist Premier 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C81" t="str">
            <v>6-12410</v>
          </cell>
          <cell r="D81" t="str">
            <v>MAP - International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C82" t="str">
            <v>6-12420</v>
          </cell>
          <cell r="D82" t="str">
            <v>MAP - Domestic - Sbjct to VAT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C83" t="str">
            <v>6-12430</v>
          </cell>
          <cell r="D83" t="str">
            <v>MAP - ASA - Product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C84" t="str">
            <v>6-12440</v>
          </cell>
          <cell r="D84" t="str">
            <v>MAP - Charter Flight Domestic - Sbjct to VAT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C85" t="str">
            <v>6-12445</v>
          </cell>
          <cell r="D85" t="str">
            <v>MAP - Non-Airline - Sbjct to VAT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7">
          <cell r="C87" t="str">
            <v>6-12450</v>
          </cell>
          <cell r="D87" t="str">
            <v>Disbursement Premier - Sbjct to VAT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 t="str">
            <v>6-12460</v>
          </cell>
          <cell r="D88" t="str">
            <v>DP - International - Sbjct to VAT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C89" t="str">
            <v>6-12470</v>
          </cell>
          <cell r="D89" t="str">
            <v>DP - Domestic - Sbjct to VAT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C90" t="str">
            <v>6-12480</v>
          </cell>
          <cell r="D90" t="str">
            <v>DP - Charter Flight International - Sbjct to VAT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C91" t="str">
            <v>6-12490</v>
          </cell>
          <cell r="D91" t="str">
            <v>DP - Charter Flight Domestic - Sbjct to VAT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C92" t="str">
            <v>6-12495</v>
          </cell>
          <cell r="D92" t="str">
            <v>DP - Non-Airline - Sbjct to VAT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4">
          <cell r="C94" t="str">
            <v>6-12550</v>
          </cell>
          <cell r="D94" t="str">
            <v>ULD Rep. Svc - Premier - Sbjct to VAT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C95" t="str">
            <v>6-12560</v>
          </cell>
          <cell r="D95" t="str">
            <v>ULD Rep. Svc - Premier - Sbjct to VAT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7">
          <cell r="C97" t="str">
            <v>6-12600</v>
          </cell>
          <cell r="D97" t="str">
            <v>Prior. Check-In Lou. - Premier - Sbjct to VAT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C98" t="str">
            <v>6-12610</v>
          </cell>
          <cell r="D98" t="str">
            <v>Prior. Check-In Lou. - Premier - Sbjct to VAT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100">
          <cell r="C100" t="str">
            <v>6-12650</v>
          </cell>
          <cell r="D100" t="str">
            <v>Avio Bridge Hdl. - Premier - Subject to VAT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C101" t="str">
            <v>6-12660</v>
          </cell>
          <cell r="D101" t="str">
            <v>Avio Bridge Hdl. - Premier - Subject to VAT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3">
          <cell r="C103" t="str">
            <v>6-12500</v>
          </cell>
          <cell r="D103" t="str">
            <v>Surcharge Premier - Sbjct to VAT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C104" t="str">
            <v>6-12510</v>
          </cell>
          <cell r="D104" t="str">
            <v>Surcharge Premier - Sbjct to VAT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6">
          <cell r="C106" t="str">
            <v>6-12700</v>
          </cell>
          <cell r="D106" t="str">
            <v>Ground Check-in Hdl. - Premier - Subject to VAT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C107" t="str">
            <v>6-12710</v>
          </cell>
          <cell r="D107" t="str">
            <v>Ground Check-in Hdl. - Premier - Subject to VAT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9">
          <cell r="C109" t="str">
            <v>6-12750</v>
          </cell>
          <cell r="D109" t="str">
            <v>EBT Commission Premier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C110" t="str">
            <v>6-12760</v>
          </cell>
          <cell r="D110" t="str">
            <v>EBT Commission Premier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2">
          <cell r="C112" t="str">
            <v>6-12950</v>
          </cell>
          <cell r="D112" t="str">
            <v>Others Premier - Sbjct to VAT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C113" t="str">
            <v>6-12960</v>
          </cell>
          <cell r="D113" t="str">
            <v>OP - International - Sbjct to VAT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C114" t="str">
            <v>6-12970</v>
          </cell>
          <cell r="D114" t="str">
            <v xml:space="preserve">OP - Domestic - Sbjct to VAT 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C115" t="str">
            <v>6-12980</v>
          </cell>
          <cell r="D115" t="str">
            <v xml:space="preserve">OP - Charter Flight International - Sbjct to VAT 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C116" t="str">
            <v>6-12990</v>
          </cell>
          <cell r="D116" t="str">
            <v xml:space="preserve">OP - Charter Flight - Domestic - Sbjct to VAT 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C117" t="str">
            <v>6-12995</v>
          </cell>
          <cell r="D117" t="str">
            <v xml:space="preserve">OP - Non-Airline - Sbjct to VAT 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C118" t="str">
            <v>6-12996</v>
          </cell>
          <cell r="D118" t="str">
            <v>OP - Training - Learning Center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C119" t="str">
            <v>6-12997</v>
          </cell>
          <cell r="D119" t="str">
            <v xml:space="preserve">OP - IT Product 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1">
          <cell r="C121">
            <v>61200</v>
          </cell>
          <cell r="D121" t="str">
            <v>OR - Ground Handling Silver</v>
          </cell>
          <cell r="F121">
            <v>113739106</v>
          </cell>
          <cell r="G121">
            <v>93238205</v>
          </cell>
          <cell r="H121">
            <v>164950426</v>
          </cell>
          <cell r="I121">
            <v>120865684</v>
          </cell>
          <cell r="J121">
            <v>104459001</v>
          </cell>
          <cell r="K121">
            <v>111473927</v>
          </cell>
          <cell r="L121">
            <v>138821140</v>
          </cell>
          <cell r="M121">
            <v>116192615</v>
          </cell>
          <cell r="N121">
            <v>121118102</v>
          </cell>
          <cell r="O121">
            <v>165792195</v>
          </cell>
          <cell r="P121">
            <v>131601578</v>
          </cell>
          <cell r="Q121">
            <v>0</v>
          </cell>
        </row>
        <row r="123">
          <cell r="C123" t="str">
            <v>6-20000</v>
          </cell>
          <cell r="D123" t="str">
            <v>Ground Handling Services Silver</v>
          </cell>
          <cell r="F123">
            <v>113739106</v>
          </cell>
          <cell r="G123">
            <v>93238205</v>
          </cell>
          <cell r="H123">
            <v>164950426</v>
          </cell>
          <cell r="I123">
            <v>120865684</v>
          </cell>
          <cell r="J123">
            <v>104459001</v>
          </cell>
          <cell r="K123">
            <v>111473927</v>
          </cell>
          <cell r="L123">
            <v>138821140</v>
          </cell>
          <cell r="M123">
            <v>116192615</v>
          </cell>
          <cell r="N123">
            <v>121118102</v>
          </cell>
          <cell r="O123">
            <v>165792195</v>
          </cell>
          <cell r="P123">
            <v>131601578</v>
          </cell>
          <cell r="Q123">
            <v>0</v>
          </cell>
        </row>
        <row r="125">
          <cell r="C125" t="str">
            <v>6-21000</v>
          </cell>
          <cell r="D125" t="str">
            <v>Ground Handling Silver</v>
          </cell>
          <cell r="F125">
            <v>102154821</v>
          </cell>
          <cell r="G125">
            <v>65412908</v>
          </cell>
          <cell r="H125">
            <v>83303548</v>
          </cell>
          <cell r="I125">
            <v>109389781</v>
          </cell>
          <cell r="J125">
            <v>93387024</v>
          </cell>
          <cell r="K125">
            <v>93248072</v>
          </cell>
          <cell r="L125">
            <v>130356807</v>
          </cell>
          <cell r="M125">
            <v>89396054</v>
          </cell>
          <cell r="N125">
            <v>105265739</v>
          </cell>
          <cell r="O125">
            <v>157775655</v>
          </cell>
          <cell r="P125">
            <v>107296720</v>
          </cell>
          <cell r="Q125">
            <v>0</v>
          </cell>
        </row>
        <row r="127">
          <cell r="C127" t="str">
            <v>6-21100</v>
          </cell>
          <cell r="D127" t="str">
            <v>Ground Handling Silver</v>
          </cell>
          <cell r="F127">
            <v>96106692</v>
          </cell>
          <cell r="G127">
            <v>60040425</v>
          </cell>
          <cell r="H127">
            <v>78044092</v>
          </cell>
          <cell r="I127">
            <v>105852172</v>
          </cell>
          <cell r="J127">
            <v>91095008</v>
          </cell>
          <cell r="K127">
            <v>89862952</v>
          </cell>
          <cell r="L127">
            <v>124671212</v>
          </cell>
          <cell r="M127">
            <v>82885248</v>
          </cell>
          <cell r="N127">
            <v>98289309</v>
          </cell>
          <cell r="O127">
            <v>153565980</v>
          </cell>
          <cell r="P127">
            <v>104225000</v>
          </cell>
          <cell r="Q127">
            <v>0</v>
          </cell>
        </row>
        <row r="129">
          <cell r="C129" t="str">
            <v>6-21110</v>
          </cell>
          <cell r="D129" t="str">
            <v>Ground Handling Full Silver</v>
          </cell>
          <cell r="F129">
            <v>96106692</v>
          </cell>
          <cell r="G129">
            <v>60040425</v>
          </cell>
          <cell r="H129">
            <v>77216092</v>
          </cell>
          <cell r="I129">
            <v>103352172</v>
          </cell>
          <cell r="J129">
            <v>91095008</v>
          </cell>
          <cell r="K129">
            <v>89862952</v>
          </cell>
          <cell r="L129">
            <v>124671212</v>
          </cell>
          <cell r="M129">
            <v>82885248</v>
          </cell>
          <cell r="N129">
            <v>98289309</v>
          </cell>
          <cell r="O129">
            <v>151454650</v>
          </cell>
          <cell r="P129">
            <v>103850000</v>
          </cell>
          <cell r="Q129">
            <v>0</v>
          </cell>
        </row>
        <row r="130">
          <cell r="C130" t="str">
            <v>6-21111</v>
          </cell>
          <cell r="D130" t="str">
            <v>GHFS - International</v>
          </cell>
          <cell r="F130">
            <v>69806692</v>
          </cell>
          <cell r="G130">
            <v>70965425</v>
          </cell>
          <cell r="H130">
            <v>59866092</v>
          </cell>
          <cell r="I130">
            <v>82515672</v>
          </cell>
          <cell r="J130">
            <v>79795008</v>
          </cell>
          <cell r="K130">
            <v>78812952</v>
          </cell>
          <cell r="L130">
            <v>100171212</v>
          </cell>
          <cell r="M130">
            <v>82885248</v>
          </cell>
          <cell r="N130">
            <v>78657309</v>
          </cell>
          <cell r="O130">
            <v>129754650</v>
          </cell>
          <cell r="P130">
            <v>98350000</v>
          </cell>
          <cell r="Q130">
            <v>0</v>
          </cell>
        </row>
        <row r="131">
          <cell r="C131" t="str">
            <v>6-21112</v>
          </cell>
          <cell r="D131" t="str">
            <v>GHFS - Domestic - Sbjct to VAT</v>
          </cell>
          <cell r="F131">
            <v>26300000</v>
          </cell>
          <cell r="G131">
            <v>-10925000</v>
          </cell>
          <cell r="H131">
            <v>17350000</v>
          </cell>
          <cell r="I131">
            <v>20836500</v>
          </cell>
          <cell r="J131">
            <v>11300000</v>
          </cell>
          <cell r="K131">
            <v>11050000</v>
          </cell>
          <cell r="L131">
            <v>24500000</v>
          </cell>
          <cell r="M131">
            <v>0</v>
          </cell>
          <cell r="N131">
            <v>19632000</v>
          </cell>
          <cell r="O131">
            <v>21700000</v>
          </cell>
          <cell r="P131">
            <v>5500000</v>
          </cell>
          <cell r="Q131">
            <v>0</v>
          </cell>
        </row>
        <row r="133">
          <cell r="C133" t="str">
            <v>6-21120</v>
          </cell>
          <cell r="D133" t="str">
            <v>Ground Handling Terminal Silver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C134" t="str">
            <v>6-21121</v>
          </cell>
          <cell r="D134" t="str">
            <v>GHTS - International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C135" t="str">
            <v>6-21122</v>
          </cell>
          <cell r="D135" t="str">
            <v>GHTS - Domestic - Sbjct to VAT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7">
          <cell r="C137" t="str">
            <v>6-21130</v>
          </cell>
          <cell r="D137" t="str">
            <v>Ground Handling Ramp Silver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C138" t="str">
            <v>6-21131</v>
          </cell>
          <cell r="D138" t="str">
            <v>GHRS - International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C139" t="str">
            <v>6-21132</v>
          </cell>
          <cell r="D139" t="str">
            <v>GHRS - Domestic - Sbjct to VAT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1">
          <cell r="C141" t="str">
            <v>6-21150</v>
          </cell>
          <cell r="D141" t="str">
            <v>Ground Support Equipments Rental Silver</v>
          </cell>
          <cell r="F141">
            <v>0</v>
          </cell>
          <cell r="G141">
            <v>0</v>
          </cell>
          <cell r="H141">
            <v>828000</v>
          </cell>
          <cell r="I141">
            <v>2500000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2111330</v>
          </cell>
          <cell r="P141">
            <v>375000</v>
          </cell>
          <cell r="Q141">
            <v>0</v>
          </cell>
        </row>
        <row r="142">
          <cell r="C142" t="str">
            <v>6-21160</v>
          </cell>
          <cell r="D142" t="str">
            <v>GSERS - International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911330</v>
          </cell>
          <cell r="P142">
            <v>0</v>
          </cell>
          <cell r="Q142">
            <v>0</v>
          </cell>
        </row>
        <row r="143">
          <cell r="C143" t="str">
            <v>6-21170</v>
          </cell>
          <cell r="D143" t="str">
            <v>GSERS - Domestic  - Sbjct to VAT</v>
          </cell>
          <cell r="F143">
            <v>0</v>
          </cell>
          <cell r="G143">
            <v>0</v>
          </cell>
          <cell r="H143">
            <v>828000</v>
          </cell>
          <cell r="I143">
            <v>2500000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1200000</v>
          </cell>
          <cell r="P143">
            <v>375000</v>
          </cell>
          <cell r="Q143">
            <v>0</v>
          </cell>
        </row>
        <row r="144">
          <cell r="C144" t="str">
            <v>6-21195</v>
          </cell>
          <cell r="D144" t="str">
            <v>GSERS - Charter Flight International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</row>
        <row r="146">
          <cell r="C146" t="str">
            <v>6-21200</v>
          </cell>
          <cell r="D146" t="str">
            <v>Ground Cargo Handling Service (BU/BD) Silver</v>
          </cell>
          <cell r="F146">
            <v>6048129</v>
          </cell>
          <cell r="G146">
            <v>5372483</v>
          </cell>
          <cell r="H146">
            <v>5259456</v>
          </cell>
          <cell r="I146">
            <v>3537609</v>
          </cell>
          <cell r="J146">
            <v>2292016</v>
          </cell>
          <cell r="K146">
            <v>3385120</v>
          </cell>
          <cell r="L146">
            <v>5685595</v>
          </cell>
          <cell r="M146">
            <v>6510806</v>
          </cell>
          <cell r="N146">
            <v>6976430</v>
          </cell>
          <cell r="O146">
            <v>4209675</v>
          </cell>
          <cell r="P146">
            <v>3071720</v>
          </cell>
          <cell r="Q146">
            <v>0</v>
          </cell>
        </row>
        <row r="147">
          <cell r="C147" t="str">
            <v>6-21210</v>
          </cell>
          <cell r="D147" t="str">
            <v>BU/BD - International</v>
          </cell>
          <cell r="F147">
            <v>6048129</v>
          </cell>
          <cell r="G147">
            <v>5372483</v>
          </cell>
          <cell r="H147">
            <v>5259456</v>
          </cell>
          <cell r="I147">
            <v>3537609</v>
          </cell>
          <cell r="J147">
            <v>2292016</v>
          </cell>
          <cell r="K147">
            <v>3385120</v>
          </cell>
          <cell r="L147">
            <v>5685595</v>
          </cell>
          <cell r="M147">
            <v>6510806</v>
          </cell>
          <cell r="N147">
            <v>6976430</v>
          </cell>
          <cell r="O147">
            <v>4209675</v>
          </cell>
          <cell r="P147">
            <v>3071720</v>
          </cell>
          <cell r="Q147">
            <v>0</v>
          </cell>
        </row>
        <row r="148">
          <cell r="C148" t="str">
            <v>6-21220</v>
          </cell>
          <cell r="D148" t="str">
            <v>BU/BD - Domestic - Sbjct to VAT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</row>
        <row r="150">
          <cell r="C150" t="str">
            <v>6-22000</v>
          </cell>
          <cell r="D150" t="str">
            <v>Ancillary Service - Silver</v>
          </cell>
          <cell r="F150">
            <v>11584285</v>
          </cell>
          <cell r="G150">
            <v>27825297</v>
          </cell>
          <cell r="H150">
            <v>81646878</v>
          </cell>
          <cell r="I150">
            <v>11475903</v>
          </cell>
          <cell r="J150">
            <v>11071977</v>
          </cell>
          <cell r="K150">
            <v>18225855</v>
          </cell>
          <cell r="L150">
            <v>8464333</v>
          </cell>
          <cell r="M150">
            <v>26796561</v>
          </cell>
          <cell r="N150">
            <v>15852363</v>
          </cell>
          <cell r="O150">
            <v>8016540</v>
          </cell>
          <cell r="P150">
            <v>24304858</v>
          </cell>
          <cell r="Q150">
            <v>0</v>
          </cell>
        </row>
        <row r="152">
          <cell r="C152" t="str">
            <v>6-22100</v>
          </cell>
          <cell r="D152" t="str">
            <v>Passenger Service Charges Silver - Sbjct to VAT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C153" t="str">
            <v>6-22145</v>
          </cell>
          <cell r="D153" t="str">
            <v>PSC - Silver - Sbjct to VAT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</row>
        <row r="155">
          <cell r="C155" t="str">
            <v>6-22150</v>
          </cell>
          <cell r="D155" t="str">
            <v>Ticket Sales Commission Silver - Sbjct to VAT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C156" t="str">
            <v>6-22160</v>
          </cell>
          <cell r="D156" t="str">
            <v>TSCS - International - Sbjct to VAT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C157" t="str">
            <v>6-22170</v>
          </cell>
          <cell r="D157" t="str">
            <v>TSCS - Domestic - Sbjct to VAT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9">
          <cell r="C159" t="str">
            <v>6-22200</v>
          </cell>
          <cell r="D159" t="str">
            <v>Travel Related Services Silver - Sbjct to VAT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C160" t="str">
            <v>6-22245</v>
          </cell>
          <cell r="D160" t="str">
            <v>TRSS - Domestic - Sbjct to VAT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2">
          <cell r="C162" t="str">
            <v>6-22250</v>
          </cell>
          <cell r="D162" t="str">
            <v xml:space="preserve">Security/Staff Request Silver </v>
          </cell>
          <cell r="F162">
            <v>2707185</v>
          </cell>
          <cell r="G162">
            <v>9990648</v>
          </cell>
          <cell r="H162">
            <v>5978617</v>
          </cell>
          <cell r="I162">
            <v>3556710</v>
          </cell>
          <cell r="J162">
            <v>3439440</v>
          </cell>
          <cell r="K162">
            <v>7045110</v>
          </cell>
          <cell r="L162">
            <v>3539160</v>
          </cell>
          <cell r="M162">
            <v>3572640</v>
          </cell>
          <cell r="N162">
            <v>3390401</v>
          </cell>
          <cell r="O162">
            <v>3650000</v>
          </cell>
          <cell r="P162">
            <v>6513890</v>
          </cell>
          <cell r="Q162">
            <v>0</v>
          </cell>
        </row>
        <row r="163">
          <cell r="C163" t="str">
            <v>6-22260</v>
          </cell>
          <cell r="D163" t="str">
            <v>SRS - International - Silver</v>
          </cell>
          <cell r="F163">
            <v>2707185</v>
          </cell>
          <cell r="G163">
            <v>2223375</v>
          </cell>
          <cell r="H163">
            <v>2580435</v>
          </cell>
          <cell r="I163">
            <v>3556710</v>
          </cell>
          <cell r="J163">
            <v>3439440</v>
          </cell>
          <cell r="K163">
            <v>3397110</v>
          </cell>
          <cell r="L163">
            <v>3539160</v>
          </cell>
          <cell r="M163">
            <v>3572640</v>
          </cell>
          <cell r="N163">
            <v>3390401</v>
          </cell>
          <cell r="O163">
            <v>3650000</v>
          </cell>
          <cell r="P163">
            <v>3400000</v>
          </cell>
          <cell r="Q163">
            <v>0</v>
          </cell>
        </row>
        <row r="164">
          <cell r="C164" t="str">
            <v>6-22270</v>
          </cell>
          <cell r="D164" t="str">
            <v>SRS - Domestic - Sbjct to VAT</v>
          </cell>
          <cell r="F164">
            <v>0</v>
          </cell>
          <cell r="G164">
            <v>7767273</v>
          </cell>
          <cell r="H164">
            <v>3398182</v>
          </cell>
          <cell r="I164">
            <v>0</v>
          </cell>
          <cell r="J164">
            <v>0</v>
          </cell>
          <cell r="K164">
            <v>3648000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3113890</v>
          </cell>
          <cell r="Q164">
            <v>0</v>
          </cell>
        </row>
        <row r="166">
          <cell r="C166" t="str">
            <v>6-22300</v>
          </cell>
          <cell r="D166" t="str">
            <v>Security Services Silver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C167" t="str">
            <v>6-22310</v>
          </cell>
          <cell r="D167" t="str">
            <v>SSS - International - Silver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C168" t="str">
            <v>6-22320</v>
          </cell>
          <cell r="D168" t="str">
            <v>SSS - Domestic - Sbjct to VAT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70">
          <cell r="C170" t="str">
            <v>6-22350</v>
          </cell>
          <cell r="D170" t="str">
            <v>Baggage Delivery Services Silver - Sbjct to VAT</v>
          </cell>
          <cell r="F170">
            <v>4920000</v>
          </cell>
          <cell r="G170">
            <v>12670000</v>
          </cell>
          <cell r="H170">
            <v>4280000</v>
          </cell>
          <cell r="I170">
            <v>6660000</v>
          </cell>
          <cell r="J170">
            <v>3478400</v>
          </cell>
          <cell r="K170">
            <v>7196830</v>
          </cell>
          <cell r="L170">
            <v>2110000</v>
          </cell>
          <cell r="M170">
            <v>6570000</v>
          </cell>
          <cell r="N170">
            <v>4190000</v>
          </cell>
          <cell r="O170">
            <v>1368000</v>
          </cell>
          <cell r="P170">
            <v>13755000</v>
          </cell>
          <cell r="Q170">
            <v>0</v>
          </cell>
        </row>
        <row r="171">
          <cell r="C171" t="str">
            <v>6-22360</v>
          </cell>
          <cell r="D171" t="str">
            <v>BDSS - International - Sbjct to VAT</v>
          </cell>
          <cell r="F171">
            <v>4920000</v>
          </cell>
          <cell r="G171">
            <v>12670000</v>
          </cell>
          <cell r="H171">
            <v>4280000</v>
          </cell>
          <cell r="I171">
            <v>6660000</v>
          </cell>
          <cell r="J171">
            <v>3478400</v>
          </cell>
          <cell r="K171">
            <v>7196830</v>
          </cell>
          <cell r="L171">
            <v>2110000</v>
          </cell>
          <cell r="M171">
            <v>6570000</v>
          </cell>
          <cell r="N171">
            <v>4190000</v>
          </cell>
          <cell r="O171">
            <v>1368000</v>
          </cell>
          <cell r="P171">
            <v>13755000</v>
          </cell>
          <cell r="Q171">
            <v>0</v>
          </cell>
        </row>
        <row r="172">
          <cell r="C172" t="str">
            <v>6-22370</v>
          </cell>
          <cell r="D172" t="str">
            <v>BDSS - Domestic - Sbjct to VAT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</row>
        <row r="174">
          <cell r="C174" t="str">
            <v>6-22400</v>
          </cell>
          <cell r="D174" t="str">
            <v xml:space="preserve">Meet and Assist Silver 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2954545</v>
          </cell>
          <cell r="O174">
            <v>0</v>
          </cell>
          <cell r="P174">
            <v>0</v>
          </cell>
          <cell r="Q174">
            <v>0</v>
          </cell>
        </row>
        <row r="175">
          <cell r="C175" t="str">
            <v>6-22410</v>
          </cell>
          <cell r="D175" t="str">
            <v>MAS - International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C176" t="str">
            <v>6-22420</v>
          </cell>
          <cell r="D176" t="str">
            <v>MAS - Domestic - Sbjct to VAT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C177" t="str">
            <v>6-22430</v>
          </cell>
          <cell r="D177" t="str">
            <v>MAS - ASA - Product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2954545</v>
          </cell>
          <cell r="O177">
            <v>0</v>
          </cell>
          <cell r="P177">
            <v>0</v>
          </cell>
          <cell r="Q177">
            <v>0</v>
          </cell>
        </row>
        <row r="178">
          <cell r="C178" t="str">
            <v>6-22445</v>
          </cell>
          <cell r="D178" t="str">
            <v>MAS - Charter Flight International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80">
          <cell r="C180" t="str">
            <v>6-22450</v>
          </cell>
          <cell r="D180" t="str">
            <v>Disbursement Silver - Sbjct to VAT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C181" t="str">
            <v>6-22460</v>
          </cell>
          <cell r="D181" t="str">
            <v>DS - International - Sbjct to VAT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C182" t="str">
            <v>6-22470</v>
          </cell>
          <cell r="D182" t="str">
            <v>DS - Domestic - Sbjct to VAT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C183" t="str">
            <v>6-22495</v>
          </cell>
          <cell r="D183" t="str">
            <v>DS - Charter Flight International - Sbjct to VAT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5">
          <cell r="C185" t="str">
            <v>6-22500</v>
          </cell>
          <cell r="D185" t="str">
            <v>Surcharge Silver - Sbjct to VAT</v>
          </cell>
          <cell r="F185">
            <v>3957100</v>
          </cell>
          <cell r="G185">
            <v>5164649</v>
          </cell>
          <cell r="H185">
            <v>808862</v>
          </cell>
          <cell r="I185">
            <v>1259193</v>
          </cell>
          <cell r="J185">
            <v>2904137</v>
          </cell>
          <cell r="K185">
            <v>2733915</v>
          </cell>
          <cell r="L185">
            <v>2815173</v>
          </cell>
          <cell r="M185">
            <v>5338321</v>
          </cell>
          <cell r="N185">
            <v>3024392</v>
          </cell>
          <cell r="O185">
            <v>2998540</v>
          </cell>
          <cell r="P185">
            <v>4035968</v>
          </cell>
          <cell r="Q185">
            <v>0</v>
          </cell>
        </row>
        <row r="186">
          <cell r="C186" t="str">
            <v>6-22510</v>
          </cell>
          <cell r="D186" t="str">
            <v>Surcharge Silver - Sbjct to VAT</v>
          </cell>
          <cell r="F186">
            <v>3957100</v>
          </cell>
          <cell r="G186">
            <v>5164649</v>
          </cell>
          <cell r="H186">
            <v>808862</v>
          </cell>
          <cell r="I186">
            <v>1259193</v>
          </cell>
          <cell r="J186">
            <v>2904137</v>
          </cell>
          <cell r="K186">
            <v>2733915</v>
          </cell>
          <cell r="L186">
            <v>2815173</v>
          </cell>
          <cell r="M186">
            <v>5338321</v>
          </cell>
          <cell r="N186">
            <v>3024392</v>
          </cell>
          <cell r="O186">
            <v>2998540</v>
          </cell>
          <cell r="P186">
            <v>4035968</v>
          </cell>
          <cell r="Q186">
            <v>0</v>
          </cell>
        </row>
        <row r="188">
          <cell r="C188" t="str">
            <v>6-22550</v>
          </cell>
          <cell r="D188" t="str">
            <v>EBT Commission Silver - Sbjct to VAT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C189" t="str">
            <v>6-22560</v>
          </cell>
          <cell r="D189" t="str">
            <v>EBT Commission Silver - Sbjct to VAT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1">
          <cell r="C191" t="str">
            <v>6-22600</v>
          </cell>
          <cell r="D191" t="str">
            <v>Prior. Check-In Lou. - Silver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C192" t="str">
            <v>6-22610</v>
          </cell>
          <cell r="D192" t="str">
            <v>Prior. Check-In Lou. - Silver - Sbjct to VAT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C193" t="str">
            <v>6-22620</v>
          </cell>
          <cell r="D193" t="str">
            <v>Prior. Check-In Lou. - Silver - Non Sbjct to VAT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5">
          <cell r="C195" t="str">
            <v>6-22650</v>
          </cell>
          <cell r="D195" t="str">
            <v>Avio Bridge Hdl. - Premier - Subject to VAT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C196" t="str">
            <v>6-22660</v>
          </cell>
          <cell r="D196" t="str">
            <v>Avio Bridge Hdl. - Premier - Subject to VAT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8">
          <cell r="C198" t="str">
            <v>6-22950</v>
          </cell>
          <cell r="D198" t="str">
            <v>Others Silver - Sbjct to VAT</v>
          </cell>
          <cell r="F198">
            <v>0</v>
          </cell>
          <cell r="G198">
            <v>0</v>
          </cell>
          <cell r="H198">
            <v>70579399</v>
          </cell>
          <cell r="I198">
            <v>0</v>
          </cell>
          <cell r="J198">
            <v>1250000</v>
          </cell>
          <cell r="K198">
            <v>1250000</v>
          </cell>
          <cell r="L198">
            <v>0</v>
          </cell>
          <cell r="M198">
            <v>11315600</v>
          </cell>
          <cell r="N198">
            <v>2293025</v>
          </cell>
          <cell r="O198">
            <v>0</v>
          </cell>
          <cell r="P198">
            <v>0</v>
          </cell>
          <cell r="Q198">
            <v>0</v>
          </cell>
        </row>
        <row r="199">
          <cell r="C199" t="str">
            <v>6-22960</v>
          </cell>
          <cell r="D199" t="str">
            <v>OS - International - Sbjct to VAT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2293025</v>
          </cell>
          <cell r="O199">
            <v>0</v>
          </cell>
          <cell r="P199">
            <v>0</v>
          </cell>
          <cell r="Q199">
            <v>0</v>
          </cell>
        </row>
        <row r="200">
          <cell r="C200" t="str">
            <v>6-22970</v>
          </cell>
          <cell r="D200" t="str">
            <v xml:space="preserve">OS - Domestic - Sbjct to VAT </v>
          </cell>
          <cell r="F200">
            <v>0</v>
          </cell>
          <cell r="G200">
            <v>0</v>
          </cell>
          <cell r="H200">
            <v>63306672</v>
          </cell>
          <cell r="I200">
            <v>0</v>
          </cell>
          <cell r="J200">
            <v>1250000</v>
          </cell>
          <cell r="K200">
            <v>1250000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C201" t="str">
            <v>6-22995</v>
          </cell>
          <cell r="D201" t="str">
            <v xml:space="preserve">OS - Charter Flight International - Sbjct to VAT 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11315600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C202" t="str">
            <v>6-22996</v>
          </cell>
          <cell r="D202" t="str">
            <v xml:space="preserve">OS - Training - Learning Center </v>
          </cell>
          <cell r="F202">
            <v>0</v>
          </cell>
          <cell r="G202">
            <v>0</v>
          </cell>
          <cell r="H202">
            <v>7272727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4">
          <cell r="C204">
            <v>61300</v>
          </cell>
          <cell r="D204" t="str">
            <v>OR - Lounge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6">
          <cell r="C206" t="str">
            <v>6-30000</v>
          </cell>
          <cell r="D206" t="str">
            <v>Bussiness Class Lounge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8">
          <cell r="C208" t="str">
            <v>6-31000</v>
          </cell>
          <cell r="D208" t="str">
            <v>Bussiness Class Lounge Esplanade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C209" t="str">
            <v>6-31100</v>
          </cell>
          <cell r="D209" t="str">
            <v>BCLE - International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C210" t="str">
            <v>6-31120</v>
          </cell>
          <cell r="D210" t="str">
            <v>BCLE - International Non JCC - Sbjct to VAT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2">
          <cell r="C212" t="str">
            <v>6-32000</v>
          </cell>
          <cell r="D212" t="str">
            <v>Bussiness Class Lounge Premier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C213" t="str">
            <v>6-32100</v>
          </cell>
          <cell r="D213" t="str">
            <v>BCLP - International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C214" t="str">
            <v>6-32105</v>
          </cell>
          <cell r="D214" t="str">
            <v>BCLP - Charter - International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C215" t="str">
            <v>6-32110</v>
          </cell>
          <cell r="D215" t="str">
            <v>BCLP - International Non Airline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C216" t="str">
            <v>6-32120</v>
          </cell>
          <cell r="D216" t="str">
            <v>BCLP - International Non JCC - Sbjct to VAT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8">
          <cell r="C218" t="str">
            <v>6-32500</v>
          </cell>
          <cell r="D218" t="str">
            <v>Bussiness Class Lounge - VOA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C219" t="str">
            <v>6-32511</v>
          </cell>
          <cell r="D219" t="str">
            <v>Bussiness Class Lounge - VOA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1">
          <cell r="C221" t="str">
            <v>6-32900</v>
          </cell>
          <cell r="D221" t="str">
            <v>Bussiness Class Lounge - Silver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C222" t="str">
            <v>6-32911</v>
          </cell>
          <cell r="D222" t="str">
            <v>Bussiness Class Lounge - Silver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4">
          <cell r="C224" t="str">
            <v>6-33000</v>
          </cell>
          <cell r="D224" t="str">
            <v>Bussiness Class Lounge - Others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C225" t="str">
            <v>6-33100</v>
          </cell>
          <cell r="D225" t="str">
            <v>BCL-Others - Sbjct to VAT/PHR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7">
          <cell r="C227">
            <v>61400</v>
          </cell>
          <cell r="D227" t="str">
            <v>OR - Cargo Handling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</row>
        <row r="229">
          <cell r="C229" t="str">
            <v>6-40000</v>
          </cell>
          <cell r="D229" t="str">
            <v>Cargo Handling Services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</row>
        <row r="231">
          <cell r="C231" t="str">
            <v>6-41000</v>
          </cell>
          <cell r="D231" t="str">
            <v>Cargo Services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</row>
        <row r="233">
          <cell r="C233" t="str">
            <v>6-41100</v>
          </cell>
          <cell r="D233" t="str">
            <v>Export Handling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</row>
        <row r="234">
          <cell r="C234" t="str">
            <v>6-41111</v>
          </cell>
          <cell r="D234" t="str">
            <v xml:space="preserve">EXH - Storage  -  General 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</row>
        <row r="235">
          <cell r="C235" t="str">
            <v>6-41121</v>
          </cell>
          <cell r="D235" t="str">
            <v>EXH - Storage  -  Special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  <row r="236">
          <cell r="C236" t="str">
            <v>6-41131</v>
          </cell>
          <cell r="D236" t="str">
            <v>EXH - Storage  -  Revenue Sharing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</row>
        <row r="237">
          <cell r="C237" t="str">
            <v>6-41112</v>
          </cell>
          <cell r="D237" t="str">
            <v>EXH - Handling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</row>
        <row r="238">
          <cell r="C238" t="str">
            <v>6-41113</v>
          </cell>
          <cell r="D238" t="str">
            <v>EXH - Administration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C239" t="str">
            <v>6-41114</v>
          </cell>
          <cell r="D239" t="str">
            <v>EXH - Document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</row>
        <row r="240">
          <cell r="C240" t="str">
            <v>6-41132</v>
          </cell>
          <cell r="D240" t="str">
            <v>EXH - Document  -  Revenue Sharing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C241" t="str">
            <v>6-41115</v>
          </cell>
          <cell r="D241" t="str">
            <v>EXH - Materai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</row>
        <row r="242">
          <cell r="C242" t="str">
            <v>6-41116</v>
          </cell>
          <cell r="D242" t="str">
            <v>EXH - Charges (X - ray)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C243" t="str">
            <v>6-41117</v>
          </cell>
          <cell r="D243" t="str">
            <v>EXH - NAWB Fee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</row>
        <row r="244">
          <cell r="C244" t="str">
            <v>6-41118</v>
          </cell>
          <cell r="D244" t="str">
            <v>EXH - Charges (X - ray) RA - FAS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</row>
        <row r="246">
          <cell r="C246" t="str">
            <v>6-41200</v>
          </cell>
          <cell r="D246" t="str">
            <v xml:space="preserve">Import Handling 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C247" t="str">
            <v>6-41211</v>
          </cell>
          <cell r="D247" t="str">
            <v>IMH - Storage  -  General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</row>
        <row r="248">
          <cell r="C248" t="str">
            <v>6-41221</v>
          </cell>
          <cell r="D248" t="str">
            <v>IMH - Storage  -  Special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</row>
        <row r="249">
          <cell r="C249" t="str">
            <v>6-41231</v>
          </cell>
          <cell r="D249" t="str">
            <v>IMH - Storage  -  Penitipan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</row>
        <row r="250">
          <cell r="C250" t="str">
            <v>6-41232</v>
          </cell>
          <cell r="D250" t="str">
            <v>IMH - Storage - Dwelling Time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</row>
        <row r="251">
          <cell r="C251" t="str">
            <v>6-41233</v>
          </cell>
          <cell r="D251" t="str">
            <v>IMH - Storage - Revenue Sharing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</row>
        <row r="252">
          <cell r="C252" t="str">
            <v>6-41212</v>
          </cell>
          <cell r="D252" t="str">
            <v>IMH - Handling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</row>
        <row r="253">
          <cell r="C253" t="str">
            <v>6-41213</v>
          </cell>
          <cell r="D253" t="str">
            <v>IMH - Administration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</row>
        <row r="254">
          <cell r="C254" t="str">
            <v>6-41214</v>
          </cell>
          <cell r="D254" t="str">
            <v>IMH - Document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</row>
        <row r="255">
          <cell r="C255" t="str">
            <v>6-41234</v>
          </cell>
          <cell r="D255" t="str">
            <v>IMH - Document - Revenue Sharing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</row>
        <row r="256">
          <cell r="C256" t="str">
            <v>6-41215</v>
          </cell>
          <cell r="D256" t="str">
            <v>IMH - Materai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</row>
        <row r="257">
          <cell r="C257" t="str">
            <v>6-41216</v>
          </cell>
          <cell r="D257" t="str">
            <v>IMH - Charges (X - ray)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C258" t="str">
            <v>6-41217</v>
          </cell>
          <cell r="D258" t="str">
            <v>IMH - CT Transport (OB)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</row>
        <row r="259">
          <cell r="C259" t="str">
            <v>6-41218</v>
          </cell>
          <cell r="D259" t="str">
            <v>IMH - NAWB Fee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</row>
        <row r="261">
          <cell r="C261" t="str">
            <v>6-41300</v>
          </cell>
          <cell r="D261" t="str">
            <v>Transhipment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</row>
        <row r="262">
          <cell r="C262" t="str">
            <v>6-41311</v>
          </cell>
          <cell r="D262" t="str">
            <v>TRH - Transhipment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</row>
        <row r="263">
          <cell r="C263" t="str">
            <v>6-41321</v>
          </cell>
          <cell r="D263" t="str">
            <v>TRT - Truncking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</row>
        <row r="265">
          <cell r="C265" t="str">
            <v>6-41400</v>
          </cell>
          <cell r="D265" t="str">
            <v xml:space="preserve">Rush Import Handling 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</row>
        <row r="266">
          <cell r="C266" t="str">
            <v>6-41411</v>
          </cell>
          <cell r="D266" t="str">
            <v>RIH - Storage  -  General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</row>
        <row r="267">
          <cell r="C267" t="str">
            <v>6-41421</v>
          </cell>
          <cell r="D267" t="str">
            <v>RIH - Storage  -  Special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</row>
        <row r="268">
          <cell r="C268" t="str">
            <v>6-41431</v>
          </cell>
          <cell r="D268" t="str">
            <v>RIH - Storage  -  Revenue Sharing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C269" t="str">
            <v>6-41412</v>
          </cell>
          <cell r="D269" t="str">
            <v>RIH - Handling Fee/Rush Fee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</row>
        <row r="270">
          <cell r="C270" t="str">
            <v>6-41413</v>
          </cell>
          <cell r="D270" t="str">
            <v>RIH - Administration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</row>
        <row r="271">
          <cell r="C271" t="str">
            <v>6-41414</v>
          </cell>
          <cell r="D271" t="str">
            <v>RIH - Document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</row>
        <row r="272">
          <cell r="C272" t="str">
            <v>6-41432</v>
          </cell>
          <cell r="D272" t="str">
            <v>RIH - Document  -  Revenue Sharing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</row>
        <row r="273">
          <cell r="C273" t="str">
            <v>6-41415</v>
          </cell>
          <cell r="D273" t="str">
            <v>RIH - Materai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C274" t="str">
            <v>6-41416</v>
          </cell>
          <cell r="D274" t="str">
            <v>RIH - Charges (X - ray)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</row>
        <row r="275">
          <cell r="C275" t="str">
            <v>6-41417</v>
          </cell>
          <cell r="D275" t="str">
            <v>RIH - CT Transport (OB)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C276" t="str">
            <v>6-41418</v>
          </cell>
          <cell r="D276" t="str">
            <v>RIH - NAWB Fee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</row>
        <row r="277">
          <cell r="C277" t="str">
            <v>6-41422</v>
          </cell>
          <cell r="D277" t="str">
            <v>RIH - Airside Handling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</row>
        <row r="279">
          <cell r="C279" t="str">
            <v>6-41500</v>
          </cell>
          <cell r="D279" t="str">
            <v>Domestic - Incoming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</row>
        <row r="281">
          <cell r="C281" t="str">
            <v>6-41510</v>
          </cell>
          <cell r="D281" t="str">
            <v>Direct Client - DI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</row>
        <row r="282">
          <cell r="C282" t="str">
            <v>6-41511</v>
          </cell>
          <cell r="D282" t="str">
            <v>DIC - Storage  -  General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</row>
        <row r="283">
          <cell r="C283" t="str">
            <v>6-41521</v>
          </cell>
          <cell r="D283" t="str">
            <v xml:space="preserve">DIC - Storage  -  Special 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</row>
        <row r="284">
          <cell r="C284" t="str">
            <v>6-41531</v>
          </cell>
          <cell r="D284" t="str">
            <v>DIC - Storage  -  Revenue Sharing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</row>
        <row r="285">
          <cell r="C285" t="str">
            <v>6-41512</v>
          </cell>
          <cell r="D285" t="str">
            <v xml:space="preserve">DIC - Handling 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C286" t="str">
            <v>6-41513</v>
          </cell>
          <cell r="D286" t="str">
            <v xml:space="preserve">DIC - Administration 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</row>
        <row r="287">
          <cell r="C287" t="str">
            <v>6-41514</v>
          </cell>
          <cell r="D287" t="str">
            <v xml:space="preserve">DIC - Document 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</row>
        <row r="288">
          <cell r="C288" t="str">
            <v>6-41532</v>
          </cell>
          <cell r="D288" t="str">
            <v>DIC - Document  -  Revenue Sharing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</row>
        <row r="289">
          <cell r="C289" t="str">
            <v>6-41515</v>
          </cell>
          <cell r="D289" t="str">
            <v xml:space="preserve">DIC - Materai 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C290" t="str">
            <v>6-41516</v>
          </cell>
          <cell r="D290" t="str">
            <v xml:space="preserve">DIC - Charges (X - ray) 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2">
          <cell r="C292" t="str">
            <v>6-41550</v>
          </cell>
          <cell r="D292" t="str">
            <v>Revenue Sharing - DI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C293" t="str">
            <v>6-41551</v>
          </cell>
          <cell r="D293" t="str">
            <v xml:space="preserve">DIR - Revenue Sharing 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5">
          <cell r="C295" t="str">
            <v>6-41600</v>
          </cell>
          <cell r="D295" t="str">
            <v>Domestic - Outgoing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7">
          <cell r="C297" t="str">
            <v>6-41610</v>
          </cell>
          <cell r="D297" t="str">
            <v>Direct Client - DO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C298" t="str">
            <v>6-41611</v>
          </cell>
          <cell r="D298" t="str">
            <v>DOC - Storage  -  General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C299" t="str">
            <v>6-41621</v>
          </cell>
          <cell r="D299" t="str">
            <v>DOC - Storage  -  Special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C300" t="str">
            <v>6-41631</v>
          </cell>
          <cell r="D300" t="str">
            <v>DOC - Storage  -  Revenue Sharing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C301" t="str">
            <v>6-41612</v>
          </cell>
          <cell r="D301" t="str">
            <v xml:space="preserve">DOC - Handling 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C302" t="str">
            <v>6-41613</v>
          </cell>
          <cell r="D302" t="str">
            <v xml:space="preserve">DOC - Administration 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C303" t="str">
            <v>6-41614</v>
          </cell>
          <cell r="D303" t="str">
            <v xml:space="preserve">DOC - Document 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C304" t="str">
            <v>6-41632</v>
          </cell>
          <cell r="D304" t="str">
            <v>DOC - Document   -  Revenue Sharing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</row>
        <row r="305">
          <cell r="C305" t="str">
            <v>6-41615</v>
          </cell>
          <cell r="D305" t="str">
            <v xml:space="preserve">DOC - Materai 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</row>
        <row r="306">
          <cell r="C306" t="str">
            <v>6-41616</v>
          </cell>
          <cell r="D306" t="str">
            <v xml:space="preserve">DOC - Charges (X - ray) 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</row>
        <row r="308">
          <cell r="C308" t="str">
            <v>6-41650</v>
          </cell>
          <cell r="D308" t="str">
            <v>Revenue Sharing - DO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</row>
        <row r="309">
          <cell r="C309" t="str">
            <v>6-41651</v>
          </cell>
          <cell r="D309" t="str">
            <v>DOR - Revenue Sharing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</row>
        <row r="311">
          <cell r="C311" t="str">
            <v>6-41700</v>
          </cell>
          <cell r="D311" t="str">
            <v xml:space="preserve">Charter Flight Handling 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</row>
        <row r="312">
          <cell r="C312" t="str">
            <v>6-41711</v>
          </cell>
          <cell r="D312" t="str">
            <v>CFH - Storage  -  General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</row>
        <row r="313">
          <cell r="C313" t="str">
            <v>6-41721</v>
          </cell>
          <cell r="D313" t="str">
            <v>CFH - Storage  -  Special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</row>
        <row r="314">
          <cell r="C314" t="str">
            <v>6-41712</v>
          </cell>
          <cell r="D314" t="str">
            <v xml:space="preserve">CFH - Handling 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</row>
        <row r="315">
          <cell r="C315" t="str">
            <v>6-41713</v>
          </cell>
          <cell r="D315" t="str">
            <v xml:space="preserve">CFH - Administration 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</row>
        <row r="316">
          <cell r="C316" t="str">
            <v>6-41714</v>
          </cell>
          <cell r="D316" t="str">
            <v xml:space="preserve">CFH - Document 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</row>
        <row r="317">
          <cell r="C317" t="str">
            <v>6-41715</v>
          </cell>
          <cell r="D317" t="str">
            <v xml:space="preserve">CFH - Materai 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</row>
        <row r="318">
          <cell r="C318" t="str">
            <v>6-41716</v>
          </cell>
          <cell r="D318" t="str">
            <v xml:space="preserve">CFH - Charges (X - ray) 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C319" t="str">
            <v>6-41749</v>
          </cell>
          <cell r="D319" t="str">
            <v xml:space="preserve">CFH - Others 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</row>
        <row r="321">
          <cell r="C321" t="str">
            <v>6-42000</v>
          </cell>
          <cell r="D321" t="str">
            <v>Ancillary Service - Cargo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</row>
        <row r="323">
          <cell r="C323" t="str">
            <v>6-42100</v>
          </cell>
          <cell r="D323" t="str">
            <v>Cargo Label Printing (Barcode)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</row>
        <row r="324">
          <cell r="C324" t="str">
            <v>6-42110</v>
          </cell>
          <cell r="D324" t="str">
            <v>CLP - International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</row>
        <row r="325">
          <cell r="C325" t="str">
            <v>6-42120</v>
          </cell>
          <cell r="D325" t="str">
            <v>CLP - Domestic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</row>
        <row r="327">
          <cell r="C327" t="str">
            <v>6-42150</v>
          </cell>
          <cell r="D327" t="str">
            <v>EDI Transaction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</row>
        <row r="328">
          <cell r="C328" t="str">
            <v>6-42160</v>
          </cell>
          <cell r="D328" t="str">
            <v>EDI - International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</row>
        <row r="330">
          <cell r="C330" t="str">
            <v>6-42200</v>
          </cell>
          <cell r="D330" t="str">
            <v>Photocopy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C331" t="str">
            <v>6-42210</v>
          </cell>
          <cell r="D331" t="str">
            <v>PC - International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C332" t="str">
            <v>6-42220</v>
          </cell>
          <cell r="D332" t="str">
            <v>PC - Domestic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</row>
        <row r="334">
          <cell r="C334" t="str">
            <v>6-42250</v>
          </cell>
          <cell r="D334" t="str">
            <v>Equipment Rental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C335" t="str">
            <v>6-42260</v>
          </cell>
          <cell r="D335" t="str">
            <v>ER - International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</row>
        <row r="336">
          <cell r="C336" t="str">
            <v>6-42270</v>
          </cell>
          <cell r="D336" t="str">
            <v>ER - Domestic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8">
          <cell r="C338" t="str">
            <v>6-42300</v>
          </cell>
          <cell r="D338" t="str">
            <v>AWB Split PU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</row>
        <row r="339">
          <cell r="C339" t="str">
            <v>6-42310</v>
          </cell>
          <cell r="D339" t="str">
            <v>AWB - International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</row>
        <row r="341">
          <cell r="C341" t="str">
            <v>6-42350</v>
          </cell>
          <cell r="D341" t="str">
            <v>Cargo Inspection Report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</row>
        <row r="342">
          <cell r="C342" t="str">
            <v>6-42360</v>
          </cell>
          <cell r="D342" t="str">
            <v>CIR - International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</row>
        <row r="343">
          <cell r="C343" t="str">
            <v>6-42370</v>
          </cell>
          <cell r="D343" t="str">
            <v>CIR - Domestic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5">
          <cell r="C345" t="str">
            <v>6-42400</v>
          </cell>
          <cell r="D345" t="str">
            <v>CCB/Kade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</row>
        <row r="346">
          <cell r="C346" t="str">
            <v>6-42410</v>
          </cell>
          <cell r="D346" t="str">
            <v>CCB - International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C347" t="str">
            <v>6-42420</v>
          </cell>
          <cell r="D347" t="str">
            <v>CCB - Domestic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</row>
        <row r="349">
          <cell r="C349" t="str">
            <v>6-42450</v>
          </cell>
          <cell r="D349" t="str">
            <v>Plastic Cost Reimbursement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</row>
        <row r="350">
          <cell r="C350" t="str">
            <v>6-42460</v>
          </cell>
          <cell r="D350" t="str">
            <v>PCR - International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</row>
        <row r="351">
          <cell r="C351" t="str">
            <v>6-42470</v>
          </cell>
          <cell r="D351" t="str">
            <v>PCR - Domestic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</row>
        <row r="353">
          <cell r="C353" t="str">
            <v>6-42500</v>
          </cell>
          <cell r="D353" t="str">
            <v>DG Inspection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</row>
        <row r="354">
          <cell r="C354" t="str">
            <v>6-42510</v>
          </cell>
          <cell r="D354" t="str">
            <v>DGI  -  International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C355" t="str">
            <v>6-42520</v>
          </cell>
          <cell r="D355" t="str">
            <v>DGI  -  Domestic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7">
          <cell r="C357" t="str">
            <v>6-42850</v>
          </cell>
          <cell r="D357" t="str">
            <v>Cargo Disbursement - Sbjct to VAT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C358" t="str">
            <v>6-42860</v>
          </cell>
          <cell r="D358" t="str">
            <v>CHD  - International  -  Sbjct to VAT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C359" t="str">
            <v>6-42870</v>
          </cell>
          <cell r="D359" t="str">
            <v>CHD  - Domestic  -  Sbjct to VAT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C360" t="str">
            <v>6-42880</v>
          </cell>
          <cell r="D360" t="str">
            <v>CHD  - Non Airline  -  Sbjct to VAT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2">
          <cell r="C362" t="str">
            <v>6-42900</v>
          </cell>
          <cell r="D362" t="str">
            <v>Cargo Surcharge - Sbjct to VAT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C363" t="str">
            <v>6-42910</v>
          </cell>
          <cell r="D363" t="str">
            <v>CH Surcharge  -  Sbjct to VAT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5">
          <cell r="C365" t="str">
            <v>6-42950</v>
          </cell>
          <cell r="D365" t="str">
            <v>Others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C366" t="str">
            <v>6-42960</v>
          </cell>
          <cell r="D366" t="str">
            <v>OT - International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C367" t="str">
            <v>6-42970</v>
          </cell>
          <cell r="D367" t="str">
            <v>OT - Domestic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9">
          <cell r="C369">
            <v>61500</v>
          </cell>
          <cell r="D369" t="str">
            <v>OR - Airport Special Assistance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1">
          <cell r="C371" t="str">
            <v>6-50000</v>
          </cell>
          <cell r="D371" t="str">
            <v>Airport Special Assistance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3">
          <cell r="C373" t="str">
            <v>6-51000</v>
          </cell>
          <cell r="D373" t="str">
            <v>Airport Special Assistance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5">
          <cell r="C375" t="str">
            <v>6-51100</v>
          </cell>
          <cell r="D375" t="str">
            <v>ASA - Corporate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C376" t="str">
            <v>6-51101</v>
          </cell>
          <cell r="D376" t="str">
            <v>ASA - Corporate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8">
          <cell r="C378" t="str">
            <v>6-51200</v>
          </cell>
          <cell r="D378" t="str">
            <v>ASA - Tour and Travel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C379" t="str">
            <v>6-51201</v>
          </cell>
          <cell r="D379" t="str">
            <v>ASA - Tour and Travel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1">
          <cell r="C381" t="str">
            <v>6-51300</v>
          </cell>
          <cell r="D381" t="str">
            <v>ASA - Bank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C382" t="str">
            <v>6-51301</v>
          </cell>
          <cell r="D382" t="str">
            <v>ASA - Bank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</row>
        <row r="384">
          <cell r="C384" t="str">
            <v>6-51400</v>
          </cell>
          <cell r="D384" t="str">
            <v>ASA - Hotel and Apartement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</row>
        <row r="385">
          <cell r="C385" t="str">
            <v>6-51401</v>
          </cell>
          <cell r="D385" t="str">
            <v>ASA - Hotel and Apartement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</row>
        <row r="387">
          <cell r="C387" t="str">
            <v>6-51500</v>
          </cell>
          <cell r="D387" t="str">
            <v>ASA - Retail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C388" t="str">
            <v>6-51501</v>
          </cell>
          <cell r="D388" t="str">
            <v>ASA - Retail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</row>
        <row r="390">
          <cell r="C390" t="str">
            <v>6-51600</v>
          </cell>
          <cell r="D390" t="str">
            <v>ASA - Airline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</row>
        <row r="391">
          <cell r="C391" t="str">
            <v>6-51601</v>
          </cell>
          <cell r="D391" t="str">
            <v>ASA - Airline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</row>
        <row r="393">
          <cell r="C393">
            <v>61600</v>
          </cell>
          <cell r="D393" t="str">
            <v>OR - Commercial Training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</row>
        <row r="395">
          <cell r="C395" t="str">
            <v>6-60000</v>
          </cell>
          <cell r="D395" t="str">
            <v>Commercial Training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</row>
        <row r="397">
          <cell r="C397" t="str">
            <v>6-61000</v>
          </cell>
          <cell r="D397" t="str">
            <v>Training Course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</row>
        <row r="399">
          <cell r="C399" t="str">
            <v>6-61100</v>
          </cell>
          <cell r="D399" t="str">
            <v>JAS Academy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</row>
        <row r="400">
          <cell r="C400" t="str">
            <v>6-61110</v>
          </cell>
          <cell r="D400" t="str">
            <v>JAS Academy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</row>
        <row r="402">
          <cell r="C402" t="str">
            <v>6-61200</v>
          </cell>
          <cell r="D402" t="str">
            <v>Training AVSEC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</row>
        <row r="403">
          <cell r="C403" t="str">
            <v>6-61210</v>
          </cell>
          <cell r="D403" t="str">
            <v>Initial - Basic AVSEC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</row>
        <row r="404">
          <cell r="C404" t="str">
            <v>6-61220</v>
          </cell>
          <cell r="D404" t="str">
            <v>Initial - Junior AVSEC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C405" t="str">
            <v>6-61230</v>
          </cell>
          <cell r="D405" t="str">
            <v>Initial - Senior AVSEC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</row>
        <row r="406">
          <cell r="C406" t="str">
            <v>6-61240</v>
          </cell>
          <cell r="D406" t="str">
            <v>Recurrent - Basic AVSEC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</row>
        <row r="407">
          <cell r="C407" t="str">
            <v>6-61250</v>
          </cell>
          <cell r="D407" t="str">
            <v>Recurrent - Junior AVSEC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</row>
        <row r="408">
          <cell r="C408" t="str">
            <v>6-61260</v>
          </cell>
          <cell r="D408" t="str">
            <v>Recurrent - Senior AVSEC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C409" t="str">
            <v>6-61270</v>
          </cell>
          <cell r="D409" t="str">
            <v>Awareness AVSEC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</row>
        <row r="411">
          <cell r="C411" t="str">
            <v>6-61300</v>
          </cell>
          <cell r="D411" t="str">
            <v>Training Dangerous Good (DG) Operator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</row>
        <row r="412">
          <cell r="C412" t="str">
            <v>6-61310</v>
          </cell>
          <cell r="D412" t="str">
            <v>Initial - DG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</row>
        <row r="413">
          <cell r="C413" t="str">
            <v>6-61320</v>
          </cell>
          <cell r="D413" t="str">
            <v>Recurrent - DG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</row>
        <row r="415">
          <cell r="C415" t="str">
            <v>6-61400</v>
          </cell>
          <cell r="D415" t="str">
            <v>Training GSE Operator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</row>
        <row r="416">
          <cell r="C416" t="str">
            <v>6-61410</v>
          </cell>
          <cell r="D416" t="str">
            <v>Initial - GSE Operator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</row>
        <row r="417">
          <cell r="C417" t="str">
            <v>6-61420</v>
          </cell>
          <cell r="D417" t="str">
            <v>Recurrent - GSE Operator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</row>
        <row r="419">
          <cell r="C419" t="str">
            <v>6-61500</v>
          </cell>
          <cell r="D419" t="str">
            <v>On the Job Training (OJT)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</row>
        <row r="420">
          <cell r="C420" t="str">
            <v>6-61510</v>
          </cell>
          <cell r="D420" t="str">
            <v>On the Job Training (OJTt)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</row>
        <row r="422">
          <cell r="C422" t="str">
            <v>6-61600</v>
          </cell>
          <cell r="D422" t="str">
            <v>Training Ticketing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</row>
        <row r="423">
          <cell r="C423" t="str">
            <v>6-61610</v>
          </cell>
          <cell r="D423" t="str">
            <v>Training Ticketing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5">
          <cell r="C425" t="str">
            <v>6-61700</v>
          </cell>
          <cell r="D425" t="str">
            <v>Training Basic Passanger Handling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</row>
        <row r="426">
          <cell r="C426" t="str">
            <v>6-61710</v>
          </cell>
          <cell r="D426" t="str">
            <v>Training Basic Passanger Handling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8">
          <cell r="C428" t="str">
            <v>6-61800</v>
          </cell>
          <cell r="D428" t="str">
            <v>Porter Awareness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</row>
        <row r="429">
          <cell r="C429" t="str">
            <v>6-61810</v>
          </cell>
          <cell r="D429" t="str">
            <v>Porter Awareness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1">
          <cell r="C431" t="str">
            <v>6-61900</v>
          </cell>
          <cell r="D431" t="str">
            <v>Training Marshalling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C432" t="str">
            <v>6-61910</v>
          </cell>
          <cell r="D432" t="str">
            <v>Initial-Marshalling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C433" t="str">
            <v>6-61920</v>
          </cell>
          <cell r="D433" t="str">
            <v>Recurrent Marshalling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5">
          <cell r="C435" t="str">
            <v>6-61950</v>
          </cell>
          <cell r="D435" t="str">
            <v>Training Flight Attendance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C436" t="str">
            <v>6-61960</v>
          </cell>
          <cell r="D436" t="str">
            <v>Initial Flight Attendance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C437" t="str">
            <v>6-61970</v>
          </cell>
          <cell r="D437" t="str">
            <v>Recurrent Flight Attendance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9">
          <cell r="C439" t="str">
            <v>6-61980</v>
          </cell>
          <cell r="D439" t="str">
            <v>Training Loading &amp; Unloading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C440" t="str">
            <v>6-61990</v>
          </cell>
          <cell r="D440" t="str">
            <v>Training Loading &amp; Unloading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2">
          <cell r="C442" t="str">
            <v>6-62000</v>
          </cell>
          <cell r="D442" t="str">
            <v>Ancillary Service - Commercial Training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4">
          <cell r="C444" t="str">
            <v>6-62100</v>
          </cell>
          <cell r="D444" t="str">
            <v>Rental Room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C445" t="str">
            <v>6-62110</v>
          </cell>
          <cell r="D445" t="str">
            <v>Rental Room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7">
          <cell r="C447" t="str">
            <v>6-62200</v>
          </cell>
          <cell r="D447" t="str">
            <v>Rental CBT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C448" t="str">
            <v>6-62210</v>
          </cell>
          <cell r="D448" t="str">
            <v>Rental CBT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50">
          <cell r="C450" t="str">
            <v>6-62300</v>
          </cell>
          <cell r="D450" t="str">
            <v>Flying Trainer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C451" t="str">
            <v>6-62310</v>
          </cell>
          <cell r="D451" t="str">
            <v>Flying Trainer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3">
          <cell r="C453">
            <v>62000</v>
          </cell>
          <cell r="D453" t="str">
            <v>Discount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-12532510</v>
          </cell>
          <cell r="K453">
            <v>-5428978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C454">
            <v>62100</v>
          </cell>
          <cell r="D454" t="str">
            <v>Discount - Ground Handling Premier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C455">
            <v>62200</v>
          </cell>
          <cell r="D455" t="str">
            <v>Discount - Ground Handling Silver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-12532510</v>
          </cell>
          <cell r="K455">
            <v>-5428978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C456">
            <v>62300</v>
          </cell>
          <cell r="D456" t="str">
            <v>Discount - Lounge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C457">
            <v>62400</v>
          </cell>
          <cell r="D457" t="str">
            <v>Discount - Cargo Handling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C458">
            <v>62500</v>
          </cell>
          <cell r="D458" t="str">
            <v>Discount - Airport Special Assistance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C459">
            <v>62600</v>
          </cell>
          <cell r="D459" t="str">
            <v>Discount - Commercial Training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1">
          <cell r="C461">
            <v>63000</v>
          </cell>
          <cell r="D461" t="str">
            <v>Sales Return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</row>
        <row r="462">
          <cell r="C462">
            <v>63100</v>
          </cell>
          <cell r="D462" t="str">
            <v>Sales Return - Ground Handling Premier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</row>
        <row r="463">
          <cell r="C463">
            <v>63200</v>
          </cell>
          <cell r="D463" t="str">
            <v>Sales Return - Ground Handling Silver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</row>
        <row r="464">
          <cell r="C464">
            <v>63300</v>
          </cell>
          <cell r="D464" t="str">
            <v>Sales Return - Lounge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</row>
        <row r="465">
          <cell r="C465">
            <v>63400</v>
          </cell>
          <cell r="D465" t="str">
            <v>Sales Return - Cargo Handling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</row>
        <row r="466">
          <cell r="C466">
            <v>63500</v>
          </cell>
          <cell r="D466" t="str">
            <v>Sales Return - Airport Special Assistance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</row>
        <row r="467">
          <cell r="C467">
            <v>63600</v>
          </cell>
          <cell r="D467" t="str">
            <v>Sales Return - Commercial Training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</row>
        <row r="469">
          <cell r="C469">
            <v>70000</v>
          </cell>
          <cell r="D469" t="str">
            <v>Operating Expenses</v>
          </cell>
          <cell r="F469">
            <v>201537005</v>
          </cell>
          <cell r="G469">
            <v>341395285</v>
          </cell>
          <cell r="H469">
            <v>63729506</v>
          </cell>
          <cell r="I469">
            <v>191022068</v>
          </cell>
          <cell r="J469">
            <v>177188659</v>
          </cell>
          <cell r="K469">
            <v>165038855</v>
          </cell>
          <cell r="L469">
            <v>158656888</v>
          </cell>
          <cell r="M469">
            <v>161687955</v>
          </cell>
          <cell r="N469">
            <v>163130459</v>
          </cell>
          <cell r="O469">
            <v>200162713</v>
          </cell>
          <cell r="P469">
            <v>179052561</v>
          </cell>
          <cell r="Q469">
            <v>0</v>
          </cell>
        </row>
        <row r="471">
          <cell r="C471">
            <v>71000</v>
          </cell>
          <cell r="D471" t="str">
            <v xml:space="preserve">Direct Cost </v>
          </cell>
          <cell r="F471">
            <v>108328621</v>
          </cell>
          <cell r="G471">
            <v>226754075</v>
          </cell>
          <cell r="H471">
            <v>-1538552</v>
          </cell>
          <cell r="I471">
            <v>106808650</v>
          </cell>
          <cell r="J471">
            <v>91158957</v>
          </cell>
          <cell r="K471">
            <v>83302324</v>
          </cell>
          <cell r="L471">
            <v>79582946</v>
          </cell>
          <cell r="M471">
            <v>82676633</v>
          </cell>
          <cell r="N471">
            <v>72178466</v>
          </cell>
          <cell r="O471">
            <v>84114459</v>
          </cell>
          <cell r="P471">
            <v>78400628</v>
          </cell>
          <cell r="Q471">
            <v>0</v>
          </cell>
        </row>
        <row r="473">
          <cell r="C473">
            <v>71100</v>
          </cell>
          <cell r="D473" t="str">
            <v>Contract Services</v>
          </cell>
          <cell r="F473">
            <v>73351263</v>
          </cell>
          <cell r="G473">
            <v>116010610</v>
          </cell>
          <cell r="H473">
            <v>59659638</v>
          </cell>
          <cell r="I473">
            <v>59458304</v>
          </cell>
          <cell r="J473">
            <v>58993368</v>
          </cell>
          <cell r="K473">
            <v>92939217</v>
          </cell>
          <cell r="L473">
            <v>76087267</v>
          </cell>
          <cell r="M473">
            <v>71204077</v>
          </cell>
          <cell r="N473">
            <v>66246336</v>
          </cell>
          <cell r="O473">
            <v>72784870</v>
          </cell>
          <cell r="P473">
            <v>71760767</v>
          </cell>
          <cell r="Q473">
            <v>0</v>
          </cell>
        </row>
        <row r="474">
          <cell r="C474">
            <v>71101</v>
          </cell>
          <cell r="D474" t="str">
            <v>Aircraft Cleaning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</row>
        <row r="475">
          <cell r="C475">
            <v>71102</v>
          </cell>
          <cell r="D475" t="str">
            <v>Porter - Baggage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</row>
        <row r="476">
          <cell r="C476">
            <v>71103</v>
          </cell>
          <cell r="D476" t="str">
            <v>Porter - Cargo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</row>
        <row r="477">
          <cell r="C477">
            <v>71104</v>
          </cell>
          <cell r="D477" t="str">
            <v>Security</v>
          </cell>
          <cell r="F477">
            <v>14751418</v>
          </cell>
          <cell r="G477">
            <v>21565553</v>
          </cell>
          <cell r="H477">
            <v>13915236</v>
          </cell>
          <cell r="I477">
            <v>13874219</v>
          </cell>
          <cell r="J477">
            <v>19112934</v>
          </cell>
          <cell r="K477">
            <v>16107043</v>
          </cell>
          <cell r="L477">
            <v>14241521</v>
          </cell>
          <cell r="M477">
            <v>16830826</v>
          </cell>
          <cell r="N477">
            <v>16097247</v>
          </cell>
          <cell r="O477">
            <v>15763710</v>
          </cell>
          <cell r="P477">
            <v>14805255</v>
          </cell>
          <cell r="Q477">
            <v>0</v>
          </cell>
        </row>
        <row r="478">
          <cell r="C478">
            <v>71105</v>
          </cell>
          <cell r="D478" t="str">
            <v>Manpower Outsourcing</v>
          </cell>
          <cell r="F478">
            <v>20716339</v>
          </cell>
          <cell r="G478">
            <v>41124944</v>
          </cell>
          <cell r="H478">
            <v>20105754</v>
          </cell>
          <cell r="I478">
            <v>19940142</v>
          </cell>
          <cell r="J478">
            <v>8841782</v>
          </cell>
          <cell r="K478">
            <v>49053290</v>
          </cell>
          <cell r="L478">
            <v>20740575</v>
          </cell>
          <cell r="M478">
            <v>23645191</v>
          </cell>
          <cell r="N478">
            <v>22479859</v>
          </cell>
          <cell r="O478">
            <v>24380460</v>
          </cell>
          <cell r="P478">
            <v>29354602</v>
          </cell>
          <cell r="Q478">
            <v>0</v>
          </cell>
        </row>
        <row r="479">
          <cell r="C479">
            <v>71106</v>
          </cell>
          <cell r="D479" t="str">
            <v>Services Outsourcing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</row>
        <row r="480">
          <cell r="C480">
            <v>71107</v>
          </cell>
          <cell r="D480" t="str">
            <v>GSE Rent Expense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4375102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</row>
        <row r="481">
          <cell r="C481">
            <v>71108</v>
          </cell>
          <cell r="D481" t="str">
            <v>Aircraft Cleaning and Porter - Package</v>
          </cell>
          <cell r="F481">
            <v>28393270</v>
          </cell>
          <cell r="G481">
            <v>53320113</v>
          </cell>
          <cell r="H481">
            <v>27778884</v>
          </cell>
          <cell r="I481">
            <v>25643943</v>
          </cell>
          <cell r="J481">
            <v>26663550</v>
          </cell>
          <cell r="K481">
            <v>27778884</v>
          </cell>
          <cell r="L481">
            <v>41105171</v>
          </cell>
          <cell r="M481">
            <v>30728060</v>
          </cell>
          <cell r="N481">
            <v>27669230</v>
          </cell>
          <cell r="O481">
            <v>32640700</v>
          </cell>
          <cell r="P481">
            <v>26732910</v>
          </cell>
          <cell r="Q481">
            <v>0</v>
          </cell>
        </row>
        <row r="482">
          <cell r="C482">
            <v>71109</v>
          </cell>
          <cell r="D482" t="str">
            <v>ULD Repair Services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</row>
        <row r="483">
          <cell r="C483">
            <v>71110</v>
          </cell>
          <cell r="D483" t="str">
            <v>Priority Check-In Lounge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</row>
        <row r="484">
          <cell r="C484">
            <v>71111</v>
          </cell>
          <cell r="D484" t="str">
            <v>Avio Bridge Handling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</row>
        <row r="485">
          <cell r="C485">
            <v>71112</v>
          </cell>
          <cell r="D485" t="str">
            <v>ASA - Handling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</row>
        <row r="486">
          <cell r="C486">
            <v>71113</v>
          </cell>
          <cell r="D486" t="str">
            <v>Commercial Training Cost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7">
          <cell r="C487">
            <v>71114</v>
          </cell>
          <cell r="D487" t="str">
            <v>Fasilitator Fee - Comm. Training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</row>
        <row r="488">
          <cell r="C488">
            <v>71198</v>
          </cell>
          <cell r="D488" t="str">
            <v>Direct Cost - Initiatives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</row>
        <row r="489">
          <cell r="C489">
            <v>71199</v>
          </cell>
          <cell r="D489" t="str">
            <v>Other Ground Handling Expenses</v>
          </cell>
          <cell r="F489">
            <v>9490236</v>
          </cell>
          <cell r="G489">
            <v>0</v>
          </cell>
          <cell r="H489">
            <v>-2140236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868000</v>
          </cell>
          <cell r="Q489">
            <v>0</v>
          </cell>
        </row>
        <row r="491">
          <cell r="C491">
            <v>71200</v>
          </cell>
          <cell r="D491" t="str">
            <v>Concession and Other Material</v>
          </cell>
          <cell r="F491">
            <v>34977358</v>
          </cell>
          <cell r="G491">
            <v>110743465</v>
          </cell>
          <cell r="H491">
            <v>-61198190</v>
          </cell>
          <cell r="I491">
            <v>47350346</v>
          </cell>
          <cell r="J491">
            <v>32165589</v>
          </cell>
          <cell r="K491">
            <v>-9636893</v>
          </cell>
          <cell r="L491">
            <v>3495679</v>
          </cell>
          <cell r="M491">
            <v>11472556</v>
          </cell>
          <cell r="N491">
            <v>5932130</v>
          </cell>
          <cell r="O491">
            <v>11329589</v>
          </cell>
          <cell r="P491">
            <v>6639861</v>
          </cell>
          <cell r="Q491">
            <v>0</v>
          </cell>
        </row>
        <row r="492">
          <cell r="C492">
            <v>71201</v>
          </cell>
          <cell r="D492" t="str">
            <v>Concession</v>
          </cell>
          <cell r="F492">
            <v>23537707</v>
          </cell>
          <cell r="G492">
            <v>11859842</v>
          </cell>
          <cell r="H492">
            <v>-2897655</v>
          </cell>
          <cell r="I492">
            <v>34339181</v>
          </cell>
          <cell r="J492">
            <v>22516665</v>
          </cell>
          <cell r="K492">
            <v>-22542680</v>
          </cell>
          <cell r="L492">
            <v>-4973061</v>
          </cell>
          <cell r="M492">
            <v>-1164186</v>
          </cell>
          <cell r="N492">
            <v>210335</v>
          </cell>
          <cell r="O492">
            <v>-950206</v>
          </cell>
          <cell r="P492">
            <v>-1351548</v>
          </cell>
          <cell r="Q492">
            <v>0</v>
          </cell>
        </row>
        <row r="493">
          <cell r="C493">
            <v>71202</v>
          </cell>
          <cell r="D493" t="str">
            <v>Lounge Food and Beverages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</row>
        <row r="494">
          <cell r="C494">
            <v>71203</v>
          </cell>
          <cell r="D494" t="str">
            <v>Cost of Line Maintenance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</row>
        <row r="495">
          <cell r="C495">
            <v>71204</v>
          </cell>
          <cell r="D495" t="str">
            <v>Plastic for Disposal Cost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</row>
        <row r="496">
          <cell r="C496">
            <v>71205</v>
          </cell>
          <cell r="D496" t="str">
            <v>Operational Adhoc Cost</v>
          </cell>
          <cell r="F496">
            <v>0</v>
          </cell>
          <cell r="G496">
            <v>90000000</v>
          </cell>
          <cell r="H496">
            <v>-90000000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</row>
        <row r="497">
          <cell r="C497">
            <v>71206</v>
          </cell>
          <cell r="D497" t="str">
            <v>Reimbursement Expenses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</row>
        <row r="498">
          <cell r="C498">
            <v>71207</v>
          </cell>
          <cell r="D498" t="str">
            <v>Cost of Revenue Sharing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</row>
        <row r="499">
          <cell r="C499">
            <v>71208</v>
          </cell>
          <cell r="D499" t="str">
            <v>Fuel for Airside Equipments</v>
          </cell>
          <cell r="F499">
            <v>2880000</v>
          </cell>
          <cell r="G499">
            <v>5900000</v>
          </cell>
          <cell r="H499">
            <v>1700000</v>
          </cell>
          <cell r="I499">
            <v>2000000</v>
          </cell>
          <cell r="J499">
            <v>2410000</v>
          </cell>
          <cell r="K499">
            <v>1250000</v>
          </cell>
          <cell r="L499">
            <v>1500000</v>
          </cell>
          <cell r="M499">
            <v>2000000</v>
          </cell>
          <cell r="N499">
            <v>1500000</v>
          </cell>
          <cell r="O499">
            <v>2500000</v>
          </cell>
          <cell r="P499">
            <v>3000000</v>
          </cell>
          <cell r="Q499">
            <v>0</v>
          </cell>
        </row>
        <row r="500">
          <cell r="C500">
            <v>71209</v>
          </cell>
          <cell r="D500" t="str">
            <v>Reimbursement Expenses - Bagdel</v>
          </cell>
          <cell r="F500">
            <v>4920000</v>
          </cell>
          <cell r="G500">
            <v>0</v>
          </cell>
          <cell r="H500">
            <v>16370000</v>
          </cell>
          <cell r="I500">
            <v>6660000</v>
          </cell>
          <cell r="J500">
            <v>3478400</v>
          </cell>
          <cell r="K500">
            <v>7196830</v>
          </cell>
          <cell r="L500">
            <v>2110000</v>
          </cell>
          <cell r="M500">
            <v>6570000</v>
          </cell>
          <cell r="N500">
            <v>0</v>
          </cell>
          <cell r="O500">
            <v>5558000</v>
          </cell>
          <cell r="P500">
            <v>0</v>
          </cell>
          <cell r="Q500">
            <v>0</v>
          </cell>
        </row>
        <row r="501">
          <cell r="C501">
            <v>71210</v>
          </cell>
          <cell r="D501" t="str">
            <v>Lounge Space Rental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</row>
        <row r="502">
          <cell r="C502">
            <v>71211</v>
          </cell>
          <cell r="D502" t="str">
            <v>Sales &amp; Return Commission</v>
          </cell>
          <cell r="F502">
            <v>0</v>
          </cell>
          <cell r="G502">
            <v>0</v>
          </cell>
          <cell r="H502">
            <v>7691250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</row>
        <row r="503">
          <cell r="C503">
            <v>71250</v>
          </cell>
          <cell r="D503" t="str">
            <v>Uncreditable VAT-In</v>
          </cell>
          <cell r="F503">
            <v>3639651</v>
          </cell>
          <cell r="G503">
            <v>2983623</v>
          </cell>
          <cell r="H503">
            <v>5938215</v>
          </cell>
          <cell r="I503">
            <v>4351165</v>
          </cell>
          <cell r="J503">
            <v>3760524</v>
          </cell>
          <cell r="K503">
            <v>4458957</v>
          </cell>
          <cell r="L503">
            <v>4858740</v>
          </cell>
          <cell r="M503">
            <v>4066742</v>
          </cell>
          <cell r="N503">
            <v>4221795</v>
          </cell>
          <cell r="O503">
            <v>4221795</v>
          </cell>
          <cell r="P503">
            <v>4991409</v>
          </cell>
          <cell r="Q503">
            <v>0</v>
          </cell>
        </row>
        <row r="505">
          <cell r="C505">
            <v>71300</v>
          </cell>
          <cell r="D505" t="str">
            <v>Material for Warehousing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</row>
        <row r="506">
          <cell r="C506">
            <v>71301</v>
          </cell>
          <cell r="D506" t="str">
            <v>Packing Expenses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</row>
        <row r="507">
          <cell r="C507">
            <v>71302</v>
          </cell>
          <cell r="D507" t="str">
            <v>Unclaimed Cargo Disposal Cost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</row>
        <row r="508">
          <cell r="C508">
            <v>71303</v>
          </cell>
          <cell r="D508" t="str">
            <v>X-Ray Expenses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</row>
        <row r="509">
          <cell r="C509">
            <v>71304</v>
          </cell>
          <cell r="D509" t="str">
            <v>Reimbursement Handling (Kade)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</row>
        <row r="510">
          <cell r="C510">
            <v>71305</v>
          </cell>
          <cell r="D510" t="str">
            <v>CT Transport (OB)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</row>
        <row r="511">
          <cell r="C511">
            <v>71306</v>
          </cell>
          <cell r="D511" t="str">
            <v xml:space="preserve">Warehousing - Materai 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</row>
        <row r="512">
          <cell r="C512">
            <v>71307</v>
          </cell>
          <cell r="D512" t="str">
            <v>Cargo Equipment Rental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C513">
            <v>71399</v>
          </cell>
          <cell r="D513" t="str">
            <v>Other Warehousing Material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</row>
        <row r="515">
          <cell r="C515">
            <v>72000</v>
          </cell>
          <cell r="D515" t="str">
            <v>Sales and Marketing / Commercial Expenses</v>
          </cell>
          <cell r="F515">
            <v>0</v>
          </cell>
          <cell r="G515">
            <v>0</v>
          </cell>
          <cell r="H515">
            <v>0</v>
          </cell>
          <cell r="I515">
            <v>498000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7">
          <cell r="C517">
            <v>72100</v>
          </cell>
          <cell r="D517" t="str">
            <v>Commercial Expenses</v>
          </cell>
          <cell r="F517">
            <v>0</v>
          </cell>
          <cell r="G517">
            <v>0</v>
          </cell>
          <cell r="H517">
            <v>0</v>
          </cell>
          <cell r="I517">
            <v>498000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</row>
        <row r="518">
          <cell r="C518">
            <v>72101</v>
          </cell>
          <cell r="D518" t="str">
            <v>Sales and Return Commission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</row>
        <row r="519">
          <cell r="C519">
            <v>72102</v>
          </cell>
          <cell r="D519" t="str">
            <v>Advertising and Promotion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</row>
        <row r="520">
          <cell r="C520">
            <v>72103</v>
          </cell>
          <cell r="D520" t="str">
            <v>Souvernirs and Gifts</v>
          </cell>
          <cell r="F520">
            <v>0</v>
          </cell>
          <cell r="G520">
            <v>0</v>
          </cell>
          <cell r="H520">
            <v>0</v>
          </cell>
          <cell r="I520">
            <v>498000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C521">
            <v>72104</v>
          </cell>
          <cell r="D521" t="str">
            <v>Agreement Penalty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</row>
        <row r="522">
          <cell r="C522">
            <v>72105</v>
          </cell>
          <cell r="D522" t="str">
            <v>Client Retention Programs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</row>
        <row r="523">
          <cell r="C523">
            <v>72198</v>
          </cell>
          <cell r="D523" t="str">
            <v>Commercial Expenses - initiatives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</row>
        <row r="524">
          <cell r="C524">
            <v>72199</v>
          </cell>
          <cell r="D524" t="str">
            <v>Other Commercial Expense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</row>
        <row r="526">
          <cell r="C526">
            <v>73000</v>
          </cell>
          <cell r="D526" t="str">
            <v>Staff Cost</v>
          </cell>
          <cell r="F526">
            <v>54415589</v>
          </cell>
          <cell r="G526">
            <v>64345736</v>
          </cell>
          <cell r="H526">
            <v>36887618</v>
          </cell>
          <cell r="I526">
            <v>52348672</v>
          </cell>
          <cell r="J526">
            <v>55120951</v>
          </cell>
          <cell r="K526">
            <v>50789463</v>
          </cell>
          <cell r="L526">
            <v>48935014</v>
          </cell>
          <cell r="M526">
            <v>50940716</v>
          </cell>
          <cell r="N526">
            <v>51671548</v>
          </cell>
          <cell r="O526">
            <v>52097250</v>
          </cell>
          <cell r="P526">
            <v>48870395</v>
          </cell>
          <cell r="Q526">
            <v>0</v>
          </cell>
        </row>
        <row r="528">
          <cell r="C528">
            <v>73100</v>
          </cell>
          <cell r="D528" t="str">
            <v>Pay and Allowance</v>
          </cell>
          <cell r="F528">
            <v>44441389</v>
          </cell>
          <cell r="G528">
            <v>54371536</v>
          </cell>
          <cell r="H528">
            <v>26913418</v>
          </cell>
          <cell r="I528">
            <v>42374472</v>
          </cell>
          <cell r="J528">
            <v>45146751</v>
          </cell>
          <cell r="K528">
            <v>59111663</v>
          </cell>
          <cell r="L528">
            <v>42010214</v>
          </cell>
          <cell r="M528">
            <v>44015916</v>
          </cell>
          <cell r="N528">
            <v>44746748</v>
          </cell>
          <cell r="O528">
            <v>45172450</v>
          </cell>
          <cell r="P528">
            <v>41945595</v>
          </cell>
          <cell r="Q528">
            <v>0</v>
          </cell>
        </row>
        <row r="529">
          <cell r="C529">
            <v>73101</v>
          </cell>
          <cell r="D529" t="str">
            <v>Salaries</v>
          </cell>
          <cell r="F529">
            <v>31657821</v>
          </cell>
          <cell r="G529">
            <v>44741120</v>
          </cell>
          <cell r="H529">
            <v>23298222</v>
          </cell>
          <cell r="I529">
            <v>33525987</v>
          </cell>
          <cell r="J529">
            <v>35718233</v>
          </cell>
          <cell r="K529">
            <v>34895467</v>
          </cell>
          <cell r="L529">
            <v>35282000</v>
          </cell>
          <cell r="M529">
            <v>34848800</v>
          </cell>
          <cell r="N529">
            <v>35418150</v>
          </cell>
          <cell r="O529">
            <v>34497700</v>
          </cell>
          <cell r="P529">
            <v>35301650</v>
          </cell>
          <cell r="Q529">
            <v>0</v>
          </cell>
        </row>
        <row r="530">
          <cell r="C530">
            <v>73102</v>
          </cell>
          <cell r="D530" t="str">
            <v>Overtime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C531">
            <v>73103</v>
          </cell>
          <cell r="D531" t="str">
            <v>Part Timer</v>
          </cell>
          <cell r="F531">
            <v>0</v>
          </cell>
          <cell r="G531">
            <v>5210000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</row>
        <row r="532">
          <cell r="C532">
            <v>73104</v>
          </cell>
          <cell r="D532" t="str">
            <v>Meals on Duties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20000</v>
          </cell>
          <cell r="P532">
            <v>0</v>
          </cell>
          <cell r="Q532">
            <v>0</v>
          </cell>
        </row>
        <row r="533">
          <cell r="C533">
            <v>73105</v>
          </cell>
          <cell r="D533" t="str">
            <v>Medical Expenses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481726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</row>
        <row r="534">
          <cell r="C534">
            <v>73106</v>
          </cell>
          <cell r="D534" t="str">
            <v>Hospitalization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</row>
        <row r="535">
          <cell r="C535">
            <v>73107</v>
          </cell>
          <cell r="D535" t="str">
            <v>Jamsostek</v>
          </cell>
          <cell r="F535">
            <v>1436730</v>
          </cell>
          <cell r="G535">
            <v>1638591</v>
          </cell>
          <cell r="H535">
            <v>1602796</v>
          </cell>
          <cell r="I535">
            <v>1480546</v>
          </cell>
          <cell r="J535">
            <v>1602796</v>
          </cell>
          <cell r="K535">
            <v>1602796</v>
          </cell>
          <cell r="L535">
            <v>1602796</v>
          </cell>
          <cell r="M535">
            <v>1602796</v>
          </cell>
          <cell r="N535">
            <v>1602796</v>
          </cell>
          <cell r="O535">
            <v>1602796</v>
          </cell>
          <cell r="P535">
            <v>1481768</v>
          </cell>
          <cell r="Q535">
            <v>0</v>
          </cell>
        </row>
        <row r="536">
          <cell r="C536">
            <v>73108</v>
          </cell>
          <cell r="D536" t="str">
            <v>Pension Contribution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</row>
        <row r="537">
          <cell r="C537">
            <v>73109</v>
          </cell>
          <cell r="D537" t="str">
            <v>Car Scheme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</row>
        <row r="538">
          <cell r="C538">
            <v>73110</v>
          </cell>
          <cell r="D538" t="str">
            <v>Fuel Allowance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</row>
        <row r="539">
          <cell r="C539">
            <v>73111</v>
          </cell>
          <cell r="D539" t="str">
            <v>Housing Allowance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</row>
        <row r="540">
          <cell r="C540">
            <v>73112</v>
          </cell>
          <cell r="D540" t="str">
            <v>Annual Leave</v>
          </cell>
          <cell r="F540">
            <v>6241500</v>
          </cell>
          <cell r="G540">
            <v>0</v>
          </cell>
          <cell r="H540">
            <v>742500</v>
          </cell>
          <cell r="I540">
            <v>0</v>
          </cell>
          <cell r="J540">
            <v>5475000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1292500</v>
          </cell>
          <cell r="P540">
            <v>0</v>
          </cell>
          <cell r="Q540">
            <v>0</v>
          </cell>
        </row>
        <row r="541">
          <cell r="C541">
            <v>73113</v>
          </cell>
          <cell r="D541" t="str">
            <v>Productivity Bonuses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</row>
        <row r="542">
          <cell r="C542">
            <v>73114</v>
          </cell>
          <cell r="D542" t="str">
            <v>Donation to Employee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</row>
        <row r="543">
          <cell r="C543">
            <v>73115</v>
          </cell>
          <cell r="D543" t="str">
            <v>Company Award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</row>
        <row r="544">
          <cell r="C544">
            <v>73116</v>
          </cell>
          <cell r="D544" t="str">
            <v>Premi Health Insurance</v>
          </cell>
          <cell r="F544">
            <v>505500</v>
          </cell>
          <cell r="G544">
            <v>505500</v>
          </cell>
          <cell r="H544">
            <v>505500</v>
          </cell>
          <cell r="I544">
            <v>2686592</v>
          </cell>
          <cell r="J544">
            <v>1050773</v>
          </cell>
          <cell r="K544">
            <v>1050773</v>
          </cell>
          <cell r="L544">
            <v>1327815</v>
          </cell>
          <cell r="M544">
            <v>1115233</v>
          </cell>
          <cell r="N544">
            <v>1050773</v>
          </cell>
          <cell r="O544">
            <v>1050773</v>
          </cell>
          <cell r="P544">
            <v>1050773</v>
          </cell>
          <cell r="Q544">
            <v>0</v>
          </cell>
        </row>
        <row r="545">
          <cell r="C545">
            <v>73117</v>
          </cell>
          <cell r="D545" t="str">
            <v>Religion Day Allowance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18199100</v>
          </cell>
          <cell r="L545">
            <v>3033203</v>
          </cell>
          <cell r="M545">
            <v>3033203</v>
          </cell>
          <cell r="N545">
            <v>3033203</v>
          </cell>
          <cell r="O545">
            <v>3033203</v>
          </cell>
          <cell r="P545">
            <v>3033203</v>
          </cell>
          <cell r="Q545">
            <v>0</v>
          </cell>
        </row>
        <row r="546">
          <cell r="C546">
            <v>73118</v>
          </cell>
          <cell r="D546" t="str">
            <v>Shake Hand Allowance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</row>
        <row r="547">
          <cell r="C547">
            <v>73120</v>
          </cell>
          <cell r="D547" t="str">
            <v>Public Holiday Pay</v>
          </cell>
          <cell r="F547">
            <v>3835438</v>
          </cell>
          <cell r="G547">
            <v>1730325</v>
          </cell>
          <cell r="H547">
            <v>0</v>
          </cell>
          <cell r="I547">
            <v>4026147</v>
          </cell>
          <cell r="J547">
            <v>535549</v>
          </cell>
          <cell r="K547">
            <v>2117401</v>
          </cell>
          <cell r="L547">
            <v>0</v>
          </cell>
          <cell r="M547">
            <v>2613810</v>
          </cell>
          <cell r="N547">
            <v>2839752</v>
          </cell>
          <cell r="O547">
            <v>2873404</v>
          </cell>
          <cell r="P547">
            <v>276127</v>
          </cell>
          <cell r="Q547">
            <v>0</v>
          </cell>
        </row>
        <row r="548">
          <cell r="C548">
            <v>73122</v>
          </cell>
          <cell r="D548" t="str">
            <v>Communication Allowance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</row>
        <row r="549">
          <cell r="C549">
            <v>73123</v>
          </cell>
          <cell r="D549" t="str">
            <v>Premi Health Insurance - BPJS</v>
          </cell>
          <cell r="F549">
            <v>764400</v>
          </cell>
          <cell r="G549">
            <v>546000</v>
          </cell>
          <cell r="H549">
            <v>764400</v>
          </cell>
          <cell r="I549">
            <v>655200</v>
          </cell>
          <cell r="J549">
            <v>764400</v>
          </cell>
          <cell r="K549">
            <v>764400</v>
          </cell>
          <cell r="L549">
            <v>764400</v>
          </cell>
          <cell r="M549">
            <v>802074</v>
          </cell>
          <cell r="N549">
            <v>802074</v>
          </cell>
          <cell r="O549">
            <v>802074</v>
          </cell>
          <cell r="P549">
            <v>802074</v>
          </cell>
          <cell r="Q549">
            <v>0</v>
          </cell>
        </row>
        <row r="550">
          <cell r="C550">
            <v>73124</v>
          </cell>
          <cell r="D550" t="str">
            <v>Pension Contribution- BPJS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</row>
        <row r="551">
          <cell r="C551">
            <v>73199</v>
          </cell>
          <cell r="D551" t="str">
            <v>Other Pay and Allowance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</row>
        <row r="553">
          <cell r="C553">
            <v>73200</v>
          </cell>
          <cell r="D553" t="str">
            <v>Non-Pay and Allowance (Accrual)</v>
          </cell>
          <cell r="F553">
            <v>9974200</v>
          </cell>
          <cell r="G553">
            <v>9974200</v>
          </cell>
          <cell r="H553">
            <v>9974200</v>
          </cell>
          <cell r="I553">
            <v>9974200</v>
          </cell>
          <cell r="J553">
            <v>9974200</v>
          </cell>
          <cell r="K553">
            <v>-8322200</v>
          </cell>
          <cell r="L553">
            <v>6924800</v>
          </cell>
          <cell r="M553">
            <v>6924800</v>
          </cell>
          <cell r="N553">
            <v>6924800</v>
          </cell>
          <cell r="O553">
            <v>6924800</v>
          </cell>
          <cell r="P553">
            <v>6924800</v>
          </cell>
          <cell r="Q553">
            <v>0</v>
          </cell>
        </row>
        <row r="554">
          <cell r="C554">
            <v>73201</v>
          </cell>
          <cell r="D554" t="str">
            <v>Provision For UU No. 23/2003 (Accrual)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</row>
        <row r="555">
          <cell r="C555">
            <v>73202</v>
          </cell>
          <cell r="D555" t="str">
            <v>Pension Contribution (Accrual)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</row>
        <row r="556">
          <cell r="C556">
            <v>73203</v>
          </cell>
          <cell r="D556" t="str">
            <v>Productivity/Bonuses (Accrual)</v>
          </cell>
          <cell r="F556">
            <v>6924800</v>
          </cell>
          <cell r="G556">
            <v>6924800</v>
          </cell>
          <cell r="H556">
            <v>6924800</v>
          </cell>
          <cell r="I556">
            <v>6924800</v>
          </cell>
          <cell r="J556">
            <v>6924800</v>
          </cell>
          <cell r="K556">
            <v>6924800</v>
          </cell>
          <cell r="L556">
            <v>6924800</v>
          </cell>
          <cell r="M556">
            <v>6924800</v>
          </cell>
          <cell r="N556">
            <v>6924800</v>
          </cell>
          <cell r="O556">
            <v>6924800</v>
          </cell>
          <cell r="P556">
            <v>6924800</v>
          </cell>
          <cell r="Q556">
            <v>0</v>
          </cell>
        </row>
        <row r="557">
          <cell r="C557">
            <v>73204</v>
          </cell>
          <cell r="D557" t="str">
            <v>Operational Insentive (Accrual)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</row>
        <row r="558">
          <cell r="C558">
            <v>73205</v>
          </cell>
          <cell r="D558" t="str">
            <v>Religion Day (Accrual)</v>
          </cell>
          <cell r="F558">
            <v>3049400</v>
          </cell>
          <cell r="G558">
            <v>3049400</v>
          </cell>
          <cell r="H558">
            <v>3049400</v>
          </cell>
          <cell r="I558">
            <v>3049400</v>
          </cell>
          <cell r="J558">
            <v>3049400</v>
          </cell>
          <cell r="K558">
            <v>-15247000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</row>
        <row r="559">
          <cell r="C559">
            <v>73206</v>
          </cell>
          <cell r="D559" t="str">
            <v>Annual Leave (Accrual)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</row>
        <row r="560">
          <cell r="C560">
            <v>73207</v>
          </cell>
          <cell r="D560" t="str">
            <v>Shake Hand (Accrual)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</row>
        <row r="561">
          <cell r="C561">
            <v>73208</v>
          </cell>
          <cell r="D561" t="str">
            <v>Medical Claim (Accrual)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</row>
        <row r="562">
          <cell r="C562">
            <v>73288</v>
          </cell>
          <cell r="D562" t="str">
            <v>Staff Cost - Initiatives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</row>
        <row r="563">
          <cell r="C563">
            <v>74952</v>
          </cell>
          <cell r="D563" t="str">
            <v>Interdivision Charges - Staff Cost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</row>
        <row r="564">
          <cell r="C564">
            <v>73299</v>
          </cell>
          <cell r="D564" t="str">
            <v>Other Non-Pay and Allowance (Accrual)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</row>
        <row r="566">
          <cell r="D566" t="str">
            <v>Depreciation Expenses</v>
          </cell>
          <cell r="F566">
            <v>605515</v>
          </cell>
          <cell r="G566">
            <v>143977</v>
          </cell>
          <cell r="H566">
            <v>374746</v>
          </cell>
          <cell r="I566">
            <v>374746</v>
          </cell>
          <cell r="J566">
            <v>905995</v>
          </cell>
          <cell r="K566">
            <v>551829</v>
          </cell>
          <cell r="L566">
            <v>551829</v>
          </cell>
          <cell r="M566">
            <v>418122</v>
          </cell>
          <cell r="N566">
            <v>5328992</v>
          </cell>
          <cell r="O566">
            <v>4837851</v>
          </cell>
          <cell r="P566">
            <v>17527780</v>
          </cell>
          <cell r="Q566">
            <v>0</v>
          </cell>
        </row>
        <row r="568">
          <cell r="C568">
            <v>74650</v>
          </cell>
          <cell r="D568" t="str">
            <v>Depreciation Expenses - Own Assets</v>
          </cell>
          <cell r="F568">
            <v>605515</v>
          </cell>
          <cell r="G568">
            <v>143977</v>
          </cell>
          <cell r="H568">
            <v>374746</v>
          </cell>
          <cell r="I568">
            <v>374746</v>
          </cell>
          <cell r="J568">
            <v>905995</v>
          </cell>
          <cell r="K568">
            <v>551829</v>
          </cell>
          <cell r="L568">
            <v>551829</v>
          </cell>
          <cell r="M568">
            <v>418122</v>
          </cell>
          <cell r="N568">
            <v>5328992</v>
          </cell>
          <cell r="O568">
            <v>4837851</v>
          </cell>
          <cell r="P568">
            <v>13127640</v>
          </cell>
          <cell r="Q568">
            <v>0</v>
          </cell>
        </row>
        <row r="569">
          <cell r="C569">
            <v>74652</v>
          </cell>
          <cell r="D569" t="str">
            <v>Depr. Exp. Building and Building Improvement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</row>
        <row r="570">
          <cell r="C570">
            <v>74653</v>
          </cell>
          <cell r="D570" t="str">
            <v>Depr. Exp. Operating Equipment</v>
          </cell>
          <cell r="F570">
            <v>287500</v>
          </cell>
          <cell r="G570">
            <v>-174038</v>
          </cell>
          <cell r="H570">
            <v>56731</v>
          </cell>
          <cell r="I570">
            <v>56731</v>
          </cell>
          <cell r="J570">
            <v>587980</v>
          </cell>
          <cell r="K570">
            <v>233814</v>
          </cell>
          <cell r="L570">
            <v>233814</v>
          </cell>
          <cell r="M570">
            <v>233814</v>
          </cell>
          <cell r="N570">
            <v>5144684</v>
          </cell>
          <cell r="O570">
            <v>4653543</v>
          </cell>
          <cell r="P570">
            <v>12943332</v>
          </cell>
          <cell r="Q570">
            <v>0</v>
          </cell>
        </row>
        <row r="571">
          <cell r="C571">
            <v>74654</v>
          </cell>
          <cell r="D571" t="str">
            <v>Depr. Exp. Maintenance Equipment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</row>
        <row r="572">
          <cell r="C572">
            <v>74655</v>
          </cell>
          <cell r="D572" t="str">
            <v>Depr. Exp. Transportation Equipment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</row>
        <row r="573">
          <cell r="C573">
            <v>74656</v>
          </cell>
          <cell r="D573" t="str">
            <v>Depr. Exp. Office Equipment and Furniture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</row>
        <row r="574">
          <cell r="C574">
            <v>74657</v>
          </cell>
          <cell r="D574" t="str">
            <v>Depr. Exp. Communication Equipment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</row>
        <row r="575">
          <cell r="C575">
            <v>74658</v>
          </cell>
          <cell r="D575" t="str">
            <v>Depr. Exp. IT Equipment, Software</v>
          </cell>
          <cell r="F575">
            <v>318015</v>
          </cell>
          <cell r="G575">
            <v>318015</v>
          </cell>
          <cell r="H575">
            <v>318015</v>
          </cell>
          <cell r="I575">
            <v>318015</v>
          </cell>
          <cell r="J575">
            <v>318015</v>
          </cell>
          <cell r="K575">
            <v>318015</v>
          </cell>
          <cell r="L575">
            <v>318015</v>
          </cell>
          <cell r="M575">
            <v>184308</v>
          </cell>
          <cell r="N575">
            <v>184308</v>
          </cell>
          <cell r="O575">
            <v>184308</v>
          </cell>
          <cell r="P575">
            <v>184308</v>
          </cell>
          <cell r="Q575">
            <v>0</v>
          </cell>
        </row>
        <row r="576">
          <cell r="C576">
            <v>74659</v>
          </cell>
          <cell r="D576" t="str">
            <v>Depreciation Cost - Initiatives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</row>
        <row r="578">
          <cell r="C578">
            <v>74660</v>
          </cell>
          <cell r="D578" t="str">
            <v>Depreciation Expenses - Capital Lease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4400140</v>
          </cell>
          <cell r="Q578">
            <v>0</v>
          </cell>
        </row>
        <row r="579">
          <cell r="C579">
            <v>74661</v>
          </cell>
          <cell r="D579" t="str">
            <v>Depr. Exp. Operating Equipment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4400140</v>
          </cell>
          <cell r="Q579">
            <v>0</v>
          </cell>
        </row>
        <row r="581">
          <cell r="C581">
            <v>74000</v>
          </cell>
          <cell r="D581" t="str">
            <v>General Administration</v>
          </cell>
          <cell r="F581">
            <v>38187280</v>
          </cell>
          <cell r="G581">
            <v>50151497</v>
          </cell>
          <cell r="H581">
            <v>28005694</v>
          </cell>
          <cell r="I581">
            <v>30992000</v>
          </cell>
          <cell r="J581">
            <v>30002756</v>
          </cell>
          <cell r="K581">
            <v>30395239</v>
          </cell>
          <cell r="L581">
            <v>29587099</v>
          </cell>
          <cell r="M581">
            <v>27652484</v>
          </cell>
          <cell r="N581">
            <v>33951453</v>
          </cell>
          <cell r="O581">
            <v>59113153</v>
          </cell>
          <cell r="P581">
            <v>34253758</v>
          </cell>
          <cell r="Q581">
            <v>0</v>
          </cell>
        </row>
        <row r="583">
          <cell r="C583">
            <v>74100</v>
          </cell>
          <cell r="D583" t="str">
            <v>Transportation Expenses</v>
          </cell>
          <cell r="F583">
            <v>6039000</v>
          </cell>
          <cell r="G583">
            <v>11649000</v>
          </cell>
          <cell r="H583">
            <v>845000</v>
          </cell>
          <cell r="I583">
            <v>3210000</v>
          </cell>
          <cell r="J583">
            <v>462095</v>
          </cell>
          <cell r="K583">
            <v>628095</v>
          </cell>
          <cell r="L583">
            <v>423095</v>
          </cell>
          <cell r="M583">
            <v>513345</v>
          </cell>
          <cell r="N583">
            <v>973095</v>
          </cell>
          <cell r="O583">
            <v>35323095</v>
          </cell>
          <cell r="P583">
            <v>4339300</v>
          </cell>
          <cell r="Q583">
            <v>0</v>
          </cell>
        </row>
        <row r="584">
          <cell r="C584">
            <v>73119</v>
          </cell>
          <cell r="D584" t="str">
            <v>Daily Allowance</v>
          </cell>
          <cell r="F584">
            <v>0</v>
          </cell>
          <cell r="G584">
            <v>0</v>
          </cell>
          <cell r="H584">
            <v>800000</v>
          </cell>
          <cell r="I584">
            <v>1260000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</row>
        <row r="585">
          <cell r="C585">
            <v>74101</v>
          </cell>
          <cell r="D585" t="str">
            <v>Travel Expense Abroad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</row>
        <row r="586">
          <cell r="C586">
            <v>74102</v>
          </cell>
          <cell r="D586" t="str">
            <v>Travel Expense Domestic</v>
          </cell>
          <cell r="F586">
            <v>4284000</v>
          </cell>
          <cell r="G586">
            <v>8079000</v>
          </cell>
          <cell r="H586">
            <v>0</v>
          </cell>
          <cell r="I586">
            <v>1950000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4339300</v>
          </cell>
          <cell r="Q586">
            <v>0</v>
          </cell>
        </row>
        <row r="587">
          <cell r="C587">
            <v>74103</v>
          </cell>
          <cell r="D587" t="str">
            <v>Transport Services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</row>
        <row r="588">
          <cell r="C588">
            <v>74104</v>
          </cell>
          <cell r="D588" t="str">
            <v>Airport Pass and ID Card</v>
          </cell>
          <cell r="F588">
            <v>255000</v>
          </cell>
          <cell r="G588">
            <v>3570000</v>
          </cell>
          <cell r="H588">
            <v>0</v>
          </cell>
          <cell r="I588">
            <v>0</v>
          </cell>
          <cell r="J588">
            <v>0</v>
          </cell>
          <cell r="K588">
            <v>255000</v>
          </cell>
          <cell r="L588">
            <v>0</v>
          </cell>
          <cell r="M588">
            <v>0</v>
          </cell>
          <cell r="N588">
            <v>200000</v>
          </cell>
          <cell r="O588">
            <v>0</v>
          </cell>
          <cell r="P588">
            <v>0</v>
          </cell>
          <cell r="Q588">
            <v>0</v>
          </cell>
        </row>
        <row r="589">
          <cell r="C589">
            <v>74105</v>
          </cell>
          <cell r="D589" t="str">
            <v>Transportation Local</v>
          </cell>
          <cell r="F589">
            <v>1500000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350000</v>
          </cell>
          <cell r="O589">
            <v>0</v>
          </cell>
          <cell r="P589">
            <v>0</v>
          </cell>
          <cell r="Q589">
            <v>0</v>
          </cell>
        </row>
        <row r="590">
          <cell r="C590">
            <v>74106</v>
          </cell>
          <cell r="D590" t="str">
            <v>Fuel for Vehicles</v>
          </cell>
          <cell r="F590">
            <v>0</v>
          </cell>
          <cell r="G590">
            <v>0</v>
          </cell>
          <cell r="H590">
            <v>45000</v>
          </cell>
          <cell r="I590">
            <v>0</v>
          </cell>
          <cell r="J590">
            <v>462095</v>
          </cell>
          <cell r="K590">
            <v>373095</v>
          </cell>
          <cell r="L590">
            <v>423095</v>
          </cell>
          <cell r="M590">
            <v>513345</v>
          </cell>
          <cell r="N590">
            <v>423095</v>
          </cell>
          <cell r="O590">
            <v>323095</v>
          </cell>
          <cell r="P590">
            <v>0</v>
          </cell>
          <cell r="Q590">
            <v>0</v>
          </cell>
        </row>
        <row r="591">
          <cell r="C591">
            <v>74107</v>
          </cell>
          <cell r="D591" t="str">
            <v>Freight Expenses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35000000</v>
          </cell>
          <cell r="P591">
            <v>0</v>
          </cell>
          <cell r="Q591">
            <v>0</v>
          </cell>
        </row>
        <row r="592">
          <cell r="C592">
            <v>74108</v>
          </cell>
          <cell r="D592" t="str">
            <v xml:space="preserve">Packing/Repacking 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</row>
        <row r="594">
          <cell r="C594">
            <v>74150</v>
          </cell>
          <cell r="D594" t="str">
            <v>Training and Recruitment</v>
          </cell>
          <cell r="F594">
            <v>1260000</v>
          </cell>
          <cell r="G594">
            <v>1080000</v>
          </cell>
          <cell r="H594">
            <v>0</v>
          </cell>
          <cell r="I594">
            <v>540000</v>
          </cell>
          <cell r="J594">
            <v>2972000</v>
          </cell>
          <cell r="K594">
            <v>0</v>
          </cell>
          <cell r="L594">
            <v>0</v>
          </cell>
          <cell r="M594">
            <v>0</v>
          </cell>
          <cell r="N594">
            <v>400000</v>
          </cell>
          <cell r="O594">
            <v>0</v>
          </cell>
          <cell r="P594">
            <v>0</v>
          </cell>
          <cell r="Q594">
            <v>0</v>
          </cell>
        </row>
        <row r="595">
          <cell r="C595">
            <v>73121</v>
          </cell>
          <cell r="D595" t="str">
            <v>Daily Allowance - Trainning</v>
          </cell>
          <cell r="F595">
            <v>1260000</v>
          </cell>
          <cell r="G595">
            <v>1080000</v>
          </cell>
          <cell r="H595">
            <v>0</v>
          </cell>
          <cell r="I595">
            <v>540000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400000</v>
          </cell>
          <cell r="O595">
            <v>0</v>
          </cell>
          <cell r="P595">
            <v>0</v>
          </cell>
          <cell r="Q595">
            <v>0</v>
          </cell>
        </row>
        <row r="596">
          <cell r="C596">
            <v>74151</v>
          </cell>
          <cell r="D596" t="str">
            <v>Training Domestic (In-House Training)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2972000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</row>
        <row r="597">
          <cell r="C597">
            <v>74152</v>
          </cell>
          <cell r="D597" t="str">
            <v>Training Abroad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</row>
        <row r="598">
          <cell r="C598">
            <v>74153</v>
          </cell>
          <cell r="D598" t="str">
            <v>Training for Company (O/S - Sbjcted to WHT)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</row>
        <row r="599">
          <cell r="C599">
            <v>74154</v>
          </cell>
          <cell r="D599" t="str">
            <v>Employee Recruitment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</row>
        <row r="600">
          <cell r="C600">
            <v>74155</v>
          </cell>
          <cell r="D600" t="str">
            <v>Medical Check Up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</row>
        <row r="601">
          <cell r="C601">
            <v>74156</v>
          </cell>
          <cell r="D601" t="str">
            <v>Instructors Fee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</row>
        <row r="602">
          <cell r="C602">
            <v>74157</v>
          </cell>
          <cell r="D602" t="str">
            <v>Workshop and Conference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</row>
        <row r="604">
          <cell r="C604">
            <v>74200</v>
          </cell>
          <cell r="D604" t="str">
            <v>Utilities Expense</v>
          </cell>
          <cell r="F604">
            <v>1706572</v>
          </cell>
          <cell r="G604">
            <v>497045</v>
          </cell>
          <cell r="H604">
            <v>287881</v>
          </cell>
          <cell r="I604">
            <v>294628</v>
          </cell>
          <cell r="J604">
            <v>493889</v>
          </cell>
          <cell r="K604">
            <v>1292212</v>
          </cell>
          <cell r="L604">
            <v>2583216</v>
          </cell>
          <cell r="M604">
            <v>1418681</v>
          </cell>
          <cell r="N604">
            <v>224000</v>
          </cell>
          <cell r="O604">
            <v>224000</v>
          </cell>
          <cell r="P604">
            <v>0</v>
          </cell>
          <cell r="Q604">
            <v>0</v>
          </cell>
        </row>
        <row r="605">
          <cell r="C605">
            <v>74201</v>
          </cell>
          <cell r="D605" t="str">
            <v>Water</v>
          </cell>
          <cell r="F605">
            <v>672000</v>
          </cell>
          <cell r="G605">
            <v>0</v>
          </cell>
          <cell r="H605">
            <v>0</v>
          </cell>
          <cell r="I605">
            <v>0</v>
          </cell>
          <cell r="J605">
            <v>224000</v>
          </cell>
          <cell r="K605">
            <v>224000</v>
          </cell>
          <cell r="L605">
            <v>224000</v>
          </cell>
          <cell r="M605">
            <v>224000</v>
          </cell>
          <cell r="N605">
            <v>224000</v>
          </cell>
          <cell r="O605">
            <v>224000</v>
          </cell>
          <cell r="P605">
            <v>0</v>
          </cell>
          <cell r="Q605">
            <v>0</v>
          </cell>
        </row>
        <row r="606">
          <cell r="C606">
            <v>74202</v>
          </cell>
          <cell r="D606" t="str">
            <v>Electricity</v>
          </cell>
          <cell r="F606">
            <v>1034572</v>
          </cell>
          <cell r="G606">
            <v>497045</v>
          </cell>
          <cell r="H606">
            <v>287881</v>
          </cell>
          <cell r="I606">
            <v>294628</v>
          </cell>
          <cell r="J606">
            <v>269889</v>
          </cell>
          <cell r="K606">
            <v>1068212</v>
          </cell>
          <cell r="L606">
            <v>2359216</v>
          </cell>
          <cell r="M606">
            <v>1194681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</row>
        <row r="608">
          <cell r="C608">
            <v>74250</v>
          </cell>
          <cell r="D608" t="str">
            <v>Communication</v>
          </cell>
          <cell r="F608">
            <v>3380000</v>
          </cell>
          <cell r="G608">
            <v>11473291</v>
          </cell>
          <cell r="H608">
            <v>3962822</v>
          </cell>
          <cell r="I608">
            <v>3552822</v>
          </cell>
          <cell r="J608">
            <v>3752822</v>
          </cell>
          <cell r="K608">
            <v>2950000</v>
          </cell>
          <cell r="L608">
            <v>2950000</v>
          </cell>
          <cell r="M608">
            <v>2950000</v>
          </cell>
          <cell r="N608">
            <v>2950000</v>
          </cell>
          <cell r="O608">
            <v>2950000</v>
          </cell>
          <cell r="P608">
            <v>2750000</v>
          </cell>
          <cell r="Q608">
            <v>0</v>
          </cell>
        </row>
        <row r="609">
          <cell r="C609">
            <v>74251</v>
          </cell>
          <cell r="D609" t="str">
            <v>Telephone and Faximile</v>
          </cell>
          <cell r="F609">
            <v>0</v>
          </cell>
          <cell r="G609">
            <v>8723291</v>
          </cell>
          <cell r="H609">
            <v>802822</v>
          </cell>
          <cell r="I609">
            <v>802822</v>
          </cell>
          <cell r="J609">
            <v>802822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</row>
        <row r="610">
          <cell r="C610">
            <v>74252</v>
          </cell>
          <cell r="D610" t="str">
            <v>SITA Costs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</row>
        <row r="611">
          <cell r="C611">
            <v>74253</v>
          </cell>
          <cell r="D611" t="str">
            <v>Network Communications - Lintas Artha, ADSL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</row>
        <row r="612">
          <cell r="C612">
            <v>74254</v>
          </cell>
          <cell r="D612" t="str">
            <v>Radio Communication</v>
          </cell>
          <cell r="F612">
            <v>2750000</v>
          </cell>
          <cell r="G612">
            <v>2750000</v>
          </cell>
          <cell r="H612">
            <v>2750000</v>
          </cell>
          <cell r="I612">
            <v>2750000</v>
          </cell>
          <cell r="J612">
            <v>2750000</v>
          </cell>
          <cell r="K612">
            <v>2750000</v>
          </cell>
          <cell r="L612">
            <v>2750000</v>
          </cell>
          <cell r="M612">
            <v>2750000</v>
          </cell>
          <cell r="N612">
            <v>2750000</v>
          </cell>
          <cell r="O612">
            <v>2750000</v>
          </cell>
          <cell r="P612">
            <v>2750000</v>
          </cell>
          <cell r="Q612">
            <v>0</v>
          </cell>
        </row>
        <row r="613">
          <cell r="C613">
            <v>74299</v>
          </cell>
          <cell r="D613" t="str">
            <v>Other Communication</v>
          </cell>
          <cell r="F613">
            <v>630000</v>
          </cell>
          <cell r="G613">
            <v>0</v>
          </cell>
          <cell r="H613">
            <v>410000</v>
          </cell>
          <cell r="I613">
            <v>0</v>
          </cell>
          <cell r="J613">
            <v>200000</v>
          </cell>
          <cell r="K613">
            <v>200000</v>
          </cell>
          <cell r="L613">
            <v>200000</v>
          </cell>
          <cell r="M613">
            <v>200000</v>
          </cell>
          <cell r="N613">
            <v>200000</v>
          </cell>
          <cell r="O613">
            <v>200000</v>
          </cell>
          <cell r="P613">
            <v>0</v>
          </cell>
          <cell r="Q613">
            <v>0</v>
          </cell>
        </row>
        <row r="615">
          <cell r="C615">
            <v>74300</v>
          </cell>
          <cell r="D615" t="str">
            <v>Office Supplies and Stationary and Others</v>
          </cell>
          <cell r="F615">
            <v>4193608</v>
          </cell>
          <cell r="G615">
            <v>1946216</v>
          </cell>
          <cell r="H615">
            <v>2020041</v>
          </cell>
          <cell r="I615">
            <v>0</v>
          </cell>
          <cell r="J615">
            <v>2094000</v>
          </cell>
          <cell r="K615">
            <v>3661082</v>
          </cell>
          <cell r="L615">
            <v>1388438</v>
          </cell>
          <cell r="M615">
            <v>1682258</v>
          </cell>
          <cell r="N615">
            <v>2862208</v>
          </cell>
          <cell r="O615">
            <v>1311708</v>
          </cell>
          <cell r="P615">
            <v>703108</v>
          </cell>
          <cell r="Q615">
            <v>0</v>
          </cell>
        </row>
        <row r="616">
          <cell r="C616">
            <v>74301</v>
          </cell>
          <cell r="D616" t="str">
            <v>Photocopy</v>
          </cell>
          <cell r="F616">
            <v>127000</v>
          </cell>
          <cell r="G616">
            <v>0</v>
          </cell>
          <cell r="H616">
            <v>209300</v>
          </cell>
          <cell r="I616">
            <v>0</v>
          </cell>
          <cell r="J616">
            <v>195000</v>
          </cell>
          <cell r="K616">
            <v>164000</v>
          </cell>
          <cell r="L616">
            <v>136500</v>
          </cell>
          <cell r="M616">
            <v>175000</v>
          </cell>
          <cell r="N616">
            <v>302550</v>
          </cell>
          <cell r="O616">
            <v>52500</v>
          </cell>
          <cell r="P616">
            <v>0</v>
          </cell>
          <cell r="Q616">
            <v>0</v>
          </cell>
        </row>
        <row r="617">
          <cell r="C617">
            <v>74302</v>
          </cell>
          <cell r="D617" t="str">
            <v>Office Cleaning Supplies and Services</v>
          </cell>
          <cell r="F617">
            <v>87200</v>
          </cell>
          <cell r="G617">
            <v>540000</v>
          </cell>
          <cell r="H617">
            <v>0</v>
          </cell>
          <cell r="I617">
            <v>0</v>
          </cell>
          <cell r="J617">
            <v>108600</v>
          </cell>
          <cell r="K617">
            <v>0</v>
          </cell>
          <cell r="L617">
            <v>0</v>
          </cell>
          <cell r="M617">
            <v>0</v>
          </cell>
          <cell r="N617">
            <v>700000</v>
          </cell>
          <cell r="O617">
            <v>0</v>
          </cell>
          <cell r="P617">
            <v>0</v>
          </cell>
          <cell r="Q617">
            <v>0</v>
          </cell>
        </row>
        <row r="618">
          <cell r="C618">
            <v>74303</v>
          </cell>
          <cell r="D618" t="str">
            <v>Printing, Stationery, Office Supplies</v>
          </cell>
          <cell r="F618">
            <v>3307550</v>
          </cell>
          <cell r="G618">
            <v>0</v>
          </cell>
          <cell r="H618">
            <v>1645599</v>
          </cell>
          <cell r="I618">
            <v>0</v>
          </cell>
          <cell r="J618">
            <v>877400</v>
          </cell>
          <cell r="K618">
            <v>585650</v>
          </cell>
          <cell r="L618">
            <v>412000</v>
          </cell>
          <cell r="M618">
            <v>639150</v>
          </cell>
          <cell r="N618">
            <v>991550</v>
          </cell>
          <cell r="O618">
            <v>435600</v>
          </cell>
          <cell r="P618">
            <v>0</v>
          </cell>
          <cell r="Q618">
            <v>0</v>
          </cell>
        </row>
        <row r="619">
          <cell r="C619">
            <v>74304</v>
          </cell>
          <cell r="D619" t="str">
            <v>Stamp and Postage</v>
          </cell>
          <cell r="F619">
            <v>298000</v>
          </cell>
          <cell r="G619">
            <v>0</v>
          </cell>
          <cell r="H619">
            <v>539000</v>
          </cell>
          <cell r="I619">
            <v>0</v>
          </cell>
          <cell r="J619">
            <v>913000</v>
          </cell>
          <cell r="K619">
            <v>99000</v>
          </cell>
          <cell r="L619">
            <v>136830</v>
          </cell>
          <cell r="M619">
            <v>165000</v>
          </cell>
          <cell r="N619">
            <v>165000</v>
          </cell>
          <cell r="O619">
            <v>120500</v>
          </cell>
          <cell r="P619">
            <v>0</v>
          </cell>
          <cell r="Q619">
            <v>0</v>
          </cell>
        </row>
        <row r="620">
          <cell r="C620">
            <v>74305</v>
          </cell>
          <cell r="D620" t="str">
            <v>Library</v>
          </cell>
          <cell r="F620">
            <v>373858</v>
          </cell>
          <cell r="G620">
            <v>1406216</v>
          </cell>
          <cell r="H620">
            <v>-373858</v>
          </cell>
          <cell r="I620">
            <v>0</v>
          </cell>
          <cell r="J620">
            <v>0</v>
          </cell>
          <cell r="K620">
            <v>2812432</v>
          </cell>
          <cell r="L620">
            <v>703108</v>
          </cell>
          <cell r="M620">
            <v>703108</v>
          </cell>
          <cell r="N620">
            <v>703108</v>
          </cell>
          <cell r="O620">
            <v>703108</v>
          </cell>
          <cell r="P620">
            <v>703108</v>
          </cell>
          <cell r="Q620">
            <v>0</v>
          </cell>
        </row>
        <row r="621">
          <cell r="C621">
            <v>74306</v>
          </cell>
          <cell r="D621" t="str">
            <v>Subscription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</row>
        <row r="623">
          <cell r="C623">
            <v>74350</v>
          </cell>
          <cell r="D623" t="str">
            <v>Representation, Entertainment and Donation</v>
          </cell>
          <cell r="F623">
            <v>0</v>
          </cell>
          <cell r="G623">
            <v>0</v>
          </cell>
          <cell r="H623">
            <v>720000</v>
          </cell>
          <cell r="I623">
            <v>0</v>
          </cell>
          <cell r="J623">
            <v>476300</v>
          </cell>
          <cell r="K623">
            <v>1337000</v>
          </cell>
          <cell r="L623">
            <v>203000</v>
          </cell>
          <cell r="M623">
            <v>0</v>
          </cell>
          <cell r="N623">
            <v>1070200</v>
          </cell>
          <cell r="O623">
            <v>0</v>
          </cell>
          <cell r="P623">
            <v>1482000</v>
          </cell>
          <cell r="Q623">
            <v>0</v>
          </cell>
        </row>
        <row r="624">
          <cell r="C624">
            <v>74351</v>
          </cell>
          <cell r="D624" t="str">
            <v>Represent. and Donation (Fiscal Non-Deductable Exp.)</v>
          </cell>
          <cell r="F624">
            <v>0</v>
          </cell>
          <cell r="G624">
            <v>0</v>
          </cell>
          <cell r="H624">
            <v>720000</v>
          </cell>
          <cell r="I624">
            <v>0</v>
          </cell>
          <cell r="J624">
            <v>0</v>
          </cell>
          <cell r="K624">
            <v>822000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</row>
        <row r="625">
          <cell r="C625">
            <v>74352</v>
          </cell>
          <cell r="D625" t="str">
            <v xml:space="preserve">Entertainment (Fiscal Deductable Exp.) 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476300</v>
          </cell>
          <cell r="K625">
            <v>515000</v>
          </cell>
          <cell r="L625">
            <v>203000</v>
          </cell>
          <cell r="M625">
            <v>0</v>
          </cell>
          <cell r="N625">
            <v>1070200</v>
          </cell>
          <cell r="O625">
            <v>0</v>
          </cell>
          <cell r="P625">
            <v>1482000</v>
          </cell>
          <cell r="Q625">
            <v>0</v>
          </cell>
        </row>
        <row r="627">
          <cell r="C627">
            <v>74400</v>
          </cell>
          <cell r="D627" t="str">
            <v>Repair and Maintenance</v>
          </cell>
          <cell r="F627">
            <v>1576150</v>
          </cell>
          <cell r="G627">
            <v>4661995</v>
          </cell>
          <cell r="H627">
            <v>1326000</v>
          </cell>
          <cell r="I627">
            <v>2069000</v>
          </cell>
          <cell r="J627">
            <v>512300</v>
          </cell>
          <cell r="K627">
            <v>1287500</v>
          </cell>
          <cell r="L627">
            <v>2500000</v>
          </cell>
          <cell r="M627">
            <v>348850</v>
          </cell>
          <cell r="N627">
            <v>1997600</v>
          </cell>
          <cell r="O627">
            <v>65000</v>
          </cell>
          <cell r="P627">
            <v>2060000</v>
          </cell>
          <cell r="Q627">
            <v>0</v>
          </cell>
        </row>
        <row r="628">
          <cell r="C628">
            <v>74401</v>
          </cell>
          <cell r="D628" t="str">
            <v>RM - Building and Building Improvement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</row>
        <row r="629">
          <cell r="C629">
            <v>74402</v>
          </cell>
          <cell r="D629" t="str">
            <v>RM - Operating Equipment</v>
          </cell>
          <cell r="F629">
            <v>1353000</v>
          </cell>
          <cell r="G629">
            <v>2366995</v>
          </cell>
          <cell r="H629">
            <v>1326000</v>
          </cell>
          <cell r="I629">
            <v>2069000</v>
          </cell>
          <cell r="J629">
            <v>512300</v>
          </cell>
          <cell r="K629">
            <v>537500</v>
          </cell>
          <cell r="L629">
            <v>2500000</v>
          </cell>
          <cell r="M629">
            <v>48850</v>
          </cell>
          <cell r="N629">
            <v>1997600</v>
          </cell>
          <cell r="O629">
            <v>0</v>
          </cell>
          <cell r="P629">
            <v>2060000</v>
          </cell>
          <cell r="Q629">
            <v>0</v>
          </cell>
        </row>
        <row r="630">
          <cell r="C630">
            <v>74403</v>
          </cell>
          <cell r="D630" t="str">
            <v>RM - Maintenance Equipment</v>
          </cell>
          <cell r="F630">
            <v>0</v>
          </cell>
          <cell r="G630">
            <v>2295000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</row>
        <row r="631">
          <cell r="C631">
            <v>74404</v>
          </cell>
          <cell r="D631" t="str">
            <v>RM - Transportation Equipment</v>
          </cell>
          <cell r="F631">
            <v>223150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750000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</row>
        <row r="632">
          <cell r="C632">
            <v>74405</v>
          </cell>
          <cell r="D632" t="str">
            <v>RM - Office Equipment and Furniture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300000</v>
          </cell>
          <cell r="N632">
            <v>0</v>
          </cell>
          <cell r="O632">
            <v>65000</v>
          </cell>
          <cell r="P632">
            <v>0</v>
          </cell>
          <cell r="Q632">
            <v>0</v>
          </cell>
        </row>
        <row r="633">
          <cell r="C633">
            <v>74406</v>
          </cell>
          <cell r="D633" t="str">
            <v>RM - Communication Equipment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C634">
            <v>74407</v>
          </cell>
          <cell r="D634" t="str">
            <v>RM - IT Equipment, Software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</row>
        <row r="635">
          <cell r="C635">
            <v>74408</v>
          </cell>
          <cell r="D635" t="str">
            <v>RM - Leased Assets Maintenance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</row>
        <row r="636">
          <cell r="C636">
            <v>74409</v>
          </cell>
          <cell r="D636" t="str">
            <v>RM - Service Charge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</row>
        <row r="637">
          <cell r="C637">
            <v>74410</v>
          </cell>
          <cell r="D637" t="str">
            <v>RM - Inventory Short/Over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</row>
        <row r="638">
          <cell r="C638">
            <v>74448</v>
          </cell>
          <cell r="D638" t="str">
            <v>RM - Others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</row>
        <row r="639">
          <cell r="C639">
            <v>74449</v>
          </cell>
          <cell r="D639" t="str">
            <v>Fee of Maintenance (Sbjct to WHT)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</row>
        <row r="641">
          <cell r="C641">
            <v>74450</v>
          </cell>
          <cell r="D641" t="str">
            <v>Rent Expenses</v>
          </cell>
          <cell r="F641">
            <v>18177250</v>
          </cell>
          <cell r="G641">
            <v>18177250</v>
          </cell>
          <cell r="H641">
            <v>18177250</v>
          </cell>
          <cell r="I641">
            <v>18222050</v>
          </cell>
          <cell r="J641">
            <v>18188450</v>
          </cell>
          <cell r="K641">
            <v>18188450</v>
          </cell>
          <cell r="L641">
            <v>18188450</v>
          </cell>
          <cell r="M641">
            <v>18188450</v>
          </cell>
          <cell r="N641">
            <v>18188450</v>
          </cell>
          <cell r="O641">
            <v>18188450</v>
          </cell>
          <cell r="P641">
            <v>18188450</v>
          </cell>
          <cell r="Q641">
            <v>0</v>
          </cell>
        </row>
        <row r="642">
          <cell r="C642">
            <v>74451</v>
          </cell>
          <cell r="D642" t="str">
            <v>Space and Office rental</v>
          </cell>
          <cell r="F642">
            <v>18177250</v>
          </cell>
          <cell r="G642">
            <v>18177250</v>
          </cell>
          <cell r="H642">
            <v>18177250</v>
          </cell>
          <cell r="I642">
            <v>18222050</v>
          </cell>
          <cell r="J642">
            <v>18188450</v>
          </cell>
          <cell r="K642">
            <v>18188450</v>
          </cell>
          <cell r="L642">
            <v>18188450</v>
          </cell>
          <cell r="M642">
            <v>18188450</v>
          </cell>
          <cell r="N642">
            <v>18188450</v>
          </cell>
          <cell r="O642">
            <v>18188450</v>
          </cell>
          <cell r="P642">
            <v>18188450</v>
          </cell>
          <cell r="Q642">
            <v>0</v>
          </cell>
        </row>
        <row r="643">
          <cell r="C643">
            <v>74452</v>
          </cell>
          <cell r="D643" t="str">
            <v>Office and IT Equipment (PC, Laptop, Server)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</row>
        <row r="644">
          <cell r="C644">
            <v>74453</v>
          </cell>
          <cell r="D644" t="str">
            <v>Vehicles Rental Expense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</row>
        <row r="645">
          <cell r="C645">
            <v>74454</v>
          </cell>
          <cell r="D645" t="str">
            <v>Accomodation Expense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</row>
        <row r="646">
          <cell r="C646">
            <v>74455</v>
          </cell>
          <cell r="D646" t="str">
            <v>Photocopy Machine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</row>
        <row r="647">
          <cell r="C647">
            <v>74456</v>
          </cell>
          <cell r="D647" t="str">
            <v>Dispenser Machine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</row>
        <row r="648">
          <cell r="C648">
            <v>74499</v>
          </cell>
          <cell r="D648" t="str">
            <v>Other Rent Expenses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</row>
        <row r="650">
          <cell r="C650">
            <v>74500</v>
          </cell>
          <cell r="D650" t="str">
            <v>Insurance Expenses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</row>
        <row r="651">
          <cell r="C651">
            <v>74501</v>
          </cell>
          <cell r="D651" t="str">
            <v>GH Liabilities Insurance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</row>
        <row r="652">
          <cell r="C652">
            <v>74502</v>
          </cell>
          <cell r="D652" t="str">
            <v>Cargo Liabilities Insurance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</row>
        <row r="653">
          <cell r="C653">
            <v>74503</v>
          </cell>
          <cell r="D653" t="str">
            <v>GSE Insurance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</row>
        <row r="654">
          <cell r="C654">
            <v>74504</v>
          </cell>
          <cell r="D654" t="str">
            <v>Building Insurance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</row>
        <row r="655">
          <cell r="C655">
            <v>74505</v>
          </cell>
          <cell r="D655" t="str">
            <v>Vehicles Insurance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</row>
        <row r="656">
          <cell r="C656">
            <v>74506</v>
          </cell>
          <cell r="D656" t="str">
            <v>Radio Communication Insurance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</row>
        <row r="657">
          <cell r="C657">
            <v>74549</v>
          </cell>
          <cell r="D657" t="str">
            <v>Other Insurance Expense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</row>
        <row r="659">
          <cell r="C659">
            <v>74550</v>
          </cell>
          <cell r="D659" t="str">
            <v>Professional fee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</row>
        <row r="660">
          <cell r="C660">
            <v>74551</v>
          </cell>
          <cell r="D660" t="str">
            <v>Audit fees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</row>
        <row r="661">
          <cell r="C661">
            <v>74552</v>
          </cell>
          <cell r="D661" t="str">
            <v>Tax Consultants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</row>
        <row r="662">
          <cell r="C662">
            <v>74553</v>
          </cell>
          <cell r="D662" t="str">
            <v>Actuarial Services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</row>
        <row r="663">
          <cell r="C663">
            <v>74554</v>
          </cell>
          <cell r="D663" t="str">
            <v>Legal Consultants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</row>
        <row r="664">
          <cell r="C664">
            <v>74555</v>
          </cell>
          <cell r="D664" t="str">
            <v>Management Fees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</row>
        <row r="665">
          <cell r="C665">
            <v>74556</v>
          </cell>
          <cell r="D665" t="str">
            <v>Monthly Doctor's Fees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</row>
        <row r="666">
          <cell r="C666">
            <v>74599</v>
          </cell>
          <cell r="D666" t="str">
            <v>Other professional Services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</row>
        <row r="668">
          <cell r="C668">
            <v>74600</v>
          </cell>
          <cell r="D668" t="str">
            <v>Permits and Licenses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600000</v>
          </cell>
          <cell r="Q668">
            <v>0</v>
          </cell>
        </row>
        <row r="669">
          <cell r="C669">
            <v>74601</v>
          </cell>
          <cell r="D669" t="str">
            <v>Software Licences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</row>
        <row r="670">
          <cell r="C670">
            <v>74602</v>
          </cell>
          <cell r="D670" t="str">
            <v>Operator Licences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600000</v>
          </cell>
          <cell r="Q670">
            <v>0</v>
          </cell>
        </row>
        <row r="671">
          <cell r="C671">
            <v>74603</v>
          </cell>
          <cell r="D671" t="str">
            <v>Vehicle registration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</row>
        <row r="672">
          <cell r="C672">
            <v>74604</v>
          </cell>
          <cell r="D672" t="str">
            <v>GSE Parking Permit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</row>
        <row r="673">
          <cell r="C673">
            <v>74605</v>
          </cell>
          <cell r="D673" t="str">
            <v>Non-GSE Parking Permits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</row>
        <row r="674">
          <cell r="C674">
            <v>74606</v>
          </cell>
          <cell r="D674" t="str">
            <v>Communication License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</row>
        <row r="675">
          <cell r="C675">
            <v>74607</v>
          </cell>
          <cell r="D675" t="str">
            <v>Membership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</row>
        <row r="676">
          <cell r="C676">
            <v>74608</v>
          </cell>
          <cell r="D676" t="str">
            <v>Pajak Bumi dan Bangunan (PBB)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</row>
        <row r="677">
          <cell r="C677">
            <v>74609</v>
          </cell>
          <cell r="D677" t="str">
            <v>Company Operating Licence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</row>
        <row r="678">
          <cell r="C678">
            <v>74649</v>
          </cell>
          <cell r="D678" t="str">
            <v>Other Permit and Protection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</row>
        <row r="680">
          <cell r="C680">
            <v>74750</v>
          </cell>
          <cell r="D680" t="str">
            <v>Amortization Expenses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</row>
        <row r="681">
          <cell r="C681">
            <v>74751</v>
          </cell>
          <cell r="D681" t="str">
            <v>Amortization Expense - Licence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</row>
        <row r="683">
          <cell r="C683">
            <v>74800</v>
          </cell>
          <cell r="D683" t="str">
            <v>Business Tools</v>
          </cell>
          <cell r="F683">
            <v>0</v>
          </cell>
          <cell r="G683">
            <v>0</v>
          </cell>
          <cell r="H683">
            <v>0</v>
          </cell>
          <cell r="I683">
            <v>900000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C684">
            <v>74801</v>
          </cell>
          <cell r="D684" t="str">
            <v>Business Tools (UCA)</v>
          </cell>
          <cell r="F684">
            <v>0</v>
          </cell>
          <cell r="G684">
            <v>0</v>
          </cell>
          <cell r="H684">
            <v>0</v>
          </cell>
          <cell r="I684">
            <v>900000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</row>
        <row r="686">
          <cell r="C686">
            <v>74900</v>
          </cell>
          <cell r="D686" t="str">
            <v>Other General Administration Exp</v>
          </cell>
          <cell r="F686">
            <v>1854700</v>
          </cell>
          <cell r="G686">
            <v>666700</v>
          </cell>
          <cell r="H686">
            <v>666700</v>
          </cell>
          <cell r="I686">
            <v>2203500</v>
          </cell>
          <cell r="J686">
            <v>1050900</v>
          </cell>
          <cell r="K686">
            <v>1050900</v>
          </cell>
          <cell r="L686">
            <v>1350900</v>
          </cell>
          <cell r="M686">
            <v>2550900</v>
          </cell>
          <cell r="N686">
            <v>5285900</v>
          </cell>
          <cell r="O686">
            <v>1050900</v>
          </cell>
          <cell r="P686">
            <v>4130900</v>
          </cell>
          <cell r="Q686">
            <v>0</v>
          </cell>
        </row>
        <row r="687">
          <cell r="C687">
            <v>74901</v>
          </cell>
          <cell r="D687" t="str">
            <v>Consumption</v>
          </cell>
          <cell r="F687">
            <v>1188000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300000</v>
          </cell>
          <cell r="M687">
            <v>1500000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</row>
        <row r="688">
          <cell r="C688">
            <v>74902</v>
          </cell>
          <cell r="D688" t="str">
            <v>Uniform</v>
          </cell>
          <cell r="F688">
            <v>666700</v>
          </cell>
          <cell r="G688">
            <v>666700</v>
          </cell>
          <cell r="H688">
            <v>666700</v>
          </cell>
          <cell r="I688">
            <v>2203500</v>
          </cell>
          <cell r="J688">
            <v>1050900</v>
          </cell>
          <cell r="K688">
            <v>1050900</v>
          </cell>
          <cell r="L688">
            <v>1050900</v>
          </cell>
          <cell r="M688">
            <v>1050900</v>
          </cell>
          <cell r="N688">
            <v>1050900</v>
          </cell>
          <cell r="O688">
            <v>1050900</v>
          </cell>
          <cell r="P688">
            <v>1050900</v>
          </cell>
          <cell r="Q688">
            <v>0</v>
          </cell>
        </row>
        <row r="689">
          <cell r="C689">
            <v>74903</v>
          </cell>
          <cell r="D689" t="str">
            <v>Research and Development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</row>
        <row r="690">
          <cell r="C690">
            <v>74904</v>
          </cell>
          <cell r="D690" t="str">
            <v>Safety Uniform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4235000</v>
          </cell>
          <cell r="O690">
            <v>0</v>
          </cell>
          <cell r="P690">
            <v>3080000</v>
          </cell>
          <cell r="Q690">
            <v>0</v>
          </cell>
        </row>
        <row r="691">
          <cell r="C691">
            <v>74905</v>
          </cell>
          <cell r="D691" t="str">
            <v>Bad Debt Expenses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</row>
        <row r="692">
          <cell r="C692">
            <v>74906</v>
          </cell>
          <cell r="D692" t="str">
            <v>Administration Fee (Sbjct to PPH Art. 23)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</row>
        <row r="693">
          <cell r="C693">
            <v>74907</v>
          </cell>
          <cell r="D693" t="str">
            <v>Tax Penalty and Expenses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</row>
        <row r="694">
          <cell r="C694">
            <v>74908</v>
          </cell>
          <cell r="D694" t="str">
            <v>General Driver and Office Cleaning Staff - O/S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</row>
        <row r="695">
          <cell r="C695">
            <v>74909</v>
          </cell>
          <cell r="D695" t="str">
            <v>Provision for Obsolete Inventory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</row>
        <row r="696">
          <cell r="C696">
            <v>74948</v>
          </cell>
          <cell r="D696" t="str">
            <v>Overhead Cost - Initiatives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</row>
        <row r="697">
          <cell r="C697">
            <v>74949</v>
          </cell>
          <cell r="D697" t="str">
            <v>Other General Expense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9">
          <cell r="C699">
            <v>74950</v>
          </cell>
          <cell r="D699" t="str">
            <v>Interdivision Charges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</row>
        <row r="700">
          <cell r="C700">
            <v>74951</v>
          </cell>
          <cell r="D700" t="str">
            <v>Interdivision Charges - Ramp Allocation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</row>
        <row r="701">
          <cell r="C701">
            <v>74953</v>
          </cell>
          <cell r="D701" t="str">
            <v>Interdivision Charges - Lounge to Oprt Adhoc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</row>
        <row r="703">
          <cell r="C703">
            <v>79999</v>
          </cell>
          <cell r="D703" t="str">
            <v>Income (Loss) From Operation</v>
          </cell>
          <cell r="F703">
            <v>-87797899</v>
          </cell>
          <cell r="G703">
            <v>-248157080</v>
          </cell>
          <cell r="H703">
            <v>101220920</v>
          </cell>
          <cell r="I703">
            <v>-70156384</v>
          </cell>
          <cell r="J703">
            <v>-85262168</v>
          </cell>
          <cell r="K703">
            <v>-58993906</v>
          </cell>
          <cell r="L703">
            <v>-19835748</v>
          </cell>
          <cell r="M703">
            <v>-45495340</v>
          </cell>
          <cell r="N703">
            <v>-42012357</v>
          </cell>
          <cell r="O703">
            <v>-34370518</v>
          </cell>
          <cell r="P703">
            <v>-47450983</v>
          </cell>
          <cell r="Q703">
            <v>0</v>
          </cell>
        </row>
        <row r="705">
          <cell r="C705">
            <v>80000</v>
          </cell>
          <cell r="D705" t="str">
            <v>Non Operating Income/Expenses</v>
          </cell>
          <cell r="F705">
            <v>-56732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</row>
        <row r="707">
          <cell r="C707">
            <v>81000</v>
          </cell>
          <cell r="D707" t="str">
            <v>Non-operating Revenue and Gain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</row>
        <row r="709">
          <cell r="C709">
            <v>81100</v>
          </cell>
          <cell r="D709" t="str">
            <v>Non-Operating Activities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</row>
        <row r="710">
          <cell r="C710">
            <v>81101</v>
          </cell>
          <cell r="D710" t="str">
            <v>Ticket Sales - Net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</row>
        <row r="712">
          <cell r="C712">
            <v>81200</v>
          </cell>
          <cell r="D712" t="str">
            <v>Bank Activities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</row>
        <row r="713">
          <cell r="C713">
            <v>81201</v>
          </cell>
          <cell r="D713" t="str">
            <v>Interest Income - Bank Account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</row>
        <row r="714">
          <cell r="C714">
            <v>81202</v>
          </cell>
          <cell r="D714" t="str">
            <v>Interest Income - Deposit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</row>
        <row r="716">
          <cell r="C716">
            <v>81300</v>
          </cell>
          <cell r="D716" t="str">
            <v>Forex Gain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</row>
        <row r="717">
          <cell r="C717">
            <v>81301</v>
          </cell>
          <cell r="D717" t="str">
            <v>Realized Foreign Exchange Gain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  <row r="718">
          <cell r="C718">
            <v>81302</v>
          </cell>
          <cell r="D718" t="str">
            <v>Unrealized Foreign Exchange Gain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</row>
        <row r="719">
          <cell r="C719">
            <v>81351</v>
          </cell>
          <cell r="D719" t="str">
            <v>Gain on Derivative Transaction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</row>
        <row r="721">
          <cell r="C721">
            <v>81400</v>
          </cell>
          <cell r="D721" t="str">
            <v>Gain on Sales of Assets/Investment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</row>
        <row r="722">
          <cell r="C722">
            <v>81401</v>
          </cell>
          <cell r="D722" t="str">
            <v>Gain on Sales/Disposal of Asset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</row>
        <row r="723">
          <cell r="C723">
            <v>81402</v>
          </cell>
          <cell r="D723" t="str">
            <v>Gain on Sales/Disposal of Investment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5">
          <cell r="C725">
            <v>81900</v>
          </cell>
          <cell r="D725" t="str">
            <v>Other Non-Operating Gain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</row>
        <row r="726">
          <cell r="C726">
            <v>81901</v>
          </cell>
          <cell r="D726" t="str">
            <v>Deprecation Adjusment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</row>
        <row r="727">
          <cell r="C727">
            <v>81999</v>
          </cell>
          <cell r="D727" t="str">
            <v>Other Non-Operating Gain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</row>
        <row r="729">
          <cell r="C729">
            <v>82000</v>
          </cell>
          <cell r="D729" t="str">
            <v>Non-operating Expenses and Losses</v>
          </cell>
          <cell r="F729">
            <v>-56732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</row>
        <row r="731">
          <cell r="C731">
            <v>82100</v>
          </cell>
          <cell r="D731" t="str">
            <v>Interest and Bank Charges</v>
          </cell>
          <cell r="F731">
            <v>-56732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</row>
        <row r="732">
          <cell r="C732">
            <v>82101</v>
          </cell>
          <cell r="D732" t="str">
            <v>Interest Expense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</row>
        <row r="733">
          <cell r="C733">
            <v>82102</v>
          </cell>
          <cell r="D733" t="str">
            <v>Bank Charges</v>
          </cell>
          <cell r="F733">
            <v>-56732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</row>
        <row r="734">
          <cell r="C734">
            <v>82103</v>
          </cell>
          <cell r="D734" t="str">
            <v>Interest Expense - Leasing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</row>
        <row r="736">
          <cell r="C736">
            <v>82200</v>
          </cell>
          <cell r="D736" t="str">
            <v>Forex Loss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</row>
        <row r="737">
          <cell r="C737">
            <v>82201</v>
          </cell>
          <cell r="D737" t="str">
            <v>Realized Foreign Exchange Loss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</row>
        <row r="738">
          <cell r="C738">
            <v>82202</v>
          </cell>
          <cell r="D738" t="str">
            <v>Unrealized Foreign Exchange Loss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</row>
        <row r="740">
          <cell r="C740">
            <v>82300</v>
          </cell>
          <cell r="D740" t="str">
            <v>Loss on Disposal of Assets/Investment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C741">
            <v>82301</v>
          </cell>
          <cell r="D741" t="str">
            <v>Loss on Disposal/Disposal of Asset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C742">
            <v>82302</v>
          </cell>
          <cell r="D742" t="str">
            <v>Loss on Disposal/Disposal of Investment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</row>
        <row r="744">
          <cell r="C744">
            <v>82900</v>
          </cell>
          <cell r="D744" t="str">
            <v>Other Non-Operating Loss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C745">
            <v>82901</v>
          </cell>
          <cell r="D745" t="str">
            <v>Late Payment Interest and Penalty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</row>
        <row r="746">
          <cell r="C746">
            <v>82902</v>
          </cell>
          <cell r="D746" t="str">
            <v>Variance Loss (Gain)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</row>
        <row r="747">
          <cell r="C747">
            <v>82903</v>
          </cell>
          <cell r="D747" t="str">
            <v>Rounding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</row>
        <row r="748">
          <cell r="C748">
            <v>82904</v>
          </cell>
          <cell r="D748" t="str">
            <v>Provision for VAT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</row>
        <row r="749">
          <cell r="C749">
            <v>82905</v>
          </cell>
          <cell r="D749" t="str">
            <v>SPO Cost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</row>
        <row r="750">
          <cell r="C750">
            <v>82999</v>
          </cell>
          <cell r="D750" t="str">
            <v>Other Non-operating Exp and Losses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</row>
        <row r="752">
          <cell r="C752">
            <v>85000</v>
          </cell>
          <cell r="D752" t="str">
            <v>Income (Loss) Before Tax</v>
          </cell>
          <cell r="F752">
            <v>-87854631</v>
          </cell>
          <cell r="G752">
            <v>-248157080</v>
          </cell>
          <cell r="H752">
            <v>101220920</v>
          </cell>
          <cell r="I752">
            <v>-70156384</v>
          </cell>
          <cell r="J752">
            <v>-85262168</v>
          </cell>
          <cell r="K752">
            <v>-58993906</v>
          </cell>
          <cell r="L752">
            <v>-19835748</v>
          </cell>
          <cell r="M752">
            <v>-45495340</v>
          </cell>
          <cell r="N752">
            <v>-42012357</v>
          </cell>
          <cell r="O752">
            <v>-34370518</v>
          </cell>
          <cell r="P752">
            <v>-47450983</v>
          </cell>
          <cell r="Q752">
            <v>0</v>
          </cell>
        </row>
        <row r="754">
          <cell r="C754">
            <v>83000</v>
          </cell>
          <cell r="D754" t="str">
            <v>Taxation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>
        <row r="1">
          <cell r="A1" t="str">
            <v>LoB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hart report JAE"/>
      <sheetName val="Income Statement"/>
      <sheetName val="Balance Sheet"/>
      <sheetName val="Sheet2"/>
      <sheetName val="kkp"/>
      <sheetName val="Bonus"/>
      <sheetName val="Donat"/>
      <sheetName val="Fuel"/>
      <sheetName val="Meals"/>
      <sheetName val="Medical"/>
      <sheetName val="Overtime"/>
      <sheetName val="Pention"/>
      <sheetName val="Salary"/>
      <sheetName val="MasterSheet"/>
      <sheetName val="chart_report_JAE"/>
      <sheetName val="Income_Statement"/>
      <sheetName val="Balance_Sheet"/>
    </sheetNames>
    <sheetDataSet>
      <sheetData sheetId="0" refreshError="1"/>
      <sheetData sheetId="1" refreshError="1">
        <row r="9">
          <cell r="T9">
            <v>1</v>
          </cell>
          <cell r="U9" t="str">
            <v>January</v>
          </cell>
          <cell r="W9" t="str">
            <v>Period :  Jan-05</v>
          </cell>
        </row>
        <row r="10">
          <cell r="T10">
            <v>2</v>
          </cell>
          <cell r="U10" t="str">
            <v>Pebruary</v>
          </cell>
          <cell r="W10" t="str">
            <v>Period :  Feb-05</v>
          </cell>
        </row>
        <row r="11">
          <cell r="T11">
            <v>3</v>
          </cell>
          <cell r="U11" t="str">
            <v>March</v>
          </cell>
          <cell r="W11" t="str">
            <v>Period :  Mar-05</v>
          </cell>
        </row>
        <row r="12">
          <cell r="T12">
            <v>4</v>
          </cell>
          <cell r="U12" t="str">
            <v>April</v>
          </cell>
          <cell r="W12" t="str">
            <v>Period :  Apr-05</v>
          </cell>
        </row>
        <row r="13">
          <cell r="T13">
            <v>5</v>
          </cell>
          <cell r="U13" t="str">
            <v>May</v>
          </cell>
          <cell r="W13" t="str">
            <v>Period :  May-05</v>
          </cell>
        </row>
        <row r="14">
          <cell r="T14">
            <v>7</v>
          </cell>
          <cell r="U14" t="str">
            <v>July</v>
          </cell>
          <cell r="W14" t="str">
            <v>Period :  Jul-05</v>
          </cell>
        </row>
        <row r="15">
          <cell r="T15">
            <v>11</v>
          </cell>
          <cell r="U15" t="str">
            <v>November</v>
          </cell>
        </row>
        <row r="16">
          <cell r="T16">
            <v>12</v>
          </cell>
          <cell r="U16" t="str">
            <v>December</v>
          </cell>
        </row>
      </sheetData>
      <sheetData sheetId="2" refreshError="1"/>
      <sheetData sheetId="3" refreshError="1">
        <row r="1">
          <cell r="BI1">
            <v>100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Balance Sheet"/>
      <sheetName val="Income Statement"/>
      <sheetName val="Shareholders' Equity"/>
      <sheetName val="Cash Flow - Ind"/>
      <sheetName val="Cash Flow -Ing"/>
      <sheetName val="Cash Flow Worksheet"/>
      <sheetName val="Sheet1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Sources_Uses"/>
      <sheetName val="Balance_Sheet"/>
      <sheetName val="Income_Statement"/>
      <sheetName val="Cash_Flow"/>
      <sheetName val="Debt_Repayment"/>
      <sheetName val="Book_Depreciation"/>
      <sheetName val="Tax_Depreciation"/>
      <sheetName val="Ratio_Analysis"/>
      <sheetName val="WC_BS_Assumptions"/>
      <sheetName val="Inc_Stmt_Assumptions"/>
      <sheetName val="Performance_Assumptions"/>
      <sheetName val="Asset_Sales"/>
      <sheetName val="Capital_Structure"/>
      <sheetName val="Income_Tax_Calc"/>
      <sheetName val="Free_Cash_Flow_Summary"/>
      <sheetName val="DCF_Analysis"/>
      <sheetName val="WACC_Page"/>
      <sheetName val="Returns_Calculation"/>
      <sheetName val="DAF-2"/>
      <sheetName val="Investment-02"/>
      <sheetName val="PROTECTION "/>
      <sheetName val="TOWN"/>
      <sheetName val="Cashflow"/>
      <sheetName val="Sat-Tan"/>
      <sheetName val="Infrastruktur"/>
      <sheetName val="List"/>
      <sheetName val="Ten"/>
      <sheetName val="Cap"/>
      <sheetName val="Rincian Iuran"/>
      <sheetName val="Dumtk"/>
      <sheetName val="Bill sipil"/>
      <sheetName val="Price"/>
      <sheetName val="kki"/>
      <sheetName val="fin pro centers"/>
      <sheetName val="SUMMARY"/>
      <sheetName val="FE-1770-I"/>
      <sheetName val="FE-1770.P1"/>
      <sheetName val="FE-1770-II"/>
      <sheetName val="Valuation"/>
      <sheetName val="Macro Ec"/>
      <sheetName val="Capex"/>
      <sheetName val="Assumptions"/>
      <sheetName val="2002"/>
      <sheetName val="HB"/>
      <sheetName val="JAN~DEC'06"/>
      <sheetName val="Income Statement"/>
      <sheetName val="Shareholders' Equity"/>
      <sheetName val="Shared"/>
      <sheetName val="Marshal -1"/>
      <sheetName val="BUT-1"/>
      <sheetName val="HEX-A"/>
      <sheetName val="HEX-E"/>
      <sheetName val="I-BUT"/>
      <sheetName val="RD I-BUT"/>
      <sheetName val="Bangunan"/>
      <sheetName val="Daftar No MAPP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KPI'S"/>
      <sheetName val="BS Konsolidasi "/>
      <sheetName val="IS Konsolidasi"/>
      <sheetName val="Lead"/>
      <sheetName val="BUDGET  BS  2005"/>
      <sheetName val="INSERT BUDGET BS 2005"/>
      <sheetName val="act PL 2004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put"/>
      <sheetName val="gh_03"/>
      <sheetName val="start"/>
      <sheetName val="gs cgk"/>
      <sheetName val="lr_lm"/>
      <sheetName val="end"/>
      <sheetName val="Comb"/>
      <sheetName val="revenue"/>
      <sheetName val="rev cgk"/>
      <sheetName val="capex"/>
      <sheetName val="gs_cgk"/>
      <sheetName val="rev_cgk"/>
      <sheetName val="Option List"/>
    </sheetNames>
    <sheetDataSet>
      <sheetData sheetId="0">
        <row r="78">
          <cell r="D78" t="str">
            <v>DESCRIPTION</v>
          </cell>
        </row>
      </sheetData>
      <sheetData sheetId="1"/>
      <sheetData sheetId="2"/>
      <sheetData sheetId="3"/>
      <sheetData sheetId="4" refreshError="1">
        <row r="78">
          <cell r="D78" t="str">
            <v>DESCRIPTION</v>
          </cell>
          <cell r="J78" t="str">
            <v>BUDGET</v>
          </cell>
          <cell r="K78" t="str">
            <v>PROJECTION</v>
          </cell>
          <cell r="L78" t="str">
            <v>VAR.</v>
          </cell>
          <cell r="N78" t="str">
            <v>PROJECTION 2003</v>
          </cell>
          <cell r="T78" t="str">
            <v>BUDGET 2004</v>
          </cell>
        </row>
        <row r="79">
          <cell r="J79">
            <v>2004</v>
          </cell>
          <cell r="K79">
            <v>2003</v>
          </cell>
          <cell r="L79" t="str">
            <v>( % )</v>
          </cell>
          <cell r="N79" t="str">
            <v>Up To August</v>
          </cell>
          <cell r="O79" t="str">
            <v>September</v>
          </cell>
          <cell r="P79" t="str">
            <v>October</v>
          </cell>
          <cell r="Q79" t="str">
            <v>November</v>
          </cell>
          <cell r="R79" t="str">
            <v>December</v>
          </cell>
          <cell r="T79" t="str">
            <v>January</v>
          </cell>
          <cell r="U79" t="str">
            <v>February</v>
          </cell>
          <cell r="V79" t="str">
            <v>March</v>
          </cell>
          <cell r="W79" t="str">
            <v>April</v>
          </cell>
          <cell r="X79" t="str">
            <v>May</v>
          </cell>
          <cell r="Y79" t="str">
            <v>June</v>
          </cell>
          <cell r="Z79" t="str">
            <v>July</v>
          </cell>
          <cell r="AA79" t="str">
            <v>August</v>
          </cell>
          <cell r="AB79" t="str">
            <v>September</v>
          </cell>
          <cell r="AC79" t="str">
            <v>October</v>
          </cell>
          <cell r="AD79" t="str">
            <v>November</v>
          </cell>
          <cell r="AE79" t="str">
            <v>December</v>
          </cell>
        </row>
        <row r="81">
          <cell r="D81" t="str">
            <v>OPERATING REVENUES</v>
          </cell>
        </row>
        <row r="82">
          <cell r="D82" t="str">
            <v>GROUND HANDLING</v>
          </cell>
        </row>
        <row r="83">
          <cell r="C83">
            <v>1010100</v>
          </cell>
          <cell r="D83" t="str">
            <v>GHS-Type Aircraft</v>
          </cell>
          <cell r="J83">
            <v>0</v>
          </cell>
          <cell r="L83" t="str">
            <v xml:space="preserve">-      </v>
          </cell>
        </row>
        <row r="84">
          <cell r="C84">
            <v>1019900</v>
          </cell>
          <cell r="D84" t="str">
            <v>GHS-Aircraft Others</v>
          </cell>
          <cell r="J84">
            <v>0</v>
          </cell>
          <cell r="L84" t="str">
            <v xml:space="preserve">-      </v>
          </cell>
        </row>
        <row r="85">
          <cell r="C85">
            <v>1020100</v>
          </cell>
          <cell r="D85" t="str">
            <v>GSE- Type GSE</v>
          </cell>
          <cell r="J85">
            <v>0</v>
          </cell>
          <cell r="L85" t="str">
            <v xml:space="preserve">-      </v>
          </cell>
        </row>
        <row r="86">
          <cell r="C86">
            <v>1029900</v>
          </cell>
          <cell r="D86" t="str">
            <v>G S E- Others</v>
          </cell>
          <cell r="J86">
            <v>0</v>
          </cell>
          <cell r="L86" t="str">
            <v xml:space="preserve">-      </v>
          </cell>
        </row>
        <row r="87">
          <cell r="C87">
            <v>1030100</v>
          </cell>
          <cell r="D87" t="str">
            <v>T S C - Destination</v>
          </cell>
          <cell r="J87">
            <v>0</v>
          </cell>
          <cell r="L87" t="str">
            <v xml:space="preserve">-      </v>
          </cell>
        </row>
        <row r="88">
          <cell r="C88">
            <v>1039900</v>
          </cell>
          <cell r="D88" t="str">
            <v>TSC-Destination others</v>
          </cell>
          <cell r="J88">
            <v>0</v>
          </cell>
          <cell r="L88" t="str">
            <v xml:space="preserve">-      </v>
          </cell>
        </row>
        <row r="89">
          <cell r="C89">
            <v>1040100</v>
          </cell>
          <cell r="D89" t="str">
            <v>B C L</v>
          </cell>
          <cell r="J89">
            <v>0</v>
          </cell>
          <cell r="L89" t="str">
            <v xml:space="preserve">-      </v>
          </cell>
        </row>
        <row r="90">
          <cell r="C90">
            <v>1049900</v>
          </cell>
          <cell r="D90" t="str">
            <v>BCL-Others</v>
          </cell>
          <cell r="J90">
            <v>0</v>
          </cell>
          <cell r="L90" t="str">
            <v xml:space="preserve">-      </v>
          </cell>
        </row>
        <row r="91">
          <cell r="C91">
            <v>1090100</v>
          </cell>
          <cell r="D91" t="str">
            <v>GHO-Additional Staff/Security Guard</v>
          </cell>
          <cell r="J91">
            <v>0</v>
          </cell>
          <cell r="L91" t="str">
            <v xml:space="preserve">-      </v>
          </cell>
        </row>
        <row r="92">
          <cell r="C92">
            <v>1090200</v>
          </cell>
          <cell r="D92" t="str">
            <v>GHO-Baggage Delivery Service</v>
          </cell>
          <cell r="J92">
            <v>0</v>
          </cell>
          <cell r="L92" t="str">
            <v xml:space="preserve">-      </v>
          </cell>
        </row>
        <row r="93">
          <cell r="C93">
            <v>1090300</v>
          </cell>
          <cell r="D93" t="str">
            <v>GHO-Greeting Escort Service</v>
          </cell>
          <cell r="J93">
            <v>0</v>
          </cell>
          <cell r="L93" t="str">
            <v xml:space="preserve">-      </v>
          </cell>
        </row>
        <row r="94">
          <cell r="C94">
            <v>1090400</v>
          </cell>
          <cell r="D94" t="str">
            <v>GHO-Passenger Service Charges</v>
          </cell>
          <cell r="J94">
            <v>0</v>
          </cell>
          <cell r="L94" t="str">
            <v xml:space="preserve">-      </v>
          </cell>
        </row>
        <row r="95">
          <cell r="C95">
            <v>1090500</v>
          </cell>
          <cell r="D95" t="str">
            <v>GHO-Queue Comber</v>
          </cell>
          <cell r="J95">
            <v>0</v>
          </cell>
          <cell r="L95" t="str">
            <v xml:space="preserve">-      </v>
          </cell>
        </row>
        <row r="96">
          <cell r="C96">
            <v>1090600</v>
          </cell>
          <cell r="D96" t="str">
            <v>GHO-Travel Related Services</v>
          </cell>
          <cell r="J96">
            <v>0</v>
          </cell>
          <cell r="L96" t="str">
            <v xml:space="preserve">-      </v>
          </cell>
        </row>
        <row r="97">
          <cell r="C97">
            <v>1090700</v>
          </cell>
          <cell r="D97" t="str">
            <v>Cargo Handling Service</v>
          </cell>
          <cell r="J97">
            <v>0</v>
          </cell>
          <cell r="L97" t="str">
            <v xml:space="preserve">-      </v>
          </cell>
        </row>
        <row r="98">
          <cell r="C98">
            <v>1099999</v>
          </cell>
          <cell r="D98" t="str">
            <v>GH-Others</v>
          </cell>
          <cell r="J98">
            <v>0</v>
          </cell>
          <cell r="L98" t="str">
            <v xml:space="preserve">-      </v>
          </cell>
        </row>
        <row r="99">
          <cell r="C99">
            <v>1999999</v>
          </cell>
          <cell r="D99" t="str">
            <v>GH Closing Post</v>
          </cell>
          <cell r="J99">
            <v>0</v>
          </cell>
          <cell r="L99" t="str">
            <v xml:space="preserve">-      </v>
          </cell>
        </row>
        <row r="100">
          <cell r="D100" t="str">
            <v>TOTAL GROUND HANDLING</v>
          </cell>
          <cell r="J100">
            <v>0</v>
          </cell>
          <cell r="K100">
            <v>0</v>
          </cell>
          <cell r="L100" t="str">
            <v xml:space="preserve">-      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2">
          <cell r="D102" t="str">
            <v>GROUND HANDLING - SILVER</v>
          </cell>
          <cell r="L102" t="e">
            <v>#DIV/0!</v>
          </cell>
        </row>
        <row r="103">
          <cell r="D103" t="str">
            <v>GHS-Type Aircraft</v>
          </cell>
          <cell r="J103">
            <v>0</v>
          </cell>
          <cell r="K103">
            <v>0</v>
          </cell>
          <cell r="L103" t="e">
            <v>#DIV/0!</v>
          </cell>
        </row>
        <row r="104">
          <cell r="D104" t="str">
            <v>GHS-Aircraft Others</v>
          </cell>
          <cell r="J104">
            <v>0</v>
          </cell>
          <cell r="K104">
            <v>0</v>
          </cell>
          <cell r="L104" t="e">
            <v>#DIV/0!</v>
          </cell>
        </row>
        <row r="105">
          <cell r="D105" t="str">
            <v>GSE- Type GSE</v>
          </cell>
          <cell r="J105">
            <v>0</v>
          </cell>
          <cell r="K105">
            <v>0</v>
          </cell>
          <cell r="L105" t="e">
            <v>#DIV/0!</v>
          </cell>
        </row>
        <row r="106">
          <cell r="D106" t="str">
            <v>G S E- Others</v>
          </cell>
          <cell r="J106">
            <v>0</v>
          </cell>
          <cell r="K106">
            <v>0</v>
          </cell>
          <cell r="L106" t="e">
            <v>#DIV/0!</v>
          </cell>
        </row>
        <row r="107">
          <cell r="D107" t="str">
            <v>T S C - Destination</v>
          </cell>
          <cell r="J107">
            <v>0</v>
          </cell>
          <cell r="K107">
            <v>0</v>
          </cell>
          <cell r="L107" t="e">
            <v>#DIV/0!</v>
          </cell>
        </row>
        <row r="108">
          <cell r="D108" t="str">
            <v>TSC-Destination others</v>
          </cell>
          <cell r="J108">
            <v>0</v>
          </cell>
          <cell r="K108">
            <v>0</v>
          </cell>
          <cell r="L108" t="e">
            <v>#DIV/0!</v>
          </cell>
        </row>
        <row r="109">
          <cell r="D109" t="str">
            <v>B C L</v>
          </cell>
          <cell r="J109">
            <v>0</v>
          </cell>
          <cell r="K109">
            <v>0</v>
          </cell>
          <cell r="L109" t="e">
            <v>#DIV/0!</v>
          </cell>
        </row>
        <row r="110">
          <cell r="D110" t="str">
            <v>BCL-Others</v>
          </cell>
          <cell r="J110">
            <v>0</v>
          </cell>
          <cell r="K110">
            <v>0</v>
          </cell>
          <cell r="L110" t="e">
            <v>#DIV/0!</v>
          </cell>
        </row>
        <row r="111">
          <cell r="D111" t="str">
            <v>GHO-Additional Staff/Security Guard</v>
          </cell>
          <cell r="J111">
            <v>0</v>
          </cell>
          <cell r="K111">
            <v>0</v>
          </cell>
          <cell r="L111" t="e">
            <v>#DIV/0!</v>
          </cell>
        </row>
        <row r="112">
          <cell r="D112" t="str">
            <v>GHO-Baggage Delivery Service</v>
          </cell>
          <cell r="J112">
            <v>0</v>
          </cell>
          <cell r="K112">
            <v>0</v>
          </cell>
          <cell r="L112" t="e">
            <v>#DIV/0!</v>
          </cell>
        </row>
        <row r="113">
          <cell r="D113" t="str">
            <v>GHO-Greeting Escort Service</v>
          </cell>
          <cell r="J113">
            <v>0</v>
          </cell>
          <cell r="K113">
            <v>0</v>
          </cell>
          <cell r="L113" t="e">
            <v>#DIV/0!</v>
          </cell>
        </row>
        <row r="114">
          <cell r="D114" t="str">
            <v>GHO-Passenger Service Charges</v>
          </cell>
          <cell r="J114">
            <v>0</v>
          </cell>
          <cell r="K114">
            <v>0</v>
          </cell>
          <cell r="L114" t="e">
            <v>#DIV/0!</v>
          </cell>
        </row>
        <row r="115">
          <cell r="D115" t="str">
            <v>GHO-Queue Comber</v>
          </cell>
          <cell r="J115">
            <v>0</v>
          </cell>
          <cell r="K115">
            <v>0</v>
          </cell>
          <cell r="L115" t="e">
            <v>#DIV/0!</v>
          </cell>
        </row>
        <row r="116">
          <cell r="D116" t="str">
            <v>GHO-Travel Related Services</v>
          </cell>
          <cell r="J116">
            <v>0</v>
          </cell>
          <cell r="K116">
            <v>0</v>
          </cell>
          <cell r="L116" t="e">
            <v>#DIV/0!</v>
          </cell>
        </row>
        <row r="117">
          <cell r="D117" t="str">
            <v>Cargo Handling Service</v>
          </cell>
          <cell r="J117">
            <v>0</v>
          </cell>
          <cell r="K117">
            <v>0</v>
          </cell>
          <cell r="L117" t="e">
            <v>#DIV/0!</v>
          </cell>
        </row>
        <row r="118">
          <cell r="D118" t="str">
            <v>GH-Others</v>
          </cell>
          <cell r="J118">
            <v>0</v>
          </cell>
          <cell r="K118">
            <v>0</v>
          </cell>
          <cell r="L118" t="e">
            <v>#DIV/0!</v>
          </cell>
        </row>
        <row r="119">
          <cell r="D119" t="str">
            <v>GH Closing Post</v>
          </cell>
          <cell r="J119">
            <v>0</v>
          </cell>
          <cell r="K119">
            <v>0</v>
          </cell>
          <cell r="L119" t="e">
            <v>#DIV/0!</v>
          </cell>
        </row>
        <row r="120">
          <cell r="D120" t="str">
            <v>TOTAL GROUND HANDLING - SILVER</v>
          </cell>
          <cell r="J120">
            <v>0</v>
          </cell>
          <cell r="K120">
            <v>0</v>
          </cell>
          <cell r="L120" t="e">
            <v>#DIV/0!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2">
          <cell r="D122" t="str">
            <v>CARGO HANDLING</v>
          </cell>
        </row>
        <row r="123">
          <cell r="C123">
            <v>2010101</v>
          </cell>
          <cell r="D123" t="str">
            <v>CHIG Storage</v>
          </cell>
          <cell r="J123">
            <v>0</v>
          </cell>
          <cell r="L123" t="str">
            <v xml:space="preserve">-      </v>
          </cell>
        </row>
        <row r="124">
          <cell r="C124">
            <v>2010102</v>
          </cell>
          <cell r="D124" t="str">
            <v>CHIG Handling</v>
          </cell>
          <cell r="J124">
            <v>0</v>
          </cell>
          <cell r="L124" t="str">
            <v xml:space="preserve">-      </v>
          </cell>
        </row>
        <row r="125">
          <cell r="C125">
            <v>2010103</v>
          </cell>
          <cell r="D125" t="str">
            <v>CHIG Administration</v>
          </cell>
          <cell r="J125">
            <v>0</v>
          </cell>
          <cell r="L125" t="str">
            <v xml:space="preserve">-      </v>
          </cell>
        </row>
        <row r="126">
          <cell r="C126">
            <v>2010104</v>
          </cell>
          <cell r="D126" t="str">
            <v>CHIG Discount</v>
          </cell>
          <cell r="J126">
            <v>0</v>
          </cell>
          <cell r="L126" t="str">
            <v xml:space="preserve">-      </v>
          </cell>
        </row>
        <row r="127">
          <cell r="C127">
            <v>2010105</v>
          </cell>
          <cell r="D127" t="str">
            <v>CHIG Document</v>
          </cell>
          <cell r="J127">
            <v>0</v>
          </cell>
          <cell r="L127" t="str">
            <v xml:space="preserve">-      </v>
          </cell>
        </row>
        <row r="128">
          <cell r="C128">
            <v>2010201</v>
          </cell>
          <cell r="D128" t="str">
            <v>CHIR Storage</v>
          </cell>
          <cell r="J128">
            <v>0</v>
          </cell>
          <cell r="L128" t="str">
            <v xml:space="preserve">-      </v>
          </cell>
        </row>
        <row r="129">
          <cell r="C129">
            <v>2010202</v>
          </cell>
          <cell r="D129" t="str">
            <v>CHIR Handling</v>
          </cell>
          <cell r="J129">
            <v>0</v>
          </cell>
          <cell r="L129" t="str">
            <v xml:space="preserve">-      </v>
          </cell>
        </row>
        <row r="130">
          <cell r="C130">
            <v>2010203</v>
          </cell>
          <cell r="D130" t="str">
            <v>CHIR Administration</v>
          </cell>
          <cell r="J130">
            <v>0</v>
          </cell>
          <cell r="L130" t="str">
            <v xml:space="preserve">-      </v>
          </cell>
        </row>
        <row r="131">
          <cell r="C131">
            <v>2010204</v>
          </cell>
          <cell r="D131" t="str">
            <v>CHIR Discount</v>
          </cell>
          <cell r="J131">
            <v>0</v>
          </cell>
          <cell r="L131" t="str">
            <v xml:space="preserve">-      </v>
          </cell>
        </row>
        <row r="132">
          <cell r="C132">
            <v>2010205</v>
          </cell>
          <cell r="D132" t="str">
            <v>CHIR Document</v>
          </cell>
          <cell r="J132">
            <v>0</v>
          </cell>
          <cell r="L132" t="str">
            <v xml:space="preserve">-      </v>
          </cell>
        </row>
        <row r="133">
          <cell r="C133">
            <v>2020100</v>
          </cell>
          <cell r="D133" t="str">
            <v>CHEG Storage</v>
          </cell>
          <cell r="J133">
            <v>0</v>
          </cell>
          <cell r="L133" t="str">
            <v xml:space="preserve">-      </v>
          </cell>
        </row>
        <row r="134">
          <cell r="C134">
            <v>2020200</v>
          </cell>
          <cell r="D134" t="str">
            <v>CHEG Handling</v>
          </cell>
          <cell r="J134">
            <v>0</v>
          </cell>
          <cell r="L134" t="str">
            <v xml:space="preserve">-      </v>
          </cell>
        </row>
        <row r="135">
          <cell r="C135">
            <v>2020300</v>
          </cell>
          <cell r="D135" t="str">
            <v>CHEG Administration</v>
          </cell>
          <cell r="J135">
            <v>0</v>
          </cell>
          <cell r="L135" t="str">
            <v xml:space="preserve">-      </v>
          </cell>
        </row>
        <row r="136">
          <cell r="C136">
            <v>2020400</v>
          </cell>
          <cell r="D136" t="str">
            <v>CHEG Discount</v>
          </cell>
          <cell r="J136">
            <v>0</v>
          </cell>
          <cell r="L136" t="str">
            <v xml:space="preserve">-      </v>
          </cell>
        </row>
        <row r="137">
          <cell r="C137">
            <v>2030000</v>
          </cell>
          <cell r="D137" t="str">
            <v>CH Built Up</v>
          </cell>
          <cell r="J137">
            <v>0</v>
          </cell>
          <cell r="L137" t="str">
            <v xml:space="preserve">-      </v>
          </cell>
        </row>
        <row r="138">
          <cell r="C138">
            <v>2040000</v>
          </cell>
          <cell r="D138" t="str">
            <v>CH Cargo Transhipment</v>
          </cell>
          <cell r="J138">
            <v>0</v>
          </cell>
          <cell r="L138" t="str">
            <v xml:space="preserve">-      </v>
          </cell>
        </row>
        <row r="139">
          <cell r="C139">
            <v>2090100</v>
          </cell>
          <cell r="D139" t="str">
            <v>CHO-Forklift</v>
          </cell>
          <cell r="J139">
            <v>0</v>
          </cell>
          <cell r="L139" t="str">
            <v xml:space="preserve">-      </v>
          </cell>
        </row>
        <row r="140">
          <cell r="C140">
            <v>2090200</v>
          </cell>
          <cell r="D140" t="str">
            <v>CHO-Services</v>
          </cell>
          <cell r="J140">
            <v>0</v>
          </cell>
          <cell r="L140" t="str">
            <v xml:space="preserve">-      </v>
          </cell>
        </row>
        <row r="141">
          <cell r="C141">
            <v>2090300</v>
          </cell>
          <cell r="D141" t="str">
            <v>CHO-Photocopy</v>
          </cell>
          <cell r="J141">
            <v>0</v>
          </cell>
          <cell r="L141" t="str">
            <v xml:space="preserve">-      </v>
          </cell>
        </row>
        <row r="142">
          <cell r="C142">
            <v>2090400</v>
          </cell>
          <cell r="D142" t="str">
            <v>CHO-Cargo/Loading Unloading</v>
          </cell>
          <cell r="J142">
            <v>0</v>
          </cell>
          <cell r="L142" t="str">
            <v xml:space="preserve">-      </v>
          </cell>
        </row>
        <row r="143">
          <cell r="C143">
            <v>2099999</v>
          </cell>
          <cell r="D143" t="str">
            <v>CH Others</v>
          </cell>
          <cell r="J143">
            <v>0</v>
          </cell>
          <cell r="L143" t="str">
            <v xml:space="preserve">-      </v>
          </cell>
        </row>
        <row r="144">
          <cell r="C144">
            <v>2999999</v>
          </cell>
          <cell r="D144" t="str">
            <v>CH Closing Post</v>
          </cell>
          <cell r="J144">
            <v>0</v>
          </cell>
          <cell r="L144" t="str">
            <v xml:space="preserve">-      </v>
          </cell>
        </row>
        <row r="145">
          <cell r="D145" t="str">
            <v>TOTAL CARGO HANDLING</v>
          </cell>
          <cell r="J145">
            <v>0</v>
          </cell>
          <cell r="K145">
            <v>0</v>
          </cell>
          <cell r="L145" t="str">
            <v xml:space="preserve">-      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7">
          <cell r="D147" t="str">
            <v>LINE MAINTENANCE</v>
          </cell>
        </row>
        <row r="148">
          <cell r="C148">
            <v>3010100</v>
          </cell>
          <cell r="D148" t="str">
            <v>LME-AR-Type Aircraft</v>
          </cell>
          <cell r="J148">
            <v>8416734000</v>
          </cell>
          <cell r="L148" t="str">
            <v>100%</v>
          </cell>
          <cell r="T148">
            <v>719032000</v>
          </cell>
          <cell r="U148">
            <v>653072000</v>
          </cell>
          <cell r="V148">
            <v>697799000</v>
          </cell>
          <cell r="W148">
            <v>697034000</v>
          </cell>
          <cell r="X148">
            <v>717136500</v>
          </cell>
          <cell r="Y148">
            <v>696838500</v>
          </cell>
          <cell r="Z148">
            <v>719032000</v>
          </cell>
          <cell r="AA148">
            <v>718819500</v>
          </cell>
          <cell r="AB148">
            <v>695138500</v>
          </cell>
          <cell r="AC148">
            <v>719032000</v>
          </cell>
          <cell r="AD148">
            <v>662855500</v>
          </cell>
          <cell r="AE148">
            <v>720944500</v>
          </cell>
        </row>
        <row r="149">
          <cell r="C149">
            <v>3019900</v>
          </cell>
          <cell r="D149" t="str">
            <v>LME-AR-Others</v>
          </cell>
          <cell r="J149">
            <v>0</v>
          </cell>
          <cell r="L149" t="str">
            <v xml:space="preserve">-      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C150">
            <v>3020100</v>
          </cell>
          <cell r="D150" t="str">
            <v>LME-TR-Type Aircraft</v>
          </cell>
          <cell r="J150">
            <v>12003629025</v>
          </cell>
          <cell r="L150" t="str">
            <v>100%</v>
          </cell>
          <cell r="T150">
            <v>1020837675</v>
          </cell>
          <cell r="U150">
            <v>925058400</v>
          </cell>
          <cell r="V150">
            <v>1020490450</v>
          </cell>
          <cell r="W150">
            <v>987326000</v>
          </cell>
          <cell r="X150">
            <v>1020961775.0000001</v>
          </cell>
          <cell r="Y150">
            <v>989397875</v>
          </cell>
          <cell r="Z150">
            <v>1017807000</v>
          </cell>
          <cell r="AA150">
            <v>1014160075.0000001</v>
          </cell>
          <cell r="AB150">
            <v>989791000</v>
          </cell>
          <cell r="AC150">
            <v>1012561650</v>
          </cell>
          <cell r="AD150">
            <v>985766674.99999988</v>
          </cell>
          <cell r="AE150">
            <v>1019470450</v>
          </cell>
        </row>
        <row r="151">
          <cell r="C151">
            <v>3029900</v>
          </cell>
          <cell r="D151" t="str">
            <v>LME-TR- Others</v>
          </cell>
          <cell r="J151">
            <v>0</v>
          </cell>
          <cell r="L151" t="str">
            <v xml:space="preserve">-      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C152">
            <v>3030100</v>
          </cell>
          <cell r="D152" t="str">
            <v>LME-GSE-Type GSE</v>
          </cell>
          <cell r="J152">
            <v>612000000</v>
          </cell>
          <cell r="L152" t="str">
            <v>100%</v>
          </cell>
          <cell r="T152">
            <v>51000000</v>
          </cell>
          <cell r="U152">
            <v>51000000</v>
          </cell>
          <cell r="V152">
            <v>51000000</v>
          </cell>
          <cell r="W152">
            <v>51000000</v>
          </cell>
          <cell r="X152">
            <v>51000000</v>
          </cell>
          <cell r="Y152">
            <v>51000000</v>
          </cell>
          <cell r="Z152">
            <v>51000000</v>
          </cell>
          <cell r="AA152">
            <v>51000000</v>
          </cell>
          <cell r="AB152">
            <v>51000000</v>
          </cell>
          <cell r="AC152">
            <v>51000000</v>
          </cell>
          <cell r="AD152">
            <v>51000000</v>
          </cell>
          <cell r="AE152">
            <v>51000000</v>
          </cell>
        </row>
        <row r="153">
          <cell r="C153">
            <v>3039900</v>
          </cell>
          <cell r="D153" t="str">
            <v>LME-GSE- Others</v>
          </cell>
          <cell r="J153">
            <v>0</v>
          </cell>
          <cell r="L153" t="str">
            <v xml:space="preserve">-      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C154">
            <v>3040100</v>
          </cell>
          <cell r="D154" t="str">
            <v>LME-AM-Type Aircraft</v>
          </cell>
          <cell r="J154">
            <v>1020000000</v>
          </cell>
          <cell r="L154" t="str">
            <v>100%</v>
          </cell>
          <cell r="T154">
            <v>85000000</v>
          </cell>
          <cell r="U154">
            <v>85000000</v>
          </cell>
          <cell r="V154">
            <v>85000000</v>
          </cell>
          <cell r="W154">
            <v>85000000</v>
          </cell>
          <cell r="X154">
            <v>85000000</v>
          </cell>
          <cell r="Y154">
            <v>85000000</v>
          </cell>
          <cell r="Z154">
            <v>85000000</v>
          </cell>
          <cell r="AA154">
            <v>85000000</v>
          </cell>
          <cell r="AB154">
            <v>85000000</v>
          </cell>
          <cell r="AC154">
            <v>85000000</v>
          </cell>
          <cell r="AD154">
            <v>85000000</v>
          </cell>
          <cell r="AE154">
            <v>85000000</v>
          </cell>
        </row>
        <row r="155">
          <cell r="C155">
            <v>3049900</v>
          </cell>
          <cell r="D155" t="str">
            <v>LME-AM-Others</v>
          </cell>
          <cell r="J155">
            <v>0</v>
          </cell>
          <cell r="L155" t="str">
            <v xml:space="preserve">-      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C156">
            <v>3050000</v>
          </cell>
          <cell r="D156" t="str">
            <v>LME-Storage</v>
          </cell>
          <cell r="J156">
            <v>87720000</v>
          </cell>
          <cell r="L156" t="str">
            <v>100%</v>
          </cell>
          <cell r="T156">
            <v>7310000</v>
          </cell>
          <cell r="U156">
            <v>7310000</v>
          </cell>
          <cell r="V156">
            <v>7310000</v>
          </cell>
          <cell r="W156">
            <v>7310000</v>
          </cell>
          <cell r="X156">
            <v>7310000</v>
          </cell>
          <cell r="Y156">
            <v>7310000</v>
          </cell>
          <cell r="Z156">
            <v>7310000</v>
          </cell>
          <cell r="AA156">
            <v>7310000</v>
          </cell>
          <cell r="AB156">
            <v>7310000</v>
          </cell>
          <cell r="AC156">
            <v>7310000</v>
          </cell>
          <cell r="AD156">
            <v>7310000</v>
          </cell>
          <cell r="AE156">
            <v>7310000</v>
          </cell>
        </row>
        <row r="157">
          <cell r="C157">
            <v>3099999</v>
          </cell>
          <cell r="D157" t="str">
            <v>LME-Others</v>
          </cell>
          <cell r="J157">
            <v>51000000</v>
          </cell>
          <cell r="L157" t="str">
            <v>100%</v>
          </cell>
          <cell r="T157">
            <v>4250000</v>
          </cell>
          <cell r="U157">
            <v>4250000</v>
          </cell>
          <cell r="V157">
            <v>4250000</v>
          </cell>
          <cell r="W157">
            <v>4250000</v>
          </cell>
          <cell r="X157">
            <v>4250000</v>
          </cell>
          <cell r="Y157">
            <v>4250000</v>
          </cell>
          <cell r="Z157">
            <v>4250000</v>
          </cell>
          <cell r="AA157">
            <v>4250000</v>
          </cell>
          <cell r="AB157">
            <v>4250000</v>
          </cell>
          <cell r="AC157">
            <v>4250000</v>
          </cell>
          <cell r="AD157">
            <v>4250000</v>
          </cell>
          <cell r="AE157">
            <v>4250000</v>
          </cell>
        </row>
        <row r="158">
          <cell r="C158">
            <v>3999999</v>
          </cell>
          <cell r="D158" t="str">
            <v>LME Closing Post</v>
          </cell>
          <cell r="J158">
            <v>0</v>
          </cell>
          <cell r="L158" t="str">
            <v xml:space="preserve">-      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D159" t="str">
            <v>TOTAL LINE MAINTENANCE</v>
          </cell>
          <cell r="J159">
            <v>22191083025</v>
          </cell>
          <cell r="K159">
            <v>0</v>
          </cell>
          <cell r="L159" t="str">
            <v>100%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T159">
            <v>1887429675</v>
          </cell>
          <cell r="U159">
            <v>1725690400</v>
          </cell>
          <cell r="V159">
            <v>1865849450</v>
          </cell>
          <cell r="W159">
            <v>1831920000</v>
          </cell>
          <cell r="X159">
            <v>1885658275</v>
          </cell>
          <cell r="Y159">
            <v>1833796375</v>
          </cell>
          <cell r="Z159">
            <v>1884399000</v>
          </cell>
          <cell r="AA159">
            <v>1880539575</v>
          </cell>
          <cell r="AB159">
            <v>1832489500</v>
          </cell>
          <cell r="AC159">
            <v>1879153650</v>
          </cell>
          <cell r="AD159">
            <v>1796182175</v>
          </cell>
          <cell r="AE159">
            <v>1887974950</v>
          </cell>
        </row>
        <row r="161">
          <cell r="D161" t="str">
            <v>SECURITY SERVICES</v>
          </cell>
        </row>
        <row r="162">
          <cell r="D162" t="str">
            <v>-</v>
          </cell>
          <cell r="J162">
            <v>0</v>
          </cell>
          <cell r="K162">
            <v>0</v>
          </cell>
          <cell r="L162" t="e">
            <v>#DIV/0!</v>
          </cell>
        </row>
        <row r="163">
          <cell r="D163" t="str">
            <v>-</v>
          </cell>
          <cell r="J163">
            <v>0</v>
          </cell>
          <cell r="K163">
            <v>0</v>
          </cell>
          <cell r="L163" t="e">
            <v>#DIV/0!</v>
          </cell>
        </row>
        <row r="164">
          <cell r="D164" t="str">
            <v>-</v>
          </cell>
          <cell r="J164">
            <v>0</v>
          </cell>
          <cell r="K164">
            <v>0</v>
          </cell>
          <cell r="L164" t="e">
            <v>#DIV/0!</v>
          </cell>
        </row>
        <row r="165">
          <cell r="D165" t="str">
            <v>-</v>
          </cell>
          <cell r="J165">
            <v>0</v>
          </cell>
          <cell r="K165">
            <v>0</v>
          </cell>
          <cell r="L165" t="e">
            <v>#DIV/0!</v>
          </cell>
        </row>
        <row r="166">
          <cell r="D166" t="str">
            <v>-</v>
          </cell>
          <cell r="J166">
            <v>0</v>
          </cell>
          <cell r="K166">
            <v>0</v>
          </cell>
          <cell r="L166" t="e">
            <v>#DIV/0!</v>
          </cell>
        </row>
        <row r="167">
          <cell r="D167" t="str">
            <v>-</v>
          </cell>
          <cell r="J167">
            <v>0</v>
          </cell>
          <cell r="K167">
            <v>0</v>
          </cell>
          <cell r="L167" t="e">
            <v>#DIV/0!</v>
          </cell>
        </row>
        <row r="168">
          <cell r="D168" t="str">
            <v>-</v>
          </cell>
          <cell r="J168">
            <v>0</v>
          </cell>
          <cell r="K168">
            <v>0</v>
          </cell>
          <cell r="L168" t="e">
            <v>#DIV/0!</v>
          </cell>
        </row>
        <row r="169">
          <cell r="D169" t="str">
            <v>-</v>
          </cell>
          <cell r="J169">
            <v>0</v>
          </cell>
          <cell r="K169">
            <v>0</v>
          </cell>
          <cell r="L169" t="e">
            <v>#DIV/0!</v>
          </cell>
        </row>
        <row r="170">
          <cell r="D170" t="str">
            <v>-</v>
          </cell>
          <cell r="J170">
            <v>0</v>
          </cell>
          <cell r="K170">
            <v>0</v>
          </cell>
          <cell r="L170" t="e">
            <v>#DIV/0!</v>
          </cell>
        </row>
        <row r="171">
          <cell r="D171" t="str">
            <v>-</v>
          </cell>
          <cell r="J171">
            <v>0</v>
          </cell>
          <cell r="K171">
            <v>0</v>
          </cell>
          <cell r="L171" t="e">
            <v>#DIV/0!</v>
          </cell>
        </row>
        <row r="172">
          <cell r="D172" t="str">
            <v>TOTAL SECURITY SERVICES</v>
          </cell>
          <cell r="J172">
            <v>0</v>
          </cell>
          <cell r="K172">
            <v>0</v>
          </cell>
          <cell r="L172" t="e">
            <v>#DIV/0!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4">
          <cell r="D174" t="str">
            <v>OTHERS</v>
          </cell>
        </row>
        <row r="175">
          <cell r="D175" t="str">
            <v>Management Fee</v>
          </cell>
          <cell r="J175">
            <v>0</v>
          </cell>
          <cell r="K175">
            <v>0</v>
          </cell>
          <cell r="L175" t="e">
            <v>#DIV/0!</v>
          </cell>
        </row>
        <row r="176">
          <cell r="D176" t="str">
            <v>Office Rental</v>
          </cell>
          <cell r="J176">
            <v>0</v>
          </cell>
          <cell r="K176">
            <v>0</v>
          </cell>
          <cell r="L176" t="e">
            <v>#DIV/0!</v>
          </cell>
        </row>
        <row r="177">
          <cell r="D177" t="str">
            <v>Service Charges</v>
          </cell>
          <cell r="J177">
            <v>0</v>
          </cell>
          <cell r="K177">
            <v>0</v>
          </cell>
          <cell r="L177" t="e">
            <v>#DIV/0!</v>
          </cell>
        </row>
        <row r="178">
          <cell r="D178" t="str">
            <v>Others</v>
          </cell>
          <cell r="J178">
            <v>0</v>
          </cell>
          <cell r="K178">
            <v>0</v>
          </cell>
          <cell r="L178" t="e">
            <v>#DIV/0!</v>
          </cell>
        </row>
        <row r="179">
          <cell r="J179">
            <v>0</v>
          </cell>
          <cell r="K179">
            <v>0</v>
          </cell>
          <cell r="L179" t="e">
            <v>#DIV/0!</v>
          </cell>
        </row>
        <row r="180">
          <cell r="D180" t="str">
            <v>TOTAL OTHERS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2">
          <cell r="D182" t="str">
            <v>TOTAL OPERATING REVENUES</v>
          </cell>
          <cell r="J182">
            <v>22191083025</v>
          </cell>
          <cell r="K182">
            <v>0</v>
          </cell>
          <cell r="L182" t="str">
            <v>100%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T182">
            <v>1887429675</v>
          </cell>
          <cell r="U182">
            <v>1725690400</v>
          </cell>
          <cell r="V182">
            <v>1865849450</v>
          </cell>
          <cell r="W182">
            <v>1831920000</v>
          </cell>
          <cell r="X182">
            <v>1885658275</v>
          </cell>
          <cell r="Y182">
            <v>1833796375</v>
          </cell>
          <cell r="Z182">
            <v>1884399000</v>
          </cell>
          <cell r="AA182">
            <v>1880539575</v>
          </cell>
          <cell r="AB182">
            <v>1832489500</v>
          </cell>
          <cell r="AC182">
            <v>1879153650</v>
          </cell>
          <cell r="AD182">
            <v>1796182175</v>
          </cell>
          <cell r="AE182">
            <v>1887974950</v>
          </cell>
        </row>
        <row r="184">
          <cell r="D184" t="str">
            <v>OPERATING EXPENSES</v>
          </cell>
        </row>
        <row r="185">
          <cell r="C185">
            <v>5000000000000</v>
          </cell>
          <cell r="D185" t="str">
            <v>OPERATING EXPENSES - COST OF SERVICES</v>
          </cell>
        </row>
        <row r="186">
          <cell r="C186">
            <v>5100000000000</v>
          </cell>
          <cell r="D186" t="str">
            <v>COS - Material Exp.</v>
          </cell>
          <cell r="I186" t="str">
            <v>Yes</v>
          </cell>
        </row>
        <row r="187">
          <cell r="C187">
            <v>5101000000000</v>
          </cell>
          <cell r="D187" t="str">
            <v>COS - ME Aircraft Cleaning</v>
          </cell>
          <cell r="I187" t="str">
            <v>No</v>
          </cell>
          <cell r="J187">
            <v>0</v>
          </cell>
          <cell r="K187">
            <v>0</v>
          </cell>
          <cell r="L187" t="str">
            <v xml:space="preserve">-      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C188">
            <v>5102000000000</v>
          </cell>
          <cell r="D188" t="str">
            <v>COS - ME Porter</v>
          </cell>
          <cell r="I188" t="str">
            <v>Yes</v>
          </cell>
        </row>
        <row r="189">
          <cell r="C189">
            <v>5102010000000</v>
          </cell>
          <cell r="D189" t="str">
            <v>COS - ME Porter of Jasadirga,</v>
          </cell>
          <cell r="I189" t="str">
            <v>No</v>
          </cell>
          <cell r="J189">
            <v>0</v>
          </cell>
          <cell r="K189">
            <v>0</v>
          </cell>
          <cell r="L189" t="str">
            <v xml:space="preserve">-      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C190">
            <v>5102020000000</v>
          </cell>
          <cell r="D190" t="str">
            <v>COS - ME Porter of INA, PT</v>
          </cell>
          <cell r="I190" t="str">
            <v>No</v>
          </cell>
          <cell r="J190">
            <v>0</v>
          </cell>
          <cell r="K190">
            <v>0</v>
          </cell>
          <cell r="L190" t="str">
            <v xml:space="preserve">-      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C191">
            <v>5102030000000</v>
          </cell>
          <cell r="D191" t="str">
            <v>COS - ME Porter PRIMKOPAL</v>
          </cell>
          <cell r="I191" t="str">
            <v>No</v>
          </cell>
          <cell r="J191">
            <v>0</v>
          </cell>
          <cell r="K191">
            <v>0</v>
          </cell>
          <cell r="L191" t="str">
            <v xml:space="preserve">-      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D192" t="str">
            <v>Total COS - ME Porter</v>
          </cell>
          <cell r="J192">
            <v>0</v>
          </cell>
          <cell r="K192">
            <v>0</v>
          </cell>
          <cell r="L192" t="str">
            <v xml:space="preserve">-      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4">
          <cell r="C194">
            <v>5103000000000</v>
          </cell>
          <cell r="D194" t="str">
            <v>COS - ME Consesion</v>
          </cell>
          <cell r="I194" t="str">
            <v>No</v>
          </cell>
          <cell r="J194">
            <v>1331464981.5</v>
          </cell>
          <cell r="K194">
            <v>0</v>
          </cell>
          <cell r="L194" t="str">
            <v>100%</v>
          </cell>
          <cell r="T194">
            <v>113245780.5</v>
          </cell>
          <cell r="U194">
            <v>103541424</v>
          </cell>
          <cell r="V194">
            <v>111950967</v>
          </cell>
          <cell r="W194">
            <v>109915200</v>
          </cell>
          <cell r="X194">
            <v>113139496.5</v>
          </cell>
          <cell r="Y194">
            <v>110027782.5</v>
          </cell>
          <cell r="Z194">
            <v>113063940</v>
          </cell>
          <cell r="AA194">
            <v>112832374.5</v>
          </cell>
          <cell r="AB194">
            <v>109949370</v>
          </cell>
          <cell r="AC194">
            <v>112749219</v>
          </cell>
          <cell r="AD194">
            <v>107770930.5</v>
          </cell>
          <cell r="AE194">
            <v>113278497</v>
          </cell>
        </row>
        <row r="195">
          <cell r="C195">
            <v>5104000000000</v>
          </cell>
          <cell r="D195" t="str">
            <v>COS -  CIP Lounge</v>
          </cell>
          <cell r="I195" t="str">
            <v>No</v>
          </cell>
          <cell r="J195">
            <v>0</v>
          </cell>
          <cell r="K195">
            <v>0</v>
          </cell>
          <cell r="L195" t="str">
            <v xml:space="preserve">-      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C196">
            <v>5199000000000</v>
          </cell>
          <cell r="D196" t="str">
            <v>COS - ME Other Material</v>
          </cell>
          <cell r="I196" t="str">
            <v>No</v>
          </cell>
          <cell r="J196">
            <v>0</v>
          </cell>
          <cell r="K196">
            <v>0</v>
          </cell>
          <cell r="L196" t="str">
            <v xml:space="preserve">-      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D197" t="str">
            <v>Total COS - Material Exp.</v>
          </cell>
          <cell r="J197">
            <v>1331464981.5</v>
          </cell>
          <cell r="K197">
            <v>0</v>
          </cell>
          <cell r="L197" t="str">
            <v>100%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T197">
            <v>113245780.5</v>
          </cell>
          <cell r="U197">
            <v>103541424</v>
          </cell>
          <cell r="V197">
            <v>111950967</v>
          </cell>
          <cell r="W197">
            <v>109915200</v>
          </cell>
          <cell r="X197">
            <v>113139496.5</v>
          </cell>
          <cell r="Y197">
            <v>110027782.5</v>
          </cell>
          <cell r="Z197">
            <v>113063940</v>
          </cell>
          <cell r="AA197">
            <v>112832374.5</v>
          </cell>
          <cell r="AB197">
            <v>109949370</v>
          </cell>
          <cell r="AC197">
            <v>112749219</v>
          </cell>
          <cell r="AD197">
            <v>107770930.5</v>
          </cell>
          <cell r="AE197">
            <v>113278497</v>
          </cell>
        </row>
        <row r="199">
          <cell r="C199">
            <v>5200000000000</v>
          </cell>
          <cell r="D199" t="str">
            <v>COS - Emply. Expenses - Labour</v>
          </cell>
          <cell r="I199" t="str">
            <v>Yes</v>
          </cell>
        </row>
        <row r="200">
          <cell r="C200">
            <v>5201000000000</v>
          </cell>
          <cell r="D200" t="str">
            <v>COS - Emply. Exp. Labour - Remuneration</v>
          </cell>
          <cell r="I200" t="str">
            <v>Yes</v>
          </cell>
        </row>
        <row r="201">
          <cell r="C201">
            <v>5201010000000</v>
          </cell>
          <cell r="D201" t="str">
            <v>COS - LR Salaries</v>
          </cell>
          <cell r="I201" t="str">
            <v>No</v>
          </cell>
          <cell r="J201">
            <v>3039183787</v>
          </cell>
          <cell r="K201">
            <v>0</v>
          </cell>
          <cell r="L201" t="str">
            <v>100%</v>
          </cell>
          <cell r="T201">
            <v>243134703</v>
          </cell>
          <cell r="U201">
            <v>243134703</v>
          </cell>
          <cell r="V201">
            <v>243134703</v>
          </cell>
          <cell r="W201">
            <v>243134703</v>
          </cell>
          <cell r="X201">
            <v>243134703</v>
          </cell>
          <cell r="Y201">
            <v>243134703</v>
          </cell>
          <cell r="Z201">
            <v>243134703</v>
          </cell>
          <cell r="AA201">
            <v>243134703</v>
          </cell>
          <cell r="AB201">
            <v>243134703</v>
          </cell>
          <cell r="AC201">
            <v>243134703</v>
          </cell>
          <cell r="AD201">
            <v>243134703</v>
          </cell>
          <cell r="AE201">
            <v>364702054</v>
          </cell>
        </row>
        <row r="202">
          <cell r="C202">
            <v>5201020000000</v>
          </cell>
          <cell r="D202" t="str">
            <v>COS - LR Overtime</v>
          </cell>
          <cell r="I202" t="str">
            <v>No</v>
          </cell>
          <cell r="J202">
            <v>166676724</v>
          </cell>
          <cell r="K202">
            <v>0</v>
          </cell>
          <cell r="L202" t="str">
            <v>100%</v>
          </cell>
          <cell r="T202">
            <v>13889727</v>
          </cell>
          <cell r="U202">
            <v>13889727</v>
          </cell>
          <cell r="V202">
            <v>13889727</v>
          </cell>
          <cell r="W202">
            <v>13889727</v>
          </cell>
          <cell r="X202">
            <v>13889727</v>
          </cell>
          <cell r="Y202">
            <v>13889727</v>
          </cell>
          <cell r="Z202">
            <v>13889727</v>
          </cell>
          <cell r="AA202">
            <v>13889727</v>
          </cell>
          <cell r="AB202">
            <v>13889727</v>
          </cell>
          <cell r="AC202">
            <v>13889727</v>
          </cell>
          <cell r="AD202">
            <v>13889727</v>
          </cell>
          <cell r="AE202">
            <v>13889727</v>
          </cell>
        </row>
        <row r="203">
          <cell r="C203">
            <v>5201030000000</v>
          </cell>
          <cell r="D203" t="str">
            <v>COS - LR Part Timer</v>
          </cell>
          <cell r="I203" t="str">
            <v>No</v>
          </cell>
          <cell r="J203">
            <v>0</v>
          </cell>
          <cell r="K203">
            <v>0</v>
          </cell>
          <cell r="L203" t="str">
            <v xml:space="preserve">-      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C204">
            <v>5201040000000</v>
          </cell>
          <cell r="D204" t="str">
            <v>COS - LR Meals on Duties</v>
          </cell>
          <cell r="I204" t="str">
            <v>No</v>
          </cell>
          <cell r="J204">
            <v>15840000</v>
          </cell>
          <cell r="K204">
            <v>0</v>
          </cell>
          <cell r="L204" t="str">
            <v>100%</v>
          </cell>
          <cell r="T204">
            <v>1320000</v>
          </cell>
          <cell r="U204">
            <v>1320000</v>
          </cell>
          <cell r="V204">
            <v>1320000</v>
          </cell>
          <cell r="W204">
            <v>1320000</v>
          </cell>
          <cell r="X204">
            <v>1320000</v>
          </cell>
          <cell r="Y204">
            <v>1320000</v>
          </cell>
          <cell r="Z204">
            <v>1320000</v>
          </cell>
          <cell r="AA204">
            <v>1320000</v>
          </cell>
          <cell r="AB204">
            <v>1320000</v>
          </cell>
          <cell r="AC204">
            <v>1320000</v>
          </cell>
          <cell r="AD204">
            <v>1320000</v>
          </cell>
          <cell r="AE204">
            <v>1320000</v>
          </cell>
        </row>
        <row r="205">
          <cell r="C205">
            <v>5201050000000</v>
          </cell>
          <cell r="D205" t="str">
            <v>COS - LR Medical</v>
          </cell>
          <cell r="I205" t="str">
            <v>No</v>
          </cell>
          <cell r="J205">
            <v>186439752</v>
          </cell>
          <cell r="K205">
            <v>0</v>
          </cell>
          <cell r="L205" t="str">
            <v>100%</v>
          </cell>
          <cell r="T205">
            <v>15536646</v>
          </cell>
          <cell r="U205">
            <v>15536646</v>
          </cell>
          <cell r="V205">
            <v>15536646</v>
          </cell>
          <cell r="W205">
            <v>15536646</v>
          </cell>
          <cell r="X205">
            <v>15536646</v>
          </cell>
          <cell r="Y205">
            <v>15536646</v>
          </cell>
          <cell r="Z205">
            <v>15536646</v>
          </cell>
          <cell r="AA205">
            <v>15536646</v>
          </cell>
          <cell r="AB205">
            <v>15536646</v>
          </cell>
          <cell r="AC205">
            <v>15536646</v>
          </cell>
          <cell r="AD205">
            <v>15536646</v>
          </cell>
          <cell r="AE205">
            <v>15536646</v>
          </cell>
        </row>
        <row r="206">
          <cell r="C206">
            <v>5201060000000</v>
          </cell>
          <cell r="D206" t="str">
            <v>COS - LR Hospitalization</v>
          </cell>
          <cell r="I206" t="str">
            <v>No</v>
          </cell>
          <cell r="J206">
            <v>45242148</v>
          </cell>
          <cell r="K206">
            <v>0</v>
          </cell>
          <cell r="L206" t="str">
            <v>100%</v>
          </cell>
          <cell r="T206">
            <v>3770179</v>
          </cell>
          <cell r="U206">
            <v>3770179</v>
          </cell>
          <cell r="V206">
            <v>3770179</v>
          </cell>
          <cell r="W206">
            <v>3770179</v>
          </cell>
          <cell r="X206">
            <v>3770179</v>
          </cell>
          <cell r="Y206">
            <v>3770179</v>
          </cell>
          <cell r="Z206">
            <v>3770179</v>
          </cell>
          <cell r="AA206">
            <v>3770179</v>
          </cell>
          <cell r="AB206">
            <v>3770179</v>
          </cell>
          <cell r="AC206">
            <v>3770179</v>
          </cell>
          <cell r="AD206">
            <v>3770179</v>
          </cell>
          <cell r="AE206">
            <v>3770179</v>
          </cell>
        </row>
        <row r="207">
          <cell r="C207">
            <v>5201070000000</v>
          </cell>
          <cell r="D207" t="str">
            <v>COS - LR Jamsostek</v>
          </cell>
          <cell r="I207" t="str">
            <v>No</v>
          </cell>
          <cell r="J207">
            <v>95963688</v>
          </cell>
          <cell r="K207">
            <v>0</v>
          </cell>
          <cell r="L207" t="str">
            <v>100%</v>
          </cell>
          <cell r="T207">
            <v>7996974</v>
          </cell>
          <cell r="U207">
            <v>7996974</v>
          </cell>
          <cell r="V207">
            <v>7996974</v>
          </cell>
          <cell r="W207">
            <v>7996974</v>
          </cell>
          <cell r="X207">
            <v>7996974</v>
          </cell>
          <cell r="Y207">
            <v>7996974</v>
          </cell>
          <cell r="Z207">
            <v>7996974</v>
          </cell>
          <cell r="AA207">
            <v>7996974</v>
          </cell>
          <cell r="AB207">
            <v>7996974</v>
          </cell>
          <cell r="AC207">
            <v>7996974</v>
          </cell>
          <cell r="AD207">
            <v>7996974</v>
          </cell>
          <cell r="AE207">
            <v>7996974</v>
          </cell>
        </row>
        <row r="208">
          <cell r="C208">
            <v>5201080000000</v>
          </cell>
          <cell r="D208" t="str">
            <v>COS - LR Pention</v>
          </cell>
          <cell r="I208" t="str">
            <v>No</v>
          </cell>
          <cell r="J208">
            <v>71200956</v>
          </cell>
          <cell r="K208">
            <v>0</v>
          </cell>
          <cell r="L208" t="str">
            <v>100%</v>
          </cell>
          <cell r="T208">
            <v>5933413</v>
          </cell>
          <cell r="U208">
            <v>5933413</v>
          </cell>
          <cell r="V208">
            <v>5933413</v>
          </cell>
          <cell r="W208">
            <v>5933413</v>
          </cell>
          <cell r="X208">
            <v>5933413</v>
          </cell>
          <cell r="Y208">
            <v>5933413</v>
          </cell>
          <cell r="Z208">
            <v>5933413</v>
          </cell>
          <cell r="AA208">
            <v>5933413</v>
          </cell>
          <cell r="AB208">
            <v>5933413</v>
          </cell>
          <cell r="AC208">
            <v>5933413</v>
          </cell>
          <cell r="AD208">
            <v>5933413</v>
          </cell>
          <cell r="AE208">
            <v>5933413</v>
          </cell>
        </row>
        <row r="209">
          <cell r="C209">
            <v>5201090000000</v>
          </cell>
          <cell r="D209" t="str">
            <v>COS - LR Annual Leave</v>
          </cell>
          <cell r="I209" t="str">
            <v>No</v>
          </cell>
          <cell r="J209">
            <v>131263896</v>
          </cell>
          <cell r="K209">
            <v>0</v>
          </cell>
          <cell r="L209" t="str">
            <v>100%</v>
          </cell>
          <cell r="T209">
            <v>10938658</v>
          </cell>
          <cell r="U209">
            <v>10938658</v>
          </cell>
          <cell r="V209">
            <v>10938658</v>
          </cell>
          <cell r="W209">
            <v>10938658</v>
          </cell>
          <cell r="X209">
            <v>10938658</v>
          </cell>
          <cell r="Y209">
            <v>10938658</v>
          </cell>
          <cell r="Z209">
            <v>10938658</v>
          </cell>
          <cell r="AA209">
            <v>10938658</v>
          </cell>
          <cell r="AB209">
            <v>10938658</v>
          </cell>
          <cell r="AC209">
            <v>10938658</v>
          </cell>
          <cell r="AD209">
            <v>10938658</v>
          </cell>
          <cell r="AE209">
            <v>10938658</v>
          </cell>
        </row>
        <row r="210">
          <cell r="C210">
            <v>5201100000000</v>
          </cell>
          <cell r="D210" t="str">
            <v>COS - LR Employee Welfare</v>
          </cell>
          <cell r="I210" t="str">
            <v>No</v>
          </cell>
          <cell r="J210">
            <v>0</v>
          </cell>
          <cell r="K210">
            <v>0</v>
          </cell>
          <cell r="L210" t="str">
            <v xml:space="preserve">-      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C211">
            <v>5201110000000</v>
          </cell>
          <cell r="D211" t="str">
            <v>COS - LR Productivity</v>
          </cell>
          <cell r="I211" t="str">
            <v>No</v>
          </cell>
          <cell r="J211">
            <v>243134703</v>
          </cell>
          <cell r="K211">
            <v>0</v>
          </cell>
          <cell r="L211" t="str">
            <v>100%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243134703</v>
          </cell>
        </row>
        <row r="212">
          <cell r="C212">
            <v>5201120000000</v>
          </cell>
          <cell r="D212" t="str">
            <v>COS - LR Donation to Employee</v>
          </cell>
          <cell r="I212" t="str">
            <v>No</v>
          </cell>
          <cell r="J212">
            <v>30600000</v>
          </cell>
          <cell r="K212">
            <v>0</v>
          </cell>
          <cell r="L212" t="str">
            <v>100%</v>
          </cell>
          <cell r="T212">
            <v>2550000</v>
          </cell>
          <cell r="U212">
            <v>2550000</v>
          </cell>
          <cell r="V212">
            <v>2550000</v>
          </cell>
          <cell r="W212">
            <v>2550000</v>
          </cell>
          <cell r="X212">
            <v>2550000</v>
          </cell>
          <cell r="Y212">
            <v>2550000</v>
          </cell>
          <cell r="Z212">
            <v>2550000</v>
          </cell>
          <cell r="AA212">
            <v>2550000</v>
          </cell>
          <cell r="AB212">
            <v>2550000</v>
          </cell>
          <cell r="AC212">
            <v>2550000</v>
          </cell>
          <cell r="AD212">
            <v>2550000</v>
          </cell>
          <cell r="AE212">
            <v>2550000</v>
          </cell>
        </row>
        <row r="213">
          <cell r="C213">
            <v>5201130000000</v>
          </cell>
          <cell r="D213" t="str">
            <v>COS - LR Company Award</v>
          </cell>
          <cell r="I213" t="str">
            <v>No</v>
          </cell>
          <cell r="J213">
            <v>0</v>
          </cell>
          <cell r="K213">
            <v>0</v>
          </cell>
          <cell r="L213" t="str">
            <v xml:space="preserve">-      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C214">
            <v>5201990000000</v>
          </cell>
          <cell r="D214" t="str">
            <v>COS - LR Other Remuneration</v>
          </cell>
          <cell r="I214" t="str">
            <v>No</v>
          </cell>
          <cell r="J214">
            <v>572084703</v>
          </cell>
          <cell r="K214">
            <v>0</v>
          </cell>
          <cell r="L214" t="str">
            <v>100%</v>
          </cell>
          <cell r="T214">
            <v>0</v>
          </cell>
          <cell r="U214">
            <v>0</v>
          </cell>
          <cell r="V214">
            <v>44200000</v>
          </cell>
          <cell r="W214">
            <v>58650000</v>
          </cell>
          <cell r="X214">
            <v>51000000</v>
          </cell>
          <cell r="Y214">
            <v>29750000</v>
          </cell>
          <cell r="Z214">
            <v>34000000</v>
          </cell>
          <cell r="AA214">
            <v>46750000</v>
          </cell>
          <cell r="AB214">
            <v>44200000</v>
          </cell>
          <cell r="AC214">
            <v>20400000</v>
          </cell>
          <cell r="AD214">
            <v>243134703</v>
          </cell>
          <cell r="AE214">
            <v>0</v>
          </cell>
        </row>
        <row r="215">
          <cell r="D215" t="str">
            <v>Total COS - Emply. Exp. Labour - Remuneration</v>
          </cell>
          <cell r="J215">
            <v>4597630357</v>
          </cell>
          <cell r="K215">
            <v>0</v>
          </cell>
          <cell r="L215" t="str">
            <v>100%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305070300</v>
          </cell>
          <cell r="U215">
            <v>305070300</v>
          </cell>
          <cell r="V215">
            <v>349270300</v>
          </cell>
          <cell r="W215">
            <v>363720300</v>
          </cell>
          <cell r="X215">
            <v>356070300</v>
          </cell>
          <cell r="Y215">
            <v>334820300</v>
          </cell>
          <cell r="Z215">
            <v>339070300</v>
          </cell>
          <cell r="AA215">
            <v>351820300</v>
          </cell>
          <cell r="AB215">
            <v>349270300</v>
          </cell>
          <cell r="AC215">
            <v>325470300</v>
          </cell>
          <cell r="AD215">
            <v>548205003</v>
          </cell>
          <cell r="AE215">
            <v>669772354</v>
          </cell>
        </row>
        <row r="217">
          <cell r="C217">
            <v>5202000000000</v>
          </cell>
          <cell r="D217" t="str">
            <v>COS - Emply. Exp. - Non-remuneration</v>
          </cell>
          <cell r="I217" t="str">
            <v>Yes</v>
          </cell>
        </row>
        <row r="218">
          <cell r="C218">
            <v>5202010000000</v>
          </cell>
          <cell r="D218" t="str">
            <v>COS - LnR Travel Expense Domes</v>
          </cell>
          <cell r="I218" t="str">
            <v>No</v>
          </cell>
          <cell r="J218">
            <v>0</v>
          </cell>
          <cell r="K218">
            <v>0</v>
          </cell>
          <cell r="L218" t="str">
            <v xml:space="preserve">-      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C219">
            <v>5202020000000</v>
          </cell>
          <cell r="D219" t="str">
            <v>COS - LnR Travel Expense Abroa</v>
          </cell>
          <cell r="I219" t="str">
            <v>No</v>
          </cell>
          <cell r="J219">
            <v>0</v>
          </cell>
          <cell r="K219">
            <v>0</v>
          </cell>
          <cell r="L219" t="str">
            <v xml:space="preserve">-      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C220">
            <v>5202030000000</v>
          </cell>
          <cell r="D220" t="str">
            <v>COS - LnR Transport</v>
          </cell>
          <cell r="I220" t="str">
            <v>No</v>
          </cell>
          <cell r="J220">
            <v>0</v>
          </cell>
          <cell r="K220">
            <v>0</v>
          </cell>
          <cell r="L220" t="str">
            <v xml:space="preserve">-      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C221">
            <v>5202040000000</v>
          </cell>
          <cell r="D221" t="str">
            <v>COS - LnR Airport Pass &amp; ID Ca</v>
          </cell>
          <cell r="I221" t="str">
            <v>No</v>
          </cell>
          <cell r="J221">
            <v>0</v>
          </cell>
          <cell r="K221">
            <v>0</v>
          </cell>
          <cell r="L221" t="str">
            <v xml:space="preserve">-      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C222">
            <v>5202050000000</v>
          </cell>
          <cell r="D222" t="str">
            <v>COS - LnR Fuel and Oil</v>
          </cell>
          <cell r="I222" t="str">
            <v>No</v>
          </cell>
          <cell r="J222">
            <v>0</v>
          </cell>
          <cell r="K222">
            <v>0</v>
          </cell>
          <cell r="L222" t="str">
            <v xml:space="preserve">-      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C223">
            <v>5202060000000</v>
          </cell>
          <cell r="D223" t="str">
            <v>COS - LnR Toll Fares</v>
          </cell>
          <cell r="I223" t="str">
            <v>No</v>
          </cell>
          <cell r="J223">
            <v>0</v>
          </cell>
          <cell r="K223">
            <v>0</v>
          </cell>
          <cell r="L223" t="str">
            <v xml:space="preserve">-      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C224">
            <v>5202070000000</v>
          </cell>
          <cell r="D224" t="str">
            <v>COS - LnR Communication</v>
          </cell>
          <cell r="I224" t="str">
            <v>No</v>
          </cell>
          <cell r="J224">
            <v>0</v>
          </cell>
          <cell r="K224">
            <v>0</v>
          </cell>
          <cell r="L224" t="str">
            <v xml:space="preserve">-      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C225">
            <v>5202080000000</v>
          </cell>
          <cell r="D225" t="str">
            <v>COS - LnR Uniform</v>
          </cell>
          <cell r="I225" t="str">
            <v>No</v>
          </cell>
          <cell r="J225">
            <v>24000000</v>
          </cell>
          <cell r="K225">
            <v>0</v>
          </cell>
          <cell r="L225" t="str">
            <v>100%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24000000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C226">
            <v>5202990000000</v>
          </cell>
          <cell r="D226" t="str">
            <v>COS - LnR Other Allowance Non</v>
          </cell>
          <cell r="I226" t="str">
            <v>No</v>
          </cell>
          <cell r="J226">
            <v>0</v>
          </cell>
          <cell r="K226">
            <v>0</v>
          </cell>
          <cell r="L226" t="str">
            <v xml:space="preserve">-      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D227" t="str">
            <v>Total COS - Emply. Exp. - Non-remuneration</v>
          </cell>
          <cell r="J227">
            <v>24000000</v>
          </cell>
          <cell r="K227">
            <v>0</v>
          </cell>
          <cell r="L227" t="str">
            <v>100%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24000000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9">
          <cell r="D229" t="str">
            <v>Total COS - Emply. Expenses - Labour</v>
          </cell>
          <cell r="J229">
            <v>4621630357</v>
          </cell>
          <cell r="K229">
            <v>0</v>
          </cell>
          <cell r="L229" t="str">
            <v>100%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T229">
            <v>305070300</v>
          </cell>
          <cell r="U229">
            <v>305070300</v>
          </cell>
          <cell r="V229">
            <v>349270300</v>
          </cell>
          <cell r="W229">
            <v>363720300</v>
          </cell>
          <cell r="X229">
            <v>356070300</v>
          </cell>
          <cell r="Y229">
            <v>358820300</v>
          </cell>
          <cell r="Z229">
            <v>339070300</v>
          </cell>
          <cell r="AA229">
            <v>351820300</v>
          </cell>
          <cell r="AB229">
            <v>349270300</v>
          </cell>
          <cell r="AC229">
            <v>325470300</v>
          </cell>
          <cell r="AD229">
            <v>548205003</v>
          </cell>
          <cell r="AE229">
            <v>669772354</v>
          </cell>
        </row>
        <row r="231">
          <cell r="C231">
            <v>5300000000000</v>
          </cell>
          <cell r="D231" t="str">
            <v>COS - Overhead Exp.</v>
          </cell>
          <cell r="I231" t="str">
            <v>Yes</v>
          </cell>
        </row>
        <row r="232">
          <cell r="C232">
            <v>5301000000000</v>
          </cell>
          <cell r="D232" t="str">
            <v>COS  Overhead - Material Exp.</v>
          </cell>
          <cell r="I232" t="str">
            <v>Yes</v>
          </cell>
        </row>
        <row r="233">
          <cell r="C233">
            <v>5301010000000</v>
          </cell>
          <cell r="D233" t="str">
            <v>COS - OM Packing Expenses</v>
          </cell>
          <cell r="I233" t="str">
            <v>No</v>
          </cell>
          <cell r="J233">
            <v>0</v>
          </cell>
          <cell r="K233">
            <v>0</v>
          </cell>
          <cell r="L233" t="str">
            <v xml:space="preserve">-      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C234">
            <v>5301020000000</v>
          </cell>
          <cell r="D234" t="str">
            <v>COS - OM Cost of Warehousing</v>
          </cell>
          <cell r="I234" t="str">
            <v>No</v>
          </cell>
          <cell r="J234">
            <v>0</v>
          </cell>
          <cell r="K234">
            <v>0</v>
          </cell>
          <cell r="L234" t="str">
            <v xml:space="preserve">-      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C235">
            <v>5301990000000</v>
          </cell>
          <cell r="D235" t="str">
            <v>COS - OM Other Material</v>
          </cell>
          <cell r="I235" t="str">
            <v>No</v>
          </cell>
          <cell r="J235">
            <v>0</v>
          </cell>
          <cell r="K235">
            <v>0</v>
          </cell>
          <cell r="L235" t="str">
            <v xml:space="preserve">-      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D236" t="str">
            <v>Total COS  Overhead - Material Exp.</v>
          </cell>
          <cell r="J236">
            <v>0</v>
          </cell>
          <cell r="K236">
            <v>0</v>
          </cell>
          <cell r="L236" t="str">
            <v xml:space="preserve">-      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8">
          <cell r="C238">
            <v>5302000000000</v>
          </cell>
          <cell r="D238" t="str">
            <v>COS Overhead - Energy Exp.</v>
          </cell>
          <cell r="I238" t="str">
            <v>Yes</v>
          </cell>
        </row>
        <row r="239">
          <cell r="C239">
            <v>5302010000000</v>
          </cell>
          <cell r="D239" t="str">
            <v>COS - OE Fuel and Oil</v>
          </cell>
          <cell r="I239" t="str">
            <v>No</v>
          </cell>
          <cell r="J239">
            <v>0</v>
          </cell>
          <cell r="K239">
            <v>0</v>
          </cell>
          <cell r="L239" t="str">
            <v xml:space="preserve">-      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C240">
            <v>5302020000000</v>
          </cell>
          <cell r="D240" t="str">
            <v>COS - OE Utilities (Electricit</v>
          </cell>
          <cell r="I240" t="str">
            <v>No</v>
          </cell>
          <cell r="J240">
            <v>0</v>
          </cell>
          <cell r="K240">
            <v>0</v>
          </cell>
          <cell r="L240" t="str">
            <v xml:space="preserve">-      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C241">
            <v>5302990000000</v>
          </cell>
          <cell r="D241" t="str">
            <v>COS - OE Other Energy</v>
          </cell>
          <cell r="I241" t="str">
            <v>No</v>
          </cell>
          <cell r="J241">
            <v>0</v>
          </cell>
          <cell r="K241">
            <v>0</v>
          </cell>
          <cell r="L241" t="str">
            <v xml:space="preserve">-      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D242" t="str">
            <v>Total COS Overhead - Energy Exp.</v>
          </cell>
          <cell r="J242">
            <v>0</v>
          </cell>
          <cell r="K242">
            <v>0</v>
          </cell>
          <cell r="L242" t="str">
            <v xml:space="preserve">-      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4">
          <cell r="C244">
            <v>5303000000000</v>
          </cell>
          <cell r="D244" t="str">
            <v>COS Overhead Emply. Exp.- Management</v>
          </cell>
          <cell r="I244" t="str">
            <v>Yes</v>
          </cell>
        </row>
        <row r="245">
          <cell r="C245">
            <v>5303010000000</v>
          </cell>
          <cell r="D245" t="str">
            <v>COS Overhead Emply. Exp. MS-Remuneration</v>
          </cell>
          <cell r="I245" t="str">
            <v>Yes</v>
          </cell>
        </row>
        <row r="246">
          <cell r="C246">
            <v>5303010100000</v>
          </cell>
          <cell r="D246" t="str">
            <v>COS - OEMR Salaries</v>
          </cell>
          <cell r="I246" t="str">
            <v>No</v>
          </cell>
          <cell r="J246">
            <v>230506687</v>
          </cell>
          <cell r="K246">
            <v>0</v>
          </cell>
          <cell r="L246" t="str">
            <v>100%</v>
          </cell>
          <cell r="T246">
            <v>18440535</v>
          </cell>
          <cell r="U246">
            <v>18440535</v>
          </cell>
          <cell r="V246">
            <v>18440535</v>
          </cell>
          <cell r="W246">
            <v>18440535</v>
          </cell>
          <cell r="X246">
            <v>18440535</v>
          </cell>
          <cell r="Y246">
            <v>18440535</v>
          </cell>
          <cell r="Z246">
            <v>18440535</v>
          </cell>
          <cell r="AA246">
            <v>18440535</v>
          </cell>
          <cell r="AB246">
            <v>18440535</v>
          </cell>
          <cell r="AC246">
            <v>18440535</v>
          </cell>
          <cell r="AD246">
            <v>18440535</v>
          </cell>
          <cell r="AE246">
            <v>27660802</v>
          </cell>
        </row>
        <row r="247">
          <cell r="C247">
            <v>5303010200000</v>
          </cell>
          <cell r="D247" t="str">
            <v>COS - OEMR Overtime</v>
          </cell>
          <cell r="I247" t="str">
            <v>No</v>
          </cell>
          <cell r="J247">
            <v>0</v>
          </cell>
          <cell r="K247">
            <v>0</v>
          </cell>
          <cell r="L247" t="str">
            <v xml:space="preserve">-      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C248">
            <v>5303010300000</v>
          </cell>
          <cell r="D248" t="str">
            <v>COS - OEMR Part Timer</v>
          </cell>
          <cell r="I248" t="str">
            <v>No</v>
          </cell>
          <cell r="J248">
            <v>0</v>
          </cell>
          <cell r="K248">
            <v>0</v>
          </cell>
          <cell r="L248" t="str">
            <v xml:space="preserve">-      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C249">
            <v>5303010400000</v>
          </cell>
          <cell r="D249" t="str">
            <v>COS - OEMR Meal on Duties</v>
          </cell>
          <cell r="I249" t="str">
            <v>No</v>
          </cell>
          <cell r="J249">
            <v>0</v>
          </cell>
          <cell r="K249">
            <v>0</v>
          </cell>
          <cell r="L249" t="str">
            <v xml:space="preserve">-      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C250">
            <v>5303010500000</v>
          </cell>
          <cell r="D250" t="str">
            <v>COS - OEMR Medical Expenses</v>
          </cell>
          <cell r="I250" t="str">
            <v>No</v>
          </cell>
          <cell r="J250">
            <v>5100000</v>
          </cell>
          <cell r="K250">
            <v>0</v>
          </cell>
          <cell r="L250" t="str">
            <v>100%</v>
          </cell>
          <cell r="T250">
            <v>425000</v>
          </cell>
          <cell r="U250">
            <v>425000</v>
          </cell>
          <cell r="V250">
            <v>425000</v>
          </cell>
          <cell r="W250">
            <v>425000</v>
          </cell>
          <cell r="X250">
            <v>425000</v>
          </cell>
          <cell r="Y250">
            <v>425000</v>
          </cell>
          <cell r="Z250">
            <v>425000</v>
          </cell>
          <cell r="AA250">
            <v>425000</v>
          </cell>
          <cell r="AB250">
            <v>425000</v>
          </cell>
          <cell r="AC250">
            <v>425000</v>
          </cell>
          <cell r="AD250">
            <v>425000</v>
          </cell>
          <cell r="AE250">
            <v>425000</v>
          </cell>
        </row>
        <row r="251">
          <cell r="C251">
            <v>5303010600000</v>
          </cell>
          <cell r="D251" t="str">
            <v>COS - OEMR Hospitalization</v>
          </cell>
          <cell r="I251" t="str">
            <v>No</v>
          </cell>
          <cell r="J251">
            <v>4435500</v>
          </cell>
          <cell r="K251">
            <v>0</v>
          </cell>
          <cell r="L251" t="str">
            <v>100%</v>
          </cell>
          <cell r="T251">
            <v>369625</v>
          </cell>
          <cell r="U251">
            <v>369625</v>
          </cell>
          <cell r="V251">
            <v>369625</v>
          </cell>
          <cell r="W251">
            <v>369625</v>
          </cell>
          <cell r="X251">
            <v>369625</v>
          </cell>
          <cell r="Y251">
            <v>369625</v>
          </cell>
          <cell r="Z251">
            <v>369625</v>
          </cell>
          <cell r="AA251">
            <v>369625</v>
          </cell>
          <cell r="AB251">
            <v>369625</v>
          </cell>
          <cell r="AC251">
            <v>369625</v>
          </cell>
          <cell r="AD251">
            <v>369625</v>
          </cell>
          <cell r="AE251">
            <v>369625</v>
          </cell>
        </row>
        <row r="252">
          <cell r="C252">
            <v>5303010700000</v>
          </cell>
          <cell r="D252" t="str">
            <v>COS - OEMR Jamsostek</v>
          </cell>
          <cell r="I252" t="str">
            <v>No</v>
          </cell>
          <cell r="J252">
            <v>5808156</v>
          </cell>
          <cell r="K252">
            <v>0</v>
          </cell>
          <cell r="L252" t="str">
            <v>100%</v>
          </cell>
          <cell r="M252" t="e">
            <v>#DIV/0!</v>
          </cell>
          <cell r="T252">
            <v>484013</v>
          </cell>
          <cell r="U252">
            <v>484013</v>
          </cell>
          <cell r="V252">
            <v>484013</v>
          </cell>
          <cell r="W252">
            <v>484013</v>
          </cell>
          <cell r="X252">
            <v>484013</v>
          </cell>
          <cell r="Y252">
            <v>484013</v>
          </cell>
          <cell r="Z252">
            <v>484013</v>
          </cell>
          <cell r="AA252">
            <v>484013</v>
          </cell>
          <cell r="AB252">
            <v>484013</v>
          </cell>
          <cell r="AC252">
            <v>484013</v>
          </cell>
          <cell r="AD252">
            <v>484013</v>
          </cell>
          <cell r="AE252">
            <v>484013</v>
          </cell>
        </row>
        <row r="253">
          <cell r="C253">
            <v>5303010800000</v>
          </cell>
          <cell r="D253" t="str">
            <v>COS - OEMR Pention</v>
          </cell>
          <cell r="I253" t="str">
            <v>No</v>
          </cell>
          <cell r="J253">
            <v>3678480</v>
          </cell>
          <cell r="K253">
            <v>0</v>
          </cell>
          <cell r="L253" t="str">
            <v>100%</v>
          </cell>
          <cell r="T253">
            <v>306540</v>
          </cell>
          <cell r="U253">
            <v>306540</v>
          </cell>
          <cell r="V253">
            <v>306540</v>
          </cell>
          <cell r="W253">
            <v>306540</v>
          </cell>
          <cell r="X253">
            <v>306540</v>
          </cell>
          <cell r="Y253">
            <v>306540</v>
          </cell>
          <cell r="Z253">
            <v>306540</v>
          </cell>
          <cell r="AA253">
            <v>306540</v>
          </cell>
          <cell r="AB253">
            <v>306540</v>
          </cell>
          <cell r="AC253">
            <v>306540</v>
          </cell>
          <cell r="AD253">
            <v>306540</v>
          </cell>
          <cell r="AE253">
            <v>306540</v>
          </cell>
        </row>
        <row r="254">
          <cell r="C254">
            <v>5303010900000</v>
          </cell>
          <cell r="D254" t="str">
            <v>COS - OEMR Car Scheme</v>
          </cell>
          <cell r="I254" t="str">
            <v>No</v>
          </cell>
          <cell r="J254">
            <v>0</v>
          </cell>
          <cell r="K254">
            <v>0</v>
          </cell>
          <cell r="L254" t="str">
            <v xml:space="preserve">-      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C255">
            <v>5303011000000</v>
          </cell>
          <cell r="D255" t="str">
            <v>COS - OEMR Fuel</v>
          </cell>
          <cell r="I255" t="str">
            <v>No</v>
          </cell>
          <cell r="J255">
            <v>8959500</v>
          </cell>
          <cell r="K255">
            <v>0</v>
          </cell>
          <cell r="L255" t="str">
            <v>100%</v>
          </cell>
          <cell r="T255">
            <v>746625</v>
          </cell>
          <cell r="U255">
            <v>746625</v>
          </cell>
          <cell r="V255">
            <v>746625</v>
          </cell>
          <cell r="W255">
            <v>746625</v>
          </cell>
          <cell r="X255">
            <v>746625</v>
          </cell>
          <cell r="Y255">
            <v>746625</v>
          </cell>
          <cell r="Z255">
            <v>746625</v>
          </cell>
          <cell r="AA255">
            <v>746625</v>
          </cell>
          <cell r="AB255">
            <v>746625</v>
          </cell>
          <cell r="AC255">
            <v>746625</v>
          </cell>
          <cell r="AD255">
            <v>746625</v>
          </cell>
          <cell r="AE255">
            <v>746625</v>
          </cell>
        </row>
        <row r="256">
          <cell r="C256">
            <v>5303011100000</v>
          </cell>
          <cell r="D256" t="str">
            <v>COS - OEMR House Rent</v>
          </cell>
          <cell r="I256" t="str">
            <v>No</v>
          </cell>
          <cell r="J256">
            <v>0</v>
          </cell>
          <cell r="K256">
            <v>0</v>
          </cell>
          <cell r="L256" t="str">
            <v xml:space="preserve">-      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C257">
            <v>5303011200000</v>
          </cell>
          <cell r="D257" t="str">
            <v>COS - OEMR Annual Leave</v>
          </cell>
          <cell r="I257" t="str">
            <v>No</v>
          </cell>
          <cell r="J257">
            <v>9220260</v>
          </cell>
          <cell r="K257">
            <v>0</v>
          </cell>
          <cell r="L257" t="str">
            <v>100%</v>
          </cell>
          <cell r="T257">
            <v>768355</v>
          </cell>
          <cell r="U257">
            <v>768355</v>
          </cell>
          <cell r="V257">
            <v>768355</v>
          </cell>
          <cell r="W257">
            <v>768355</v>
          </cell>
          <cell r="X257">
            <v>768355</v>
          </cell>
          <cell r="Y257">
            <v>768355</v>
          </cell>
          <cell r="Z257">
            <v>768355</v>
          </cell>
          <cell r="AA257">
            <v>768355</v>
          </cell>
          <cell r="AB257">
            <v>768355</v>
          </cell>
          <cell r="AC257">
            <v>768355</v>
          </cell>
          <cell r="AD257">
            <v>768355</v>
          </cell>
          <cell r="AE257">
            <v>768355</v>
          </cell>
        </row>
        <row r="258">
          <cell r="C258">
            <v>5303011300000</v>
          </cell>
          <cell r="D258" t="str">
            <v>COS - OEMR Employee Welfare</v>
          </cell>
          <cell r="I258" t="str">
            <v>No</v>
          </cell>
          <cell r="J258">
            <v>0</v>
          </cell>
          <cell r="K258">
            <v>0</v>
          </cell>
          <cell r="L258" t="str">
            <v xml:space="preserve">-      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C259">
            <v>5303011400000</v>
          </cell>
          <cell r="D259" t="str">
            <v>COS - OEMR Productivity</v>
          </cell>
          <cell r="I259" t="str">
            <v>No</v>
          </cell>
          <cell r="J259">
            <v>18440535</v>
          </cell>
          <cell r="K259">
            <v>0</v>
          </cell>
          <cell r="L259" t="str">
            <v>100%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18440535</v>
          </cell>
        </row>
        <row r="260">
          <cell r="C260">
            <v>5303011500000</v>
          </cell>
          <cell r="D260" t="str">
            <v>COS - OEMR Donation to Employe</v>
          </cell>
          <cell r="I260" t="str">
            <v>No</v>
          </cell>
          <cell r="J260">
            <v>2004000</v>
          </cell>
          <cell r="K260">
            <v>0</v>
          </cell>
          <cell r="L260" t="str">
            <v>100%</v>
          </cell>
          <cell r="T260">
            <v>167000</v>
          </cell>
          <cell r="U260">
            <v>167000</v>
          </cell>
          <cell r="V260">
            <v>167000</v>
          </cell>
          <cell r="W260">
            <v>167000</v>
          </cell>
          <cell r="X260">
            <v>167000</v>
          </cell>
          <cell r="Y260">
            <v>167000</v>
          </cell>
          <cell r="Z260">
            <v>167000</v>
          </cell>
          <cell r="AA260">
            <v>167000</v>
          </cell>
          <cell r="AB260">
            <v>167000</v>
          </cell>
          <cell r="AC260">
            <v>167000</v>
          </cell>
          <cell r="AD260">
            <v>167000</v>
          </cell>
          <cell r="AE260">
            <v>167000</v>
          </cell>
        </row>
        <row r="261">
          <cell r="C261">
            <v>5303011600000</v>
          </cell>
          <cell r="D261" t="str">
            <v>COS - OEMR Company Award</v>
          </cell>
          <cell r="I261" t="str">
            <v>No</v>
          </cell>
          <cell r="J261">
            <v>0</v>
          </cell>
          <cell r="K261">
            <v>0</v>
          </cell>
          <cell r="L261" t="str">
            <v xml:space="preserve">-      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C262">
            <v>5303019900000</v>
          </cell>
          <cell r="D262" t="str">
            <v>COS - OEMR Other Remuneration</v>
          </cell>
          <cell r="I262" t="str">
            <v>No</v>
          </cell>
          <cell r="J262">
            <v>770660535</v>
          </cell>
          <cell r="K262">
            <v>0</v>
          </cell>
          <cell r="L262" t="str">
            <v>100%</v>
          </cell>
          <cell r="T262">
            <v>59500000</v>
          </cell>
          <cell r="U262">
            <v>59500000</v>
          </cell>
          <cell r="V262">
            <v>81160000</v>
          </cell>
          <cell r="W262">
            <v>76060000</v>
          </cell>
          <cell r="X262">
            <v>59500000</v>
          </cell>
          <cell r="Y262">
            <v>59500000</v>
          </cell>
          <cell r="Z262">
            <v>59500000</v>
          </cell>
          <cell r="AA262">
            <v>59500000</v>
          </cell>
          <cell r="AB262">
            <v>59500000</v>
          </cell>
          <cell r="AC262">
            <v>59500000</v>
          </cell>
          <cell r="AD262">
            <v>77940535</v>
          </cell>
          <cell r="AE262">
            <v>59500000</v>
          </cell>
        </row>
        <row r="263">
          <cell r="D263" t="str">
            <v>Total COS Overhead Emply. Exp. MS-Remuneration</v>
          </cell>
          <cell r="J263">
            <v>1058813653</v>
          </cell>
          <cell r="K263">
            <v>0</v>
          </cell>
          <cell r="L263" t="str">
            <v>100%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81207693</v>
          </cell>
          <cell r="U263">
            <v>81207693</v>
          </cell>
          <cell r="V263">
            <v>102867693</v>
          </cell>
          <cell r="W263">
            <v>97767693</v>
          </cell>
          <cell r="X263">
            <v>81207693</v>
          </cell>
          <cell r="Y263">
            <v>81207693</v>
          </cell>
          <cell r="Z263">
            <v>81207693</v>
          </cell>
          <cell r="AA263">
            <v>81207693</v>
          </cell>
          <cell r="AB263">
            <v>81207693</v>
          </cell>
          <cell r="AC263">
            <v>81207693</v>
          </cell>
          <cell r="AD263">
            <v>99648228</v>
          </cell>
          <cell r="AE263">
            <v>108868495</v>
          </cell>
        </row>
        <row r="265">
          <cell r="C265">
            <v>5303020000000</v>
          </cell>
          <cell r="D265" t="str">
            <v>COS Overhead Emply. Exp. MS -Non Remuneration</v>
          </cell>
          <cell r="I265" t="str">
            <v>Yes</v>
          </cell>
        </row>
        <row r="266">
          <cell r="C266">
            <v>5303020100000</v>
          </cell>
          <cell r="D266" t="str">
            <v>COS - OEMN Travel Expense Dome</v>
          </cell>
          <cell r="I266" t="str">
            <v>No</v>
          </cell>
          <cell r="J266">
            <v>128873732</v>
          </cell>
          <cell r="K266">
            <v>0</v>
          </cell>
          <cell r="L266" t="str">
            <v>100%</v>
          </cell>
          <cell r="T266">
            <v>0</v>
          </cell>
          <cell r="U266">
            <v>0</v>
          </cell>
          <cell r="V266">
            <v>64313616</v>
          </cell>
          <cell r="W266">
            <v>51827116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12733000</v>
          </cell>
          <cell r="AD266">
            <v>0</v>
          </cell>
          <cell r="AE266">
            <v>0</v>
          </cell>
        </row>
        <row r="267">
          <cell r="C267">
            <v>5303020200000</v>
          </cell>
          <cell r="D267" t="str">
            <v>COS - OEMN Travel Expense Abro</v>
          </cell>
          <cell r="I267" t="str">
            <v>No</v>
          </cell>
          <cell r="J267">
            <v>0</v>
          </cell>
          <cell r="K267">
            <v>0</v>
          </cell>
          <cell r="L267" t="str">
            <v xml:space="preserve">-      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C268">
            <v>5303020300000</v>
          </cell>
          <cell r="D268" t="str">
            <v>COS - OEMN Transport</v>
          </cell>
          <cell r="I268" t="str">
            <v>No</v>
          </cell>
          <cell r="J268">
            <v>0</v>
          </cell>
          <cell r="K268">
            <v>0</v>
          </cell>
          <cell r="L268" t="str">
            <v xml:space="preserve">-      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C269">
            <v>5303020400000</v>
          </cell>
          <cell r="D269" t="str">
            <v>COS - OEMN Airport Pass &amp; ID C</v>
          </cell>
          <cell r="I269" t="str">
            <v>No</v>
          </cell>
          <cell r="J269">
            <v>0</v>
          </cell>
          <cell r="K269">
            <v>0</v>
          </cell>
          <cell r="L269" t="str">
            <v xml:space="preserve">-      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C270">
            <v>5303020500000</v>
          </cell>
          <cell r="D270" t="str">
            <v>COS - OEMN Fuel and Oil</v>
          </cell>
          <cell r="I270" t="str">
            <v>No</v>
          </cell>
          <cell r="J270">
            <v>0</v>
          </cell>
          <cell r="K270">
            <v>0</v>
          </cell>
          <cell r="L270" t="str">
            <v xml:space="preserve">-      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C271">
            <v>5303020600000</v>
          </cell>
          <cell r="D271" t="str">
            <v>COS - OEMN Toll Fares</v>
          </cell>
          <cell r="I271" t="str">
            <v>No</v>
          </cell>
          <cell r="J271">
            <v>0</v>
          </cell>
          <cell r="K271">
            <v>0</v>
          </cell>
          <cell r="L271" t="str">
            <v xml:space="preserve">-      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C272">
            <v>5303020700000</v>
          </cell>
          <cell r="D272" t="str">
            <v>COS - OEMN Communication</v>
          </cell>
          <cell r="I272" t="str">
            <v>No</v>
          </cell>
          <cell r="J272">
            <v>0</v>
          </cell>
          <cell r="K272">
            <v>0</v>
          </cell>
          <cell r="L272" t="str">
            <v xml:space="preserve">-      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C273">
            <v>5303020800000</v>
          </cell>
          <cell r="D273" t="str">
            <v>COS - OEMN Uniform</v>
          </cell>
          <cell r="I273" t="str">
            <v>No</v>
          </cell>
          <cell r="J273">
            <v>70399400</v>
          </cell>
          <cell r="K273">
            <v>0</v>
          </cell>
          <cell r="L273" t="str">
            <v>100%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70399400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C274">
            <v>5303029900000</v>
          </cell>
          <cell r="D274" t="str">
            <v>COS - OEMN Other non Renumerat</v>
          </cell>
          <cell r="I274" t="str">
            <v>No</v>
          </cell>
          <cell r="J274">
            <v>0</v>
          </cell>
          <cell r="K274">
            <v>0</v>
          </cell>
          <cell r="L274" t="str">
            <v xml:space="preserve">-      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D275" t="str">
            <v>Total COS Overhead Emply. Exp. MS -Non Remuneration</v>
          </cell>
          <cell r="J275">
            <v>199273132</v>
          </cell>
          <cell r="K275">
            <v>0</v>
          </cell>
          <cell r="L275" t="str">
            <v>100%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0</v>
          </cell>
          <cell r="U275">
            <v>0</v>
          </cell>
          <cell r="V275">
            <v>64313616</v>
          </cell>
          <cell r="W275">
            <v>51827116</v>
          </cell>
          <cell r="X275">
            <v>0</v>
          </cell>
          <cell r="Y275">
            <v>70399400</v>
          </cell>
          <cell r="Z275">
            <v>0</v>
          </cell>
          <cell r="AA275">
            <v>0</v>
          </cell>
          <cell r="AB275">
            <v>0</v>
          </cell>
          <cell r="AC275">
            <v>12733000</v>
          </cell>
          <cell r="AD275">
            <v>0</v>
          </cell>
          <cell r="AE275">
            <v>0</v>
          </cell>
        </row>
        <row r="277">
          <cell r="D277" t="str">
            <v>Total COS Overhead Emply. Exp.- Management</v>
          </cell>
          <cell r="J277">
            <v>1258086785</v>
          </cell>
          <cell r="K277">
            <v>0</v>
          </cell>
          <cell r="L277" t="str">
            <v>100%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81207693</v>
          </cell>
          <cell r="U277">
            <v>81207693</v>
          </cell>
          <cell r="V277">
            <v>167181309</v>
          </cell>
          <cell r="W277">
            <v>149594809</v>
          </cell>
          <cell r="X277">
            <v>81207693</v>
          </cell>
          <cell r="Y277">
            <v>151607093</v>
          </cell>
          <cell r="Z277">
            <v>81207693</v>
          </cell>
          <cell r="AA277">
            <v>81207693</v>
          </cell>
          <cell r="AB277">
            <v>81207693</v>
          </cell>
          <cell r="AC277">
            <v>93940693</v>
          </cell>
          <cell r="AD277">
            <v>99648228</v>
          </cell>
          <cell r="AE277">
            <v>108868495</v>
          </cell>
        </row>
        <row r="279">
          <cell r="C279">
            <v>5304000000000</v>
          </cell>
          <cell r="D279" t="str">
            <v>COS Overhead - Equipment Exp.</v>
          </cell>
          <cell r="I279" t="str">
            <v>Yes</v>
          </cell>
        </row>
        <row r="280">
          <cell r="C280">
            <v>5304010000000</v>
          </cell>
          <cell r="D280" t="str">
            <v>COS Overhead - Eqp - Repair &amp;</v>
          </cell>
          <cell r="I280" t="str">
            <v>Yes</v>
          </cell>
        </row>
        <row r="281">
          <cell r="C281">
            <v>5304010100000</v>
          </cell>
          <cell r="D281" t="str">
            <v>COS - OERM Consumable Parts</v>
          </cell>
          <cell r="I281" t="str">
            <v>No</v>
          </cell>
          <cell r="J281">
            <v>0</v>
          </cell>
          <cell r="K281">
            <v>0</v>
          </cell>
          <cell r="L281" t="str">
            <v xml:space="preserve">-      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C282">
            <v>5304010200000</v>
          </cell>
          <cell r="D282" t="str">
            <v>COS - OERM Building</v>
          </cell>
          <cell r="I282" t="str">
            <v>No</v>
          </cell>
          <cell r="J282">
            <v>0</v>
          </cell>
          <cell r="K282">
            <v>0</v>
          </cell>
          <cell r="L282" t="str">
            <v xml:space="preserve">-      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</row>
        <row r="283">
          <cell r="C283">
            <v>5304010300000</v>
          </cell>
          <cell r="D283" t="str">
            <v>COS - OERM Operation Exp.</v>
          </cell>
          <cell r="I283" t="str">
            <v>No</v>
          </cell>
          <cell r="J283">
            <v>0</v>
          </cell>
          <cell r="K283">
            <v>0</v>
          </cell>
          <cell r="L283" t="str">
            <v xml:space="preserve">-      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C284">
            <v>5304010400000</v>
          </cell>
          <cell r="D284" t="str">
            <v>COS - OERM Maintenance Equipme</v>
          </cell>
          <cell r="I284" t="str">
            <v>No</v>
          </cell>
          <cell r="J284">
            <v>0</v>
          </cell>
          <cell r="K284">
            <v>0</v>
          </cell>
          <cell r="L284" t="str">
            <v xml:space="preserve">-      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C285">
            <v>5304010500000</v>
          </cell>
          <cell r="D285" t="str">
            <v>COS - OERM Transportation Exp.</v>
          </cell>
          <cell r="I285" t="str">
            <v>No</v>
          </cell>
          <cell r="J285">
            <v>0</v>
          </cell>
          <cell r="K285">
            <v>0</v>
          </cell>
          <cell r="L285" t="str">
            <v xml:space="preserve">-      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</row>
        <row r="286">
          <cell r="C286">
            <v>5304010600000</v>
          </cell>
          <cell r="D286" t="str">
            <v>COS - OERM Office Equipment</v>
          </cell>
          <cell r="I286" t="str">
            <v>No</v>
          </cell>
          <cell r="J286">
            <v>0</v>
          </cell>
          <cell r="K286">
            <v>0</v>
          </cell>
          <cell r="L286" t="str">
            <v xml:space="preserve">-      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C287">
            <v>5304010700000</v>
          </cell>
          <cell r="D287" t="str">
            <v>COS - OERM Maintenance Tools</v>
          </cell>
          <cell r="I287" t="str">
            <v>No</v>
          </cell>
          <cell r="J287">
            <v>0</v>
          </cell>
          <cell r="K287">
            <v>0</v>
          </cell>
          <cell r="L287" t="str">
            <v xml:space="preserve">-      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C288">
            <v>5304010800000</v>
          </cell>
          <cell r="D288" t="str">
            <v>COS - OERM Leased Assets</v>
          </cell>
          <cell r="I288" t="str">
            <v>No</v>
          </cell>
          <cell r="J288">
            <v>0</v>
          </cell>
          <cell r="K288">
            <v>0</v>
          </cell>
          <cell r="L288" t="str">
            <v xml:space="preserve">-      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C289">
            <v>5304010900000</v>
          </cell>
          <cell r="D289" t="str">
            <v>COS - OERM Software</v>
          </cell>
          <cell r="I289" t="str">
            <v>No</v>
          </cell>
          <cell r="J289">
            <v>0</v>
          </cell>
          <cell r="K289">
            <v>0</v>
          </cell>
          <cell r="L289" t="str">
            <v xml:space="preserve">-      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C290">
            <v>5304011000000</v>
          </cell>
          <cell r="D290" t="str">
            <v>COS - OERM Car Scheme</v>
          </cell>
          <cell r="I290" t="str">
            <v>No</v>
          </cell>
          <cell r="J290">
            <v>24000000</v>
          </cell>
          <cell r="K290">
            <v>0</v>
          </cell>
          <cell r="L290" t="str">
            <v>100%</v>
          </cell>
          <cell r="T290">
            <v>2000000</v>
          </cell>
          <cell r="U290">
            <v>2000000</v>
          </cell>
          <cell r="V290">
            <v>2000000</v>
          </cell>
          <cell r="W290">
            <v>2000000</v>
          </cell>
          <cell r="X290">
            <v>2000000</v>
          </cell>
          <cell r="Y290">
            <v>2000000</v>
          </cell>
          <cell r="Z290">
            <v>2000000</v>
          </cell>
          <cell r="AA290">
            <v>2000000</v>
          </cell>
          <cell r="AB290">
            <v>2000000</v>
          </cell>
          <cell r="AC290">
            <v>2000000</v>
          </cell>
          <cell r="AD290">
            <v>2000000</v>
          </cell>
          <cell r="AE290">
            <v>2000000</v>
          </cell>
        </row>
        <row r="291">
          <cell r="C291">
            <v>5304020000000</v>
          </cell>
          <cell r="D291" t="str">
            <v>COS - OE Hire of Opr. Equipmen</v>
          </cell>
          <cell r="I291" t="str">
            <v>No</v>
          </cell>
          <cell r="J291">
            <v>0</v>
          </cell>
          <cell r="K291">
            <v>0</v>
          </cell>
          <cell r="L291" t="str">
            <v xml:space="preserve">-      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</row>
        <row r="292">
          <cell r="C292">
            <v>5304030000000</v>
          </cell>
          <cell r="D292" t="str">
            <v>COS - OE Rent Expenses</v>
          </cell>
          <cell r="I292" t="str">
            <v>No</v>
          </cell>
          <cell r="J292">
            <v>0</v>
          </cell>
          <cell r="K292">
            <v>0</v>
          </cell>
          <cell r="L292" t="str">
            <v xml:space="preserve">-      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</row>
        <row r="293">
          <cell r="C293">
            <v>5304040000000</v>
          </cell>
          <cell r="D293" t="str">
            <v>COS - OE Un-Capitalized Asset</v>
          </cell>
          <cell r="I293" t="str">
            <v>No</v>
          </cell>
          <cell r="J293">
            <v>0</v>
          </cell>
          <cell r="K293">
            <v>0</v>
          </cell>
          <cell r="L293" t="str">
            <v xml:space="preserve">-      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C294">
            <v>5304050000000</v>
          </cell>
          <cell r="D294" t="str">
            <v>COS - OE Insurance Expenses</v>
          </cell>
          <cell r="I294" t="str">
            <v>No</v>
          </cell>
          <cell r="J294">
            <v>0</v>
          </cell>
          <cell r="K294">
            <v>0</v>
          </cell>
          <cell r="L294" t="str">
            <v xml:space="preserve">-      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D295" t="str">
            <v>Total COS Overhead - Eqp - Repair &amp; Maint.</v>
          </cell>
          <cell r="J295">
            <v>24000000</v>
          </cell>
          <cell r="K295">
            <v>0</v>
          </cell>
          <cell r="L295" t="str">
            <v>100%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2000000</v>
          </cell>
          <cell r="U295">
            <v>2000000</v>
          </cell>
          <cell r="V295">
            <v>2000000</v>
          </cell>
          <cell r="W295">
            <v>2000000</v>
          </cell>
          <cell r="X295">
            <v>2000000</v>
          </cell>
          <cell r="Y295">
            <v>2000000</v>
          </cell>
          <cell r="Z295">
            <v>2000000</v>
          </cell>
          <cell r="AA295">
            <v>2000000</v>
          </cell>
          <cell r="AB295">
            <v>2000000</v>
          </cell>
          <cell r="AC295">
            <v>2000000</v>
          </cell>
          <cell r="AD295">
            <v>2000000</v>
          </cell>
          <cell r="AE295">
            <v>2000000</v>
          </cell>
        </row>
        <row r="297">
          <cell r="C297">
            <v>5304060000000</v>
          </cell>
          <cell r="D297" t="str">
            <v>COS - OE Depreciation Expenses</v>
          </cell>
          <cell r="I297" t="str">
            <v>Yes</v>
          </cell>
        </row>
        <row r="298">
          <cell r="C298">
            <v>5304060200000</v>
          </cell>
          <cell r="D298" t="str">
            <v>COS - OED Depr. Exp. Building</v>
          </cell>
          <cell r="I298" t="str">
            <v>No</v>
          </cell>
          <cell r="J298">
            <v>0</v>
          </cell>
          <cell r="K298">
            <v>0</v>
          </cell>
          <cell r="L298" t="str">
            <v xml:space="preserve">-      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C299">
            <v>5304060300000</v>
          </cell>
          <cell r="D299" t="str">
            <v>COS - OED Depr. Exp. Bulding I</v>
          </cell>
          <cell r="I299" t="str">
            <v>No</v>
          </cell>
          <cell r="J299">
            <v>19267272</v>
          </cell>
          <cell r="K299">
            <v>0</v>
          </cell>
          <cell r="L299" t="str">
            <v>100%</v>
          </cell>
          <cell r="T299">
            <v>1605606</v>
          </cell>
          <cell r="U299">
            <v>1605606</v>
          </cell>
          <cell r="V299">
            <v>1605606</v>
          </cell>
          <cell r="W299">
            <v>1605606</v>
          </cell>
          <cell r="X299">
            <v>1605606</v>
          </cell>
          <cell r="Y299">
            <v>1605606</v>
          </cell>
          <cell r="Z299">
            <v>1605606</v>
          </cell>
          <cell r="AA299">
            <v>1605606</v>
          </cell>
          <cell r="AB299">
            <v>1605606</v>
          </cell>
          <cell r="AC299">
            <v>1605606</v>
          </cell>
          <cell r="AD299">
            <v>1605606</v>
          </cell>
          <cell r="AE299">
            <v>1605606</v>
          </cell>
        </row>
        <row r="300">
          <cell r="C300">
            <v>5304060400000</v>
          </cell>
          <cell r="D300" t="str">
            <v>COS - OED Depr. Exp. Operation</v>
          </cell>
          <cell r="I300" t="str">
            <v>No</v>
          </cell>
          <cell r="J300">
            <v>1401817207.8000002</v>
          </cell>
          <cell r="K300">
            <v>0</v>
          </cell>
          <cell r="L300" t="str">
            <v>100%</v>
          </cell>
          <cell r="T300">
            <v>116818100.65000001</v>
          </cell>
          <cell r="U300">
            <v>116818100.65000001</v>
          </cell>
          <cell r="V300">
            <v>116818100.65000001</v>
          </cell>
          <cell r="W300">
            <v>116818100.65000001</v>
          </cell>
          <cell r="X300">
            <v>116818100.65000001</v>
          </cell>
          <cell r="Y300">
            <v>116818100.65000001</v>
          </cell>
          <cell r="Z300">
            <v>116818100.65000001</v>
          </cell>
          <cell r="AA300">
            <v>116818100.65000001</v>
          </cell>
          <cell r="AB300">
            <v>116818100.65000001</v>
          </cell>
          <cell r="AC300">
            <v>116818100.65000001</v>
          </cell>
          <cell r="AD300">
            <v>116818100.65000001</v>
          </cell>
          <cell r="AE300">
            <v>116818100.65000001</v>
          </cell>
        </row>
        <row r="301">
          <cell r="C301">
            <v>5304060500000</v>
          </cell>
          <cell r="D301" t="str">
            <v>COS - OED Depr. Exp. Maintenan</v>
          </cell>
          <cell r="I301" t="str">
            <v>No</v>
          </cell>
          <cell r="J301">
            <v>0</v>
          </cell>
          <cell r="K301">
            <v>0</v>
          </cell>
          <cell r="L301" t="str">
            <v xml:space="preserve">-      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C302">
            <v>5304060600000</v>
          </cell>
          <cell r="D302" t="str">
            <v>COS - OED Depr. Exp. Tools - M</v>
          </cell>
          <cell r="I302" t="str">
            <v>No</v>
          </cell>
          <cell r="J302">
            <v>168138080.28</v>
          </cell>
          <cell r="K302">
            <v>0</v>
          </cell>
          <cell r="L302" t="str">
            <v>100%</v>
          </cell>
          <cell r="T302">
            <v>14011506.689999999</v>
          </cell>
          <cell r="U302">
            <v>14011506.689999999</v>
          </cell>
          <cell r="V302">
            <v>14011506.689999999</v>
          </cell>
          <cell r="W302">
            <v>14011506.689999999</v>
          </cell>
          <cell r="X302">
            <v>14011506.689999999</v>
          </cell>
          <cell r="Y302">
            <v>14011506.689999999</v>
          </cell>
          <cell r="Z302">
            <v>14011506.689999999</v>
          </cell>
          <cell r="AA302">
            <v>14011506.689999999</v>
          </cell>
          <cell r="AB302">
            <v>14011506.689999999</v>
          </cell>
          <cell r="AC302">
            <v>14011506.689999999</v>
          </cell>
          <cell r="AD302">
            <v>14011506.689999999</v>
          </cell>
          <cell r="AE302">
            <v>14011506.689999999</v>
          </cell>
        </row>
        <row r="303">
          <cell r="C303">
            <v>5304060700000</v>
          </cell>
          <cell r="D303" t="str">
            <v>COS - OED Depr. Exp. Transport</v>
          </cell>
          <cell r="I303" t="str">
            <v>No</v>
          </cell>
          <cell r="J303">
            <v>142144164</v>
          </cell>
          <cell r="K303">
            <v>0</v>
          </cell>
          <cell r="L303" t="str">
            <v>100%</v>
          </cell>
          <cell r="T303">
            <v>11845347</v>
          </cell>
          <cell r="U303">
            <v>11845347</v>
          </cell>
          <cell r="V303">
            <v>11845347</v>
          </cell>
          <cell r="W303">
            <v>11845347</v>
          </cell>
          <cell r="X303">
            <v>11845347</v>
          </cell>
          <cell r="Y303">
            <v>11845347</v>
          </cell>
          <cell r="Z303">
            <v>11845347</v>
          </cell>
          <cell r="AA303">
            <v>11845347</v>
          </cell>
          <cell r="AB303">
            <v>11845347</v>
          </cell>
          <cell r="AC303">
            <v>11845347</v>
          </cell>
          <cell r="AD303">
            <v>11845347</v>
          </cell>
          <cell r="AE303">
            <v>11845347</v>
          </cell>
        </row>
        <row r="304">
          <cell r="C304">
            <v>5304060800000</v>
          </cell>
          <cell r="D304" t="str">
            <v>COS - OED Depr. Exp. Office Eq</v>
          </cell>
          <cell r="I304" t="str">
            <v>No</v>
          </cell>
          <cell r="J304">
            <v>42393000</v>
          </cell>
          <cell r="K304">
            <v>0</v>
          </cell>
          <cell r="L304" t="str">
            <v>100%</v>
          </cell>
          <cell r="T304">
            <v>3532750</v>
          </cell>
          <cell r="U304">
            <v>3532750</v>
          </cell>
          <cell r="V304">
            <v>3532750</v>
          </cell>
          <cell r="W304">
            <v>3532750</v>
          </cell>
          <cell r="X304">
            <v>3532750</v>
          </cell>
          <cell r="Y304">
            <v>3532750</v>
          </cell>
          <cell r="Z304">
            <v>3532750</v>
          </cell>
          <cell r="AA304">
            <v>3532750</v>
          </cell>
          <cell r="AB304">
            <v>3532750</v>
          </cell>
          <cell r="AC304">
            <v>3532750</v>
          </cell>
          <cell r="AD304">
            <v>3532750</v>
          </cell>
          <cell r="AE304">
            <v>3532750</v>
          </cell>
        </row>
        <row r="305">
          <cell r="C305">
            <v>5304060900000</v>
          </cell>
          <cell r="D305" t="str">
            <v>COS - OED Depr. Exp. Office Fu</v>
          </cell>
          <cell r="I305" t="str">
            <v>No</v>
          </cell>
          <cell r="J305">
            <v>1209996</v>
          </cell>
          <cell r="K305">
            <v>0</v>
          </cell>
          <cell r="L305" t="str">
            <v>100%</v>
          </cell>
          <cell r="T305">
            <v>100833</v>
          </cell>
          <cell r="U305">
            <v>100833</v>
          </cell>
          <cell r="V305">
            <v>100833</v>
          </cell>
          <cell r="W305">
            <v>100833</v>
          </cell>
          <cell r="X305">
            <v>100833</v>
          </cell>
          <cell r="Y305">
            <v>100833</v>
          </cell>
          <cell r="Z305">
            <v>100833</v>
          </cell>
          <cell r="AA305">
            <v>100833</v>
          </cell>
          <cell r="AB305">
            <v>100833</v>
          </cell>
          <cell r="AC305">
            <v>100833</v>
          </cell>
          <cell r="AD305">
            <v>100833</v>
          </cell>
          <cell r="AE305">
            <v>100833</v>
          </cell>
        </row>
        <row r="306">
          <cell r="C306">
            <v>5304061000000</v>
          </cell>
          <cell r="D306" t="str">
            <v>COS - OED Depr. Exp. Communica</v>
          </cell>
          <cell r="I306" t="str">
            <v>No</v>
          </cell>
          <cell r="J306">
            <v>3874380</v>
          </cell>
          <cell r="K306">
            <v>0</v>
          </cell>
          <cell r="L306" t="str">
            <v>100%</v>
          </cell>
          <cell r="T306">
            <v>322865</v>
          </cell>
          <cell r="U306">
            <v>322865</v>
          </cell>
          <cell r="V306">
            <v>322865</v>
          </cell>
          <cell r="W306">
            <v>322865</v>
          </cell>
          <cell r="X306">
            <v>322865</v>
          </cell>
          <cell r="Y306">
            <v>322865</v>
          </cell>
          <cell r="Z306">
            <v>322865</v>
          </cell>
          <cell r="AA306">
            <v>322865</v>
          </cell>
          <cell r="AB306">
            <v>322865</v>
          </cell>
          <cell r="AC306">
            <v>322865</v>
          </cell>
          <cell r="AD306">
            <v>322865</v>
          </cell>
          <cell r="AE306">
            <v>322865</v>
          </cell>
        </row>
        <row r="307">
          <cell r="C307">
            <v>5304070000000</v>
          </cell>
          <cell r="D307" t="str">
            <v>COS - OED Depr. Exp. Leased As</v>
          </cell>
          <cell r="I307" t="str">
            <v>No</v>
          </cell>
          <cell r="J307">
            <v>0</v>
          </cell>
          <cell r="K307">
            <v>0</v>
          </cell>
          <cell r="L307" t="str">
            <v xml:space="preserve">-      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C308">
            <v>5304080000000</v>
          </cell>
          <cell r="D308" t="str">
            <v>COS - OED Depr. Exp. Software</v>
          </cell>
          <cell r="I308" t="str">
            <v>No</v>
          </cell>
          <cell r="J308">
            <v>0</v>
          </cell>
          <cell r="K308">
            <v>0</v>
          </cell>
          <cell r="L308" t="str">
            <v xml:space="preserve">-      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C309">
            <v>5304090000000</v>
          </cell>
          <cell r="D309" t="str">
            <v>COS - OED Amortization Expense</v>
          </cell>
          <cell r="I309" t="str">
            <v>No</v>
          </cell>
          <cell r="J309">
            <v>0</v>
          </cell>
          <cell r="K309">
            <v>0</v>
          </cell>
          <cell r="L309" t="str">
            <v xml:space="preserve">-      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</row>
        <row r="310">
          <cell r="D310" t="str">
            <v>Total COS - OE Depreciation Expenses</v>
          </cell>
          <cell r="J310">
            <v>1778844100.0800002</v>
          </cell>
          <cell r="K310">
            <v>0</v>
          </cell>
          <cell r="L310" t="str">
            <v>100%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148237008.34</v>
          </cell>
          <cell r="U310">
            <v>148237008.34</v>
          </cell>
          <cell r="V310">
            <v>148237008.34</v>
          </cell>
          <cell r="W310">
            <v>148237008.34</v>
          </cell>
          <cell r="X310">
            <v>148237008.34</v>
          </cell>
          <cell r="Y310">
            <v>148237008.34</v>
          </cell>
          <cell r="Z310">
            <v>148237008.34</v>
          </cell>
          <cell r="AA310">
            <v>148237008.34</v>
          </cell>
          <cell r="AB310">
            <v>148237008.34</v>
          </cell>
          <cell r="AC310">
            <v>148237008.34</v>
          </cell>
          <cell r="AD310">
            <v>148237008.34</v>
          </cell>
          <cell r="AE310">
            <v>148237008.34</v>
          </cell>
        </row>
        <row r="312">
          <cell r="C312">
            <v>5305000000000</v>
          </cell>
          <cell r="D312" t="str">
            <v>COS Overhead - Method Exp.</v>
          </cell>
          <cell r="I312" t="str">
            <v>Yes</v>
          </cell>
        </row>
        <row r="313">
          <cell r="C313">
            <v>5305010000000</v>
          </cell>
          <cell r="D313" t="str">
            <v>COS - Omt Professional</v>
          </cell>
          <cell r="I313" t="str">
            <v>No</v>
          </cell>
          <cell r="J313">
            <v>0</v>
          </cell>
          <cell r="K313">
            <v>0</v>
          </cell>
          <cell r="L313" t="str">
            <v xml:space="preserve">-      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</row>
        <row r="314">
          <cell r="C314">
            <v>5305020000000</v>
          </cell>
          <cell r="D314" t="str">
            <v>COS - Omt Research &amp; Developme</v>
          </cell>
          <cell r="I314" t="str">
            <v>No</v>
          </cell>
          <cell r="J314">
            <v>0</v>
          </cell>
          <cell r="K314">
            <v>0</v>
          </cell>
          <cell r="L314" t="str">
            <v xml:space="preserve">-      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C315">
            <v>5305030000000</v>
          </cell>
          <cell r="D315" t="str">
            <v>COS - Omt Training</v>
          </cell>
          <cell r="I315" t="str">
            <v>No</v>
          </cell>
          <cell r="J315">
            <v>1198670500</v>
          </cell>
          <cell r="K315">
            <v>0</v>
          </cell>
          <cell r="L315" t="str">
            <v>100%</v>
          </cell>
          <cell r="T315">
            <v>139048000</v>
          </cell>
          <cell r="U315">
            <v>21348000</v>
          </cell>
          <cell r="V315">
            <v>138291000</v>
          </cell>
          <cell r="W315">
            <v>183656250</v>
          </cell>
          <cell r="X315">
            <v>161338500</v>
          </cell>
          <cell r="Y315">
            <v>105759000</v>
          </cell>
          <cell r="Z315">
            <v>96679000</v>
          </cell>
          <cell r="AA315">
            <v>140199000</v>
          </cell>
          <cell r="AB315">
            <v>137991000</v>
          </cell>
          <cell r="AC315">
            <v>68215750</v>
          </cell>
          <cell r="AD315">
            <v>3145000</v>
          </cell>
          <cell r="AE315">
            <v>3000000</v>
          </cell>
        </row>
        <row r="316">
          <cell r="C316">
            <v>5305040000000</v>
          </cell>
          <cell r="D316" t="str">
            <v>COS - Omt Library</v>
          </cell>
          <cell r="I316" t="str">
            <v>No</v>
          </cell>
          <cell r="J316">
            <v>0</v>
          </cell>
          <cell r="K316">
            <v>0</v>
          </cell>
          <cell r="L316" t="str">
            <v xml:space="preserve">-      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C317">
            <v>5305050000000</v>
          </cell>
          <cell r="D317" t="str">
            <v>COS - Omt Royalty</v>
          </cell>
          <cell r="I317" t="str">
            <v>No</v>
          </cell>
          <cell r="J317">
            <v>0</v>
          </cell>
          <cell r="K317">
            <v>0</v>
          </cell>
          <cell r="L317" t="str">
            <v xml:space="preserve">-      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C318">
            <v>5305060000000</v>
          </cell>
          <cell r="D318" t="str">
            <v>COS - Omt Subscription</v>
          </cell>
          <cell r="I318" t="str">
            <v>No</v>
          </cell>
          <cell r="J318">
            <v>0</v>
          </cell>
          <cell r="K318">
            <v>0</v>
          </cell>
          <cell r="L318" t="str">
            <v xml:space="preserve">-      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C319">
            <v>5305990000000</v>
          </cell>
          <cell r="D319" t="str">
            <v>COS - Omt Other Method</v>
          </cell>
          <cell r="I319" t="str">
            <v>No</v>
          </cell>
          <cell r="J319">
            <v>0</v>
          </cell>
          <cell r="K319">
            <v>0</v>
          </cell>
          <cell r="L319" t="str">
            <v xml:space="preserve">-      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D320" t="str">
            <v>Total COS Overhead - Method Expenses</v>
          </cell>
          <cell r="J320">
            <v>1198670500</v>
          </cell>
          <cell r="K320">
            <v>0</v>
          </cell>
          <cell r="L320" t="str">
            <v>100%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139048000</v>
          </cell>
          <cell r="U320">
            <v>21348000</v>
          </cell>
          <cell r="V320">
            <v>138291000</v>
          </cell>
          <cell r="W320">
            <v>183656250</v>
          </cell>
          <cell r="X320">
            <v>161338500</v>
          </cell>
          <cell r="Y320">
            <v>105759000</v>
          </cell>
          <cell r="Z320">
            <v>96679000</v>
          </cell>
          <cell r="AA320">
            <v>140199000</v>
          </cell>
          <cell r="AB320">
            <v>137991000</v>
          </cell>
          <cell r="AC320">
            <v>68215750</v>
          </cell>
          <cell r="AD320">
            <v>3145000</v>
          </cell>
          <cell r="AE320">
            <v>3000000</v>
          </cell>
        </row>
        <row r="322">
          <cell r="C322">
            <v>5306000000000</v>
          </cell>
          <cell r="D322" t="str">
            <v>COS Overhead - Condition Exp.</v>
          </cell>
          <cell r="I322" t="str">
            <v>Yes</v>
          </cell>
        </row>
        <row r="323">
          <cell r="C323">
            <v>5306010000000</v>
          </cell>
          <cell r="D323" t="str">
            <v>COS - OC Licences</v>
          </cell>
          <cell r="I323" t="str">
            <v>No</v>
          </cell>
          <cell r="J323">
            <v>0</v>
          </cell>
          <cell r="K323">
            <v>0</v>
          </cell>
          <cell r="L323" t="str">
            <v xml:space="preserve">-      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C324">
            <v>5306020000000</v>
          </cell>
          <cell r="D324" t="str">
            <v>COS - OC Pajak Bumi dan Bangun</v>
          </cell>
          <cell r="I324" t="str">
            <v>No</v>
          </cell>
          <cell r="J324">
            <v>0</v>
          </cell>
          <cell r="K324">
            <v>0</v>
          </cell>
          <cell r="L324" t="str">
            <v xml:space="preserve">-      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C325">
            <v>5306030000000</v>
          </cell>
          <cell r="D325" t="str">
            <v>COS - OC Jamsostek</v>
          </cell>
          <cell r="I325" t="str">
            <v>No</v>
          </cell>
          <cell r="J325">
            <v>0</v>
          </cell>
          <cell r="K325">
            <v>0</v>
          </cell>
          <cell r="L325" t="str">
            <v xml:space="preserve">-      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C326">
            <v>5306040000000</v>
          </cell>
          <cell r="D326" t="str">
            <v>COS - OC Vehicles &amp; Licences</v>
          </cell>
          <cell r="I326" t="str">
            <v>No</v>
          </cell>
          <cell r="J326">
            <v>0</v>
          </cell>
          <cell r="K326">
            <v>0</v>
          </cell>
          <cell r="L326" t="str">
            <v xml:space="preserve">-      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C327">
            <v>5306050000000</v>
          </cell>
          <cell r="D327" t="str">
            <v>COS - OC Membership</v>
          </cell>
          <cell r="I327" t="str">
            <v>No</v>
          </cell>
          <cell r="J327">
            <v>0</v>
          </cell>
          <cell r="K327">
            <v>0</v>
          </cell>
          <cell r="L327" t="str">
            <v xml:space="preserve">-      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C328">
            <v>5306060000000</v>
          </cell>
          <cell r="D328" t="str">
            <v>COS - OC Donation and Contribu</v>
          </cell>
          <cell r="I328" t="str">
            <v>No</v>
          </cell>
          <cell r="J328">
            <v>0</v>
          </cell>
          <cell r="K328">
            <v>0</v>
          </cell>
          <cell r="L328" t="str">
            <v xml:space="preserve">-      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C329">
            <v>5306070000000</v>
          </cell>
          <cell r="D329" t="str">
            <v>COS - OC Platform</v>
          </cell>
          <cell r="I329" t="str">
            <v>No</v>
          </cell>
          <cell r="J329">
            <v>0</v>
          </cell>
          <cell r="K329">
            <v>0</v>
          </cell>
          <cell r="L329" t="str">
            <v xml:space="preserve">-      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C330">
            <v>5306080000000</v>
          </cell>
          <cell r="D330" t="str">
            <v>COS - OC Legal of Land</v>
          </cell>
          <cell r="I330" t="str">
            <v>No</v>
          </cell>
          <cell r="J330">
            <v>0</v>
          </cell>
          <cell r="K330">
            <v>0</v>
          </cell>
          <cell r="L330" t="str">
            <v xml:space="preserve">-      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C331">
            <v>5306990000000</v>
          </cell>
          <cell r="D331" t="str">
            <v>COS - OC Other Permitt and Pro</v>
          </cell>
          <cell r="I331" t="str">
            <v>No</v>
          </cell>
          <cell r="J331">
            <v>0</v>
          </cell>
          <cell r="K331">
            <v>0</v>
          </cell>
          <cell r="L331" t="str">
            <v xml:space="preserve">-      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D332" t="str">
            <v>Total  COS Overhead - Condition Exp.</v>
          </cell>
          <cell r="J332">
            <v>0</v>
          </cell>
          <cell r="K332">
            <v>0</v>
          </cell>
          <cell r="L332" t="str">
            <v xml:space="preserve">-      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4">
          <cell r="C334">
            <v>5307000000000</v>
          </cell>
          <cell r="D334" t="str">
            <v>COS Overhead - General Exp.</v>
          </cell>
          <cell r="I334" t="str">
            <v>Yes</v>
          </cell>
        </row>
        <row r="335">
          <cell r="C335">
            <v>5307010000000</v>
          </cell>
          <cell r="D335" t="str">
            <v>COS - OG Transportation Local</v>
          </cell>
          <cell r="I335" t="str">
            <v>No</v>
          </cell>
          <cell r="J335">
            <v>0</v>
          </cell>
          <cell r="K335">
            <v>0</v>
          </cell>
          <cell r="L335" t="str">
            <v xml:space="preserve">-      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C336">
            <v>5307020000000</v>
          </cell>
          <cell r="D336" t="str">
            <v>COS - OG Fotocopy, Photography</v>
          </cell>
          <cell r="I336" t="str">
            <v>No</v>
          </cell>
          <cell r="J336">
            <v>0</v>
          </cell>
          <cell r="K336">
            <v>0</v>
          </cell>
          <cell r="L336" t="str">
            <v xml:space="preserve">-      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C337">
            <v>5307030000000</v>
          </cell>
          <cell r="D337" t="str">
            <v>COS - OG Reimbursement &amp; Manag</v>
          </cell>
          <cell r="I337" t="str">
            <v>No</v>
          </cell>
          <cell r="J337">
            <v>0</v>
          </cell>
          <cell r="K337">
            <v>0</v>
          </cell>
          <cell r="L337" t="str">
            <v xml:space="preserve">-      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C338">
            <v>5307040000000</v>
          </cell>
          <cell r="D338" t="str">
            <v>COS - OG Land Maintenance</v>
          </cell>
          <cell r="I338" t="str">
            <v>No</v>
          </cell>
          <cell r="J338">
            <v>0</v>
          </cell>
          <cell r="K338">
            <v>0</v>
          </cell>
          <cell r="L338" t="str">
            <v xml:space="preserve">-      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C339">
            <v>5307050000000</v>
          </cell>
          <cell r="D339" t="str">
            <v>COS - OG Cleaning Material &amp; S</v>
          </cell>
          <cell r="I339" t="str">
            <v>No</v>
          </cell>
          <cell r="J339">
            <v>0</v>
          </cell>
          <cell r="K339">
            <v>0</v>
          </cell>
          <cell r="L339" t="str">
            <v xml:space="preserve">-      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C340">
            <v>5307060000000</v>
          </cell>
          <cell r="D340" t="str">
            <v>COS - OG Printing Stat, Office</v>
          </cell>
          <cell r="I340" t="str">
            <v>No</v>
          </cell>
          <cell r="J340">
            <v>0</v>
          </cell>
          <cell r="K340">
            <v>0</v>
          </cell>
          <cell r="L340" t="str">
            <v xml:space="preserve">-      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C341">
            <v>5307070000000</v>
          </cell>
          <cell r="D341" t="str">
            <v>COS - OG Consumption</v>
          </cell>
          <cell r="I341" t="str">
            <v>No</v>
          </cell>
          <cell r="J341">
            <v>0</v>
          </cell>
          <cell r="K341">
            <v>0</v>
          </cell>
          <cell r="L341" t="str">
            <v xml:space="preserve">-     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C342">
            <v>5307080000000</v>
          </cell>
          <cell r="D342" t="str">
            <v>COS - OG Stamp &amp; Postage</v>
          </cell>
          <cell r="I342" t="str">
            <v>No</v>
          </cell>
          <cell r="J342">
            <v>0</v>
          </cell>
          <cell r="K342">
            <v>0</v>
          </cell>
          <cell r="L342" t="str">
            <v xml:space="preserve">-     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C343">
            <v>5307090000000</v>
          </cell>
          <cell r="D343" t="str">
            <v>COS - OG Freight Out / Flight</v>
          </cell>
          <cell r="I343" t="str">
            <v>No</v>
          </cell>
          <cell r="J343">
            <v>0</v>
          </cell>
          <cell r="K343">
            <v>0</v>
          </cell>
          <cell r="L343" t="str">
            <v xml:space="preserve">-      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C344">
            <v>5307990000000</v>
          </cell>
          <cell r="D344" t="str">
            <v>COS - OG Other</v>
          </cell>
          <cell r="I344" t="str">
            <v>No</v>
          </cell>
          <cell r="J344">
            <v>0</v>
          </cell>
          <cell r="K344">
            <v>0</v>
          </cell>
          <cell r="L344" t="str">
            <v xml:space="preserve">-      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C345">
            <v>5308000000000</v>
          </cell>
          <cell r="D345" t="str">
            <v>Closing Post COS Overhead</v>
          </cell>
          <cell r="I345" t="str">
            <v>No</v>
          </cell>
          <cell r="J345">
            <v>0</v>
          </cell>
          <cell r="K345">
            <v>0</v>
          </cell>
          <cell r="L345" t="str">
            <v xml:space="preserve">-      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D346" t="str">
            <v>Total COS Overhead - General Exp.</v>
          </cell>
          <cell r="J346">
            <v>0</v>
          </cell>
          <cell r="K346">
            <v>0</v>
          </cell>
          <cell r="L346" t="str">
            <v xml:space="preserve">-      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8">
          <cell r="D348" t="str">
            <v>Total COS - Overhead Exp.</v>
          </cell>
          <cell r="J348">
            <v>4259601385.0799999</v>
          </cell>
          <cell r="K348">
            <v>0</v>
          </cell>
          <cell r="L348" t="str">
            <v>100%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370492701.34000003</v>
          </cell>
          <cell r="U348">
            <v>252792701.34</v>
          </cell>
          <cell r="V348">
            <v>455709317.34000003</v>
          </cell>
          <cell r="W348">
            <v>483488067.34000003</v>
          </cell>
          <cell r="X348">
            <v>392783201.34000003</v>
          </cell>
          <cell r="Y348">
            <v>407603101.34000003</v>
          </cell>
          <cell r="Z348">
            <v>328123701.34000003</v>
          </cell>
          <cell r="AA348">
            <v>371643701.34000003</v>
          </cell>
          <cell r="AB348">
            <v>369435701.34000003</v>
          </cell>
          <cell r="AC348">
            <v>312393451.34000003</v>
          </cell>
          <cell r="AD348">
            <v>253030236.34</v>
          </cell>
          <cell r="AE348">
            <v>262105503.34</v>
          </cell>
        </row>
        <row r="350">
          <cell r="D350" t="str">
            <v>OPERATING EXPENSES - COST OF SERVICES</v>
          </cell>
          <cell r="J350">
            <v>10212696723.58</v>
          </cell>
          <cell r="K350">
            <v>0</v>
          </cell>
          <cell r="L350" t="str">
            <v>100%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788808781.84000003</v>
          </cell>
          <cell r="U350">
            <v>661404425.34000003</v>
          </cell>
          <cell r="V350">
            <v>916930584.34000003</v>
          </cell>
          <cell r="W350">
            <v>957123567.34000003</v>
          </cell>
          <cell r="X350">
            <v>861992997.84000003</v>
          </cell>
          <cell r="Y350">
            <v>876451183.84000003</v>
          </cell>
          <cell r="Z350">
            <v>780257941.34000003</v>
          </cell>
          <cell r="AA350">
            <v>836296375.84000003</v>
          </cell>
          <cell r="AB350">
            <v>828655371.34000003</v>
          </cell>
          <cell r="AC350">
            <v>750612970.34000003</v>
          </cell>
          <cell r="AD350">
            <v>909006169.84000003</v>
          </cell>
          <cell r="AE350">
            <v>1045156354.34</v>
          </cell>
        </row>
        <row r="352">
          <cell r="C352">
            <v>6000000000000</v>
          </cell>
          <cell r="D352" t="str">
            <v>OPR. EXP. - COMMERCIAL, GENERAL &amp; ADMIN</v>
          </cell>
        </row>
        <row r="353">
          <cell r="C353">
            <v>6100000000000</v>
          </cell>
          <cell r="D353" t="str">
            <v>Commercial Expenses</v>
          </cell>
          <cell r="I353" t="str">
            <v>No</v>
          </cell>
        </row>
        <row r="354">
          <cell r="C354">
            <v>6101000000000</v>
          </cell>
          <cell r="D354" t="str">
            <v>COM - Sales &amp; Return Commissio</v>
          </cell>
          <cell r="I354" t="str">
            <v>No</v>
          </cell>
          <cell r="J354">
            <v>0</v>
          </cell>
          <cell r="K354">
            <v>0</v>
          </cell>
          <cell r="L354" t="str">
            <v xml:space="preserve">-      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C355">
            <v>6102000000000</v>
          </cell>
          <cell r="D355" t="str">
            <v>COM - Representation and Enter</v>
          </cell>
          <cell r="I355" t="str">
            <v>No</v>
          </cell>
          <cell r="J355">
            <v>25000000</v>
          </cell>
          <cell r="K355">
            <v>0</v>
          </cell>
          <cell r="L355" t="str">
            <v>100%</v>
          </cell>
          <cell r="T355">
            <v>0</v>
          </cell>
          <cell r="U355">
            <v>0</v>
          </cell>
          <cell r="V355">
            <v>25000000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C356">
            <v>6103000000000</v>
          </cell>
          <cell r="D356" t="str">
            <v>COM - Advertising and Promotio</v>
          </cell>
          <cell r="I356" t="str">
            <v>No</v>
          </cell>
          <cell r="J356">
            <v>0</v>
          </cell>
          <cell r="K356">
            <v>0</v>
          </cell>
          <cell r="L356" t="str">
            <v xml:space="preserve">-      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C357">
            <v>6104000000000</v>
          </cell>
          <cell r="D357" t="str">
            <v>COM - Packing Expenses</v>
          </cell>
          <cell r="I357" t="str">
            <v>No</v>
          </cell>
          <cell r="J357">
            <v>0</v>
          </cell>
          <cell r="K357">
            <v>0</v>
          </cell>
          <cell r="L357" t="str">
            <v xml:space="preserve">-      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C358">
            <v>6105000000000</v>
          </cell>
          <cell r="D358" t="str">
            <v>COM - Bad Debt Expenses</v>
          </cell>
          <cell r="I358" t="str">
            <v>No</v>
          </cell>
          <cell r="J358">
            <v>0</v>
          </cell>
          <cell r="K358">
            <v>0</v>
          </cell>
          <cell r="L358" t="str">
            <v xml:space="preserve">-      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</row>
        <row r="359">
          <cell r="C359">
            <v>6199000000000</v>
          </cell>
          <cell r="D359" t="str">
            <v>COM - Other Commercial Expense</v>
          </cell>
          <cell r="I359" t="str">
            <v>No</v>
          </cell>
          <cell r="J359">
            <v>0</v>
          </cell>
          <cell r="K359">
            <v>0</v>
          </cell>
          <cell r="L359" t="str">
            <v xml:space="preserve">-      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D360" t="str">
            <v>Total Commercial Expenses</v>
          </cell>
          <cell r="J360">
            <v>25000000</v>
          </cell>
          <cell r="K360">
            <v>0</v>
          </cell>
          <cell r="L360" t="str">
            <v>100%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0</v>
          </cell>
          <cell r="U360">
            <v>0</v>
          </cell>
          <cell r="V360">
            <v>25000000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2">
          <cell r="C362">
            <v>6200000000000</v>
          </cell>
          <cell r="D362" t="str">
            <v>General &amp; Adm. Expenses</v>
          </cell>
          <cell r="I362" t="str">
            <v>Yes</v>
          </cell>
        </row>
        <row r="363">
          <cell r="C363">
            <v>6201000000000</v>
          </cell>
          <cell r="D363" t="str">
            <v>GA - Material Exp.</v>
          </cell>
          <cell r="I363" t="str">
            <v>Yes</v>
          </cell>
        </row>
        <row r="364">
          <cell r="C364">
            <v>6201010000000</v>
          </cell>
          <cell r="D364" t="str">
            <v>GAM - Printing Stat, Office Su</v>
          </cell>
          <cell r="I364" t="str">
            <v>No</v>
          </cell>
          <cell r="J364">
            <v>0</v>
          </cell>
          <cell r="K364">
            <v>0</v>
          </cell>
          <cell r="L364" t="str">
            <v xml:space="preserve">-      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</row>
        <row r="365">
          <cell r="C365">
            <v>6201020000000</v>
          </cell>
          <cell r="D365" t="str">
            <v>GAM - Stamp &amp; Postage</v>
          </cell>
          <cell r="I365" t="str">
            <v>No</v>
          </cell>
          <cell r="J365">
            <v>0</v>
          </cell>
          <cell r="K365">
            <v>0</v>
          </cell>
          <cell r="L365" t="str">
            <v xml:space="preserve">-      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</row>
        <row r="366">
          <cell r="C366">
            <v>6201030000000</v>
          </cell>
          <cell r="D366" t="str">
            <v>GAM - Consumption</v>
          </cell>
          <cell r="I366" t="str">
            <v>No</v>
          </cell>
          <cell r="J366">
            <v>0</v>
          </cell>
          <cell r="K366">
            <v>0</v>
          </cell>
          <cell r="L366" t="str">
            <v xml:space="preserve">-      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</row>
        <row r="367">
          <cell r="C367">
            <v>6201040000000</v>
          </cell>
          <cell r="D367" t="str">
            <v>GAM - Cleaning Material &amp; Serv</v>
          </cell>
          <cell r="I367" t="str">
            <v>No</v>
          </cell>
          <cell r="J367">
            <v>0</v>
          </cell>
          <cell r="K367">
            <v>0</v>
          </cell>
          <cell r="L367" t="str">
            <v xml:space="preserve">-      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C368">
            <v>6201990000000</v>
          </cell>
          <cell r="D368" t="str">
            <v>GAM - Other Material</v>
          </cell>
          <cell r="I368" t="str">
            <v>No</v>
          </cell>
          <cell r="J368">
            <v>0</v>
          </cell>
          <cell r="K368">
            <v>0</v>
          </cell>
          <cell r="L368" t="str">
            <v xml:space="preserve">-      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D369" t="str">
            <v>Total GA - Material Exp.</v>
          </cell>
          <cell r="J369">
            <v>0</v>
          </cell>
          <cell r="K369">
            <v>0</v>
          </cell>
          <cell r="L369" t="str">
            <v xml:space="preserve">-      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1">
          <cell r="C371">
            <v>6202000000000</v>
          </cell>
          <cell r="D371" t="str">
            <v>GA - Energy Exp.</v>
          </cell>
          <cell r="I371" t="str">
            <v>Yes</v>
          </cell>
        </row>
        <row r="372">
          <cell r="C372">
            <v>6202010000000</v>
          </cell>
          <cell r="D372" t="str">
            <v>GAE - Fuel and Oil</v>
          </cell>
          <cell r="I372" t="str">
            <v>No</v>
          </cell>
          <cell r="J372">
            <v>0</v>
          </cell>
          <cell r="K372">
            <v>0</v>
          </cell>
          <cell r="L372" t="str">
            <v xml:space="preserve">-      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C373">
            <v>6202020000000</v>
          </cell>
          <cell r="D373" t="str">
            <v>GAE - Utilities (electricity,</v>
          </cell>
          <cell r="I373" t="str">
            <v>No</v>
          </cell>
          <cell r="J373">
            <v>0</v>
          </cell>
          <cell r="K373">
            <v>0</v>
          </cell>
          <cell r="L373" t="str">
            <v xml:space="preserve">-      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C374">
            <v>6202990000000</v>
          </cell>
          <cell r="D374" t="str">
            <v>GAE - Other Energy</v>
          </cell>
          <cell r="I374" t="str">
            <v>No</v>
          </cell>
          <cell r="J374">
            <v>0</v>
          </cell>
          <cell r="K374">
            <v>0</v>
          </cell>
          <cell r="L374" t="str">
            <v xml:space="preserve">-      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D375" t="str">
            <v>Total GA - Energy Exp.</v>
          </cell>
          <cell r="J375">
            <v>0</v>
          </cell>
          <cell r="K375">
            <v>0</v>
          </cell>
          <cell r="L375" t="str">
            <v xml:space="preserve">-      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7">
          <cell r="C377">
            <v>6203000000000</v>
          </cell>
          <cell r="D377" t="str">
            <v>GA - Employee Exp. - Manageria</v>
          </cell>
          <cell r="I377" t="str">
            <v>Yes</v>
          </cell>
        </row>
        <row r="378">
          <cell r="C378">
            <v>6203010000000</v>
          </cell>
          <cell r="D378" t="str">
            <v>GA - Employee Exp. - Remuneration</v>
          </cell>
          <cell r="I378" t="str">
            <v>Yes</v>
          </cell>
        </row>
        <row r="379">
          <cell r="C379">
            <v>6203010100000</v>
          </cell>
          <cell r="D379" t="str">
            <v>GA/MSR - Salaries</v>
          </cell>
          <cell r="I379" t="str">
            <v>No</v>
          </cell>
          <cell r="J379">
            <v>2093685996</v>
          </cell>
          <cell r="K379">
            <v>0</v>
          </cell>
          <cell r="L379" t="str">
            <v>100%</v>
          </cell>
          <cell r="T379">
            <v>174473833</v>
          </cell>
          <cell r="U379">
            <v>174473833</v>
          </cell>
          <cell r="V379">
            <v>174473833</v>
          </cell>
          <cell r="W379">
            <v>174473833</v>
          </cell>
          <cell r="X379">
            <v>174473833</v>
          </cell>
          <cell r="Y379">
            <v>174473833</v>
          </cell>
          <cell r="Z379">
            <v>174473833</v>
          </cell>
          <cell r="AA379">
            <v>174473833</v>
          </cell>
          <cell r="AB379">
            <v>174473833</v>
          </cell>
          <cell r="AC379">
            <v>174473833</v>
          </cell>
          <cell r="AD379">
            <v>174473833</v>
          </cell>
          <cell r="AE379">
            <v>174473833</v>
          </cell>
        </row>
        <row r="380">
          <cell r="C380">
            <v>6203010200000</v>
          </cell>
          <cell r="D380" t="str">
            <v>GA/MSR - Overtime</v>
          </cell>
          <cell r="I380" t="str">
            <v>No</v>
          </cell>
          <cell r="J380">
            <v>0</v>
          </cell>
          <cell r="K380">
            <v>0</v>
          </cell>
          <cell r="L380" t="str">
            <v xml:space="preserve">-      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C381">
            <v>6203010300000</v>
          </cell>
          <cell r="D381" t="str">
            <v>GA/MSR - Part Timer</v>
          </cell>
          <cell r="I381" t="str">
            <v>No</v>
          </cell>
          <cell r="J381">
            <v>0</v>
          </cell>
          <cell r="K381">
            <v>0</v>
          </cell>
          <cell r="L381" t="str">
            <v xml:space="preserve">-      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C382">
            <v>6203010400000</v>
          </cell>
          <cell r="D382" t="str">
            <v>GA/MSR - Meals on Duties</v>
          </cell>
          <cell r="I382" t="str">
            <v>No</v>
          </cell>
          <cell r="J382">
            <v>0</v>
          </cell>
          <cell r="K382">
            <v>0</v>
          </cell>
          <cell r="L382" t="str">
            <v xml:space="preserve">-      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C383">
            <v>6203010500000</v>
          </cell>
          <cell r="D383" t="str">
            <v>GA/MSR - Medical Expenses</v>
          </cell>
          <cell r="I383" t="str">
            <v>No</v>
          </cell>
          <cell r="J383">
            <v>77749992</v>
          </cell>
          <cell r="K383">
            <v>0</v>
          </cell>
          <cell r="L383" t="str">
            <v>100%</v>
          </cell>
          <cell r="T383">
            <v>6479166</v>
          </cell>
          <cell r="U383">
            <v>6479166</v>
          </cell>
          <cell r="V383">
            <v>6479166</v>
          </cell>
          <cell r="W383">
            <v>6479166</v>
          </cell>
          <cell r="X383">
            <v>6479166</v>
          </cell>
          <cell r="Y383">
            <v>6479166</v>
          </cell>
          <cell r="Z383">
            <v>6479166</v>
          </cell>
          <cell r="AA383">
            <v>6479166</v>
          </cell>
          <cell r="AB383">
            <v>6479166</v>
          </cell>
          <cell r="AC383">
            <v>6479166</v>
          </cell>
          <cell r="AD383">
            <v>6479166</v>
          </cell>
          <cell r="AE383">
            <v>6479166</v>
          </cell>
        </row>
        <row r="384">
          <cell r="C384">
            <v>6203010600000</v>
          </cell>
          <cell r="D384" t="str">
            <v>GA/MSR - Hospitalization</v>
          </cell>
          <cell r="I384" t="str">
            <v>No</v>
          </cell>
          <cell r="J384">
            <v>51839724</v>
          </cell>
          <cell r="K384">
            <v>0</v>
          </cell>
          <cell r="L384" t="str">
            <v>100%</v>
          </cell>
          <cell r="T384">
            <v>4319977</v>
          </cell>
          <cell r="U384">
            <v>4319977</v>
          </cell>
          <cell r="V384">
            <v>4319977</v>
          </cell>
          <cell r="W384">
            <v>4319977</v>
          </cell>
          <cell r="X384">
            <v>4319977</v>
          </cell>
          <cell r="Y384">
            <v>4319977</v>
          </cell>
          <cell r="Z384">
            <v>4319977</v>
          </cell>
          <cell r="AA384">
            <v>4319977</v>
          </cell>
          <cell r="AB384">
            <v>4319977</v>
          </cell>
          <cell r="AC384">
            <v>4319977</v>
          </cell>
          <cell r="AD384">
            <v>4319977</v>
          </cell>
          <cell r="AE384">
            <v>4319977</v>
          </cell>
        </row>
        <row r="385">
          <cell r="C385">
            <v>6203010700000</v>
          </cell>
          <cell r="D385" t="str">
            <v>GA/MSR - Jamsostek</v>
          </cell>
          <cell r="I385" t="str">
            <v>No</v>
          </cell>
          <cell r="J385">
            <v>66766512</v>
          </cell>
          <cell r="K385">
            <v>0</v>
          </cell>
          <cell r="L385" t="str">
            <v>100%</v>
          </cell>
          <cell r="T385">
            <v>5563876</v>
          </cell>
          <cell r="U385">
            <v>5563876</v>
          </cell>
          <cell r="V385">
            <v>5563876</v>
          </cell>
          <cell r="W385">
            <v>5563876</v>
          </cell>
          <cell r="X385">
            <v>5563876</v>
          </cell>
          <cell r="Y385">
            <v>5563876</v>
          </cell>
          <cell r="Z385">
            <v>5563876</v>
          </cell>
          <cell r="AA385">
            <v>5563876</v>
          </cell>
          <cell r="AB385">
            <v>5563876</v>
          </cell>
          <cell r="AC385">
            <v>5563876</v>
          </cell>
          <cell r="AD385">
            <v>5563876</v>
          </cell>
          <cell r="AE385">
            <v>5563876</v>
          </cell>
        </row>
        <row r="386">
          <cell r="C386">
            <v>6203010800000</v>
          </cell>
          <cell r="D386" t="str">
            <v>GA/MSR - Pention</v>
          </cell>
          <cell r="I386" t="str">
            <v>No</v>
          </cell>
          <cell r="J386">
            <v>44699508</v>
          </cell>
          <cell r="K386">
            <v>0</v>
          </cell>
          <cell r="L386" t="str">
            <v>100%</v>
          </cell>
          <cell r="T386">
            <v>3724959</v>
          </cell>
          <cell r="U386">
            <v>3724959</v>
          </cell>
          <cell r="V386">
            <v>3724959</v>
          </cell>
          <cell r="W386">
            <v>3724959</v>
          </cell>
          <cell r="X386">
            <v>3724959</v>
          </cell>
          <cell r="Y386">
            <v>3724959</v>
          </cell>
          <cell r="Z386">
            <v>3724959</v>
          </cell>
          <cell r="AA386">
            <v>3724959</v>
          </cell>
          <cell r="AB386">
            <v>3724959</v>
          </cell>
          <cell r="AC386">
            <v>3724959</v>
          </cell>
          <cell r="AD386">
            <v>3724959</v>
          </cell>
          <cell r="AE386">
            <v>3724959</v>
          </cell>
        </row>
        <row r="387">
          <cell r="C387">
            <v>6203010900000</v>
          </cell>
          <cell r="D387" t="str">
            <v>GA/MSR - Car Scheme</v>
          </cell>
          <cell r="I387" t="str">
            <v>No</v>
          </cell>
          <cell r="J387">
            <v>0</v>
          </cell>
          <cell r="K387">
            <v>0</v>
          </cell>
          <cell r="L387" t="str">
            <v xml:space="preserve">-      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C388">
            <v>6203011000000</v>
          </cell>
          <cell r="D388" t="str">
            <v>GA/MSR - Fuel</v>
          </cell>
          <cell r="I388" t="str">
            <v>No</v>
          </cell>
          <cell r="J388">
            <v>63459000</v>
          </cell>
          <cell r="K388">
            <v>0</v>
          </cell>
          <cell r="L388" t="str">
            <v>100%</v>
          </cell>
          <cell r="T388">
            <v>5288250</v>
          </cell>
          <cell r="U388">
            <v>5288250</v>
          </cell>
          <cell r="V388">
            <v>5288250</v>
          </cell>
          <cell r="W388">
            <v>5288250</v>
          </cell>
          <cell r="X388">
            <v>5288250</v>
          </cell>
          <cell r="Y388">
            <v>5288250</v>
          </cell>
          <cell r="Z388">
            <v>5288250</v>
          </cell>
          <cell r="AA388">
            <v>5288250</v>
          </cell>
          <cell r="AB388">
            <v>5288250</v>
          </cell>
          <cell r="AC388">
            <v>5288250</v>
          </cell>
          <cell r="AD388">
            <v>5288250</v>
          </cell>
          <cell r="AE388">
            <v>5288250</v>
          </cell>
        </row>
        <row r="389">
          <cell r="C389">
            <v>6203011100000</v>
          </cell>
          <cell r="D389" t="str">
            <v>GA/MSR - House Rent</v>
          </cell>
          <cell r="I389" t="str">
            <v>No</v>
          </cell>
          <cell r="J389">
            <v>0</v>
          </cell>
          <cell r="K389">
            <v>0</v>
          </cell>
          <cell r="L389" t="str">
            <v xml:space="preserve">-      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C390">
            <v>6203011200000</v>
          </cell>
          <cell r="D390" t="str">
            <v>GA/MSR - Annual Leave</v>
          </cell>
          <cell r="I390" t="str">
            <v>No</v>
          </cell>
          <cell r="J390">
            <v>105735540</v>
          </cell>
          <cell r="K390">
            <v>0</v>
          </cell>
          <cell r="L390" t="str">
            <v>100%</v>
          </cell>
          <cell r="T390">
            <v>8811295</v>
          </cell>
          <cell r="U390">
            <v>8811295</v>
          </cell>
          <cell r="V390">
            <v>8811295</v>
          </cell>
          <cell r="W390">
            <v>8811295</v>
          </cell>
          <cell r="X390">
            <v>8811295</v>
          </cell>
          <cell r="Y390">
            <v>8811295</v>
          </cell>
          <cell r="Z390">
            <v>8811295</v>
          </cell>
          <cell r="AA390">
            <v>8811295</v>
          </cell>
          <cell r="AB390">
            <v>8811295</v>
          </cell>
          <cell r="AC390">
            <v>8811295</v>
          </cell>
          <cell r="AD390">
            <v>8811295</v>
          </cell>
          <cell r="AE390">
            <v>8811295</v>
          </cell>
        </row>
        <row r="391">
          <cell r="C391">
            <v>6203011300000</v>
          </cell>
          <cell r="D391" t="str">
            <v>GA/MSR - Employee Welfare</v>
          </cell>
          <cell r="I391" t="str">
            <v>No</v>
          </cell>
          <cell r="J391">
            <v>0</v>
          </cell>
          <cell r="K391">
            <v>0</v>
          </cell>
          <cell r="L391" t="str">
            <v xml:space="preserve">-      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C392">
            <v>6203011400000</v>
          </cell>
          <cell r="D392" t="str">
            <v>GA/MSR - Productivity</v>
          </cell>
          <cell r="I392" t="str">
            <v>No</v>
          </cell>
          <cell r="J392">
            <v>174473833</v>
          </cell>
          <cell r="K392">
            <v>0</v>
          </cell>
          <cell r="L392" t="str">
            <v>100%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174473833</v>
          </cell>
        </row>
        <row r="393">
          <cell r="C393">
            <v>6203011500000</v>
          </cell>
          <cell r="D393" t="str">
            <v>GA/MSR - Donation to Employee</v>
          </cell>
          <cell r="I393" t="str">
            <v>No</v>
          </cell>
          <cell r="J393">
            <v>16212000</v>
          </cell>
          <cell r="K393">
            <v>0</v>
          </cell>
          <cell r="L393" t="str">
            <v>100%</v>
          </cell>
          <cell r="T393">
            <v>1351000</v>
          </cell>
          <cell r="U393">
            <v>1351000</v>
          </cell>
          <cell r="V393">
            <v>1351000</v>
          </cell>
          <cell r="W393">
            <v>1351000</v>
          </cell>
          <cell r="X393">
            <v>1351000</v>
          </cell>
          <cell r="Y393">
            <v>1351000</v>
          </cell>
          <cell r="Z393">
            <v>1351000</v>
          </cell>
          <cell r="AA393">
            <v>1351000</v>
          </cell>
          <cell r="AB393">
            <v>1351000</v>
          </cell>
          <cell r="AC393">
            <v>1351000</v>
          </cell>
          <cell r="AD393">
            <v>1351000</v>
          </cell>
          <cell r="AE393">
            <v>1351000</v>
          </cell>
        </row>
        <row r="394">
          <cell r="C394">
            <v>6203011600000</v>
          </cell>
          <cell r="D394" t="str">
            <v>GA/MSR - Company Award</v>
          </cell>
          <cell r="I394" t="str">
            <v>No</v>
          </cell>
          <cell r="J394">
            <v>0</v>
          </cell>
          <cell r="K394">
            <v>0</v>
          </cell>
          <cell r="L394" t="str">
            <v xml:space="preserve">-      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C395">
            <v>6203019900000</v>
          </cell>
          <cell r="D395" t="str">
            <v>GA/MSR - Other Allowance - Rem</v>
          </cell>
          <cell r="I395" t="str">
            <v>No</v>
          </cell>
          <cell r="J395">
            <v>679427683</v>
          </cell>
          <cell r="K395">
            <v>0</v>
          </cell>
          <cell r="L395" t="str">
            <v>100%</v>
          </cell>
          <cell r="T395">
            <v>25190000</v>
          </cell>
          <cell r="U395">
            <v>49670000</v>
          </cell>
          <cell r="V395">
            <v>39440000</v>
          </cell>
          <cell r="W395">
            <v>39440000</v>
          </cell>
          <cell r="X395">
            <v>62468817</v>
          </cell>
          <cell r="Y395">
            <v>17780000</v>
          </cell>
          <cell r="Z395">
            <v>17000000</v>
          </cell>
          <cell r="AA395">
            <v>17780000</v>
          </cell>
          <cell r="AB395">
            <v>9280000</v>
          </cell>
          <cell r="AC395">
            <v>17000000</v>
          </cell>
          <cell r="AD395">
            <v>359182416</v>
          </cell>
          <cell r="AE395">
            <v>25196450</v>
          </cell>
        </row>
        <row r="396">
          <cell r="D396" t="str">
            <v>Total GA - Employee Exp. - Remuneration</v>
          </cell>
          <cell r="J396">
            <v>3374049788</v>
          </cell>
          <cell r="K396">
            <v>0</v>
          </cell>
          <cell r="L396" t="str">
            <v>100%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T396">
            <v>235202356</v>
          </cell>
          <cell r="U396">
            <v>259682356</v>
          </cell>
          <cell r="V396">
            <v>249452356</v>
          </cell>
          <cell r="W396">
            <v>249452356</v>
          </cell>
          <cell r="X396">
            <v>272481173</v>
          </cell>
          <cell r="Y396">
            <v>227792356</v>
          </cell>
          <cell r="Z396">
            <v>227012356</v>
          </cell>
          <cell r="AA396">
            <v>227792356</v>
          </cell>
          <cell r="AB396">
            <v>219292356</v>
          </cell>
          <cell r="AC396">
            <v>227012356</v>
          </cell>
          <cell r="AD396">
            <v>569194772</v>
          </cell>
          <cell r="AE396">
            <v>409682639</v>
          </cell>
        </row>
        <row r="398">
          <cell r="C398">
            <v>6203020000000</v>
          </cell>
          <cell r="D398" t="str">
            <v>GA - Employee Exp. - Non-remuneration</v>
          </cell>
          <cell r="I398" t="str">
            <v>Yes</v>
          </cell>
        </row>
        <row r="399">
          <cell r="C399">
            <v>6203020100000</v>
          </cell>
          <cell r="D399" t="str">
            <v>GA/MSnR - Travel Expense Abroa</v>
          </cell>
          <cell r="I399" t="str">
            <v>No</v>
          </cell>
          <cell r="J399">
            <v>235462100</v>
          </cell>
          <cell r="K399">
            <v>0</v>
          </cell>
          <cell r="L399" t="str">
            <v>100%</v>
          </cell>
          <cell r="T399">
            <v>25509150</v>
          </cell>
          <cell r="U399">
            <v>26529150</v>
          </cell>
          <cell r="V399">
            <v>46833950</v>
          </cell>
          <cell r="W399">
            <v>36014300</v>
          </cell>
          <cell r="X399">
            <v>14001850</v>
          </cell>
          <cell r="Y399">
            <v>4340000</v>
          </cell>
          <cell r="Z399">
            <v>8925000</v>
          </cell>
          <cell r="AA399">
            <v>8925000</v>
          </cell>
          <cell r="AB399">
            <v>4462500</v>
          </cell>
          <cell r="AC399">
            <v>23640000</v>
          </cell>
          <cell r="AD399">
            <v>19159750</v>
          </cell>
          <cell r="AE399">
            <v>17121450</v>
          </cell>
        </row>
        <row r="400">
          <cell r="C400">
            <v>6203020200000</v>
          </cell>
          <cell r="D400" t="str">
            <v>GA/MSnR - Travel Expense Domes</v>
          </cell>
          <cell r="I400" t="str">
            <v>No</v>
          </cell>
          <cell r="J400">
            <v>51771800</v>
          </cell>
          <cell r="K400">
            <v>0</v>
          </cell>
          <cell r="L400" t="str">
            <v>100%</v>
          </cell>
          <cell r="T400">
            <v>5391300</v>
          </cell>
          <cell r="U400">
            <v>0</v>
          </cell>
          <cell r="V400">
            <v>37630900</v>
          </cell>
          <cell r="W400">
            <v>0</v>
          </cell>
          <cell r="X400">
            <v>1621500</v>
          </cell>
          <cell r="Y400">
            <v>1621500</v>
          </cell>
          <cell r="Z400">
            <v>0</v>
          </cell>
          <cell r="AA400">
            <v>2404700</v>
          </cell>
          <cell r="AB400">
            <v>3101900</v>
          </cell>
          <cell r="AC400">
            <v>0</v>
          </cell>
          <cell r="AD400">
            <v>0</v>
          </cell>
          <cell r="AE400">
            <v>0</v>
          </cell>
        </row>
        <row r="401">
          <cell r="C401">
            <v>6203020300000</v>
          </cell>
          <cell r="D401" t="str">
            <v>GA/MSnR - Transport</v>
          </cell>
          <cell r="I401" t="str">
            <v>No</v>
          </cell>
          <cell r="J401">
            <v>0</v>
          </cell>
          <cell r="K401">
            <v>0</v>
          </cell>
          <cell r="L401" t="str">
            <v xml:space="preserve">-      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C402">
            <v>6203020400000</v>
          </cell>
          <cell r="D402" t="str">
            <v>GA/MSnR - Airport Pass &amp; ID Ca</v>
          </cell>
          <cell r="I402" t="str">
            <v>No</v>
          </cell>
          <cell r="J402">
            <v>0</v>
          </cell>
          <cell r="K402">
            <v>0</v>
          </cell>
          <cell r="L402" t="str">
            <v xml:space="preserve">-      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C403">
            <v>6203020500000</v>
          </cell>
          <cell r="D403" t="str">
            <v>GA/MSnR - Fuel and Oil</v>
          </cell>
          <cell r="I403" t="str">
            <v>No</v>
          </cell>
          <cell r="J403">
            <v>0</v>
          </cell>
          <cell r="K403">
            <v>0</v>
          </cell>
          <cell r="L403" t="str">
            <v xml:space="preserve">-      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C404">
            <v>6203020600000</v>
          </cell>
          <cell r="D404" t="str">
            <v>GA/MSnR - Toll Fares</v>
          </cell>
          <cell r="I404" t="str">
            <v>No</v>
          </cell>
          <cell r="J404">
            <v>0</v>
          </cell>
          <cell r="K404">
            <v>0</v>
          </cell>
          <cell r="L404" t="str">
            <v xml:space="preserve">-      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C405">
            <v>6203020700000</v>
          </cell>
          <cell r="D405" t="str">
            <v>GA/MSnR - Communication</v>
          </cell>
          <cell r="I405" t="str">
            <v>No</v>
          </cell>
          <cell r="J405">
            <v>0</v>
          </cell>
          <cell r="K405">
            <v>0</v>
          </cell>
          <cell r="L405" t="str">
            <v xml:space="preserve">-      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C406">
            <v>6203020800000</v>
          </cell>
          <cell r="D406" t="str">
            <v>GA/MSnR - Uniform</v>
          </cell>
          <cell r="I406" t="str">
            <v>No</v>
          </cell>
          <cell r="J406">
            <v>0</v>
          </cell>
          <cell r="K406">
            <v>0</v>
          </cell>
          <cell r="L406" t="str">
            <v xml:space="preserve">-      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C407">
            <v>6203020900000</v>
          </cell>
          <cell r="D407" t="str">
            <v>GA/MSnR - Emlpoyee Recruitment</v>
          </cell>
          <cell r="I407" t="str">
            <v>No</v>
          </cell>
          <cell r="J407">
            <v>0</v>
          </cell>
          <cell r="K407">
            <v>0</v>
          </cell>
          <cell r="L407" t="str">
            <v xml:space="preserve">-      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C408">
            <v>6203029900000</v>
          </cell>
          <cell r="D408" t="str">
            <v>GA/MSnR - Other Non-remunerati</v>
          </cell>
          <cell r="I408" t="str">
            <v>No</v>
          </cell>
          <cell r="J408">
            <v>0</v>
          </cell>
          <cell r="K408">
            <v>0</v>
          </cell>
          <cell r="L408" t="str">
            <v xml:space="preserve">-      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D409" t="str">
            <v>Total GA - Employee Exp. - Non-remuneration</v>
          </cell>
          <cell r="J409">
            <v>287233900</v>
          </cell>
          <cell r="K409">
            <v>0</v>
          </cell>
          <cell r="L409" t="str">
            <v>100%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T409">
            <v>30900450</v>
          </cell>
          <cell r="U409">
            <v>26529150</v>
          </cell>
          <cell r="V409">
            <v>84464850</v>
          </cell>
          <cell r="W409">
            <v>36014300</v>
          </cell>
          <cell r="X409">
            <v>15623350</v>
          </cell>
          <cell r="Y409">
            <v>5961500</v>
          </cell>
          <cell r="Z409">
            <v>8925000</v>
          </cell>
          <cell r="AA409">
            <v>11329700</v>
          </cell>
          <cell r="AB409">
            <v>7564400</v>
          </cell>
          <cell r="AC409">
            <v>23640000</v>
          </cell>
          <cell r="AD409">
            <v>19159750</v>
          </cell>
          <cell r="AE409">
            <v>17121450</v>
          </cell>
        </row>
        <row r="411">
          <cell r="D411" t="str">
            <v>Total GA - Employee Exp. - Manageria</v>
          </cell>
          <cell r="J411">
            <v>3661283688</v>
          </cell>
          <cell r="K411">
            <v>0</v>
          </cell>
          <cell r="L411" t="str">
            <v>100%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T411">
            <v>266102806</v>
          </cell>
          <cell r="U411">
            <v>286211506</v>
          </cell>
          <cell r="V411">
            <v>333917206</v>
          </cell>
          <cell r="W411">
            <v>285466656</v>
          </cell>
          <cell r="X411">
            <v>288104523</v>
          </cell>
          <cell r="Y411">
            <v>233753856</v>
          </cell>
          <cell r="Z411">
            <v>235937356</v>
          </cell>
          <cell r="AA411">
            <v>239122056</v>
          </cell>
          <cell r="AB411">
            <v>226856756</v>
          </cell>
          <cell r="AC411">
            <v>250652356</v>
          </cell>
          <cell r="AD411">
            <v>588354522</v>
          </cell>
          <cell r="AE411">
            <v>426804089</v>
          </cell>
        </row>
        <row r="413">
          <cell r="C413">
            <v>6204000000000</v>
          </cell>
          <cell r="D413" t="str">
            <v>GA - Equipment Exp.</v>
          </cell>
          <cell r="I413" t="str">
            <v>Yes</v>
          </cell>
        </row>
        <row r="414">
          <cell r="C414">
            <v>6204010000000</v>
          </cell>
          <cell r="D414" t="str">
            <v>GAE - Repair &amp; Maintenance</v>
          </cell>
          <cell r="I414" t="str">
            <v>Yes</v>
          </cell>
        </row>
        <row r="415">
          <cell r="C415">
            <v>6204010100000</v>
          </cell>
          <cell r="D415" t="str">
            <v>GAER - Building</v>
          </cell>
          <cell r="I415" t="str">
            <v>No</v>
          </cell>
          <cell r="J415">
            <v>0</v>
          </cell>
          <cell r="K415">
            <v>0</v>
          </cell>
          <cell r="L415" t="str">
            <v xml:space="preserve">-      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C416">
            <v>6204010200000</v>
          </cell>
          <cell r="D416" t="str">
            <v>GAER - Transportation Eqp.</v>
          </cell>
          <cell r="I416" t="str">
            <v>No</v>
          </cell>
          <cell r="J416">
            <v>0</v>
          </cell>
          <cell r="K416">
            <v>0</v>
          </cell>
          <cell r="L416" t="str">
            <v xml:space="preserve">-      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C417">
            <v>6204010300000</v>
          </cell>
          <cell r="D417" t="str">
            <v>GAER - Office Eqp.</v>
          </cell>
          <cell r="I417" t="str">
            <v>No</v>
          </cell>
          <cell r="J417">
            <v>0</v>
          </cell>
          <cell r="K417">
            <v>0</v>
          </cell>
          <cell r="L417" t="str">
            <v xml:space="preserve">-      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C418">
            <v>6204010400000</v>
          </cell>
          <cell r="D418" t="str">
            <v>GAER - Leased Assets</v>
          </cell>
          <cell r="I418" t="str">
            <v>No</v>
          </cell>
          <cell r="J418">
            <v>0</v>
          </cell>
          <cell r="K418">
            <v>0</v>
          </cell>
          <cell r="L418" t="str">
            <v xml:space="preserve">-      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C419">
            <v>6204010500000</v>
          </cell>
          <cell r="D419" t="str">
            <v>GAER - Software</v>
          </cell>
          <cell r="I419" t="str">
            <v>No</v>
          </cell>
          <cell r="J419">
            <v>0</v>
          </cell>
          <cell r="K419">
            <v>0</v>
          </cell>
          <cell r="L419" t="str">
            <v xml:space="preserve">-      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C420">
            <v>6204010600000</v>
          </cell>
          <cell r="D420" t="str">
            <v>GAER  Car Scheme</v>
          </cell>
          <cell r="I420" t="str">
            <v>No</v>
          </cell>
          <cell r="J420">
            <v>198000000</v>
          </cell>
          <cell r="K420">
            <v>0</v>
          </cell>
          <cell r="L420" t="str">
            <v>100%</v>
          </cell>
          <cell r="T420">
            <v>16500000</v>
          </cell>
          <cell r="U420">
            <v>16500000</v>
          </cell>
          <cell r="V420">
            <v>16500000</v>
          </cell>
          <cell r="W420">
            <v>16500000</v>
          </cell>
          <cell r="X420">
            <v>16500000</v>
          </cell>
          <cell r="Y420">
            <v>16500000</v>
          </cell>
          <cell r="Z420">
            <v>16500000</v>
          </cell>
          <cell r="AA420">
            <v>16500000</v>
          </cell>
          <cell r="AB420">
            <v>16500000</v>
          </cell>
          <cell r="AC420">
            <v>16500000</v>
          </cell>
          <cell r="AD420">
            <v>16500000</v>
          </cell>
          <cell r="AE420">
            <v>16500000</v>
          </cell>
        </row>
        <row r="421">
          <cell r="C421">
            <v>6204020000000</v>
          </cell>
          <cell r="D421" t="str">
            <v>GAER - Hire of &amp; Opr. Eqp. and</v>
          </cell>
          <cell r="I421" t="str">
            <v>No</v>
          </cell>
          <cell r="J421">
            <v>0</v>
          </cell>
          <cell r="K421">
            <v>0</v>
          </cell>
          <cell r="L421" t="str">
            <v xml:space="preserve">-      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C422">
            <v>6204030000000</v>
          </cell>
          <cell r="D422" t="str">
            <v>GAER - Rent Expenses</v>
          </cell>
          <cell r="I422" t="str">
            <v>No</v>
          </cell>
          <cell r="J422">
            <v>0</v>
          </cell>
          <cell r="K422">
            <v>0</v>
          </cell>
          <cell r="L422" t="str">
            <v xml:space="preserve">-      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C423">
            <v>6204040000000</v>
          </cell>
          <cell r="D423" t="str">
            <v>GAER - Un-capitalized Asset</v>
          </cell>
          <cell r="I423" t="str">
            <v>No</v>
          </cell>
          <cell r="J423">
            <v>0</v>
          </cell>
          <cell r="K423">
            <v>0</v>
          </cell>
          <cell r="L423" t="str">
            <v xml:space="preserve">-      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C424">
            <v>6204050000000</v>
          </cell>
          <cell r="D424" t="str">
            <v>GAER - Equipment Insurance</v>
          </cell>
          <cell r="I424" t="str">
            <v>No</v>
          </cell>
          <cell r="J424">
            <v>0</v>
          </cell>
          <cell r="K424">
            <v>0</v>
          </cell>
          <cell r="L424" t="str">
            <v xml:space="preserve">-      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D425" t="str">
            <v>Total GA - Equipment Exp.</v>
          </cell>
          <cell r="J425">
            <v>198000000</v>
          </cell>
          <cell r="K425">
            <v>0</v>
          </cell>
          <cell r="L425" t="str">
            <v>100%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T425">
            <v>16500000</v>
          </cell>
          <cell r="U425">
            <v>16500000</v>
          </cell>
          <cell r="V425">
            <v>16500000</v>
          </cell>
          <cell r="W425">
            <v>16500000</v>
          </cell>
          <cell r="X425">
            <v>16500000</v>
          </cell>
          <cell r="Y425">
            <v>16500000</v>
          </cell>
          <cell r="Z425">
            <v>16500000</v>
          </cell>
          <cell r="AA425">
            <v>16500000</v>
          </cell>
          <cell r="AB425">
            <v>16500000</v>
          </cell>
          <cell r="AC425">
            <v>16500000</v>
          </cell>
          <cell r="AD425">
            <v>16500000</v>
          </cell>
          <cell r="AE425">
            <v>16500000</v>
          </cell>
        </row>
        <row r="427">
          <cell r="C427">
            <v>6204060000000</v>
          </cell>
          <cell r="D427" t="str">
            <v>GAE - Depreciation Expenses</v>
          </cell>
          <cell r="I427" t="str">
            <v>Yes</v>
          </cell>
        </row>
        <row r="428">
          <cell r="C428">
            <v>6204060100000</v>
          </cell>
          <cell r="D428" t="str">
            <v>GAED - Depr. Exp. Building</v>
          </cell>
          <cell r="I428" t="str">
            <v>No</v>
          </cell>
          <cell r="J428">
            <v>0</v>
          </cell>
          <cell r="K428">
            <v>0</v>
          </cell>
          <cell r="L428" t="str">
            <v xml:space="preserve">-      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C429">
            <v>6204060200000</v>
          </cell>
          <cell r="D429" t="str">
            <v>GAED - Depr. Exp. Building Imp</v>
          </cell>
          <cell r="I429" t="str">
            <v>No</v>
          </cell>
          <cell r="J429">
            <v>0</v>
          </cell>
          <cell r="K429">
            <v>0</v>
          </cell>
          <cell r="L429" t="str">
            <v xml:space="preserve">-      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C430">
            <v>6204060300000</v>
          </cell>
          <cell r="D430" t="str">
            <v>GAED - Depr. Exp. Transportati</v>
          </cell>
          <cell r="I430" t="str">
            <v>No</v>
          </cell>
          <cell r="J430">
            <v>0</v>
          </cell>
          <cell r="K430">
            <v>0</v>
          </cell>
          <cell r="L430" t="str">
            <v xml:space="preserve">-      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C431">
            <v>6204060400000</v>
          </cell>
          <cell r="D431" t="str">
            <v>GAED - Depr. Exp. Office Eqp.</v>
          </cell>
          <cell r="I431" t="str">
            <v>No</v>
          </cell>
          <cell r="J431">
            <v>0</v>
          </cell>
          <cell r="K431">
            <v>0</v>
          </cell>
          <cell r="L431" t="str">
            <v xml:space="preserve">-      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C432">
            <v>6204070000000</v>
          </cell>
          <cell r="D432" t="str">
            <v>GAED - Depr. Exp. - Leased Ass</v>
          </cell>
          <cell r="I432" t="str">
            <v>No</v>
          </cell>
          <cell r="J432">
            <v>0</v>
          </cell>
          <cell r="K432">
            <v>0</v>
          </cell>
          <cell r="L432" t="str">
            <v xml:space="preserve">-      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C433">
            <v>6204080000000</v>
          </cell>
          <cell r="D433" t="str">
            <v>GAED - Depr. Exp. - Software</v>
          </cell>
          <cell r="I433" t="str">
            <v>No</v>
          </cell>
          <cell r="J433">
            <v>0</v>
          </cell>
          <cell r="K433">
            <v>0</v>
          </cell>
          <cell r="L433" t="str">
            <v xml:space="preserve">-      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C434">
            <v>6204090000000</v>
          </cell>
          <cell r="D434" t="str">
            <v>GAED - Amort. Exp - Leasehold</v>
          </cell>
          <cell r="I434" t="str">
            <v>No</v>
          </cell>
          <cell r="J434">
            <v>0</v>
          </cell>
          <cell r="K434">
            <v>0</v>
          </cell>
          <cell r="L434" t="str">
            <v xml:space="preserve">-      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</row>
        <row r="435">
          <cell r="C435">
            <v>6204100000000</v>
          </cell>
          <cell r="D435" t="str">
            <v>GAED - Amort. Exp - Land right</v>
          </cell>
          <cell r="I435" t="str">
            <v>No</v>
          </cell>
          <cell r="J435">
            <v>0</v>
          </cell>
          <cell r="K435">
            <v>0</v>
          </cell>
          <cell r="L435" t="str">
            <v xml:space="preserve">-      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C436">
            <v>6204990000000</v>
          </cell>
          <cell r="D436" t="str">
            <v>GAED - Amortization Exp. - Oth</v>
          </cell>
          <cell r="I436" t="str">
            <v>No</v>
          </cell>
          <cell r="J436">
            <v>0</v>
          </cell>
          <cell r="K436">
            <v>0</v>
          </cell>
          <cell r="L436" t="str">
            <v xml:space="preserve">-      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</row>
        <row r="437">
          <cell r="D437" t="str">
            <v>Total GAE - Depreciation Expenses</v>
          </cell>
          <cell r="J437">
            <v>0</v>
          </cell>
          <cell r="K437">
            <v>0</v>
          </cell>
          <cell r="L437" t="str">
            <v xml:space="preserve">-      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9">
          <cell r="C439">
            <v>6205000000000</v>
          </cell>
          <cell r="D439" t="str">
            <v>GA - Method Exp.</v>
          </cell>
          <cell r="I439" t="str">
            <v>Yes</v>
          </cell>
        </row>
        <row r="440">
          <cell r="C440">
            <v>6205010000000</v>
          </cell>
          <cell r="D440" t="str">
            <v>GAM - Professional</v>
          </cell>
          <cell r="I440" t="str">
            <v>No</v>
          </cell>
          <cell r="J440">
            <v>0</v>
          </cell>
          <cell r="K440">
            <v>0</v>
          </cell>
          <cell r="L440" t="str">
            <v xml:space="preserve">-      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C441">
            <v>6205020000000</v>
          </cell>
          <cell r="D441" t="str">
            <v>GAM - Research &amp; Development</v>
          </cell>
          <cell r="I441" t="str">
            <v>No</v>
          </cell>
          <cell r="J441">
            <v>0</v>
          </cell>
          <cell r="K441">
            <v>0</v>
          </cell>
          <cell r="L441" t="str">
            <v xml:space="preserve">-      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C442">
            <v>6205030000000</v>
          </cell>
          <cell r="D442" t="str">
            <v>GAM - Training</v>
          </cell>
          <cell r="I442" t="str">
            <v>No</v>
          </cell>
          <cell r="J442">
            <v>63387250</v>
          </cell>
          <cell r="K442">
            <v>0</v>
          </cell>
          <cell r="L442" t="str">
            <v>100%</v>
          </cell>
          <cell r="T442">
            <v>14000000</v>
          </cell>
          <cell r="U442">
            <v>35387250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14000000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C443">
            <v>6205040000000</v>
          </cell>
          <cell r="D443" t="str">
            <v>GAM - Library</v>
          </cell>
          <cell r="I443" t="str">
            <v>No</v>
          </cell>
          <cell r="J443">
            <v>0</v>
          </cell>
          <cell r="K443">
            <v>0</v>
          </cell>
          <cell r="L443" t="str">
            <v xml:space="preserve">-      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C444">
            <v>6205050000000</v>
          </cell>
          <cell r="D444" t="str">
            <v>GAM - Royalti</v>
          </cell>
          <cell r="I444" t="str">
            <v>No</v>
          </cell>
          <cell r="J444">
            <v>0</v>
          </cell>
          <cell r="K444">
            <v>0</v>
          </cell>
          <cell r="L444" t="str">
            <v xml:space="preserve">-      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</row>
        <row r="445">
          <cell r="C445">
            <v>6205060000000</v>
          </cell>
          <cell r="D445" t="str">
            <v>GAM - Subscription</v>
          </cell>
          <cell r="I445" t="str">
            <v>No</v>
          </cell>
          <cell r="J445">
            <v>0</v>
          </cell>
          <cell r="K445">
            <v>0</v>
          </cell>
          <cell r="L445" t="str">
            <v xml:space="preserve">-      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</row>
        <row r="446">
          <cell r="C446">
            <v>6205990000000</v>
          </cell>
          <cell r="D446" t="str">
            <v>GAM - Other Method Exp.</v>
          </cell>
          <cell r="I446" t="str">
            <v>No</v>
          </cell>
          <cell r="J446">
            <v>0</v>
          </cell>
          <cell r="K446">
            <v>0</v>
          </cell>
          <cell r="L446" t="str">
            <v xml:space="preserve">-      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</row>
        <row r="447">
          <cell r="D447" t="str">
            <v>Total GA - Method Exp.</v>
          </cell>
          <cell r="J447">
            <v>63387250</v>
          </cell>
          <cell r="K447">
            <v>0</v>
          </cell>
          <cell r="L447" t="str">
            <v>100%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T447">
            <v>14000000</v>
          </cell>
          <cell r="U447">
            <v>35387250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14000000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</row>
        <row r="449">
          <cell r="C449">
            <v>6206000000000</v>
          </cell>
          <cell r="D449" t="str">
            <v>GA - Condition Exp. (Permitt &amp;</v>
          </cell>
          <cell r="I449" t="str">
            <v>Yes</v>
          </cell>
        </row>
        <row r="450">
          <cell r="C450">
            <v>6206010000000</v>
          </cell>
          <cell r="D450" t="str">
            <v>GAC - Licences</v>
          </cell>
          <cell r="I450" t="str">
            <v>No</v>
          </cell>
          <cell r="J450">
            <v>8000000</v>
          </cell>
          <cell r="K450">
            <v>0</v>
          </cell>
          <cell r="L450" t="str">
            <v>100%</v>
          </cell>
          <cell r="T450">
            <v>0</v>
          </cell>
          <cell r="U450">
            <v>0</v>
          </cell>
          <cell r="V450">
            <v>8000000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C451">
            <v>6206020000000</v>
          </cell>
          <cell r="D451" t="str">
            <v>GAC - Pajak Bumi dan Bangunan</v>
          </cell>
          <cell r="I451" t="str">
            <v>No</v>
          </cell>
          <cell r="J451">
            <v>0</v>
          </cell>
          <cell r="K451">
            <v>0</v>
          </cell>
          <cell r="L451" t="str">
            <v xml:space="preserve">-      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</row>
        <row r="452">
          <cell r="C452">
            <v>6206030000000</v>
          </cell>
          <cell r="D452" t="str">
            <v>GAC - Jamsostek</v>
          </cell>
          <cell r="I452" t="str">
            <v>No</v>
          </cell>
          <cell r="J452">
            <v>0</v>
          </cell>
          <cell r="K452">
            <v>0</v>
          </cell>
          <cell r="L452" t="str">
            <v xml:space="preserve">-      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C453">
            <v>6206040000000</v>
          </cell>
          <cell r="D453" t="str">
            <v>GAC - Vehicle and Licences</v>
          </cell>
          <cell r="I453" t="str">
            <v>No</v>
          </cell>
          <cell r="J453">
            <v>0</v>
          </cell>
          <cell r="K453">
            <v>0</v>
          </cell>
          <cell r="L453" t="str">
            <v xml:space="preserve">-      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C454">
            <v>6206050000000</v>
          </cell>
          <cell r="D454" t="str">
            <v>GAC - Membership</v>
          </cell>
          <cell r="I454" t="str">
            <v>No</v>
          </cell>
          <cell r="J454">
            <v>4000000</v>
          </cell>
          <cell r="K454">
            <v>0</v>
          </cell>
          <cell r="L454" t="str">
            <v>100%</v>
          </cell>
          <cell r="T454">
            <v>4000000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</row>
        <row r="455">
          <cell r="C455">
            <v>6206060000000</v>
          </cell>
          <cell r="D455" t="str">
            <v>GAC - Donation and Contributio</v>
          </cell>
          <cell r="I455" t="str">
            <v>No</v>
          </cell>
          <cell r="J455">
            <v>60000000</v>
          </cell>
          <cell r="K455">
            <v>0</v>
          </cell>
          <cell r="L455" t="str">
            <v>100%</v>
          </cell>
          <cell r="T455">
            <v>5000000</v>
          </cell>
          <cell r="U455">
            <v>5000000</v>
          </cell>
          <cell r="V455">
            <v>5000000</v>
          </cell>
          <cell r="W455">
            <v>5000000</v>
          </cell>
          <cell r="X455">
            <v>5000000</v>
          </cell>
          <cell r="Y455">
            <v>5000000</v>
          </cell>
          <cell r="Z455">
            <v>5000000</v>
          </cell>
          <cell r="AA455">
            <v>5000000</v>
          </cell>
          <cell r="AB455">
            <v>5000000</v>
          </cell>
          <cell r="AC455">
            <v>5000000</v>
          </cell>
          <cell r="AD455">
            <v>5000000</v>
          </cell>
          <cell r="AE455">
            <v>5000000</v>
          </cell>
        </row>
        <row r="456">
          <cell r="C456">
            <v>6206070000000</v>
          </cell>
          <cell r="D456" t="str">
            <v>GAC - Platform</v>
          </cell>
          <cell r="I456" t="str">
            <v>No</v>
          </cell>
          <cell r="J456">
            <v>0</v>
          </cell>
          <cell r="K456">
            <v>0</v>
          </cell>
          <cell r="L456" t="str">
            <v xml:space="preserve">-      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C457">
            <v>6206080000000</v>
          </cell>
          <cell r="D457" t="str">
            <v>GAC - Legal of Land</v>
          </cell>
          <cell r="I457" t="str">
            <v>No</v>
          </cell>
          <cell r="J457">
            <v>0</v>
          </cell>
          <cell r="K457">
            <v>0</v>
          </cell>
          <cell r="L457" t="str">
            <v xml:space="preserve">-      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C458">
            <v>6206990000000</v>
          </cell>
          <cell r="D458" t="str">
            <v>GAC - Other Permitt &amp; Protecti</v>
          </cell>
          <cell r="I458" t="str">
            <v>No</v>
          </cell>
          <cell r="J458">
            <v>0</v>
          </cell>
          <cell r="K458">
            <v>0</v>
          </cell>
          <cell r="L458" t="str">
            <v xml:space="preserve">-      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D459" t="str">
            <v>Total GA - Condition Exp. (Permitt &amp;</v>
          </cell>
          <cell r="J459">
            <v>72000000</v>
          </cell>
          <cell r="K459">
            <v>0</v>
          </cell>
          <cell r="L459" t="str">
            <v>100%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T459">
            <v>9000000</v>
          </cell>
          <cell r="U459">
            <v>5000000</v>
          </cell>
          <cell r="V459">
            <v>13000000</v>
          </cell>
          <cell r="W459">
            <v>5000000</v>
          </cell>
          <cell r="X459">
            <v>5000000</v>
          </cell>
          <cell r="Y459">
            <v>5000000</v>
          </cell>
          <cell r="Z459">
            <v>5000000</v>
          </cell>
          <cell r="AA459">
            <v>5000000</v>
          </cell>
          <cell r="AB459">
            <v>5000000</v>
          </cell>
          <cell r="AC459">
            <v>5000000</v>
          </cell>
          <cell r="AD459">
            <v>5000000</v>
          </cell>
          <cell r="AE459">
            <v>5000000</v>
          </cell>
        </row>
        <row r="461">
          <cell r="C461">
            <v>6207000000000</v>
          </cell>
          <cell r="D461" t="str">
            <v>GA - General Exp.</v>
          </cell>
          <cell r="I461" t="str">
            <v>Yes</v>
          </cell>
        </row>
        <row r="462">
          <cell r="C462">
            <v>6207010000000</v>
          </cell>
          <cell r="D462" t="str">
            <v>GAG - Fotocopy, Fotography</v>
          </cell>
          <cell r="I462" t="str">
            <v>No</v>
          </cell>
          <cell r="J462">
            <v>0</v>
          </cell>
          <cell r="K462">
            <v>0</v>
          </cell>
          <cell r="L462" t="str">
            <v xml:space="preserve">-      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C463">
            <v>6207020000000</v>
          </cell>
          <cell r="D463" t="str">
            <v>GAG - Transportation Local</v>
          </cell>
          <cell r="I463" t="str">
            <v>No</v>
          </cell>
          <cell r="J463">
            <v>0</v>
          </cell>
          <cell r="K463">
            <v>0</v>
          </cell>
          <cell r="L463" t="str">
            <v xml:space="preserve">-      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C464">
            <v>6207030000000</v>
          </cell>
          <cell r="D464" t="str">
            <v>GAG - Reimbursement &amp; Manageme</v>
          </cell>
          <cell r="I464" t="str">
            <v>No</v>
          </cell>
          <cell r="J464">
            <v>0</v>
          </cell>
          <cell r="K464">
            <v>0</v>
          </cell>
          <cell r="L464" t="str">
            <v xml:space="preserve">-      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C465">
            <v>6207040000000</v>
          </cell>
          <cell r="D465" t="str">
            <v>GAC - Land Maintenance</v>
          </cell>
          <cell r="I465" t="str">
            <v>No</v>
          </cell>
          <cell r="J465">
            <v>0</v>
          </cell>
          <cell r="K465">
            <v>0</v>
          </cell>
          <cell r="L465" t="str">
            <v xml:space="preserve">-      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</row>
        <row r="466">
          <cell r="C466">
            <v>6207990000000</v>
          </cell>
          <cell r="D466" t="str">
            <v>GAC - Other</v>
          </cell>
          <cell r="I466" t="str">
            <v>No</v>
          </cell>
          <cell r="J466">
            <v>0</v>
          </cell>
          <cell r="K466">
            <v>0</v>
          </cell>
          <cell r="L466" t="str">
            <v xml:space="preserve">-      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ns CF"/>
      <sheetName val="Sheet1"/>
      <sheetName val="cons per tahun"/>
      <sheetName val="CAS_KONS SESUDAH ELIMINASI"/>
      <sheetName val="ASUMSI"/>
      <sheetName val="Rekap Proj"/>
      <sheetName val="PL kons"/>
      <sheetName val="PL Organic"/>
      <sheetName val="PL Inorganic"/>
      <sheetName val="CF"/>
      <sheetName val="CF Organic"/>
      <sheetName val="CF In organic"/>
      <sheetName val="Share Service"/>
      <sheetName val="Struktur Modal"/>
      <sheetName val="CAS_KONS"/>
      <sheetName val="CAS_STAND ALONE"/>
      <sheetName val="ORGANIC ----------&gt;"/>
      <sheetName val="Assumptions-Catering"/>
      <sheetName val="CASC"/>
      <sheetName val="CASB"/>
      <sheetName val="PMAD"/>
      <sheetName val="BS-JAE"/>
      <sheetName val="Assumptions JAE"/>
      <sheetName val="IS JAE"/>
      <sheetName val="IS-JAE"/>
      <sheetName val="CF-JAE"/>
      <sheetName val="BS_JAS"/>
      <sheetName val="Assumptions-JAS"/>
      <sheetName val="IS-JAS1"/>
      <sheetName val="CF_JAS"/>
      <sheetName val="CF_JAS1"/>
      <sheetName val="INORGANIC-----------&gt;"/>
      <sheetName val="Asumsi CK-noncat"/>
      <sheetName val="Asumsi CK-cat"/>
      <sheetName val="source"/>
      <sheetName val="labor cost"/>
      <sheetName val="CK"/>
      <sheetName val="Assumption-Airport"/>
      <sheetName val="Airport-CF-Batam"/>
      <sheetName val="Airport-PL-Batam"/>
      <sheetName val="BIAYA EXP. POLONIA &amp; PLB"/>
      <sheetName val="IS_J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7">
          <cell r="C7">
            <v>0</v>
          </cell>
        </row>
      </sheetData>
      <sheetData sheetId="13">
        <row r="4">
          <cell r="Y4">
            <v>81177.990327616004</v>
          </cell>
        </row>
      </sheetData>
      <sheetData sheetId="14">
        <row r="14">
          <cell r="H14">
            <v>896.60920920000001</v>
          </cell>
        </row>
      </sheetData>
      <sheetData sheetId="15"/>
      <sheetData sheetId="16"/>
      <sheetData sheetId="17"/>
      <sheetData sheetId="18">
        <row r="164">
          <cell r="Z164">
            <v>81177.990327616004</v>
          </cell>
        </row>
      </sheetData>
      <sheetData sheetId="19"/>
      <sheetData sheetId="20"/>
      <sheetData sheetId="21"/>
      <sheetData sheetId="22"/>
      <sheetData sheetId="23">
        <row r="59">
          <cell r="AD59">
            <v>18959.721913706551</v>
          </cell>
        </row>
      </sheetData>
      <sheetData sheetId="24">
        <row r="13">
          <cell r="R13">
            <v>98672.236315665083</v>
          </cell>
        </row>
        <row r="228">
          <cell r="R228">
            <v>36</v>
          </cell>
        </row>
        <row r="264">
          <cell r="R264">
            <v>5909.5425209651785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ink"/>
      <sheetName val="Lead"/>
      <sheetName val="Deposito"/>
      <sheetName val="Sheet2"/>
      <sheetName val="Sheet3"/>
    </sheetNames>
    <sheetDataSet>
      <sheetData sheetId="0" refreshError="1">
        <row r="3">
          <cell r="E3" t="str">
            <v>PT. Indomatsumoto Press and Dies Industries</v>
          </cell>
        </row>
        <row r="4">
          <cell r="E4" t="str">
            <v>December 31, 2004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O-S_CA2"/>
      <sheetName val="O-S_CIP"/>
      <sheetName val="Disposal"/>
      <sheetName val="CIP_Cap Apr2011"/>
      <sheetName val="AddAsset Apr11"/>
      <sheetName val="ListAsset"/>
      <sheetName val="Format"/>
      <sheetName val="GL"/>
      <sheetName val="CIP_Cap_Apr2011"/>
      <sheetName val="AddAsset_Apr11"/>
    </sheetNames>
    <sheetDataSet>
      <sheetData sheetId="0">
        <row r="1">
          <cell r="I1" t="str">
            <v>Account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I1" t="str">
            <v>Account</v>
          </cell>
          <cell r="J1" t="str">
            <v>Description</v>
          </cell>
          <cell r="K1" t="str">
            <v>Beginning Balance</v>
          </cell>
          <cell r="L1" t="str">
            <v>Debits</v>
          </cell>
          <cell r="M1" t="str">
            <v>Credits</v>
          </cell>
          <cell r="N1" t="str">
            <v>Ending Balance</v>
          </cell>
        </row>
        <row r="2">
          <cell r="I2">
            <v>24102</v>
          </cell>
          <cell r="J2" t="str">
            <v>Building &amp; Building Improvement</v>
          </cell>
          <cell r="K2">
            <v>33349850789</v>
          </cell>
          <cell r="L2">
            <v>26191857150</v>
          </cell>
          <cell r="M2">
            <v>12892800000</v>
          </cell>
          <cell r="N2">
            <v>46648907939</v>
          </cell>
        </row>
        <row r="3">
          <cell r="I3">
            <v>24103</v>
          </cell>
          <cell r="J3" t="str">
            <v>Operating Equipment</v>
          </cell>
          <cell r="K3">
            <v>193988355574</v>
          </cell>
          <cell r="L3">
            <v>878800000</v>
          </cell>
          <cell r="M3">
            <v>503800000</v>
          </cell>
          <cell r="N3">
            <v>194363355574</v>
          </cell>
        </row>
        <row r="4">
          <cell r="I4">
            <v>24104</v>
          </cell>
          <cell r="J4" t="str">
            <v>Maintenance Equipment</v>
          </cell>
          <cell r="K4">
            <v>1018543495</v>
          </cell>
          <cell r="L4">
            <v>728708438</v>
          </cell>
          <cell r="M4">
            <v>0</v>
          </cell>
          <cell r="N4">
            <v>1747251933</v>
          </cell>
        </row>
        <row r="5">
          <cell r="I5">
            <v>24105</v>
          </cell>
          <cell r="J5" t="str">
            <v>Transportation Equipment</v>
          </cell>
          <cell r="K5">
            <v>3335619394</v>
          </cell>
          <cell r="L5">
            <v>0</v>
          </cell>
          <cell r="M5">
            <v>0</v>
          </cell>
          <cell r="N5">
            <v>3335619394</v>
          </cell>
        </row>
        <row r="6">
          <cell r="I6">
            <v>24106</v>
          </cell>
          <cell r="J6" t="str">
            <v>Office Equipment &amp; Furniture</v>
          </cell>
          <cell r="K6">
            <v>28441576516</v>
          </cell>
          <cell r="L6">
            <v>266118850</v>
          </cell>
          <cell r="M6">
            <v>228725000</v>
          </cell>
          <cell r="N6">
            <v>28478970366</v>
          </cell>
        </row>
        <row r="7">
          <cell r="I7">
            <v>24107</v>
          </cell>
          <cell r="J7" t="str">
            <v>Communication Equipment</v>
          </cell>
          <cell r="K7">
            <v>18212160838</v>
          </cell>
          <cell r="L7">
            <v>0</v>
          </cell>
          <cell r="M7">
            <v>0</v>
          </cell>
          <cell r="N7">
            <v>18212160838</v>
          </cell>
        </row>
        <row r="8">
          <cell r="I8">
            <v>24108</v>
          </cell>
          <cell r="J8" t="str">
            <v>IT Equipment, Software and Lice</v>
          </cell>
          <cell r="K8">
            <v>19186453473</v>
          </cell>
          <cell r="L8">
            <v>175168681</v>
          </cell>
          <cell r="M8">
            <v>0</v>
          </cell>
          <cell r="N8">
            <v>19361622154</v>
          </cell>
        </row>
        <row r="9">
          <cell r="I9">
            <v>24152</v>
          </cell>
          <cell r="J9" t="str">
            <v>Acc. Depr. Building &amp; Building</v>
          </cell>
          <cell r="K9">
            <v>-18783742913</v>
          </cell>
          <cell r="L9">
            <v>163730657</v>
          </cell>
          <cell r="M9">
            <v>716268916</v>
          </cell>
          <cell r="N9">
            <v>-19336281172</v>
          </cell>
        </row>
        <row r="10">
          <cell r="I10">
            <v>24153</v>
          </cell>
          <cell r="J10" t="str">
            <v>Acc. Depr. Operating Equipment</v>
          </cell>
          <cell r="K10">
            <v>-128397971722</v>
          </cell>
          <cell r="L10">
            <v>125831250</v>
          </cell>
          <cell r="M10">
            <v>1127192981</v>
          </cell>
          <cell r="N10">
            <v>-129399333453</v>
          </cell>
        </row>
        <row r="11">
          <cell r="I11">
            <v>24154</v>
          </cell>
          <cell r="J11" t="str">
            <v>Acc. Depr. Maintenance Equipmen</v>
          </cell>
          <cell r="K11">
            <v>-946653964</v>
          </cell>
          <cell r="L11">
            <v>979230</v>
          </cell>
          <cell r="M11">
            <v>18053045</v>
          </cell>
          <cell r="N11">
            <v>-963727779</v>
          </cell>
        </row>
        <row r="12">
          <cell r="I12">
            <v>24155</v>
          </cell>
          <cell r="J12" t="str">
            <v>Acc. Depr. Transportation Equip</v>
          </cell>
          <cell r="K12">
            <v>-3309317845</v>
          </cell>
          <cell r="L12">
            <v>0</v>
          </cell>
          <cell r="M12">
            <v>2016065</v>
          </cell>
          <cell r="N12">
            <v>-3311333910</v>
          </cell>
        </row>
        <row r="13">
          <cell r="I13">
            <v>24156</v>
          </cell>
          <cell r="J13" t="str">
            <v>Acc. Depr. Office Equipment &amp; F</v>
          </cell>
          <cell r="K13">
            <v>-25231966087</v>
          </cell>
          <cell r="L13">
            <v>14282774</v>
          </cell>
          <cell r="M13">
            <v>175692399</v>
          </cell>
          <cell r="N13">
            <v>-25393375712</v>
          </cell>
        </row>
        <row r="14">
          <cell r="I14">
            <v>24157</v>
          </cell>
          <cell r="J14" t="str">
            <v>Acc. Depr. Communication Equipm</v>
          </cell>
          <cell r="K14">
            <v>-15111399054</v>
          </cell>
          <cell r="L14">
            <v>0</v>
          </cell>
          <cell r="M14">
            <v>104597719</v>
          </cell>
          <cell r="N14">
            <v>-15215996773</v>
          </cell>
        </row>
        <row r="15">
          <cell r="I15">
            <v>24158</v>
          </cell>
          <cell r="J15" t="str">
            <v>Acc. Depr. IT Equipment, Softwa</v>
          </cell>
          <cell r="K15">
            <v>-5646053148</v>
          </cell>
          <cell r="L15">
            <v>172814</v>
          </cell>
          <cell r="M15">
            <v>391258479</v>
          </cell>
          <cell r="N15">
            <v>-6037138813</v>
          </cell>
        </row>
        <row r="16">
          <cell r="I16">
            <v>24301</v>
          </cell>
          <cell r="J16" t="str">
            <v>CIP - Building &amp; Building Impro</v>
          </cell>
          <cell r="K16">
            <v>13292494193</v>
          </cell>
          <cell r="L16">
            <v>12899925500</v>
          </cell>
          <cell r="M16">
            <v>24455330512</v>
          </cell>
          <cell r="N16">
            <v>1737089181</v>
          </cell>
        </row>
        <row r="17">
          <cell r="I17">
            <v>24302</v>
          </cell>
          <cell r="J17" t="str">
            <v>CIP - Operating Equipment</v>
          </cell>
          <cell r="K17">
            <v>278100000</v>
          </cell>
          <cell r="L17">
            <v>0</v>
          </cell>
          <cell r="M17">
            <v>0</v>
          </cell>
          <cell r="N17">
            <v>278100000</v>
          </cell>
        </row>
        <row r="18">
          <cell r="I18">
            <v>24401</v>
          </cell>
          <cell r="J18" t="str">
            <v>CA - Building &amp; Building Improv</v>
          </cell>
          <cell r="K18">
            <v>324090000</v>
          </cell>
          <cell r="L18">
            <v>1705030138</v>
          </cell>
          <cell r="M18">
            <v>1900430138</v>
          </cell>
          <cell r="N18">
            <v>128690000</v>
          </cell>
        </row>
        <row r="19">
          <cell r="I19">
            <v>24402</v>
          </cell>
          <cell r="J19" t="str">
            <v>CA - Operating Equipment</v>
          </cell>
          <cell r="K19">
            <v>404999998</v>
          </cell>
          <cell r="L19">
            <v>375000000</v>
          </cell>
          <cell r="M19">
            <v>375000000</v>
          </cell>
          <cell r="N19">
            <v>404999998</v>
          </cell>
        </row>
        <row r="20">
          <cell r="I20">
            <v>24403</v>
          </cell>
          <cell r="J20" t="str">
            <v>CA - Maintenance Equipment</v>
          </cell>
          <cell r="K20">
            <v>0</v>
          </cell>
          <cell r="L20">
            <v>728708438</v>
          </cell>
          <cell r="M20">
            <v>728708438</v>
          </cell>
          <cell r="N20">
            <v>0</v>
          </cell>
        </row>
        <row r="21">
          <cell r="I21">
            <v>24404</v>
          </cell>
          <cell r="J21" t="str">
            <v>CA - Transportation Equipment</v>
          </cell>
          <cell r="K21">
            <v>0</v>
          </cell>
          <cell r="L21">
            <v>6999300</v>
          </cell>
          <cell r="M21">
            <v>6999300</v>
          </cell>
          <cell r="N21">
            <v>0</v>
          </cell>
        </row>
        <row r="22">
          <cell r="I22">
            <v>24405</v>
          </cell>
          <cell r="J22" t="str">
            <v>CA - Office Equipment &amp; Furnitu</v>
          </cell>
          <cell r="K22">
            <v>0</v>
          </cell>
          <cell r="L22">
            <v>39393850</v>
          </cell>
          <cell r="M22">
            <v>39393850</v>
          </cell>
          <cell r="N22">
            <v>0</v>
          </cell>
        </row>
        <row r="23">
          <cell r="I23">
            <v>24407</v>
          </cell>
          <cell r="J23" t="str">
            <v>CA - IT Equipment, Software</v>
          </cell>
          <cell r="K23">
            <v>-12</v>
          </cell>
          <cell r="L23">
            <v>230759343</v>
          </cell>
          <cell r="M23">
            <v>175860987</v>
          </cell>
          <cell r="N23">
            <v>54898344</v>
          </cell>
        </row>
        <row r="24">
          <cell r="I24">
            <v>74652</v>
          </cell>
          <cell r="J24" t="str">
            <v>Depr. Exp. Building &amp; Building</v>
          </cell>
          <cell r="K24">
            <v>1214852167</v>
          </cell>
          <cell r="L24">
            <v>552538257</v>
          </cell>
          <cell r="M24">
            <v>0</v>
          </cell>
          <cell r="N24">
            <v>1767390424</v>
          </cell>
        </row>
        <row r="25">
          <cell r="I25">
            <v>74653</v>
          </cell>
          <cell r="J25" t="str">
            <v>Depr. Exp. Operating Equipment</v>
          </cell>
          <cell r="K25">
            <v>2965631798</v>
          </cell>
          <cell r="L25">
            <v>1063119947</v>
          </cell>
          <cell r="M25">
            <v>61758216</v>
          </cell>
          <cell r="N25">
            <v>3966993529</v>
          </cell>
        </row>
        <row r="26">
          <cell r="I26">
            <v>74654</v>
          </cell>
          <cell r="J26" t="str">
            <v>Depr. Exp. Maintenance Equipmen</v>
          </cell>
          <cell r="K26">
            <v>6614288</v>
          </cell>
          <cell r="L26">
            <v>18542669</v>
          </cell>
          <cell r="M26">
            <v>1468749</v>
          </cell>
          <cell r="N26">
            <v>23688208</v>
          </cell>
        </row>
        <row r="27">
          <cell r="I27">
            <v>74655</v>
          </cell>
          <cell r="J27" t="str">
            <v>Depr. Exp. Transportation Equip</v>
          </cell>
          <cell r="K27">
            <v>12833792</v>
          </cell>
          <cell r="L27">
            <v>2016065</v>
          </cell>
          <cell r="M27">
            <v>0</v>
          </cell>
          <cell r="N27">
            <v>14849857</v>
          </cell>
        </row>
        <row r="28">
          <cell r="I28">
            <v>74656</v>
          </cell>
          <cell r="J28" t="str">
            <v>Depr. Exp. Office Equipment &amp; F</v>
          </cell>
          <cell r="K28">
            <v>493877179</v>
          </cell>
          <cell r="L28">
            <v>224767388</v>
          </cell>
          <cell r="M28">
            <v>63495590</v>
          </cell>
          <cell r="N28">
            <v>655148977</v>
          </cell>
        </row>
        <row r="29">
          <cell r="I29">
            <v>74657</v>
          </cell>
          <cell r="J29" t="str">
            <v>Depr. Exp. Communication Equipm</v>
          </cell>
          <cell r="K29">
            <v>313938386</v>
          </cell>
          <cell r="L29">
            <v>104597719</v>
          </cell>
          <cell r="M29">
            <v>0</v>
          </cell>
          <cell r="N29">
            <v>418536105</v>
          </cell>
        </row>
        <row r="30">
          <cell r="I30">
            <v>74658</v>
          </cell>
          <cell r="J30" t="str">
            <v>Depr. Exp. IT Equipment, Softwa</v>
          </cell>
          <cell r="K30">
            <v>1135272241</v>
          </cell>
          <cell r="L30">
            <v>509534113</v>
          </cell>
          <cell r="M30">
            <v>118310724</v>
          </cell>
          <cell r="N30">
            <v>1526495630</v>
          </cell>
        </row>
        <row r="34">
          <cell r="I34">
            <v>24101</v>
          </cell>
          <cell r="J34" t="str">
            <v>Land</v>
          </cell>
        </row>
        <row r="35">
          <cell r="I35">
            <v>24102</v>
          </cell>
          <cell r="J35" t="str">
            <v>Building &amp; Building Improvement</v>
          </cell>
        </row>
        <row r="36">
          <cell r="I36">
            <v>24103</v>
          </cell>
          <cell r="J36" t="str">
            <v>Operating Equipment</v>
          </cell>
        </row>
        <row r="37">
          <cell r="I37">
            <v>24104</v>
          </cell>
          <cell r="J37" t="str">
            <v>Maintenance Equipment</v>
          </cell>
        </row>
        <row r="38">
          <cell r="I38">
            <v>24105</v>
          </cell>
          <cell r="J38" t="str">
            <v>Transportation Equipment</v>
          </cell>
        </row>
        <row r="39">
          <cell r="I39">
            <v>24106</v>
          </cell>
          <cell r="J39" t="str">
            <v>Office Equipment &amp; Furniture</v>
          </cell>
        </row>
        <row r="40">
          <cell r="I40">
            <v>24107</v>
          </cell>
          <cell r="J40" t="str">
            <v>Communication Equipment</v>
          </cell>
        </row>
        <row r="41">
          <cell r="I41">
            <v>24108</v>
          </cell>
          <cell r="J41" t="str">
            <v>IT Equipment, Software and Licences</v>
          </cell>
        </row>
        <row r="42">
          <cell r="I42">
            <v>24152</v>
          </cell>
          <cell r="J42" t="str">
            <v>Acc. Depr. Building &amp; Building Improvement</v>
          </cell>
        </row>
        <row r="43">
          <cell r="I43">
            <v>24153</v>
          </cell>
          <cell r="J43" t="str">
            <v>Acc. Depr. Operating Equipment</v>
          </cell>
        </row>
        <row r="44">
          <cell r="I44">
            <v>24154</v>
          </cell>
          <cell r="J44" t="str">
            <v>Acc. Depr. Maintenance Equipment</v>
          </cell>
        </row>
        <row r="45">
          <cell r="I45">
            <v>24155</v>
          </cell>
          <cell r="J45" t="str">
            <v>Acc. Depr. Transportation Equipment</v>
          </cell>
        </row>
        <row r="46">
          <cell r="I46">
            <v>24156</v>
          </cell>
          <cell r="J46" t="str">
            <v>Acc. Depr. Office Equipment &amp; Furniture</v>
          </cell>
        </row>
        <row r="47">
          <cell r="I47">
            <v>24157</v>
          </cell>
          <cell r="J47" t="str">
            <v>Acc. Depr. Communication Equipment</v>
          </cell>
        </row>
        <row r="48">
          <cell r="I48">
            <v>24158</v>
          </cell>
          <cell r="J48" t="str">
            <v>Acc. Depr. IT Equipment, Software</v>
          </cell>
        </row>
        <row r="49">
          <cell r="I49">
            <v>24301</v>
          </cell>
          <cell r="J49" t="str">
            <v>CIP - Building &amp; Building Improvement</v>
          </cell>
        </row>
        <row r="50">
          <cell r="I50">
            <v>24302</v>
          </cell>
          <cell r="J50" t="str">
            <v>CIP - Operating Equipment</v>
          </cell>
        </row>
        <row r="51">
          <cell r="I51">
            <v>24304</v>
          </cell>
          <cell r="J51" t="str">
            <v>CIP - Transportation Equipment</v>
          </cell>
        </row>
        <row r="52">
          <cell r="I52">
            <v>24307</v>
          </cell>
          <cell r="J52" t="str">
            <v xml:space="preserve">CIP - IT Equipment, Software </v>
          </cell>
        </row>
        <row r="53">
          <cell r="I53">
            <v>24401</v>
          </cell>
          <cell r="J53" t="str">
            <v>CA - Building &amp; Building Improvement</v>
          </cell>
        </row>
        <row r="54">
          <cell r="I54">
            <v>24402</v>
          </cell>
          <cell r="J54" t="str">
            <v>CA - Operating Equipment</v>
          </cell>
        </row>
        <row r="55">
          <cell r="I55">
            <v>24403</v>
          </cell>
          <cell r="J55" t="str">
            <v>CA - Maintenance Equipment</v>
          </cell>
        </row>
        <row r="56">
          <cell r="I56">
            <v>24404</v>
          </cell>
          <cell r="J56" t="str">
            <v>CA - Transportation Equipment</v>
          </cell>
        </row>
        <row r="57">
          <cell r="I57">
            <v>24405</v>
          </cell>
          <cell r="J57" t="str">
            <v>CA - Office Equipment &amp; Furniture</v>
          </cell>
        </row>
        <row r="58">
          <cell r="I58">
            <v>24406</v>
          </cell>
          <cell r="J58" t="str">
            <v>CA - Communication Equipment</v>
          </cell>
        </row>
        <row r="59">
          <cell r="I59">
            <v>24407</v>
          </cell>
          <cell r="J59" t="str">
            <v xml:space="preserve">CA - IT Equipment, Software </v>
          </cell>
        </row>
        <row r="60">
          <cell r="I60">
            <v>74652</v>
          </cell>
          <cell r="J60" t="str">
            <v>Depr. Exp. Building &amp; Building Improvement</v>
          </cell>
        </row>
        <row r="61">
          <cell r="I61">
            <v>74653</v>
          </cell>
          <cell r="J61" t="str">
            <v>Depr. Exp. Operating Equipment</v>
          </cell>
        </row>
        <row r="62">
          <cell r="I62">
            <v>74654</v>
          </cell>
          <cell r="J62" t="str">
            <v>Depr. Exp. Maintenance Equipment</v>
          </cell>
        </row>
        <row r="63">
          <cell r="I63">
            <v>74655</v>
          </cell>
          <cell r="J63" t="str">
            <v>Depr. Exp. Transportation Equipment</v>
          </cell>
        </row>
        <row r="64">
          <cell r="I64">
            <v>74656</v>
          </cell>
          <cell r="J64" t="str">
            <v>Depr. Exp. Office Equipment &amp; Furniture</v>
          </cell>
        </row>
        <row r="65">
          <cell r="I65">
            <v>74657</v>
          </cell>
          <cell r="J65" t="str">
            <v>Depr. Exp. Communication Equipment</v>
          </cell>
        </row>
        <row r="66">
          <cell r="I66">
            <v>74658</v>
          </cell>
          <cell r="J66" t="str">
            <v>Depr. Exp. IT Equipment, Software</v>
          </cell>
        </row>
      </sheetData>
      <sheetData sheetId="8" refreshError="1"/>
      <sheetData sheetId="9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NOV03"/>
      <sheetName val="OCT03"/>
      <sheetName val="SEP03"/>
      <sheetName val="AUG03"/>
      <sheetName val="MAR03"/>
      <sheetName val="DEC02"/>
      <sheetName val="NOV02"/>
      <sheetName val="OCT02"/>
      <sheetName val="SEP02"/>
      <sheetName val="AUG02"/>
      <sheetName val="Current"/>
      <sheetName val="CODE"/>
      <sheetName val="Marshal -1"/>
      <sheetName val="Major assumption"/>
      <sheetName val="PRBT-1"/>
      <sheetName val="new VHCL"/>
      <sheetName val="Difference Cons"/>
      <sheetName val="Profile"/>
      <sheetName val="Marshal_-1"/>
      <sheetName val="Price"/>
      <sheetName val="Answer"/>
      <sheetName val="Cases"/>
      <sheetName val="Corptax2003"/>
      <sheetName val="Instructions"/>
      <sheetName val="mgr &amp; staff"/>
      <sheetName val="FKT_PJK"/>
      <sheetName val="BP1_23"/>
      <sheetName val="WPL-HB"/>
      <sheetName val="HYPEC AJE"/>
      <sheetName val="WPL-HP"/>
      <sheetName val="WPL-HJ"/>
      <sheetName val="GL"/>
      <sheetName val="Depr Summ"/>
      <sheetName val="Rekap BT4(2)"/>
      <sheetName val="Identitas"/>
      <sheetName val="PPh 23"/>
      <sheetName val="1195 B1"/>
      <sheetName val="Sheet1"/>
      <sheetName val="Tab!"/>
      <sheetName val="ner"/>
      <sheetName val="Posting"/>
      <sheetName val="Rate"/>
      <sheetName val="code2"/>
      <sheetName val="data_val"/>
      <sheetName val="laporan"/>
      <sheetName val="COA"/>
      <sheetName val="Transactions"/>
      <sheetName val="LEDGER"/>
      <sheetName val="SUD"/>
      <sheetName val="Links"/>
      <sheetName val="88246723"/>
      <sheetName val="DATA"/>
      <sheetName val="COGS"/>
      <sheetName val="Ist"/>
      <sheetName val="Input"/>
      <sheetName val="Menu"/>
      <sheetName val="Analisa Piutang"/>
      <sheetName val="daftar"/>
      <sheetName val="Workshop Tools"/>
      <sheetName val="MasterMksAgst07"/>
      <sheetName val="Assumption &amp; Result"/>
      <sheetName val="benefit"/>
      <sheetName val="table"/>
      <sheetName val="AA.1.1 BNI"/>
      <sheetName val="GLdownload"/>
      <sheetName val="Currency"/>
      <sheetName val="Codestable"/>
      <sheetName val="Effort.A"/>
      <sheetName val="Effort.P"/>
      <sheetName val="Proj Summ"/>
      <sheetName val="Control"/>
      <sheetName val="UV.10"/>
      <sheetName val="AR Days-JHHP Group"/>
      <sheetName val="Parameter"/>
      <sheetName val="Daily Report"/>
      <sheetName val="House Count"/>
      <sheetName val="budget idr"/>
      <sheetName val="ytd _dept_"/>
      <sheetName val="Komputer"/>
      <sheetName val="List-Value"/>
      <sheetName val="RumusTB 1 bln"/>
      <sheetName val="HITUNG-HPP,25"/>
      <sheetName val="WBS1"/>
      <sheetName val="Master List"/>
      <sheetName val="Jurnal"/>
      <sheetName val="SD"/>
      <sheetName val="co_data"/>
      <sheetName val="Penyusutan Kendaraan"/>
      <sheetName val="2"/>
      <sheetName val="Sheet2"/>
      <sheetName val="chemcal"/>
      <sheetName val="Major_assumption"/>
      <sheetName val="new_VHCL"/>
      <sheetName val="Difference_Cons"/>
      <sheetName val="II Print"/>
      <sheetName val="T-M"/>
      <sheetName val="TB 2009"/>
      <sheetName val="INDEX"/>
      <sheetName val="TB"/>
      <sheetName val="Bar SUPP"/>
      <sheetName val="FS"/>
      <sheetName val="Lists"/>
      <sheetName val="FSN"/>
      <sheetName val="88246723.xls"/>
      <sheetName val="db_Commentary"/>
      <sheetName val="12.Beban Usaha"/>
      <sheetName val=""/>
      <sheetName val="PIK_QUO"/>
      <sheetName val="XlsVhi"/>
      <sheetName val="Bar LEAD"/>
      <sheetName val="Danamon LK"/>
      <sheetName val="TRADING PROFIT"/>
      <sheetName val="Cover Sheet"/>
      <sheetName val="FINALPHP"/>
      <sheetName val="comp_data"/>
      <sheetName val="Start"/>
      <sheetName val="Texte"/>
      <sheetName val="GD-BB Kt. A"/>
      <sheetName val="CODESS"/>
      <sheetName val="Asumsi"/>
      <sheetName val="Perhitungan"/>
      <sheetName val="LVMAY"/>
      <sheetName val="DETIL"/>
      <sheetName val="0220"/>
      <sheetName val="Conf level"/>
      <sheetName val="DPSR"/>
      <sheetName val="Ex-Rate"/>
      <sheetName val="adj"/>
      <sheetName val="A"/>
      <sheetName val="Cost Ctr"/>
      <sheetName val="COMPANY"/>
      <sheetName val="jan04"/>
      <sheetName val="Untitled"/>
      <sheetName val="Freig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Jakarta"/>
      <sheetName val="Surabaya"/>
      <sheetName val="Semarang"/>
      <sheetName val="Medan"/>
      <sheetName val="Denpasar"/>
      <sheetName val="Bandung"/>
      <sheetName val="investasi - DC"/>
      <sheetName val="#REF"/>
      <sheetName val="investasi_-_DC"/>
    </sheetNames>
    <sheetDataSet>
      <sheetData sheetId="0" refreshError="1">
        <row r="5">
          <cell r="D5" t="str">
            <v>X</v>
          </cell>
        </row>
        <row r="6">
          <cell r="D6" t="str">
            <v>X</v>
          </cell>
          <cell r="E6">
            <v>312</v>
          </cell>
          <cell r="F6">
            <v>205.14990476190476</v>
          </cell>
          <cell r="G6">
            <v>215.60000000000002</v>
          </cell>
          <cell r="H6">
            <v>58.72</v>
          </cell>
          <cell r="I6">
            <v>75</v>
          </cell>
          <cell r="J6">
            <v>0</v>
          </cell>
        </row>
        <row r="7">
          <cell r="C7" t="str">
            <v>X</v>
          </cell>
          <cell r="E7">
            <v>2000</v>
          </cell>
          <cell r="F7">
            <v>728.5</v>
          </cell>
          <cell r="G7">
            <v>220.39999999999998</v>
          </cell>
          <cell r="H7">
            <v>58.72</v>
          </cell>
          <cell r="I7">
            <v>150</v>
          </cell>
          <cell r="J7">
            <v>4000</v>
          </cell>
          <cell r="L7">
            <v>1800</v>
          </cell>
          <cell r="M7" t="str">
            <v>Total (Rp juta)</v>
          </cell>
          <cell r="N7" t="str">
            <v>Total (USD juta)</v>
          </cell>
        </row>
        <row r="8">
          <cell r="D8" t="str">
            <v>X</v>
          </cell>
          <cell r="E8">
            <v>200</v>
          </cell>
          <cell r="F8">
            <v>76.931214285714276</v>
          </cell>
          <cell r="G8">
            <v>194.20000000000002</v>
          </cell>
          <cell r="I8">
            <v>40</v>
          </cell>
        </row>
        <row r="9">
          <cell r="D9" t="str">
            <v>X</v>
          </cell>
          <cell r="E9">
            <v>200</v>
          </cell>
          <cell r="F9">
            <v>76.931214285714276</v>
          </cell>
          <cell r="G9">
            <v>194.20000000000002</v>
          </cell>
          <cell r="I9">
            <v>40</v>
          </cell>
        </row>
        <row r="10">
          <cell r="D10" t="str">
            <v>X</v>
          </cell>
          <cell r="E10">
            <v>200</v>
          </cell>
          <cell r="F10">
            <v>76.931214285714276</v>
          </cell>
          <cell r="G10">
            <v>194.20000000000002</v>
          </cell>
          <cell r="I10">
            <v>40</v>
          </cell>
        </row>
        <row r="11">
          <cell r="F11">
            <v>1892.9435476190476</v>
          </cell>
          <cell r="G11">
            <v>1239</v>
          </cell>
          <cell r="I11">
            <v>570.16700000000003</v>
          </cell>
          <cell r="J11">
            <v>4500</v>
          </cell>
          <cell r="K11">
            <v>115</v>
          </cell>
          <cell r="L11">
            <v>1800</v>
          </cell>
          <cell r="M11">
            <v>10117.110547619048</v>
          </cell>
          <cell r="N11">
            <v>1.2646388184523809</v>
          </cell>
        </row>
        <row r="12">
          <cell r="F12">
            <v>1662.1499047619047</v>
          </cell>
          <cell r="G12">
            <v>656.4</v>
          </cell>
          <cell r="H12">
            <v>176.16</v>
          </cell>
          <cell r="I12">
            <v>450.16700000000003</v>
          </cell>
          <cell r="J12">
            <v>4500</v>
          </cell>
          <cell r="K12">
            <v>115</v>
          </cell>
          <cell r="L12">
            <v>1800</v>
          </cell>
          <cell r="M12">
            <v>9359.8769047619044</v>
          </cell>
          <cell r="N12">
            <v>1.169984613095238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Lini Usaha"/>
      <sheetName val="actual 04"/>
      <sheetName val="Outlook 04 "/>
      <sheetName val="Budget 05"/>
      <sheetName val="CF  SeB Inv "/>
      <sheetName val="PL CI Konsol"/>
      <sheetName val="CI"/>
      <sheetName val="BS (CA)"/>
      <sheetName val="IS ( CA)"/>
      <sheetName val="JAS"/>
      <sheetName val="KPI's  Actual (JAS)"/>
      <sheetName val="KPI's Outlook(JAS)"/>
      <sheetName val="KPI's Budget(JAS)"/>
      <sheetName val=" BS ACT (JAS)"/>
      <sheetName val=" IS ACT (JAS) "/>
      <sheetName val="IS BGT_ (JAS)"/>
      <sheetName val="BS BGT_ (JAS)"/>
      <sheetName val="KPI's  Actual (JAE)"/>
      <sheetName val="KPI's Outlook (JAE)"/>
      <sheetName val="KPI's Budget (JAE)"/>
      <sheetName val="IS ACT (JAE)"/>
      <sheetName val="BS ACT (JAE)"/>
      <sheetName val="KPI's  Actual (GIE)"/>
      <sheetName val="KPI's Outlook (GIE)"/>
      <sheetName val="KPI's Budget (GIE)"/>
      <sheetName val="Bgt BS 2004"/>
      <sheetName val="bgt PL 2004"/>
      <sheetName val="LK BGT (GIE)"/>
      <sheetName val="KPI's  Actual (CEN)"/>
      <sheetName val="KPI's Outlook (CEN)"/>
      <sheetName val="KPI's Budget (CEN)"/>
      <sheetName val=" BS Act (cen)"/>
      <sheetName val=" IS act (cen)"/>
      <sheetName val="BS bgt (cen)"/>
      <sheetName val="IS BGT (CEN)"/>
      <sheetName val="DETAIL IS (CEN)"/>
      <sheetName val="IS Revisi (CEN)"/>
      <sheetName val="BS Revisi (CEN)"/>
      <sheetName val="KPI's  Actual (ca)"/>
      <sheetName val="KPI's Outlook (ca)"/>
      <sheetName val="KPI's Budget (ca)"/>
      <sheetName val=" BS ACT(CA)"/>
      <sheetName val="PL ACT (CA)"/>
      <sheetName val="KPI's  Actual (JAB)"/>
      <sheetName val="KPI's Outlook (JAB)"/>
      <sheetName val="KPI's Budget (JAB)"/>
      <sheetName val="ACT BS JAB"/>
      <sheetName val="ACT PL JAB"/>
      <sheetName val="PMAD"/>
      <sheetName val="KPI's  Actual (PMAD)"/>
      <sheetName val="KPI's Outlook (PMAD)"/>
      <sheetName val="KPI's Budget (PMAD)"/>
      <sheetName val="KPI's  Actual (UCI)"/>
      <sheetName val="KPI's Outlook (UCI)"/>
      <sheetName val="KPI's Budget (UCI)"/>
      <sheetName val="BS ACT (UCI)"/>
      <sheetName val="P&amp;L ACT (UCI)"/>
      <sheetName val="TB"/>
      <sheetName val="BS BGT (UCI) "/>
      <sheetName val="Komparasi P&amp;L (UCI)"/>
      <sheetName val="Komparasii BS (UCI)"/>
      <sheetName val="Lini_Usaha"/>
      <sheetName val="actual_04"/>
      <sheetName val="Outlook_04_"/>
      <sheetName val="Budget_05"/>
      <sheetName val="CF__SeB_Inv_"/>
      <sheetName val="PL_CI_Konsol"/>
      <sheetName val="BS_(CA)"/>
      <sheetName val="IS_(_CA)"/>
      <sheetName val="KPI's__Actual_(JAS)"/>
      <sheetName val="KPI's_Outlook(JAS)"/>
      <sheetName val="KPI's_Budget(JAS)"/>
      <sheetName val="_BS_ACT_(JAS)"/>
      <sheetName val="_IS_ACT_(JAS)_"/>
      <sheetName val="IS_BGT__(JAS)"/>
      <sheetName val="BS_BGT__(JAS)"/>
      <sheetName val="KPI's__Actual_(JAE)"/>
      <sheetName val="KPI's_Outlook_(JAE)"/>
      <sheetName val="KPI's_Budget_(JAE)"/>
      <sheetName val="IS_ACT_(JAE)"/>
      <sheetName val="BS_ACT_(JAE)"/>
      <sheetName val="KPI's__Actual_(GIE)"/>
      <sheetName val="KPI's_Outlook_(GIE)"/>
      <sheetName val="KPI's_Budget_(GIE)"/>
      <sheetName val="Bgt_BS_2004"/>
      <sheetName val="bgt_PL_2004"/>
      <sheetName val="LK_BGT_(GIE)"/>
      <sheetName val="KPI's__Actual_(CEN)"/>
      <sheetName val="KPI's_Outlook_(CEN)"/>
      <sheetName val="KPI's_Budget_(CEN)"/>
      <sheetName val="_BS_Act_(cen)"/>
      <sheetName val="_IS_act_(cen)"/>
      <sheetName val="BS_bgt_(cen)"/>
      <sheetName val="IS_BGT_(CEN)"/>
      <sheetName val="DETAIL_IS_(CEN)"/>
      <sheetName val="IS_Revisi_(CEN)"/>
      <sheetName val="BS_Revisi_(CEN)"/>
      <sheetName val="KPI's__Actual_(ca)"/>
      <sheetName val="KPI's_Outlook_(ca)"/>
      <sheetName val="KPI's_Budget_(ca)"/>
      <sheetName val="_BS_ACT(CA)"/>
      <sheetName val="PL_ACT_(CA)"/>
      <sheetName val="KPI's__Actual_(JAB)"/>
      <sheetName val="KPI's_Outlook_(JAB)"/>
      <sheetName val="KPI's_Budget_(JAB)"/>
      <sheetName val="ACT_BS_JAB"/>
      <sheetName val="ACT_PL_JAB"/>
      <sheetName val="KPI's__Actual_(PMAD)"/>
      <sheetName val="KPI's_Outlook_(PMAD)"/>
      <sheetName val="KPI's_Budget_(PMAD)"/>
      <sheetName val="KPI's__Actual_(UCI)"/>
      <sheetName val="KPI's_Outlook_(UCI)"/>
      <sheetName val="KPI's_Budget_(UCI)"/>
      <sheetName val="BS_ACT_(UCI)"/>
      <sheetName val="P&amp;L_ACT_(UCI)"/>
      <sheetName val="BS_BGT_(UCI)_"/>
      <sheetName val="Komparasi_P&amp;L_(UCI)"/>
      <sheetName val="Komparasii_BS_(UCI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Lead"/>
      <sheetName val="Links"/>
      <sheetName val="Tickmarks"/>
      <sheetName val="Reve per airlines"/>
      <sheetName val="Credit-22"/>
      <sheetName val="Balance Sheet"/>
      <sheetName val="Income Statement"/>
      <sheetName val="Shareholders' Equity"/>
      <sheetName val="Cash Flow - Ind"/>
      <sheetName val="Cash Flow -Ing"/>
      <sheetName val="Cash Flow Worksheet"/>
      <sheetName val="Sheet1"/>
      <sheetName val="IncomeStatement"/>
      <sheetName val="Balance Sheet master"/>
      <sheetName val="Trial Balance - Area"/>
      <sheetName val="Rekap Budget"/>
      <sheetName val="Penjelasan Budget (2)"/>
      <sheetName val="Penjelasan Budget (4)"/>
      <sheetName val="Capex"/>
      <sheetName val="House"/>
      <sheetName val="Tol"/>
      <sheetName val="Actual'14"/>
      <sheetName val="BUDGET14"/>
      <sheetName val="Actual'13"/>
      <sheetName val="is_det_permonth14"/>
      <sheetName val="is_det_permonthB14"/>
      <sheetName val="ListAsset"/>
      <sheetName val="Module2"/>
      <sheetName val="Customize Your Purchase Order"/>
      <sheetName val="Purchase Order"/>
      <sheetName val="AutoOpen Stub Data"/>
      <sheetName val="Macros"/>
      <sheetName val="ATW"/>
      <sheetName val="Lock"/>
      <sheetName val="Intl Data Table"/>
      <sheetName val="TemplateInformation"/>
      <sheetName val="Purchase Order1"/>
      <sheetName val="Tripanoto"/>
      <sheetName val="OutStandingCA"/>
      <sheetName val="PreviousYearAddAsset"/>
      <sheetName val="OutStandingCIP"/>
      <sheetName val="Disposal"/>
      <sheetName val="ReclassCatagory"/>
      <sheetName val="CIPtoCapitalized"/>
      <sheetName val="CurrentAddAsset"/>
      <sheetName val="Format"/>
      <sheetName val="GL"/>
      <sheetName val="Penjelasan Budget"/>
      <sheetName val="Penjelasan Budget (3)"/>
      <sheetName val="Penjelasan Budget (5)"/>
      <sheetName val="pesd_bahan"/>
      <sheetName val="Comparation Sheet (Is Detail)"/>
      <sheetName val="Comparation Sheet (Is Sum)"/>
      <sheetName val="is_det_permonth (BU)"/>
      <sheetName val="is_sum_permonth (BU)"/>
      <sheetName val="Budget"/>
      <sheetName val="Actual"/>
      <sheetName val="is_sum_permonth"/>
      <sheetName val="is_det_permonth"/>
      <sheetName val="Revenue premier"/>
      <sheetName val="revenue silver"/>
      <sheetName val="revenue Lounge"/>
      <sheetName val="revenue ASA"/>
      <sheetName val="revenue JLC"/>
      <sheetName val="revenue Cargo"/>
      <sheetName val="Rev 2020 cargo"/>
      <sheetName val="konsesi cargo"/>
      <sheetName val="Recap tonage cargo"/>
      <sheetName val="Premier Flight BU2020 vs ACT"/>
      <sheetName val="Silver Flight BU2020 vs ACT"/>
      <sheetName val="71101 AIC "/>
      <sheetName val="71102 Porter Bag "/>
      <sheetName val="71104 Security SJ&amp;JQ "/>
      <sheetName val="71104 Security souci"/>
      <sheetName val="71105 MPO  SUDAH REVISI (2)"/>
      <sheetName val="GSE Rent"/>
      <sheetName val="71108-Porter aic  package"/>
      <sheetName val="71115-fast track "/>
      <sheetName val="MGRS LOUNGE JAN-FEB"/>
      <sheetName val="konsesi"/>
      <sheetName val="71202 Food &amp; Beverages (ACT (2)"/>
      <sheetName val="71203 CostofLME"/>
      <sheetName val="Recap Konsesi &amp; PJKP2U"/>
      <sheetName val="71204 PlstcForDisp LE &amp; BU2 (2)"/>
      <sheetName val="71208 fuel GSE"/>
      <sheetName val="71211 RC (2)"/>
      <sheetName val="COST OF rs"/>
      <sheetName val="Fuel for vehicles"/>
      <sheetName val="74201 WATER"/>
      <sheetName val="74202 Electricity  (2)"/>
      <sheetName val="74251 telephone"/>
      <sheetName val="74253 NETWORK COMM"/>
      <sheetName val="74252 radio comm"/>
      <sheetName val="74451-Sewa Ruang dps"/>
      <sheetName val="car rental"/>
      <sheetName val="Rent Ft Copy"/>
      <sheetName val="Dispenser"/>
      <sheetName val=" REPAIR MTE"/>
      <sheetName val="Other Ground expenses"/>
      <sheetName val="other warehousing"/>
      <sheetName val="office cleaning &amp; supplies"/>
      <sheetName val="general other"/>
      <sheetName val="D.ALL"/>
      <sheetName val="FREIGN EXP"/>
      <sheetName val="training"/>
      <sheetName val="printing stationaries"/>
      <sheetName val="repair office equipment"/>
      <sheetName val="stamp &amp; postage"/>
      <sheetName val="consumption"/>
      <sheetName val="Apt pAss &amp; id"/>
      <sheetName val="safety uniform"/>
      <sheetName val="opeartional adhoc"/>
      <sheetName val="adhoc revenue"/>
      <sheetName val="adhoc revenue (2)"/>
      <sheetName val="adhoc revenue (3)"/>
      <sheetName val="JAS_GL_Transaction_Listing_1409"/>
      <sheetName val="IS-JAE"/>
      <sheetName val="Performance_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>
        <row r="702">
          <cell r="L702">
            <v>6937684</v>
          </cell>
        </row>
      </sheetData>
      <sheetData sheetId="116" refreshError="1"/>
      <sheetData sheetId="117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Balance Sheet"/>
      <sheetName val="Income Statement"/>
      <sheetName val="Shareholders' Equity"/>
      <sheetName val="Cash Flow - Ind"/>
      <sheetName val="Cash Flow -Ing"/>
      <sheetName val="Cash Flow Worksheet"/>
      <sheetName val="Sheet1"/>
      <sheetName val="Balance_Sheet"/>
      <sheetName val="Income_Statement"/>
      <sheetName val="Shareholders'_Equity"/>
      <sheetName val="Cash_Flow_-_Ind"/>
      <sheetName val="Cash_Flow_-Ing"/>
      <sheetName val="Cash_Flow_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WP"/>
      <sheetName val="Stationary"/>
      <sheetName val="Index"/>
    </sheetNames>
    <sheetDataSet>
      <sheetData sheetId="0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Perhitungan menu nas"/>
      <sheetName val="Hasil perhit menu nas"/>
      <sheetName val="Perhit menu expat"/>
      <sheetName val="Hasil perhit menu expat"/>
      <sheetName val="GDSK"/>
      <sheetName val="GDSK 2"/>
    </sheetNames>
    <sheetDataSet>
      <sheetData sheetId="0">
        <row r="6">
          <cell r="B6" t="str">
            <v>Nasi putih</v>
          </cell>
          <cell r="C6" t="str">
            <v>Beras</v>
          </cell>
          <cell r="D6">
            <v>75</v>
          </cell>
          <cell r="E6">
            <v>270</v>
          </cell>
          <cell r="F6">
            <v>5.0999999999999996</v>
          </cell>
          <cell r="G6">
            <v>0.52500000000000002</v>
          </cell>
          <cell r="H6">
            <v>59.174999999999997</v>
          </cell>
          <cell r="I6">
            <v>9.75</v>
          </cell>
          <cell r="J6">
            <v>4.5</v>
          </cell>
          <cell r="K6">
            <v>105</v>
          </cell>
          <cell r="L6">
            <v>0.6</v>
          </cell>
          <cell r="M6">
            <v>0</v>
          </cell>
          <cell r="N6">
            <v>0.09</v>
          </cell>
          <cell r="O6">
            <v>0</v>
          </cell>
          <cell r="P6">
            <v>0</v>
          </cell>
          <cell r="Q6">
            <v>0</v>
          </cell>
        </row>
        <row r="7">
          <cell r="B7" t="str">
            <v>Nasi goreng</v>
          </cell>
          <cell r="C7" t="str">
            <v>Beras</v>
          </cell>
          <cell r="D7">
            <v>50</v>
          </cell>
          <cell r="E7">
            <v>180</v>
          </cell>
          <cell r="F7">
            <v>3.4</v>
          </cell>
          <cell r="G7">
            <v>0.35</v>
          </cell>
          <cell r="H7">
            <v>39.450000000000003</v>
          </cell>
          <cell r="I7">
            <v>6.5</v>
          </cell>
          <cell r="J7">
            <v>3</v>
          </cell>
          <cell r="K7">
            <v>70</v>
          </cell>
          <cell r="L7">
            <v>0.4</v>
          </cell>
          <cell r="M7">
            <v>0</v>
          </cell>
          <cell r="N7">
            <v>0.06</v>
          </cell>
          <cell r="O7">
            <v>0</v>
          </cell>
        </row>
        <row r="8">
          <cell r="C8" t="str">
            <v>Margarine</v>
          </cell>
          <cell r="D8">
            <v>5</v>
          </cell>
          <cell r="E8">
            <v>36</v>
          </cell>
          <cell r="F8">
            <v>0.03</v>
          </cell>
          <cell r="G8">
            <v>4.05</v>
          </cell>
          <cell r="H8">
            <v>0.02</v>
          </cell>
          <cell r="I8">
            <v>0.78</v>
          </cell>
          <cell r="J8">
            <v>1</v>
          </cell>
          <cell r="K8">
            <v>0.8</v>
          </cell>
          <cell r="L8">
            <v>0</v>
          </cell>
          <cell r="M8">
            <v>100</v>
          </cell>
          <cell r="N8">
            <v>0</v>
          </cell>
          <cell r="O8">
            <v>0</v>
          </cell>
        </row>
        <row r="9">
          <cell r="C9" t="str">
            <v>Sosis</v>
          </cell>
          <cell r="D9">
            <v>25</v>
          </cell>
          <cell r="E9">
            <v>113</v>
          </cell>
          <cell r="F9">
            <v>3.625</v>
          </cell>
          <cell r="G9">
            <v>10.574999999999999</v>
          </cell>
          <cell r="H9">
            <v>0.57499999999999996</v>
          </cell>
          <cell r="I9">
            <v>9.4</v>
          </cell>
          <cell r="J9">
            <v>7</v>
          </cell>
          <cell r="K9">
            <v>15.25</v>
          </cell>
          <cell r="L9">
            <v>0.27500000000000002</v>
          </cell>
          <cell r="M9">
            <v>0</v>
          </cell>
          <cell r="N9">
            <v>2.5000000000000001E-2</v>
          </cell>
          <cell r="O9">
            <v>0</v>
          </cell>
        </row>
        <row r="10">
          <cell r="C10" t="str">
            <v>Telur</v>
          </cell>
          <cell r="D10">
            <v>25</v>
          </cell>
          <cell r="E10">
            <v>36.450000000000003</v>
          </cell>
          <cell r="F10">
            <v>2.88</v>
          </cell>
          <cell r="G10">
            <v>2.5874999999999999</v>
          </cell>
          <cell r="H10">
            <v>0.1575</v>
          </cell>
          <cell r="I10">
            <v>16.649999999999999</v>
          </cell>
          <cell r="J10">
            <v>12.15</v>
          </cell>
          <cell r="K10">
            <v>40.5</v>
          </cell>
          <cell r="L10">
            <v>0.60750000000000004</v>
          </cell>
          <cell r="M10">
            <v>2025</v>
          </cell>
          <cell r="N10">
            <v>2.2499999999999999E-2</v>
          </cell>
          <cell r="O10">
            <v>0</v>
          </cell>
          <cell r="P10">
            <v>1125</v>
          </cell>
          <cell r="Q10">
            <v>0</v>
          </cell>
        </row>
        <row r="11">
          <cell r="C11" t="str">
            <v>Kecap</v>
          </cell>
          <cell r="D11">
            <v>20</v>
          </cell>
          <cell r="E11">
            <v>11.2</v>
          </cell>
          <cell r="F11">
            <v>0.8</v>
          </cell>
          <cell r="G11">
            <v>0.1</v>
          </cell>
          <cell r="H11">
            <v>1.78</v>
          </cell>
          <cell r="I11">
            <v>0.32</v>
          </cell>
          <cell r="J11">
            <v>9</v>
          </cell>
          <cell r="K11">
            <v>15</v>
          </cell>
          <cell r="L11">
            <v>0.4</v>
          </cell>
          <cell r="M11">
            <v>300</v>
          </cell>
          <cell r="N11">
            <v>1.6E-2</v>
          </cell>
          <cell r="O11">
            <v>10</v>
          </cell>
          <cell r="P11">
            <v>0</v>
          </cell>
          <cell r="Q11">
            <v>0</v>
          </cell>
        </row>
        <row r="12">
          <cell r="B12" t="str">
            <v xml:space="preserve">Nasi Goreng </v>
          </cell>
          <cell r="E12">
            <v>376.65</v>
          </cell>
          <cell r="F12">
            <v>10.734999999999999</v>
          </cell>
          <cell r="G12">
            <v>17.66</v>
          </cell>
          <cell r="H12">
            <v>41.98</v>
          </cell>
          <cell r="I12">
            <v>33.65</v>
          </cell>
          <cell r="J12">
            <v>32.15</v>
          </cell>
          <cell r="K12">
            <v>151.55000000000001</v>
          </cell>
          <cell r="L12">
            <v>1.68</v>
          </cell>
          <cell r="M12">
            <v>2425</v>
          </cell>
          <cell r="N12">
            <v>0.12</v>
          </cell>
          <cell r="O12">
            <v>10</v>
          </cell>
        </row>
        <row r="13">
          <cell r="B13" t="str">
            <v xml:space="preserve"> Nasi kuning</v>
          </cell>
          <cell r="C13" t="str">
            <v>Beras</v>
          </cell>
          <cell r="D13">
            <v>75</v>
          </cell>
          <cell r="E13">
            <v>270</v>
          </cell>
          <cell r="F13">
            <v>5.0999999999999996</v>
          </cell>
          <cell r="G13">
            <v>0.52500000000000002</v>
          </cell>
          <cell r="H13">
            <v>59.174999999999997</v>
          </cell>
          <cell r="I13">
            <v>9.75</v>
          </cell>
          <cell r="J13">
            <v>4.5</v>
          </cell>
          <cell r="K13">
            <v>105</v>
          </cell>
          <cell r="L13">
            <v>0.6</v>
          </cell>
          <cell r="M13">
            <v>0</v>
          </cell>
          <cell r="N13">
            <v>0.09</v>
          </cell>
          <cell r="O13">
            <v>0</v>
          </cell>
          <cell r="P13">
            <v>0</v>
          </cell>
          <cell r="Q13">
            <v>0</v>
          </cell>
        </row>
        <row r="14">
          <cell r="C14" t="str">
            <v>Margarin</v>
          </cell>
          <cell r="D14">
            <v>10</v>
          </cell>
          <cell r="E14">
            <v>72</v>
          </cell>
          <cell r="F14">
            <v>0.06</v>
          </cell>
          <cell r="G14">
            <v>8.1</v>
          </cell>
          <cell r="H14">
            <v>0.04</v>
          </cell>
          <cell r="I14">
            <v>1.55</v>
          </cell>
          <cell r="J14">
            <v>2</v>
          </cell>
          <cell r="K14">
            <v>1.6</v>
          </cell>
          <cell r="L14">
            <v>0</v>
          </cell>
          <cell r="M14">
            <v>200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B15" t="str">
            <v xml:space="preserve">Nasi Kuning </v>
          </cell>
          <cell r="E15">
            <v>342</v>
          </cell>
          <cell r="F15">
            <v>5.16</v>
          </cell>
          <cell r="G15">
            <v>8.625</v>
          </cell>
          <cell r="H15">
            <v>59.215000000000003</v>
          </cell>
          <cell r="I15">
            <v>11.3</v>
          </cell>
          <cell r="J15">
            <v>6.5</v>
          </cell>
          <cell r="K15">
            <v>106.6</v>
          </cell>
          <cell r="L15">
            <v>0.6</v>
          </cell>
          <cell r="M15">
            <v>200</v>
          </cell>
          <cell r="N15">
            <v>0.09</v>
          </cell>
          <cell r="O15">
            <v>0</v>
          </cell>
          <cell r="P15">
            <v>0</v>
          </cell>
          <cell r="Q15">
            <v>0</v>
          </cell>
        </row>
        <row r="16">
          <cell r="B16" t="str">
            <v xml:space="preserve"> Nasi uduk</v>
          </cell>
          <cell r="C16" t="str">
            <v>Beras</v>
          </cell>
          <cell r="D16">
            <v>75</v>
          </cell>
          <cell r="E16">
            <v>270</v>
          </cell>
          <cell r="F16">
            <v>5.0999999999999996</v>
          </cell>
          <cell r="G16">
            <v>0.52500000000000002</v>
          </cell>
          <cell r="H16">
            <v>59.174999999999997</v>
          </cell>
          <cell r="I16">
            <v>9.75</v>
          </cell>
          <cell r="J16">
            <v>4.5</v>
          </cell>
          <cell r="K16">
            <v>105</v>
          </cell>
          <cell r="L16">
            <v>0.6</v>
          </cell>
          <cell r="M16">
            <v>0</v>
          </cell>
          <cell r="N16">
            <v>0.09</v>
          </cell>
          <cell r="O16">
            <v>0</v>
          </cell>
          <cell r="P16">
            <v>0</v>
          </cell>
          <cell r="Q16">
            <v>0</v>
          </cell>
        </row>
        <row r="17">
          <cell r="C17" t="str">
            <v>Santan</v>
          </cell>
          <cell r="D17">
            <v>10</v>
          </cell>
          <cell r="E17">
            <v>32.4</v>
          </cell>
          <cell r="F17">
            <v>0.42</v>
          </cell>
          <cell r="G17">
            <v>3.43</v>
          </cell>
          <cell r="H17">
            <v>0.56000000000000005</v>
          </cell>
          <cell r="I17">
            <v>5.49</v>
          </cell>
          <cell r="J17">
            <v>1.4</v>
          </cell>
          <cell r="K17">
            <v>4.5</v>
          </cell>
          <cell r="L17">
            <v>0.19</v>
          </cell>
          <cell r="M17">
            <v>0</v>
          </cell>
          <cell r="N17">
            <v>2E-3</v>
          </cell>
          <cell r="O17">
            <v>0.2</v>
          </cell>
          <cell r="P17">
            <v>185</v>
          </cell>
          <cell r="Q17">
            <v>0</v>
          </cell>
        </row>
        <row r="18">
          <cell r="B18" t="str">
            <v>Nasi Uduk</v>
          </cell>
          <cell r="E18">
            <v>302.39999999999998</v>
          </cell>
          <cell r="F18">
            <v>5.52</v>
          </cell>
          <cell r="G18">
            <v>3.96</v>
          </cell>
          <cell r="H18">
            <v>59.74</v>
          </cell>
          <cell r="I18">
            <v>15.24</v>
          </cell>
          <cell r="J18">
            <v>5.9</v>
          </cell>
          <cell r="K18">
            <v>109.5</v>
          </cell>
          <cell r="L18">
            <v>0.79</v>
          </cell>
          <cell r="M18">
            <v>0</v>
          </cell>
          <cell r="N18">
            <v>0.09</v>
          </cell>
          <cell r="O18">
            <v>0.2</v>
          </cell>
          <cell r="P18">
            <v>185</v>
          </cell>
          <cell r="Q18">
            <v>0</v>
          </cell>
        </row>
        <row r="19">
          <cell r="B19" t="str">
            <v xml:space="preserve"> Bubur putih</v>
          </cell>
          <cell r="C19" t="str">
            <v>Beras</v>
          </cell>
          <cell r="D19">
            <v>32.5</v>
          </cell>
          <cell r="E19">
            <v>50.8</v>
          </cell>
          <cell r="F19">
            <v>2.21</v>
          </cell>
          <cell r="G19">
            <v>0.23</v>
          </cell>
          <cell r="H19">
            <v>25.64</v>
          </cell>
          <cell r="I19">
            <v>4.2300000000000004</v>
          </cell>
          <cell r="J19">
            <v>1.95</v>
          </cell>
          <cell r="K19">
            <v>45.5</v>
          </cell>
          <cell r="L19">
            <v>0.26</v>
          </cell>
          <cell r="M19">
            <v>0</v>
          </cell>
          <cell r="N19">
            <v>0.04</v>
          </cell>
          <cell r="O19">
            <v>0</v>
          </cell>
          <cell r="P19">
            <v>0</v>
          </cell>
          <cell r="Q19">
            <v>0</v>
          </cell>
        </row>
        <row r="20">
          <cell r="C20" t="str">
            <v>Ayam</v>
          </cell>
          <cell r="D20">
            <v>30</v>
          </cell>
          <cell r="E20">
            <v>52.547999999999995</v>
          </cell>
          <cell r="F20">
            <v>3.1667999999999994</v>
          </cell>
          <cell r="G20">
            <v>4.3499999999999996</v>
          </cell>
          <cell r="H20">
            <v>0</v>
          </cell>
          <cell r="I20">
            <v>9.7265999999999977</v>
          </cell>
          <cell r="J20">
            <v>2.4359999999999999</v>
          </cell>
          <cell r="K20">
            <v>34.799999999999997</v>
          </cell>
          <cell r="L20">
            <v>0.26100000000000001</v>
          </cell>
          <cell r="M20">
            <v>140.94</v>
          </cell>
          <cell r="N20">
            <v>1.392E-2</v>
          </cell>
          <cell r="O20">
            <v>0</v>
          </cell>
          <cell r="P20">
            <v>87</v>
          </cell>
          <cell r="Q20">
            <v>0</v>
          </cell>
        </row>
        <row r="21">
          <cell r="C21" t="str">
            <v>Wortel</v>
          </cell>
          <cell r="D21">
            <v>20</v>
          </cell>
          <cell r="E21">
            <v>7.3920000000000003</v>
          </cell>
          <cell r="F21">
            <v>0.2112</v>
          </cell>
          <cell r="G21">
            <v>5.28E-2</v>
          </cell>
          <cell r="H21">
            <v>1.6368000000000003</v>
          </cell>
          <cell r="I21">
            <v>15.523199999999999</v>
          </cell>
          <cell r="J21">
            <v>6.8639999999999999</v>
          </cell>
          <cell r="K21">
            <v>6.5120000000000005</v>
          </cell>
          <cell r="L21">
            <v>0.14080000000000001</v>
          </cell>
          <cell r="M21">
            <v>2112</v>
          </cell>
          <cell r="N21">
            <v>1.056E-2</v>
          </cell>
          <cell r="O21">
            <v>1.056</v>
          </cell>
          <cell r="P21">
            <v>0</v>
          </cell>
          <cell r="Q21">
            <v>0</v>
          </cell>
        </row>
        <row r="22">
          <cell r="B22" t="str">
            <v>Bubur putih</v>
          </cell>
          <cell r="E22">
            <v>110.74</v>
          </cell>
          <cell r="F22">
            <v>5.5879999999999992</v>
          </cell>
          <cell r="G22">
            <v>4.6328000000000005</v>
          </cell>
          <cell r="H22">
            <v>27.276800000000001</v>
          </cell>
          <cell r="I22">
            <v>29.479799999999997</v>
          </cell>
          <cell r="J22">
            <v>11.25</v>
          </cell>
          <cell r="K22">
            <v>86.811999999999998</v>
          </cell>
          <cell r="L22">
            <v>0.66180000000000005</v>
          </cell>
          <cell r="M22">
            <v>2252.94</v>
          </cell>
          <cell r="N22">
            <v>6.448000000000001E-2</v>
          </cell>
          <cell r="O22">
            <v>1.056</v>
          </cell>
          <cell r="P22">
            <v>87</v>
          </cell>
          <cell r="Q22">
            <v>0</v>
          </cell>
        </row>
        <row r="23">
          <cell r="B23" t="str">
            <v>Lontong</v>
          </cell>
          <cell r="C23" t="str">
            <v>Beras</v>
          </cell>
          <cell r="D23">
            <v>50</v>
          </cell>
          <cell r="E23">
            <v>180</v>
          </cell>
          <cell r="F23">
            <v>3.4</v>
          </cell>
          <cell r="G23">
            <v>0.35</v>
          </cell>
          <cell r="H23">
            <v>39.450000000000003</v>
          </cell>
          <cell r="I23">
            <v>6.5</v>
          </cell>
          <cell r="J23">
            <v>3</v>
          </cell>
          <cell r="K23">
            <v>70</v>
          </cell>
          <cell r="L23">
            <v>0.4</v>
          </cell>
          <cell r="M23">
            <v>0</v>
          </cell>
          <cell r="N23">
            <v>0.06</v>
          </cell>
          <cell r="O23">
            <v>9.5000000000000001E-2</v>
          </cell>
          <cell r="P23">
            <v>0</v>
          </cell>
          <cell r="Q23">
            <v>0</v>
          </cell>
        </row>
        <row r="24">
          <cell r="B24" t="str">
            <v xml:space="preserve"> Lontong Sayuran</v>
          </cell>
          <cell r="C24" t="str">
            <v>Beras</v>
          </cell>
          <cell r="D24">
            <v>50</v>
          </cell>
          <cell r="E24">
            <v>180</v>
          </cell>
          <cell r="F24">
            <v>3.4</v>
          </cell>
          <cell r="G24">
            <v>0.35</v>
          </cell>
          <cell r="H24">
            <v>39.450000000000003</v>
          </cell>
          <cell r="I24">
            <v>6.5</v>
          </cell>
          <cell r="J24">
            <v>3</v>
          </cell>
          <cell r="K24">
            <v>70</v>
          </cell>
          <cell r="L24">
            <v>0.4</v>
          </cell>
          <cell r="M24">
            <v>0</v>
          </cell>
          <cell r="N24">
            <v>0.06</v>
          </cell>
          <cell r="O24">
            <v>9.5000000000000001E-2</v>
          </cell>
        </row>
        <row r="25">
          <cell r="C25" t="str">
            <v>Labu siam</v>
          </cell>
          <cell r="D25">
            <v>50</v>
          </cell>
          <cell r="E25">
            <v>14.5</v>
          </cell>
          <cell r="F25">
            <v>0.55000000000000004</v>
          </cell>
          <cell r="G25">
            <v>0.05</v>
          </cell>
          <cell r="H25">
            <v>3.3</v>
          </cell>
          <cell r="I25">
            <v>45.51</v>
          </cell>
          <cell r="J25">
            <v>7</v>
          </cell>
          <cell r="K25">
            <v>32</v>
          </cell>
          <cell r="L25">
            <v>0.25</v>
          </cell>
          <cell r="M25">
            <v>10</v>
          </cell>
          <cell r="N25">
            <v>0.01</v>
          </cell>
          <cell r="O25">
            <v>9</v>
          </cell>
        </row>
        <row r="26">
          <cell r="C26" t="str">
            <v>Santan</v>
          </cell>
          <cell r="D26">
            <v>25</v>
          </cell>
          <cell r="E26">
            <v>89.75</v>
          </cell>
          <cell r="F26">
            <v>8.9</v>
          </cell>
          <cell r="G26">
            <v>0.25</v>
          </cell>
          <cell r="H26">
            <v>13</v>
          </cell>
          <cell r="I26">
            <v>2</v>
          </cell>
          <cell r="J26">
            <v>325</v>
          </cell>
          <cell r="K26">
            <v>257.5</v>
          </cell>
          <cell r="L26">
            <v>0.15</v>
          </cell>
          <cell r="M26">
            <v>0</v>
          </cell>
          <cell r="N26">
            <v>8.7499999999999994E-2</v>
          </cell>
          <cell r="O26">
            <v>1.75</v>
          </cell>
        </row>
        <row r="27">
          <cell r="B27" t="str">
            <v>Lontong Sayur</v>
          </cell>
          <cell r="E27">
            <v>284.25</v>
          </cell>
          <cell r="F27">
            <v>12.85</v>
          </cell>
          <cell r="G27">
            <v>0.65</v>
          </cell>
          <cell r="H27">
            <v>55.75</v>
          </cell>
          <cell r="I27">
            <v>54.01</v>
          </cell>
          <cell r="J27">
            <v>335</v>
          </cell>
          <cell r="K27">
            <v>359.5</v>
          </cell>
          <cell r="L27">
            <v>0.8</v>
          </cell>
          <cell r="M27">
            <v>10</v>
          </cell>
          <cell r="N27">
            <v>0.1575</v>
          </cell>
          <cell r="O27">
            <v>10.845000000000001</v>
          </cell>
        </row>
        <row r="28">
          <cell r="B28" t="str">
            <v xml:space="preserve"> Bubur ayam</v>
          </cell>
          <cell r="C28" t="str">
            <v>Beras</v>
          </cell>
          <cell r="D28">
            <v>25</v>
          </cell>
          <cell r="E28">
            <v>90</v>
          </cell>
          <cell r="F28">
            <v>1.7</v>
          </cell>
          <cell r="G28">
            <v>0.17499999999999999</v>
          </cell>
          <cell r="H28">
            <v>19.725000000000001</v>
          </cell>
          <cell r="I28">
            <v>3.25</v>
          </cell>
          <cell r="J28">
            <v>1.5</v>
          </cell>
          <cell r="K28">
            <v>35</v>
          </cell>
          <cell r="L28">
            <v>0.2</v>
          </cell>
          <cell r="M28">
            <v>0</v>
          </cell>
          <cell r="N28">
            <v>0.03</v>
          </cell>
          <cell r="O28">
            <v>0</v>
          </cell>
        </row>
        <row r="29">
          <cell r="C29" t="str">
            <v>Ayam</v>
          </cell>
          <cell r="D29">
            <v>25</v>
          </cell>
          <cell r="E29">
            <v>23.75</v>
          </cell>
          <cell r="F29">
            <v>4.55</v>
          </cell>
          <cell r="G29">
            <v>0.625</v>
          </cell>
          <cell r="H29">
            <v>0</v>
          </cell>
          <cell r="I29">
            <v>0.35</v>
          </cell>
          <cell r="J29">
            <v>3.5</v>
          </cell>
          <cell r="K29">
            <v>50</v>
          </cell>
          <cell r="L29">
            <v>0.375</v>
          </cell>
          <cell r="M29">
            <v>60.75</v>
          </cell>
          <cell r="N29">
            <v>0.02</v>
          </cell>
          <cell r="O29">
            <v>0</v>
          </cell>
        </row>
        <row r="30">
          <cell r="C30" t="str">
            <v xml:space="preserve">Telor </v>
          </cell>
          <cell r="D30">
            <v>25</v>
          </cell>
          <cell r="E30">
            <v>40.5</v>
          </cell>
          <cell r="F30">
            <v>3.2</v>
          </cell>
          <cell r="G30">
            <v>2.875</v>
          </cell>
          <cell r="H30">
            <v>0.17499999999999999</v>
          </cell>
          <cell r="I30">
            <v>18.5</v>
          </cell>
          <cell r="J30">
            <v>13.5</v>
          </cell>
          <cell r="K30">
            <v>45</v>
          </cell>
          <cell r="L30">
            <v>0.67500000000000004</v>
          </cell>
          <cell r="M30">
            <v>225</v>
          </cell>
          <cell r="N30">
            <v>2.5000000000000001E-2</v>
          </cell>
          <cell r="O30">
            <v>0</v>
          </cell>
        </row>
        <row r="31">
          <cell r="C31" t="str">
            <v>Daun bawang</v>
          </cell>
          <cell r="D31">
            <v>20</v>
          </cell>
          <cell r="E31">
            <v>5.8</v>
          </cell>
          <cell r="F31">
            <v>0.36</v>
          </cell>
          <cell r="G31">
            <v>0.14000000000000001</v>
          </cell>
          <cell r="H31">
            <v>1.04</v>
          </cell>
          <cell r="I31">
            <v>18.32</v>
          </cell>
          <cell r="J31">
            <v>11</v>
          </cell>
          <cell r="K31">
            <v>7.8</v>
          </cell>
          <cell r="L31">
            <v>1.44</v>
          </cell>
          <cell r="M31">
            <v>273</v>
          </cell>
          <cell r="N31">
            <v>1.7999999999999999E-2</v>
          </cell>
          <cell r="O31">
            <v>7.4</v>
          </cell>
        </row>
        <row r="32">
          <cell r="B32" t="str">
            <v>Bubur ayam</v>
          </cell>
          <cell r="E32">
            <v>160.05000000000001</v>
          </cell>
          <cell r="F32">
            <v>9.81</v>
          </cell>
          <cell r="G32">
            <v>3.8149999999999999</v>
          </cell>
          <cell r="H32">
            <v>20.94</v>
          </cell>
          <cell r="I32">
            <v>40.42</v>
          </cell>
          <cell r="J32">
            <v>29.5</v>
          </cell>
          <cell r="K32">
            <v>137.80000000000001</v>
          </cell>
          <cell r="L32">
            <v>2.69</v>
          </cell>
          <cell r="M32">
            <v>558.75</v>
          </cell>
          <cell r="N32">
            <v>9.3000000000000013E-2</v>
          </cell>
          <cell r="O32">
            <v>7.4</v>
          </cell>
        </row>
        <row r="33">
          <cell r="B33" t="str">
            <v xml:space="preserve"> Nasi Goreng Mawut</v>
          </cell>
          <cell r="C33" t="str">
            <v>Beras</v>
          </cell>
          <cell r="D33">
            <v>50</v>
          </cell>
          <cell r="E33">
            <v>180</v>
          </cell>
          <cell r="F33">
            <v>3.4</v>
          </cell>
          <cell r="G33">
            <v>0.35</v>
          </cell>
          <cell r="H33">
            <v>39.450000000000003</v>
          </cell>
          <cell r="I33">
            <v>6.5</v>
          </cell>
          <cell r="J33">
            <v>3</v>
          </cell>
          <cell r="K33">
            <v>70</v>
          </cell>
          <cell r="L33">
            <v>0.4</v>
          </cell>
          <cell r="M33">
            <v>0</v>
          </cell>
          <cell r="N33">
            <v>0.06</v>
          </cell>
          <cell r="O33">
            <v>0</v>
          </cell>
        </row>
        <row r="34">
          <cell r="C34" t="str">
            <v>Margarine</v>
          </cell>
          <cell r="D34">
            <v>5</v>
          </cell>
          <cell r="E34">
            <v>36</v>
          </cell>
          <cell r="F34">
            <v>0.03</v>
          </cell>
          <cell r="G34">
            <v>4.05</v>
          </cell>
          <cell r="H34">
            <v>0.02</v>
          </cell>
          <cell r="I34">
            <v>0.78</v>
          </cell>
          <cell r="J34">
            <v>1</v>
          </cell>
          <cell r="K34">
            <v>0.8</v>
          </cell>
          <cell r="L34">
            <v>0</v>
          </cell>
          <cell r="M34">
            <v>100</v>
          </cell>
          <cell r="N34">
            <v>0</v>
          </cell>
          <cell r="O34">
            <v>0</v>
          </cell>
        </row>
        <row r="35">
          <cell r="C35" t="str">
            <v>Mie kering</v>
          </cell>
          <cell r="D35">
            <v>25</v>
          </cell>
          <cell r="E35">
            <v>84.25</v>
          </cell>
          <cell r="F35">
            <v>1.9750000000000001</v>
          </cell>
          <cell r="G35">
            <v>2.95</v>
          </cell>
          <cell r="H35">
            <v>12.5</v>
          </cell>
          <cell r="I35">
            <v>7.15</v>
          </cell>
          <cell r="J35">
            <v>12.25</v>
          </cell>
          <cell r="K35">
            <v>11.75</v>
          </cell>
          <cell r="L35">
            <v>0.7</v>
          </cell>
          <cell r="M35">
            <v>0</v>
          </cell>
          <cell r="N35">
            <v>2.5000000000000001E-3</v>
          </cell>
          <cell r="O35">
            <v>0</v>
          </cell>
        </row>
        <row r="36">
          <cell r="C36" t="str">
            <v>Telur</v>
          </cell>
          <cell r="D36">
            <v>25</v>
          </cell>
          <cell r="E36">
            <v>40.5</v>
          </cell>
          <cell r="F36">
            <v>3.2</v>
          </cell>
          <cell r="G36">
            <v>2.875</v>
          </cell>
          <cell r="H36">
            <v>0.17499999999999999</v>
          </cell>
          <cell r="I36">
            <v>18.5</v>
          </cell>
          <cell r="J36">
            <v>13.5</v>
          </cell>
          <cell r="K36">
            <v>45</v>
          </cell>
          <cell r="L36">
            <v>0.67500000000000004</v>
          </cell>
          <cell r="M36">
            <v>225</v>
          </cell>
          <cell r="N36">
            <v>2.5000000000000001E-2</v>
          </cell>
          <cell r="O36">
            <v>0</v>
          </cell>
        </row>
        <row r="37">
          <cell r="C37" t="str">
            <v>Kecap</v>
          </cell>
          <cell r="D37">
            <v>5</v>
          </cell>
          <cell r="E37">
            <v>2.8</v>
          </cell>
          <cell r="F37">
            <v>0.2</v>
          </cell>
          <cell r="G37">
            <v>2.5000000000000001E-2</v>
          </cell>
          <cell r="H37">
            <v>0.44500000000000001</v>
          </cell>
          <cell r="I37">
            <v>0.08</v>
          </cell>
          <cell r="J37">
            <v>2.25</v>
          </cell>
          <cell r="K37">
            <v>3.75</v>
          </cell>
          <cell r="L37">
            <v>0.1</v>
          </cell>
          <cell r="M37">
            <v>75</v>
          </cell>
          <cell r="N37">
            <v>4.0000000000000001E-3</v>
          </cell>
          <cell r="O37">
            <v>2.5</v>
          </cell>
        </row>
        <row r="38">
          <cell r="B38" t="str">
            <v>Nasi Goreng Mawut</v>
          </cell>
          <cell r="E38">
            <v>343.55</v>
          </cell>
          <cell r="F38">
            <v>8.81</v>
          </cell>
          <cell r="G38">
            <v>10.25</v>
          </cell>
          <cell r="H38">
            <v>52.59</v>
          </cell>
          <cell r="I38">
            <v>33.01</v>
          </cell>
          <cell r="J38">
            <v>32</v>
          </cell>
          <cell r="K38">
            <v>131.30000000000001</v>
          </cell>
          <cell r="L38">
            <v>1.88</v>
          </cell>
          <cell r="M38">
            <v>400</v>
          </cell>
          <cell r="N38">
            <v>0.09</v>
          </cell>
          <cell r="O38">
            <v>2.5</v>
          </cell>
        </row>
        <row r="39">
          <cell r="B39" t="str">
            <v xml:space="preserve"> Buttered rice</v>
          </cell>
          <cell r="C39" t="str">
            <v>Beras</v>
          </cell>
          <cell r="D39">
            <v>75</v>
          </cell>
          <cell r="E39">
            <v>270</v>
          </cell>
          <cell r="F39">
            <v>5.0999999999999996</v>
          </cell>
          <cell r="G39">
            <v>0.52500000000000002</v>
          </cell>
          <cell r="H39">
            <v>59.174999999999997</v>
          </cell>
          <cell r="I39">
            <v>9.75</v>
          </cell>
          <cell r="J39">
            <v>4.5</v>
          </cell>
          <cell r="K39">
            <v>105</v>
          </cell>
          <cell r="L39">
            <v>0.6</v>
          </cell>
          <cell r="M39">
            <v>0</v>
          </cell>
          <cell r="N39">
            <v>0.09</v>
          </cell>
          <cell r="O39">
            <v>0</v>
          </cell>
          <cell r="P39">
            <v>0</v>
          </cell>
          <cell r="Q39">
            <v>0</v>
          </cell>
        </row>
        <row r="40">
          <cell r="C40" t="str">
            <v>Mentega</v>
          </cell>
          <cell r="D40">
            <v>10</v>
          </cell>
          <cell r="E40">
            <v>72.5</v>
          </cell>
          <cell r="F40">
            <v>0.05</v>
          </cell>
          <cell r="G40">
            <v>8.16</v>
          </cell>
          <cell r="H40">
            <v>0.14000000000000001</v>
          </cell>
          <cell r="I40">
            <v>1.65</v>
          </cell>
          <cell r="J40">
            <v>1.5</v>
          </cell>
          <cell r="K40">
            <v>1.6</v>
          </cell>
          <cell r="L40">
            <v>0.11</v>
          </cell>
          <cell r="M40">
            <v>330</v>
          </cell>
          <cell r="N40">
            <v>0</v>
          </cell>
          <cell r="O40">
            <v>0</v>
          </cell>
        </row>
        <row r="41">
          <cell r="B41" t="str">
            <v>Buttered Rice</v>
          </cell>
          <cell r="E41">
            <v>342.5</v>
          </cell>
          <cell r="F41">
            <v>5.15</v>
          </cell>
          <cell r="G41">
            <v>8.6850000000000005</v>
          </cell>
          <cell r="H41">
            <v>59.314999999999998</v>
          </cell>
          <cell r="I41">
            <v>11.4</v>
          </cell>
          <cell r="J41">
            <v>6</v>
          </cell>
          <cell r="K41">
            <v>106.6</v>
          </cell>
          <cell r="L41">
            <v>0.71</v>
          </cell>
          <cell r="M41">
            <v>330</v>
          </cell>
          <cell r="N41">
            <v>0.09</v>
          </cell>
          <cell r="O41">
            <v>0</v>
          </cell>
        </row>
        <row r="42">
          <cell r="B42" t="str">
            <v xml:space="preserve"> Nasi kebuli</v>
          </cell>
          <cell r="C42" t="str">
            <v>Beras</v>
          </cell>
          <cell r="D42">
            <v>75</v>
          </cell>
          <cell r="E42">
            <v>254.25</v>
          </cell>
          <cell r="F42">
            <v>5.7750000000000004</v>
          </cell>
          <cell r="G42">
            <v>3.3</v>
          </cell>
          <cell r="H42">
            <v>54.75</v>
          </cell>
          <cell r="I42">
            <v>9</v>
          </cell>
          <cell r="J42">
            <v>16.5</v>
          </cell>
          <cell r="K42">
            <v>204</v>
          </cell>
          <cell r="L42">
            <v>2.7749999999999999</v>
          </cell>
          <cell r="M42">
            <v>0</v>
          </cell>
          <cell r="N42">
            <v>0.41249999999999998</v>
          </cell>
          <cell r="O42">
            <v>0</v>
          </cell>
        </row>
        <row r="43">
          <cell r="C43" t="str">
            <v>Kambing</v>
          </cell>
          <cell r="D43">
            <v>25</v>
          </cell>
          <cell r="E43">
            <v>38.5</v>
          </cell>
          <cell r="F43">
            <v>4.1500000000000004</v>
          </cell>
          <cell r="G43">
            <v>2.2999999999999998</v>
          </cell>
          <cell r="H43">
            <v>0</v>
          </cell>
          <cell r="I43">
            <v>17.574999999999999</v>
          </cell>
          <cell r="J43">
            <v>2.75</v>
          </cell>
          <cell r="K43">
            <v>31</v>
          </cell>
          <cell r="L43">
            <v>0.25</v>
          </cell>
          <cell r="M43">
            <v>0</v>
          </cell>
          <cell r="N43">
            <v>2.7E-2</v>
          </cell>
          <cell r="O43">
            <v>0</v>
          </cell>
        </row>
        <row r="44">
          <cell r="B44" t="str">
            <v>Nasi kebuli</v>
          </cell>
          <cell r="E44">
            <v>292.75</v>
          </cell>
          <cell r="F44">
            <v>9.9250000000000007</v>
          </cell>
          <cell r="G44">
            <v>5.6</v>
          </cell>
          <cell r="H44">
            <v>54.75</v>
          </cell>
          <cell r="I44">
            <v>26.574999999999999</v>
          </cell>
          <cell r="J44">
            <v>19.25</v>
          </cell>
          <cell r="K44">
            <v>235</v>
          </cell>
          <cell r="L44">
            <v>3.0249999999999999</v>
          </cell>
          <cell r="M44">
            <v>0</v>
          </cell>
          <cell r="N44">
            <v>0.4395</v>
          </cell>
          <cell r="O44">
            <v>0</v>
          </cell>
        </row>
        <row r="45">
          <cell r="B45" t="str">
            <v xml:space="preserve"> Roti Bakar</v>
          </cell>
          <cell r="C45" t="str">
            <v>Roti</v>
          </cell>
          <cell r="D45">
            <v>50</v>
          </cell>
          <cell r="E45">
            <v>124</v>
          </cell>
          <cell r="F45">
            <v>4</v>
          </cell>
          <cell r="G45">
            <v>0.6</v>
          </cell>
          <cell r="H45">
            <v>25</v>
          </cell>
          <cell r="I45">
            <v>20</v>
          </cell>
          <cell r="J45">
            <v>5</v>
          </cell>
          <cell r="K45">
            <v>47.5</v>
          </cell>
          <cell r="L45">
            <v>0.75</v>
          </cell>
          <cell r="M45">
            <v>0</v>
          </cell>
          <cell r="N45">
            <v>0.05</v>
          </cell>
          <cell r="O45">
            <v>0</v>
          </cell>
        </row>
        <row r="46">
          <cell r="C46" t="str">
            <v>Selai</v>
          </cell>
          <cell r="D46">
            <v>25</v>
          </cell>
          <cell r="E46">
            <v>59.75</v>
          </cell>
          <cell r="F46">
            <v>0.13</v>
          </cell>
          <cell r="G46">
            <v>0.15</v>
          </cell>
          <cell r="H46">
            <v>16.13</v>
          </cell>
          <cell r="I46">
            <v>8.5</v>
          </cell>
          <cell r="J46">
            <v>5</v>
          </cell>
          <cell r="K46">
            <v>5</v>
          </cell>
          <cell r="L46">
            <v>0.25</v>
          </cell>
          <cell r="M46">
            <v>0</v>
          </cell>
          <cell r="N46">
            <v>0.01</v>
          </cell>
          <cell r="O46">
            <v>0</v>
          </cell>
        </row>
        <row r="47">
          <cell r="B47" t="str">
            <v>Roti Bakar</v>
          </cell>
          <cell r="E47">
            <v>183.75</v>
          </cell>
          <cell r="F47">
            <v>4.13</v>
          </cell>
          <cell r="G47">
            <v>0.75</v>
          </cell>
          <cell r="H47">
            <v>41.129999999999995</v>
          </cell>
          <cell r="I47">
            <v>28.5</v>
          </cell>
          <cell r="J47">
            <v>10</v>
          </cell>
          <cell r="K47">
            <v>52.5</v>
          </cell>
          <cell r="L47">
            <v>1</v>
          </cell>
          <cell r="M47">
            <v>0</v>
          </cell>
          <cell r="N47">
            <v>6.0000000000000005E-2</v>
          </cell>
          <cell r="O47">
            <v>0</v>
          </cell>
        </row>
        <row r="48">
          <cell r="B48" t="str">
            <v>Roti Tawar</v>
          </cell>
          <cell r="C48" t="str">
            <v>Roti</v>
          </cell>
          <cell r="D48">
            <v>50</v>
          </cell>
          <cell r="E48">
            <v>124</v>
          </cell>
          <cell r="F48">
            <v>4</v>
          </cell>
          <cell r="G48">
            <v>0.6</v>
          </cell>
          <cell r="H48">
            <v>25</v>
          </cell>
          <cell r="I48">
            <v>20</v>
          </cell>
          <cell r="J48">
            <v>5</v>
          </cell>
          <cell r="K48">
            <v>47.5</v>
          </cell>
          <cell r="L48">
            <v>0.75</v>
          </cell>
          <cell r="M48">
            <v>0</v>
          </cell>
          <cell r="N48">
            <v>0.05</v>
          </cell>
          <cell r="O48">
            <v>0</v>
          </cell>
        </row>
        <row r="49">
          <cell r="B49" t="str">
            <v xml:space="preserve"> Nasi Pecel</v>
          </cell>
          <cell r="C49" t="str">
            <v>Beras</v>
          </cell>
          <cell r="D49">
            <v>75</v>
          </cell>
          <cell r="E49">
            <v>270</v>
          </cell>
          <cell r="F49">
            <v>5.0999999999999996</v>
          </cell>
          <cell r="G49">
            <v>0.52500000000000002</v>
          </cell>
          <cell r="H49">
            <v>59.174999999999997</v>
          </cell>
          <cell r="I49">
            <v>9.75</v>
          </cell>
          <cell r="J49">
            <v>4.5</v>
          </cell>
          <cell r="K49">
            <v>105</v>
          </cell>
          <cell r="L49">
            <v>0.6</v>
          </cell>
          <cell r="M49">
            <v>0</v>
          </cell>
          <cell r="N49">
            <v>0.09</v>
          </cell>
          <cell r="O49">
            <v>0</v>
          </cell>
          <cell r="P49">
            <v>0</v>
          </cell>
          <cell r="Q49">
            <v>0</v>
          </cell>
        </row>
        <row r="50">
          <cell r="C50" t="str">
            <v>Gula merah</v>
          </cell>
          <cell r="D50">
            <v>25</v>
          </cell>
          <cell r="E50">
            <v>92</v>
          </cell>
          <cell r="F50">
            <v>0</v>
          </cell>
          <cell r="G50">
            <v>0</v>
          </cell>
          <cell r="H50">
            <v>23.75</v>
          </cell>
          <cell r="I50">
            <v>2.25</v>
          </cell>
          <cell r="J50">
            <v>18.8</v>
          </cell>
          <cell r="K50">
            <v>8.75</v>
          </cell>
          <cell r="L50">
            <v>0.75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C51" t="str">
            <v>Kc tanah</v>
          </cell>
          <cell r="D51">
            <v>25</v>
          </cell>
          <cell r="E51">
            <v>139.75</v>
          </cell>
          <cell r="F51">
            <v>6.73</v>
          </cell>
          <cell r="G51">
            <v>11.05</v>
          </cell>
          <cell r="H51">
            <v>5.9</v>
          </cell>
          <cell r="I51">
            <v>0.65</v>
          </cell>
          <cell r="J51">
            <v>18.5</v>
          </cell>
          <cell r="K51">
            <v>98.25</v>
          </cell>
          <cell r="L51">
            <v>0.48</v>
          </cell>
          <cell r="N51">
            <v>0.08</v>
          </cell>
          <cell r="P51">
            <v>0</v>
          </cell>
          <cell r="Q51">
            <v>0</v>
          </cell>
        </row>
        <row r="52">
          <cell r="C52" t="str">
            <v>Bayam</v>
          </cell>
          <cell r="D52">
            <v>25</v>
          </cell>
          <cell r="E52">
            <v>6.39</v>
          </cell>
          <cell r="F52">
            <v>0.62124999999999997</v>
          </cell>
          <cell r="G52">
            <v>8.8749999999999996E-2</v>
          </cell>
          <cell r="H52">
            <v>1.1537500000000001</v>
          </cell>
          <cell r="I52">
            <v>15.42475</v>
          </cell>
          <cell r="J52">
            <v>47.392499999999998</v>
          </cell>
          <cell r="K52">
            <v>11.8925</v>
          </cell>
          <cell r="L52">
            <v>0.69224999999999992</v>
          </cell>
          <cell r="M52">
            <v>1080.9749999999999</v>
          </cell>
          <cell r="N52">
            <v>1.4199999999999999E-2</v>
          </cell>
          <cell r="O52">
            <v>14.2</v>
          </cell>
          <cell r="P52">
            <v>0</v>
          </cell>
          <cell r="Q52">
            <v>0</v>
          </cell>
        </row>
        <row r="53">
          <cell r="C53" t="str">
            <v>Kacang Panjang</v>
          </cell>
          <cell r="D53">
            <v>25</v>
          </cell>
          <cell r="E53">
            <v>8.25</v>
          </cell>
          <cell r="F53">
            <v>0.50624999999999998</v>
          </cell>
          <cell r="G53">
            <v>5.6250000000000001E-2</v>
          </cell>
          <cell r="H53">
            <v>1.4624999999999999</v>
          </cell>
          <cell r="I53">
            <v>16.59375</v>
          </cell>
          <cell r="J53">
            <v>9.1875</v>
          </cell>
          <cell r="K53">
            <v>65.0625</v>
          </cell>
          <cell r="L53">
            <v>0.13125000000000001</v>
          </cell>
          <cell r="M53">
            <v>62.8125</v>
          </cell>
          <cell r="N53">
            <v>2.4375000000000001E-2</v>
          </cell>
          <cell r="O53">
            <v>3.9375</v>
          </cell>
        </row>
        <row r="54">
          <cell r="C54" t="str">
            <v>Mentimun</v>
          </cell>
          <cell r="D54">
            <v>25</v>
          </cell>
          <cell r="E54">
            <v>2.1</v>
          </cell>
          <cell r="F54">
            <v>0.1225</v>
          </cell>
          <cell r="G54">
            <v>1.7500000000000002E-2</v>
          </cell>
          <cell r="H54">
            <v>0.47249999999999998</v>
          </cell>
          <cell r="I54">
            <v>16.817499999999999</v>
          </cell>
          <cell r="J54">
            <v>1.75</v>
          </cell>
          <cell r="K54">
            <v>3.6749999999999998</v>
          </cell>
          <cell r="L54">
            <v>5.2499999999999998E-2</v>
          </cell>
          <cell r="M54">
            <v>0</v>
          </cell>
          <cell r="N54">
            <v>5.2499999999999995E-3</v>
          </cell>
          <cell r="O54">
            <v>1.4</v>
          </cell>
        </row>
        <row r="55">
          <cell r="B55" t="str">
            <v>Nasi Pecel</v>
          </cell>
          <cell r="E55">
            <v>518.49</v>
          </cell>
          <cell r="F55">
            <v>13.08</v>
          </cell>
          <cell r="G55">
            <v>11.737500000000001</v>
          </cell>
          <cell r="H55">
            <v>91.913750000000007</v>
          </cell>
          <cell r="I55">
            <v>61.486000000000004</v>
          </cell>
          <cell r="J55">
            <v>100.13</v>
          </cell>
          <cell r="K55">
            <v>292.63000000000005</v>
          </cell>
          <cell r="L55">
            <v>2.7060000000000004</v>
          </cell>
          <cell r="M55">
            <v>1143.7874999999999</v>
          </cell>
          <cell r="N55">
            <v>0.21382499999999999</v>
          </cell>
          <cell r="O55">
            <v>19.537499999999998</v>
          </cell>
          <cell r="P55">
            <v>0</v>
          </cell>
          <cell r="Q55">
            <v>0</v>
          </cell>
        </row>
        <row r="56">
          <cell r="B56" t="str">
            <v xml:space="preserve"> Sate Daging + Lontong</v>
          </cell>
          <cell r="C56" t="str">
            <v>Beras</v>
          </cell>
          <cell r="D56">
            <v>50</v>
          </cell>
          <cell r="E56">
            <v>180</v>
          </cell>
          <cell r="F56">
            <v>3.4</v>
          </cell>
          <cell r="G56">
            <v>0.35</v>
          </cell>
          <cell r="H56">
            <v>39.450000000000003</v>
          </cell>
          <cell r="I56">
            <v>6.5</v>
          </cell>
          <cell r="J56">
            <v>3</v>
          </cell>
          <cell r="K56">
            <v>70</v>
          </cell>
          <cell r="L56">
            <v>0.4</v>
          </cell>
          <cell r="M56">
            <v>0</v>
          </cell>
          <cell r="N56">
            <v>0.06</v>
          </cell>
          <cell r="O56">
            <v>9.5000000000000001E-2</v>
          </cell>
          <cell r="P56">
            <v>0</v>
          </cell>
          <cell r="Q56">
            <v>0</v>
          </cell>
        </row>
        <row r="57">
          <cell r="C57" t="str">
            <v>Gula merah</v>
          </cell>
          <cell r="D57">
            <v>25</v>
          </cell>
          <cell r="E57">
            <v>92</v>
          </cell>
          <cell r="F57">
            <v>0</v>
          </cell>
          <cell r="G57">
            <v>0</v>
          </cell>
          <cell r="H57">
            <v>23.75</v>
          </cell>
          <cell r="I57">
            <v>2.25</v>
          </cell>
          <cell r="J57">
            <v>18.8</v>
          </cell>
          <cell r="K57">
            <v>8.75</v>
          </cell>
          <cell r="L57">
            <v>0.75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C58" t="str">
            <v>Kc tanah</v>
          </cell>
          <cell r="D58">
            <v>25</v>
          </cell>
          <cell r="E58">
            <v>139.75</v>
          </cell>
          <cell r="F58">
            <v>6.73</v>
          </cell>
          <cell r="G58">
            <v>11.05</v>
          </cell>
          <cell r="H58">
            <v>5.9</v>
          </cell>
          <cell r="I58">
            <v>0.65</v>
          </cell>
          <cell r="J58">
            <v>18.5</v>
          </cell>
          <cell r="K58">
            <v>98.25</v>
          </cell>
          <cell r="L58">
            <v>0.48</v>
          </cell>
          <cell r="N58">
            <v>0.08</v>
          </cell>
          <cell r="P58">
            <v>0</v>
          </cell>
          <cell r="Q58">
            <v>0</v>
          </cell>
        </row>
        <row r="59">
          <cell r="C59" t="str">
            <v>Daging Sapi</v>
          </cell>
          <cell r="D59">
            <v>75</v>
          </cell>
          <cell r="E59">
            <v>155</v>
          </cell>
          <cell r="F59">
            <v>14</v>
          </cell>
          <cell r="G59">
            <v>11</v>
          </cell>
          <cell r="H59">
            <v>0</v>
          </cell>
          <cell r="I59">
            <v>50</v>
          </cell>
          <cell r="J59">
            <v>8</v>
          </cell>
          <cell r="K59">
            <v>128</v>
          </cell>
          <cell r="L59">
            <v>2</v>
          </cell>
          <cell r="M59">
            <v>23</v>
          </cell>
          <cell r="N59">
            <v>0</v>
          </cell>
          <cell r="O59">
            <v>0</v>
          </cell>
        </row>
        <row r="60">
          <cell r="B60" t="str">
            <v>Sate Daging + Lontong</v>
          </cell>
          <cell r="E60">
            <v>566.75</v>
          </cell>
          <cell r="F60">
            <v>24.130000000000003</v>
          </cell>
          <cell r="G60">
            <v>22.4</v>
          </cell>
          <cell r="H60">
            <v>69.100000000000009</v>
          </cell>
          <cell r="I60">
            <v>59.4</v>
          </cell>
          <cell r="J60">
            <v>48.3</v>
          </cell>
          <cell r="K60">
            <v>305</v>
          </cell>
          <cell r="L60">
            <v>3.63</v>
          </cell>
          <cell r="M60">
            <v>23</v>
          </cell>
          <cell r="N60">
            <v>0.14000000000000001</v>
          </cell>
          <cell r="O60">
            <v>9.5000000000000001E-2</v>
          </cell>
          <cell r="P60">
            <v>0</v>
          </cell>
          <cell r="Q60">
            <v>0</v>
          </cell>
        </row>
        <row r="65">
          <cell r="B65" t="str">
            <v>ANEKA TELUR</v>
          </cell>
        </row>
        <row r="66">
          <cell r="B66" t="str">
            <v xml:space="preserve"> Telur mata sapi bb kecap</v>
          </cell>
          <cell r="C66" t="str">
            <v>Telur</v>
          </cell>
          <cell r="D66">
            <v>50</v>
          </cell>
          <cell r="E66">
            <v>72.900000000000006</v>
          </cell>
          <cell r="F66">
            <v>5.76</v>
          </cell>
          <cell r="G66">
            <v>5.1749999999999998</v>
          </cell>
          <cell r="H66">
            <v>0.315</v>
          </cell>
          <cell r="I66">
            <v>33.299999999999997</v>
          </cell>
          <cell r="J66">
            <v>24.3</v>
          </cell>
          <cell r="K66">
            <v>81</v>
          </cell>
          <cell r="L66">
            <v>1.2150000000000001</v>
          </cell>
          <cell r="M66">
            <v>4050</v>
          </cell>
          <cell r="N66">
            <v>4.4999999999999998E-2</v>
          </cell>
          <cell r="O66">
            <v>0</v>
          </cell>
          <cell r="P66">
            <v>2250</v>
          </cell>
          <cell r="Q66">
            <v>0</v>
          </cell>
        </row>
        <row r="67">
          <cell r="C67" t="str">
            <v>Minyak</v>
          </cell>
          <cell r="D67">
            <v>5</v>
          </cell>
          <cell r="E67">
            <v>43.5</v>
          </cell>
          <cell r="F67">
            <v>0.05</v>
          </cell>
          <cell r="G67">
            <v>4.9000000000000004</v>
          </cell>
          <cell r="H67">
            <v>0</v>
          </cell>
          <cell r="I67">
            <v>0.03</v>
          </cell>
          <cell r="J67">
            <v>0.15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C68" t="str">
            <v>Kecap</v>
          </cell>
          <cell r="D68">
            <v>10</v>
          </cell>
          <cell r="E68">
            <v>4.5999999999999996</v>
          </cell>
          <cell r="F68">
            <v>0.56999999999999995</v>
          </cell>
          <cell r="G68">
            <v>0.13</v>
          </cell>
          <cell r="H68">
            <v>0.9</v>
          </cell>
          <cell r="I68">
            <v>6.3</v>
          </cell>
          <cell r="J68">
            <v>12.3</v>
          </cell>
          <cell r="K68">
            <v>9.6</v>
          </cell>
          <cell r="L68">
            <v>0.56999999999999995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B69" t="str">
            <v>Telur mata sapi bb kecap</v>
          </cell>
          <cell r="E69">
            <v>121</v>
          </cell>
          <cell r="F69">
            <v>6.38</v>
          </cell>
          <cell r="G69">
            <v>10.205</v>
          </cell>
          <cell r="H69">
            <v>1.2150000000000001</v>
          </cell>
          <cell r="I69">
            <v>39.629999999999995</v>
          </cell>
          <cell r="J69">
            <v>36.75</v>
          </cell>
          <cell r="K69">
            <v>90.6</v>
          </cell>
          <cell r="L69">
            <v>1.7850000000000001</v>
          </cell>
          <cell r="M69">
            <v>4050</v>
          </cell>
          <cell r="N69">
            <v>4.4999999999999998E-2</v>
          </cell>
          <cell r="O69">
            <v>0</v>
          </cell>
          <cell r="P69">
            <v>2250</v>
          </cell>
          <cell r="Q69">
            <v>0</v>
          </cell>
        </row>
        <row r="70">
          <cell r="B70" t="str">
            <v xml:space="preserve"> Telur dadar</v>
          </cell>
          <cell r="C70" t="str">
            <v>Telur</v>
          </cell>
          <cell r="D70">
            <v>50</v>
          </cell>
          <cell r="E70">
            <v>72.900000000000006</v>
          </cell>
          <cell r="F70">
            <v>5.76</v>
          </cell>
          <cell r="G70">
            <v>5.1749999999999998</v>
          </cell>
          <cell r="H70">
            <v>0.315</v>
          </cell>
          <cell r="I70">
            <v>33.299999999999997</v>
          </cell>
          <cell r="J70">
            <v>24.3</v>
          </cell>
          <cell r="K70">
            <v>81</v>
          </cell>
          <cell r="L70">
            <v>1.2150000000000001</v>
          </cell>
          <cell r="M70">
            <v>4050</v>
          </cell>
          <cell r="N70">
            <v>4.4999999999999998E-2</v>
          </cell>
          <cell r="O70">
            <v>0</v>
          </cell>
          <cell r="P70">
            <v>2250</v>
          </cell>
          <cell r="Q70">
            <v>0</v>
          </cell>
        </row>
        <row r="71">
          <cell r="C71" t="str">
            <v>Minyak</v>
          </cell>
          <cell r="D71">
            <v>5</v>
          </cell>
          <cell r="E71">
            <v>43.5</v>
          </cell>
          <cell r="F71">
            <v>0.05</v>
          </cell>
          <cell r="G71">
            <v>4.9000000000000004</v>
          </cell>
          <cell r="H71">
            <v>0</v>
          </cell>
          <cell r="I71">
            <v>0.03</v>
          </cell>
          <cell r="J71">
            <v>0.15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 t="str">
            <v>Telur dadar/kampung</v>
          </cell>
          <cell r="E72">
            <v>116.4</v>
          </cell>
          <cell r="F72">
            <v>5.81</v>
          </cell>
          <cell r="G72">
            <v>10.074999999999999</v>
          </cell>
          <cell r="H72">
            <v>0.315</v>
          </cell>
          <cell r="I72">
            <v>33.33</v>
          </cell>
          <cell r="J72">
            <v>24.45</v>
          </cell>
          <cell r="K72">
            <v>81</v>
          </cell>
          <cell r="L72">
            <v>1.2150000000000001</v>
          </cell>
          <cell r="M72">
            <v>4050</v>
          </cell>
          <cell r="N72">
            <v>4.4999999999999998E-2</v>
          </cell>
          <cell r="O72">
            <v>0</v>
          </cell>
          <cell r="P72">
            <v>2250</v>
          </cell>
          <cell r="Q72">
            <v>0</v>
          </cell>
        </row>
        <row r="73">
          <cell r="B73" t="str">
            <v xml:space="preserve"> Telur mata sapi</v>
          </cell>
          <cell r="C73" t="str">
            <v>Telur</v>
          </cell>
          <cell r="D73">
            <v>50</v>
          </cell>
          <cell r="E73">
            <v>72.900000000000006</v>
          </cell>
          <cell r="F73">
            <v>5.76</v>
          </cell>
          <cell r="G73">
            <v>5.1749999999999998</v>
          </cell>
          <cell r="H73">
            <v>0.315</v>
          </cell>
          <cell r="I73">
            <v>33.299999999999997</v>
          </cell>
          <cell r="J73">
            <v>24.3</v>
          </cell>
          <cell r="K73">
            <v>81</v>
          </cell>
          <cell r="L73">
            <v>1.2150000000000001</v>
          </cell>
          <cell r="M73">
            <v>4050</v>
          </cell>
          <cell r="N73">
            <v>4.4999999999999998E-2</v>
          </cell>
          <cell r="O73">
            <v>0</v>
          </cell>
          <cell r="P73">
            <v>2250</v>
          </cell>
          <cell r="Q73">
            <v>0</v>
          </cell>
        </row>
        <row r="74">
          <cell r="C74" t="str">
            <v>Minyak</v>
          </cell>
          <cell r="D74">
            <v>5</v>
          </cell>
          <cell r="E74">
            <v>43.5</v>
          </cell>
          <cell r="F74">
            <v>0.05</v>
          </cell>
          <cell r="G74">
            <v>4.9000000000000004</v>
          </cell>
          <cell r="H74">
            <v>0</v>
          </cell>
          <cell r="I74">
            <v>0.03</v>
          </cell>
          <cell r="J74">
            <v>0.15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B75" t="str">
            <v>Telur mata sapi</v>
          </cell>
          <cell r="E75">
            <v>116.4</v>
          </cell>
          <cell r="F75">
            <v>5.81</v>
          </cell>
          <cell r="G75">
            <v>10.074999999999999</v>
          </cell>
          <cell r="H75">
            <v>0.315</v>
          </cell>
          <cell r="I75">
            <v>33.33</v>
          </cell>
          <cell r="J75">
            <v>24.45</v>
          </cell>
          <cell r="K75">
            <v>81</v>
          </cell>
          <cell r="L75">
            <v>1.2150000000000001</v>
          </cell>
          <cell r="M75">
            <v>4050</v>
          </cell>
          <cell r="N75">
            <v>4.4999999999999998E-2</v>
          </cell>
          <cell r="O75">
            <v>0</v>
          </cell>
          <cell r="P75">
            <v>2250</v>
          </cell>
          <cell r="Q75">
            <v>0</v>
          </cell>
        </row>
        <row r="76">
          <cell r="B76" t="str">
            <v xml:space="preserve"> Telur balado</v>
          </cell>
          <cell r="C76" t="str">
            <v>Telur</v>
          </cell>
          <cell r="D76">
            <v>50</v>
          </cell>
          <cell r="E76">
            <v>72.900000000000006</v>
          </cell>
          <cell r="F76">
            <v>5.76</v>
          </cell>
          <cell r="G76">
            <v>5.1749999999999998</v>
          </cell>
          <cell r="H76">
            <v>0.315</v>
          </cell>
          <cell r="I76">
            <v>33.299999999999997</v>
          </cell>
          <cell r="J76">
            <v>24.3</v>
          </cell>
          <cell r="K76">
            <v>81</v>
          </cell>
          <cell r="L76">
            <v>1.2150000000000001</v>
          </cell>
          <cell r="M76">
            <v>4050</v>
          </cell>
          <cell r="N76">
            <v>4.4999999999999998E-2</v>
          </cell>
          <cell r="O76">
            <v>0</v>
          </cell>
          <cell r="P76">
            <v>2250</v>
          </cell>
          <cell r="Q76">
            <v>0</v>
          </cell>
        </row>
        <row r="77">
          <cell r="C77" t="str">
            <v>Minyak</v>
          </cell>
          <cell r="D77">
            <v>5</v>
          </cell>
          <cell r="E77">
            <v>43.5</v>
          </cell>
          <cell r="F77">
            <v>0.05</v>
          </cell>
          <cell r="G77">
            <v>4.9000000000000004</v>
          </cell>
          <cell r="H77">
            <v>0</v>
          </cell>
          <cell r="I77">
            <v>0.03</v>
          </cell>
          <cell r="J77">
            <v>0.15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 t="str">
            <v>Telur balado</v>
          </cell>
          <cell r="E78">
            <v>116.4</v>
          </cell>
          <cell r="F78">
            <v>5.81</v>
          </cell>
          <cell r="G78">
            <v>10.074999999999999</v>
          </cell>
          <cell r="H78">
            <v>0.315</v>
          </cell>
          <cell r="I78">
            <v>33.33</v>
          </cell>
          <cell r="J78">
            <v>24.45</v>
          </cell>
          <cell r="K78">
            <v>81</v>
          </cell>
          <cell r="L78">
            <v>1.2150000000000001</v>
          </cell>
          <cell r="M78">
            <v>4050</v>
          </cell>
          <cell r="N78">
            <v>4.4999999999999998E-2</v>
          </cell>
          <cell r="O78">
            <v>0</v>
          </cell>
          <cell r="P78">
            <v>2250</v>
          </cell>
          <cell r="Q78">
            <v>0</v>
          </cell>
        </row>
        <row r="79">
          <cell r="B79" t="str">
            <v xml:space="preserve"> Telur bb bali</v>
          </cell>
          <cell r="C79" t="str">
            <v>Telur</v>
          </cell>
          <cell r="D79">
            <v>50</v>
          </cell>
          <cell r="E79">
            <v>72.900000000000006</v>
          </cell>
          <cell r="F79">
            <v>5.76</v>
          </cell>
          <cell r="G79">
            <v>5.1749999999999998</v>
          </cell>
          <cell r="H79">
            <v>0.315</v>
          </cell>
          <cell r="I79">
            <v>33.299999999999997</v>
          </cell>
          <cell r="J79">
            <v>24.3</v>
          </cell>
          <cell r="K79">
            <v>81</v>
          </cell>
          <cell r="L79">
            <v>1.2150000000000001</v>
          </cell>
          <cell r="M79">
            <v>4050</v>
          </cell>
          <cell r="N79">
            <v>4.4999999999999998E-2</v>
          </cell>
          <cell r="O79">
            <v>0</v>
          </cell>
          <cell r="P79">
            <v>2250</v>
          </cell>
          <cell r="Q79">
            <v>0</v>
          </cell>
        </row>
        <row r="80">
          <cell r="C80" t="str">
            <v>Minyak</v>
          </cell>
          <cell r="D80">
            <v>5</v>
          </cell>
          <cell r="E80">
            <v>43.5</v>
          </cell>
          <cell r="F80">
            <v>0.05</v>
          </cell>
          <cell r="G80">
            <v>4.9000000000000004</v>
          </cell>
          <cell r="H80">
            <v>0</v>
          </cell>
          <cell r="I80">
            <v>0.03</v>
          </cell>
          <cell r="J80">
            <v>0.15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 t="str">
            <v>Telur bb bali</v>
          </cell>
          <cell r="E81">
            <v>116.4</v>
          </cell>
          <cell r="F81">
            <v>5.81</v>
          </cell>
          <cell r="G81">
            <v>10.074999999999999</v>
          </cell>
          <cell r="H81">
            <v>0.315</v>
          </cell>
          <cell r="I81">
            <v>33.33</v>
          </cell>
          <cell r="J81">
            <v>24.45</v>
          </cell>
          <cell r="K81">
            <v>81</v>
          </cell>
          <cell r="L81">
            <v>1.2150000000000001</v>
          </cell>
          <cell r="M81">
            <v>4050</v>
          </cell>
          <cell r="N81">
            <v>4.4999999999999998E-2</v>
          </cell>
          <cell r="O81">
            <v>0</v>
          </cell>
          <cell r="P81">
            <v>2250</v>
          </cell>
          <cell r="Q81">
            <v>0</v>
          </cell>
        </row>
        <row r="82">
          <cell r="B82" t="str">
            <v>Telur asin</v>
          </cell>
          <cell r="C82" t="str">
            <v>Telur asin</v>
          </cell>
          <cell r="D82">
            <v>100</v>
          </cell>
          <cell r="E82">
            <v>161.85</v>
          </cell>
          <cell r="F82">
            <v>11.287999999999998</v>
          </cell>
          <cell r="G82">
            <v>11.287999999999998</v>
          </cell>
          <cell r="H82">
            <v>1.1619999999999999</v>
          </cell>
          <cell r="I82">
            <v>55.195</v>
          </cell>
          <cell r="J82">
            <v>99.6</v>
          </cell>
          <cell r="K82">
            <v>130.31</v>
          </cell>
          <cell r="L82">
            <v>1.494</v>
          </cell>
          <cell r="M82">
            <v>698.03</v>
          </cell>
          <cell r="N82">
            <v>0.23240000000000002</v>
          </cell>
          <cell r="O82">
            <v>0</v>
          </cell>
        </row>
        <row r="83">
          <cell r="B83" t="str">
            <v xml:space="preserve"> Opor telur</v>
          </cell>
          <cell r="C83" t="str">
            <v>Telur</v>
          </cell>
          <cell r="D83">
            <v>50</v>
          </cell>
          <cell r="E83">
            <v>72.900000000000006</v>
          </cell>
          <cell r="F83">
            <v>5.76</v>
          </cell>
          <cell r="G83">
            <v>5.1749999999999998</v>
          </cell>
          <cell r="H83">
            <v>0.315</v>
          </cell>
          <cell r="I83">
            <v>33.299999999999997</v>
          </cell>
          <cell r="J83">
            <v>24.3</v>
          </cell>
          <cell r="K83">
            <v>81</v>
          </cell>
          <cell r="L83">
            <v>1.2150000000000001</v>
          </cell>
          <cell r="M83">
            <v>4050</v>
          </cell>
          <cell r="N83">
            <v>4.4999999999999998E-2</v>
          </cell>
          <cell r="O83">
            <v>0</v>
          </cell>
          <cell r="P83">
            <v>2250</v>
          </cell>
          <cell r="Q83">
            <v>0</v>
          </cell>
        </row>
        <row r="84">
          <cell r="C84" t="str">
            <v>Santan</v>
          </cell>
          <cell r="D84">
            <v>10</v>
          </cell>
          <cell r="E84">
            <v>32.4</v>
          </cell>
          <cell r="F84">
            <v>0.42</v>
          </cell>
          <cell r="G84">
            <v>3.43</v>
          </cell>
          <cell r="H84">
            <v>0.56000000000000005</v>
          </cell>
          <cell r="I84">
            <v>5.49</v>
          </cell>
          <cell r="J84">
            <v>1.4</v>
          </cell>
          <cell r="K84">
            <v>4.5</v>
          </cell>
          <cell r="L84">
            <v>0.19</v>
          </cell>
          <cell r="M84">
            <v>0</v>
          </cell>
          <cell r="N84">
            <v>2E-3</v>
          </cell>
          <cell r="O84">
            <v>0.2</v>
          </cell>
          <cell r="P84">
            <v>185</v>
          </cell>
          <cell r="Q84">
            <v>0</v>
          </cell>
        </row>
        <row r="85">
          <cell r="B85" t="str">
            <v>Opor telur</v>
          </cell>
          <cell r="E85">
            <v>105.30000000000001</v>
          </cell>
          <cell r="F85">
            <v>6.18</v>
          </cell>
          <cell r="G85">
            <v>8.6050000000000004</v>
          </cell>
          <cell r="H85">
            <v>0.875</v>
          </cell>
          <cell r="I85">
            <v>38.79</v>
          </cell>
          <cell r="J85">
            <v>25.7</v>
          </cell>
          <cell r="K85">
            <v>85.5</v>
          </cell>
          <cell r="L85">
            <v>1.405</v>
          </cell>
          <cell r="M85">
            <v>4050</v>
          </cell>
          <cell r="N85">
            <v>4.7E-2</v>
          </cell>
          <cell r="O85">
            <v>0.2</v>
          </cell>
          <cell r="P85">
            <v>2435</v>
          </cell>
          <cell r="Q85">
            <v>0</v>
          </cell>
        </row>
        <row r="86">
          <cell r="B86" t="str">
            <v xml:space="preserve"> Dadar sayuran</v>
          </cell>
          <cell r="C86" t="str">
            <v>Telur</v>
          </cell>
          <cell r="D86">
            <v>50</v>
          </cell>
          <cell r="E86">
            <v>72.900000000000006</v>
          </cell>
          <cell r="F86">
            <v>5.76</v>
          </cell>
          <cell r="G86">
            <v>5.1749999999999998</v>
          </cell>
          <cell r="H86">
            <v>0.315</v>
          </cell>
          <cell r="I86">
            <v>33.299999999999997</v>
          </cell>
          <cell r="J86">
            <v>24.3</v>
          </cell>
          <cell r="K86">
            <v>81</v>
          </cell>
          <cell r="L86">
            <v>1.2150000000000001</v>
          </cell>
          <cell r="M86">
            <v>4050</v>
          </cell>
          <cell r="N86">
            <v>4.4999999999999998E-2</v>
          </cell>
          <cell r="O86">
            <v>0</v>
          </cell>
          <cell r="P86">
            <v>2250</v>
          </cell>
          <cell r="Q86">
            <v>0</v>
          </cell>
        </row>
        <row r="87">
          <cell r="C87" t="str">
            <v>Minyak</v>
          </cell>
          <cell r="D87">
            <v>5</v>
          </cell>
          <cell r="E87">
            <v>43.5</v>
          </cell>
          <cell r="F87">
            <v>0.05</v>
          </cell>
          <cell r="G87">
            <v>4.9000000000000004</v>
          </cell>
          <cell r="H87">
            <v>0</v>
          </cell>
          <cell r="I87">
            <v>0.03</v>
          </cell>
          <cell r="J87">
            <v>0.15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 t="str">
            <v>Wortel</v>
          </cell>
          <cell r="D88">
            <v>25</v>
          </cell>
          <cell r="E88">
            <v>9.24</v>
          </cell>
          <cell r="F88">
            <v>0.26400000000000001</v>
          </cell>
          <cell r="G88">
            <v>6.6000000000000003E-2</v>
          </cell>
          <cell r="H88">
            <v>2.0460000000000003</v>
          </cell>
          <cell r="I88">
            <v>19.404</v>
          </cell>
          <cell r="J88">
            <v>8.58</v>
          </cell>
          <cell r="K88">
            <v>8.14</v>
          </cell>
          <cell r="L88">
            <v>0.17600000000000002</v>
          </cell>
          <cell r="M88">
            <v>2640</v>
          </cell>
          <cell r="N88">
            <v>1.32E-2</v>
          </cell>
          <cell r="O88">
            <v>1.32</v>
          </cell>
          <cell r="P88">
            <v>0</v>
          </cell>
          <cell r="Q88">
            <v>0</v>
          </cell>
        </row>
        <row r="89">
          <cell r="B89" t="str">
            <v>Dadar sayuran/isi/campuran</v>
          </cell>
          <cell r="E89">
            <v>125.64</v>
          </cell>
          <cell r="F89">
            <v>6.0739999999999998</v>
          </cell>
          <cell r="G89">
            <v>10.141</v>
          </cell>
          <cell r="H89">
            <v>2.3610000000000002</v>
          </cell>
          <cell r="I89">
            <v>52.733999999999995</v>
          </cell>
          <cell r="J89">
            <v>33.03</v>
          </cell>
          <cell r="K89">
            <v>89.14</v>
          </cell>
          <cell r="L89">
            <v>1.391</v>
          </cell>
          <cell r="M89">
            <v>6690</v>
          </cell>
          <cell r="N89">
            <v>5.8200000000000002E-2</v>
          </cell>
          <cell r="O89">
            <v>1.32</v>
          </cell>
          <cell r="P89">
            <v>2250</v>
          </cell>
          <cell r="Q89">
            <v>0</v>
          </cell>
        </row>
        <row r="90">
          <cell r="B90" t="str">
            <v xml:space="preserve"> Semur telur</v>
          </cell>
          <cell r="C90" t="str">
            <v>Telur</v>
          </cell>
          <cell r="D90">
            <v>50</v>
          </cell>
          <cell r="E90">
            <v>72.900000000000006</v>
          </cell>
          <cell r="F90">
            <v>5.76</v>
          </cell>
          <cell r="G90">
            <v>5.1749999999999998</v>
          </cell>
          <cell r="H90">
            <v>0.315</v>
          </cell>
          <cell r="I90">
            <v>33.299999999999997</v>
          </cell>
          <cell r="J90">
            <v>24.3</v>
          </cell>
          <cell r="K90">
            <v>81</v>
          </cell>
          <cell r="L90">
            <v>1.2150000000000001</v>
          </cell>
          <cell r="M90">
            <v>4050</v>
          </cell>
          <cell r="N90">
            <v>4.4999999999999998E-2</v>
          </cell>
          <cell r="O90">
            <v>0</v>
          </cell>
          <cell r="P90">
            <v>2250</v>
          </cell>
          <cell r="Q90">
            <v>0</v>
          </cell>
        </row>
        <row r="91">
          <cell r="C91" t="str">
            <v>Kecap</v>
          </cell>
          <cell r="D91">
            <v>10</v>
          </cell>
          <cell r="E91">
            <v>4.5999999999999996</v>
          </cell>
          <cell r="F91">
            <v>0.56999999999999995</v>
          </cell>
          <cell r="G91">
            <v>0.13</v>
          </cell>
          <cell r="H91">
            <v>0.9</v>
          </cell>
          <cell r="I91">
            <v>6.3</v>
          </cell>
          <cell r="J91">
            <v>12.3</v>
          </cell>
          <cell r="K91">
            <v>9.6</v>
          </cell>
          <cell r="L91">
            <v>0.56999999999999995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 t="str">
            <v>Semur telur</v>
          </cell>
          <cell r="E92">
            <v>77.5</v>
          </cell>
          <cell r="F92">
            <v>6.33</v>
          </cell>
          <cell r="G92">
            <v>5.3049999999999997</v>
          </cell>
          <cell r="H92">
            <v>1.2150000000000001</v>
          </cell>
          <cell r="I92">
            <v>39.599999999999994</v>
          </cell>
          <cell r="J92">
            <v>36.6</v>
          </cell>
          <cell r="K92">
            <v>90.6</v>
          </cell>
          <cell r="L92">
            <v>1.7850000000000001</v>
          </cell>
          <cell r="M92">
            <v>4050</v>
          </cell>
          <cell r="N92">
            <v>4.4999999999999998E-2</v>
          </cell>
          <cell r="O92">
            <v>0</v>
          </cell>
          <cell r="P92">
            <v>2250</v>
          </cell>
          <cell r="Q92">
            <v>0</v>
          </cell>
        </row>
        <row r="93">
          <cell r="B93" t="str">
            <v>Telur rebus</v>
          </cell>
          <cell r="C93" t="str">
            <v>Telur</v>
          </cell>
          <cell r="D93">
            <v>50</v>
          </cell>
          <cell r="E93">
            <v>72.900000000000006</v>
          </cell>
          <cell r="F93">
            <v>5.76</v>
          </cell>
          <cell r="G93">
            <v>5.1749999999999998</v>
          </cell>
          <cell r="H93">
            <v>0.315</v>
          </cell>
          <cell r="I93">
            <v>33.299999999999997</v>
          </cell>
          <cell r="J93">
            <v>24.3</v>
          </cell>
          <cell r="K93">
            <v>81</v>
          </cell>
          <cell r="L93">
            <v>1.2150000000000001</v>
          </cell>
          <cell r="M93">
            <v>4050</v>
          </cell>
          <cell r="N93">
            <v>4.4999999999999998E-2</v>
          </cell>
          <cell r="O93">
            <v>0</v>
          </cell>
          <cell r="P93">
            <v>2250</v>
          </cell>
          <cell r="Q93">
            <v>0</v>
          </cell>
        </row>
        <row r="94">
          <cell r="B94" t="str">
            <v xml:space="preserve"> Fu yung hai</v>
          </cell>
          <cell r="C94" t="str">
            <v>Telur</v>
          </cell>
          <cell r="D94">
            <v>50</v>
          </cell>
          <cell r="E94">
            <v>72.900000000000006</v>
          </cell>
          <cell r="F94">
            <v>5.76</v>
          </cell>
          <cell r="G94">
            <v>5.1749999999999998</v>
          </cell>
          <cell r="H94">
            <v>0.315</v>
          </cell>
          <cell r="I94">
            <v>33.299999999999997</v>
          </cell>
          <cell r="J94">
            <v>24.3</v>
          </cell>
          <cell r="K94">
            <v>81</v>
          </cell>
          <cell r="L94">
            <v>1.2150000000000001</v>
          </cell>
          <cell r="M94">
            <v>405</v>
          </cell>
          <cell r="N94">
            <v>4.4999999999999998E-2</v>
          </cell>
          <cell r="O94">
            <v>0</v>
          </cell>
          <cell r="P94">
            <v>2250</v>
          </cell>
          <cell r="Q94">
            <v>0</v>
          </cell>
        </row>
        <row r="95">
          <cell r="C95" t="str">
            <v>Saos</v>
          </cell>
          <cell r="D95">
            <v>25</v>
          </cell>
          <cell r="E95">
            <v>24.5</v>
          </cell>
          <cell r="F95">
            <v>0.5</v>
          </cell>
          <cell r="G95">
            <v>0.1</v>
          </cell>
          <cell r="H95">
            <v>6.125</v>
          </cell>
          <cell r="I95">
            <v>17.375</v>
          </cell>
          <cell r="J95">
            <v>3</v>
          </cell>
          <cell r="K95">
            <v>4.5</v>
          </cell>
          <cell r="L95">
            <v>0.2</v>
          </cell>
          <cell r="M95">
            <v>470</v>
          </cell>
          <cell r="N95">
            <v>2.2499999999999999E-2</v>
          </cell>
          <cell r="O95">
            <v>2.75</v>
          </cell>
          <cell r="P95">
            <v>0</v>
          </cell>
          <cell r="Q95">
            <v>0</v>
          </cell>
        </row>
        <row r="96">
          <cell r="C96" t="str">
            <v>Minyak</v>
          </cell>
          <cell r="D96">
            <v>5</v>
          </cell>
          <cell r="E96">
            <v>43.5</v>
          </cell>
          <cell r="F96">
            <v>0.05</v>
          </cell>
          <cell r="G96">
            <v>4.9000000000000004</v>
          </cell>
          <cell r="H96">
            <v>0</v>
          </cell>
          <cell r="I96">
            <v>0.03</v>
          </cell>
          <cell r="J96">
            <v>0.15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Foo Yung Hai</v>
          </cell>
          <cell r="E97">
            <v>140.9</v>
          </cell>
          <cell r="F97">
            <v>6.31</v>
          </cell>
          <cell r="G97">
            <v>10.175000000000001</v>
          </cell>
          <cell r="H97">
            <v>6.44</v>
          </cell>
          <cell r="I97">
            <v>50.704999999999998</v>
          </cell>
          <cell r="J97">
            <v>27.45</v>
          </cell>
          <cell r="K97">
            <v>85.5</v>
          </cell>
          <cell r="L97">
            <v>1.415</v>
          </cell>
          <cell r="M97">
            <v>875</v>
          </cell>
          <cell r="N97">
            <v>6.7500000000000004E-2</v>
          </cell>
          <cell r="O97">
            <v>2.75</v>
          </cell>
          <cell r="P97">
            <v>2250</v>
          </cell>
          <cell r="Q97">
            <v>0</v>
          </cell>
        </row>
        <row r="98">
          <cell r="B98" t="str">
            <v xml:space="preserve"> Martabak</v>
          </cell>
          <cell r="C98" t="str">
            <v>Telor</v>
          </cell>
          <cell r="D98">
            <v>25</v>
          </cell>
          <cell r="E98">
            <v>36.450000000000003</v>
          </cell>
          <cell r="F98">
            <v>2.88</v>
          </cell>
          <cell r="G98">
            <v>2.5874999999999999</v>
          </cell>
          <cell r="H98">
            <v>0.1575</v>
          </cell>
          <cell r="I98">
            <v>16.649999999999999</v>
          </cell>
          <cell r="J98">
            <v>12.15</v>
          </cell>
          <cell r="K98">
            <v>40.5</v>
          </cell>
          <cell r="L98">
            <v>0.60750000000000004</v>
          </cell>
          <cell r="M98">
            <v>2025</v>
          </cell>
          <cell r="N98">
            <v>2.2499999999999999E-2</v>
          </cell>
          <cell r="O98">
            <v>0</v>
          </cell>
          <cell r="P98">
            <v>1125</v>
          </cell>
          <cell r="Q98">
            <v>0</v>
          </cell>
        </row>
        <row r="99">
          <cell r="C99" t="str">
            <v>Bawang prei</v>
          </cell>
          <cell r="D99">
            <v>20</v>
          </cell>
          <cell r="E99">
            <v>9</v>
          </cell>
          <cell r="F99">
            <v>0.44</v>
          </cell>
          <cell r="G99">
            <v>0.06</v>
          </cell>
          <cell r="H99">
            <v>2.06</v>
          </cell>
          <cell r="I99">
            <v>17.260000000000002</v>
          </cell>
          <cell r="J99">
            <v>10.4</v>
          </cell>
          <cell r="K99">
            <v>10</v>
          </cell>
          <cell r="L99">
            <v>0.22</v>
          </cell>
          <cell r="M99">
            <v>8</v>
          </cell>
          <cell r="N99">
            <v>2.1999999999999999E-2</v>
          </cell>
          <cell r="O99">
            <v>3.4</v>
          </cell>
        </row>
        <row r="100">
          <cell r="C100" t="str">
            <v>Minyak</v>
          </cell>
          <cell r="D100">
            <v>5</v>
          </cell>
          <cell r="E100">
            <v>43.5</v>
          </cell>
          <cell r="F100">
            <v>0.05</v>
          </cell>
          <cell r="G100">
            <v>4.9000000000000004</v>
          </cell>
          <cell r="H100">
            <v>0</v>
          </cell>
          <cell r="I100">
            <v>0.03</v>
          </cell>
          <cell r="J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B101" t="str">
            <v>Martabak</v>
          </cell>
          <cell r="E101">
            <v>88.95</v>
          </cell>
          <cell r="F101">
            <v>3.3699999999999997</v>
          </cell>
          <cell r="G101">
            <v>7.5475000000000003</v>
          </cell>
          <cell r="H101">
            <v>2.2175000000000002</v>
          </cell>
          <cell r="I101">
            <v>33.94</v>
          </cell>
          <cell r="J101">
            <v>22.7</v>
          </cell>
          <cell r="K101">
            <v>50.5</v>
          </cell>
          <cell r="L101">
            <v>0.82750000000000001</v>
          </cell>
          <cell r="M101">
            <v>2033</v>
          </cell>
          <cell r="N101">
            <v>4.4499999999999998E-2</v>
          </cell>
          <cell r="O101">
            <v>3.4</v>
          </cell>
          <cell r="P101">
            <v>1125</v>
          </cell>
          <cell r="Q101">
            <v>0</v>
          </cell>
        </row>
        <row r="102">
          <cell r="B102" t="str">
            <v>Telur Orak-Arik</v>
          </cell>
          <cell r="C102" t="str">
            <v>Telur</v>
          </cell>
          <cell r="D102">
            <v>50</v>
          </cell>
          <cell r="E102">
            <v>72.900000000000006</v>
          </cell>
          <cell r="F102">
            <v>5.76</v>
          </cell>
          <cell r="G102">
            <v>5.1749999999999998</v>
          </cell>
          <cell r="H102">
            <v>0.315</v>
          </cell>
          <cell r="I102">
            <v>33.299999999999997</v>
          </cell>
          <cell r="J102">
            <v>24.3</v>
          </cell>
          <cell r="K102">
            <v>81</v>
          </cell>
          <cell r="L102">
            <v>1.2150000000000001</v>
          </cell>
          <cell r="M102">
            <v>4050</v>
          </cell>
          <cell r="N102">
            <v>4.4999999999999998E-2</v>
          </cell>
          <cell r="O102">
            <v>0</v>
          </cell>
          <cell r="P102">
            <v>2250</v>
          </cell>
          <cell r="Q102">
            <v>0</v>
          </cell>
        </row>
        <row r="103">
          <cell r="C103" t="str">
            <v>Minyak</v>
          </cell>
          <cell r="D103">
            <v>5</v>
          </cell>
          <cell r="E103">
            <v>43.5</v>
          </cell>
          <cell r="F103">
            <v>0.05</v>
          </cell>
          <cell r="G103">
            <v>4.9000000000000004</v>
          </cell>
          <cell r="H103">
            <v>0</v>
          </cell>
          <cell r="I103">
            <v>0.03</v>
          </cell>
          <cell r="J103">
            <v>0.15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E104">
            <v>116.4</v>
          </cell>
          <cell r="F104">
            <v>5.81</v>
          </cell>
          <cell r="G104">
            <v>10.074999999999999</v>
          </cell>
          <cell r="H104">
            <v>0.315</v>
          </cell>
          <cell r="I104">
            <v>33.33</v>
          </cell>
          <cell r="J104">
            <v>24.45</v>
          </cell>
          <cell r="K104">
            <v>81</v>
          </cell>
          <cell r="L104">
            <v>1.2150000000000001</v>
          </cell>
          <cell r="M104">
            <v>4050</v>
          </cell>
          <cell r="N104">
            <v>4.4999999999999998E-2</v>
          </cell>
          <cell r="O104">
            <v>0</v>
          </cell>
          <cell r="P104">
            <v>2250</v>
          </cell>
          <cell r="Q104">
            <v>0</v>
          </cell>
        </row>
        <row r="105">
          <cell r="B105" t="str">
            <v>Pindang Telur</v>
          </cell>
          <cell r="C105" t="str">
            <v>Telur</v>
          </cell>
          <cell r="D105">
            <v>50</v>
          </cell>
          <cell r="E105">
            <v>72.900000000000006</v>
          </cell>
          <cell r="F105">
            <v>5.76</v>
          </cell>
          <cell r="G105">
            <v>5.1749999999999998</v>
          </cell>
          <cell r="H105">
            <v>0.315</v>
          </cell>
          <cell r="I105">
            <v>33.299999999999997</v>
          </cell>
          <cell r="J105">
            <v>24.3</v>
          </cell>
          <cell r="K105">
            <v>81</v>
          </cell>
          <cell r="L105">
            <v>1.2150000000000001</v>
          </cell>
          <cell r="M105">
            <v>4050</v>
          </cell>
          <cell r="N105">
            <v>4.4999999999999998E-2</v>
          </cell>
          <cell r="O105">
            <v>0</v>
          </cell>
          <cell r="P105">
            <v>2250</v>
          </cell>
          <cell r="Q105">
            <v>0</v>
          </cell>
        </row>
        <row r="106">
          <cell r="B106" t="str">
            <v xml:space="preserve"> Telur Ceplok</v>
          </cell>
          <cell r="C106" t="str">
            <v>Telur</v>
          </cell>
          <cell r="D106">
            <v>50</v>
          </cell>
          <cell r="E106">
            <v>72.900000000000006</v>
          </cell>
          <cell r="F106">
            <v>5.76</v>
          </cell>
          <cell r="G106">
            <v>5.1749999999999998</v>
          </cell>
          <cell r="H106">
            <v>0.315</v>
          </cell>
          <cell r="I106">
            <v>33.299999999999997</v>
          </cell>
          <cell r="J106">
            <v>24.3</v>
          </cell>
          <cell r="K106">
            <v>81</v>
          </cell>
          <cell r="L106">
            <v>1.2150000000000001</v>
          </cell>
          <cell r="M106">
            <v>4050</v>
          </cell>
          <cell r="N106">
            <v>4.4999999999999998E-2</v>
          </cell>
          <cell r="O106">
            <v>0</v>
          </cell>
          <cell r="P106">
            <v>2250</v>
          </cell>
          <cell r="Q106">
            <v>0</v>
          </cell>
        </row>
        <row r="107">
          <cell r="C107" t="str">
            <v>Minyak</v>
          </cell>
          <cell r="D107">
            <v>5</v>
          </cell>
          <cell r="E107">
            <v>43.5</v>
          </cell>
          <cell r="F107">
            <v>0.05</v>
          </cell>
          <cell r="G107">
            <v>4.9000000000000004</v>
          </cell>
          <cell r="H107">
            <v>0</v>
          </cell>
          <cell r="I107">
            <v>0.03</v>
          </cell>
          <cell r="J107">
            <v>0.15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8">
          <cell r="B108" t="str">
            <v>Telur Ceplok</v>
          </cell>
          <cell r="E108">
            <v>116.4</v>
          </cell>
          <cell r="F108">
            <v>5.81</v>
          </cell>
          <cell r="G108">
            <v>10.074999999999999</v>
          </cell>
          <cell r="H108">
            <v>0.315</v>
          </cell>
          <cell r="I108">
            <v>33.33</v>
          </cell>
          <cell r="J108">
            <v>24.45</v>
          </cell>
          <cell r="K108">
            <v>81</v>
          </cell>
          <cell r="L108">
            <v>1.2150000000000001</v>
          </cell>
          <cell r="M108">
            <v>4050</v>
          </cell>
          <cell r="N108">
            <v>4.4999999999999998E-2</v>
          </cell>
          <cell r="O108">
            <v>0</v>
          </cell>
          <cell r="P108">
            <v>2250</v>
          </cell>
          <cell r="Q108">
            <v>0</v>
          </cell>
        </row>
        <row r="113">
          <cell r="B113" t="str">
            <v>ANEKA DAGING</v>
          </cell>
        </row>
        <row r="114">
          <cell r="B114" t="str">
            <v xml:space="preserve"> Kare daging</v>
          </cell>
          <cell r="C114" t="str">
            <v>Daging sapi</v>
          </cell>
          <cell r="D114">
            <v>100</v>
          </cell>
          <cell r="E114">
            <v>207</v>
          </cell>
          <cell r="F114">
            <v>18.799999999999997</v>
          </cell>
          <cell r="G114">
            <v>14.000000000000002</v>
          </cell>
          <cell r="H114">
            <v>0</v>
          </cell>
          <cell r="I114">
            <v>66</v>
          </cell>
          <cell r="J114">
            <v>10.999999999999998</v>
          </cell>
          <cell r="K114">
            <v>170</v>
          </cell>
          <cell r="L114">
            <v>2.8</v>
          </cell>
          <cell r="M114">
            <v>30</v>
          </cell>
          <cell r="N114">
            <v>0.08</v>
          </cell>
          <cell r="O114">
            <v>0</v>
          </cell>
          <cell r="P114">
            <v>1050</v>
          </cell>
          <cell r="Q114">
            <v>0</v>
          </cell>
        </row>
        <row r="115">
          <cell r="C115" t="str">
            <v>Minyak</v>
          </cell>
          <cell r="D115">
            <v>5</v>
          </cell>
          <cell r="E115">
            <v>43.5</v>
          </cell>
          <cell r="F115">
            <v>0.05</v>
          </cell>
          <cell r="G115">
            <v>4.9000000000000004</v>
          </cell>
          <cell r="H115">
            <v>0</v>
          </cell>
          <cell r="I115">
            <v>0.03</v>
          </cell>
          <cell r="J115">
            <v>0.15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B116" t="str">
            <v>Kare daging</v>
          </cell>
          <cell r="E116">
            <v>250.5</v>
          </cell>
          <cell r="F116">
            <v>18.849999999999998</v>
          </cell>
          <cell r="G116">
            <v>18.900000000000002</v>
          </cell>
          <cell r="H116">
            <v>0</v>
          </cell>
          <cell r="I116">
            <v>66.03</v>
          </cell>
          <cell r="J116">
            <v>11.149999999999999</v>
          </cell>
          <cell r="K116">
            <v>170</v>
          </cell>
          <cell r="L116">
            <v>2.8</v>
          </cell>
          <cell r="M116">
            <v>30</v>
          </cell>
          <cell r="N116">
            <v>0.08</v>
          </cell>
          <cell r="O116">
            <v>0</v>
          </cell>
          <cell r="P116">
            <v>1050</v>
          </cell>
          <cell r="Q116">
            <v>0</v>
          </cell>
        </row>
        <row r="117">
          <cell r="B117" t="str">
            <v xml:space="preserve"> Daging bb rujak</v>
          </cell>
          <cell r="C117" t="str">
            <v>Daging sapi</v>
          </cell>
          <cell r="D117">
            <v>100</v>
          </cell>
          <cell r="E117">
            <v>207</v>
          </cell>
          <cell r="F117">
            <v>18.8</v>
          </cell>
          <cell r="G117">
            <v>14</v>
          </cell>
          <cell r="H117">
            <v>0</v>
          </cell>
          <cell r="I117">
            <v>66</v>
          </cell>
          <cell r="J117">
            <v>11</v>
          </cell>
          <cell r="K117">
            <v>170</v>
          </cell>
          <cell r="L117">
            <v>2.8</v>
          </cell>
          <cell r="M117">
            <v>30</v>
          </cell>
          <cell r="N117">
            <v>0.08</v>
          </cell>
          <cell r="O117">
            <v>0</v>
          </cell>
          <cell r="P117">
            <v>1050</v>
          </cell>
          <cell r="Q117">
            <v>0</v>
          </cell>
        </row>
        <row r="118">
          <cell r="C118" t="str">
            <v>Minyak</v>
          </cell>
          <cell r="D118">
            <v>5</v>
          </cell>
          <cell r="E118">
            <v>43.5</v>
          </cell>
          <cell r="F118">
            <v>0.05</v>
          </cell>
          <cell r="G118">
            <v>4.9000000000000004</v>
          </cell>
          <cell r="H118">
            <v>0</v>
          </cell>
          <cell r="I118">
            <v>0.03</v>
          </cell>
          <cell r="J118">
            <v>0.15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 t="str">
            <v>Daging bb rujak</v>
          </cell>
          <cell r="E119">
            <v>250.5</v>
          </cell>
          <cell r="F119">
            <v>18.850000000000001</v>
          </cell>
          <cell r="G119">
            <v>18.899999999999999</v>
          </cell>
          <cell r="H119">
            <v>0</v>
          </cell>
          <cell r="I119">
            <v>66.03</v>
          </cell>
          <cell r="J119">
            <v>11.15</v>
          </cell>
          <cell r="K119">
            <v>170</v>
          </cell>
          <cell r="L119">
            <v>2.8</v>
          </cell>
          <cell r="M119">
            <v>30</v>
          </cell>
          <cell r="N119">
            <v>0.08</v>
          </cell>
          <cell r="O119">
            <v>0</v>
          </cell>
          <cell r="P119">
            <v>1050</v>
          </cell>
          <cell r="Q119">
            <v>0</v>
          </cell>
        </row>
        <row r="120">
          <cell r="B120" t="str">
            <v xml:space="preserve"> Rendang daging</v>
          </cell>
          <cell r="C120" t="str">
            <v>Daging sapi</v>
          </cell>
          <cell r="D120">
            <v>100</v>
          </cell>
          <cell r="E120">
            <v>207</v>
          </cell>
          <cell r="F120">
            <v>18.8</v>
          </cell>
          <cell r="G120">
            <v>14</v>
          </cell>
          <cell r="H120">
            <v>0</v>
          </cell>
          <cell r="I120">
            <v>66</v>
          </cell>
          <cell r="J120">
            <v>11</v>
          </cell>
          <cell r="K120">
            <v>170</v>
          </cell>
          <cell r="L120">
            <v>2.8</v>
          </cell>
          <cell r="M120">
            <v>30</v>
          </cell>
          <cell r="N120">
            <v>0.08</v>
          </cell>
          <cell r="O120">
            <v>0</v>
          </cell>
          <cell r="P120">
            <v>70</v>
          </cell>
          <cell r="Q120">
            <v>0</v>
          </cell>
        </row>
        <row r="121">
          <cell r="C121" t="str">
            <v>Minyak</v>
          </cell>
          <cell r="D121">
            <v>5</v>
          </cell>
          <cell r="E121">
            <v>43.5</v>
          </cell>
          <cell r="F121">
            <v>0.05</v>
          </cell>
          <cell r="G121">
            <v>4.9000000000000004</v>
          </cell>
          <cell r="H121">
            <v>0</v>
          </cell>
          <cell r="I121">
            <v>0.03</v>
          </cell>
          <cell r="J121">
            <v>0.15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C122" t="str">
            <v>Kelapa</v>
          </cell>
          <cell r="D122">
            <v>25</v>
          </cell>
          <cell r="E122">
            <v>45</v>
          </cell>
          <cell r="F122">
            <v>1</v>
          </cell>
          <cell r="G122">
            <v>3.75</v>
          </cell>
          <cell r="H122">
            <v>2.5</v>
          </cell>
          <cell r="I122">
            <v>17.5</v>
          </cell>
          <cell r="J122">
            <v>2</v>
          </cell>
          <cell r="K122">
            <v>13.75</v>
          </cell>
          <cell r="L122">
            <v>0.32500000000000001</v>
          </cell>
          <cell r="M122">
            <v>2.5</v>
          </cell>
          <cell r="N122">
            <v>1.2500000000000001E-2</v>
          </cell>
          <cell r="O122">
            <v>1</v>
          </cell>
          <cell r="P122">
            <v>0</v>
          </cell>
          <cell r="Q122">
            <v>0</v>
          </cell>
        </row>
        <row r="123">
          <cell r="B123" t="str">
            <v>Rendang daging</v>
          </cell>
          <cell r="E123">
            <v>295.5</v>
          </cell>
          <cell r="F123">
            <v>19.850000000000001</v>
          </cell>
          <cell r="G123">
            <v>22.65</v>
          </cell>
          <cell r="H123">
            <v>2.5</v>
          </cell>
          <cell r="I123">
            <v>83.53</v>
          </cell>
          <cell r="J123">
            <v>13.15</v>
          </cell>
          <cell r="K123">
            <v>183.75</v>
          </cell>
          <cell r="L123">
            <v>3.125</v>
          </cell>
          <cell r="M123">
            <v>32.5</v>
          </cell>
          <cell r="N123">
            <v>9.2499999999999999E-2</v>
          </cell>
          <cell r="O123">
            <v>1</v>
          </cell>
          <cell r="P123">
            <v>70</v>
          </cell>
          <cell r="Q123">
            <v>0</v>
          </cell>
        </row>
        <row r="124">
          <cell r="B124" t="str">
            <v xml:space="preserve"> Daging bb bali</v>
          </cell>
          <cell r="C124" t="str">
            <v>Daging sapi</v>
          </cell>
          <cell r="D124">
            <v>100</v>
          </cell>
          <cell r="E124">
            <v>207</v>
          </cell>
          <cell r="F124">
            <v>18.8</v>
          </cell>
          <cell r="G124">
            <v>14</v>
          </cell>
          <cell r="H124">
            <v>0</v>
          </cell>
          <cell r="I124">
            <v>66</v>
          </cell>
          <cell r="J124">
            <v>11</v>
          </cell>
          <cell r="K124">
            <v>170</v>
          </cell>
          <cell r="L124">
            <v>2.8</v>
          </cell>
          <cell r="M124">
            <v>30</v>
          </cell>
          <cell r="N124">
            <v>0.08</v>
          </cell>
          <cell r="O124">
            <v>0</v>
          </cell>
          <cell r="P124">
            <v>1050</v>
          </cell>
          <cell r="Q124">
            <v>0</v>
          </cell>
        </row>
        <row r="125">
          <cell r="C125" t="str">
            <v>Minyak</v>
          </cell>
          <cell r="D125">
            <v>5</v>
          </cell>
          <cell r="E125">
            <v>43.5</v>
          </cell>
          <cell r="F125">
            <v>0.05</v>
          </cell>
          <cell r="G125">
            <v>4.9000000000000004</v>
          </cell>
          <cell r="H125">
            <v>0</v>
          </cell>
          <cell r="I125">
            <v>0.03</v>
          </cell>
          <cell r="J125">
            <v>0.15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6">
          <cell r="B126" t="str">
            <v>Daging bb bali</v>
          </cell>
          <cell r="E126">
            <v>250.5</v>
          </cell>
          <cell r="F126">
            <v>18.850000000000001</v>
          </cell>
          <cell r="G126">
            <v>18.899999999999999</v>
          </cell>
          <cell r="H126">
            <v>0</v>
          </cell>
          <cell r="I126">
            <v>66.03</v>
          </cell>
          <cell r="J126">
            <v>11.15</v>
          </cell>
          <cell r="K126">
            <v>170</v>
          </cell>
          <cell r="L126">
            <v>2.8</v>
          </cell>
          <cell r="M126">
            <v>30</v>
          </cell>
          <cell r="N126">
            <v>0.08</v>
          </cell>
          <cell r="O126">
            <v>0</v>
          </cell>
          <cell r="P126">
            <v>1050</v>
          </cell>
          <cell r="Q126">
            <v>0</v>
          </cell>
        </row>
        <row r="127">
          <cell r="B127" t="str">
            <v xml:space="preserve"> Daging bb balado</v>
          </cell>
          <cell r="C127" t="str">
            <v>Daging sapi</v>
          </cell>
          <cell r="D127">
            <v>100</v>
          </cell>
          <cell r="E127">
            <v>207</v>
          </cell>
          <cell r="F127">
            <v>18.8</v>
          </cell>
          <cell r="G127">
            <v>14</v>
          </cell>
          <cell r="H127">
            <v>0</v>
          </cell>
          <cell r="I127">
            <v>66</v>
          </cell>
          <cell r="J127">
            <v>11</v>
          </cell>
          <cell r="K127">
            <v>170</v>
          </cell>
          <cell r="L127">
            <v>2.8</v>
          </cell>
          <cell r="M127">
            <v>30</v>
          </cell>
          <cell r="N127">
            <v>0.08</v>
          </cell>
          <cell r="O127">
            <v>0</v>
          </cell>
          <cell r="P127">
            <v>1050</v>
          </cell>
          <cell r="Q127">
            <v>0</v>
          </cell>
        </row>
        <row r="128">
          <cell r="C128" t="str">
            <v>Minyak</v>
          </cell>
          <cell r="D128">
            <v>5</v>
          </cell>
          <cell r="E128">
            <v>43.5</v>
          </cell>
          <cell r="F128">
            <v>0.05</v>
          </cell>
          <cell r="G128">
            <v>4.9000000000000004</v>
          </cell>
          <cell r="H128">
            <v>0</v>
          </cell>
          <cell r="I128">
            <v>0.03</v>
          </cell>
          <cell r="J128">
            <v>0.15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 t="str">
            <v>Daging bb balado</v>
          </cell>
          <cell r="E129">
            <v>250.5</v>
          </cell>
          <cell r="F129">
            <v>18.850000000000001</v>
          </cell>
          <cell r="G129">
            <v>18.899999999999999</v>
          </cell>
          <cell r="H129">
            <v>0</v>
          </cell>
          <cell r="I129">
            <v>66.03</v>
          </cell>
          <cell r="J129">
            <v>11.15</v>
          </cell>
          <cell r="K129">
            <v>170</v>
          </cell>
          <cell r="L129">
            <v>2.8</v>
          </cell>
          <cell r="M129">
            <v>30</v>
          </cell>
          <cell r="N129">
            <v>0.08</v>
          </cell>
          <cell r="O129">
            <v>0</v>
          </cell>
          <cell r="P129">
            <v>1050</v>
          </cell>
          <cell r="Q129">
            <v>0</v>
          </cell>
        </row>
        <row r="130">
          <cell r="B130" t="str">
            <v xml:space="preserve"> Kalio daging</v>
          </cell>
          <cell r="C130" t="str">
            <v>Daging sapi</v>
          </cell>
          <cell r="D130">
            <v>100</v>
          </cell>
          <cell r="E130">
            <v>207</v>
          </cell>
          <cell r="F130">
            <v>18.8</v>
          </cell>
          <cell r="G130">
            <v>14</v>
          </cell>
          <cell r="H130">
            <v>0</v>
          </cell>
          <cell r="I130">
            <v>66</v>
          </cell>
          <cell r="J130">
            <v>11</v>
          </cell>
          <cell r="K130">
            <v>170</v>
          </cell>
          <cell r="L130">
            <v>2.8</v>
          </cell>
          <cell r="M130">
            <v>30</v>
          </cell>
          <cell r="N130">
            <v>0.08</v>
          </cell>
          <cell r="O130">
            <v>0</v>
          </cell>
          <cell r="P130">
            <v>1050</v>
          </cell>
          <cell r="Q130">
            <v>0</v>
          </cell>
        </row>
        <row r="131">
          <cell r="C131" t="str">
            <v>Minyak</v>
          </cell>
          <cell r="D131">
            <v>5</v>
          </cell>
          <cell r="E131">
            <v>43.5</v>
          </cell>
          <cell r="F131">
            <v>0.05</v>
          </cell>
          <cell r="G131">
            <v>4.9000000000000004</v>
          </cell>
          <cell r="H131">
            <v>0</v>
          </cell>
          <cell r="I131">
            <v>0.03</v>
          </cell>
          <cell r="J131">
            <v>0.15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B132" t="str">
            <v>Kalio daging</v>
          </cell>
          <cell r="E132">
            <v>250.5</v>
          </cell>
          <cell r="F132">
            <v>18.850000000000001</v>
          </cell>
          <cell r="G132">
            <v>18.899999999999999</v>
          </cell>
          <cell r="H132">
            <v>0</v>
          </cell>
          <cell r="I132">
            <v>66.03</v>
          </cell>
          <cell r="J132">
            <v>11.15</v>
          </cell>
          <cell r="K132">
            <v>170</v>
          </cell>
          <cell r="L132">
            <v>2.8</v>
          </cell>
          <cell r="M132">
            <v>30</v>
          </cell>
          <cell r="N132">
            <v>0.08</v>
          </cell>
          <cell r="O132">
            <v>0</v>
          </cell>
          <cell r="P132">
            <v>1050</v>
          </cell>
          <cell r="Q132">
            <v>0</v>
          </cell>
        </row>
        <row r="133">
          <cell r="B133" t="str">
            <v xml:space="preserve"> Gulai daging</v>
          </cell>
          <cell r="C133" t="str">
            <v>Daging sapi</v>
          </cell>
          <cell r="D133">
            <v>100</v>
          </cell>
          <cell r="E133">
            <v>207</v>
          </cell>
          <cell r="F133">
            <v>18.8</v>
          </cell>
          <cell r="G133">
            <v>14</v>
          </cell>
          <cell r="H133">
            <v>0</v>
          </cell>
          <cell r="I133">
            <v>66</v>
          </cell>
          <cell r="J133">
            <v>11</v>
          </cell>
          <cell r="K133">
            <v>170</v>
          </cell>
          <cell r="L133">
            <v>2.8</v>
          </cell>
          <cell r="M133">
            <v>30</v>
          </cell>
          <cell r="N133">
            <v>0.08</v>
          </cell>
          <cell r="O133">
            <v>0</v>
          </cell>
          <cell r="P133">
            <v>1050</v>
          </cell>
          <cell r="Q133">
            <v>0</v>
          </cell>
        </row>
        <row r="134">
          <cell r="C134" t="str">
            <v>Santan</v>
          </cell>
          <cell r="D134">
            <v>10</v>
          </cell>
          <cell r="E134">
            <v>32.4</v>
          </cell>
          <cell r="F134">
            <v>0.42</v>
          </cell>
          <cell r="G134">
            <v>3.43</v>
          </cell>
          <cell r="H134">
            <v>0.56000000000000005</v>
          </cell>
          <cell r="I134">
            <v>5.49</v>
          </cell>
          <cell r="J134">
            <v>1.4</v>
          </cell>
          <cell r="K134">
            <v>4.5</v>
          </cell>
          <cell r="L134">
            <v>0.19</v>
          </cell>
          <cell r="M134">
            <v>0</v>
          </cell>
          <cell r="N134">
            <v>2E-3</v>
          </cell>
          <cell r="O134">
            <v>0.2</v>
          </cell>
          <cell r="Q134">
            <v>0</v>
          </cell>
        </row>
        <row r="135">
          <cell r="B135" t="str">
            <v>Gulai daging</v>
          </cell>
          <cell r="E135">
            <v>239.4</v>
          </cell>
          <cell r="F135">
            <v>19.22</v>
          </cell>
          <cell r="G135">
            <v>17.43</v>
          </cell>
          <cell r="H135">
            <v>0.56000000000000005</v>
          </cell>
          <cell r="I135">
            <v>71.489999999999995</v>
          </cell>
          <cell r="J135">
            <v>12.4</v>
          </cell>
          <cell r="K135">
            <v>174.5</v>
          </cell>
          <cell r="L135">
            <v>2.99</v>
          </cell>
          <cell r="M135">
            <v>30</v>
          </cell>
          <cell r="N135">
            <v>8.2000000000000003E-2</v>
          </cell>
          <cell r="O135">
            <v>0.2</v>
          </cell>
          <cell r="P135">
            <v>1235</v>
          </cell>
          <cell r="Q135">
            <v>0</v>
          </cell>
        </row>
        <row r="136">
          <cell r="B136" t="str">
            <v xml:space="preserve"> Sambal goreng hati</v>
          </cell>
          <cell r="C136" t="str">
            <v>Hati sapi</v>
          </cell>
          <cell r="D136">
            <v>100</v>
          </cell>
          <cell r="E136">
            <v>136</v>
          </cell>
          <cell r="F136">
            <v>19.7</v>
          </cell>
          <cell r="G136">
            <v>3.2</v>
          </cell>
          <cell r="H136">
            <v>6</v>
          </cell>
          <cell r="I136">
            <v>70</v>
          </cell>
          <cell r="J136">
            <v>7</v>
          </cell>
          <cell r="K136">
            <v>358</v>
          </cell>
          <cell r="L136">
            <v>6.6</v>
          </cell>
          <cell r="M136">
            <v>43900</v>
          </cell>
          <cell r="N136">
            <v>0.26</v>
          </cell>
          <cell r="O136">
            <v>31</v>
          </cell>
        </row>
        <row r="137">
          <cell r="C137" t="str">
            <v>Minyak</v>
          </cell>
          <cell r="D137">
            <v>5</v>
          </cell>
          <cell r="E137">
            <v>43.5</v>
          </cell>
          <cell r="F137">
            <v>0.05</v>
          </cell>
          <cell r="G137">
            <v>4.9000000000000004</v>
          </cell>
          <cell r="H137">
            <v>0</v>
          </cell>
          <cell r="I137">
            <v>0.03</v>
          </cell>
          <cell r="J137">
            <v>0.15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B138" t="str">
            <v>Sambal goreng hati</v>
          </cell>
          <cell r="E138">
            <v>179.5</v>
          </cell>
          <cell r="F138">
            <v>19.75</v>
          </cell>
          <cell r="G138">
            <v>8.1000000000000014</v>
          </cell>
          <cell r="H138">
            <v>6</v>
          </cell>
          <cell r="I138">
            <v>70.03</v>
          </cell>
          <cell r="J138">
            <v>7.15</v>
          </cell>
          <cell r="K138">
            <v>358</v>
          </cell>
          <cell r="L138">
            <v>6.6</v>
          </cell>
          <cell r="M138">
            <v>43900</v>
          </cell>
          <cell r="N138">
            <v>0.26</v>
          </cell>
          <cell r="O138">
            <v>31</v>
          </cell>
          <cell r="P138">
            <v>0</v>
          </cell>
          <cell r="Q138">
            <v>0</v>
          </cell>
        </row>
        <row r="139">
          <cell r="B139" t="str">
            <v xml:space="preserve"> Empal</v>
          </cell>
          <cell r="C139" t="str">
            <v>Daging sapi</v>
          </cell>
          <cell r="D139">
            <v>100</v>
          </cell>
          <cell r="E139">
            <v>207</v>
          </cell>
          <cell r="F139">
            <v>18.8</v>
          </cell>
          <cell r="G139">
            <v>14</v>
          </cell>
          <cell r="H139">
            <v>0</v>
          </cell>
          <cell r="I139">
            <v>66</v>
          </cell>
          <cell r="J139">
            <v>11</v>
          </cell>
          <cell r="K139">
            <v>170</v>
          </cell>
          <cell r="L139">
            <v>2.8</v>
          </cell>
          <cell r="M139">
            <v>30</v>
          </cell>
          <cell r="N139">
            <v>0.08</v>
          </cell>
          <cell r="O139">
            <v>0</v>
          </cell>
          <cell r="P139">
            <v>1050</v>
          </cell>
          <cell r="Q139">
            <v>0</v>
          </cell>
        </row>
        <row r="140">
          <cell r="C140" t="str">
            <v>Minyak</v>
          </cell>
          <cell r="D140">
            <v>5</v>
          </cell>
          <cell r="E140">
            <v>43.5</v>
          </cell>
          <cell r="F140">
            <v>0.05</v>
          </cell>
          <cell r="G140">
            <v>4.9000000000000004</v>
          </cell>
          <cell r="H140">
            <v>0</v>
          </cell>
          <cell r="I140">
            <v>0.03</v>
          </cell>
          <cell r="J140">
            <v>0.15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 t="str">
            <v>Empal</v>
          </cell>
          <cell r="E141">
            <v>250.5</v>
          </cell>
          <cell r="F141">
            <v>18.850000000000001</v>
          </cell>
          <cell r="G141">
            <v>18.899999999999999</v>
          </cell>
          <cell r="H141">
            <v>0</v>
          </cell>
          <cell r="I141">
            <v>66.03</v>
          </cell>
          <cell r="J141">
            <v>11.15</v>
          </cell>
          <cell r="K141">
            <v>170</v>
          </cell>
          <cell r="L141">
            <v>2.8</v>
          </cell>
          <cell r="M141">
            <v>30</v>
          </cell>
          <cell r="N141">
            <v>0.08</v>
          </cell>
          <cell r="O141">
            <v>0</v>
          </cell>
          <cell r="P141">
            <v>1050</v>
          </cell>
          <cell r="Q141">
            <v>0</v>
          </cell>
        </row>
        <row r="142">
          <cell r="B142" t="str">
            <v xml:space="preserve"> Daging bb pedas</v>
          </cell>
          <cell r="C142" t="str">
            <v>Daging sapi</v>
          </cell>
          <cell r="D142">
            <v>100</v>
          </cell>
          <cell r="E142">
            <v>207</v>
          </cell>
          <cell r="F142">
            <v>18.8</v>
          </cell>
          <cell r="G142">
            <v>14</v>
          </cell>
          <cell r="H142">
            <v>0</v>
          </cell>
          <cell r="I142">
            <v>66</v>
          </cell>
          <cell r="J142">
            <v>11</v>
          </cell>
          <cell r="K142">
            <v>170</v>
          </cell>
          <cell r="L142">
            <v>2.8</v>
          </cell>
          <cell r="M142">
            <v>30</v>
          </cell>
          <cell r="N142">
            <v>0.08</v>
          </cell>
          <cell r="O142">
            <v>0</v>
          </cell>
          <cell r="P142">
            <v>1050</v>
          </cell>
          <cell r="Q142">
            <v>0</v>
          </cell>
        </row>
        <row r="143">
          <cell r="C143" t="str">
            <v>Minyak</v>
          </cell>
          <cell r="D143">
            <v>5</v>
          </cell>
          <cell r="E143">
            <v>43.5</v>
          </cell>
          <cell r="F143">
            <v>0.05</v>
          </cell>
          <cell r="G143">
            <v>4.9000000000000004</v>
          </cell>
          <cell r="H143">
            <v>0</v>
          </cell>
          <cell r="I143">
            <v>0.03</v>
          </cell>
          <cell r="J143">
            <v>0.15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B144" t="str">
            <v>Daging bb pedas</v>
          </cell>
          <cell r="E144">
            <v>250.5</v>
          </cell>
          <cell r="F144">
            <v>18.850000000000001</v>
          </cell>
          <cell r="G144">
            <v>18.899999999999999</v>
          </cell>
          <cell r="H144">
            <v>0</v>
          </cell>
          <cell r="I144">
            <v>66.03</v>
          </cell>
          <cell r="J144">
            <v>11.15</v>
          </cell>
          <cell r="K144">
            <v>170</v>
          </cell>
          <cell r="L144">
            <v>2.8</v>
          </cell>
          <cell r="M144">
            <v>30</v>
          </cell>
          <cell r="N144">
            <v>0.08</v>
          </cell>
          <cell r="O144">
            <v>0</v>
          </cell>
          <cell r="P144">
            <v>1050</v>
          </cell>
          <cell r="Q144">
            <v>0</v>
          </cell>
        </row>
        <row r="145">
          <cell r="B145" t="str">
            <v xml:space="preserve"> Semur daging</v>
          </cell>
          <cell r="C145" t="str">
            <v>Daging sapi</v>
          </cell>
          <cell r="D145">
            <v>100</v>
          </cell>
          <cell r="E145">
            <v>207</v>
          </cell>
          <cell r="F145">
            <v>18.8</v>
          </cell>
          <cell r="G145">
            <v>14</v>
          </cell>
          <cell r="H145">
            <v>0</v>
          </cell>
          <cell r="I145">
            <v>66</v>
          </cell>
          <cell r="J145">
            <v>11</v>
          </cell>
          <cell r="K145">
            <v>170</v>
          </cell>
          <cell r="L145">
            <v>2.8</v>
          </cell>
          <cell r="M145">
            <v>30</v>
          </cell>
          <cell r="N145">
            <v>0.08</v>
          </cell>
          <cell r="O145">
            <v>0</v>
          </cell>
          <cell r="P145">
            <v>1050</v>
          </cell>
          <cell r="Q145">
            <v>0</v>
          </cell>
        </row>
        <row r="146">
          <cell r="C146" t="str">
            <v>Minyak</v>
          </cell>
          <cell r="D146">
            <v>5</v>
          </cell>
          <cell r="E146">
            <v>43.5</v>
          </cell>
          <cell r="F146">
            <v>0.05</v>
          </cell>
          <cell r="G146">
            <v>4.9000000000000004</v>
          </cell>
          <cell r="H146">
            <v>0</v>
          </cell>
          <cell r="I146">
            <v>0.03</v>
          </cell>
          <cell r="J146">
            <v>0.15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C147" t="str">
            <v>Kecap</v>
          </cell>
          <cell r="D147">
            <v>10</v>
          </cell>
          <cell r="E147">
            <v>4.5999999999999996</v>
          </cell>
          <cell r="F147">
            <v>0.56999999999999995</v>
          </cell>
          <cell r="G147">
            <v>0.13</v>
          </cell>
          <cell r="H147">
            <v>0.9</v>
          </cell>
          <cell r="I147">
            <v>6.3</v>
          </cell>
          <cell r="J147">
            <v>12.3</v>
          </cell>
          <cell r="K147">
            <v>9.6</v>
          </cell>
          <cell r="L147">
            <v>0.56999999999999995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</row>
        <row r="148">
          <cell r="B148" t="str">
            <v>Semur daging</v>
          </cell>
          <cell r="E148">
            <v>255.1</v>
          </cell>
          <cell r="F148">
            <v>19.420000000000002</v>
          </cell>
          <cell r="G148">
            <v>19.029999999999998</v>
          </cell>
          <cell r="H148">
            <v>0.9</v>
          </cell>
          <cell r="I148">
            <v>72.33</v>
          </cell>
          <cell r="J148">
            <v>23.450000000000003</v>
          </cell>
          <cell r="K148">
            <v>179.6</v>
          </cell>
          <cell r="L148">
            <v>3.3699999999999997</v>
          </cell>
          <cell r="M148">
            <v>30</v>
          </cell>
          <cell r="N148">
            <v>0.08</v>
          </cell>
          <cell r="O148">
            <v>0</v>
          </cell>
          <cell r="P148">
            <v>1050</v>
          </cell>
          <cell r="Q148">
            <v>0</v>
          </cell>
        </row>
        <row r="149">
          <cell r="B149" t="str">
            <v xml:space="preserve"> Ca cornet/Cornet Beef</v>
          </cell>
          <cell r="C149" t="str">
            <v>Kornet</v>
          </cell>
          <cell r="D149">
            <v>75</v>
          </cell>
          <cell r="E149">
            <v>180.75</v>
          </cell>
          <cell r="F149">
            <v>12</v>
          </cell>
          <cell r="G149">
            <v>18.75</v>
          </cell>
          <cell r="H149">
            <v>0</v>
          </cell>
          <cell r="I149">
            <v>39.75</v>
          </cell>
          <cell r="J149">
            <v>7.5</v>
          </cell>
          <cell r="K149">
            <v>127.5</v>
          </cell>
          <cell r="L149">
            <v>3</v>
          </cell>
          <cell r="M149">
            <v>0</v>
          </cell>
          <cell r="N149">
            <v>7.4999999999999997E-3</v>
          </cell>
          <cell r="O149">
            <v>0</v>
          </cell>
          <cell r="P149">
            <v>787.5</v>
          </cell>
        </row>
        <row r="150">
          <cell r="C150" t="str">
            <v>Minyak</v>
          </cell>
          <cell r="D150">
            <v>5</v>
          </cell>
          <cell r="E150">
            <v>43.5</v>
          </cell>
          <cell r="F150">
            <v>0.05</v>
          </cell>
          <cell r="G150">
            <v>4.9000000000000004</v>
          </cell>
          <cell r="H150">
            <v>0</v>
          </cell>
          <cell r="I150">
            <v>0.03</v>
          </cell>
          <cell r="J150">
            <v>0.15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 t="str">
            <v>Ca cornet/Cornet Beef</v>
          </cell>
          <cell r="E151">
            <v>224.25</v>
          </cell>
          <cell r="F151">
            <v>12.05</v>
          </cell>
          <cell r="G151">
            <v>23.65</v>
          </cell>
          <cell r="H151">
            <v>0</v>
          </cell>
          <cell r="I151">
            <v>39.78</v>
          </cell>
          <cell r="J151">
            <v>7.65</v>
          </cell>
          <cell r="K151">
            <v>127.5</v>
          </cell>
          <cell r="L151">
            <v>3</v>
          </cell>
          <cell r="M151">
            <v>0</v>
          </cell>
          <cell r="N151">
            <v>7.4999999999999997E-3</v>
          </cell>
          <cell r="O151">
            <v>0</v>
          </cell>
          <cell r="P151">
            <v>787.5</v>
          </cell>
          <cell r="Q151">
            <v>0</v>
          </cell>
        </row>
        <row r="152">
          <cell r="B152" t="str">
            <v xml:space="preserve"> Abon sapi kacang</v>
          </cell>
          <cell r="C152" t="str">
            <v>Daging sapi</v>
          </cell>
          <cell r="D152">
            <v>20</v>
          </cell>
          <cell r="E152">
            <v>41.4</v>
          </cell>
          <cell r="F152">
            <v>3.76</v>
          </cell>
          <cell r="G152">
            <v>2.8</v>
          </cell>
          <cell r="H152">
            <v>0</v>
          </cell>
          <cell r="I152">
            <v>13.2</v>
          </cell>
          <cell r="J152">
            <v>2.2000000000000002</v>
          </cell>
          <cell r="K152">
            <v>34</v>
          </cell>
          <cell r="L152">
            <v>0.56000000000000005</v>
          </cell>
          <cell r="M152">
            <v>6</v>
          </cell>
        </row>
        <row r="153">
          <cell r="C153" t="str">
            <v>Kacang tanah</v>
          </cell>
          <cell r="D153">
            <v>30</v>
          </cell>
          <cell r="E153">
            <v>135.6</v>
          </cell>
          <cell r="F153">
            <v>7.59</v>
          </cell>
          <cell r="G153">
            <v>12.84</v>
          </cell>
          <cell r="H153">
            <v>6.33</v>
          </cell>
          <cell r="I153">
            <v>1.2</v>
          </cell>
          <cell r="J153">
            <v>17.399999999999999</v>
          </cell>
          <cell r="K153">
            <v>100.5</v>
          </cell>
          <cell r="L153">
            <v>0.39</v>
          </cell>
          <cell r="M153">
            <v>0</v>
          </cell>
          <cell r="N153">
            <v>0.09</v>
          </cell>
          <cell r="O153">
            <v>0.9</v>
          </cell>
          <cell r="P153">
            <v>0</v>
          </cell>
          <cell r="Q153">
            <v>0.42</v>
          </cell>
        </row>
        <row r="154">
          <cell r="C154" t="str">
            <v>Minyak</v>
          </cell>
          <cell r="D154">
            <v>5</v>
          </cell>
          <cell r="E154">
            <v>43.5</v>
          </cell>
          <cell r="F154">
            <v>0.05</v>
          </cell>
          <cell r="G154">
            <v>4.9000000000000004</v>
          </cell>
          <cell r="H154">
            <v>0</v>
          </cell>
          <cell r="I154">
            <v>0.03</v>
          </cell>
          <cell r="J154">
            <v>0.15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</row>
        <row r="155">
          <cell r="B155" t="str">
            <v>Abon sapi kacang</v>
          </cell>
          <cell r="E155">
            <v>220.5</v>
          </cell>
          <cell r="F155">
            <v>11.4</v>
          </cell>
          <cell r="G155">
            <v>20.54</v>
          </cell>
          <cell r="H155">
            <v>6.33</v>
          </cell>
          <cell r="I155">
            <v>14.429999999999998</v>
          </cell>
          <cell r="J155">
            <v>19.749999999999996</v>
          </cell>
          <cell r="K155">
            <v>134.5</v>
          </cell>
          <cell r="L155">
            <v>0.95000000000000007</v>
          </cell>
          <cell r="M155">
            <v>6</v>
          </cell>
          <cell r="N155">
            <v>0.09</v>
          </cell>
          <cell r="O155">
            <v>0.9</v>
          </cell>
          <cell r="P155">
            <v>0</v>
          </cell>
          <cell r="Q155">
            <v>0.42</v>
          </cell>
        </row>
        <row r="156">
          <cell r="B156" t="str">
            <v xml:space="preserve"> Rendang daging</v>
          </cell>
          <cell r="C156" t="str">
            <v>Daging sapi</v>
          </cell>
          <cell r="D156">
            <v>100</v>
          </cell>
          <cell r="E156">
            <v>207</v>
          </cell>
          <cell r="F156">
            <v>18.8</v>
          </cell>
          <cell r="G156">
            <v>14</v>
          </cell>
          <cell r="H156">
            <v>0</v>
          </cell>
          <cell r="I156">
            <v>66</v>
          </cell>
          <cell r="J156">
            <v>11</v>
          </cell>
          <cell r="K156">
            <v>170</v>
          </cell>
          <cell r="L156">
            <v>2.8</v>
          </cell>
          <cell r="M156">
            <v>30</v>
          </cell>
          <cell r="N156">
            <v>0.08</v>
          </cell>
          <cell r="O156">
            <v>0</v>
          </cell>
          <cell r="P156">
            <v>1050</v>
          </cell>
          <cell r="Q156">
            <v>0</v>
          </cell>
        </row>
        <row r="157">
          <cell r="C157" t="str">
            <v>Minyak</v>
          </cell>
          <cell r="D157">
            <v>5</v>
          </cell>
          <cell r="E157">
            <v>43.5</v>
          </cell>
          <cell r="F157">
            <v>0.05</v>
          </cell>
          <cell r="G157">
            <v>4.9000000000000004</v>
          </cell>
          <cell r="H157">
            <v>0</v>
          </cell>
          <cell r="I157">
            <v>0.03</v>
          </cell>
          <cell r="J157">
            <v>0.15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8">
          <cell r="C158" t="str">
            <v>Kelapa</v>
          </cell>
          <cell r="D158">
            <v>25</v>
          </cell>
          <cell r="E158">
            <v>45</v>
          </cell>
          <cell r="F158">
            <v>1</v>
          </cell>
          <cell r="G158">
            <v>3.75</v>
          </cell>
          <cell r="H158">
            <v>2.5</v>
          </cell>
          <cell r="I158">
            <v>17.5</v>
          </cell>
          <cell r="J158">
            <v>2</v>
          </cell>
          <cell r="K158">
            <v>13.75</v>
          </cell>
          <cell r="L158">
            <v>0.32500000000000001</v>
          </cell>
          <cell r="M158">
            <v>2.5</v>
          </cell>
          <cell r="N158">
            <v>1.2500000000000001E-2</v>
          </cell>
          <cell r="O158">
            <v>1</v>
          </cell>
          <cell r="P158">
            <v>0</v>
          </cell>
          <cell r="Q158">
            <v>0</v>
          </cell>
        </row>
        <row r="159">
          <cell r="B159" t="str">
            <v>Rendang daging</v>
          </cell>
          <cell r="E159">
            <v>295.5</v>
          </cell>
          <cell r="F159">
            <v>19.850000000000001</v>
          </cell>
          <cell r="G159">
            <v>22.65</v>
          </cell>
          <cell r="H159">
            <v>2.5</v>
          </cell>
          <cell r="I159">
            <v>83.53</v>
          </cell>
          <cell r="J159">
            <v>13.15</v>
          </cell>
          <cell r="K159">
            <v>183.75</v>
          </cell>
          <cell r="L159">
            <v>3.125</v>
          </cell>
          <cell r="M159">
            <v>32.5</v>
          </cell>
          <cell r="N159">
            <v>9.2499999999999999E-2</v>
          </cell>
          <cell r="O159">
            <v>1</v>
          </cell>
          <cell r="P159">
            <v>1050</v>
          </cell>
          <cell r="Q159">
            <v>0</v>
          </cell>
        </row>
        <row r="160">
          <cell r="B160" t="str">
            <v xml:space="preserve"> Daging cabe hijau</v>
          </cell>
          <cell r="C160" t="str">
            <v>Daging sapi</v>
          </cell>
          <cell r="D160">
            <v>100</v>
          </cell>
          <cell r="E160">
            <v>207</v>
          </cell>
          <cell r="F160">
            <v>18.8</v>
          </cell>
          <cell r="G160">
            <v>14</v>
          </cell>
          <cell r="H160">
            <v>0</v>
          </cell>
          <cell r="I160">
            <v>66</v>
          </cell>
          <cell r="J160">
            <v>11</v>
          </cell>
          <cell r="K160">
            <v>170</v>
          </cell>
          <cell r="L160">
            <v>2.8</v>
          </cell>
          <cell r="M160">
            <v>30</v>
          </cell>
          <cell r="N160">
            <v>0.08</v>
          </cell>
          <cell r="O160">
            <v>0</v>
          </cell>
          <cell r="P160">
            <v>1050</v>
          </cell>
          <cell r="Q160">
            <v>0</v>
          </cell>
        </row>
        <row r="161">
          <cell r="C161" t="str">
            <v>Minyak</v>
          </cell>
          <cell r="D161">
            <v>5</v>
          </cell>
          <cell r="E161">
            <v>43.5</v>
          </cell>
          <cell r="F161">
            <v>0.05</v>
          </cell>
          <cell r="G161">
            <v>4.9000000000000004</v>
          </cell>
          <cell r="H161">
            <v>0</v>
          </cell>
          <cell r="I161">
            <v>0.03</v>
          </cell>
          <cell r="J161">
            <v>0.15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 t="str">
            <v>Daging cabe hijau</v>
          </cell>
          <cell r="E162">
            <v>250.5</v>
          </cell>
          <cell r="F162">
            <v>18.850000000000001</v>
          </cell>
          <cell r="G162">
            <v>18.899999999999999</v>
          </cell>
          <cell r="H162">
            <v>0</v>
          </cell>
          <cell r="I162">
            <v>66.03</v>
          </cell>
          <cell r="J162">
            <v>11.15</v>
          </cell>
          <cell r="K162">
            <v>170</v>
          </cell>
          <cell r="L162">
            <v>2.8</v>
          </cell>
          <cell r="M162">
            <v>30</v>
          </cell>
          <cell r="N162">
            <v>0.08</v>
          </cell>
          <cell r="O162">
            <v>0</v>
          </cell>
          <cell r="P162">
            <v>1050</v>
          </cell>
          <cell r="Q162">
            <v>0</v>
          </cell>
        </row>
        <row r="163">
          <cell r="B163" t="str">
            <v xml:space="preserve"> Coto Makassar</v>
          </cell>
          <cell r="C163" t="str">
            <v>Daging Sapi</v>
          </cell>
          <cell r="D163">
            <v>50</v>
          </cell>
          <cell r="E163">
            <v>100.5</v>
          </cell>
          <cell r="F163">
            <v>9.4</v>
          </cell>
          <cell r="G163">
            <v>7</v>
          </cell>
          <cell r="H163">
            <v>0</v>
          </cell>
          <cell r="I163">
            <v>0.6</v>
          </cell>
          <cell r="J163">
            <v>5.5</v>
          </cell>
          <cell r="K163">
            <v>85</v>
          </cell>
          <cell r="L163">
            <v>1.4</v>
          </cell>
          <cell r="M163">
            <v>4.5</v>
          </cell>
          <cell r="N163">
            <v>0.04</v>
          </cell>
          <cell r="O163">
            <v>0</v>
          </cell>
        </row>
        <row r="164">
          <cell r="C164" t="str">
            <v>Margarine</v>
          </cell>
          <cell r="D164">
            <v>5</v>
          </cell>
          <cell r="E164">
            <v>36</v>
          </cell>
          <cell r="F164">
            <v>0.03</v>
          </cell>
          <cell r="G164">
            <v>4.05</v>
          </cell>
          <cell r="H164">
            <v>0.02</v>
          </cell>
          <cell r="I164">
            <v>0.78</v>
          </cell>
          <cell r="J164">
            <v>1</v>
          </cell>
          <cell r="K164">
            <v>0.8</v>
          </cell>
          <cell r="L164">
            <v>0</v>
          </cell>
          <cell r="M164">
            <v>100</v>
          </cell>
          <cell r="N164">
            <v>0</v>
          </cell>
          <cell r="O164">
            <v>0</v>
          </cell>
        </row>
        <row r="165">
          <cell r="B165" t="str">
            <v>Cotto makasar</v>
          </cell>
          <cell r="E165">
            <v>136.5</v>
          </cell>
          <cell r="F165">
            <v>9.43</v>
          </cell>
          <cell r="G165">
            <v>11.05</v>
          </cell>
          <cell r="H165">
            <v>0.02</v>
          </cell>
          <cell r="I165">
            <v>1.38</v>
          </cell>
          <cell r="J165">
            <v>6.5</v>
          </cell>
          <cell r="K165">
            <v>85.8</v>
          </cell>
          <cell r="L165">
            <v>1.4</v>
          </cell>
          <cell r="M165">
            <v>104.5</v>
          </cell>
          <cell r="N165">
            <v>0.04</v>
          </cell>
          <cell r="O165">
            <v>0</v>
          </cell>
        </row>
        <row r="166">
          <cell r="B166" t="str">
            <v xml:space="preserve"> Daging Rica-rica</v>
          </cell>
          <cell r="C166" t="str">
            <v>Daging sapi</v>
          </cell>
          <cell r="D166">
            <v>100</v>
          </cell>
          <cell r="E166">
            <v>207</v>
          </cell>
          <cell r="F166">
            <v>18.8</v>
          </cell>
          <cell r="G166">
            <v>14</v>
          </cell>
          <cell r="H166">
            <v>0</v>
          </cell>
          <cell r="I166">
            <v>66</v>
          </cell>
          <cell r="J166">
            <v>11</v>
          </cell>
          <cell r="K166">
            <v>170</v>
          </cell>
          <cell r="L166">
            <v>2.8</v>
          </cell>
          <cell r="M166">
            <v>30</v>
          </cell>
          <cell r="N166">
            <v>0.08</v>
          </cell>
          <cell r="O166">
            <v>0</v>
          </cell>
          <cell r="P166">
            <v>1050</v>
          </cell>
          <cell r="Q166">
            <v>0</v>
          </cell>
        </row>
        <row r="167">
          <cell r="C167" t="str">
            <v>Minyak</v>
          </cell>
          <cell r="D167">
            <v>5</v>
          </cell>
          <cell r="E167">
            <v>43.5</v>
          </cell>
          <cell r="F167">
            <v>0.05</v>
          </cell>
          <cell r="G167">
            <v>4.9000000000000004</v>
          </cell>
          <cell r="H167">
            <v>0</v>
          </cell>
          <cell r="I167">
            <v>0.03</v>
          </cell>
          <cell r="J167">
            <v>0.15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B168" t="str">
            <v>Daging Rica-rica</v>
          </cell>
          <cell r="E168">
            <v>250.5</v>
          </cell>
          <cell r="F168">
            <v>18.850000000000001</v>
          </cell>
          <cell r="G168">
            <v>18.899999999999999</v>
          </cell>
          <cell r="H168">
            <v>0</v>
          </cell>
          <cell r="I168">
            <v>66.03</v>
          </cell>
          <cell r="J168">
            <v>11.15</v>
          </cell>
          <cell r="K168">
            <v>170</v>
          </cell>
          <cell r="L168">
            <v>2.8</v>
          </cell>
          <cell r="M168">
            <v>30</v>
          </cell>
          <cell r="N168">
            <v>0.08</v>
          </cell>
          <cell r="O168">
            <v>0</v>
          </cell>
          <cell r="P168">
            <v>1050</v>
          </cell>
          <cell r="Q168">
            <v>0</v>
          </cell>
        </row>
        <row r="169">
          <cell r="B169" t="str">
            <v xml:space="preserve"> Hati Ampla bb rujak</v>
          </cell>
          <cell r="C169" t="str">
            <v>Hati sapi</v>
          </cell>
          <cell r="D169">
            <v>100</v>
          </cell>
          <cell r="E169">
            <v>136</v>
          </cell>
          <cell r="F169">
            <v>19.7</v>
          </cell>
          <cell r="G169">
            <v>3.2</v>
          </cell>
          <cell r="H169">
            <v>6</v>
          </cell>
          <cell r="I169">
            <v>70</v>
          </cell>
          <cell r="J169">
            <v>7</v>
          </cell>
          <cell r="K169">
            <v>358</v>
          </cell>
          <cell r="L169">
            <v>6.6</v>
          </cell>
          <cell r="M169">
            <v>43900</v>
          </cell>
          <cell r="N169">
            <v>0.26</v>
          </cell>
          <cell r="O169">
            <v>31</v>
          </cell>
        </row>
        <row r="170">
          <cell r="C170" t="str">
            <v>Minyak</v>
          </cell>
          <cell r="D170">
            <v>5</v>
          </cell>
          <cell r="E170">
            <v>43.5</v>
          </cell>
          <cell r="F170">
            <v>0.05</v>
          </cell>
          <cell r="G170">
            <v>4.9000000000000004</v>
          </cell>
          <cell r="H170">
            <v>0</v>
          </cell>
          <cell r="I170">
            <v>0.03</v>
          </cell>
          <cell r="J170">
            <v>0.15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 t="str">
            <v>Hati Ampla bb rujak</v>
          </cell>
          <cell r="E171">
            <v>179.5</v>
          </cell>
          <cell r="F171">
            <v>19.75</v>
          </cell>
          <cell r="G171">
            <v>8.1</v>
          </cell>
          <cell r="H171">
            <v>6</v>
          </cell>
          <cell r="I171">
            <v>70.03</v>
          </cell>
          <cell r="J171">
            <v>7.15</v>
          </cell>
          <cell r="K171">
            <v>358</v>
          </cell>
          <cell r="L171">
            <v>6.6</v>
          </cell>
          <cell r="M171">
            <v>43900</v>
          </cell>
          <cell r="N171">
            <v>0.26</v>
          </cell>
          <cell r="O171">
            <v>31</v>
          </cell>
          <cell r="P171">
            <v>0</v>
          </cell>
          <cell r="Q171">
            <v>0</v>
          </cell>
        </row>
        <row r="172">
          <cell r="B172" t="str">
            <v xml:space="preserve"> Jantung Balado</v>
          </cell>
          <cell r="C172" t="str">
            <v>Jantung</v>
          </cell>
          <cell r="D172">
            <v>100</v>
          </cell>
          <cell r="E172">
            <v>207</v>
          </cell>
          <cell r="F172">
            <v>18.8</v>
          </cell>
          <cell r="G172">
            <v>14</v>
          </cell>
          <cell r="H172">
            <v>0</v>
          </cell>
          <cell r="I172">
            <v>66.599999999999994</v>
          </cell>
          <cell r="J172">
            <v>11</v>
          </cell>
          <cell r="K172">
            <v>170</v>
          </cell>
          <cell r="L172">
            <v>2.8</v>
          </cell>
          <cell r="M172">
            <v>30</v>
          </cell>
          <cell r="N172">
            <v>0.08</v>
          </cell>
          <cell r="O172">
            <v>0</v>
          </cell>
        </row>
        <row r="173">
          <cell r="C173" t="str">
            <v>Minyak</v>
          </cell>
          <cell r="D173">
            <v>5</v>
          </cell>
          <cell r="E173">
            <v>43.5</v>
          </cell>
          <cell r="F173">
            <v>0.05</v>
          </cell>
          <cell r="G173">
            <v>4.9000000000000004</v>
          </cell>
          <cell r="H173">
            <v>0</v>
          </cell>
          <cell r="I173">
            <v>0.03</v>
          </cell>
          <cell r="J173">
            <v>0.15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B174" t="str">
            <v>Jantung Balado</v>
          </cell>
          <cell r="E174">
            <v>250.5</v>
          </cell>
          <cell r="F174">
            <v>18.850000000000001</v>
          </cell>
          <cell r="G174">
            <v>18.899999999999999</v>
          </cell>
          <cell r="H174">
            <v>0</v>
          </cell>
          <cell r="I174">
            <v>66.63</v>
          </cell>
          <cell r="J174">
            <v>11.15</v>
          </cell>
          <cell r="K174">
            <v>170</v>
          </cell>
          <cell r="L174">
            <v>2.8</v>
          </cell>
          <cell r="M174">
            <v>30</v>
          </cell>
          <cell r="N174">
            <v>0.08</v>
          </cell>
          <cell r="O174">
            <v>0</v>
          </cell>
        </row>
        <row r="175">
          <cell r="B175" t="str">
            <v xml:space="preserve"> Gulai Babat</v>
          </cell>
          <cell r="C175" t="str">
            <v>Babat</v>
          </cell>
          <cell r="D175">
            <v>100</v>
          </cell>
          <cell r="E175">
            <v>113</v>
          </cell>
          <cell r="F175">
            <v>17.600000000000001</v>
          </cell>
          <cell r="G175">
            <v>4.2</v>
          </cell>
          <cell r="H175">
            <v>0</v>
          </cell>
          <cell r="I175">
            <v>76.7</v>
          </cell>
          <cell r="J175">
            <v>12</v>
          </cell>
          <cell r="K175">
            <v>144</v>
          </cell>
          <cell r="L175">
            <v>1</v>
          </cell>
          <cell r="M175">
            <v>0</v>
          </cell>
          <cell r="N175">
            <v>0.15</v>
          </cell>
          <cell r="O175">
            <v>0</v>
          </cell>
        </row>
        <row r="176">
          <cell r="C176" t="str">
            <v>Santan</v>
          </cell>
          <cell r="D176">
            <v>10</v>
          </cell>
          <cell r="E176">
            <v>32.4</v>
          </cell>
          <cell r="F176">
            <v>0.42</v>
          </cell>
          <cell r="G176">
            <v>3.43</v>
          </cell>
          <cell r="H176">
            <v>0.56000000000000005</v>
          </cell>
          <cell r="I176">
            <v>5.49</v>
          </cell>
          <cell r="J176">
            <v>1.4</v>
          </cell>
          <cell r="K176">
            <v>4.5</v>
          </cell>
          <cell r="L176">
            <v>0.19</v>
          </cell>
          <cell r="M176">
            <v>0</v>
          </cell>
          <cell r="N176">
            <v>2E-3</v>
          </cell>
          <cell r="O176">
            <v>0.2</v>
          </cell>
          <cell r="P176">
            <v>185</v>
          </cell>
          <cell r="Q176">
            <v>0</v>
          </cell>
        </row>
        <row r="177">
          <cell r="B177" t="str">
            <v>Gulai Babat</v>
          </cell>
          <cell r="E177">
            <v>145.4</v>
          </cell>
          <cell r="F177">
            <v>18.02</v>
          </cell>
          <cell r="G177">
            <v>7.63</v>
          </cell>
          <cell r="H177">
            <v>0.56000000000000005</v>
          </cell>
          <cell r="I177">
            <v>82.19</v>
          </cell>
          <cell r="J177">
            <v>13.4</v>
          </cell>
          <cell r="K177">
            <v>148.5</v>
          </cell>
          <cell r="L177">
            <v>1.19</v>
          </cell>
          <cell r="M177">
            <v>0</v>
          </cell>
          <cell r="N177">
            <v>0.15</v>
          </cell>
          <cell r="O177">
            <v>0.2</v>
          </cell>
          <cell r="P177">
            <v>185</v>
          </cell>
          <cell r="Q177">
            <v>0</v>
          </cell>
        </row>
        <row r="178">
          <cell r="B178" t="str">
            <v xml:space="preserve"> Hati Sapi Bakar</v>
          </cell>
          <cell r="C178" t="str">
            <v>Hati sapi</v>
          </cell>
          <cell r="D178">
            <v>100</v>
          </cell>
          <cell r="E178">
            <v>136</v>
          </cell>
          <cell r="F178">
            <v>19.7</v>
          </cell>
          <cell r="G178">
            <v>3.2</v>
          </cell>
          <cell r="H178">
            <v>6</v>
          </cell>
          <cell r="I178">
            <v>70</v>
          </cell>
          <cell r="J178">
            <v>7</v>
          </cell>
          <cell r="K178">
            <v>358</v>
          </cell>
          <cell r="L178">
            <v>6.6</v>
          </cell>
          <cell r="M178">
            <v>43900</v>
          </cell>
          <cell r="N178">
            <v>0.26</v>
          </cell>
          <cell r="O178">
            <v>31</v>
          </cell>
        </row>
        <row r="179">
          <cell r="C179" t="str">
            <v>Kecap</v>
          </cell>
          <cell r="D179">
            <v>10</v>
          </cell>
          <cell r="E179">
            <v>4.5999999999999996</v>
          </cell>
          <cell r="F179">
            <v>0.56999999999999995</v>
          </cell>
          <cell r="G179">
            <v>0.13</v>
          </cell>
          <cell r="H179">
            <v>0.9</v>
          </cell>
          <cell r="I179">
            <v>6.3</v>
          </cell>
          <cell r="J179">
            <v>12.3</v>
          </cell>
          <cell r="K179">
            <v>9.6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B180" t="str">
            <v>Hati Sapi Bakar</v>
          </cell>
          <cell r="E180">
            <v>140.6</v>
          </cell>
          <cell r="F180">
            <v>20.27</v>
          </cell>
          <cell r="G180">
            <v>3.33</v>
          </cell>
          <cell r="H180">
            <v>6.9</v>
          </cell>
          <cell r="I180">
            <v>76.3</v>
          </cell>
          <cell r="J180">
            <v>19.3</v>
          </cell>
          <cell r="K180">
            <v>367.6</v>
          </cell>
          <cell r="L180">
            <v>7.17</v>
          </cell>
          <cell r="M180">
            <v>43900</v>
          </cell>
          <cell r="N180">
            <v>0.26</v>
          </cell>
          <cell r="O180">
            <v>31</v>
          </cell>
          <cell r="P180">
            <v>0</v>
          </cell>
          <cell r="Q180">
            <v>0</v>
          </cell>
        </row>
        <row r="181">
          <cell r="B181" t="str">
            <v xml:space="preserve"> Sop buntut</v>
          </cell>
          <cell r="C181" t="str">
            <v>Buntut</v>
          </cell>
          <cell r="D181">
            <v>100</v>
          </cell>
          <cell r="E181">
            <v>51.75</v>
          </cell>
          <cell r="F181">
            <v>4.7</v>
          </cell>
          <cell r="G181">
            <v>3.5</v>
          </cell>
          <cell r="H181">
            <v>0</v>
          </cell>
          <cell r="I181">
            <v>16.5</v>
          </cell>
          <cell r="J181">
            <v>2.75</v>
          </cell>
          <cell r="K181">
            <v>42.5</v>
          </cell>
          <cell r="L181">
            <v>0.7</v>
          </cell>
          <cell r="M181">
            <v>7.5</v>
          </cell>
          <cell r="N181">
            <v>0.02</v>
          </cell>
          <cell r="O181">
            <v>0</v>
          </cell>
          <cell r="P181">
            <v>262.5</v>
          </cell>
          <cell r="Q181">
            <v>0</v>
          </cell>
        </row>
        <row r="182">
          <cell r="C182" t="str">
            <v>Wortel</v>
          </cell>
          <cell r="D182">
            <v>25</v>
          </cell>
          <cell r="E182">
            <v>9.24</v>
          </cell>
          <cell r="F182">
            <v>0.26400000000000001</v>
          </cell>
          <cell r="G182">
            <v>6.6000000000000003E-2</v>
          </cell>
          <cell r="H182">
            <v>2.0460000000000003</v>
          </cell>
          <cell r="I182">
            <v>19.404</v>
          </cell>
          <cell r="J182">
            <v>8.58</v>
          </cell>
          <cell r="K182">
            <v>8.14</v>
          </cell>
          <cell r="L182">
            <v>0.17600000000000002</v>
          </cell>
          <cell r="M182">
            <v>2640</v>
          </cell>
          <cell r="N182">
            <v>1.32E-2</v>
          </cell>
          <cell r="O182">
            <v>1.32</v>
          </cell>
          <cell r="P182">
            <v>0</v>
          </cell>
          <cell r="Q182">
            <v>0</v>
          </cell>
        </row>
        <row r="183">
          <cell r="C183" t="str">
            <v>Kentang</v>
          </cell>
          <cell r="D183">
            <v>25</v>
          </cell>
          <cell r="E183">
            <v>17.637499999999999</v>
          </cell>
          <cell r="F183">
            <v>0.35275000000000001</v>
          </cell>
          <cell r="G183">
            <v>2.1250000000000002E-2</v>
          </cell>
          <cell r="H183">
            <v>4.0587499999999999</v>
          </cell>
          <cell r="I183">
            <v>16.532499999999999</v>
          </cell>
          <cell r="J183">
            <v>2.3374999999999999</v>
          </cell>
          <cell r="K183">
            <v>11.9</v>
          </cell>
          <cell r="L183">
            <v>0.14874999999999999</v>
          </cell>
          <cell r="M183">
            <v>0</v>
          </cell>
          <cell r="N183">
            <v>2.3375E-2</v>
          </cell>
          <cell r="O183">
            <v>3.6124999999999998</v>
          </cell>
          <cell r="P183">
            <v>0</v>
          </cell>
          <cell r="Q183">
            <v>0</v>
          </cell>
        </row>
        <row r="184">
          <cell r="B184" t="str">
            <v>Sop buntut</v>
          </cell>
          <cell r="E184">
            <v>78.627499999999998</v>
          </cell>
          <cell r="F184">
            <v>5.3167500000000008</v>
          </cell>
          <cell r="G184">
            <v>3.58725</v>
          </cell>
          <cell r="H184">
            <v>6.1047500000000001</v>
          </cell>
          <cell r="I184">
            <v>52.436499999999995</v>
          </cell>
          <cell r="J184">
            <v>13.6675</v>
          </cell>
          <cell r="K184">
            <v>62.54</v>
          </cell>
          <cell r="L184">
            <v>1.02475</v>
          </cell>
          <cell r="M184">
            <v>2647.5</v>
          </cell>
          <cell r="N184">
            <v>5.6575E-2</v>
          </cell>
          <cell r="O184">
            <v>4.9325000000000001</v>
          </cell>
          <cell r="P184">
            <v>262.5</v>
          </cell>
          <cell r="Q184">
            <v>0</v>
          </cell>
        </row>
        <row r="185">
          <cell r="B185" t="str">
            <v xml:space="preserve"> Tongseng kambing</v>
          </cell>
          <cell r="C185" t="str">
            <v>Daging kambing</v>
          </cell>
          <cell r="D185">
            <v>50</v>
          </cell>
          <cell r="E185">
            <v>77</v>
          </cell>
          <cell r="F185">
            <v>8.3000000000000007</v>
          </cell>
          <cell r="G185">
            <v>4.5999999999999996</v>
          </cell>
          <cell r="H185">
            <v>0</v>
          </cell>
          <cell r="I185">
            <v>35.15</v>
          </cell>
          <cell r="J185">
            <v>5.5</v>
          </cell>
          <cell r="K185">
            <v>62</v>
          </cell>
          <cell r="L185">
            <v>0.5</v>
          </cell>
          <cell r="M185">
            <v>0</v>
          </cell>
          <cell r="N185">
            <v>4.4999999999999998E-2</v>
          </cell>
          <cell r="O185">
            <v>0</v>
          </cell>
          <cell r="P185">
            <v>350</v>
          </cell>
          <cell r="Q185">
            <v>0</v>
          </cell>
        </row>
        <row r="186">
          <cell r="C186" t="str">
            <v>Kecap</v>
          </cell>
          <cell r="D186">
            <v>5</v>
          </cell>
          <cell r="E186">
            <v>2.2999999999999998</v>
          </cell>
          <cell r="F186">
            <v>0.28999999999999998</v>
          </cell>
          <cell r="G186">
            <v>7.0000000000000007E-2</v>
          </cell>
          <cell r="H186">
            <v>0.45</v>
          </cell>
          <cell r="I186">
            <v>3.15</v>
          </cell>
          <cell r="J186">
            <v>6.15</v>
          </cell>
          <cell r="K186">
            <v>4.8</v>
          </cell>
          <cell r="L186">
            <v>0.28999999999999998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C187" t="str">
            <v>Minyak</v>
          </cell>
          <cell r="D187">
            <v>5</v>
          </cell>
          <cell r="E187">
            <v>43.5</v>
          </cell>
          <cell r="F187">
            <v>0.05</v>
          </cell>
          <cell r="G187">
            <v>4.9000000000000004</v>
          </cell>
          <cell r="H187">
            <v>0</v>
          </cell>
          <cell r="I187">
            <v>0.03</v>
          </cell>
          <cell r="J187">
            <v>0.15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C188" t="str">
            <v>Tomat</v>
          </cell>
          <cell r="D188">
            <v>25</v>
          </cell>
          <cell r="E188">
            <v>5</v>
          </cell>
          <cell r="F188">
            <v>0.25</v>
          </cell>
          <cell r="G188">
            <v>7.4999999999999997E-2</v>
          </cell>
          <cell r="H188">
            <v>1.05</v>
          </cell>
          <cell r="I188">
            <v>23.5</v>
          </cell>
          <cell r="J188">
            <v>1.25</v>
          </cell>
          <cell r="K188">
            <v>6.75</v>
          </cell>
          <cell r="L188">
            <v>0.125</v>
          </cell>
          <cell r="M188">
            <v>375</v>
          </cell>
          <cell r="N188">
            <v>1.4999999999999999E-2</v>
          </cell>
          <cell r="O188">
            <v>10</v>
          </cell>
          <cell r="P188">
            <v>0</v>
          </cell>
          <cell r="Q188">
            <v>0</v>
          </cell>
        </row>
        <row r="189">
          <cell r="C189" t="str">
            <v>Kol</v>
          </cell>
          <cell r="D189">
            <v>25</v>
          </cell>
          <cell r="E189">
            <v>6</v>
          </cell>
          <cell r="F189">
            <v>0.35</v>
          </cell>
          <cell r="G189">
            <v>0.05</v>
          </cell>
          <cell r="H189">
            <v>1.325</v>
          </cell>
          <cell r="I189">
            <v>23.1</v>
          </cell>
          <cell r="J189">
            <v>12.5</v>
          </cell>
          <cell r="K189">
            <v>7.75</v>
          </cell>
          <cell r="L189">
            <v>0.125</v>
          </cell>
          <cell r="M189">
            <v>20</v>
          </cell>
          <cell r="N189">
            <v>1.4999999999999999E-2</v>
          </cell>
          <cell r="O189">
            <v>12.5</v>
          </cell>
          <cell r="P189">
            <v>0</v>
          </cell>
          <cell r="Q189">
            <v>0</v>
          </cell>
        </row>
        <row r="190">
          <cell r="C190" t="str">
            <v xml:space="preserve">Kentang </v>
          </cell>
          <cell r="D190">
            <v>25</v>
          </cell>
          <cell r="E190">
            <v>17.637499999999999</v>
          </cell>
          <cell r="F190">
            <v>0.35275000000000001</v>
          </cell>
          <cell r="G190">
            <v>2.1250000000000002E-2</v>
          </cell>
          <cell r="H190">
            <v>4.0587499999999999</v>
          </cell>
          <cell r="I190">
            <v>16.532499999999999</v>
          </cell>
          <cell r="J190">
            <v>2.3374999999999999</v>
          </cell>
          <cell r="K190">
            <v>11.9</v>
          </cell>
          <cell r="L190">
            <v>0.14874999999999999</v>
          </cell>
          <cell r="M190">
            <v>0</v>
          </cell>
          <cell r="N190">
            <v>2.3375E-2</v>
          </cell>
          <cell r="O190">
            <v>3.6124999999999998</v>
          </cell>
          <cell r="P190">
            <v>0</v>
          </cell>
          <cell r="Q190">
            <v>0</v>
          </cell>
        </row>
        <row r="191">
          <cell r="C191" t="str">
            <v>Wortel</v>
          </cell>
          <cell r="D191">
            <v>25</v>
          </cell>
          <cell r="E191">
            <v>9.24</v>
          </cell>
          <cell r="F191">
            <v>0.26400000000000001</v>
          </cell>
          <cell r="G191">
            <v>6.6000000000000003E-2</v>
          </cell>
          <cell r="H191">
            <v>2.0460000000000003</v>
          </cell>
          <cell r="I191">
            <v>19.404</v>
          </cell>
          <cell r="J191">
            <v>8.58</v>
          </cell>
          <cell r="K191">
            <v>8.14</v>
          </cell>
          <cell r="L191">
            <v>0.17600000000000002</v>
          </cell>
          <cell r="M191">
            <v>2640</v>
          </cell>
          <cell r="N191">
            <v>1.32E-2</v>
          </cell>
          <cell r="O191">
            <v>1.32</v>
          </cell>
          <cell r="P191">
            <v>0</v>
          </cell>
          <cell r="Q191">
            <v>0</v>
          </cell>
        </row>
        <row r="192">
          <cell r="B192" t="str">
            <v>Tongseng kambing</v>
          </cell>
          <cell r="E192">
            <v>160.67750000000001</v>
          </cell>
          <cell r="F192">
            <v>9.8567499999999999</v>
          </cell>
          <cell r="G192">
            <v>9.7822500000000012</v>
          </cell>
          <cell r="H192">
            <v>8.9297500000000003</v>
          </cell>
          <cell r="I192">
            <v>120.8665</v>
          </cell>
          <cell r="J192">
            <v>36.467500000000001</v>
          </cell>
          <cell r="K192">
            <v>101.34</v>
          </cell>
          <cell r="L192">
            <v>1.3647499999999999</v>
          </cell>
          <cell r="M192">
            <v>3035</v>
          </cell>
          <cell r="N192">
            <v>0.11157499999999999</v>
          </cell>
          <cell r="O192">
            <v>27.432500000000001</v>
          </cell>
        </row>
        <row r="193">
          <cell r="B193" t="str">
            <v xml:space="preserve"> Ampla BB Kecap</v>
          </cell>
          <cell r="C193" t="str">
            <v>Ampla</v>
          </cell>
          <cell r="D193">
            <v>75</v>
          </cell>
          <cell r="E193">
            <v>102</v>
          </cell>
          <cell r="F193">
            <v>14.775</v>
          </cell>
          <cell r="G193">
            <v>2.4</v>
          </cell>
          <cell r="H193">
            <v>4.5</v>
          </cell>
          <cell r="I193">
            <v>52.5</v>
          </cell>
          <cell r="J193">
            <v>5.25</v>
          </cell>
          <cell r="K193">
            <v>268.5</v>
          </cell>
          <cell r="L193">
            <v>4.95</v>
          </cell>
          <cell r="M193">
            <v>32925</v>
          </cell>
          <cell r="N193">
            <v>0.19500000000000001</v>
          </cell>
          <cell r="O193">
            <v>23.25</v>
          </cell>
          <cell r="P193">
            <v>0</v>
          </cell>
          <cell r="Q193">
            <v>0</v>
          </cell>
        </row>
        <row r="194">
          <cell r="C194" t="str">
            <v>Kecap</v>
          </cell>
          <cell r="D194">
            <v>25</v>
          </cell>
          <cell r="E194">
            <v>11.5</v>
          </cell>
          <cell r="F194">
            <v>1.425</v>
          </cell>
          <cell r="G194">
            <v>0.32500000000000001</v>
          </cell>
          <cell r="H194">
            <v>2.25</v>
          </cell>
          <cell r="I194">
            <v>15.75</v>
          </cell>
          <cell r="J194">
            <v>30.75</v>
          </cell>
          <cell r="K194">
            <v>24</v>
          </cell>
          <cell r="L194">
            <v>1.425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B195" t="str">
            <v>Ampla BB Kecap</v>
          </cell>
          <cell r="E195">
            <v>113.5</v>
          </cell>
          <cell r="F195">
            <v>16.2</v>
          </cell>
          <cell r="G195">
            <v>2.7250000000000001</v>
          </cell>
          <cell r="H195">
            <v>6.75</v>
          </cell>
          <cell r="I195">
            <v>68.25</v>
          </cell>
          <cell r="J195">
            <v>36</v>
          </cell>
          <cell r="K195">
            <v>292.5</v>
          </cell>
          <cell r="L195">
            <v>6.375</v>
          </cell>
          <cell r="M195">
            <v>32925</v>
          </cell>
          <cell r="N195">
            <v>0.19500000000000001</v>
          </cell>
          <cell r="O195">
            <v>23.25</v>
          </cell>
          <cell r="P195">
            <v>0</v>
          </cell>
          <cell r="Q195">
            <v>0</v>
          </cell>
        </row>
        <row r="196">
          <cell r="B196" t="str">
            <v xml:space="preserve"> Paru goreng garing</v>
          </cell>
          <cell r="C196" t="str">
            <v>Paru</v>
          </cell>
          <cell r="D196">
            <v>100</v>
          </cell>
          <cell r="E196">
            <v>207</v>
          </cell>
          <cell r="F196">
            <v>18.8</v>
          </cell>
          <cell r="G196">
            <v>14</v>
          </cell>
          <cell r="H196">
            <v>0</v>
          </cell>
          <cell r="I196">
            <v>66</v>
          </cell>
          <cell r="J196">
            <v>11</v>
          </cell>
          <cell r="K196">
            <v>170</v>
          </cell>
          <cell r="L196">
            <v>2.8</v>
          </cell>
          <cell r="M196">
            <v>30</v>
          </cell>
          <cell r="N196">
            <v>0.08</v>
          </cell>
          <cell r="O196">
            <v>0</v>
          </cell>
          <cell r="P196">
            <v>0</v>
          </cell>
          <cell r="Q196">
            <v>0</v>
          </cell>
        </row>
        <row r="197">
          <cell r="C197" t="str">
            <v>Minyak</v>
          </cell>
          <cell r="D197">
            <v>5</v>
          </cell>
          <cell r="E197">
            <v>43.5</v>
          </cell>
          <cell r="F197">
            <v>0.05</v>
          </cell>
          <cell r="G197">
            <v>4.9000000000000004</v>
          </cell>
          <cell r="H197">
            <v>0</v>
          </cell>
          <cell r="I197">
            <v>0.03</v>
          </cell>
          <cell r="J197">
            <v>0.15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B198" t="str">
            <v>Paru Gr Tepung</v>
          </cell>
          <cell r="E198">
            <v>250.5</v>
          </cell>
          <cell r="F198">
            <v>18.850000000000001</v>
          </cell>
          <cell r="G198">
            <v>18.899999999999999</v>
          </cell>
          <cell r="H198">
            <v>0</v>
          </cell>
          <cell r="I198">
            <v>66.03</v>
          </cell>
          <cell r="J198">
            <v>11.15</v>
          </cell>
          <cell r="K198">
            <v>170</v>
          </cell>
          <cell r="L198">
            <v>2.8</v>
          </cell>
          <cell r="M198">
            <v>30</v>
          </cell>
          <cell r="N198">
            <v>0.08</v>
          </cell>
          <cell r="O198">
            <v>0</v>
          </cell>
          <cell r="P198">
            <v>0</v>
          </cell>
          <cell r="Q198">
            <v>0</v>
          </cell>
        </row>
        <row r="199">
          <cell r="B199" t="str">
            <v xml:space="preserve"> Babat Bacem</v>
          </cell>
          <cell r="C199" t="str">
            <v>Babat</v>
          </cell>
          <cell r="D199">
            <v>100</v>
          </cell>
          <cell r="E199">
            <v>113</v>
          </cell>
          <cell r="F199">
            <v>17.600000000000001</v>
          </cell>
          <cell r="G199">
            <v>4.2</v>
          </cell>
          <cell r="H199">
            <v>0</v>
          </cell>
          <cell r="I199">
            <v>76.7</v>
          </cell>
          <cell r="J199">
            <v>12</v>
          </cell>
          <cell r="K199">
            <v>144</v>
          </cell>
          <cell r="L199">
            <v>1</v>
          </cell>
          <cell r="M199">
            <v>0</v>
          </cell>
          <cell r="N199">
            <v>0.15</v>
          </cell>
          <cell r="O199">
            <v>0</v>
          </cell>
        </row>
        <row r="200">
          <cell r="C200" t="str">
            <v>Minyak</v>
          </cell>
          <cell r="D200">
            <v>5</v>
          </cell>
          <cell r="E200">
            <v>43.5</v>
          </cell>
          <cell r="F200">
            <v>0.05</v>
          </cell>
          <cell r="G200">
            <v>4.9000000000000004</v>
          </cell>
          <cell r="H200">
            <v>0</v>
          </cell>
          <cell r="I200">
            <v>0.03</v>
          </cell>
          <cell r="J200">
            <v>0.15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C201" t="str">
            <v>Gula merah</v>
          </cell>
          <cell r="D201">
            <v>10</v>
          </cell>
          <cell r="E201">
            <v>36.799999999999997</v>
          </cell>
          <cell r="F201">
            <v>0</v>
          </cell>
          <cell r="G201">
            <v>0</v>
          </cell>
          <cell r="H201">
            <v>9.5</v>
          </cell>
          <cell r="I201">
            <v>0.9</v>
          </cell>
          <cell r="J201">
            <v>7.5</v>
          </cell>
          <cell r="K201">
            <v>3.5</v>
          </cell>
          <cell r="L201">
            <v>0.3</v>
          </cell>
          <cell r="M201">
            <v>0</v>
          </cell>
          <cell r="N201">
            <v>0</v>
          </cell>
          <cell r="O201">
            <v>0</v>
          </cell>
        </row>
        <row r="202">
          <cell r="B202" t="str">
            <v>Babat Bacem</v>
          </cell>
          <cell r="E202">
            <v>193.3</v>
          </cell>
          <cell r="F202">
            <v>17.650000000000002</v>
          </cell>
          <cell r="G202">
            <v>9.1000000000000014</v>
          </cell>
          <cell r="H202">
            <v>9.5</v>
          </cell>
          <cell r="I202">
            <v>77.63000000000001</v>
          </cell>
          <cell r="J202">
            <v>19.649999999999999</v>
          </cell>
          <cell r="K202">
            <v>147.5</v>
          </cell>
          <cell r="L202">
            <v>1.3</v>
          </cell>
          <cell r="M202">
            <v>0</v>
          </cell>
          <cell r="N202">
            <v>0.15</v>
          </cell>
          <cell r="O202">
            <v>0</v>
          </cell>
          <cell r="P202">
            <v>0</v>
          </cell>
          <cell r="Q202">
            <v>0</v>
          </cell>
        </row>
        <row r="203">
          <cell r="B203" t="str">
            <v xml:space="preserve"> Sate gundul</v>
          </cell>
          <cell r="C203" t="str">
            <v>Daging sapi</v>
          </cell>
          <cell r="D203">
            <v>50</v>
          </cell>
          <cell r="E203">
            <v>103.5</v>
          </cell>
          <cell r="F203">
            <v>9.4</v>
          </cell>
          <cell r="G203">
            <v>7</v>
          </cell>
          <cell r="H203">
            <v>0</v>
          </cell>
          <cell r="I203">
            <v>33</v>
          </cell>
          <cell r="J203">
            <v>5.5</v>
          </cell>
          <cell r="K203">
            <v>85</v>
          </cell>
          <cell r="L203">
            <v>1.4</v>
          </cell>
          <cell r="M203">
            <v>15</v>
          </cell>
          <cell r="N203">
            <v>0.04</v>
          </cell>
          <cell r="O203">
            <v>0</v>
          </cell>
        </row>
        <row r="204">
          <cell r="C204" t="str">
            <v>Kacang tanah</v>
          </cell>
          <cell r="D204">
            <v>25</v>
          </cell>
          <cell r="E204">
            <v>113</v>
          </cell>
          <cell r="F204">
            <v>6.33</v>
          </cell>
          <cell r="G204">
            <v>10.7</v>
          </cell>
          <cell r="H204">
            <v>2.58</v>
          </cell>
          <cell r="I204">
            <v>1</v>
          </cell>
          <cell r="J204">
            <v>14.5</v>
          </cell>
          <cell r="K204">
            <v>83.75</v>
          </cell>
          <cell r="L204">
            <v>0.33</v>
          </cell>
          <cell r="M204">
            <v>0</v>
          </cell>
          <cell r="N204">
            <v>0.08</v>
          </cell>
          <cell r="O204">
            <v>0.75</v>
          </cell>
        </row>
        <row r="205">
          <cell r="C205" t="str">
            <v>Gula merah</v>
          </cell>
          <cell r="D205">
            <v>25</v>
          </cell>
          <cell r="E205">
            <v>96.5</v>
          </cell>
          <cell r="F205">
            <v>0.75</v>
          </cell>
          <cell r="G205">
            <v>2.5</v>
          </cell>
          <cell r="H205">
            <v>19</v>
          </cell>
          <cell r="I205">
            <v>2.5</v>
          </cell>
          <cell r="J205">
            <v>19</v>
          </cell>
          <cell r="K205">
            <v>9.25</v>
          </cell>
          <cell r="L205">
            <v>0.65</v>
          </cell>
          <cell r="M205">
            <v>0</v>
          </cell>
          <cell r="N205">
            <v>0</v>
          </cell>
          <cell r="O205">
            <v>0</v>
          </cell>
        </row>
        <row r="206">
          <cell r="B206" t="str">
            <v>Sate gundul</v>
          </cell>
          <cell r="E206">
            <v>313</v>
          </cell>
          <cell r="F206">
            <v>16.48</v>
          </cell>
          <cell r="G206">
            <v>20.2</v>
          </cell>
          <cell r="H206">
            <v>21.58</v>
          </cell>
          <cell r="I206">
            <v>36.5</v>
          </cell>
          <cell r="J206">
            <v>39</v>
          </cell>
          <cell r="K206">
            <v>178</v>
          </cell>
          <cell r="L206">
            <v>2.38</v>
          </cell>
          <cell r="M206">
            <v>15</v>
          </cell>
          <cell r="N206">
            <v>0.12</v>
          </cell>
          <cell r="O206">
            <v>0.75</v>
          </cell>
        </row>
        <row r="207">
          <cell r="B207" t="str">
            <v xml:space="preserve"> Sambal gr krecek</v>
          </cell>
          <cell r="C207" t="str">
            <v>Daging sapi</v>
          </cell>
          <cell r="D207">
            <v>50</v>
          </cell>
          <cell r="E207">
            <v>103.5</v>
          </cell>
          <cell r="F207">
            <v>9.4</v>
          </cell>
          <cell r="G207">
            <v>7</v>
          </cell>
          <cell r="H207">
            <v>0</v>
          </cell>
          <cell r="I207">
            <v>33</v>
          </cell>
          <cell r="J207">
            <v>5.5</v>
          </cell>
          <cell r="K207">
            <v>85</v>
          </cell>
          <cell r="L207">
            <v>1.4</v>
          </cell>
          <cell r="M207">
            <v>15</v>
          </cell>
          <cell r="N207">
            <v>0.04</v>
          </cell>
          <cell r="O207">
            <v>0</v>
          </cell>
        </row>
        <row r="208">
          <cell r="C208" t="str">
            <v xml:space="preserve">Kentang </v>
          </cell>
          <cell r="D208">
            <v>50</v>
          </cell>
          <cell r="E208">
            <v>35.274999999999999</v>
          </cell>
          <cell r="F208">
            <v>0.70550000000000002</v>
          </cell>
          <cell r="G208">
            <v>4.2500000000000003E-2</v>
          </cell>
          <cell r="H208">
            <v>8.1174999999999997</v>
          </cell>
          <cell r="I208">
            <v>33.064999999999998</v>
          </cell>
          <cell r="J208">
            <v>4.6749999999999998</v>
          </cell>
          <cell r="K208">
            <v>23.8</v>
          </cell>
          <cell r="L208">
            <v>0.29749999999999999</v>
          </cell>
          <cell r="M208">
            <v>0</v>
          </cell>
          <cell r="N208">
            <v>4.675E-2</v>
          </cell>
          <cell r="O208">
            <v>7.2249999999999996</v>
          </cell>
          <cell r="P208">
            <v>0</v>
          </cell>
          <cell r="Q208">
            <v>0</v>
          </cell>
        </row>
        <row r="209">
          <cell r="C209" t="str">
            <v>Minyak</v>
          </cell>
          <cell r="D209">
            <v>5</v>
          </cell>
          <cell r="E209">
            <v>43.5</v>
          </cell>
          <cell r="F209">
            <v>0.05</v>
          </cell>
          <cell r="G209">
            <v>4.9000000000000004</v>
          </cell>
          <cell r="H209">
            <v>0</v>
          </cell>
          <cell r="I209">
            <v>0.03</v>
          </cell>
          <cell r="J209">
            <v>0.15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B210" t="str">
            <v>Sambal Goreng Krecek</v>
          </cell>
          <cell r="E210">
            <v>182.27500000000001</v>
          </cell>
          <cell r="F210">
            <v>10.155500000000002</v>
          </cell>
          <cell r="G210">
            <v>11.942500000000001</v>
          </cell>
          <cell r="H210">
            <v>8.1174999999999997</v>
          </cell>
          <cell r="I210">
            <v>66.094999999999999</v>
          </cell>
          <cell r="J210">
            <v>10.325000000000001</v>
          </cell>
          <cell r="K210">
            <v>108.8</v>
          </cell>
          <cell r="L210">
            <v>1.6974999999999998</v>
          </cell>
          <cell r="M210">
            <v>15</v>
          </cell>
          <cell r="N210">
            <v>8.6749999999999994E-2</v>
          </cell>
          <cell r="O210">
            <v>7.2249999999999996</v>
          </cell>
          <cell r="P210">
            <v>0</v>
          </cell>
          <cell r="Q210">
            <v>0</v>
          </cell>
        </row>
        <row r="211">
          <cell r="B211" t="str">
            <v xml:space="preserve"> Daging serundeng</v>
          </cell>
          <cell r="C211" t="str">
            <v>Daging sapi</v>
          </cell>
          <cell r="D211">
            <v>100</v>
          </cell>
          <cell r="E211">
            <v>207</v>
          </cell>
          <cell r="F211">
            <v>18.8</v>
          </cell>
          <cell r="G211">
            <v>14</v>
          </cell>
          <cell r="H211">
            <v>0</v>
          </cell>
          <cell r="I211">
            <v>66</v>
          </cell>
          <cell r="J211">
            <v>11</v>
          </cell>
          <cell r="K211">
            <v>170</v>
          </cell>
          <cell r="L211">
            <v>2.8</v>
          </cell>
          <cell r="M211">
            <v>30</v>
          </cell>
          <cell r="N211">
            <v>0.08</v>
          </cell>
          <cell r="O211">
            <v>0</v>
          </cell>
        </row>
        <row r="212">
          <cell r="C212" t="str">
            <v>Kelapa</v>
          </cell>
          <cell r="D212">
            <v>15</v>
          </cell>
          <cell r="E212">
            <v>27</v>
          </cell>
          <cell r="F212">
            <v>0.6</v>
          </cell>
          <cell r="G212">
            <v>2.25</v>
          </cell>
          <cell r="H212">
            <v>1.5</v>
          </cell>
          <cell r="I212">
            <v>10.5</v>
          </cell>
          <cell r="J212">
            <v>1.2</v>
          </cell>
          <cell r="K212">
            <v>8.25</v>
          </cell>
          <cell r="L212">
            <v>0.19500000000000001</v>
          </cell>
          <cell r="M212">
            <v>1.5</v>
          </cell>
          <cell r="N212">
            <v>7.4999999999999997E-3</v>
          </cell>
          <cell r="O212">
            <v>0.6</v>
          </cell>
        </row>
        <row r="213">
          <cell r="C213" t="str">
            <v>Minyak</v>
          </cell>
          <cell r="D213">
            <v>5</v>
          </cell>
          <cell r="E213">
            <v>43.5</v>
          </cell>
          <cell r="F213">
            <v>0.05</v>
          </cell>
          <cell r="G213">
            <v>4.9000000000000004</v>
          </cell>
          <cell r="H213">
            <v>0</v>
          </cell>
          <cell r="I213">
            <v>0.03</v>
          </cell>
          <cell r="J213">
            <v>0.15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B214" t="str">
            <v>Daging serundeng</v>
          </cell>
          <cell r="E214">
            <v>277.5</v>
          </cell>
          <cell r="F214">
            <v>19.45</v>
          </cell>
          <cell r="G214">
            <v>21.15</v>
          </cell>
          <cell r="H214">
            <v>1.5</v>
          </cell>
          <cell r="I214">
            <v>76.53</v>
          </cell>
          <cell r="J214">
            <v>12.35</v>
          </cell>
          <cell r="K214">
            <v>178.25</v>
          </cell>
          <cell r="L214">
            <v>3</v>
          </cell>
          <cell r="M214">
            <v>31.5</v>
          </cell>
          <cell r="N214">
            <v>0.09</v>
          </cell>
          <cell r="O214">
            <v>0.6</v>
          </cell>
        </row>
        <row r="215">
          <cell r="B215" t="str">
            <v xml:space="preserve"> Bistik daging</v>
          </cell>
          <cell r="C215" t="str">
            <v>D sapi</v>
          </cell>
          <cell r="D215">
            <v>100</v>
          </cell>
          <cell r="E215">
            <v>207</v>
          </cell>
          <cell r="F215">
            <v>18.8</v>
          </cell>
          <cell r="G215">
            <v>14</v>
          </cell>
          <cell r="H215">
            <v>0</v>
          </cell>
          <cell r="I215">
            <v>66</v>
          </cell>
          <cell r="J215">
            <v>11</v>
          </cell>
          <cell r="K215">
            <v>170</v>
          </cell>
          <cell r="L215">
            <v>2.8</v>
          </cell>
          <cell r="M215">
            <v>30</v>
          </cell>
          <cell r="N215">
            <v>0.08</v>
          </cell>
          <cell r="O215">
            <v>0</v>
          </cell>
        </row>
        <row r="216">
          <cell r="C216" t="str">
            <v>Kecap</v>
          </cell>
          <cell r="D216">
            <v>25</v>
          </cell>
          <cell r="E216">
            <v>11.5</v>
          </cell>
          <cell r="F216">
            <v>1.425</v>
          </cell>
          <cell r="G216">
            <v>0.32500000000000001</v>
          </cell>
          <cell r="H216">
            <v>2.25</v>
          </cell>
          <cell r="I216">
            <v>15.75</v>
          </cell>
          <cell r="J216">
            <v>30.75</v>
          </cell>
          <cell r="K216">
            <v>24</v>
          </cell>
          <cell r="L216">
            <v>1.425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B217" t="str">
            <v>Bistik daging</v>
          </cell>
          <cell r="E217">
            <v>218.5</v>
          </cell>
          <cell r="F217">
            <v>20.225000000000001</v>
          </cell>
          <cell r="G217">
            <v>14.324999999999999</v>
          </cell>
          <cell r="H217">
            <v>2.25</v>
          </cell>
          <cell r="I217">
            <v>81.75</v>
          </cell>
          <cell r="J217">
            <v>41.75</v>
          </cell>
          <cell r="K217">
            <v>194</v>
          </cell>
          <cell r="L217">
            <v>4.2249999999999996</v>
          </cell>
          <cell r="M217">
            <v>30</v>
          </cell>
          <cell r="N217">
            <v>0.08</v>
          </cell>
          <cell r="O217">
            <v>0</v>
          </cell>
          <cell r="P217">
            <v>0</v>
          </cell>
          <cell r="Q217">
            <v>0</v>
          </cell>
        </row>
        <row r="218">
          <cell r="B218" t="str">
            <v xml:space="preserve"> Dendeng ragi</v>
          </cell>
          <cell r="C218" t="str">
            <v>Dendeng</v>
          </cell>
          <cell r="D218">
            <v>100</v>
          </cell>
          <cell r="E218">
            <v>433</v>
          </cell>
          <cell r="F218">
            <v>55</v>
          </cell>
          <cell r="G218">
            <v>9</v>
          </cell>
          <cell r="H218">
            <v>0</v>
          </cell>
          <cell r="I218">
            <v>25</v>
          </cell>
          <cell r="J218">
            <v>30</v>
          </cell>
          <cell r="K218">
            <v>370</v>
          </cell>
          <cell r="L218">
            <v>5.0999999999999996</v>
          </cell>
          <cell r="M218">
            <v>0</v>
          </cell>
          <cell r="N218">
            <v>0.1</v>
          </cell>
          <cell r="O218">
            <v>0</v>
          </cell>
        </row>
        <row r="219">
          <cell r="C219" t="str">
            <v>Ragi</v>
          </cell>
          <cell r="D219">
            <v>5</v>
          </cell>
          <cell r="E219">
            <v>6.8</v>
          </cell>
          <cell r="F219">
            <v>2.15</v>
          </cell>
          <cell r="G219">
            <v>0.12</v>
          </cell>
          <cell r="H219">
            <v>0.15</v>
          </cell>
          <cell r="I219">
            <v>0.5</v>
          </cell>
          <cell r="J219">
            <v>7</v>
          </cell>
          <cell r="K219">
            <v>95</v>
          </cell>
          <cell r="L219">
            <v>1</v>
          </cell>
          <cell r="M219">
            <v>0</v>
          </cell>
          <cell r="N219">
            <v>300</v>
          </cell>
          <cell r="O219">
            <v>0</v>
          </cell>
        </row>
        <row r="220">
          <cell r="B220" t="str">
            <v>Dendeng ragi</v>
          </cell>
          <cell r="E220">
            <v>439.8</v>
          </cell>
          <cell r="F220">
            <v>57.15</v>
          </cell>
          <cell r="G220">
            <v>9.1199999999999992</v>
          </cell>
          <cell r="H220">
            <v>0.15</v>
          </cell>
          <cell r="I220">
            <v>25.5</v>
          </cell>
          <cell r="J220">
            <v>37</v>
          </cell>
          <cell r="K220">
            <v>465</v>
          </cell>
          <cell r="L220">
            <v>6.1</v>
          </cell>
          <cell r="M220">
            <v>0</v>
          </cell>
          <cell r="N220">
            <v>300.10000000000002</v>
          </cell>
          <cell r="O220">
            <v>0</v>
          </cell>
        </row>
        <row r="221">
          <cell r="B221" t="str">
            <v xml:space="preserve"> Oseng-Oseng Daging</v>
          </cell>
          <cell r="C221" t="str">
            <v>D sapi</v>
          </cell>
          <cell r="D221">
            <v>100</v>
          </cell>
          <cell r="E221">
            <v>207</v>
          </cell>
          <cell r="F221">
            <v>18.8</v>
          </cell>
          <cell r="G221">
            <v>14</v>
          </cell>
          <cell r="H221">
            <v>0</v>
          </cell>
          <cell r="I221">
            <v>66</v>
          </cell>
          <cell r="J221">
            <v>11</v>
          </cell>
          <cell r="K221">
            <v>170</v>
          </cell>
          <cell r="L221">
            <v>2.8</v>
          </cell>
          <cell r="M221">
            <v>30</v>
          </cell>
          <cell r="N221">
            <v>0.08</v>
          </cell>
          <cell r="O221">
            <v>0</v>
          </cell>
        </row>
        <row r="222">
          <cell r="C222" t="str">
            <v>Minyak</v>
          </cell>
          <cell r="D222">
            <v>5</v>
          </cell>
          <cell r="E222">
            <v>43.5</v>
          </cell>
          <cell r="F222">
            <v>0.05</v>
          </cell>
          <cell r="G222">
            <v>4.9000000000000004</v>
          </cell>
          <cell r="H222">
            <v>0</v>
          </cell>
          <cell r="I222">
            <v>0.03</v>
          </cell>
          <cell r="J222">
            <v>0.15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B223" t="str">
            <v>Oseng-Oseng Daging</v>
          </cell>
          <cell r="E223">
            <v>250.5</v>
          </cell>
          <cell r="F223">
            <v>18.850000000000001</v>
          </cell>
          <cell r="G223">
            <v>18.899999999999999</v>
          </cell>
          <cell r="H223">
            <v>0</v>
          </cell>
          <cell r="I223">
            <v>66.03</v>
          </cell>
          <cell r="J223">
            <v>11.15</v>
          </cell>
          <cell r="K223">
            <v>170</v>
          </cell>
          <cell r="L223">
            <v>2.8</v>
          </cell>
          <cell r="M223">
            <v>30</v>
          </cell>
          <cell r="N223">
            <v>0.08</v>
          </cell>
          <cell r="O223">
            <v>0</v>
          </cell>
        </row>
        <row r="224">
          <cell r="B224" t="str">
            <v xml:space="preserve"> Dendeng balado</v>
          </cell>
          <cell r="C224" t="str">
            <v>Dendeng</v>
          </cell>
          <cell r="D224">
            <v>100</v>
          </cell>
          <cell r="E224">
            <v>433</v>
          </cell>
          <cell r="F224">
            <v>55</v>
          </cell>
          <cell r="G224">
            <v>9</v>
          </cell>
          <cell r="H224">
            <v>0</v>
          </cell>
          <cell r="I224">
            <v>25</v>
          </cell>
          <cell r="J224">
            <v>30</v>
          </cell>
          <cell r="K224">
            <v>370</v>
          </cell>
          <cell r="L224">
            <v>5.0999999999999996</v>
          </cell>
          <cell r="M224">
            <v>0</v>
          </cell>
          <cell r="N224">
            <v>0.1</v>
          </cell>
          <cell r="O224">
            <v>0</v>
          </cell>
        </row>
        <row r="225">
          <cell r="C225" t="str">
            <v>Minyak</v>
          </cell>
          <cell r="D225">
            <v>5</v>
          </cell>
          <cell r="E225">
            <v>43.5</v>
          </cell>
          <cell r="F225">
            <v>0.05</v>
          </cell>
          <cell r="G225">
            <v>4.9000000000000004</v>
          </cell>
          <cell r="H225">
            <v>0</v>
          </cell>
          <cell r="I225">
            <v>0.03</v>
          </cell>
          <cell r="J225">
            <v>0.15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B226" t="str">
            <v>Dendeng balado</v>
          </cell>
          <cell r="E226">
            <v>476.5</v>
          </cell>
          <cell r="F226">
            <v>55.05</v>
          </cell>
          <cell r="G226">
            <v>13.9</v>
          </cell>
          <cell r="H226">
            <v>0</v>
          </cell>
          <cell r="I226">
            <v>25.03</v>
          </cell>
          <cell r="J226">
            <v>30.15</v>
          </cell>
          <cell r="K226">
            <v>370</v>
          </cell>
          <cell r="L226">
            <v>5.0999999999999996</v>
          </cell>
          <cell r="M226">
            <v>0</v>
          </cell>
          <cell r="N226">
            <v>0.1</v>
          </cell>
          <cell r="O226">
            <v>0</v>
          </cell>
        </row>
        <row r="227">
          <cell r="B227" t="str">
            <v xml:space="preserve"> Gulai kikil</v>
          </cell>
          <cell r="C227" t="str">
            <v>Kikil sapi</v>
          </cell>
          <cell r="D227">
            <v>100</v>
          </cell>
          <cell r="E227">
            <v>207</v>
          </cell>
          <cell r="F227">
            <v>18.8</v>
          </cell>
          <cell r="G227">
            <v>14</v>
          </cell>
          <cell r="H227">
            <v>0</v>
          </cell>
          <cell r="I227">
            <v>66</v>
          </cell>
          <cell r="J227">
            <v>11</v>
          </cell>
          <cell r="K227">
            <v>170</v>
          </cell>
          <cell r="L227">
            <v>2.8</v>
          </cell>
          <cell r="M227">
            <v>30</v>
          </cell>
          <cell r="N227">
            <v>0.08</v>
          </cell>
          <cell r="O227">
            <v>0</v>
          </cell>
          <cell r="P227">
            <v>1050</v>
          </cell>
          <cell r="Q227">
            <v>0</v>
          </cell>
        </row>
        <row r="228">
          <cell r="C228" t="str">
            <v>Santan</v>
          </cell>
          <cell r="D228">
            <v>10</v>
          </cell>
          <cell r="E228">
            <v>32.4</v>
          </cell>
          <cell r="F228">
            <v>0.42</v>
          </cell>
          <cell r="G228">
            <v>3.43</v>
          </cell>
          <cell r="H228">
            <v>0.56000000000000005</v>
          </cell>
          <cell r="I228">
            <v>5.49</v>
          </cell>
          <cell r="J228">
            <v>1.4</v>
          </cell>
          <cell r="K228">
            <v>4.5</v>
          </cell>
          <cell r="L228">
            <v>0.19</v>
          </cell>
          <cell r="M228">
            <v>0</v>
          </cell>
          <cell r="N228">
            <v>2E-3</v>
          </cell>
          <cell r="O228">
            <v>0.2</v>
          </cell>
          <cell r="P228">
            <v>185</v>
          </cell>
          <cell r="Q228">
            <v>0</v>
          </cell>
        </row>
        <row r="229">
          <cell r="B229" t="str">
            <v>Gulai kikil</v>
          </cell>
          <cell r="E229">
            <v>239.4</v>
          </cell>
          <cell r="F229">
            <v>19.22</v>
          </cell>
          <cell r="G229">
            <v>17.43</v>
          </cell>
          <cell r="H229">
            <v>0.56000000000000005</v>
          </cell>
          <cell r="I229">
            <v>71.489999999999995</v>
          </cell>
          <cell r="J229">
            <v>12.4</v>
          </cell>
          <cell r="K229">
            <v>174.5</v>
          </cell>
          <cell r="L229">
            <v>2.99</v>
          </cell>
          <cell r="M229">
            <v>30</v>
          </cell>
          <cell r="N229">
            <v>8.2000000000000003E-2</v>
          </cell>
          <cell r="O229">
            <v>0.2</v>
          </cell>
          <cell r="P229">
            <v>1235</v>
          </cell>
          <cell r="Q229">
            <v>0</v>
          </cell>
        </row>
        <row r="230">
          <cell r="B230" t="str">
            <v xml:space="preserve"> Kalio Hati</v>
          </cell>
          <cell r="C230" t="str">
            <v>Hati sapi</v>
          </cell>
          <cell r="D230">
            <v>100</v>
          </cell>
          <cell r="E230">
            <v>136</v>
          </cell>
          <cell r="F230">
            <v>19.7</v>
          </cell>
          <cell r="G230">
            <v>3.2</v>
          </cell>
          <cell r="H230">
            <v>6</v>
          </cell>
          <cell r="I230">
            <v>70</v>
          </cell>
          <cell r="J230">
            <v>7</v>
          </cell>
          <cell r="K230">
            <v>358</v>
          </cell>
          <cell r="L230">
            <v>6.6</v>
          </cell>
          <cell r="M230">
            <v>43900</v>
          </cell>
          <cell r="N230">
            <v>0.26</v>
          </cell>
          <cell r="O230">
            <v>31</v>
          </cell>
        </row>
        <row r="231">
          <cell r="C231" t="str">
            <v>Minyak</v>
          </cell>
          <cell r="D231">
            <v>5</v>
          </cell>
          <cell r="E231">
            <v>43.5</v>
          </cell>
          <cell r="F231">
            <v>0.05</v>
          </cell>
          <cell r="G231">
            <v>4.9000000000000004</v>
          </cell>
          <cell r="H231">
            <v>0</v>
          </cell>
          <cell r="I231">
            <v>0.03</v>
          </cell>
          <cell r="J231">
            <v>0.15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</row>
        <row r="232">
          <cell r="B232" t="str">
            <v>Kalio Hati</v>
          </cell>
          <cell r="E232">
            <v>179.5</v>
          </cell>
          <cell r="F232">
            <v>19.75</v>
          </cell>
          <cell r="G232">
            <v>8.1000000000000014</v>
          </cell>
          <cell r="H232">
            <v>6</v>
          </cell>
          <cell r="I232">
            <v>70.03</v>
          </cell>
          <cell r="J232">
            <v>7.15</v>
          </cell>
          <cell r="K232">
            <v>358</v>
          </cell>
          <cell r="L232">
            <v>6.6</v>
          </cell>
          <cell r="M232">
            <v>43900</v>
          </cell>
          <cell r="N232">
            <v>0.26</v>
          </cell>
          <cell r="O232">
            <v>31</v>
          </cell>
          <cell r="P232">
            <v>0</v>
          </cell>
          <cell r="Q232">
            <v>0</v>
          </cell>
        </row>
        <row r="233">
          <cell r="B233" t="str">
            <v xml:space="preserve"> Paru Balado</v>
          </cell>
          <cell r="C233" t="str">
            <v>Paru</v>
          </cell>
          <cell r="D233">
            <v>100</v>
          </cell>
          <cell r="E233">
            <v>207</v>
          </cell>
          <cell r="F233">
            <v>18.8</v>
          </cell>
          <cell r="G233">
            <v>14</v>
          </cell>
          <cell r="H233">
            <v>0</v>
          </cell>
          <cell r="I233">
            <v>66</v>
          </cell>
          <cell r="J233">
            <v>11</v>
          </cell>
          <cell r="K233">
            <v>170</v>
          </cell>
          <cell r="L233">
            <v>2.8</v>
          </cell>
          <cell r="M233">
            <v>30</v>
          </cell>
          <cell r="N233">
            <v>0.08</v>
          </cell>
          <cell r="O233">
            <v>0</v>
          </cell>
        </row>
        <row r="234">
          <cell r="C234" t="str">
            <v>Minyak</v>
          </cell>
          <cell r="D234">
            <v>5</v>
          </cell>
          <cell r="E234">
            <v>43.5</v>
          </cell>
          <cell r="F234">
            <v>0.05</v>
          </cell>
          <cell r="G234">
            <v>4.9000000000000004</v>
          </cell>
          <cell r="H234">
            <v>0</v>
          </cell>
          <cell r="I234">
            <v>0.03</v>
          </cell>
          <cell r="J234">
            <v>0.15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</row>
        <row r="235">
          <cell r="B235" t="str">
            <v>Paru Balado</v>
          </cell>
          <cell r="E235">
            <v>250.5</v>
          </cell>
          <cell r="F235">
            <v>18.850000000000001</v>
          </cell>
          <cell r="G235">
            <v>18.899999999999999</v>
          </cell>
          <cell r="H235">
            <v>0</v>
          </cell>
          <cell r="I235">
            <v>66.03</v>
          </cell>
          <cell r="J235">
            <v>11.15</v>
          </cell>
          <cell r="K235">
            <v>170</v>
          </cell>
          <cell r="L235">
            <v>2.8</v>
          </cell>
          <cell r="M235">
            <v>30</v>
          </cell>
          <cell r="N235">
            <v>0.08</v>
          </cell>
          <cell r="O235">
            <v>0</v>
          </cell>
          <cell r="P235">
            <v>0</v>
          </cell>
          <cell r="Q235">
            <v>0</v>
          </cell>
        </row>
        <row r="236">
          <cell r="B236" t="str">
            <v>Besengek Daging</v>
          </cell>
          <cell r="C236" t="str">
            <v>Daging sapi</v>
          </cell>
          <cell r="D236">
            <v>100</v>
          </cell>
          <cell r="E236">
            <v>207</v>
          </cell>
          <cell r="F236">
            <v>18.8</v>
          </cell>
          <cell r="G236">
            <v>14</v>
          </cell>
          <cell r="H236">
            <v>0</v>
          </cell>
          <cell r="I236">
            <v>66</v>
          </cell>
          <cell r="J236">
            <v>11</v>
          </cell>
          <cell r="K236">
            <v>170</v>
          </cell>
          <cell r="L236">
            <v>2.8</v>
          </cell>
          <cell r="M236">
            <v>30</v>
          </cell>
          <cell r="N236">
            <v>0.08</v>
          </cell>
          <cell r="O236">
            <v>0</v>
          </cell>
        </row>
        <row r="237">
          <cell r="B237" t="str">
            <v xml:space="preserve"> Samgor printil</v>
          </cell>
          <cell r="C237" t="str">
            <v>Daging giling</v>
          </cell>
          <cell r="D237">
            <v>100</v>
          </cell>
          <cell r="E237">
            <v>207</v>
          </cell>
          <cell r="F237">
            <v>18.8</v>
          </cell>
          <cell r="G237">
            <v>14</v>
          </cell>
          <cell r="H237">
            <v>0</v>
          </cell>
          <cell r="I237">
            <v>66</v>
          </cell>
          <cell r="J237">
            <v>11</v>
          </cell>
          <cell r="K237">
            <v>170</v>
          </cell>
          <cell r="L237">
            <v>2.8</v>
          </cell>
          <cell r="M237">
            <v>30</v>
          </cell>
          <cell r="N237">
            <v>0.08</v>
          </cell>
          <cell r="O237">
            <v>0</v>
          </cell>
        </row>
        <row r="238">
          <cell r="C238" t="str">
            <v>Telor</v>
          </cell>
          <cell r="D238">
            <v>10</v>
          </cell>
          <cell r="E238">
            <v>16.2</v>
          </cell>
          <cell r="F238">
            <v>1.28</v>
          </cell>
          <cell r="G238">
            <v>1.1499999999999999</v>
          </cell>
          <cell r="H238">
            <v>7.0000000000000007E-2</v>
          </cell>
          <cell r="I238">
            <v>7.4</v>
          </cell>
          <cell r="J238">
            <v>5.4</v>
          </cell>
          <cell r="K238">
            <v>18</v>
          </cell>
          <cell r="L238">
            <v>0.27</v>
          </cell>
          <cell r="M238">
            <v>90</v>
          </cell>
          <cell r="N238">
            <v>0.01</v>
          </cell>
          <cell r="O238">
            <v>0</v>
          </cell>
        </row>
        <row r="239">
          <cell r="C239" t="str">
            <v xml:space="preserve">Minyak </v>
          </cell>
          <cell r="D239">
            <v>5</v>
          </cell>
          <cell r="E239">
            <v>43.5</v>
          </cell>
          <cell r="F239">
            <v>0.05</v>
          </cell>
          <cell r="G239">
            <v>4.9000000000000004</v>
          </cell>
          <cell r="H239">
            <v>0</v>
          </cell>
          <cell r="I239">
            <v>0.03</v>
          </cell>
          <cell r="J239">
            <v>0.15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</row>
        <row r="240">
          <cell r="B240" t="str">
            <v>Samgor printil</v>
          </cell>
          <cell r="E240">
            <v>266.7</v>
          </cell>
          <cell r="F240">
            <v>20.13</v>
          </cell>
          <cell r="G240">
            <v>20.05</v>
          </cell>
          <cell r="H240">
            <v>7.0000000000000007E-2</v>
          </cell>
          <cell r="I240">
            <v>73.430000000000007</v>
          </cell>
          <cell r="J240">
            <v>16.55</v>
          </cell>
          <cell r="K240">
            <v>188</v>
          </cell>
          <cell r="L240">
            <v>3.07</v>
          </cell>
          <cell r="M240">
            <v>120</v>
          </cell>
          <cell r="N240">
            <v>0.09</v>
          </cell>
          <cell r="O240">
            <v>0</v>
          </cell>
        </row>
        <row r="241">
          <cell r="B241" t="str">
            <v xml:space="preserve"> Daging gr saos Kecap</v>
          </cell>
          <cell r="C241" t="str">
            <v>Daging sapi</v>
          </cell>
          <cell r="D241">
            <v>100</v>
          </cell>
          <cell r="E241">
            <v>207</v>
          </cell>
          <cell r="F241">
            <v>18.8</v>
          </cell>
          <cell r="G241">
            <v>14</v>
          </cell>
          <cell r="H241">
            <v>0</v>
          </cell>
          <cell r="I241">
            <v>66</v>
          </cell>
          <cell r="J241">
            <v>11</v>
          </cell>
          <cell r="K241">
            <v>170</v>
          </cell>
          <cell r="L241">
            <v>2.8</v>
          </cell>
          <cell r="M241">
            <v>30</v>
          </cell>
          <cell r="N241">
            <v>0.08</v>
          </cell>
          <cell r="O241">
            <v>0</v>
          </cell>
        </row>
        <row r="242">
          <cell r="C242" t="str">
            <v>Minyak</v>
          </cell>
          <cell r="D242">
            <v>5</v>
          </cell>
          <cell r="E242">
            <v>43.5</v>
          </cell>
          <cell r="F242">
            <v>0.05</v>
          </cell>
          <cell r="G242">
            <v>4.9000000000000004</v>
          </cell>
          <cell r="H242">
            <v>0</v>
          </cell>
          <cell r="I242">
            <v>0.03</v>
          </cell>
          <cell r="J242">
            <v>0.15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C243" t="str">
            <v>Kecap</v>
          </cell>
          <cell r="D243">
            <v>25</v>
          </cell>
          <cell r="E243">
            <v>11.5</v>
          </cell>
          <cell r="F243">
            <v>1.425</v>
          </cell>
          <cell r="G243">
            <v>0.32500000000000001</v>
          </cell>
          <cell r="H243">
            <v>2.25</v>
          </cell>
          <cell r="I243">
            <v>15.75</v>
          </cell>
          <cell r="J243">
            <v>30.75</v>
          </cell>
          <cell r="K243">
            <v>24</v>
          </cell>
          <cell r="L243">
            <v>1.425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</row>
        <row r="244">
          <cell r="B244" t="str">
            <v>Daging gr saos Kecap</v>
          </cell>
          <cell r="E244">
            <v>262</v>
          </cell>
          <cell r="F244">
            <v>20.275000000000002</v>
          </cell>
          <cell r="G244">
            <v>19.224999999999998</v>
          </cell>
          <cell r="H244">
            <v>2.25</v>
          </cell>
          <cell r="I244">
            <v>81.78</v>
          </cell>
          <cell r="J244">
            <v>41.9</v>
          </cell>
          <cell r="K244">
            <v>194</v>
          </cell>
          <cell r="L244">
            <v>4.2249999999999996</v>
          </cell>
          <cell r="M244">
            <v>30</v>
          </cell>
          <cell r="N244">
            <v>0.08</v>
          </cell>
          <cell r="O244">
            <v>0</v>
          </cell>
          <cell r="P244">
            <v>0</v>
          </cell>
          <cell r="Q244">
            <v>0</v>
          </cell>
        </row>
        <row r="245">
          <cell r="B245" t="str">
            <v xml:space="preserve"> Usus Goreng</v>
          </cell>
          <cell r="C245" t="str">
            <v>Usus</v>
          </cell>
          <cell r="D245">
            <v>75</v>
          </cell>
          <cell r="E245">
            <v>97.5</v>
          </cell>
          <cell r="F245">
            <v>10.5</v>
          </cell>
          <cell r="G245">
            <v>5.4</v>
          </cell>
          <cell r="H245">
            <v>1.125</v>
          </cell>
          <cell r="I245">
            <v>57.524999999999999</v>
          </cell>
          <cell r="J245">
            <v>10.5</v>
          </cell>
          <cell r="K245">
            <v>86.25</v>
          </cell>
          <cell r="L245">
            <v>3</v>
          </cell>
          <cell r="M245">
            <v>150</v>
          </cell>
          <cell r="N245">
            <v>0.06</v>
          </cell>
          <cell r="O245">
            <v>0</v>
          </cell>
        </row>
        <row r="246">
          <cell r="C246" t="str">
            <v>Minyak</v>
          </cell>
          <cell r="D246">
            <v>5</v>
          </cell>
          <cell r="E246">
            <v>43.5</v>
          </cell>
          <cell r="F246">
            <v>0.05</v>
          </cell>
          <cell r="G246">
            <v>4.9000000000000004</v>
          </cell>
          <cell r="H246">
            <v>0</v>
          </cell>
          <cell r="I246">
            <v>0.03</v>
          </cell>
          <cell r="J246">
            <v>0.15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Usus Goreng</v>
          </cell>
          <cell r="E247">
            <v>141</v>
          </cell>
          <cell r="F247">
            <v>10.55</v>
          </cell>
          <cell r="G247">
            <v>10.3</v>
          </cell>
          <cell r="H247">
            <v>1.125</v>
          </cell>
          <cell r="I247">
            <v>57.555</v>
          </cell>
          <cell r="J247">
            <v>10.65</v>
          </cell>
          <cell r="K247">
            <v>86.25</v>
          </cell>
          <cell r="L247">
            <v>3</v>
          </cell>
          <cell r="M247">
            <v>150</v>
          </cell>
          <cell r="N247">
            <v>0.06</v>
          </cell>
          <cell r="O247">
            <v>0</v>
          </cell>
        </row>
        <row r="248">
          <cell r="B248" t="str">
            <v xml:space="preserve"> Gulai Kambing</v>
          </cell>
          <cell r="C248" t="str">
            <v>Kambing</v>
          </cell>
          <cell r="D248">
            <v>100</v>
          </cell>
          <cell r="E248">
            <v>154</v>
          </cell>
          <cell r="F248">
            <v>16.600000000000001</v>
          </cell>
          <cell r="G248">
            <v>9.1999999999999993</v>
          </cell>
          <cell r="H248">
            <v>0</v>
          </cell>
          <cell r="I248">
            <v>70.3</v>
          </cell>
          <cell r="J248">
            <v>11</v>
          </cell>
          <cell r="K248">
            <v>124</v>
          </cell>
          <cell r="L248">
            <v>1</v>
          </cell>
          <cell r="M248">
            <v>0</v>
          </cell>
          <cell r="N248">
            <v>0.09</v>
          </cell>
          <cell r="O248">
            <v>0</v>
          </cell>
          <cell r="P248">
            <v>700</v>
          </cell>
          <cell r="Q248">
            <v>0</v>
          </cell>
        </row>
        <row r="249">
          <cell r="C249" t="str">
            <v>Santan</v>
          </cell>
          <cell r="D249">
            <v>10</v>
          </cell>
          <cell r="E249">
            <v>32.4</v>
          </cell>
          <cell r="F249">
            <v>0.42</v>
          </cell>
          <cell r="G249">
            <v>3.43</v>
          </cell>
          <cell r="H249">
            <v>0.56000000000000005</v>
          </cell>
          <cell r="I249">
            <v>5.49</v>
          </cell>
          <cell r="J249">
            <v>1.4</v>
          </cell>
          <cell r="K249">
            <v>4.5</v>
          </cell>
          <cell r="L249">
            <v>0.19</v>
          </cell>
          <cell r="M249">
            <v>0</v>
          </cell>
          <cell r="N249">
            <v>2E-3</v>
          </cell>
          <cell r="O249">
            <v>0.2</v>
          </cell>
          <cell r="P249">
            <v>185</v>
          </cell>
          <cell r="Q249">
            <v>0</v>
          </cell>
        </row>
        <row r="250">
          <cell r="B250" t="str">
            <v>Gulai Kambing</v>
          </cell>
          <cell r="E250">
            <v>186.4</v>
          </cell>
          <cell r="F250">
            <v>17.020000000000003</v>
          </cell>
          <cell r="G250">
            <v>12.629999999999999</v>
          </cell>
          <cell r="H250">
            <v>0.56000000000000005</v>
          </cell>
          <cell r="I250">
            <v>75.789999999999992</v>
          </cell>
          <cell r="J250">
            <v>12.4</v>
          </cell>
          <cell r="K250">
            <v>128.5</v>
          </cell>
          <cell r="L250">
            <v>1.19</v>
          </cell>
          <cell r="M250">
            <v>0</v>
          </cell>
          <cell r="N250">
            <v>9.1999999999999998E-2</v>
          </cell>
          <cell r="O250">
            <v>0.2</v>
          </cell>
          <cell r="P250">
            <v>885</v>
          </cell>
          <cell r="Q250">
            <v>0</v>
          </cell>
        </row>
        <row r="251">
          <cell r="B251" t="str">
            <v>Daging Dendeng</v>
          </cell>
          <cell r="C251" t="str">
            <v>Dendeng</v>
          </cell>
          <cell r="D251">
            <v>100</v>
          </cell>
          <cell r="E251">
            <v>433</v>
          </cell>
          <cell r="F251">
            <v>55</v>
          </cell>
          <cell r="G251">
            <v>9</v>
          </cell>
          <cell r="H251">
            <v>0</v>
          </cell>
          <cell r="I251">
            <v>25</v>
          </cell>
          <cell r="J251">
            <v>30</v>
          </cell>
          <cell r="K251">
            <v>370</v>
          </cell>
          <cell r="L251">
            <v>5.0999999999999996</v>
          </cell>
          <cell r="M251">
            <v>0</v>
          </cell>
          <cell r="N251">
            <v>0.1</v>
          </cell>
          <cell r="O251">
            <v>0</v>
          </cell>
        </row>
        <row r="252">
          <cell r="B252" t="str">
            <v xml:space="preserve"> Hati Sapi Goreng</v>
          </cell>
          <cell r="C252" t="str">
            <v>Hati sapi</v>
          </cell>
          <cell r="D252">
            <v>100</v>
          </cell>
          <cell r="E252">
            <v>136</v>
          </cell>
          <cell r="F252">
            <v>19.7</v>
          </cell>
          <cell r="G252">
            <v>3.2</v>
          </cell>
          <cell r="H252">
            <v>6</v>
          </cell>
          <cell r="I252">
            <v>70</v>
          </cell>
          <cell r="J252">
            <v>7</v>
          </cell>
          <cell r="K252">
            <v>358</v>
          </cell>
          <cell r="L252">
            <v>6.6</v>
          </cell>
          <cell r="M252">
            <v>43900</v>
          </cell>
          <cell r="N252">
            <v>0.26</v>
          </cell>
          <cell r="O252">
            <v>31</v>
          </cell>
        </row>
        <row r="253">
          <cell r="C253" t="str">
            <v>Minyak</v>
          </cell>
          <cell r="D253">
            <v>5</v>
          </cell>
          <cell r="E253">
            <v>43.5</v>
          </cell>
          <cell r="F253">
            <v>0.05</v>
          </cell>
          <cell r="G253">
            <v>4.9000000000000004</v>
          </cell>
          <cell r="H253">
            <v>0</v>
          </cell>
          <cell r="I253">
            <v>0.03</v>
          </cell>
          <cell r="J253">
            <v>0.15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</row>
        <row r="254">
          <cell r="B254" t="str">
            <v>Hati Sapi Goreng</v>
          </cell>
          <cell r="E254">
            <v>179.5</v>
          </cell>
          <cell r="F254">
            <v>19.75</v>
          </cell>
          <cell r="G254">
            <v>8.1000000000000014</v>
          </cell>
          <cell r="H254">
            <v>6</v>
          </cell>
          <cell r="I254">
            <v>70.03</v>
          </cell>
          <cell r="J254">
            <v>7.15</v>
          </cell>
          <cell r="K254">
            <v>358</v>
          </cell>
          <cell r="L254">
            <v>6.6</v>
          </cell>
          <cell r="M254">
            <v>43900</v>
          </cell>
          <cell r="N254">
            <v>0.26</v>
          </cell>
          <cell r="O254">
            <v>31</v>
          </cell>
          <cell r="P254">
            <v>0</v>
          </cell>
          <cell r="Q254">
            <v>0</v>
          </cell>
        </row>
        <row r="255">
          <cell r="B255" t="str">
            <v xml:space="preserve"> Soto Sulung</v>
          </cell>
          <cell r="C255" t="str">
            <v>Babat</v>
          </cell>
          <cell r="D255">
            <v>50</v>
          </cell>
          <cell r="E255">
            <v>103.5</v>
          </cell>
          <cell r="F255">
            <v>9.4</v>
          </cell>
          <cell r="G255">
            <v>7</v>
          </cell>
          <cell r="H255">
            <v>0</v>
          </cell>
          <cell r="I255">
            <v>33</v>
          </cell>
          <cell r="J255">
            <v>5.5</v>
          </cell>
          <cell r="K255">
            <v>85</v>
          </cell>
          <cell r="L255">
            <v>1.4</v>
          </cell>
          <cell r="M255">
            <v>15</v>
          </cell>
          <cell r="N255">
            <v>0.04</v>
          </cell>
          <cell r="O255">
            <v>0</v>
          </cell>
        </row>
        <row r="256">
          <cell r="C256" t="str">
            <v>Margarine</v>
          </cell>
          <cell r="D256">
            <v>5</v>
          </cell>
          <cell r="E256">
            <v>36</v>
          </cell>
          <cell r="F256">
            <v>0.03</v>
          </cell>
          <cell r="G256">
            <v>4.05</v>
          </cell>
          <cell r="H256">
            <v>0.02</v>
          </cell>
          <cell r="I256">
            <v>0.78</v>
          </cell>
          <cell r="J256">
            <v>1</v>
          </cell>
          <cell r="K256">
            <v>0.8</v>
          </cell>
          <cell r="L256">
            <v>0</v>
          </cell>
          <cell r="M256">
            <v>100</v>
          </cell>
          <cell r="N256">
            <v>0</v>
          </cell>
          <cell r="O256">
            <v>0</v>
          </cell>
        </row>
        <row r="257">
          <cell r="B257" t="str">
            <v>Soto Sulung</v>
          </cell>
          <cell r="E257">
            <v>139.5</v>
          </cell>
          <cell r="F257">
            <v>9.43</v>
          </cell>
          <cell r="G257">
            <v>11.05</v>
          </cell>
          <cell r="H257">
            <v>0.02</v>
          </cell>
          <cell r="I257">
            <v>33.78</v>
          </cell>
          <cell r="J257">
            <v>6.5</v>
          </cell>
          <cell r="K257">
            <v>85.8</v>
          </cell>
          <cell r="L257">
            <v>1.4</v>
          </cell>
          <cell r="M257">
            <v>115</v>
          </cell>
          <cell r="N257">
            <v>0.04</v>
          </cell>
          <cell r="O257">
            <v>0</v>
          </cell>
        </row>
        <row r="258">
          <cell r="B258" t="str">
            <v xml:space="preserve"> Kripik Paru</v>
          </cell>
          <cell r="C258" t="str">
            <v>Paru</v>
          </cell>
          <cell r="D258">
            <v>50</v>
          </cell>
          <cell r="E258">
            <v>103.5</v>
          </cell>
          <cell r="F258">
            <v>9.4</v>
          </cell>
          <cell r="G258">
            <v>7</v>
          </cell>
          <cell r="H258">
            <v>0</v>
          </cell>
          <cell r="I258">
            <v>33</v>
          </cell>
          <cell r="J258">
            <v>5.5</v>
          </cell>
          <cell r="K258">
            <v>85</v>
          </cell>
          <cell r="L258">
            <v>1.4</v>
          </cell>
          <cell r="M258">
            <v>15</v>
          </cell>
          <cell r="N258">
            <v>0.04</v>
          </cell>
          <cell r="O258">
            <v>0</v>
          </cell>
          <cell r="P258">
            <v>0</v>
          </cell>
          <cell r="Q258">
            <v>0</v>
          </cell>
        </row>
        <row r="259">
          <cell r="C259" t="str">
            <v>Minyak</v>
          </cell>
          <cell r="D259">
            <v>5</v>
          </cell>
          <cell r="E259">
            <v>43.5</v>
          </cell>
          <cell r="F259">
            <v>0.05</v>
          </cell>
          <cell r="G259">
            <v>4.9000000000000004</v>
          </cell>
          <cell r="H259">
            <v>0</v>
          </cell>
          <cell r="I259">
            <v>0.03</v>
          </cell>
          <cell r="J259">
            <v>0.15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</row>
        <row r="260">
          <cell r="B260" t="str">
            <v>Kripik Paru</v>
          </cell>
          <cell r="E260">
            <v>147</v>
          </cell>
          <cell r="F260">
            <v>9.4500000000000011</v>
          </cell>
          <cell r="G260">
            <v>11.9</v>
          </cell>
          <cell r="H260">
            <v>0</v>
          </cell>
          <cell r="I260">
            <v>33.03</v>
          </cell>
          <cell r="J260">
            <v>5.65</v>
          </cell>
          <cell r="K260">
            <v>85</v>
          </cell>
          <cell r="L260">
            <v>1.4</v>
          </cell>
          <cell r="M260">
            <v>15</v>
          </cell>
          <cell r="N260">
            <v>0.04</v>
          </cell>
          <cell r="O260">
            <v>0</v>
          </cell>
          <cell r="P260">
            <v>0</v>
          </cell>
          <cell r="Q260">
            <v>0</v>
          </cell>
        </row>
        <row r="261">
          <cell r="B261" t="str">
            <v xml:space="preserve"> Hati Panggang</v>
          </cell>
          <cell r="C261" t="str">
            <v>Hati sapi</v>
          </cell>
          <cell r="D261">
            <v>100</v>
          </cell>
          <cell r="E261">
            <v>136</v>
          </cell>
          <cell r="F261">
            <v>19.7</v>
          </cell>
          <cell r="G261">
            <v>3.2</v>
          </cell>
          <cell r="H261">
            <v>6</v>
          </cell>
          <cell r="I261">
            <v>70</v>
          </cell>
          <cell r="J261">
            <v>7</v>
          </cell>
          <cell r="K261">
            <v>358</v>
          </cell>
          <cell r="L261">
            <v>6.6</v>
          </cell>
          <cell r="M261">
            <v>43900</v>
          </cell>
          <cell r="N261">
            <v>0.26</v>
          </cell>
          <cell r="O261">
            <v>31</v>
          </cell>
        </row>
        <row r="262">
          <cell r="C262" t="str">
            <v>Kecap</v>
          </cell>
          <cell r="D262">
            <v>10</v>
          </cell>
          <cell r="E262">
            <v>4.5999999999999996</v>
          </cell>
          <cell r="F262">
            <v>0.56999999999999995</v>
          </cell>
          <cell r="G262">
            <v>0.13</v>
          </cell>
          <cell r="H262">
            <v>0.9</v>
          </cell>
          <cell r="I262">
            <v>6.3</v>
          </cell>
          <cell r="J262">
            <v>12.3</v>
          </cell>
          <cell r="K262">
            <v>9.6</v>
          </cell>
          <cell r="L262">
            <v>0.56999999999999995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</row>
        <row r="263">
          <cell r="B263" t="str">
            <v>Hati Panggang</v>
          </cell>
          <cell r="E263">
            <v>140.6</v>
          </cell>
          <cell r="F263">
            <v>20.27</v>
          </cell>
          <cell r="G263">
            <v>3.33</v>
          </cell>
          <cell r="H263">
            <v>6.9</v>
          </cell>
          <cell r="I263">
            <v>76.3</v>
          </cell>
          <cell r="J263">
            <v>19.3</v>
          </cell>
          <cell r="K263">
            <v>367.6</v>
          </cell>
          <cell r="L263">
            <v>7.17</v>
          </cell>
          <cell r="M263">
            <v>43900</v>
          </cell>
          <cell r="N263">
            <v>0.26</v>
          </cell>
          <cell r="O263">
            <v>31</v>
          </cell>
          <cell r="P263">
            <v>0</v>
          </cell>
          <cell r="Q263">
            <v>0</v>
          </cell>
        </row>
        <row r="264">
          <cell r="B264" t="str">
            <v xml:space="preserve"> Semur Hati Ampla</v>
          </cell>
          <cell r="C264" t="str">
            <v>Hati sapi</v>
          </cell>
          <cell r="D264">
            <v>100</v>
          </cell>
          <cell r="E264">
            <v>136</v>
          </cell>
          <cell r="F264">
            <v>19.7</v>
          </cell>
          <cell r="G264">
            <v>3.2</v>
          </cell>
          <cell r="H264">
            <v>6</v>
          </cell>
          <cell r="I264">
            <v>70</v>
          </cell>
          <cell r="J264">
            <v>7</v>
          </cell>
          <cell r="K264">
            <v>358</v>
          </cell>
          <cell r="L264">
            <v>6.6</v>
          </cell>
          <cell r="M264">
            <v>43900</v>
          </cell>
          <cell r="N264">
            <v>0.26</v>
          </cell>
          <cell r="O264">
            <v>31</v>
          </cell>
        </row>
        <row r="265">
          <cell r="C265" t="str">
            <v>Kecap</v>
          </cell>
          <cell r="D265">
            <v>25</v>
          </cell>
          <cell r="E265">
            <v>11.5</v>
          </cell>
          <cell r="F265">
            <v>1.4249999999999998</v>
          </cell>
          <cell r="G265">
            <v>0.32500000000000001</v>
          </cell>
          <cell r="H265">
            <v>2.25</v>
          </cell>
          <cell r="I265">
            <v>15.75</v>
          </cell>
          <cell r="J265">
            <v>30.75</v>
          </cell>
          <cell r="K265">
            <v>24</v>
          </cell>
          <cell r="L265">
            <v>1.4249999999999998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</row>
        <row r="266">
          <cell r="B266" t="str">
            <v>Semur Hati Ampla</v>
          </cell>
          <cell r="E266">
            <v>147.5</v>
          </cell>
          <cell r="F266">
            <v>21.125</v>
          </cell>
          <cell r="G266">
            <v>3.5250000000000004</v>
          </cell>
          <cell r="H266">
            <v>8.25</v>
          </cell>
          <cell r="I266">
            <v>85.75</v>
          </cell>
          <cell r="J266">
            <v>37.75</v>
          </cell>
          <cell r="K266">
            <v>382</v>
          </cell>
          <cell r="L266">
            <v>8.0249999999999986</v>
          </cell>
          <cell r="M266">
            <v>43900</v>
          </cell>
          <cell r="N266">
            <v>0.26</v>
          </cell>
          <cell r="O266">
            <v>31</v>
          </cell>
          <cell r="P266">
            <v>0</v>
          </cell>
          <cell r="Q266">
            <v>0</v>
          </cell>
        </row>
        <row r="267">
          <cell r="B267" t="str">
            <v xml:space="preserve"> Daging bb lapis</v>
          </cell>
          <cell r="C267" t="str">
            <v>D sapi</v>
          </cell>
          <cell r="D267">
            <v>100</v>
          </cell>
          <cell r="E267">
            <v>207</v>
          </cell>
          <cell r="F267">
            <v>18.8</v>
          </cell>
          <cell r="G267">
            <v>14</v>
          </cell>
          <cell r="H267">
            <v>0</v>
          </cell>
          <cell r="I267">
            <v>66</v>
          </cell>
          <cell r="J267">
            <v>11</v>
          </cell>
          <cell r="K267">
            <v>170</v>
          </cell>
          <cell r="L267">
            <v>2.8</v>
          </cell>
          <cell r="M267">
            <v>30</v>
          </cell>
          <cell r="N267">
            <v>0.08</v>
          </cell>
          <cell r="O267">
            <v>0</v>
          </cell>
        </row>
        <row r="268">
          <cell r="C268" t="str">
            <v>Kecap</v>
          </cell>
          <cell r="D268">
            <v>10</v>
          </cell>
          <cell r="E268">
            <v>4.5999999999999996</v>
          </cell>
          <cell r="F268">
            <v>0.56999999999999995</v>
          </cell>
          <cell r="G268">
            <v>0.13</v>
          </cell>
          <cell r="H268">
            <v>0.9</v>
          </cell>
          <cell r="I268">
            <v>6.3</v>
          </cell>
          <cell r="J268">
            <v>12.3</v>
          </cell>
          <cell r="K268">
            <v>9.6</v>
          </cell>
          <cell r="L268">
            <v>0.56999999999999995</v>
          </cell>
          <cell r="M268">
            <v>0</v>
          </cell>
          <cell r="N268">
            <v>0</v>
          </cell>
          <cell r="O268">
            <v>0</v>
          </cell>
        </row>
        <row r="269">
          <cell r="B269" t="str">
            <v>Daging Lapis</v>
          </cell>
          <cell r="E269">
            <v>211.6</v>
          </cell>
          <cell r="F269">
            <v>19.37</v>
          </cell>
          <cell r="G269">
            <v>14.13</v>
          </cell>
          <cell r="H269">
            <v>0.9</v>
          </cell>
          <cell r="I269">
            <v>72.3</v>
          </cell>
          <cell r="J269">
            <v>23.3</v>
          </cell>
          <cell r="K269">
            <v>179.6</v>
          </cell>
          <cell r="L269">
            <v>3.37</v>
          </cell>
          <cell r="M269">
            <v>30</v>
          </cell>
          <cell r="N269">
            <v>0.08</v>
          </cell>
          <cell r="O269">
            <v>0</v>
          </cell>
        </row>
        <row r="270">
          <cell r="B270" t="str">
            <v xml:space="preserve"> Daging mesra</v>
          </cell>
          <cell r="C270" t="str">
            <v>Daging sapi</v>
          </cell>
          <cell r="D270">
            <v>100</v>
          </cell>
          <cell r="E270">
            <v>207</v>
          </cell>
          <cell r="F270">
            <v>18.8</v>
          </cell>
          <cell r="G270">
            <v>14</v>
          </cell>
          <cell r="H270">
            <v>0</v>
          </cell>
          <cell r="I270">
            <v>66</v>
          </cell>
          <cell r="J270">
            <v>11</v>
          </cell>
          <cell r="K270">
            <v>170</v>
          </cell>
          <cell r="L270">
            <v>2.8</v>
          </cell>
          <cell r="M270">
            <v>30</v>
          </cell>
          <cell r="N270">
            <v>0.08</v>
          </cell>
          <cell r="O270">
            <v>0</v>
          </cell>
        </row>
        <row r="271">
          <cell r="C271" t="str">
            <v>Minyak</v>
          </cell>
          <cell r="D271">
            <v>5</v>
          </cell>
          <cell r="E271">
            <v>43.5</v>
          </cell>
          <cell r="F271">
            <v>0.05</v>
          </cell>
          <cell r="G271">
            <v>4.9000000000000004</v>
          </cell>
          <cell r="H271">
            <v>0</v>
          </cell>
          <cell r="I271">
            <v>0.03</v>
          </cell>
          <cell r="J271">
            <v>0.15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</row>
        <row r="272">
          <cell r="B272" t="str">
            <v>Daging mesra</v>
          </cell>
          <cell r="E272">
            <v>250.5</v>
          </cell>
          <cell r="F272">
            <v>18.850000000000001</v>
          </cell>
          <cell r="G272">
            <v>18.899999999999999</v>
          </cell>
          <cell r="H272">
            <v>0</v>
          </cell>
          <cell r="I272">
            <v>66.03</v>
          </cell>
          <cell r="J272">
            <v>11.15</v>
          </cell>
          <cell r="K272">
            <v>170</v>
          </cell>
          <cell r="L272">
            <v>2.8</v>
          </cell>
          <cell r="M272">
            <v>30</v>
          </cell>
          <cell r="N272">
            <v>0.08</v>
          </cell>
          <cell r="O272">
            <v>0</v>
          </cell>
        </row>
        <row r="273">
          <cell r="B273" t="str">
            <v xml:space="preserve"> Bola-bola daging</v>
          </cell>
          <cell r="C273" t="str">
            <v>Daging sapi</v>
          </cell>
          <cell r="D273">
            <v>100</v>
          </cell>
          <cell r="E273">
            <v>207</v>
          </cell>
          <cell r="F273">
            <v>18.8</v>
          </cell>
          <cell r="G273">
            <v>14</v>
          </cell>
          <cell r="H273">
            <v>0</v>
          </cell>
          <cell r="I273">
            <v>66</v>
          </cell>
          <cell r="J273">
            <v>11</v>
          </cell>
          <cell r="K273">
            <v>170</v>
          </cell>
          <cell r="L273">
            <v>2.8</v>
          </cell>
          <cell r="M273">
            <v>30</v>
          </cell>
          <cell r="N273">
            <v>0.08</v>
          </cell>
          <cell r="O273">
            <v>0</v>
          </cell>
        </row>
        <row r="274">
          <cell r="C274" t="str">
            <v>Margarine</v>
          </cell>
          <cell r="D274">
            <v>5</v>
          </cell>
          <cell r="E274">
            <v>36</v>
          </cell>
          <cell r="F274">
            <v>0.03</v>
          </cell>
          <cell r="G274">
            <v>4.05</v>
          </cell>
          <cell r="H274">
            <v>0.02</v>
          </cell>
          <cell r="I274">
            <v>0.78</v>
          </cell>
          <cell r="J274">
            <v>1</v>
          </cell>
          <cell r="K274">
            <v>0.8</v>
          </cell>
          <cell r="L274">
            <v>0</v>
          </cell>
          <cell r="M274">
            <v>100</v>
          </cell>
          <cell r="N274">
            <v>0</v>
          </cell>
          <cell r="O274">
            <v>0</v>
          </cell>
        </row>
        <row r="275">
          <cell r="C275" t="str">
            <v>Kecap</v>
          </cell>
          <cell r="D275">
            <v>5</v>
          </cell>
          <cell r="E275">
            <v>2.8</v>
          </cell>
          <cell r="F275">
            <v>0.2</v>
          </cell>
          <cell r="G275">
            <v>2.5000000000000001E-2</v>
          </cell>
          <cell r="H275">
            <v>0.44500000000000001</v>
          </cell>
          <cell r="I275">
            <v>0.08</v>
          </cell>
          <cell r="J275">
            <v>2.25</v>
          </cell>
          <cell r="K275">
            <v>3.75</v>
          </cell>
          <cell r="L275">
            <v>0.1</v>
          </cell>
          <cell r="M275">
            <v>75</v>
          </cell>
          <cell r="N275">
            <v>4.0000000000000001E-3</v>
          </cell>
          <cell r="O275">
            <v>2.5</v>
          </cell>
        </row>
        <row r="276">
          <cell r="B276" t="str">
            <v>Bola - Bola Daging</v>
          </cell>
          <cell r="E276">
            <v>245.8</v>
          </cell>
          <cell r="F276">
            <v>19.03</v>
          </cell>
          <cell r="G276">
            <v>18.074999999999999</v>
          </cell>
          <cell r="H276">
            <v>0.46500000000000002</v>
          </cell>
          <cell r="I276">
            <v>66.86</v>
          </cell>
          <cell r="J276">
            <v>14.25</v>
          </cell>
          <cell r="K276">
            <v>174.55</v>
          </cell>
          <cell r="L276">
            <v>2.9</v>
          </cell>
          <cell r="M276">
            <v>205</v>
          </cell>
          <cell r="N276">
            <v>8.4000000000000005E-2</v>
          </cell>
          <cell r="O276">
            <v>2.5</v>
          </cell>
        </row>
        <row r="288">
          <cell r="B288" t="str">
            <v>ANEKA IKAN</v>
          </cell>
        </row>
        <row r="289">
          <cell r="B289" t="str">
            <v xml:space="preserve"> Ikan dabu-dabu</v>
          </cell>
          <cell r="C289" t="str">
            <v>Ikan segar</v>
          </cell>
          <cell r="D289">
            <v>100</v>
          </cell>
          <cell r="E289">
            <v>72.319999999999993</v>
          </cell>
          <cell r="F289">
            <v>10.88</v>
          </cell>
          <cell r="G289">
            <v>2.88</v>
          </cell>
          <cell r="H289">
            <v>0</v>
          </cell>
          <cell r="I289">
            <v>48.64</v>
          </cell>
          <cell r="J289">
            <v>12.8</v>
          </cell>
          <cell r="K289">
            <v>128</v>
          </cell>
          <cell r="L289">
            <v>0.64</v>
          </cell>
          <cell r="M289">
            <v>96</v>
          </cell>
          <cell r="N289">
            <v>3.2000000000000001E-2</v>
          </cell>
          <cell r="O289">
            <v>0</v>
          </cell>
          <cell r="P289">
            <v>768</v>
          </cell>
          <cell r="Q289">
            <v>0</v>
          </cell>
        </row>
        <row r="290">
          <cell r="C290" t="str">
            <v>Minyak</v>
          </cell>
          <cell r="D290">
            <v>5</v>
          </cell>
          <cell r="E290">
            <v>43.5</v>
          </cell>
          <cell r="F290">
            <v>0.05</v>
          </cell>
          <cell r="G290">
            <v>4.9000000000000004</v>
          </cell>
          <cell r="H290">
            <v>0</v>
          </cell>
          <cell r="I290">
            <v>0.03</v>
          </cell>
          <cell r="J290">
            <v>0.15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B291" t="str">
            <v>Ikan dabu-dabu</v>
          </cell>
          <cell r="E291">
            <v>115.82</v>
          </cell>
          <cell r="F291">
            <v>10.930000000000001</v>
          </cell>
          <cell r="G291">
            <v>7.78</v>
          </cell>
          <cell r="H291">
            <v>0</v>
          </cell>
          <cell r="I291">
            <v>48.67</v>
          </cell>
          <cell r="J291">
            <v>12.950000000000001</v>
          </cell>
          <cell r="K291">
            <v>128</v>
          </cell>
          <cell r="L291">
            <v>0.64</v>
          </cell>
          <cell r="M291">
            <v>96</v>
          </cell>
          <cell r="N291">
            <v>3.2000000000000001E-2</v>
          </cell>
          <cell r="O291">
            <v>0</v>
          </cell>
          <cell r="P291">
            <v>768</v>
          </cell>
          <cell r="Q291">
            <v>0</v>
          </cell>
        </row>
        <row r="292">
          <cell r="B292" t="str">
            <v xml:space="preserve"> Tumis cumi-cumi</v>
          </cell>
          <cell r="C292" t="str">
            <v>Cumi</v>
          </cell>
          <cell r="D292">
            <v>100</v>
          </cell>
          <cell r="E292">
            <v>635</v>
          </cell>
          <cell r="F292">
            <v>10.7</v>
          </cell>
          <cell r="G292">
            <v>53</v>
          </cell>
          <cell r="H292">
            <v>28.9</v>
          </cell>
          <cell r="I292">
            <v>3.1</v>
          </cell>
          <cell r="J292">
            <v>78</v>
          </cell>
          <cell r="K292">
            <v>384</v>
          </cell>
          <cell r="L292">
            <v>6.7</v>
          </cell>
          <cell r="M292">
            <v>9</v>
          </cell>
          <cell r="N292">
            <v>6.6666666666666666E-2</v>
          </cell>
          <cell r="O292">
            <v>0</v>
          </cell>
          <cell r="P292">
            <v>11700</v>
          </cell>
          <cell r="Q292">
            <v>0</v>
          </cell>
        </row>
        <row r="293">
          <cell r="C293" t="str">
            <v>Minyak</v>
          </cell>
          <cell r="D293">
            <v>5</v>
          </cell>
          <cell r="E293">
            <v>43.5</v>
          </cell>
          <cell r="F293">
            <v>0.05</v>
          </cell>
          <cell r="G293">
            <v>4.9000000000000004</v>
          </cell>
          <cell r="H293">
            <v>0</v>
          </cell>
          <cell r="I293">
            <v>0.03</v>
          </cell>
          <cell r="J293">
            <v>0.15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B294" t="str">
            <v>Tumis cumi-cumi</v>
          </cell>
          <cell r="E294">
            <v>678.5</v>
          </cell>
          <cell r="F294">
            <v>10.75</v>
          </cell>
          <cell r="G294">
            <v>57.9</v>
          </cell>
          <cell r="H294">
            <v>28.9</v>
          </cell>
          <cell r="I294">
            <v>3.13</v>
          </cell>
          <cell r="J294">
            <v>78.150000000000006</v>
          </cell>
          <cell r="K294">
            <v>384</v>
          </cell>
          <cell r="L294">
            <v>6.7</v>
          </cell>
          <cell r="M294">
            <v>9</v>
          </cell>
          <cell r="N294">
            <v>6.6666666666666666E-2</v>
          </cell>
          <cell r="O294">
            <v>0</v>
          </cell>
          <cell r="P294">
            <v>11700</v>
          </cell>
          <cell r="Q294">
            <v>0</v>
          </cell>
        </row>
        <row r="295">
          <cell r="B295" t="str">
            <v>Ikan pepes/Pepes Patin</v>
          </cell>
          <cell r="C295" t="str">
            <v>Ikan segar</v>
          </cell>
          <cell r="D295">
            <v>100</v>
          </cell>
          <cell r="E295">
            <v>72.319999999999993</v>
          </cell>
          <cell r="F295">
            <v>10.88</v>
          </cell>
          <cell r="G295">
            <v>2.88</v>
          </cell>
          <cell r="H295">
            <v>0</v>
          </cell>
          <cell r="I295">
            <v>48.64</v>
          </cell>
          <cell r="J295">
            <v>12.8</v>
          </cell>
          <cell r="K295">
            <v>128</v>
          </cell>
          <cell r="L295">
            <v>0.64</v>
          </cell>
          <cell r="M295">
            <v>96</v>
          </cell>
          <cell r="N295">
            <v>3.2000000000000001E-2</v>
          </cell>
          <cell r="O295">
            <v>0</v>
          </cell>
          <cell r="P295">
            <v>960</v>
          </cell>
          <cell r="Q295">
            <v>0</v>
          </cell>
        </row>
        <row r="296">
          <cell r="B296" t="str">
            <v xml:space="preserve"> Ikan goreng</v>
          </cell>
          <cell r="C296" t="str">
            <v>Ikan segar</v>
          </cell>
          <cell r="D296">
            <v>100</v>
          </cell>
          <cell r="E296">
            <v>72.319999999999993</v>
          </cell>
          <cell r="F296">
            <v>10.88</v>
          </cell>
          <cell r="G296">
            <v>2.88</v>
          </cell>
          <cell r="H296">
            <v>0</v>
          </cell>
          <cell r="I296">
            <v>48.64</v>
          </cell>
          <cell r="J296">
            <v>12.8</v>
          </cell>
          <cell r="K296">
            <v>128</v>
          </cell>
          <cell r="L296">
            <v>0.64</v>
          </cell>
          <cell r="M296">
            <v>96</v>
          </cell>
          <cell r="N296">
            <v>3.2000000000000001E-2</v>
          </cell>
          <cell r="O296">
            <v>0</v>
          </cell>
          <cell r="P296">
            <v>768</v>
          </cell>
          <cell r="Q296">
            <v>0</v>
          </cell>
        </row>
        <row r="297">
          <cell r="C297" t="str">
            <v>Minyak</v>
          </cell>
          <cell r="D297">
            <v>5</v>
          </cell>
          <cell r="E297">
            <v>43.5</v>
          </cell>
          <cell r="F297">
            <v>0.05</v>
          </cell>
          <cell r="G297">
            <v>4.9000000000000004</v>
          </cell>
          <cell r="H297">
            <v>0</v>
          </cell>
          <cell r="I297">
            <v>0.03</v>
          </cell>
          <cell r="J297">
            <v>0.15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B298" t="str">
            <v>Ikan goreng</v>
          </cell>
          <cell r="E298">
            <v>115.82</v>
          </cell>
          <cell r="F298">
            <v>10.93</v>
          </cell>
          <cell r="G298">
            <v>7.78</v>
          </cell>
          <cell r="H298">
            <v>0</v>
          </cell>
          <cell r="I298">
            <v>48.67</v>
          </cell>
          <cell r="J298">
            <v>12.95</v>
          </cell>
          <cell r="K298">
            <v>128</v>
          </cell>
          <cell r="L298">
            <v>0.64</v>
          </cell>
          <cell r="M298">
            <v>96</v>
          </cell>
          <cell r="N298">
            <v>3.2000000000000001E-2</v>
          </cell>
          <cell r="O298">
            <v>0</v>
          </cell>
          <cell r="P298">
            <v>768</v>
          </cell>
          <cell r="Q298">
            <v>0</v>
          </cell>
        </row>
        <row r="299">
          <cell r="B299" t="str">
            <v xml:space="preserve"> Cumi tumis sayuran</v>
          </cell>
          <cell r="C299" t="str">
            <v>Cumi</v>
          </cell>
          <cell r="D299">
            <v>100</v>
          </cell>
          <cell r="E299">
            <v>635</v>
          </cell>
          <cell r="F299">
            <v>10.7</v>
          </cell>
          <cell r="G299">
            <v>53</v>
          </cell>
          <cell r="H299">
            <v>28.9</v>
          </cell>
          <cell r="I299">
            <v>3.1</v>
          </cell>
          <cell r="J299">
            <v>78</v>
          </cell>
          <cell r="K299">
            <v>384</v>
          </cell>
          <cell r="L299">
            <v>6.7</v>
          </cell>
          <cell r="M299">
            <v>9</v>
          </cell>
          <cell r="N299">
            <v>6.6666666666666666E-2</v>
          </cell>
          <cell r="O299">
            <v>0</v>
          </cell>
          <cell r="P299">
            <v>11700</v>
          </cell>
          <cell r="Q299">
            <v>0</v>
          </cell>
        </row>
        <row r="300">
          <cell r="C300" t="str">
            <v>Wortel</v>
          </cell>
          <cell r="D300">
            <v>20</v>
          </cell>
          <cell r="E300">
            <v>8.4</v>
          </cell>
          <cell r="F300">
            <v>0.24</v>
          </cell>
          <cell r="G300">
            <v>0.06</v>
          </cell>
          <cell r="H300">
            <v>1.86</v>
          </cell>
          <cell r="I300">
            <v>17.649999999999999</v>
          </cell>
          <cell r="J300">
            <v>7.8</v>
          </cell>
          <cell r="K300">
            <v>7.4</v>
          </cell>
          <cell r="L300">
            <v>0.16</v>
          </cell>
          <cell r="M300">
            <v>2400</v>
          </cell>
          <cell r="N300">
            <v>1.2E-2</v>
          </cell>
          <cell r="O300">
            <v>1.2</v>
          </cell>
          <cell r="P300">
            <v>0</v>
          </cell>
          <cell r="Q300">
            <v>0</v>
          </cell>
        </row>
        <row r="301">
          <cell r="C301" t="str">
            <v>Minyak</v>
          </cell>
          <cell r="D301">
            <v>5</v>
          </cell>
          <cell r="E301">
            <v>43.5</v>
          </cell>
          <cell r="F301">
            <v>0.05</v>
          </cell>
          <cell r="G301">
            <v>4.9000000000000004</v>
          </cell>
          <cell r="H301">
            <v>0</v>
          </cell>
          <cell r="I301">
            <v>0.03</v>
          </cell>
          <cell r="J301">
            <v>0.15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B302" t="str">
            <v>Cumi tumis sayuran</v>
          </cell>
          <cell r="E302">
            <v>686.9</v>
          </cell>
          <cell r="F302">
            <v>10.99</v>
          </cell>
          <cell r="G302">
            <v>57.96</v>
          </cell>
          <cell r="H302">
            <v>30.76</v>
          </cell>
          <cell r="I302">
            <v>20.78</v>
          </cell>
          <cell r="J302">
            <v>85.95</v>
          </cell>
          <cell r="K302">
            <v>391.4</v>
          </cell>
          <cell r="L302">
            <v>6.86</v>
          </cell>
          <cell r="M302">
            <v>2409</v>
          </cell>
          <cell r="N302">
            <v>7.8666666666666663E-2</v>
          </cell>
          <cell r="O302">
            <v>1.2</v>
          </cell>
          <cell r="P302">
            <v>11700</v>
          </cell>
          <cell r="Q302">
            <v>0</v>
          </cell>
        </row>
        <row r="303">
          <cell r="B303" t="str">
            <v xml:space="preserve"> Ikan goreng dabu-dabu</v>
          </cell>
          <cell r="C303" t="str">
            <v>Ikan segar</v>
          </cell>
          <cell r="D303">
            <v>100</v>
          </cell>
          <cell r="E303">
            <v>72.319999999999993</v>
          </cell>
          <cell r="F303">
            <v>10.88</v>
          </cell>
          <cell r="G303">
            <v>2.88</v>
          </cell>
          <cell r="H303">
            <v>0</v>
          </cell>
          <cell r="I303">
            <v>48.64</v>
          </cell>
          <cell r="J303">
            <v>12.8</v>
          </cell>
          <cell r="K303">
            <v>128</v>
          </cell>
          <cell r="L303">
            <v>0.64</v>
          </cell>
          <cell r="M303">
            <v>96</v>
          </cell>
          <cell r="N303">
            <v>3.2000000000000001E-2</v>
          </cell>
          <cell r="O303">
            <v>0</v>
          </cell>
          <cell r="P303">
            <v>768</v>
          </cell>
          <cell r="Q303">
            <v>0</v>
          </cell>
        </row>
        <row r="304">
          <cell r="C304" t="str">
            <v>Minyak</v>
          </cell>
          <cell r="D304">
            <v>5</v>
          </cell>
          <cell r="E304">
            <v>43.5</v>
          </cell>
          <cell r="F304">
            <v>0.05</v>
          </cell>
          <cell r="G304">
            <v>4.9000000000000004</v>
          </cell>
          <cell r="H304">
            <v>0</v>
          </cell>
          <cell r="I304">
            <v>0.03</v>
          </cell>
          <cell r="J304">
            <v>0.15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</row>
        <row r="305">
          <cell r="B305" t="str">
            <v>Ikan goreng dabu-dabu</v>
          </cell>
          <cell r="E305">
            <v>115.82</v>
          </cell>
          <cell r="F305">
            <v>10.93</v>
          </cell>
          <cell r="G305">
            <v>7.78</v>
          </cell>
          <cell r="H305">
            <v>0</v>
          </cell>
          <cell r="I305">
            <v>48.67</v>
          </cell>
          <cell r="J305">
            <v>12.95</v>
          </cell>
          <cell r="K305">
            <v>128</v>
          </cell>
          <cell r="L305">
            <v>0.64</v>
          </cell>
          <cell r="M305">
            <v>96</v>
          </cell>
          <cell r="N305">
            <v>3.2000000000000001E-2</v>
          </cell>
          <cell r="O305">
            <v>0</v>
          </cell>
          <cell r="P305">
            <v>768</v>
          </cell>
          <cell r="Q305">
            <v>0</v>
          </cell>
        </row>
        <row r="306">
          <cell r="B306" t="str">
            <v>Grilled Kakap</v>
          </cell>
          <cell r="C306" t="str">
            <v>Ikan kakap</v>
          </cell>
          <cell r="D306">
            <v>100</v>
          </cell>
          <cell r="E306">
            <v>73.599999999999994</v>
          </cell>
          <cell r="F306">
            <v>16</v>
          </cell>
          <cell r="G306">
            <v>0.56000000000000005</v>
          </cell>
          <cell r="H306">
            <v>0</v>
          </cell>
          <cell r="I306">
            <v>61.6</v>
          </cell>
          <cell r="J306">
            <v>16</v>
          </cell>
          <cell r="K306">
            <v>160</v>
          </cell>
          <cell r="L306">
            <v>0.8</v>
          </cell>
          <cell r="M306">
            <v>24</v>
          </cell>
          <cell r="N306">
            <v>0.04</v>
          </cell>
          <cell r="O306">
            <v>0</v>
          </cell>
          <cell r="P306">
            <v>960</v>
          </cell>
          <cell r="Q306">
            <v>0</v>
          </cell>
        </row>
        <row r="307">
          <cell r="B307" t="str">
            <v xml:space="preserve"> Ikan bb kuning</v>
          </cell>
          <cell r="C307" t="str">
            <v>Ikan segar</v>
          </cell>
          <cell r="D307">
            <v>100</v>
          </cell>
          <cell r="E307">
            <v>72.319999999999993</v>
          </cell>
          <cell r="F307">
            <v>10.88</v>
          </cell>
          <cell r="G307">
            <v>2.88</v>
          </cell>
          <cell r="H307">
            <v>0</v>
          </cell>
          <cell r="I307">
            <v>48.64</v>
          </cell>
          <cell r="J307">
            <v>12.8</v>
          </cell>
          <cell r="K307">
            <v>128</v>
          </cell>
          <cell r="L307">
            <v>0.64</v>
          </cell>
          <cell r="M307">
            <v>96</v>
          </cell>
          <cell r="N307">
            <v>3.2000000000000001E-2</v>
          </cell>
          <cell r="O307">
            <v>0</v>
          </cell>
          <cell r="P307">
            <v>768</v>
          </cell>
          <cell r="Q307">
            <v>0</v>
          </cell>
        </row>
        <row r="308">
          <cell r="C308" t="str">
            <v>Minyak</v>
          </cell>
          <cell r="D308">
            <v>5</v>
          </cell>
          <cell r="E308">
            <v>43.5</v>
          </cell>
          <cell r="F308">
            <v>0.05</v>
          </cell>
          <cell r="G308">
            <v>4.9000000000000004</v>
          </cell>
          <cell r="H308">
            <v>0</v>
          </cell>
          <cell r="I308">
            <v>0.03</v>
          </cell>
          <cell r="J308">
            <v>0.15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</row>
        <row r="309">
          <cell r="B309" t="str">
            <v>Ikan bb kuning</v>
          </cell>
          <cell r="E309">
            <v>115.82</v>
          </cell>
          <cell r="F309">
            <v>10.930000000000001</v>
          </cell>
          <cell r="G309">
            <v>7.78</v>
          </cell>
          <cell r="H309">
            <v>0</v>
          </cell>
          <cell r="I309">
            <v>48.67</v>
          </cell>
          <cell r="J309">
            <v>12.950000000000001</v>
          </cell>
          <cell r="K309">
            <v>128</v>
          </cell>
          <cell r="L309">
            <v>0.64</v>
          </cell>
          <cell r="M309">
            <v>96</v>
          </cell>
          <cell r="N309">
            <v>3.2000000000000001E-2</v>
          </cell>
          <cell r="O309">
            <v>0</v>
          </cell>
          <cell r="P309">
            <v>768</v>
          </cell>
          <cell r="Q309">
            <v>0</v>
          </cell>
        </row>
        <row r="310">
          <cell r="B310" t="str">
            <v xml:space="preserve"> Samgor teri kacang</v>
          </cell>
          <cell r="C310" t="str">
            <v>Kacang tanah</v>
          </cell>
          <cell r="D310">
            <v>30</v>
          </cell>
          <cell r="E310">
            <v>135.6</v>
          </cell>
          <cell r="F310">
            <v>7.59</v>
          </cell>
          <cell r="G310">
            <v>12.84</v>
          </cell>
          <cell r="H310">
            <v>6.33</v>
          </cell>
          <cell r="I310">
            <v>1.2</v>
          </cell>
          <cell r="J310">
            <v>17.399999999999999</v>
          </cell>
          <cell r="K310">
            <v>100.5</v>
          </cell>
          <cell r="L310">
            <v>0.39</v>
          </cell>
          <cell r="M310">
            <v>0</v>
          </cell>
          <cell r="N310">
            <v>0.09</v>
          </cell>
          <cell r="O310">
            <v>0.9</v>
          </cell>
          <cell r="P310">
            <v>0</v>
          </cell>
          <cell r="Q310">
            <v>0.42</v>
          </cell>
        </row>
        <row r="311">
          <cell r="C311" t="str">
            <v>Minyak</v>
          </cell>
          <cell r="D311">
            <v>5</v>
          </cell>
          <cell r="E311">
            <v>43.5</v>
          </cell>
          <cell r="F311">
            <v>0.05</v>
          </cell>
          <cell r="G311">
            <v>4.9000000000000004</v>
          </cell>
          <cell r="H311">
            <v>0</v>
          </cell>
          <cell r="I311">
            <v>0.03</v>
          </cell>
          <cell r="J311">
            <v>0.15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</row>
        <row r="312">
          <cell r="C312" t="str">
            <v>Teri kering</v>
          </cell>
          <cell r="D312">
            <v>30</v>
          </cell>
          <cell r="E312">
            <v>51</v>
          </cell>
          <cell r="F312">
            <v>10.02</v>
          </cell>
          <cell r="G312">
            <v>0.9</v>
          </cell>
          <cell r="H312">
            <v>0</v>
          </cell>
          <cell r="I312">
            <v>11.34</v>
          </cell>
          <cell r="J312">
            <v>360</v>
          </cell>
          <cell r="K312">
            <v>450</v>
          </cell>
          <cell r="L312">
            <v>1.08</v>
          </cell>
          <cell r="M312">
            <v>63</v>
          </cell>
          <cell r="N312">
            <v>4.4999999999999998E-2</v>
          </cell>
          <cell r="O312">
            <v>0</v>
          </cell>
          <cell r="P312">
            <v>0</v>
          </cell>
          <cell r="Q312">
            <v>0</v>
          </cell>
        </row>
        <row r="313">
          <cell r="B313" t="str">
            <v>Sambal goreng teri kacang</v>
          </cell>
          <cell r="E313">
            <v>179.1</v>
          </cell>
          <cell r="F313">
            <v>7.64</v>
          </cell>
          <cell r="G313">
            <v>17.739999999999998</v>
          </cell>
          <cell r="H313">
            <v>6.33</v>
          </cell>
          <cell r="I313">
            <v>1.23</v>
          </cell>
          <cell r="J313">
            <v>17.55</v>
          </cell>
          <cell r="K313">
            <v>100.5</v>
          </cell>
          <cell r="L313">
            <v>0.39</v>
          </cell>
          <cell r="M313">
            <v>0</v>
          </cell>
          <cell r="N313">
            <v>0.09</v>
          </cell>
          <cell r="O313">
            <v>0.9</v>
          </cell>
          <cell r="P313">
            <v>0</v>
          </cell>
          <cell r="Q313">
            <v>0.42</v>
          </cell>
        </row>
        <row r="314">
          <cell r="B314" t="str">
            <v xml:space="preserve"> Ikan asam pedas</v>
          </cell>
          <cell r="C314" t="str">
            <v>Kakap</v>
          </cell>
          <cell r="D314">
            <v>100</v>
          </cell>
          <cell r="E314">
            <v>73.599999999999994</v>
          </cell>
          <cell r="F314">
            <v>16</v>
          </cell>
          <cell r="G314">
            <v>0.56000000000000005</v>
          </cell>
          <cell r="H314">
            <v>0</v>
          </cell>
          <cell r="I314">
            <v>61.6</v>
          </cell>
          <cell r="J314">
            <v>16</v>
          </cell>
          <cell r="K314">
            <v>160</v>
          </cell>
          <cell r="L314">
            <v>0.8</v>
          </cell>
          <cell r="M314">
            <v>24</v>
          </cell>
          <cell r="N314">
            <v>0.04</v>
          </cell>
          <cell r="O314">
            <v>0</v>
          </cell>
          <cell r="P314">
            <v>960</v>
          </cell>
          <cell r="Q314">
            <v>0</v>
          </cell>
        </row>
        <row r="315">
          <cell r="C315" t="str">
            <v>Tomat</v>
          </cell>
          <cell r="D315">
            <v>25</v>
          </cell>
          <cell r="E315">
            <v>5</v>
          </cell>
          <cell r="F315">
            <v>0.25</v>
          </cell>
          <cell r="G315">
            <v>7.4999999999999997E-2</v>
          </cell>
          <cell r="H315">
            <v>1.05</v>
          </cell>
          <cell r="I315">
            <v>23.5</v>
          </cell>
          <cell r="J315">
            <v>1.25</v>
          </cell>
          <cell r="K315">
            <v>6.75</v>
          </cell>
          <cell r="L315">
            <v>0.125</v>
          </cell>
          <cell r="M315">
            <v>375</v>
          </cell>
          <cell r="N315">
            <v>1.4999999999999999E-2</v>
          </cell>
          <cell r="O315">
            <v>10</v>
          </cell>
          <cell r="P315">
            <v>0</v>
          </cell>
          <cell r="Q315">
            <v>0.25</v>
          </cell>
        </row>
        <row r="316">
          <cell r="B316" t="str">
            <v>Ikan asam pedas/kakap</v>
          </cell>
          <cell r="E316">
            <v>78.599999999999994</v>
          </cell>
          <cell r="F316">
            <v>16.25</v>
          </cell>
          <cell r="G316">
            <v>0.63500000000000001</v>
          </cell>
          <cell r="H316">
            <v>1.05</v>
          </cell>
          <cell r="I316">
            <v>85.1</v>
          </cell>
          <cell r="J316">
            <v>17.25</v>
          </cell>
          <cell r="K316">
            <v>166.75</v>
          </cell>
          <cell r="L316">
            <v>0.92500000000000004</v>
          </cell>
          <cell r="M316">
            <v>399</v>
          </cell>
          <cell r="N316">
            <v>5.5E-2</v>
          </cell>
          <cell r="O316">
            <v>10</v>
          </cell>
          <cell r="P316">
            <v>960</v>
          </cell>
          <cell r="Q316">
            <v>0.25</v>
          </cell>
        </row>
        <row r="317">
          <cell r="B317" t="str">
            <v xml:space="preserve"> Tumis kerang</v>
          </cell>
          <cell r="C317" t="str">
            <v>Kerang</v>
          </cell>
          <cell r="D317">
            <v>100</v>
          </cell>
          <cell r="E317">
            <v>11.8</v>
          </cell>
          <cell r="F317">
            <v>1.6</v>
          </cell>
          <cell r="G317">
            <v>0.22</v>
          </cell>
          <cell r="H317">
            <v>0.72</v>
          </cell>
          <cell r="I317">
            <v>17</v>
          </cell>
          <cell r="J317">
            <v>26.6</v>
          </cell>
          <cell r="K317">
            <v>34</v>
          </cell>
          <cell r="L317">
            <v>0.62</v>
          </cell>
          <cell r="M317">
            <v>60</v>
          </cell>
          <cell r="N317">
            <v>2E-3</v>
          </cell>
          <cell r="O317">
            <v>0</v>
          </cell>
        </row>
        <row r="318">
          <cell r="C318" t="str">
            <v>Minyak</v>
          </cell>
          <cell r="D318">
            <v>5</v>
          </cell>
          <cell r="E318">
            <v>43.5</v>
          </cell>
          <cell r="F318">
            <v>0.05</v>
          </cell>
          <cell r="G318">
            <v>4.9000000000000004</v>
          </cell>
          <cell r="H318">
            <v>0</v>
          </cell>
          <cell r="I318">
            <v>0.03</v>
          </cell>
          <cell r="J318">
            <v>0.15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B319" t="str">
            <v>Tumis kerang</v>
          </cell>
          <cell r="E319">
            <v>55.3</v>
          </cell>
          <cell r="F319">
            <v>1.6500000000000001</v>
          </cell>
          <cell r="G319">
            <v>5.12</v>
          </cell>
          <cell r="H319">
            <v>0.72</v>
          </cell>
          <cell r="I319">
            <v>17.03</v>
          </cell>
          <cell r="J319">
            <v>26.75</v>
          </cell>
          <cell r="K319">
            <v>34</v>
          </cell>
          <cell r="L319">
            <v>0.62</v>
          </cell>
          <cell r="M319">
            <v>60</v>
          </cell>
          <cell r="N319">
            <v>2E-3</v>
          </cell>
          <cell r="O319">
            <v>0</v>
          </cell>
        </row>
        <row r="320">
          <cell r="B320" t="str">
            <v xml:space="preserve"> Ikan asin</v>
          </cell>
          <cell r="C320" t="str">
            <v>Ikan asin</v>
          </cell>
          <cell r="D320">
            <v>50</v>
          </cell>
          <cell r="E320">
            <v>96.5</v>
          </cell>
          <cell r="F320">
            <v>21</v>
          </cell>
          <cell r="G320">
            <v>0.75</v>
          </cell>
          <cell r="H320">
            <v>0</v>
          </cell>
          <cell r="I320">
            <v>20</v>
          </cell>
          <cell r="J320">
            <v>100</v>
          </cell>
          <cell r="K320">
            <v>150</v>
          </cell>
          <cell r="L320">
            <v>1.25</v>
          </cell>
          <cell r="M320">
            <v>0</v>
          </cell>
          <cell r="N320">
            <v>0.05</v>
          </cell>
          <cell r="O320">
            <v>0</v>
          </cell>
          <cell r="P320">
            <v>0</v>
          </cell>
          <cell r="Q320">
            <v>0</v>
          </cell>
        </row>
        <row r="321">
          <cell r="C321" t="str">
            <v>Minyak</v>
          </cell>
          <cell r="D321">
            <v>5</v>
          </cell>
          <cell r="E321">
            <v>43.5</v>
          </cell>
          <cell r="F321">
            <v>0.05</v>
          </cell>
          <cell r="G321">
            <v>4.9000000000000004</v>
          </cell>
          <cell r="H321">
            <v>0</v>
          </cell>
          <cell r="I321">
            <v>0.03</v>
          </cell>
          <cell r="J321">
            <v>0.15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</row>
        <row r="322">
          <cell r="B322" t="str">
            <v>Ikan asin</v>
          </cell>
          <cell r="E322">
            <v>140</v>
          </cell>
          <cell r="F322">
            <v>21.05</v>
          </cell>
          <cell r="G322">
            <v>5.65</v>
          </cell>
          <cell r="H322">
            <v>0</v>
          </cell>
          <cell r="I322">
            <v>20.03</v>
          </cell>
          <cell r="J322">
            <v>100.15</v>
          </cell>
          <cell r="K322">
            <v>150</v>
          </cell>
          <cell r="L322">
            <v>1.25</v>
          </cell>
          <cell r="M322">
            <v>0</v>
          </cell>
          <cell r="N322">
            <v>0.05</v>
          </cell>
          <cell r="O322">
            <v>0</v>
          </cell>
          <cell r="P322">
            <v>0</v>
          </cell>
          <cell r="Q322">
            <v>0</v>
          </cell>
        </row>
        <row r="323">
          <cell r="B323" t="str">
            <v xml:space="preserve"> Ikan bb bali</v>
          </cell>
          <cell r="C323" t="str">
            <v>Ikan segar</v>
          </cell>
          <cell r="D323">
            <v>100</v>
          </cell>
          <cell r="E323">
            <v>72.319999999999993</v>
          </cell>
          <cell r="F323">
            <v>10.88</v>
          </cell>
          <cell r="G323">
            <v>2.88</v>
          </cell>
          <cell r="H323">
            <v>0</v>
          </cell>
          <cell r="I323">
            <v>48.64</v>
          </cell>
          <cell r="J323">
            <v>12.8</v>
          </cell>
          <cell r="K323">
            <v>128</v>
          </cell>
          <cell r="L323">
            <v>0.64</v>
          </cell>
          <cell r="M323">
            <v>96</v>
          </cell>
          <cell r="N323">
            <v>3.2000000000000001E-2</v>
          </cell>
          <cell r="O323">
            <v>0</v>
          </cell>
          <cell r="P323">
            <v>768</v>
          </cell>
          <cell r="Q323">
            <v>0</v>
          </cell>
        </row>
        <row r="324">
          <cell r="C324" t="str">
            <v>Minyak</v>
          </cell>
          <cell r="D324">
            <v>5</v>
          </cell>
          <cell r="E324">
            <v>43.5</v>
          </cell>
          <cell r="F324">
            <v>0.05</v>
          </cell>
          <cell r="G324">
            <v>4.9000000000000004</v>
          </cell>
          <cell r="H324">
            <v>0</v>
          </cell>
          <cell r="I324">
            <v>0.03</v>
          </cell>
          <cell r="J324">
            <v>0.15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</row>
        <row r="325">
          <cell r="B325" t="str">
            <v>Ikan bb bali</v>
          </cell>
          <cell r="E325">
            <v>115.82</v>
          </cell>
          <cell r="F325">
            <v>10.93</v>
          </cell>
          <cell r="G325">
            <v>7.78</v>
          </cell>
          <cell r="H325">
            <v>0</v>
          </cell>
          <cell r="I325">
            <v>48.67</v>
          </cell>
          <cell r="J325">
            <v>12.95</v>
          </cell>
          <cell r="K325">
            <v>128</v>
          </cell>
          <cell r="L325">
            <v>0.64</v>
          </cell>
          <cell r="M325">
            <v>96</v>
          </cell>
          <cell r="N325">
            <v>3.2000000000000001E-2</v>
          </cell>
          <cell r="O325">
            <v>0</v>
          </cell>
          <cell r="P325">
            <v>768</v>
          </cell>
          <cell r="Q325">
            <v>0</v>
          </cell>
        </row>
        <row r="326">
          <cell r="B326" t="str">
            <v xml:space="preserve"> Sambal goreng ikan asin</v>
          </cell>
          <cell r="C326" t="str">
            <v>Ikan asin</v>
          </cell>
          <cell r="D326">
            <v>50</v>
          </cell>
          <cell r="E326">
            <v>96.5</v>
          </cell>
          <cell r="F326">
            <v>21</v>
          </cell>
          <cell r="G326">
            <v>0.75</v>
          </cell>
          <cell r="H326">
            <v>0</v>
          </cell>
          <cell r="I326">
            <v>20</v>
          </cell>
          <cell r="J326">
            <v>100</v>
          </cell>
          <cell r="K326">
            <v>150</v>
          </cell>
          <cell r="L326">
            <v>1.25</v>
          </cell>
          <cell r="M326">
            <v>0</v>
          </cell>
          <cell r="N326">
            <v>0.05</v>
          </cell>
          <cell r="O326">
            <v>0</v>
          </cell>
          <cell r="P326">
            <v>0</v>
          </cell>
          <cell r="Q326">
            <v>0</v>
          </cell>
        </row>
        <row r="327">
          <cell r="C327" t="str">
            <v>Minyak</v>
          </cell>
          <cell r="D327">
            <v>5</v>
          </cell>
          <cell r="E327">
            <v>43.5</v>
          </cell>
          <cell r="F327">
            <v>0.05</v>
          </cell>
          <cell r="G327">
            <v>4.9000000000000004</v>
          </cell>
          <cell r="H327">
            <v>0</v>
          </cell>
          <cell r="I327">
            <v>0.03</v>
          </cell>
          <cell r="J327">
            <v>0.15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</row>
        <row r="328">
          <cell r="C328" t="str">
            <v>Tempe</v>
          </cell>
          <cell r="D328">
            <v>25</v>
          </cell>
          <cell r="E328">
            <v>37.25</v>
          </cell>
          <cell r="F328">
            <v>4.5750000000000002</v>
          </cell>
          <cell r="G328">
            <v>1</v>
          </cell>
          <cell r="H328">
            <v>3.1749999999999998</v>
          </cell>
          <cell r="I328">
            <v>16</v>
          </cell>
          <cell r="J328">
            <v>32.25</v>
          </cell>
          <cell r="K328">
            <v>38.5</v>
          </cell>
          <cell r="L328">
            <v>2.5</v>
          </cell>
          <cell r="M328">
            <v>12.5</v>
          </cell>
          <cell r="N328">
            <v>4.2500000000000003E-2</v>
          </cell>
          <cell r="O328">
            <v>0</v>
          </cell>
          <cell r="P328">
            <v>0</v>
          </cell>
          <cell r="Q328">
            <v>0</v>
          </cell>
        </row>
        <row r="329">
          <cell r="B329" t="str">
            <v>Sambal goreng ikan asin</v>
          </cell>
          <cell r="E329">
            <v>177.25</v>
          </cell>
          <cell r="F329">
            <v>25.625</v>
          </cell>
          <cell r="G329">
            <v>6.65</v>
          </cell>
          <cell r="H329">
            <v>3.1749999999999998</v>
          </cell>
          <cell r="I329">
            <v>36.03</v>
          </cell>
          <cell r="J329">
            <v>132.4</v>
          </cell>
          <cell r="K329">
            <v>188.5</v>
          </cell>
          <cell r="L329">
            <v>3.75</v>
          </cell>
          <cell r="M329">
            <v>12.5</v>
          </cell>
          <cell r="N329">
            <v>9.2499999999999999E-2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 xml:space="preserve"> Gimbal teri</v>
          </cell>
          <cell r="C330" t="str">
            <v>Tepung</v>
          </cell>
          <cell r="D330">
            <v>25</v>
          </cell>
          <cell r="E330">
            <v>91.25</v>
          </cell>
          <cell r="F330">
            <v>2.2250000000000001</v>
          </cell>
          <cell r="G330">
            <v>0.32500000000000001</v>
          </cell>
          <cell r="H330">
            <v>19.32</v>
          </cell>
          <cell r="I330">
            <v>3</v>
          </cell>
          <cell r="J330">
            <v>4</v>
          </cell>
          <cell r="K330">
            <v>26.5</v>
          </cell>
          <cell r="L330">
            <v>0.3</v>
          </cell>
          <cell r="M330">
            <v>0</v>
          </cell>
          <cell r="N330">
            <v>0.03</v>
          </cell>
          <cell r="O330">
            <v>0</v>
          </cell>
          <cell r="P330">
            <v>0</v>
          </cell>
          <cell r="Q330">
            <v>0</v>
          </cell>
        </row>
        <row r="331">
          <cell r="C331" t="str">
            <v>Teri</v>
          </cell>
          <cell r="D331">
            <v>25</v>
          </cell>
          <cell r="E331">
            <v>36</v>
          </cell>
          <cell r="F331">
            <v>8.125</v>
          </cell>
          <cell r="G331">
            <v>0.15</v>
          </cell>
          <cell r="H331">
            <v>0</v>
          </cell>
          <cell r="I331">
            <v>8.625</v>
          </cell>
          <cell r="J331">
            <v>250</v>
          </cell>
          <cell r="K331">
            <v>250</v>
          </cell>
          <cell r="L331">
            <v>0.75</v>
          </cell>
          <cell r="M331">
            <v>50</v>
          </cell>
          <cell r="N331">
            <v>2.5000000000000001E-2</v>
          </cell>
          <cell r="O331">
            <v>0</v>
          </cell>
          <cell r="P331">
            <v>0</v>
          </cell>
          <cell r="Q331">
            <v>0</v>
          </cell>
        </row>
        <row r="332">
          <cell r="C332" t="str">
            <v>Telur</v>
          </cell>
          <cell r="D332">
            <v>10</v>
          </cell>
          <cell r="E332">
            <v>14.580000000000002</v>
          </cell>
          <cell r="F332">
            <v>1.1519999999999999</v>
          </cell>
          <cell r="G332">
            <v>1.0349999999999999</v>
          </cell>
          <cell r="H332">
            <v>6.3E-2</v>
          </cell>
          <cell r="I332">
            <v>6.6599999999999993</v>
          </cell>
          <cell r="J332">
            <v>4.8600000000000003</v>
          </cell>
          <cell r="K332">
            <v>16.2</v>
          </cell>
          <cell r="L332">
            <v>0.24300000000000002</v>
          </cell>
          <cell r="M332">
            <v>810</v>
          </cell>
          <cell r="N332">
            <v>8.9999999999999993E-3</v>
          </cell>
          <cell r="O332">
            <v>0</v>
          </cell>
          <cell r="P332">
            <v>450</v>
          </cell>
          <cell r="Q332">
            <v>0</v>
          </cell>
        </row>
        <row r="333">
          <cell r="C333" t="str">
            <v>Minyak</v>
          </cell>
          <cell r="D333">
            <v>5</v>
          </cell>
          <cell r="E333">
            <v>43.5</v>
          </cell>
          <cell r="F333">
            <v>0.05</v>
          </cell>
          <cell r="G333">
            <v>4.9000000000000004</v>
          </cell>
          <cell r="H333">
            <v>0</v>
          </cell>
          <cell r="I333">
            <v>0.03</v>
          </cell>
          <cell r="J333">
            <v>0.15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</row>
        <row r="334">
          <cell r="B334" t="str">
            <v>Gimbal teri</v>
          </cell>
          <cell r="E334">
            <v>185.33</v>
          </cell>
          <cell r="F334">
            <v>11.552</v>
          </cell>
          <cell r="G334">
            <v>6.41</v>
          </cell>
          <cell r="H334">
            <v>19.382999999999999</v>
          </cell>
          <cell r="I334">
            <v>18.315000000000001</v>
          </cell>
          <cell r="J334">
            <v>259.01</v>
          </cell>
          <cell r="K334">
            <v>292.7</v>
          </cell>
          <cell r="L334">
            <v>1.2930000000000001</v>
          </cell>
          <cell r="M334">
            <v>860</v>
          </cell>
          <cell r="N334">
            <v>6.4000000000000001E-2</v>
          </cell>
          <cell r="O334">
            <v>0</v>
          </cell>
          <cell r="P334">
            <v>450</v>
          </cell>
          <cell r="Q334">
            <v>0</v>
          </cell>
        </row>
        <row r="335">
          <cell r="B335" t="str">
            <v>Pesmol ikan</v>
          </cell>
          <cell r="C335" t="str">
            <v>Ikan segar</v>
          </cell>
          <cell r="D335">
            <v>100</v>
          </cell>
          <cell r="E335">
            <v>72.319999999999993</v>
          </cell>
          <cell r="F335">
            <v>10.88</v>
          </cell>
          <cell r="G335">
            <v>2.88</v>
          </cell>
          <cell r="H335">
            <v>0</v>
          </cell>
          <cell r="I335">
            <v>48.64</v>
          </cell>
          <cell r="J335">
            <v>12.8</v>
          </cell>
          <cell r="K335">
            <v>128</v>
          </cell>
          <cell r="L335">
            <v>0.64</v>
          </cell>
          <cell r="M335">
            <v>96</v>
          </cell>
          <cell r="N335">
            <v>3.2000000000000001E-2</v>
          </cell>
          <cell r="O335">
            <v>0</v>
          </cell>
          <cell r="P335">
            <v>768</v>
          </cell>
          <cell r="Q335">
            <v>0</v>
          </cell>
        </row>
        <row r="336">
          <cell r="C336" t="str">
            <v>Minyak</v>
          </cell>
          <cell r="D336">
            <v>5</v>
          </cell>
          <cell r="E336">
            <v>43.5</v>
          </cell>
          <cell r="F336">
            <v>0.05</v>
          </cell>
          <cell r="G336">
            <v>4.9000000000000004</v>
          </cell>
          <cell r="H336">
            <v>0</v>
          </cell>
          <cell r="I336">
            <v>0.03</v>
          </cell>
          <cell r="J336">
            <v>0.15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7">
          <cell r="C337" t="str">
            <v>Santan</v>
          </cell>
          <cell r="D337">
            <v>10</v>
          </cell>
          <cell r="E337">
            <v>32.4</v>
          </cell>
          <cell r="F337">
            <v>0.42</v>
          </cell>
          <cell r="G337">
            <v>3.43</v>
          </cell>
          <cell r="H337">
            <v>0.56000000000000005</v>
          </cell>
          <cell r="I337">
            <v>5.49</v>
          </cell>
          <cell r="J337">
            <v>1.4</v>
          </cell>
          <cell r="K337">
            <v>4.5</v>
          </cell>
          <cell r="L337">
            <v>0.19</v>
          </cell>
          <cell r="M337">
            <v>0</v>
          </cell>
          <cell r="N337">
            <v>2E-3</v>
          </cell>
          <cell r="O337">
            <v>0.2</v>
          </cell>
          <cell r="P337">
            <v>185</v>
          </cell>
          <cell r="Q337">
            <v>0</v>
          </cell>
        </row>
        <row r="338">
          <cell r="B338" t="str">
            <v>Ikan pesmol</v>
          </cell>
          <cell r="E338">
            <v>148.22</v>
          </cell>
          <cell r="F338">
            <v>11.350000000000001</v>
          </cell>
          <cell r="G338">
            <v>11.21</v>
          </cell>
          <cell r="H338">
            <v>0.56000000000000005</v>
          </cell>
          <cell r="I338">
            <v>54.160000000000004</v>
          </cell>
          <cell r="J338">
            <v>14.350000000000001</v>
          </cell>
          <cell r="K338">
            <v>132.5</v>
          </cell>
          <cell r="L338">
            <v>0.83000000000000007</v>
          </cell>
          <cell r="M338">
            <v>96</v>
          </cell>
          <cell r="N338">
            <v>3.4000000000000002E-2</v>
          </cell>
          <cell r="O338">
            <v>0.2</v>
          </cell>
          <cell r="P338">
            <v>953</v>
          </cell>
          <cell r="Q338">
            <v>0</v>
          </cell>
        </row>
        <row r="339">
          <cell r="B339" t="str">
            <v xml:space="preserve"> Tumis sardines</v>
          </cell>
          <cell r="C339" t="str">
            <v>Ikan segar</v>
          </cell>
          <cell r="D339">
            <v>100</v>
          </cell>
          <cell r="E339">
            <v>72.319999999999993</v>
          </cell>
          <cell r="F339">
            <v>10.88</v>
          </cell>
          <cell r="G339">
            <v>2.88</v>
          </cell>
          <cell r="H339">
            <v>0</v>
          </cell>
          <cell r="I339">
            <v>48.64</v>
          </cell>
          <cell r="J339">
            <v>12.8</v>
          </cell>
          <cell r="K339">
            <v>128</v>
          </cell>
          <cell r="L339">
            <v>0.64</v>
          </cell>
          <cell r="M339">
            <v>96</v>
          </cell>
          <cell r="N339">
            <v>3.2000000000000001E-2</v>
          </cell>
          <cell r="O339">
            <v>0</v>
          </cell>
          <cell r="P339">
            <v>768</v>
          </cell>
          <cell r="Q339">
            <v>0</v>
          </cell>
        </row>
        <row r="340">
          <cell r="C340" t="str">
            <v>Saos tomat</v>
          </cell>
          <cell r="D340">
            <v>20</v>
          </cell>
          <cell r="E340">
            <v>19.600000000000001</v>
          </cell>
          <cell r="F340">
            <v>0.4</v>
          </cell>
          <cell r="G340">
            <v>0.08</v>
          </cell>
          <cell r="H340">
            <v>4.9000000000000004</v>
          </cell>
          <cell r="I340">
            <v>13.9</v>
          </cell>
          <cell r="J340">
            <v>2.4</v>
          </cell>
          <cell r="K340">
            <v>3.6</v>
          </cell>
          <cell r="L340">
            <v>0.16</v>
          </cell>
          <cell r="M340">
            <v>376</v>
          </cell>
          <cell r="N340">
            <v>1.7999999999999999E-2</v>
          </cell>
          <cell r="O340">
            <v>2.2000000000000002</v>
          </cell>
          <cell r="P340">
            <v>0</v>
          </cell>
          <cell r="Q340">
            <v>0</v>
          </cell>
        </row>
        <row r="341">
          <cell r="B341" t="str">
            <v>Tumis sardines</v>
          </cell>
          <cell r="E341">
            <v>91.919999999999987</v>
          </cell>
          <cell r="F341">
            <v>11.280000000000001</v>
          </cell>
          <cell r="G341">
            <v>2.96</v>
          </cell>
          <cell r="H341">
            <v>4.9000000000000004</v>
          </cell>
          <cell r="I341">
            <v>62.54</v>
          </cell>
          <cell r="J341">
            <v>15.200000000000001</v>
          </cell>
          <cell r="K341">
            <v>131.6</v>
          </cell>
          <cell r="L341">
            <v>0.8</v>
          </cell>
          <cell r="M341">
            <v>472</v>
          </cell>
          <cell r="N341">
            <v>0.05</v>
          </cell>
          <cell r="O341">
            <v>2.2000000000000002</v>
          </cell>
          <cell r="P341">
            <v>768</v>
          </cell>
          <cell r="Q341">
            <v>0</v>
          </cell>
        </row>
        <row r="342">
          <cell r="B342" t="str">
            <v xml:space="preserve"> Sambal goreng udang</v>
          </cell>
          <cell r="C342" t="str">
            <v>Udang</v>
          </cell>
          <cell r="D342">
            <v>75</v>
          </cell>
          <cell r="E342">
            <v>46.41</v>
          </cell>
          <cell r="F342">
            <v>10.71</v>
          </cell>
          <cell r="G342">
            <v>0.10200000000000001</v>
          </cell>
          <cell r="H342">
            <v>5.1000000000000004E-2</v>
          </cell>
          <cell r="I342">
            <v>38.25</v>
          </cell>
          <cell r="J342">
            <v>69.36</v>
          </cell>
          <cell r="K342">
            <v>86.7</v>
          </cell>
          <cell r="L342">
            <v>4.08</v>
          </cell>
          <cell r="M342">
            <v>30.6</v>
          </cell>
          <cell r="N342">
            <v>5.1000000000000004E-3</v>
          </cell>
          <cell r="O342">
            <v>0</v>
          </cell>
          <cell r="P342">
            <v>816</v>
          </cell>
          <cell r="Q342">
            <v>0</v>
          </cell>
        </row>
        <row r="343">
          <cell r="C343" t="str">
            <v>Minyak</v>
          </cell>
          <cell r="D343">
            <v>5</v>
          </cell>
          <cell r="E343">
            <v>43.5</v>
          </cell>
          <cell r="F343">
            <v>0.05</v>
          </cell>
          <cell r="G343">
            <v>4.9000000000000004</v>
          </cell>
          <cell r="H343">
            <v>0</v>
          </cell>
          <cell r="I343">
            <v>0.03</v>
          </cell>
          <cell r="J343">
            <v>0.15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4">
          <cell r="C344" t="str">
            <v>Kecap</v>
          </cell>
          <cell r="D344">
            <v>10</v>
          </cell>
          <cell r="E344">
            <v>4.5999999999999996</v>
          </cell>
          <cell r="F344">
            <v>0.56999999999999995</v>
          </cell>
          <cell r="G344">
            <v>0.13</v>
          </cell>
          <cell r="H344">
            <v>0.9</v>
          </cell>
          <cell r="I344">
            <v>6.3</v>
          </cell>
          <cell r="J344">
            <v>12.3</v>
          </cell>
          <cell r="K344">
            <v>9.6</v>
          </cell>
          <cell r="L344">
            <v>0.56999999999999995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</row>
        <row r="345">
          <cell r="B345" t="str">
            <v>Sambal goreng udang</v>
          </cell>
          <cell r="E345">
            <v>94.509999999999991</v>
          </cell>
          <cell r="F345">
            <v>11.330000000000002</v>
          </cell>
          <cell r="G345">
            <v>5.1320000000000006</v>
          </cell>
          <cell r="H345">
            <v>0.95100000000000007</v>
          </cell>
          <cell r="I345">
            <v>44.58</v>
          </cell>
          <cell r="J345">
            <v>81.81</v>
          </cell>
          <cell r="K345">
            <v>96.3</v>
          </cell>
          <cell r="L345">
            <v>4.6500000000000004</v>
          </cell>
          <cell r="M345">
            <v>30.6</v>
          </cell>
          <cell r="N345">
            <v>5.1000000000000004E-3</v>
          </cell>
          <cell r="O345">
            <v>0</v>
          </cell>
          <cell r="P345">
            <v>816</v>
          </cell>
          <cell r="Q345">
            <v>0</v>
          </cell>
        </row>
        <row r="346">
          <cell r="B346" t="str">
            <v xml:space="preserve"> Ikan masak habang</v>
          </cell>
          <cell r="C346" t="str">
            <v>Ikan segar</v>
          </cell>
          <cell r="D346">
            <v>100</v>
          </cell>
          <cell r="E346">
            <v>72.319999999999993</v>
          </cell>
          <cell r="F346">
            <v>10.88</v>
          </cell>
          <cell r="G346">
            <v>2.88</v>
          </cell>
          <cell r="H346">
            <v>0</v>
          </cell>
          <cell r="I346">
            <v>48.64</v>
          </cell>
          <cell r="J346">
            <v>12.8</v>
          </cell>
          <cell r="K346">
            <v>128</v>
          </cell>
          <cell r="L346">
            <v>0.64</v>
          </cell>
          <cell r="M346">
            <v>96</v>
          </cell>
          <cell r="N346">
            <v>3.2000000000000001E-2</v>
          </cell>
          <cell r="O346">
            <v>0</v>
          </cell>
          <cell r="P346">
            <v>768</v>
          </cell>
          <cell r="Q346">
            <v>0</v>
          </cell>
        </row>
        <row r="347">
          <cell r="C347" t="str">
            <v>Saos tomat</v>
          </cell>
          <cell r="D347">
            <v>20</v>
          </cell>
          <cell r="E347">
            <v>19.600000000000001</v>
          </cell>
          <cell r="F347">
            <v>0.4</v>
          </cell>
          <cell r="G347">
            <v>0.08</v>
          </cell>
          <cell r="H347">
            <v>4.9000000000000004</v>
          </cell>
          <cell r="I347">
            <v>13.9</v>
          </cell>
          <cell r="J347">
            <v>2.4</v>
          </cell>
          <cell r="K347">
            <v>3.6</v>
          </cell>
          <cell r="L347">
            <v>0.16</v>
          </cell>
          <cell r="M347">
            <v>376</v>
          </cell>
          <cell r="N347">
            <v>1.7999999999999999E-2</v>
          </cell>
          <cell r="O347">
            <v>2.2000000000000002</v>
          </cell>
          <cell r="P347">
            <v>0</v>
          </cell>
          <cell r="Q347">
            <v>0</v>
          </cell>
        </row>
        <row r="348">
          <cell r="C348" t="str">
            <v>Minyak</v>
          </cell>
          <cell r="D348">
            <v>5</v>
          </cell>
          <cell r="E348">
            <v>43.5</v>
          </cell>
          <cell r="F348">
            <v>0.05</v>
          </cell>
          <cell r="G348">
            <v>4.9000000000000004</v>
          </cell>
          <cell r="H348">
            <v>0</v>
          </cell>
          <cell r="I348">
            <v>0.03</v>
          </cell>
          <cell r="J348">
            <v>0.15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</row>
        <row r="349">
          <cell r="B349" t="str">
            <v>Ikan masak habang</v>
          </cell>
          <cell r="E349">
            <v>135.41999999999999</v>
          </cell>
          <cell r="F349">
            <v>11.330000000000002</v>
          </cell>
          <cell r="G349">
            <v>7.86</v>
          </cell>
          <cell r="H349">
            <v>4.9000000000000004</v>
          </cell>
          <cell r="I349">
            <v>62.57</v>
          </cell>
          <cell r="J349">
            <v>15.350000000000001</v>
          </cell>
          <cell r="K349">
            <v>131.6</v>
          </cell>
          <cell r="L349">
            <v>0.8</v>
          </cell>
          <cell r="M349">
            <v>472</v>
          </cell>
          <cell r="N349">
            <v>0.05</v>
          </cell>
          <cell r="O349">
            <v>2.2000000000000002</v>
          </cell>
          <cell r="P349">
            <v>768</v>
          </cell>
          <cell r="Q349">
            <v>0</v>
          </cell>
        </row>
        <row r="350">
          <cell r="B350" t="str">
            <v xml:space="preserve"> Ikan Jambrong Goreng</v>
          </cell>
          <cell r="C350" t="str">
            <v>Ikan Asin</v>
          </cell>
          <cell r="D350">
            <v>50</v>
          </cell>
          <cell r="E350">
            <v>67.55</v>
          </cell>
          <cell r="F350">
            <v>14.7</v>
          </cell>
          <cell r="G350">
            <v>0.52500000000000002</v>
          </cell>
          <cell r="H350">
            <v>0</v>
          </cell>
          <cell r="I350">
            <v>14</v>
          </cell>
          <cell r="J350">
            <v>70</v>
          </cell>
          <cell r="K350">
            <v>105</v>
          </cell>
          <cell r="L350">
            <v>0.875</v>
          </cell>
          <cell r="M350">
            <v>0</v>
          </cell>
          <cell r="N350">
            <v>3.5000000000000003E-2</v>
          </cell>
          <cell r="O350">
            <v>0</v>
          </cell>
        </row>
        <row r="351">
          <cell r="C351" t="str">
            <v>Minyak</v>
          </cell>
          <cell r="D351">
            <v>5</v>
          </cell>
          <cell r="E351">
            <v>43.5</v>
          </cell>
          <cell r="F351">
            <v>0.05</v>
          </cell>
          <cell r="G351">
            <v>4.9000000000000004</v>
          </cell>
          <cell r="H351">
            <v>0</v>
          </cell>
          <cell r="I351">
            <v>0.03</v>
          </cell>
          <cell r="J351">
            <v>0.15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</row>
        <row r="352">
          <cell r="B352" t="str">
            <v>Ikan Jambrong Goreng</v>
          </cell>
          <cell r="E352">
            <v>111.05</v>
          </cell>
          <cell r="F352">
            <v>14.75</v>
          </cell>
          <cell r="G352">
            <v>5.4250000000000007</v>
          </cell>
          <cell r="H352">
            <v>0</v>
          </cell>
          <cell r="I352">
            <v>14.03</v>
          </cell>
          <cell r="J352">
            <v>70.150000000000006</v>
          </cell>
          <cell r="K352">
            <v>105</v>
          </cell>
          <cell r="L352">
            <v>0.875</v>
          </cell>
          <cell r="M352">
            <v>0</v>
          </cell>
          <cell r="N352">
            <v>3.5000000000000003E-2</v>
          </cell>
          <cell r="O352">
            <v>0</v>
          </cell>
          <cell r="P352">
            <v>0</v>
          </cell>
          <cell r="Q352">
            <v>0</v>
          </cell>
        </row>
        <row r="353">
          <cell r="B353" t="str">
            <v xml:space="preserve"> Bandeng presto</v>
          </cell>
          <cell r="C353" t="str">
            <v>Bandeng</v>
          </cell>
          <cell r="D353">
            <v>100</v>
          </cell>
          <cell r="E353">
            <v>103.2</v>
          </cell>
          <cell r="F353">
            <v>16</v>
          </cell>
          <cell r="G353">
            <v>3.84</v>
          </cell>
          <cell r="H353">
            <v>0</v>
          </cell>
          <cell r="I353">
            <v>59.2</v>
          </cell>
          <cell r="J353">
            <v>16</v>
          </cell>
          <cell r="K353">
            <v>120</v>
          </cell>
          <cell r="L353">
            <v>1.6</v>
          </cell>
          <cell r="M353">
            <v>120</v>
          </cell>
          <cell r="N353">
            <v>0.04</v>
          </cell>
          <cell r="O353">
            <v>0</v>
          </cell>
          <cell r="P353">
            <v>440</v>
          </cell>
          <cell r="Q353">
            <v>0</v>
          </cell>
        </row>
        <row r="354">
          <cell r="C354" t="str">
            <v>Minyak</v>
          </cell>
          <cell r="D354">
            <v>5</v>
          </cell>
          <cell r="E354">
            <v>43.5</v>
          </cell>
          <cell r="F354">
            <v>0.05</v>
          </cell>
          <cell r="G354">
            <v>4.9000000000000004</v>
          </cell>
          <cell r="H354">
            <v>0</v>
          </cell>
          <cell r="I354">
            <v>0.03</v>
          </cell>
          <cell r="J354">
            <v>0.15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B355" t="str">
            <v>Bandeng presto</v>
          </cell>
          <cell r="E355">
            <v>146.69999999999999</v>
          </cell>
          <cell r="F355">
            <v>16.05</v>
          </cell>
          <cell r="G355">
            <v>8.74</v>
          </cell>
          <cell r="H355">
            <v>0</v>
          </cell>
          <cell r="I355">
            <v>59.23</v>
          </cell>
          <cell r="J355">
            <v>16.149999999999999</v>
          </cell>
          <cell r="K355">
            <v>120</v>
          </cell>
          <cell r="L355">
            <v>1.6</v>
          </cell>
          <cell r="M355">
            <v>120</v>
          </cell>
          <cell r="N355">
            <v>0.04</v>
          </cell>
          <cell r="O355">
            <v>0</v>
          </cell>
          <cell r="P355">
            <v>440</v>
          </cell>
          <cell r="Q355">
            <v>0</v>
          </cell>
        </row>
        <row r="356">
          <cell r="B356" t="str">
            <v xml:space="preserve"> Gulai Ikan</v>
          </cell>
          <cell r="C356" t="str">
            <v>Ikan Segar</v>
          </cell>
          <cell r="D356">
            <v>100</v>
          </cell>
          <cell r="E356">
            <v>72.319999999999993</v>
          </cell>
          <cell r="F356">
            <v>10.88</v>
          </cell>
          <cell r="G356">
            <v>2.88</v>
          </cell>
          <cell r="H356">
            <v>0</v>
          </cell>
          <cell r="I356">
            <v>48.64</v>
          </cell>
          <cell r="J356">
            <v>12.8</v>
          </cell>
          <cell r="K356">
            <v>128</v>
          </cell>
          <cell r="L356">
            <v>0.64</v>
          </cell>
          <cell r="M356">
            <v>96</v>
          </cell>
          <cell r="N356">
            <v>3.2000000000000001E-2</v>
          </cell>
          <cell r="O356">
            <v>0</v>
          </cell>
          <cell r="P356">
            <v>960</v>
          </cell>
          <cell r="Q356">
            <v>0</v>
          </cell>
        </row>
        <row r="357">
          <cell r="C357" t="str">
            <v>Santan</v>
          </cell>
          <cell r="D357">
            <v>10</v>
          </cell>
          <cell r="E357">
            <v>32.4</v>
          </cell>
          <cell r="F357">
            <v>0.42</v>
          </cell>
          <cell r="G357">
            <v>3.43</v>
          </cell>
          <cell r="H357">
            <v>0.56000000000000005</v>
          </cell>
          <cell r="I357">
            <v>5.49</v>
          </cell>
          <cell r="J357">
            <v>1.4</v>
          </cell>
          <cell r="K357">
            <v>4.5</v>
          </cell>
          <cell r="L357">
            <v>0.19</v>
          </cell>
          <cell r="M357">
            <v>0</v>
          </cell>
          <cell r="N357">
            <v>2E-3</v>
          </cell>
          <cell r="O357">
            <v>0.2</v>
          </cell>
          <cell r="P357">
            <v>185</v>
          </cell>
          <cell r="Q357">
            <v>0</v>
          </cell>
        </row>
        <row r="358">
          <cell r="B358" t="str">
            <v>Gulai Ikan</v>
          </cell>
          <cell r="E358">
            <v>104.72</v>
          </cell>
          <cell r="F358">
            <v>11.3</v>
          </cell>
          <cell r="G358">
            <v>6.31</v>
          </cell>
          <cell r="H358">
            <v>0.56000000000000005</v>
          </cell>
          <cell r="I358">
            <v>54.13</v>
          </cell>
          <cell r="J358">
            <v>14.2</v>
          </cell>
          <cell r="K358">
            <v>132.5</v>
          </cell>
          <cell r="L358">
            <v>0.83</v>
          </cell>
          <cell r="M358">
            <v>96</v>
          </cell>
          <cell r="N358">
            <v>3.4000000000000002E-2</v>
          </cell>
          <cell r="O358">
            <v>0.2</v>
          </cell>
          <cell r="P358">
            <v>1145</v>
          </cell>
          <cell r="Q358">
            <v>0</v>
          </cell>
        </row>
        <row r="359">
          <cell r="B359" t="str">
            <v>Pindang Bandeng</v>
          </cell>
          <cell r="C359" t="str">
            <v>Bandeng</v>
          </cell>
          <cell r="D359">
            <v>100</v>
          </cell>
          <cell r="E359">
            <v>103.2</v>
          </cell>
          <cell r="F359">
            <v>16</v>
          </cell>
          <cell r="G359">
            <v>3.84</v>
          </cell>
          <cell r="H359">
            <v>0</v>
          </cell>
          <cell r="I359">
            <v>59.2</v>
          </cell>
          <cell r="J359">
            <v>16</v>
          </cell>
          <cell r="K359">
            <v>120</v>
          </cell>
          <cell r="L359">
            <v>1.6</v>
          </cell>
          <cell r="M359">
            <v>120</v>
          </cell>
          <cell r="N359">
            <v>0.04</v>
          </cell>
          <cell r="O359">
            <v>0</v>
          </cell>
          <cell r="P359">
            <v>440</v>
          </cell>
          <cell r="Q359">
            <v>0</v>
          </cell>
        </row>
        <row r="360">
          <cell r="B360" t="str">
            <v xml:space="preserve"> Ikan Acar Kuning</v>
          </cell>
          <cell r="C360" t="str">
            <v>Ikan Segar</v>
          </cell>
          <cell r="D360">
            <v>100</v>
          </cell>
          <cell r="E360">
            <v>72.319999999999993</v>
          </cell>
          <cell r="F360">
            <v>10.88</v>
          </cell>
          <cell r="G360">
            <v>2.88</v>
          </cell>
          <cell r="H360">
            <v>0</v>
          </cell>
          <cell r="I360">
            <v>48.64</v>
          </cell>
          <cell r="J360">
            <v>12.8</v>
          </cell>
          <cell r="K360">
            <v>128</v>
          </cell>
          <cell r="L360">
            <v>0.64</v>
          </cell>
          <cell r="M360">
            <v>96</v>
          </cell>
          <cell r="N360">
            <v>3.2000000000000001E-2</v>
          </cell>
          <cell r="O360">
            <v>0</v>
          </cell>
          <cell r="P360">
            <v>960</v>
          </cell>
          <cell r="Q360">
            <v>0</v>
          </cell>
        </row>
        <row r="361">
          <cell r="C361" t="str">
            <v>Minyak</v>
          </cell>
          <cell r="D361">
            <v>5</v>
          </cell>
          <cell r="E361">
            <v>43.5</v>
          </cell>
          <cell r="F361">
            <v>0.05</v>
          </cell>
          <cell r="G361">
            <v>4.9000000000000004</v>
          </cell>
          <cell r="H361">
            <v>0</v>
          </cell>
          <cell r="I361">
            <v>0.03</v>
          </cell>
          <cell r="J361">
            <v>0.15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B362" t="str">
            <v>Ikan Acar Kuning</v>
          </cell>
          <cell r="E362">
            <v>115.82</v>
          </cell>
          <cell r="F362">
            <v>10.930000000000001</v>
          </cell>
          <cell r="G362">
            <v>7.78</v>
          </cell>
          <cell r="H362">
            <v>0</v>
          </cell>
          <cell r="I362">
            <v>48.67</v>
          </cell>
          <cell r="J362">
            <v>12.950000000000001</v>
          </cell>
          <cell r="K362">
            <v>128</v>
          </cell>
          <cell r="L362">
            <v>0.64</v>
          </cell>
          <cell r="M362">
            <v>96</v>
          </cell>
          <cell r="N362">
            <v>3.2000000000000001E-2</v>
          </cell>
          <cell r="O362">
            <v>0</v>
          </cell>
          <cell r="P362">
            <v>960</v>
          </cell>
          <cell r="Q362">
            <v>0</v>
          </cell>
        </row>
        <row r="363">
          <cell r="B363" t="str">
            <v xml:space="preserve"> Ikan Mas Goreng</v>
          </cell>
          <cell r="C363" t="str">
            <v xml:space="preserve">Ikan Mas </v>
          </cell>
          <cell r="D363">
            <v>100</v>
          </cell>
          <cell r="E363">
            <v>68.8</v>
          </cell>
          <cell r="F363">
            <v>12.8</v>
          </cell>
          <cell r="G363">
            <v>1.6</v>
          </cell>
          <cell r="H363">
            <v>0</v>
          </cell>
          <cell r="I363">
            <v>64</v>
          </cell>
          <cell r="J363">
            <v>16</v>
          </cell>
          <cell r="K363">
            <v>120</v>
          </cell>
          <cell r="L363">
            <v>1.6</v>
          </cell>
          <cell r="M363">
            <v>120</v>
          </cell>
          <cell r="N363">
            <v>0.04</v>
          </cell>
          <cell r="O363">
            <v>0</v>
          </cell>
        </row>
        <row r="364">
          <cell r="C364" t="str">
            <v>Minyak</v>
          </cell>
          <cell r="D364">
            <v>5</v>
          </cell>
          <cell r="E364">
            <v>43.5</v>
          </cell>
          <cell r="F364">
            <v>0.05</v>
          </cell>
          <cell r="G364">
            <v>4.9000000000000004</v>
          </cell>
          <cell r="H364">
            <v>0</v>
          </cell>
          <cell r="I364">
            <v>0.03</v>
          </cell>
          <cell r="J364">
            <v>0.15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B365" t="str">
            <v>Ikan Mas Goreng</v>
          </cell>
          <cell r="E365">
            <v>112.3</v>
          </cell>
          <cell r="F365">
            <v>12.850000000000001</v>
          </cell>
          <cell r="G365">
            <v>6.5</v>
          </cell>
          <cell r="H365">
            <v>0</v>
          </cell>
          <cell r="I365">
            <v>64.03</v>
          </cell>
          <cell r="J365">
            <v>16.149999999999999</v>
          </cell>
          <cell r="K365">
            <v>120</v>
          </cell>
          <cell r="L365">
            <v>1.6</v>
          </cell>
          <cell r="M365">
            <v>120</v>
          </cell>
          <cell r="N365">
            <v>0.04</v>
          </cell>
          <cell r="O365">
            <v>0</v>
          </cell>
          <cell r="P365">
            <v>0</v>
          </cell>
          <cell r="Q365">
            <v>0</v>
          </cell>
        </row>
        <row r="366">
          <cell r="B366" t="str">
            <v>Grilled Patin</v>
          </cell>
          <cell r="C366" t="str">
            <v>Ikan Segar</v>
          </cell>
          <cell r="D366">
            <v>100</v>
          </cell>
          <cell r="E366">
            <v>72.319999999999993</v>
          </cell>
          <cell r="F366">
            <v>10.88</v>
          </cell>
          <cell r="G366">
            <v>2.88</v>
          </cell>
          <cell r="H366">
            <v>0</v>
          </cell>
          <cell r="I366">
            <v>48.64</v>
          </cell>
          <cell r="J366">
            <v>12.8</v>
          </cell>
          <cell r="K366">
            <v>128</v>
          </cell>
          <cell r="L366">
            <v>0.64</v>
          </cell>
          <cell r="M366">
            <v>96</v>
          </cell>
          <cell r="N366">
            <v>3.2000000000000001E-2</v>
          </cell>
          <cell r="O366">
            <v>0</v>
          </cell>
          <cell r="P366">
            <v>768</v>
          </cell>
          <cell r="Q366">
            <v>0</v>
          </cell>
        </row>
        <row r="367">
          <cell r="B367" t="str">
            <v xml:space="preserve"> Santan Ikan Asin</v>
          </cell>
          <cell r="C367" t="str">
            <v>Ikan Asin</v>
          </cell>
          <cell r="D367">
            <v>50</v>
          </cell>
          <cell r="E367">
            <v>67.55</v>
          </cell>
          <cell r="F367">
            <v>14.7</v>
          </cell>
          <cell r="G367">
            <v>0.52500000000000002</v>
          </cell>
          <cell r="H367">
            <v>0</v>
          </cell>
          <cell r="I367">
            <v>14</v>
          </cell>
          <cell r="J367">
            <v>70</v>
          </cell>
          <cell r="K367">
            <v>105</v>
          </cell>
          <cell r="L367">
            <v>0.875</v>
          </cell>
          <cell r="M367">
            <v>0</v>
          </cell>
          <cell r="N367">
            <v>3.5000000000000003E-2</v>
          </cell>
          <cell r="O367">
            <v>0</v>
          </cell>
        </row>
        <row r="368">
          <cell r="C368" t="str">
            <v>Santan</v>
          </cell>
          <cell r="D368">
            <v>10</v>
          </cell>
          <cell r="E368">
            <v>32.4</v>
          </cell>
          <cell r="F368">
            <v>0.42</v>
          </cell>
          <cell r="G368">
            <v>3.43</v>
          </cell>
          <cell r="H368">
            <v>0.56000000000000005</v>
          </cell>
          <cell r="I368">
            <v>5.49</v>
          </cell>
          <cell r="J368">
            <v>1.4</v>
          </cell>
          <cell r="K368">
            <v>4.5</v>
          </cell>
          <cell r="L368">
            <v>0.19</v>
          </cell>
          <cell r="M368">
            <v>0</v>
          </cell>
          <cell r="N368">
            <v>2E-3</v>
          </cell>
          <cell r="O368">
            <v>0.2</v>
          </cell>
          <cell r="P368">
            <v>185</v>
          </cell>
          <cell r="Q368">
            <v>0</v>
          </cell>
        </row>
        <row r="369">
          <cell r="B369" t="str">
            <v>Santan Ikan Asin</v>
          </cell>
          <cell r="E369">
            <v>99.949999999999989</v>
          </cell>
          <cell r="F369">
            <v>15.12</v>
          </cell>
          <cell r="G369">
            <v>3.9550000000000001</v>
          </cell>
          <cell r="H369">
            <v>0.56000000000000005</v>
          </cell>
          <cell r="I369">
            <v>19.490000000000002</v>
          </cell>
          <cell r="J369">
            <v>71.400000000000006</v>
          </cell>
          <cell r="K369">
            <v>109.5</v>
          </cell>
          <cell r="L369">
            <v>1.0649999999999999</v>
          </cell>
          <cell r="M369">
            <v>0</v>
          </cell>
          <cell r="N369">
            <v>3.7000000000000005E-2</v>
          </cell>
          <cell r="O369">
            <v>0.2</v>
          </cell>
          <cell r="P369">
            <v>185</v>
          </cell>
          <cell r="Q369">
            <v>0</v>
          </cell>
        </row>
        <row r="370">
          <cell r="B370" t="str">
            <v xml:space="preserve"> Bawal Gr Dabu-Dabu</v>
          </cell>
          <cell r="C370" t="str">
            <v>Bawal</v>
          </cell>
          <cell r="D370">
            <v>100</v>
          </cell>
          <cell r="E370">
            <v>158.4</v>
          </cell>
          <cell r="F370">
            <v>15.2</v>
          </cell>
          <cell r="G370">
            <v>10.4</v>
          </cell>
          <cell r="H370">
            <v>0</v>
          </cell>
          <cell r="I370">
            <v>52.8</v>
          </cell>
          <cell r="J370">
            <v>38.4</v>
          </cell>
          <cell r="K370">
            <v>120</v>
          </cell>
          <cell r="L370">
            <v>0.32</v>
          </cell>
          <cell r="M370">
            <v>120</v>
          </cell>
          <cell r="N370">
            <v>0.08</v>
          </cell>
          <cell r="O370">
            <v>0</v>
          </cell>
        </row>
        <row r="371">
          <cell r="C371" t="str">
            <v>Minyak</v>
          </cell>
          <cell r="D371">
            <v>5</v>
          </cell>
          <cell r="E371">
            <v>43.5</v>
          </cell>
          <cell r="F371">
            <v>0.05</v>
          </cell>
          <cell r="G371">
            <v>4.9000000000000004</v>
          </cell>
          <cell r="H371">
            <v>0</v>
          </cell>
          <cell r="I371">
            <v>0.03</v>
          </cell>
          <cell r="J371">
            <v>0.15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B372" t="str">
            <v>Bawal Gr Dabu-Dabu</v>
          </cell>
          <cell r="E372">
            <v>201.9</v>
          </cell>
          <cell r="F372">
            <v>15.25</v>
          </cell>
          <cell r="G372">
            <v>15.3</v>
          </cell>
          <cell r="H372">
            <v>0</v>
          </cell>
          <cell r="I372">
            <v>52.83</v>
          </cell>
          <cell r="J372">
            <v>38.549999999999997</v>
          </cell>
          <cell r="K372">
            <v>120</v>
          </cell>
          <cell r="L372">
            <v>0.32</v>
          </cell>
          <cell r="M372">
            <v>120</v>
          </cell>
          <cell r="N372">
            <v>0.08</v>
          </cell>
          <cell r="O372">
            <v>0</v>
          </cell>
          <cell r="P372">
            <v>0</v>
          </cell>
          <cell r="Q372">
            <v>0</v>
          </cell>
        </row>
        <row r="373">
          <cell r="B373" t="str">
            <v xml:space="preserve"> Bandeng Bakar</v>
          </cell>
          <cell r="C373" t="str">
            <v>Bandeng</v>
          </cell>
          <cell r="D373">
            <v>100</v>
          </cell>
          <cell r="E373">
            <v>103.2</v>
          </cell>
          <cell r="F373">
            <v>16</v>
          </cell>
          <cell r="G373">
            <v>3.84</v>
          </cell>
          <cell r="H373">
            <v>0</v>
          </cell>
          <cell r="I373">
            <v>59.2</v>
          </cell>
          <cell r="J373">
            <v>16</v>
          </cell>
          <cell r="K373">
            <v>120</v>
          </cell>
          <cell r="L373">
            <v>1.6</v>
          </cell>
          <cell r="M373">
            <v>120</v>
          </cell>
          <cell r="N373">
            <v>0.04</v>
          </cell>
          <cell r="O373">
            <v>0</v>
          </cell>
          <cell r="P373">
            <v>440</v>
          </cell>
          <cell r="Q373">
            <v>0</v>
          </cell>
        </row>
        <row r="374">
          <cell r="C374" t="str">
            <v>Kecap</v>
          </cell>
          <cell r="D374">
            <v>25</v>
          </cell>
          <cell r="E374">
            <v>11.5</v>
          </cell>
          <cell r="F374">
            <v>1.425</v>
          </cell>
          <cell r="G374">
            <v>0.32500000000000001</v>
          </cell>
          <cell r="H374">
            <v>2.25</v>
          </cell>
          <cell r="I374">
            <v>15.75</v>
          </cell>
          <cell r="J374">
            <v>30.75</v>
          </cell>
          <cell r="K374">
            <v>24</v>
          </cell>
          <cell r="L374">
            <v>1.425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B375" t="str">
            <v>Bandeng Bakar</v>
          </cell>
          <cell r="E375">
            <v>114.7</v>
          </cell>
          <cell r="F375">
            <v>17.425000000000001</v>
          </cell>
          <cell r="G375">
            <v>4.165</v>
          </cell>
          <cell r="H375">
            <v>2.25</v>
          </cell>
          <cell r="I375">
            <v>74.95</v>
          </cell>
          <cell r="J375">
            <v>46.75</v>
          </cell>
          <cell r="K375">
            <v>144</v>
          </cell>
          <cell r="L375">
            <v>3.0250000000000004</v>
          </cell>
          <cell r="M375">
            <v>120</v>
          </cell>
          <cell r="N375">
            <v>0.04</v>
          </cell>
          <cell r="O375">
            <v>0</v>
          </cell>
          <cell r="P375">
            <v>440</v>
          </cell>
          <cell r="Q375">
            <v>0</v>
          </cell>
        </row>
        <row r="376">
          <cell r="B376" t="str">
            <v xml:space="preserve"> Kakap Goreng</v>
          </cell>
          <cell r="C376" t="str">
            <v>Kakap</v>
          </cell>
          <cell r="D376">
            <v>100</v>
          </cell>
          <cell r="E376">
            <v>73.599999999999994</v>
          </cell>
          <cell r="F376">
            <v>16</v>
          </cell>
          <cell r="G376">
            <v>0.56000000000000005</v>
          </cell>
          <cell r="H376">
            <v>0</v>
          </cell>
          <cell r="I376">
            <v>61.6</v>
          </cell>
          <cell r="J376">
            <v>16</v>
          </cell>
          <cell r="K376">
            <v>160</v>
          </cell>
          <cell r="L376">
            <v>0.8</v>
          </cell>
          <cell r="M376">
            <v>24</v>
          </cell>
          <cell r="N376">
            <v>0.04</v>
          </cell>
          <cell r="O376">
            <v>0</v>
          </cell>
          <cell r="P376">
            <v>960</v>
          </cell>
          <cell r="Q376">
            <v>0</v>
          </cell>
        </row>
        <row r="377">
          <cell r="C377" t="str">
            <v>Minyak</v>
          </cell>
          <cell r="D377">
            <v>5</v>
          </cell>
          <cell r="E377">
            <v>43.5</v>
          </cell>
          <cell r="F377">
            <v>0.05</v>
          </cell>
          <cell r="G377">
            <v>4.9000000000000004</v>
          </cell>
          <cell r="H377">
            <v>0</v>
          </cell>
          <cell r="I377">
            <v>0.03</v>
          </cell>
          <cell r="J377">
            <v>0.15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B378" t="str">
            <v>Kakap Goreng</v>
          </cell>
          <cell r="E378">
            <v>117.1</v>
          </cell>
          <cell r="F378">
            <v>16.05</v>
          </cell>
          <cell r="G378">
            <v>5.4600000000000009</v>
          </cell>
          <cell r="H378">
            <v>0</v>
          </cell>
          <cell r="I378">
            <v>61.63</v>
          </cell>
          <cell r="J378">
            <v>16.149999999999999</v>
          </cell>
          <cell r="K378">
            <v>160</v>
          </cell>
          <cell r="L378">
            <v>0.8</v>
          </cell>
          <cell r="M378">
            <v>24</v>
          </cell>
          <cell r="N378">
            <v>0.04</v>
          </cell>
          <cell r="O378">
            <v>0</v>
          </cell>
          <cell r="P378">
            <v>960</v>
          </cell>
          <cell r="Q378">
            <v>0</v>
          </cell>
        </row>
        <row r="379">
          <cell r="B379" t="str">
            <v xml:space="preserve"> Ikan Jambrong</v>
          </cell>
          <cell r="C379" t="str">
            <v xml:space="preserve">Ikan Asin </v>
          </cell>
          <cell r="D379">
            <v>50</v>
          </cell>
          <cell r="E379">
            <v>67.55</v>
          </cell>
          <cell r="F379">
            <v>14.7</v>
          </cell>
          <cell r="G379">
            <v>0.52500000000000002</v>
          </cell>
          <cell r="H379">
            <v>0</v>
          </cell>
          <cell r="I379">
            <v>14</v>
          </cell>
          <cell r="J379">
            <v>70</v>
          </cell>
          <cell r="K379">
            <v>105</v>
          </cell>
          <cell r="L379">
            <v>0.875</v>
          </cell>
          <cell r="M379">
            <v>0</v>
          </cell>
          <cell r="N379">
            <v>3.5000000000000003E-2</v>
          </cell>
          <cell r="O379">
            <v>0</v>
          </cell>
        </row>
        <row r="380">
          <cell r="C380" t="str">
            <v>Minyak</v>
          </cell>
          <cell r="D380">
            <v>5</v>
          </cell>
          <cell r="E380">
            <v>43.5</v>
          </cell>
          <cell r="F380">
            <v>0.05</v>
          </cell>
          <cell r="G380">
            <v>4.9000000000000004</v>
          </cell>
          <cell r="H380">
            <v>0</v>
          </cell>
          <cell r="I380">
            <v>0.03</v>
          </cell>
          <cell r="J380">
            <v>0.15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B381" t="str">
            <v>Ikan Jambrong</v>
          </cell>
          <cell r="E381">
            <v>111.05</v>
          </cell>
          <cell r="F381">
            <v>14.75</v>
          </cell>
          <cell r="G381">
            <v>5.4250000000000007</v>
          </cell>
          <cell r="H381">
            <v>0</v>
          </cell>
          <cell r="I381">
            <v>14.03</v>
          </cell>
          <cell r="J381">
            <v>70.150000000000006</v>
          </cell>
          <cell r="K381">
            <v>105</v>
          </cell>
          <cell r="L381">
            <v>0.875</v>
          </cell>
          <cell r="M381">
            <v>0</v>
          </cell>
          <cell r="N381">
            <v>3.5000000000000003E-2</v>
          </cell>
          <cell r="O381">
            <v>0</v>
          </cell>
        </row>
        <row r="382">
          <cell r="B382" t="str">
            <v xml:space="preserve"> Ikan bb Tauco</v>
          </cell>
          <cell r="C382" t="str">
            <v>Ikan Segar</v>
          </cell>
          <cell r="D382">
            <v>100</v>
          </cell>
          <cell r="E382">
            <v>72.319999999999993</v>
          </cell>
          <cell r="F382">
            <v>10.88</v>
          </cell>
          <cell r="G382">
            <v>2.88</v>
          </cell>
          <cell r="H382">
            <v>0</v>
          </cell>
          <cell r="I382">
            <v>48.64</v>
          </cell>
          <cell r="J382">
            <v>12.8</v>
          </cell>
          <cell r="K382">
            <v>128</v>
          </cell>
          <cell r="L382">
            <v>0.64</v>
          </cell>
          <cell r="M382">
            <v>96</v>
          </cell>
          <cell r="N382">
            <v>3.2000000000000001E-2</v>
          </cell>
          <cell r="O382">
            <v>0</v>
          </cell>
          <cell r="P382">
            <v>768</v>
          </cell>
          <cell r="Q382">
            <v>0</v>
          </cell>
        </row>
        <row r="383">
          <cell r="C383" t="str">
            <v>Minyak</v>
          </cell>
          <cell r="D383">
            <v>5</v>
          </cell>
          <cell r="E383">
            <v>43.5</v>
          </cell>
          <cell r="F383">
            <v>0.05</v>
          </cell>
          <cell r="G383">
            <v>4.9000000000000004</v>
          </cell>
          <cell r="H383">
            <v>0</v>
          </cell>
          <cell r="I383">
            <v>0.03</v>
          </cell>
          <cell r="J383">
            <v>0.15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</row>
        <row r="384">
          <cell r="C384" t="str">
            <v>Tauco</v>
          </cell>
          <cell r="D384">
            <v>15</v>
          </cell>
          <cell r="E384">
            <v>24.9</v>
          </cell>
          <cell r="F384">
            <v>1.56</v>
          </cell>
          <cell r="G384">
            <v>0.375</v>
          </cell>
          <cell r="H384">
            <v>3.6150000000000002</v>
          </cell>
          <cell r="I384">
            <v>9.66</v>
          </cell>
          <cell r="J384">
            <v>8.25</v>
          </cell>
          <cell r="K384">
            <v>54.75</v>
          </cell>
          <cell r="L384">
            <v>0.19500000000000001</v>
          </cell>
          <cell r="M384">
            <v>3.45</v>
          </cell>
          <cell r="N384">
            <v>7.4999999999999997E-3</v>
          </cell>
          <cell r="O384">
            <v>0</v>
          </cell>
        </row>
        <row r="385">
          <cell r="B385" t="str">
            <v>Ikan bb Tauco</v>
          </cell>
          <cell r="E385">
            <v>140.72</v>
          </cell>
          <cell r="F385">
            <v>12.490000000000002</v>
          </cell>
          <cell r="G385">
            <v>8.1550000000000011</v>
          </cell>
          <cell r="H385">
            <v>3.6150000000000002</v>
          </cell>
          <cell r="I385">
            <v>58.33</v>
          </cell>
          <cell r="J385">
            <v>21.200000000000003</v>
          </cell>
          <cell r="K385">
            <v>182.75</v>
          </cell>
          <cell r="L385">
            <v>0.83499999999999996</v>
          </cell>
          <cell r="M385">
            <v>99.45</v>
          </cell>
          <cell r="N385">
            <v>3.95E-2</v>
          </cell>
          <cell r="O385">
            <v>0</v>
          </cell>
          <cell r="P385">
            <v>768</v>
          </cell>
          <cell r="Q385">
            <v>0</v>
          </cell>
        </row>
        <row r="386">
          <cell r="B386" t="str">
            <v xml:space="preserve"> Salmon Goreng</v>
          </cell>
          <cell r="C386" t="str">
            <v>Ikan Segar</v>
          </cell>
          <cell r="D386">
            <v>100</v>
          </cell>
          <cell r="E386">
            <v>72.319999999999993</v>
          </cell>
          <cell r="F386">
            <v>10.88</v>
          </cell>
          <cell r="G386">
            <v>2.88</v>
          </cell>
          <cell r="H386">
            <v>0</v>
          </cell>
          <cell r="I386">
            <v>48.64</v>
          </cell>
          <cell r="J386">
            <v>12.8</v>
          </cell>
          <cell r="K386">
            <v>128</v>
          </cell>
          <cell r="L386">
            <v>0.64</v>
          </cell>
          <cell r="M386">
            <v>96</v>
          </cell>
          <cell r="N386">
            <v>3.2000000000000001E-2</v>
          </cell>
          <cell r="O386">
            <v>0</v>
          </cell>
          <cell r="P386">
            <v>768</v>
          </cell>
          <cell r="Q386">
            <v>0</v>
          </cell>
        </row>
        <row r="387">
          <cell r="C387" t="str">
            <v>Minyak</v>
          </cell>
          <cell r="D387">
            <v>5</v>
          </cell>
          <cell r="E387">
            <v>43.5</v>
          </cell>
          <cell r="F387">
            <v>0.05</v>
          </cell>
          <cell r="G387">
            <v>4.9000000000000004</v>
          </cell>
          <cell r="H387">
            <v>0</v>
          </cell>
          <cell r="I387">
            <v>0.03</v>
          </cell>
          <cell r="J387">
            <v>0.15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Salmon Goreng</v>
          </cell>
          <cell r="E388">
            <v>115.82</v>
          </cell>
          <cell r="F388">
            <v>10.930000000000001</v>
          </cell>
          <cell r="G388">
            <v>7.78</v>
          </cell>
          <cell r="H388">
            <v>0</v>
          </cell>
          <cell r="I388">
            <v>48.67</v>
          </cell>
          <cell r="J388">
            <v>12.950000000000001</v>
          </cell>
          <cell r="K388">
            <v>128</v>
          </cell>
          <cell r="L388">
            <v>0.64</v>
          </cell>
          <cell r="M388">
            <v>96</v>
          </cell>
          <cell r="N388">
            <v>3.2000000000000001E-2</v>
          </cell>
          <cell r="O388">
            <v>0</v>
          </cell>
          <cell r="P388">
            <v>768</v>
          </cell>
          <cell r="Q388">
            <v>0</v>
          </cell>
        </row>
        <row r="389">
          <cell r="B389" t="str">
            <v>Grilled Bandeng</v>
          </cell>
          <cell r="C389" t="str">
            <v>Bandeng</v>
          </cell>
          <cell r="D389">
            <v>100</v>
          </cell>
          <cell r="E389">
            <v>103.2</v>
          </cell>
          <cell r="F389">
            <v>16</v>
          </cell>
          <cell r="G389">
            <v>3.84</v>
          </cell>
          <cell r="H389">
            <v>0</v>
          </cell>
          <cell r="I389">
            <v>59.2</v>
          </cell>
          <cell r="J389">
            <v>16</v>
          </cell>
          <cell r="K389">
            <v>120</v>
          </cell>
          <cell r="L389">
            <v>1.6</v>
          </cell>
          <cell r="M389">
            <v>120</v>
          </cell>
          <cell r="N389">
            <v>0.04</v>
          </cell>
          <cell r="O389">
            <v>0</v>
          </cell>
          <cell r="P389">
            <v>440</v>
          </cell>
          <cell r="Q389">
            <v>0</v>
          </cell>
        </row>
        <row r="390">
          <cell r="B390" t="str">
            <v xml:space="preserve"> Tengiri bb Kuning</v>
          </cell>
          <cell r="C390" t="str">
            <v>Ikan Segar</v>
          </cell>
          <cell r="D390">
            <v>100</v>
          </cell>
          <cell r="E390">
            <v>72.319999999999993</v>
          </cell>
          <cell r="F390">
            <v>10.88</v>
          </cell>
          <cell r="G390">
            <v>2.88</v>
          </cell>
          <cell r="H390">
            <v>0</v>
          </cell>
          <cell r="I390">
            <v>48.64</v>
          </cell>
          <cell r="J390">
            <v>12.8</v>
          </cell>
          <cell r="K390">
            <v>128</v>
          </cell>
          <cell r="L390">
            <v>0.64</v>
          </cell>
          <cell r="M390">
            <v>96</v>
          </cell>
          <cell r="N390">
            <v>3.2000000000000001E-2</v>
          </cell>
          <cell r="O390">
            <v>0</v>
          </cell>
          <cell r="P390">
            <v>768</v>
          </cell>
          <cell r="Q390">
            <v>0</v>
          </cell>
        </row>
        <row r="391">
          <cell r="C391" t="str">
            <v>Minyak</v>
          </cell>
          <cell r="D391">
            <v>5</v>
          </cell>
          <cell r="E391">
            <v>43.5</v>
          </cell>
          <cell r="F391">
            <v>0.05</v>
          </cell>
          <cell r="G391">
            <v>4.9000000000000004</v>
          </cell>
          <cell r="H391">
            <v>0</v>
          </cell>
          <cell r="I391">
            <v>0.03</v>
          </cell>
          <cell r="J391">
            <v>0.15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</row>
        <row r="392">
          <cell r="B392" t="str">
            <v>Tengiri bb Kuning</v>
          </cell>
          <cell r="E392">
            <v>115.82</v>
          </cell>
          <cell r="F392">
            <v>10.930000000000001</v>
          </cell>
          <cell r="G392">
            <v>7.78</v>
          </cell>
          <cell r="H392">
            <v>0</v>
          </cell>
          <cell r="I392">
            <v>48.67</v>
          </cell>
          <cell r="J392">
            <v>12.950000000000001</v>
          </cell>
          <cell r="K392">
            <v>128</v>
          </cell>
          <cell r="L392">
            <v>0.64</v>
          </cell>
          <cell r="M392">
            <v>96</v>
          </cell>
          <cell r="N392">
            <v>3.2000000000000001E-2</v>
          </cell>
          <cell r="O392">
            <v>0</v>
          </cell>
          <cell r="P392">
            <v>768</v>
          </cell>
          <cell r="Q392">
            <v>0</v>
          </cell>
        </row>
        <row r="393">
          <cell r="B393" t="str">
            <v xml:space="preserve"> Ikan bb mangut</v>
          </cell>
          <cell r="C393" t="str">
            <v>Ikan Segar</v>
          </cell>
          <cell r="D393">
            <v>100</v>
          </cell>
          <cell r="E393">
            <v>72.319999999999993</v>
          </cell>
          <cell r="F393">
            <v>10.88</v>
          </cell>
          <cell r="G393">
            <v>2.88</v>
          </cell>
          <cell r="H393">
            <v>0</v>
          </cell>
          <cell r="I393">
            <v>48.64</v>
          </cell>
          <cell r="J393">
            <v>12.8</v>
          </cell>
          <cell r="K393">
            <v>128</v>
          </cell>
          <cell r="L393">
            <v>0.64</v>
          </cell>
          <cell r="M393">
            <v>96</v>
          </cell>
          <cell r="N393">
            <v>3.2000000000000001E-2</v>
          </cell>
          <cell r="O393">
            <v>0</v>
          </cell>
          <cell r="P393">
            <v>768</v>
          </cell>
          <cell r="Q393">
            <v>0</v>
          </cell>
        </row>
        <row r="394">
          <cell r="C394" t="str">
            <v>Santan</v>
          </cell>
          <cell r="D394">
            <v>10</v>
          </cell>
          <cell r="E394">
            <v>32.4</v>
          </cell>
          <cell r="F394">
            <v>0.42</v>
          </cell>
          <cell r="G394">
            <v>3.43</v>
          </cell>
          <cell r="H394">
            <v>0.56000000000000005</v>
          </cell>
          <cell r="I394">
            <v>5.49</v>
          </cell>
          <cell r="J394">
            <v>1.4</v>
          </cell>
          <cell r="K394">
            <v>4.5</v>
          </cell>
          <cell r="L394">
            <v>0.19</v>
          </cell>
          <cell r="M394">
            <v>0</v>
          </cell>
          <cell r="N394">
            <v>2E-3</v>
          </cell>
          <cell r="O394">
            <v>0.2</v>
          </cell>
          <cell r="P394">
            <v>185</v>
          </cell>
          <cell r="Q394">
            <v>0</v>
          </cell>
        </row>
        <row r="395">
          <cell r="B395" t="str">
            <v>Ikan bb mangut</v>
          </cell>
          <cell r="E395">
            <v>104.72</v>
          </cell>
          <cell r="F395">
            <v>11.3</v>
          </cell>
          <cell r="G395">
            <v>6.3100000000000005</v>
          </cell>
          <cell r="H395">
            <v>0.56000000000000005</v>
          </cell>
          <cell r="I395">
            <v>54.13</v>
          </cell>
          <cell r="J395">
            <v>14.200000000000001</v>
          </cell>
          <cell r="K395">
            <v>132.5</v>
          </cell>
          <cell r="L395">
            <v>0.83000000000000007</v>
          </cell>
          <cell r="M395">
            <v>96</v>
          </cell>
          <cell r="N395">
            <v>3.4000000000000002E-2</v>
          </cell>
          <cell r="O395">
            <v>0.2</v>
          </cell>
          <cell r="P395">
            <v>953</v>
          </cell>
          <cell r="Q395">
            <v>0</v>
          </cell>
        </row>
        <row r="396">
          <cell r="B396" t="str">
            <v xml:space="preserve"> Ikan woku</v>
          </cell>
          <cell r="C396" t="str">
            <v>Ikan Segar</v>
          </cell>
          <cell r="D396">
            <v>100</v>
          </cell>
          <cell r="E396">
            <v>72.319999999999993</v>
          </cell>
          <cell r="F396">
            <v>10.88</v>
          </cell>
          <cell r="G396">
            <v>2.88</v>
          </cell>
          <cell r="H396">
            <v>0</v>
          </cell>
          <cell r="I396">
            <v>48.64</v>
          </cell>
          <cell r="J396">
            <v>12.8</v>
          </cell>
          <cell r="K396">
            <v>128</v>
          </cell>
          <cell r="L396">
            <v>0.64</v>
          </cell>
          <cell r="M396">
            <v>96</v>
          </cell>
          <cell r="N396">
            <v>3.2000000000000001E-2</v>
          </cell>
          <cell r="O396">
            <v>0</v>
          </cell>
          <cell r="P396">
            <v>768</v>
          </cell>
          <cell r="Q396">
            <v>0</v>
          </cell>
        </row>
        <row r="397">
          <cell r="C397" t="str">
            <v>Tomat</v>
          </cell>
          <cell r="D397">
            <v>25</v>
          </cell>
          <cell r="E397">
            <v>5</v>
          </cell>
          <cell r="F397">
            <v>0.25</v>
          </cell>
          <cell r="G397">
            <v>7.4999999999999997E-2</v>
          </cell>
          <cell r="H397">
            <v>1.05</v>
          </cell>
          <cell r="I397">
            <v>23.5</v>
          </cell>
          <cell r="J397">
            <v>1.25</v>
          </cell>
          <cell r="K397">
            <v>6.75</v>
          </cell>
          <cell r="L397">
            <v>0.125</v>
          </cell>
          <cell r="M397">
            <v>375</v>
          </cell>
          <cell r="N397">
            <v>1.4999999999999999E-2</v>
          </cell>
          <cell r="O397">
            <v>10</v>
          </cell>
        </row>
        <row r="398">
          <cell r="B398" t="str">
            <v>Ikan woku</v>
          </cell>
          <cell r="E398">
            <v>77.319999999999993</v>
          </cell>
          <cell r="F398">
            <v>11.13</v>
          </cell>
          <cell r="G398">
            <v>2.9550000000000001</v>
          </cell>
          <cell r="H398">
            <v>1.05</v>
          </cell>
          <cell r="I398">
            <v>72.14</v>
          </cell>
          <cell r="J398">
            <v>14.05</v>
          </cell>
          <cell r="K398">
            <v>134.75</v>
          </cell>
          <cell r="L398">
            <v>0.76500000000000001</v>
          </cell>
          <cell r="M398">
            <v>471</v>
          </cell>
          <cell r="N398">
            <v>4.7E-2</v>
          </cell>
          <cell r="O398">
            <v>10</v>
          </cell>
          <cell r="P398">
            <v>768</v>
          </cell>
          <cell r="Q398">
            <v>0</v>
          </cell>
        </row>
        <row r="399">
          <cell r="B399" t="str">
            <v xml:space="preserve"> Ikan Asam Manis</v>
          </cell>
          <cell r="C399" t="str">
            <v>Kakap</v>
          </cell>
          <cell r="D399">
            <v>100</v>
          </cell>
          <cell r="E399">
            <v>73.599999999999994</v>
          </cell>
          <cell r="F399">
            <v>16</v>
          </cell>
          <cell r="G399">
            <v>0.56000000000000005</v>
          </cell>
          <cell r="H399">
            <v>0</v>
          </cell>
          <cell r="I399">
            <v>61.6</v>
          </cell>
          <cell r="J399">
            <v>16</v>
          </cell>
          <cell r="K399">
            <v>160</v>
          </cell>
          <cell r="L399">
            <v>0.8</v>
          </cell>
          <cell r="M399">
            <v>24</v>
          </cell>
          <cell r="N399">
            <v>0.04</v>
          </cell>
          <cell r="O399">
            <v>0</v>
          </cell>
          <cell r="P399">
            <v>960</v>
          </cell>
          <cell r="Q399">
            <v>0</v>
          </cell>
        </row>
        <row r="400">
          <cell r="C400" t="str">
            <v>Tomat</v>
          </cell>
          <cell r="D400">
            <v>25</v>
          </cell>
          <cell r="E400">
            <v>5</v>
          </cell>
          <cell r="F400">
            <v>0.25</v>
          </cell>
          <cell r="G400">
            <v>7.4999999999999997E-2</v>
          </cell>
          <cell r="H400">
            <v>1.05</v>
          </cell>
          <cell r="I400">
            <v>23.5</v>
          </cell>
          <cell r="J400">
            <v>1.25</v>
          </cell>
          <cell r="K400">
            <v>6.75</v>
          </cell>
          <cell r="L400">
            <v>0.125</v>
          </cell>
          <cell r="M400">
            <v>375</v>
          </cell>
          <cell r="N400">
            <v>1.4999999999999999E-2</v>
          </cell>
          <cell r="O400">
            <v>10</v>
          </cell>
          <cell r="P400">
            <v>0</v>
          </cell>
          <cell r="Q400">
            <v>0.25</v>
          </cell>
        </row>
        <row r="401">
          <cell r="B401" t="str">
            <v>Ikan Asam Manis</v>
          </cell>
          <cell r="E401">
            <v>78.599999999999994</v>
          </cell>
          <cell r="F401">
            <v>16.25</v>
          </cell>
          <cell r="G401">
            <v>0.63500000000000001</v>
          </cell>
          <cell r="H401">
            <v>1.05</v>
          </cell>
          <cell r="I401">
            <v>85.1</v>
          </cell>
          <cell r="J401">
            <v>17.25</v>
          </cell>
          <cell r="K401">
            <v>166.75</v>
          </cell>
          <cell r="L401">
            <v>0.92500000000000004</v>
          </cell>
          <cell r="M401">
            <v>399</v>
          </cell>
          <cell r="N401">
            <v>5.5E-2</v>
          </cell>
          <cell r="O401">
            <v>10</v>
          </cell>
          <cell r="P401">
            <v>960</v>
          </cell>
          <cell r="Q401">
            <v>0.25</v>
          </cell>
        </row>
        <row r="402">
          <cell r="B402" t="str">
            <v>Pepes Bandeng</v>
          </cell>
          <cell r="C402" t="str">
            <v>Bandeng</v>
          </cell>
          <cell r="D402">
            <v>100</v>
          </cell>
          <cell r="E402">
            <v>103.2</v>
          </cell>
          <cell r="F402">
            <v>16</v>
          </cell>
          <cell r="G402">
            <v>3.84</v>
          </cell>
          <cell r="H402">
            <v>0</v>
          </cell>
          <cell r="I402">
            <v>59.2</v>
          </cell>
          <cell r="J402">
            <v>16</v>
          </cell>
          <cell r="K402">
            <v>120</v>
          </cell>
          <cell r="L402">
            <v>1.6</v>
          </cell>
          <cell r="M402">
            <v>120</v>
          </cell>
          <cell r="N402">
            <v>0.04</v>
          </cell>
          <cell r="O402">
            <v>0</v>
          </cell>
          <cell r="P402">
            <v>440</v>
          </cell>
          <cell r="Q402">
            <v>0</v>
          </cell>
        </row>
        <row r="403">
          <cell r="B403" t="str">
            <v xml:space="preserve"> Ikan Layang bb Asam</v>
          </cell>
          <cell r="C403" t="str">
            <v>Ikan Layang</v>
          </cell>
          <cell r="D403">
            <v>100</v>
          </cell>
          <cell r="E403">
            <v>87.2</v>
          </cell>
          <cell r="F403">
            <v>17.600000000000001</v>
          </cell>
          <cell r="G403">
            <v>1.36</v>
          </cell>
          <cell r="H403">
            <v>0</v>
          </cell>
          <cell r="I403">
            <v>59.2</v>
          </cell>
          <cell r="J403">
            <v>40</v>
          </cell>
          <cell r="K403">
            <v>120</v>
          </cell>
          <cell r="L403">
            <v>1.6</v>
          </cell>
          <cell r="M403">
            <v>120</v>
          </cell>
          <cell r="N403">
            <v>0.04</v>
          </cell>
          <cell r="O403">
            <v>0</v>
          </cell>
        </row>
        <row r="404">
          <cell r="C404" t="str">
            <v>Minyak</v>
          </cell>
          <cell r="D404">
            <v>5</v>
          </cell>
          <cell r="E404">
            <v>43.5</v>
          </cell>
          <cell r="F404">
            <v>0.05</v>
          </cell>
          <cell r="G404">
            <v>4.9000000000000004</v>
          </cell>
          <cell r="H404">
            <v>0</v>
          </cell>
          <cell r="I404">
            <v>0.03</v>
          </cell>
          <cell r="J404">
            <v>0.15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B405" t="str">
            <v>Ikan Layang bb Asam</v>
          </cell>
          <cell r="E405">
            <v>130.69999999999999</v>
          </cell>
          <cell r="F405">
            <v>17.650000000000002</v>
          </cell>
          <cell r="G405">
            <v>6.2600000000000007</v>
          </cell>
          <cell r="H405">
            <v>0</v>
          </cell>
          <cell r="I405">
            <v>59.230000000000004</v>
          </cell>
          <cell r="J405">
            <v>40.15</v>
          </cell>
          <cell r="K405">
            <v>120</v>
          </cell>
          <cell r="L405">
            <v>1.6</v>
          </cell>
          <cell r="M405">
            <v>120</v>
          </cell>
          <cell r="N405">
            <v>0.04</v>
          </cell>
          <cell r="O405">
            <v>0</v>
          </cell>
          <cell r="P405">
            <v>0</v>
          </cell>
          <cell r="Q405">
            <v>0</v>
          </cell>
        </row>
        <row r="406">
          <cell r="B406" t="str">
            <v xml:space="preserve"> Udang Ca Sayur</v>
          </cell>
          <cell r="C406" t="str">
            <v>Udang</v>
          </cell>
          <cell r="D406">
            <v>50</v>
          </cell>
          <cell r="E406">
            <v>30.94</v>
          </cell>
          <cell r="F406">
            <v>7.14</v>
          </cell>
          <cell r="G406">
            <v>6.8000000000000005E-2</v>
          </cell>
          <cell r="H406">
            <v>3.4000000000000002E-2</v>
          </cell>
          <cell r="I406">
            <v>25.5</v>
          </cell>
          <cell r="J406">
            <v>46.24</v>
          </cell>
          <cell r="K406">
            <v>57.8</v>
          </cell>
          <cell r="L406">
            <v>2.72</v>
          </cell>
          <cell r="M406">
            <v>20.399999999999999</v>
          </cell>
          <cell r="N406">
            <v>3.4000000000000002E-3</v>
          </cell>
          <cell r="O406">
            <v>0</v>
          </cell>
          <cell r="P406">
            <v>544</v>
          </cell>
          <cell r="Q406">
            <v>0</v>
          </cell>
        </row>
        <row r="407">
          <cell r="C407" t="str">
            <v>Sawi Hijau</v>
          </cell>
          <cell r="D407">
            <v>25</v>
          </cell>
          <cell r="E407">
            <v>4.7850000000000001</v>
          </cell>
          <cell r="F407">
            <v>0.50024999999999997</v>
          </cell>
          <cell r="G407">
            <v>6.5250000000000002E-2</v>
          </cell>
          <cell r="H407">
            <v>0.87</v>
          </cell>
          <cell r="I407">
            <v>20.0535</v>
          </cell>
          <cell r="J407">
            <v>47.85</v>
          </cell>
          <cell r="K407">
            <v>8.2650000000000006</v>
          </cell>
          <cell r="L407">
            <v>0.63075000000000003</v>
          </cell>
          <cell r="M407">
            <v>1405.05</v>
          </cell>
          <cell r="N407">
            <v>1.9575000000000002E-2</v>
          </cell>
          <cell r="O407">
            <v>22.184999999999999</v>
          </cell>
          <cell r="P407">
            <v>0</v>
          </cell>
          <cell r="Q407">
            <v>0</v>
          </cell>
        </row>
        <row r="408">
          <cell r="C408" t="str">
            <v>Wortel</v>
          </cell>
          <cell r="D408">
            <v>25</v>
          </cell>
          <cell r="E408">
            <v>9.24</v>
          </cell>
          <cell r="F408">
            <v>0.26400000000000001</v>
          </cell>
          <cell r="G408">
            <v>6.6000000000000003E-2</v>
          </cell>
          <cell r="H408">
            <v>2.0460000000000003</v>
          </cell>
          <cell r="I408">
            <v>19.404</v>
          </cell>
          <cell r="J408">
            <v>8.58</v>
          </cell>
          <cell r="K408">
            <v>8.14</v>
          </cell>
          <cell r="L408">
            <v>0.17600000000000002</v>
          </cell>
          <cell r="M408">
            <v>2640</v>
          </cell>
          <cell r="N408">
            <v>1.32E-2</v>
          </cell>
          <cell r="O408">
            <v>1.32</v>
          </cell>
          <cell r="P408">
            <v>0</v>
          </cell>
          <cell r="Q408">
            <v>0</v>
          </cell>
        </row>
        <row r="409">
          <cell r="C409" t="str">
            <v>Minyak</v>
          </cell>
          <cell r="D409">
            <v>5</v>
          </cell>
          <cell r="E409">
            <v>43.5</v>
          </cell>
          <cell r="F409">
            <v>0.05</v>
          </cell>
          <cell r="G409">
            <v>4.9000000000000004</v>
          </cell>
          <cell r="H409">
            <v>0</v>
          </cell>
          <cell r="I409">
            <v>0.03</v>
          </cell>
          <cell r="J409">
            <v>0.15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</row>
        <row r="410">
          <cell r="B410" t="str">
            <v>Udang Ca Sayur</v>
          </cell>
          <cell r="E410">
            <v>88.465000000000003</v>
          </cell>
          <cell r="F410">
            <v>7.95425</v>
          </cell>
          <cell r="G410">
            <v>5.0992500000000005</v>
          </cell>
          <cell r="H410">
            <v>2.95</v>
          </cell>
          <cell r="I410">
            <v>64.987499999999997</v>
          </cell>
          <cell r="J410">
            <v>102.82000000000001</v>
          </cell>
          <cell r="K410">
            <v>74.204999999999998</v>
          </cell>
          <cell r="L410">
            <v>3.5267500000000003</v>
          </cell>
          <cell r="M410">
            <v>4065.45</v>
          </cell>
          <cell r="N410">
            <v>3.6174999999999999E-2</v>
          </cell>
          <cell r="O410">
            <v>23.504999999999999</v>
          </cell>
          <cell r="P410">
            <v>544</v>
          </cell>
          <cell r="Q410">
            <v>0</v>
          </cell>
        </row>
        <row r="411">
          <cell r="B411" t="str">
            <v>Pepes Ikan Mas</v>
          </cell>
          <cell r="C411" t="str">
            <v>Ikan Mas</v>
          </cell>
          <cell r="D411">
            <v>100</v>
          </cell>
          <cell r="E411">
            <v>68.8</v>
          </cell>
          <cell r="F411">
            <v>12.8</v>
          </cell>
          <cell r="G411">
            <v>1.6</v>
          </cell>
          <cell r="H411">
            <v>0</v>
          </cell>
          <cell r="I411">
            <v>64</v>
          </cell>
          <cell r="J411">
            <v>16</v>
          </cell>
          <cell r="K411">
            <v>120</v>
          </cell>
          <cell r="L411">
            <v>1.6</v>
          </cell>
          <cell r="M411">
            <v>120</v>
          </cell>
          <cell r="N411">
            <v>0.04</v>
          </cell>
          <cell r="O411">
            <v>0</v>
          </cell>
        </row>
        <row r="412">
          <cell r="B412" t="str">
            <v xml:space="preserve"> Kembung Balado</v>
          </cell>
          <cell r="C412" t="str">
            <v>Kembung</v>
          </cell>
          <cell r="D412">
            <v>100</v>
          </cell>
          <cell r="E412">
            <v>82.4</v>
          </cell>
          <cell r="F412">
            <v>17.600000000000001</v>
          </cell>
          <cell r="G412">
            <v>0.8</v>
          </cell>
          <cell r="H412">
            <v>0</v>
          </cell>
          <cell r="I412">
            <v>60.8</v>
          </cell>
          <cell r="J412">
            <v>16</v>
          </cell>
          <cell r="K412">
            <v>160</v>
          </cell>
          <cell r="L412">
            <v>8</v>
          </cell>
          <cell r="M412">
            <v>24</v>
          </cell>
          <cell r="N412">
            <v>0.04</v>
          </cell>
          <cell r="O412">
            <v>0</v>
          </cell>
        </row>
        <row r="413">
          <cell r="C413" t="str">
            <v>Minyak</v>
          </cell>
          <cell r="D413">
            <v>5</v>
          </cell>
          <cell r="E413">
            <v>43.5</v>
          </cell>
          <cell r="F413">
            <v>0.05</v>
          </cell>
          <cell r="G413">
            <v>4.9000000000000004</v>
          </cell>
          <cell r="H413">
            <v>0</v>
          </cell>
          <cell r="I413">
            <v>0.03</v>
          </cell>
          <cell r="J413">
            <v>0.15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</row>
        <row r="414">
          <cell r="B414" t="str">
            <v>Kembung Balado</v>
          </cell>
          <cell r="E414">
            <v>125.9</v>
          </cell>
          <cell r="F414">
            <v>17.650000000000002</v>
          </cell>
          <cell r="G414">
            <v>5.7</v>
          </cell>
          <cell r="H414">
            <v>0</v>
          </cell>
          <cell r="I414">
            <v>60.83</v>
          </cell>
          <cell r="J414">
            <v>16.149999999999999</v>
          </cell>
          <cell r="K414">
            <v>160</v>
          </cell>
          <cell r="L414">
            <v>8</v>
          </cell>
          <cell r="M414">
            <v>24</v>
          </cell>
          <cell r="N414">
            <v>0.04</v>
          </cell>
          <cell r="O414">
            <v>0</v>
          </cell>
          <cell r="P414">
            <v>0</v>
          </cell>
          <cell r="Q414">
            <v>0</v>
          </cell>
        </row>
        <row r="415">
          <cell r="B415" t="str">
            <v xml:space="preserve"> Ikan Bakar</v>
          </cell>
          <cell r="C415" t="str">
            <v>Ikan Segar</v>
          </cell>
          <cell r="D415">
            <v>100</v>
          </cell>
          <cell r="E415">
            <v>72.319999999999993</v>
          </cell>
          <cell r="F415">
            <v>10.88</v>
          </cell>
          <cell r="G415">
            <v>2.88</v>
          </cell>
          <cell r="H415">
            <v>0</v>
          </cell>
          <cell r="I415">
            <v>48.64</v>
          </cell>
          <cell r="J415">
            <v>12.8</v>
          </cell>
          <cell r="K415">
            <v>128</v>
          </cell>
          <cell r="L415">
            <v>0.64</v>
          </cell>
          <cell r="M415">
            <v>96</v>
          </cell>
          <cell r="N415">
            <v>3.2000000000000001E-2</v>
          </cell>
          <cell r="O415">
            <v>0</v>
          </cell>
          <cell r="P415">
            <v>768</v>
          </cell>
          <cell r="Q415">
            <v>0</v>
          </cell>
        </row>
        <row r="416">
          <cell r="C416" t="str">
            <v>Kecap</v>
          </cell>
          <cell r="D416">
            <v>25</v>
          </cell>
          <cell r="E416">
            <v>11.5</v>
          </cell>
          <cell r="F416">
            <v>1.425</v>
          </cell>
          <cell r="G416">
            <v>0.32500000000000001</v>
          </cell>
          <cell r="H416">
            <v>2.25</v>
          </cell>
          <cell r="I416">
            <v>15.75</v>
          </cell>
          <cell r="J416">
            <v>30.75</v>
          </cell>
          <cell r="K416">
            <v>24</v>
          </cell>
          <cell r="L416">
            <v>1.425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</row>
        <row r="417">
          <cell r="B417" t="str">
            <v>Ikan Bakar</v>
          </cell>
          <cell r="E417">
            <v>83.82</v>
          </cell>
          <cell r="F417">
            <v>12.305000000000001</v>
          </cell>
          <cell r="G417">
            <v>3.2050000000000001</v>
          </cell>
          <cell r="H417">
            <v>2.25</v>
          </cell>
          <cell r="I417">
            <v>64.39</v>
          </cell>
          <cell r="J417">
            <v>43.55</v>
          </cell>
          <cell r="K417">
            <v>152</v>
          </cell>
          <cell r="L417">
            <v>2.0649999999999999</v>
          </cell>
          <cell r="M417">
            <v>96</v>
          </cell>
          <cell r="N417">
            <v>3.2000000000000001E-2</v>
          </cell>
          <cell r="O417">
            <v>0</v>
          </cell>
          <cell r="P417">
            <v>768</v>
          </cell>
          <cell r="Q417">
            <v>0</v>
          </cell>
        </row>
        <row r="418">
          <cell r="B418" t="str">
            <v xml:space="preserve"> Ikan Goreng Sauce Kecap</v>
          </cell>
          <cell r="C418" t="str">
            <v>Ikan Segar</v>
          </cell>
          <cell r="D418">
            <v>100</v>
          </cell>
          <cell r="E418">
            <v>72.319999999999993</v>
          </cell>
          <cell r="F418">
            <v>10.88</v>
          </cell>
          <cell r="G418">
            <v>2.88</v>
          </cell>
          <cell r="H418">
            <v>0</v>
          </cell>
          <cell r="I418">
            <v>48.64</v>
          </cell>
          <cell r="J418">
            <v>12.8</v>
          </cell>
          <cell r="K418">
            <v>128</v>
          </cell>
          <cell r="L418">
            <v>0.64</v>
          </cell>
          <cell r="M418">
            <v>96</v>
          </cell>
          <cell r="N418">
            <v>3.2000000000000001E-2</v>
          </cell>
          <cell r="O418">
            <v>0</v>
          </cell>
          <cell r="P418">
            <v>768</v>
          </cell>
          <cell r="Q418">
            <v>0</v>
          </cell>
        </row>
        <row r="419">
          <cell r="C419" t="str">
            <v>Kecap</v>
          </cell>
          <cell r="D419">
            <v>25</v>
          </cell>
          <cell r="E419">
            <v>11.5</v>
          </cell>
          <cell r="F419">
            <v>1.425</v>
          </cell>
          <cell r="G419">
            <v>0.32500000000000001</v>
          </cell>
          <cell r="H419">
            <v>2.25</v>
          </cell>
          <cell r="I419">
            <v>15.75</v>
          </cell>
          <cell r="J419">
            <v>30.75</v>
          </cell>
          <cell r="K419">
            <v>24</v>
          </cell>
          <cell r="L419">
            <v>1.425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</row>
        <row r="420">
          <cell r="C420" t="str">
            <v>Minyak</v>
          </cell>
          <cell r="D420">
            <v>5</v>
          </cell>
          <cell r="E420">
            <v>43.5</v>
          </cell>
          <cell r="F420">
            <v>0.05</v>
          </cell>
          <cell r="G420">
            <v>4.9000000000000004</v>
          </cell>
          <cell r="H420">
            <v>0</v>
          </cell>
          <cell r="I420">
            <v>0.03</v>
          </cell>
          <cell r="J420">
            <v>0.15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</row>
        <row r="421">
          <cell r="B421" t="str">
            <v>Ikan Goreng Saos Kecap</v>
          </cell>
          <cell r="E421">
            <v>127.32</v>
          </cell>
          <cell r="F421">
            <v>12.355000000000002</v>
          </cell>
          <cell r="G421">
            <v>8.1050000000000004</v>
          </cell>
          <cell r="H421">
            <v>2.25</v>
          </cell>
          <cell r="I421">
            <v>64.42</v>
          </cell>
          <cell r="J421">
            <v>43.699999999999996</v>
          </cell>
          <cell r="K421">
            <v>152</v>
          </cell>
          <cell r="L421">
            <v>2.0649999999999999</v>
          </cell>
          <cell r="M421">
            <v>96</v>
          </cell>
          <cell r="N421">
            <v>3.2000000000000001E-2</v>
          </cell>
          <cell r="O421">
            <v>0</v>
          </cell>
          <cell r="P421">
            <v>768</v>
          </cell>
          <cell r="Q421">
            <v>0</v>
          </cell>
        </row>
        <row r="422">
          <cell r="B422" t="str">
            <v xml:space="preserve"> Ikan Mas Balado</v>
          </cell>
          <cell r="C422" t="str">
            <v>Ikan Mas</v>
          </cell>
          <cell r="D422">
            <v>100</v>
          </cell>
          <cell r="E422">
            <v>68.8</v>
          </cell>
          <cell r="F422">
            <v>12.8</v>
          </cell>
          <cell r="G422">
            <v>1.6</v>
          </cell>
          <cell r="H422">
            <v>0</v>
          </cell>
          <cell r="I422">
            <v>64</v>
          </cell>
          <cell r="J422">
            <v>16</v>
          </cell>
          <cell r="K422">
            <v>120</v>
          </cell>
          <cell r="L422">
            <v>1.6</v>
          </cell>
          <cell r="M422">
            <v>120</v>
          </cell>
          <cell r="N422">
            <v>0.04</v>
          </cell>
          <cell r="O422">
            <v>0</v>
          </cell>
        </row>
        <row r="423">
          <cell r="C423" t="str">
            <v>Minyak</v>
          </cell>
          <cell r="D423">
            <v>5</v>
          </cell>
          <cell r="E423">
            <v>43.5</v>
          </cell>
          <cell r="F423">
            <v>0.05</v>
          </cell>
          <cell r="G423">
            <v>4.9000000000000004</v>
          </cell>
          <cell r="H423">
            <v>0</v>
          </cell>
          <cell r="I423">
            <v>0.03</v>
          </cell>
          <cell r="J423">
            <v>0.15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B424" t="str">
            <v>Ikan Mas Balado</v>
          </cell>
          <cell r="E424">
            <v>112.3</v>
          </cell>
          <cell r="F424">
            <v>12.850000000000001</v>
          </cell>
          <cell r="G424">
            <v>6.5</v>
          </cell>
          <cell r="H424">
            <v>0</v>
          </cell>
          <cell r="I424">
            <v>64.03</v>
          </cell>
          <cell r="J424">
            <v>16.149999999999999</v>
          </cell>
          <cell r="K424">
            <v>120</v>
          </cell>
          <cell r="L424">
            <v>1.6</v>
          </cell>
          <cell r="M424">
            <v>120</v>
          </cell>
          <cell r="N424">
            <v>0.04</v>
          </cell>
          <cell r="O424">
            <v>0</v>
          </cell>
          <cell r="P424">
            <v>0</v>
          </cell>
          <cell r="Q424">
            <v>0</v>
          </cell>
        </row>
        <row r="425">
          <cell r="B425" t="str">
            <v xml:space="preserve"> Ikan Mas Goreng</v>
          </cell>
          <cell r="C425" t="str">
            <v>Ikan Mas</v>
          </cell>
          <cell r="D425">
            <v>100</v>
          </cell>
          <cell r="E425">
            <v>68.8</v>
          </cell>
          <cell r="F425">
            <v>12.8</v>
          </cell>
          <cell r="G425">
            <v>1.6</v>
          </cell>
          <cell r="H425">
            <v>0</v>
          </cell>
          <cell r="I425">
            <v>64</v>
          </cell>
          <cell r="J425">
            <v>16</v>
          </cell>
          <cell r="K425">
            <v>120</v>
          </cell>
          <cell r="L425">
            <v>1.6</v>
          </cell>
          <cell r="M425">
            <v>120</v>
          </cell>
          <cell r="N425">
            <v>0.04</v>
          </cell>
          <cell r="O425">
            <v>0</v>
          </cell>
        </row>
        <row r="426">
          <cell r="C426" t="str">
            <v>Minyak</v>
          </cell>
          <cell r="D426">
            <v>5</v>
          </cell>
          <cell r="E426">
            <v>43.5</v>
          </cell>
          <cell r="F426">
            <v>0.05</v>
          </cell>
          <cell r="G426">
            <v>4.9000000000000004</v>
          </cell>
          <cell r="H426">
            <v>0</v>
          </cell>
          <cell r="I426">
            <v>0.03</v>
          </cell>
          <cell r="J426">
            <v>0.15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7">
          <cell r="B427" t="str">
            <v>Ikan Mas Goreng</v>
          </cell>
          <cell r="E427">
            <v>112.3</v>
          </cell>
          <cell r="F427">
            <v>12.850000000000001</v>
          </cell>
          <cell r="G427">
            <v>6.5</v>
          </cell>
          <cell r="H427">
            <v>0</v>
          </cell>
          <cell r="I427">
            <v>64.03</v>
          </cell>
          <cell r="J427">
            <v>16.149999999999999</v>
          </cell>
          <cell r="K427">
            <v>120</v>
          </cell>
          <cell r="L427">
            <v>1.6</v>
          </cell>
          <cell r="M427">
            <v>120</v>
          </cell>
          <cell r="N427">
            <v>0.04</v>
          </cell>
          <cell r="O427">
            <v>0</v>
          </cell>
          <cell r="P427">
            <v>0</v>
          </cell>
          <cell r="Q427">
            <v>0</v>
          </cell>
        </row>
        <row r="428">
          <cell r="B428" t="str">
            <v xml:space="preserve"> Ca Cumi Cabe Hijau</v>
          </cell>
          <cell r="C428" t="str">
            <v>Cumi</v>
          </cell>
          <cell r="D428">
            <v>100</v>
          </cell>
          <cell r="E428">
            <v>635</v>
          </cell>
          <cell r="F428">
            <v>10.7</v>
          </cell>
          <cell r="G428">
            <v>53</v>
          </cell>
          <cell r="H428">
            <v>28.9</v>
          </cell>
          <cell r="I428">
            <v>3.1</v>
          </cell>
          <cell r="J428">
            <v>78</v>
          </cell>
          <cell r="K428">
            <v>384</v>
          </cell>
          <cell r="L428">
            <v>6.7</v>
          </cell>
          <cell r="M428">
            <v>9</v>
          </cell>
          <cell r="N428">
            <v>7.0000000000000007E-2</v>
          </cell>
          <cell r="O428">
            <v>0</v>
          </cell>
          <cell r="P428">
            <v>11700</v>
          </cell>
          <cell r="Q428">
            <v>0</v>
          </cell>
        </row>
        <row r="429">
          <cell r="C429" t="str">
            <v>Minyak</v>
          </cell>
          <cell r="D429">
            <v>5</v>
          </cell>
          <cell r="E429">
            <v>43.5</v>
          </cell>
          <cell r="F429">
            <v>0.05</v>
          </cell>
          <cell r="G429">
            <v>4.9000000000000004</v>
          </cell>
          <cell r="H429">
            <v>0</v>
          </cell>
          <cell r="I429">
            <v>0.03</v>
          </cell>
          <cell r="J429">
            <v>0.15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C430" t="str">
            <v>Cabe Hijau</v>
          </cell>
          <cell r="D430">
            <v>10</v>
          </cell>
          <cell r="E430">
            <v>2.2999999999999998</v>
          </cell>
          <cell r="F430">
            <v>7.0000000000000007E-2</v>
          </cell>
          <cell r="G430">
            <v>1.4999999999999999E-2</v>
          </cell>
          <cell r="H430">
            <v>0.26</v>
          </cell>
          <cell r="I430">
            <v>4.67</v>
          </cell>
          <cell r="J430">
            <v>0.7</v>
          </cell>
          <cell r="K430">
            <v>1.1499999999999999</v>
          </cell>
          <cell r="L430">
            <v>0.02</v>
          </cell>
          <cell r="M430">
            <v>13</v>
          </cell>
          <cell r="N430">
            <v>2.5000000000000001E-3</v>
          </cell>
          <cell r="O430">
            <v>4.2</v>
          </cell>
        </row>
        <row r="431">
          <cell r="B431" t="str">
            <v>Ca Cumi Cabe Hijau</v>
          </cell>
          <cell r="E431">
            <v>680.8</v>
          </cell>
          <cell r="F431">
            <v>10.82</v>
          </cell>
          <cell r="G431">
            <v>57.914999999999999</v>
          </cell>
          <cell r="H431">
            <v>29.16</v>
          </cell>
          <cell r="I431">
            <v>7.8</v>
          </cell>
          <cell r="J431">
            <v>78.850000000000009</v>
          </cell>
          <cell r="K431">
            <v>385.15</v>
          </cell>
          <cell r="L431">
            <v>6.72</v>
          </cell>
          <cell r="M431">
            <v>22</v>
          </cell>
          <cell r="N431">
            <v>7.2500000000000009E-2</v>
          </cell>
          <cell r="O431">
            <v>4.2</v>
          </cell>
          <cell r="P431">
            <v>11700</v>
          </cell>
          <cell r="Q431">
            <v>0</v>
          </cell>
        </row>
        <row r="432">
          <cell r="B432" t="str">
            <v xml:space="preserve"> Ikan Teri Goreng Balado</v>
          </cell>
          <cell r="C432" t="str">
            <v>Teri</v>
          </cell>
          <cell r="D432">
            <v>75</v>
          </cell>
          <cell r="E432">
            <v>127.5</v>
          </cell>
          <cell r="F432">
            <v>25.05</v>
          </cell>
          <cell r="G432">
            <v>3.65</v>
          </cell>
          <cell r="H432">
            <v>0</v>
          </cell>
          <cell r="I432">
            <v>12.425000000000001</v>
          </cell>
          <cell r="J432">
            <v>1785.75</v>
          </cell>
          <cell r="K432">
            <v>1125</v>
          </cell>
          <cell r="L432">
            <v>17.55</v>
          </cell>
          <cell r="M432">
            <v>157.5</v>
          </cell>
          <cell r="N432">
            <v>0.75</v>
          </cell>
          <cell r="O432">
            <v>0</v>
          </cell>
        </row>
        <row r="433">
          <cell r="C433" t="str">
            <v>Minyak</v>
          </cell>
          <cell r="D433">
            <v>5</v>
          </cell>
          <cell r="E433">
            <v>43.5</v>
          </cell>
          <cell r="F433">
            <v>0.05</v>
          </cell>
          <cell r="G433">
            <v>4.9000000000000004</v>
          </cell>
          <cell r="H433">
            <v>0</v>
          </cell>
          <cell r="I433">
            <v>0.03</v>
          </cell>
          <cell r="J433">
            <v>0.15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B434" t="str">
            <v>Ikan Teri Goreng Balado</v>
          </cell>
          <cell r="E434">
            <v>171</v>
          </cell>
          <cell r="F434">
            <v>25.1</v>
          </cell>
          <cell r="G434">
            <v>8.5500000000000007</v>
          </cell>
          <cell r="H434">
            <v>0</v>
          </cell>
          <cell r="I434">
            <v>12.455</v>
          </cell>
          <cell r="J434">
            <v>1785.9</v>
          </cell>
          <cell r="K434">
            <v>1125</v>
          </cell>
          <cell r="L434">
            <v>17.55</v>
          </cell>
          <cell r="M434">
            <v>157.5</v>
          </cell>
          <cell r="N434">
            <v>0.75</v>
          </cell>
          <cell r="O434">
            <v>0</v>
          </cell>
          <cell r="P434">
            <v>0</v>
          </cell>
          <cell r="Q434">
            <v>0</v>
          </cell>
        </row>
        <row r="435">
          <cell r="B435" t="str">
            <v xml:space="preserve"> Bandeng Goreng</v>
          </cell>
          <cell r="C435" t="str">
            <v>Bandeng</v>
          </cell>
          <cell r="D435">
            <v>100</v>
          </cell>
          <cell r="E435">
            <v>103.2</v>
          </cell>
          <cell r="F435">
            <v>16</v>
          </cell>
          <cell r="G435">
            <v>3.84</v>
          </cell>
          <cell r="H435">
            <v>0</v>
          </cell>
          <cell r="I435">
            <v>59.2</v>
          </cell>
          <cell r="J435">
            <v>16</v>
          </cell>
          <cell r="K435">
            <v>120</v>
          </cell>
          <cell r="L435">
            <v>1.6</v>
          </cell>
          <cell r="M435">
            <v>120</v>
          </cell>
          <cell r="N435">
            <v>0.04</v>
          </cell>
          <cell r="O435">
            <v>0</v>
          </cell>
          <cell r="P435">
            <v>440</v>
          </cell>
          <cell r="Q435">
            <v>0</v>
          </cell>
        </row>
        <row r="436">
          <cell r="C436" t="str">
            <v>Minyak</v>
          </cell>
          <cell r="D436">
            <v>5</v>
          </cell>
          <cell r="E436">
            <v>43.5</v>
          </cell>
          <cell r="F436">
            <v>0.05</v>
          </cell>
          <cell r="G436">
            <v>4.9000000000000004</v>
          </cell>
          <cell r="H436">
            <v>0</v>
          </cell>
          <cell r="I436">
            <v>0.03</v>
          </cell>
          <cell r="J436">
            <v>0.15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B437" t="str">
            <v>Bandeng Goreng</v>
          </cell>
          <cell r="E437">
            <v>146.69999999999999</v>
          </cell>
          <cell r="F437">
            <v>16.05</v>
          </cell>
          <cell r="G437">
            <v>8.74</v>
          </cell>
          <cell r="H437">
            <v>0</v>
          </cell>
          <cell r="I437">
            <v>59.230000000000004</v>
          </cell>
          <cell r="J437">
            <v>16.149999999999999</v>
          </cell>
          <cell r="K437">
            <v>120</v>
          </cell>
          <cell r="L437">
            <v>1.6</v>
          </cell>
          <cell r="M437">
            <v>120</v>
          </cell>
          <cell r="N437">
            <v>0.04</v>
          </cell>
          <cell r="O437">
            <v>0</v>
          </cell>
          <cell r="P437">
            <v>440</v>
          </cell>
          <cell r="Q437">
            <v>0</v>
          </cell>
        </row>
        <row r="438">
          <cell r="B438" t="str">
            <v xml:space="preserve"> Pecel lele</v>
          </cell>
          <cell r="C438" t="str">
            <v>Ikan segar</v>
          </cell>
          <cell r="D438">
            <v>100</v>
          </cell>
          <cell r="E438">
            <v>72.319999999999993</v>
          </cell>
          <cell r="F438">
            <v>10.88</v>
          </cell>
          <cell r="G438">
            <v>2.88</v>
          </cell>
          <cell r="H438">
            <v>0</v>
          </cell>
          <cell r="I438">
            <v>48.64</v>
          </cell>
          <cell r="J438">
            <v>12.8</v>
          </cell>
          <cell r="K438">
            <v>128</v>
          </cell>
          <cell r="L438">
            <v>0.64</v>
          </cell>
          <cell r="M438">
            <v>96</v>
          </cell>
          <cell r="N438">
            <v>3.2000000000000001E-2</v>
          </cell>
          <cell r="O438">
            <v>0</v>
          </cell>
          <cell r="P438">
            <v>768</v>
          </cell>
          <cell r="Q438">
            <v>0</v>
          </cell>
        </row>
        <row r="439">
          <cell r="C439" t="str">
            <v>Minyak</v>
          </cell>
          <cell r="D439">
            <v>5</v>
          </cell>
          <cell r="E439">
            <v>43.5</v>
          </cell>
          <cell r="F439">
            <v>0.05</v>
          </cell>
          <cell r="G439">
            <v>4.9000000000000004</v>
          </cell>
          <cell r="H439">
            <v>0</v>
          </cell>
          <cell r="I439">
            <v>0.03</v>
          </cell>
          <cell r="J439">
            <v>0.15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B440" t="str">
            <v>Pecel lele</v>
          </cell>
          <cell r="E440">
            <v>115.82</v>
          </cell>
          <cell r="F440">
            <v>10.93</v>
          </cell>
          <cell r="G440">
            <v>7.78</v>
          </cell>
          <cell r="H440">
            <v>0</v>
          </cell>
          <cell r="I440">
            <v>48.67</v>
          </cell>
          <cell r="J440">
            <v>12.95</v>
          </cell>
          <cell r="K440">
            <v>128</v>
          </cell>
          <cell r="L440">
            <v>0.64</v>
          </cell>
          <cell r="M440">
            <v>96</v>
          </cell>
          <cell r="N440">
            <v>3.2000000000000001E-2</v>
          </cell>
          <cell r="O440">
            <v>0</v>
          </cell>
          <cell r="P440">
            <v>768</v>
          </cell>
          <cell r="Q440">
            <v>0</v>
          </cell>
        </row>
        <row r="441">
          <cell r="B441" t="str">
            <v xml:space="preserve"> Ikan Asin Masak Pedas</v>
          </cell>
          <cell r="C441" t="str">
            <v xml:space="preserve">Ikan Asin </v>
          </cell>
          <cell r="D441">
            <v>50</v>
          </cell>
          <cell r="E441">
            <v>67.55</v>
          </cell>
          <cell r="F441">
            <v>14.7</v>
          </cell>
          <cell r="G441">
            <v>0.52500000000000002</v>
          </cell>
          <cell r="H441">
            <v>0</v>
          </cell>
          <cell r="I441">
            <v>14</v>
          </cell>
          <cell r="J441">
            <v>70</v>
          </cell>
          <cell r="K441">
            <v>105</v>
          </cell>
          <cell r="L441">
            <v>0.875</v>
          </cell>
          <cell r="M441">
            <v>0</v>
          </cell>
          <cell r="N441">
            <v>3.5000000000000003E-2</v>
          </cell>
          <cell r="O441">
            <v>0</v>
          </cell>
        </row>
        <row r="442">
          <cell r="C442" t="str">
            <v>Minyak</v>
          </cell>
          <cell r="D442">
            <v>5</v>
          </cell>
          <cell r="E442">
            <v>43.5</v>
          </cell>
          <cell r="F442">
            <v>0.05</v>
          </cell>
          <cell r="G442">
            <v>4.9000000000000004</v>
          </cell>
          <cell r="H442">
            <v>0</v>
          </cell>
          <cell r="I442">
            <v>0.03</v>
          </cell>
          <cell r="J442">
            <v>0.15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B443" t="str">
            <v>Ikan Asin Masak Pedas</v>
          </cell>
          <cell r="E443">
            <v>111.05</v>
          </cell>
          <cell r="F443">
            <v>14.75</v>
          </cell>
          <cell r="G443">
            <v>5.4249999999999998</v>
          </cell>
          <cell r="H443">
            <v>0</v>
          </cell>
          <cell r="I443">
            <v>14.03</v>
          </cell>
          <cell r="J443">
            <v>70.150000000000006</v>
          </cell>
          <cell r="K443">
            <v>105</v>
          </cell>
          <cell r="L443">
            <v>0.875</v>
          </cell>
          <cell r="M443">
            <v>0</v>
          </cell>
          <cell r="N443">
            <v>3.5000000000000003E-2</v>
          </cell>
          <cell r="O443">
            <v>0</v>
          </cell>
        </row>
        <row r="444">
          <cell r="B444" t="str">
            <v xml:space="preserve"> Ikan bb Balado</v>
          </cell>
          <cell r="C444" t="str">
            <v>Ikan segar</v>
          </cell>
          <cell r="D444">
            <v>100</v>
          </cell>
          <cell r="E444">
            <v>72.319999999999993</v>
          </cell>
          <cell r="F444">
            <v>10.88</v>
          </cell>
          <cell r="G444">
            <v>2.88</v>
          </cell>
          <cell r="H444">
            <v>0</v>
          </cell>
          <cell r="I444">
            <v>48.64</v>
          </cell>
          <cell r="J444">
            <v>12.8</v>
          </cell>
          <cell r="K444">
            <v>128</v>
          </cell>
          <cell r="L444">
            <v>0.64</v>
          </cell>
          <cell r="M444">
            <v>96</v>
          </cell>
          <cell r="N444">
            <v>3.2000000000000001E-2</v>
          </cell>
          <cell r="O444">
            <v>0</v>
          </cell>
          <cell r="P444">
            <v>768</v>
          </cell>
          <cell r="Q444">
            <v>0</v>
          </cell>
        </row>
        <row r="445">
          <cell r="C445" t="str">
            <v>Minyak</v>
          </cell>
          <cell r="D445">
            <v>5</v>
          </cell>
          <cell r="E445">
            <v>43.5</v>
          </cell>
          <cell r="F445">
            <v>0.05</v>
          </cell>
          <cell r="G445">
            <v>4.9000000000000004</v>
          </cell>
          <cell r="H445">
            <v>0</v>
          </cell>
          <cell r="I445">
            <v>0.03</v>
          </cell>
          <cell r="J445">
            <v>0.15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B446" t="str">
            <v>Ikan bb Balado</v>
          </cell>
          <cell r="E446">
            <v>115.82</v>
          </cell>
          <cell r="F446">
            <v>10.93</v>
          </cell>
          <cell r="G446">
            <v>7.78</v>
          </cell>
          <cell r="H446">
            <v>0</v>
          </cell>
          <cell r="I446">
            <v>48.67</v>
          </cell>
          <cell r="J446">
            <v>12.95</v>
          </cell>
          <cell r="K446">
            <v>128</v>
          </cell>
          <cell r="L446">
            <v>0.64</v>
          </cell>
          <cell r="M446">
            <v>96</v>
          </cell>
          <cell r="N446">
            <v>3.2000000000000001E-2</v>
          </cell>
          <cell r="O446">
            <v>0</v>
          </cell>
          <cell r="P446">
            <v>768</v>
          </cell>
          <cell r="Q446">
            <v>0</v>
          </cell>
        </row>
        <row r="447">
          <cell r="B447" t="str">
            <v xml:space="preserve"> Bawal Goreng</v>
          </cell>
          <cell r="C447" t="str">
            <v>Bawal</v>
          </cell>
          <cell r="D447">
            <v>100</v>
          </cell>
          <cell r="E447">
            <v>158.4</v>
          </cell>
          <cell r="F447">
            <v>15.2</v>
          </cell>
          <cell r="G447">
            <v>10.4</v>
          </cell>
          <cell r="H447">
            <v>0</v>
          </cell>
          <cell r="I447">
            <v>52.8</v>
          </cell>
          <cell r="J447">
            <v>38.4</v>
          </cell>
          <cell r="K447">
            <v>120</v>
          </cell>
          <cell r="L447">
            <v>0.32</v>
          </cell>
          <cell r="M447">
            <v>120</v>
          </cell>
          <cell r="N447">
            <v>0.08</v>
          </cell>
          <cell r="O447">
            <v>0</v>
          </cell>
        </row>
        <row r="448">
          <cell r="C448" t="str">
            <v>Minyak</v>
          </cell>
          <cell r="D448">
            <v>5</v>
          </cell>
          <cell r="E448">
            <v>43.5</v>
          </cell>
          <cell r="F448">
            <v>0.05</v>
          </cell>
          <cell r="G448">
            <v>4.9000000000000004</v>
          </cell>
          <cell r="H448">
            <v>0</v>
          </cell>
          <cell r="I448">
            <v>0.03</v>
          </cell>
          <cell r="J448">
            <v>0.15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B449" t="str">
            <v>Bawal Goreng</v>
          </cell>
          <cell r="E449">
            <v>201.9</v>
          </cell>
          <cell r="F449">
            <v>15.25</v>
          </cell>
          <cell r="G449">
            <v>15.3</v>
          </cell>
          <cell r="H449">
            <v>0</v>
          </cell>
          <cell r="I449">
            <v>52.83</v>
          </cell>
          <cell r="J449">
            <v>38.549999999999997</v>
          </cell>
          <cell r="K449">
            <v>120</v>
          </cell>
          <cell r="L449">
            <v>0.32</v>
          </cell>
          <cell r="M449">
            <v>120</v>
          </cell>
          <cell r="N449">
            <v>0.08</v>
          </cell>
          <cell r="O449">
            <v>0</v>
          </cell>
          <cell r="P449">
            <v>0</v>
          </cell>
          <cell r="Q449">
            <v>0</v>
          </cell>
        </row>
        <row r="450">
          <cell r="B450" t="str">
            <v xml:space="preserve"> Ikan Nila Goreng</v>
          </cell>
          <cell r="C450" t="str">
            <v>Ikan segar</v>
          </cell>
          <cell r="D450">
            <v>100</v>
          </cell>
          <cell r="E450">
            <v>72.319999999999993</v>
          </cell>
          <cell r="F450">
            <v>10.88</v>
          </cell>
          <cell r="G450">
            <v>2.88</v>
          </cell>
          <cell r="H450">
            <v>0</v>
          </cell>
          <cell r="I450">
            <v>48.64</v>
          </cell>
          <cell r="J450">
            <v>12.8</v>
          </cell>
          <cell r="K450">
            <v>128</v>
          </cell>
          <cell r="L450">
            <v>0.64</v>
          </cell>
          <cell r="M450">
            <v>96</v>
          </cell>
          <cell r="N450">
            <v>3.2000000000000001E-2</v>
          </cell>
          <cell r="O450">
            <v>0</v>
          </cell>
          <cell r="P450">
            <v>768</v>
          </cell>
          <cell r="Q450">
            <v>0</v>
          </cell>
        </row>
        <row r="451">
          <cell r="C451" t="str">
            <v>Minyak</v>
          </cell>
          <cell r="D451">
            <v>5</v>
          </cell>
          <cell r="E451">
            <v>43.5</v>
          </cell>
          <cell r="F451">
            <v>0.05</v>
          </cell>
          <cell r="G451">
            <v>4.9000000000000004</v>
          </cell>
          <cell r="H451">
            <v>0</v>
          </cell>
          <cell r="I451">
            <v>0.03</v>
          </cell>
          <cell r="J451">
            <v>0.15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B452" t="str">
            <v>Ikan Nila Goreng</v>
          </cell>
          <cell r="E452">
            <v>115.82</v>
          </cell>
          <cell r="F452">
            <v>10.930000000000001</v>
          </cell>
          <cell r="G452">
            <v>7.78</v>
          </cell>
          <cell r="H452">
            <v>0</v>
          </cell>
          <cell r="I452">
            <v>48.67</v>
          </cell>
          <cell r="J452">
            <v>12.950000000000001</v>
          </cell>
          <cell r="K452">
            <v>128</v>
          </cell>
          <cell r="L452">
            <v>0.64</v>
          </cell>
          <cell r="M452">
            <v>96</v>
          </cell>
          <cell r="N452">
            <v>3.2000000000000001E-2</v>
          </cell>
          <cell r="O452">
            <v>0</v>
          </cell>
          <cell r="P452">
            <v>768</v>
          </cell>
          <cell r="Q452">
            <v>0</v>
          </cell>
        </row>
        <row r="453">
          <cell r="B453" t="str">
            <v xml:space="preserve"> Ikan Goreng Tepung</v>
          </cell>
          <cell r="C453" t="str">
            <v>Ikan segar</v>
          </cell>
          <cell r="D453">
            <v>100</v>
          </cell>
          <cell r="E453">
            <v>72.319999999999993</v>
          </cell>
          <cell r="F453">
            <v>10.88</v>
          </cell>
          <cell r="G453">
            <v>2.88</v>
          </cell>
          <cell r="H453">
            <v>0</v>
          </cell>
          <cell r="I453">
            <v>48.64</v>
          </cell>
          <cell r="J453">
            <v>12.8</v>
          </cell>
          <cell r="K453">
            <v>128</v>
          </cell>
          <cell r="L453">
            <v>0.64</v>
          </cell>
          <cell r="M453">
            <v>96</v>
          </cell>
          <cell r="N453">
            <v>3.2000000000000001E-2</v>
          </cell>
          <cell r="O453">
            <v>0</v>
          </cell>
          <cell r="P453">
            <v>768</v>
          </cell>
          <cell r="Q453">
            <v>0</v>
          </cell>
        </row>
        <row r="454">
          <cell r="C454" t="str">
            <v>Minyak</v>
          </cell>
          <cell r="D454">
            <v>5</v>
          </cell>
          <cell r="E454">
            <v>43.5</v>
          </cell>
          <cell r="F454">
            <v>0.05</v>
          </cell>
          <cell r="G454">
            <v>4.9000000000000004</v>
          </cell>
          <cell r="H454">
            <v>0</v>
          </cell>
          <cell r="I454">
            <v>0.03</v>
          </cell>
          <cell r="J454">
            <v>0.15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C455" t="str">
            <v>Terigu</v>
          </cell>
          <cell r="D455">
            <v>10</v>
          </cell>
          <cell r="E455">
            <v>36.5</v>
          </cell>
          <cell r="F455">
            <v>0.89</v>
          </cell>
          <cell r="G455">
            <v>0.13</v>
          </cell>
          <cell r="H455">
            <v>7.73</v>
          </cell>
          <cell r="I455">
            <v>1.2</v>
          </cell>
          <cell r="J455">
            <v>1.6</v>
          </cell>
          <cell r="K455">
            <v>10.6</v>
          </cell>
          <cell r="L455">
            <v>0.12</v>
          </cell>
          <cell r="M455">
            <v>0</v>
          </cell>
          <cell r="N455">
            <v>1.2E-2</v>
          </cell>
          <cell r="O455">
            <v>0</v>
          </cell>
        </row>
        <row r="456">
          <cell r="B456" t="str">
            <v>Ikan Goreng Tepung</v>
          </cell>
          <cell r="E456">
            <v>152.32</v>
          </cell>
          <cell r="F456">
            <v>11.820000000000002</v>
          </cell>
          <cell r="G456">
            <v>7.91</v>
          </cell>
          <cell r="H456">
            <v>7.73</v>
          </cell>
          <cell r="I456">
            <v>49.870000000000005</v>
          </cell>
          <cell r="J456">
            <v>14.55</v>
          </cell>
          <cell r="K456">
            <v>138.6</v>
          </cell>
          <cell r="L456">
            <v>0.76</v>
          </cell>
          <cell r="M456">
            <v>96</v>
          </cell>
          <cell r="N456">
            <v>4.3999999999999997E-2</v>
          </cell>
          <cell r="O456">
            <v>0</v>
          </cell>
          <cell r="P456">
            <v>768</v>
          </cell>
          <cell r="Q456">
            <v>0</v>
          </cell>
        </row>
        <row r="457">
          <cell r="B457" t="str">
            <v xml:space="preserve"> Cumi Saos Tiram</v>
          </cell>
          <cell r="C457" t="str">
            <v>Cumi</v>
          </cell>
          <cell r="D457">
            <v>100</v>
          </cell>
          <cell r="E457">
            <v>635</v>
          </cell>
          <cell r="F457">
            <v>10.7</v>
          </cell>
          <cell r="G457">
            <v>53</v>
          </cell>
          <cell r="H457">
            <v>28.9</v>
          </cell>
          <cell r="I457">
            <v>3.1</v>
          </cell>
          <cell r="J457">
            <v>78</v>
          </cell>
          <cell r="K457">
            <v>384</v>
          </cell>
          <cell r="L457">
            <v>6.7</v>
          </cell>
          <cell r="M457">
            <v>9</v>
          </cell>
          <cell r="N457">
            <v>7.0000000000000007E-2</v>
          </cell>
          <cell r="O457">
            <v>0</v>
          </cell>
          <cell r="P457">
            <v>11700</v>
          </cell>
          <cell r="Q457">
            <v>0</v>
          </cell>
        </row>
        <row r="458">
          <cell r="C458" t="str">
            <v>Minyak</v>
          </cell>
          <cell r="D458">
            <v>5</v>
          </cell>
          <cell r="E458">
            <v>43.5</v>
          </cell>
          <cell r="F458">
            <v>0.05</v>
          </cell>
          <cell r="G458">
            <v>4.9000000000000004</v>
          </cell>
          <cell r="H458">
            <v>0</v>
          </cell>
          <cell r="I458">
            <v>0.03</v>
          </cell>
          <cell r="J458">
            <v>0.15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Cumi Saos Tiram</v>
          </cell>
          <cell r="E459">
            <v>678.5</v>
          </cell>
          <cell r="F459">
            <v>10.75</v>
          </cell>
          <cell r="G459">
            <v>57.9</v>
          </cell>
          <cell r="H459">
            <v>28.9</v>
          </cell>
          <cell r="I459">
            <v>3.13</v>
          </cell>
          <cell r="J459">
            <v>78.150000000000006</v>
          </cell>
          <cell r="K459">
            <v>384</v>
          </cell>
          <cell r="L459">
            <v>6.7</v>
          </cell>
          <cell r="M459">
            <v>9</v>
          </cell>
          <cell r="N459">
            <v>7.0000000000000007E-2</v>
          </cell>
          <cell r="O459">
            <v>0</v>
          </cell>
          <cell r="P459">
            <v>11700</v>
          </cell>
          <cell r="Q459">
            <v>0</v>
          </cell>
        </row>
        <row r="460">
          <cell r="B460" t="str">
            <v>Ikan Pindang Serani</v>
          </cell>
          <cell r="C460" t="str">
            <v>Ikan segar</v>
          </cell>
          <cell r="D460">
            <v>100</v>
          </cell>
          <cell r="E460">
            <v>72.319999999999993</v>
          </cell>
          <cell r="F460">
            <v>10.88</v>
          </cell>
          <cell r="G460">
            <v>2.88</v>
          </cell>
          <cell r="H460">
            <v>0</v>
          </cell>
          <cell r="I460">
            <v>48.64</v>
          </cell>
          <cell r="J460">
            <v>12.8</v>
          </cell>
          <cell r="K460">
            <v>128</v>
          </cell>
          <cell r="L460">
            <v>0.64</v>
          </cell>
          <cell r="M460">
            <v>96</v>
          </cell>
          <cell r="N460">
            <v>3.2000000000000001E-2</v>
          </cell>
          <cell r="O460">
            <v>0</v>
          </cell>
          <cell r="P460">
            <v>768</v>
          </cell>
          <cell r="Q460">
            <v>0</v>
          </cell>
        </row>
        <row r="461">
          <cell r="B461" t="str">
            <v xml:space="preserve"> Cumi-Cumi Goreng</v>
          </cell>
          <cell r="C461" t="str">
            <v>Cumi</v>
          </cell>
          <cell r="D461">
            <v>100</v>
          </cell>
          <cell r="E461">
            <v>635</v>
          </cell>
          <cell r="F461">
            <v>10.7</v>
          </cell>
          <cell r="G461">
            <v>53</v>
          </cell>
          <cell r="H461">
            <v>28.9</v>
          </cell>
          <cell r="I461">
            <v>3.1</v>
          </cell>
          <cell r="J461">
            <v>78</v>
          </cell>
          <cell r="K461">
            <v>384</v>
          </cell>
          <cell r="L461">
            <v>6.7</v>
          </cell>
          <cell r="M461">
            <v>9</v>
          </cell>
          <cell r="N461">
            <v>7.0000000000000007E-2</v>
          </cell>
          <cell r="O461">
            <v>0</v>
          </cell>
          <cell r="P461">
            <v>11700</v>
          </cell>
          <cell r="Q461">
            <v>0</v>
          </cell>
        </row>
        <row r="462">
          <cell r="C462" t="str">
            <v>Minyak</v>
          </cell>
          <cell r="D462">
            <v>5</v>
          </cell>
          <cell r="E462">
            <v>43.5</v>
          </cell>
          <cell r="F462">
            <v>0.05</v>
          </cell>
          <cell r="G462">
            <v>4.9000000000000004</v>
          </cell>
          <cell r="H462">
            <v>0</v>
          </cell>
          <cell r="I462">
            <v>0.03</v>
          </cell>
          <cell r="J462">
            <v>0.15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</row>
        <row r="463">
          <cell r="B463" t="str">
            <v>Cumi-Cumi Goreng</v>
          </cell>
          <cell r="E463">
            <v>678.5</v>
          </cell>
          <cell r="F463">
            <v>10.75</v>
          </cell>
          <cell r="G463">
            <v>57.9</v>
          </cell>
          <cell r="H463">
            <v>28.9</v>
          </cell>
          <cell r="I463">
            <v>3.13</v>
          </cell>
          <cell r="J463">
            <v>78.150000000000006</v>
          </cell>
          <cell r="K463">
            <v>384</v>
          </cell>
          <cell r="L463">
            <v>6.7</v>
          </cell>
          <cell r="M463">
            <v>9</v>
          </cell>
          <cell r="N463">
            <v>7.0000000000000007E-2</v>
          </cell>
          <cell r="O463">
            <v>0</v>
          </cell>
          <cell r="P463">
            <v>11700</v>
          </cell>
          <cell r="Q463">
            <v>0</v>
          </cell>
        </row>
        <row r="464">
          <cell r="B464" t="str">
            <v xml:space="preserve"> Gulai Ikan Asin</v>
          </cell>
          <cell r="C464" t="str">
            <v>Ikan Asin</v>
          </cell>
          <cell r="D464">
            <v>50</v>
          </cell>
          <cell r="E464">
            <v>67.55</v>
          </cell>
          <cell r="F464">
            <v>14.7</v>
          </cell>
          <cell r="G464">
            <v>0.52500000000000002</v>
          </cell>
          <cell r="H464">
            <v>0</v>
          </cell>
          <cell r="I464">
            <v>14</v>
          </cell>
          <cell r="J464">
            <v>70</v>
          </cell>
          <cell r="K464">
            <v>105</v>
          </cell>
          <cell r="L464">
            <v>0.875</v>
          </cell>
          <cell r="M464">
            <v>0</v>
          </cell>
          <cell r="N464">
            <v>3.5000000000000003E-2</v>
          </cell>
          <cell r="O464">
            <v>0</v>
          </cell>
        </row>
        <row r="465">
          <cell r="C465" t="str">
            <v>Santan</v>
          </cell>
          <cell r="D465">
            <v>10</v>
          </cell>
          <cell r="E465">
            <v>32.4</v>
          </cell>
          <cell r="F465">
            <v>0.42</v>
          </cell>
          <cell r="G465">
            <v>3.43</v>
          </cell>
          <cell r="H465">
            <v>0.56000000000000005</v>
          </cell>
          <cell r="I465">
            <v>5.49</v>
          </cell>
          <cell r="J465">
            <v>1.4</v>
          </cell>
          <cell r="K465">
            <v>4.5</v>
          </cell>
          <cell r="L465">
            <v>0.19</v>
          </cell>
          <cell r="M465">
            <v>0</v>
          </cell>
          <cell r="N465">
            <v>2E-3</v>
          </cell>
          <cell r="O465">
            <v>0.2</v>
          </cell>
          <cell r="P465">
            <v>185</v>
          </cell>
          <cell r="Q465">
            <v>0</v>
          </cell>
        </row>
        <row r="466">
          <cell r="B466" t="str">
            <v>Gulai Ikan Asin</v>
          </cell>
          <cell r="E466">
            <v>99.95</v>
          </cell>
          <cell r="F466">
            <v>15.12</v>
          </cell>
          <cell r="G466">
            <v>3.9550000000000001</v>
          </cell>
          <cell r="H466">
            <v>0.56000000000000005</v>
          </cell>
          <cell r="I466">
            <v>19.489999999999998</v>
          </cell>
          <cell r="J466">
            <v>71.400000000000006</v>
          </cell>
          <cell r="K466">
            <v>109.5</v>
          </cell>
          <cell r="L466">
            <v>1.0649999999999999</v>
          </cell>
          <cell r="M466">
            <v>0</v>
          </cell>
          <cell r="N466">
            <v>3.7000000000000005E-2</v>
          </cell>
          <cell r="O466">
            <v>0.2</v>
          </cell>
          <cell r="P466">
            <v>185</v>
          </cell>
          <cell r="Q466">
            <v>0</v>
          </cell>
        </row>
        <row r="467">
          <cell r="B467" t="str">
            <v xml:space="preserve"> Bawal Bakar</v>
          </cell>
          <cell r="C467" t="str">
            <v>Bawal</v>
          </cell>
          <cell r="D467">
            <v>100</v>
          </cell>
          <cell r="E467">
            <v>76.8</v>
          </cell>
          <cell r="F467">
            <v>15.2</v>
          </cell>
          <cell r="G467">
            <v>1.36</v>
          </cell>
          <cell r="H467">
            <v>0</v>
          </cell>
          <cell r="I467">
            <v>62.4</v>
          </cell>
          <cell r="J467">
            <v>16</v>
          </cell>
          <cell r="K467">
            <v>120</v>
          </cell>
          <cell r="L467">
            <v>1.6</v>
          </cell>
          <cell r="M467">
            <v>120</v>
          </cell>
          <cell r="N467">
            <v>0.04</v>
          </cell>
          <cell r="O467">
            <v>0</v>
          </cell>
        </row>
        <row r="468">
          <cell r="C468" t="str">
            <v>Kecap</v>
          </cell>
          <cell r="D468">
            <v>25</v>
          </cell>
          <cell r="E468">
            <v>11.5</v>
          </cell>
          <cell r="F468">
            <v>1.425</v>
          </cell>
          <cell r="G468">
            <v>0.32500000000000001</v>
          </cell>
          <cell r="H468">
            <v>2.25</v>
          </cell>
          <cell r="I468">
            <v>15.75</v>
          </cell>
          <cell r="J468">
            <v>30.75</v>
          </cell>
          <cell r="K468">
            <v>24</v>
          </cell>
          <cell r="L468">
            <v>1.425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</row>
        <row r="469">
          <cell r="B469" t="str">
            <v>Bawal Bakar</v>
          </cell>
          <cell r="E469">
            <v>88.3</v>
          </cell>
          <cell r="F469">
            <v>16.625</v>
          </cell>
          <cell r="G469">
            <v>1.6850000000000001</v>
          </cell>
          <cell r="H469">
            <v>2.25</v>
          </cell>
          <cell r="I469">
            <v>78.150000000000006</v>
          </cell>
          <cell r="J469">
            <v>46.75</v>
          </cell>
          <cell r="K469">
            <v>144</v>
          </cell>
          <cell r="L469">
            <v>3.0250000000000004</v>
          </cell>
          <cell r="M469">
            <v>120</v>
          </cell>
          <cell r="N469">
            <v>0.04</v>
          </cell>
          <cell r="O469">
            <v>0</v>
          </cell>
        </row>
        <row r="470">
          <cell r="B470" t="str">
            <v xml:space="preserve"> Layang Goreng</v>
          </cell>
          <cell r="C470" t="str">
            <v>Layang</v>
          </cell>
          <cell r="D470">
            <v>100</v>
          </cell>
          <cell r="E470">
            <v>87.2</v>
          </cell>
          <cell r="F470">
            <v>17.600000000000001</v>
          </cell>
          <cell r="G470">
            <v>1.36</v>
          </cell>
          <cell r="H470">
            <v>0</v>
          </cell>
          <cell r="I470">
            <v>59.2</v>
          </cell>
          <cell r="J470">
            <v>40</v>
          </cell>
          <cell r="K470">
            <v>120</v>
          </cell>
          <cell r="L470">
            <v>1.6</v>
          </cell>
          <cell r="M470">
            <v>120</v>
          </cell>
          <cell r="N470">
            <v>0.04</v>
          </cell>
          <cell r="O470">
            <v>0</v>
          </cell>
        </row>
        <row r="471">
          <cell r="C471" t="str">
            <v>Minyak</v>
          </cell>
          <cell r="D471">
            <v>5</v>
          </cell>
          <cell r="E471">
            <v>43.5</v>
          </cell>
          <cell r="F471">
            <v>0.05</v>
          </cell>
          <cell r="G471">
            <v>4.9000000000000004</v>
          </cell>
          <cell r="H471">
            <v>0</v>
          </cell>
          <cell r="I471">
            <v>0.03</v>
          </cell>
          <cell r="J471">
            <v>0.15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Layang Goreng</v>
          </cell>
          <cell r="E472">
            <v>130.69999999999999</v>
          </cell>
          <cell r="F472">
            <v>17.650000000000002</v>
          </cell>
          <cell r="G472">
            <v>6.2600000000000007</v>
          </cell>
          <cell r="H472">
            <v>0</v>
          </cell>
          <cell r="I472">
            <v>59.230000000000004</v>
          </cell>
          <cell r="J472">
            <v>40.15</v>
          </cell>
          <cell r="K472">
            <v>120</v>
          </cell>
          <cell r="L472">
            <v>1.6</v>
          </cell>
          <cell r="M472">
            <v>120</v>
          </cell>
          <cell r="N472">
            <v>0.04</v>
          </cell>
          <cell r="O472">
            <v>0</v>
          </cell>
        </row>
        <row r="473">
          <cell r="B473" t="str">
            <v xml:space="preserve"> Kakap Woku</v>
          </cell>
          <cell r="C473" t="str">
            <v>Kakap</v>
          </cell>
          <cell r="D473">
            <v>100</v>
          </cell>
          <cell r="E473">
            <v>73.599999999999994</v>
          </cell>
          <cell r="F473">
            <v>16</v>
          </cell>
          <cell r="G473">
            <v>0.56000000000000005</v>
          </cell>
          <cell r="H473">
            <v>0</v>
          </cell>
          <cell r="I473">
            <v>61.6</v>
          </cell>
          <cell r="J473">
            <v>16</v>
          </cell>
          <cell r="K473">
            <v>160</v>
          </cell>
          <cell r="L473">
            <v>0.8</v>
          </cell>
          <cell r="M473">
            <v>24</v>
          </cell>
          <cell r="N473">
            <v>0.04</v>
          </cell>
          <cell r="O473">
            <v>0</v>
          </cell>
          <cell r="P473">
            <v>960</v>
          </cell>
          <cell r="Q473">
            <v>0</v>
          </cell>
        </row>
        <row r="474">
          <cell r="C474" t="str">
            <v>Tomat</v>
          </cell>
          <cell r="D474">
            <v>25</v>
          </cell>
          <cell r="E474">
            <v>4.75</v>
          </cell>
          <cell r="F474">
            <v>0.23749999999999999</v>
          </cell>
          <cell r="G474">
            <v>7.1249999999999994E-2</v>
          </cell>
          <cell r="H474">
            <v>0.99750000000000005</v>
          </cell>
          <cell r="I474">
            <v>2.2324999999999999</v>
          </cell>
          <cell r="J474">
            <v>1.1875</v>
          </cell>
          <cell r="K474">
            <v>6.4124999999999996</v>
          </cell>
          <cell r="L474">
            <v>0.11874999999999999</v>
          </cell>
          <cell r="M474">
            <v>356.25</v>
          </cell>
          <cell r="N474">
            <v>1.4249999999999999E-2</v>
          </cell>
          <cell r="O474">
            <v>9.5</v>
          </cell>
          <cell r="P474">
            <v>0</v>
          </cell>
          <cell r="Q474">
            <v>0.23749999999999999</v>
          </cell>
        </row>
        <row r="475">
          <cell r="B475" t="str">
            <v>Kakap Woku</v>
          </cell>
          <cell r="E475">
            <v>78.349999999999994</v>
          </cell>
          <cell r="F475">
            <v>16.237500000000001</v>
          </cell>
          <cell r="G475">
            <v>0.63125000000000009</v>
          </cell>
          <cell r="H475">
            <v>0.99750000000000005</v>
          </cell>
          <cell r="I475">
            <v>63.832500000000003</v>
          </cell>
          <cell r="J475">
            <v>17.1875</v>
          </cell>
          <cell r="K475">
            <v>166.41249999999999</v>
          </cell>
          <cell r="L475">
            <v>0.91875000000000007</v>
          </cell>
          <cell r="M475">
            <v>380.25</v>
          </cell>
          <cell r="N475">
            <v>5.425E-2</v>
          </cell>
          <cell r="O475">
            <v>9.5</v>
          </cell>
          <cell r="P475">
            <v>960</v>
          </cell>
          <cell r="Q475">
            <v>0.23749999999999999</v>
          </cell>
        </row>
        <row r="476">
          <cell r="B476" t="str">
            <v xml:space="preserve"> Mujaher Goreng</v>
          </cell>
          <cell r="C476" t="str">
            <v>Ikan segar</v>
          </cell>
          <cell r="D476">
            <v>100</v>
          </cell>
          <cell r="E476">
            <v>72.319999999999993</v>
          </cell>
          <cell r="F476">
            <v>10.88</v>
          </cell>
          <cell r="G476">
            <v>2.88</v>
          </cell>
          <cell r="H476">
            <v>0</v>
          </cell>
          <cell r="I476">
            <v>48.64</v>
          </cell>
          <cell r="J476">
            <v>12.8</v>
          </cell>
          <cell r="K476">
            <v>128</v>
          </cell>
          <cell r="L476">
            <v>0.64</v>
          </cell>
          <cell r="M476">
            <v>96</v>
          </cell>
          <cell r="N476">
            <v>3.2000000000000001E-2</v>
          </cell>
          <cell r="O476">
            <v>0</v>
          </cell>
          <cell r="P476">
            <v>768</v>
          </cell>
          <cell r="Q476">
            <v>0</v>
          </cell>
        </row>
        <row r="477">
          <cell r="C477" t="str">
            <v>Minyak</v>
          </cell>
          <cell r="D477">
            <v>5</v>
          </cell>
          <cell r="E477">
            <v>43.5</v>
          </cell>
          <cell r="F477">
            <v>0.05</v>
          </cell>
          <cell r="G477">
            <v>4.9000000000000004</v>
          </cell>
          <cell r="H477">
            <v>0</v>
          </cell>
          <cell r="I477">
            <v>0.03</v>
          </cell>
          <cell r="J477">
            <v>0.15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</row>
        <row r="478">
          <cell r="B478" t="str">
            <v>Mujaher Goreng</v>
          </cell>
          <cell r="E478">
            <v>115.82</v>
          </cell>
          <cell r="F478">
            <v>10.930000000000001</v>
          </cell>
          <cell r="G478">
            <v>7.78</v>
          </cell>
          <cell r="H478">
            <v>0</v>
          </cell>
          <cell r="I478">
            <v>48.67</v>
          </cell>
          <cell r="J478">
            <v>12.950000000000001</v>
          </cell>
          <cell r="K478">
            <v>128</v>
          </cell>
          <cell r="L478">
            <v>0.64</v>
          </cell>
          <cell r="M478">
            <v>96</v>
          </cell>
          <cell r="N478">
            <v>3.2000000000000001E-2</v>
          </cell>
          <cell r="O478">
            <v>0</v>
          </cell>
          <cell r="P478">
            <v>768</v>
          </cell>
          <cell r="Q478">
            <v>0</v>
          </cell>
        </row>
        <row r="479">
          <cell r="B479" t="str">
            <v xml:space="preserve"> Tumis Udang</v>
          </cell>
          <cell r="C479" t="str">
            <v>Udang</v>
          </cell>
          <cell r="D479">
            <v>100</v>
          </cell>
          <cell r="E479">
            <v>61.88</v>
          </cell>
          <cell r="F479">
            <v>14.28</v>
          </cell>
          <cell r="G479">
            <v>0.13600000000000001</v>
          </cell>
          <cell r="H479">
            <v>6.8000000000000005E-2</v>
          </cell>
          <cell r="I479">
            <v>51</v>
          </cell>
          <cell r="J479">
            <v>92.48</v>
          </cell>
          <cell r="K479">
            <v>115.6</v>
          </cell>
          <cell r="L479">
            <v>5.44</v>
          </cell>
          <cell r="M479">
            <v>40.799999999999997</v>
          </cell>
          <cell r="N479">
            <v>6.8000000000000005E-3</v>
          </cell>
          <cell r="O479">
            <v>0</v>
          </cell>
        </row>
        <row r="480">
          <cell r="C480" t="str">
            <v>Minyak</v>
          </cell>
          <cell r="D480">
            <v>5</v>
          </cell>
          <cell r="E480">
            <v>43.5</v>
          </cell>
          <cell r="F480">
            <v>0.05</v>
          </cell>
          <cell r="G480">
            <v>4.9000000000000004</v>
          </cell>
          <cell r="H480">
            <v>0</v>
          </cell>
          <cell r="I480">
            <v>0.03</v>
          </cell>
          <cell r="J480">
            <v>0.15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</row>
        <row r="481">
          <cell r="B481" t="str">
            <v>Tumis Udang</v>
          </cell>
          <cell r="E481">
            <v>105.38</v>
          </cell>
          <cell r="F481">
            <v>14.33</v>
          </cell>
          <cell r="G481">
            <v>5.0360000000000005</v>
          </cell>
          <cell r="H481">
            <v>6.8000000000000005E-2</v>
          </cell>
          <cell r="I481">
            <v>51.03</v>
          </cell>
          <cell r="J481">
            <v>92.63000000000001</v>
          </cell>
          <cell r="K481">
            <v>115.6</v>
          </cell>
          <cell r="L481">
            <v>5.44</v>
          </cell>
          <cell r="M481">
            <v>40.799999999999997</v>
          </cell>
          <cell r="N481">
            <v>6.8000000000000005E-3</v>
          </cell>
          <cell r="O481">
            <v>0</v>
          </cell>
        </row>
        <row r="482">
          <cell r="B482" t="str">
            <v xml:space="preserve"> Nila Goreng</v>
          </cell>
          <cell r="C482" t="str">
            <v>Ikan segar</v>
          </cell>
          <cell r="D482">
            <v>100</v>
          </cell>
          <cell r="E482">
            <v>72.319999999999993</v>
          </cell>
          <cell r="F482">
            <v>10.88</v>
          </cell>
          <cell r="G482">
            <v>2.88</v>
          </cell>
          <cell r="H482">
            <v>0</v>
          </cell>
          <cell r="I482">
            <v>48.64</v>
          </cell>
          <cell r="J482">
            <v>12.8</v>
          </cell>
          <cell r="K482">
            <v>128</v>
          </cell>
          <cell r="L482">
            <v>0.64</v>
          </cell>
          <cell r="M482">
            <v>96</v>
          </cell>
          <cell r="N482">
            <v>3.2000000000000001E-2</v>
          </cell>
          <cell r="O482">
            <v>0</v>
          </cell>
          <cell r="P482">
            <v>768</v>
          </cell>
          <cell r="Q482">
            <v>0</v>
          </cell>
        </row>
        <row r="483">
          <cell r="C483" t="str">
            <v>Minyak</v>
          </cell>
          <cell r="D483">
            <v>5</v>
          </cell>
          <cell r="E483">
            <v>43.5</v>
          </cell>
          <cell r="F483">
            <v>0.05</v>
          </cell>
          <cell r="G483">
            <v>4.9000000000000004</v>
          </cell>
          <cell r="H483">
            <v>0</v>
          </cell>
          <cell r="I483">
            <v>0.03</v>
          </cell>
          <cell r="J483">
            <v>0.15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</row>
        <row r="484">
          <cell r="B484" t="str">
            <v>Nila Goreng</v>
          </cell>
          <cell r="E484">
            <v>115.82</v>
          </cell>
          <cell r="F484">
            <v>10.930000000000001</v>
          </cell>
          <cell r="G484">
            <v>7.78</v>
          </cell>
          <cell r="H484">
            <v>0</v>
          </cell>
          <cell r="I484">
            <v>48.67</v>
          </cell>
          <cell r="J484">
            <v>12.950000000000001</v>
          </cell>
          <cell r="K484">
            <v>128</v>
          </cell>
          <cell r="L484">
            <v>0.64</v>
          </cell>
          <cell r="M484">
            <v>96</v>
          </cell>
          <cell r="N484">
            <v>3.2000000000000001E-2</v>
          </cell>
          <cell r="O484">
            <v>0</v>
          </cell>
          <cell r="P484">
            <v>768</v>
          </cell>
          <cell r="Q484">
            <v>0</v>
          </cell>
        </row>
        <row r="485">
          <cell r="B485" t="str">
            <v xml:space="preserve"> Bawal Cabe Hijau</v>
          </cell>
          <cell r="C485" t="str">
            <v>Bawal</v>
          </cell>
          <cell r="D485">
            <v>100</v>
          </cell>
          <cell r="E485">
            <v>158.4</v>
          </cell>
          <cell r="F485">
            <v>15.2</v>
          </cell>
          <cell r="G485">
            <v>10.4</v>
          </cell>
          <cell r="H485">
            <v>0</v>
          </cell>
          <cell r="I485">
            <v>52.8</v>
          </cell>
          <cell r="J485">
            <v>38.4</v>
          </cell>
          <cell r="K485">
            <v>120</v>
          </cell>
          <cell r="L485">
            <v>0.32</v>
          </cell>
          <cell r="M485">
            <v>120</v>
          </cell>
          <cell r="N485">
            <v>0.08</v>
          </cell>
          <cell r="O485">
            <v>0</v>
          </cell>
        </row>
        <row r="486">
          <cell r="C486" t="str">
            <v>Minyak</v>
          </cell>
          <cell r="D486">
            <v>5</v>
          </cell>
          <cell r="E486">
            <v>43.5</v>
          </cell>
          <cell r="F486">
            <v>0.05</v>
          </cell>
          <cell r="G486">
            <v>4.9000000000000004</v>
          </cell>
          <cell r="H486">
            <v>0</v>
          </cell>
          <cell r="I486">
            <v>0.03</v>
          </cell>
          <cell r="J486">
            <v>0.15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7">
          <cell r="C487" t="str">
            <v>Cabe Hijau</v>
          </cell>
          <cell r="D487">
            <v>10</v>
          </cell>
          <cell r="E487">
            <v>1.8859999999999999</v>
          </cell>
          <cell r="F487">
            <v>5.7399999999999993E-2</v>
          </cell>
          <cell r="G487">
            <v>2.4599999999999997E-2</v>
          </cell>
          <cell r="H487">
            <v>0.4264</v>
          </cell>
          <cell r="I487">
            <v>7.6587999999999994</v>
          </cell>
          <cell r="J487">
            <v>1.1479999999999999</v>
          </cell>
          <cell r="K487">
            <v>1.8859999999999999</v>
          </cell>
          <cell r="L487">
            <v>3.2800000000000003E-2</v>
          </cell>
          <cell r="M487">
            <v>21.32</v>
          </cell>
          <cell r="N487">
            <v>4.1000000000000003E-3</v>
          </cell>
          <cell r="O487">
            <v>6.8879999999999999</v>
          </cell>
        </row>
        <row r="488">
          <cell r="B488" t="str">
            <v>Bawal Cabe Hijau</v>
          </cell>
          <cell r="E488">
            <v>203.786</v>
          </cell>
          <cell r="F488">
            <v>15.307399999999999</v>
          </cell>
          <cell r="G488">
            <v>15.3246</v>
          </cell>
          <cell r="H488">
            <v>0.4264</v>
          </cell>
          <cell r="I488">
            <v>60.488799999999998</v>
          </cell>
          <cell r="J488">
            <v>39.698</v>
          </cell>
          <cell r="K488">
            <v>121.886</v>
          </cell>
          <cell r="L488">
            <v>0.3528</v>
          </cell>
          <cell r="M488">
            <v>141.32</v>
          </cell>
          <cell r="N488">
            <v>8.4100000000000008E-2</v>
          </cell>
          <cell r="O488">
            <v>6.8879999999999999</v>
          </cell>
        </row>
        <row r="489">
          <cell r="B489" t="str">
            <v xml:space="preserve"> Ikan Biji Nangka Goreng</v>
          </cell>
          <cell r="C489" t="str">
            <v>Ikan segar</v>
          </cell>
          <cell r="D489">
            <v>100</v>
          </cell>
          <cell r="E489">
            <v>72.319999999999993</v>
          </cell>
          <cell r="F489">
            <v>10.88</v>
          </cell>
          <cell r="G489">
            <v>2.88</v>
          </cell>
          <cell r="H489">
            <v>0</v>
          </cell>
          <cell r="I489">
            <v>48.64</v>
          </cell>
          <cell r="J489">
            <v>12.8</v>
          </cell>
          <cell r="K489">
            <v>128</v>
          </cell>
          <cell r="L489">
            <v>0.64</v>
          </cell>
          <cell r="M489">
            <v>96</v>
          </cell>
          <cell r="N489">
            <v>3.2000000000000001E-2</v>
          </cell>
          <cell r="O489">
            <v>0</v>
          </cell>
          <cell r="P489">
            <v>768</v>
          </cell>
          <cell r="Q489">
            <v>0</v>
          </cell>
        </row>
        <row r="490">
          <cell r="C490" t="str">
            <v>Minyak</v>
          </cell>
          <cell r="D490">
            <v>5</v>
          </cell>
          <cell r="E490">
            <v>43.5</v>
          </cell>
          <cell r="F490">
            <v>0.05</v>
          </cell>
          <cell r="G490">
            <v>4.9000000000000004</v>
          </cell>
          <cell r="H490">
            <v>0</v>
          </cell>
          <cell r="I490">
            <v>0.03</v>
          </cell>
          <cell r="J490">
            <v>0.15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</row>
        <row r="491">
          <cell r="B491" t="str">
            <v>Ikan Biji Nangka Goreng</v>
          </cell>
          <cell r="E491">
            <v>115.82</v>
          </cell>
          <cell r="F491">
            <v>10.930000000000001</v>
          </cell>
          <cell r="G491">
            <v>7.78</v>
          </cell>
          <cell r="H491">
            <v>0</v>
          </cell>
          <cell r="I491">
            <v>48.67</v>
          </cell>
          <cell r="J491">
            <v>12.950000000000001</v>
          </cell>
          <cell r="K491">
            <v>128</v>
          </cell>
          <cell r="L491">
            <v>0.64</v>
          </cell>
          <cell r="M491">
            <v>96</v>
          </cell>
          <cell r="N491">
            <v>3.2000000000000001E-2</v>
          </cell>
          <cell r="O491">
            <v>0</v>
          </cell>
          <cell r="P491">
            <v>768</v>
          </cell>
          <cell r="Q491">
            <v>0</v>
          </cell>
        </row>
        <row r="492">
          <cell r="B492" t="str">
            <v xml:space="preserve"> Peyek Udang</v>
          </cell>
          <cell r="C492" t="str">
            <v>Udang</v>
          </cell>
          <cell r="D492">
            <v>50</v>
          </cell>
          <cell r="E492">
            <v>30.94</v>
          </cell>
          <cell r="F492">
            <v>7.14</v>
          </cell>
          <cell r="G492">
            <v>6.8000000000000005E-2</v>
          </cell>
          <cell r="H492">
            <v>3.4000000000000002E-2</v>
          </cell>
          <cell r="I492">
            <v>25.5</v>
          </cell>
          <cell r="J492">
            <v>46.24</v>
          </cell>
          <cell r="K492">
            <v>57.8</v>
          </cell>
          <cell r="L492">
            <v>2.72</v>
          </cell>
          <cell r="M492">
            <v>20.399999999999999</v>
          </cell>
          <cell r="N492">
            <v>3.3999999999999998E-3</v>
          </cell>
          <cell r="O492">
            <v>0</v>
          </cell>
        </row>
        <row r="493">
          <cell r="C493" t="str">
            <v>Minyak</v>
          </cell>
          <cell r="D493">
            <v>5</v>
          </cell>
          <cell r="E493">
            <v>43.5</v>
          </cell>
          <cell r="F493">
            <v>0.05</v>
          </cell>
          <cell r="G493">
            <v>4.9000000000000004</v>
          </cell>
          <cell r="H493">
            <v>0</v>
          </cell>
          <cell r="I493">
            <v>0.03</v>
          </cell>
          <cell r="J493">
            <v>0.15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</row>
        <row r="494">
          <cell r="C494" t="str">
            <v>Tepung</v>
          </cell>
          <cell r="D494">
            <v>25</v>
          </cell>
          <cell r="E494">
            <v>91.25</v>
          </cell>
          <cell r="F494">
            <v>2.2250000000000001</v>
          </cell>
          <cell r="G494">
            <v>0.32500000000000001</v>
          </cell>
          <cell r="H494">
            <v>19.25</v>
          </cell>
          <cell r="I494">
            <v>3</v>
          </cell>
          <cell r="J494">
            <v>4</v>
          </cell>
          <cell r="K494">
            <v>26.5</v>
          </cell>
          <cell r="L494">
            <v>0.3</v>
          </cell>
          <cell r="M494">
            <v>0</v>
          </cell>
          <cell r="N494">
            <v>0.03</v>
          </cell>
          <cell r="O494">
            <v>0</v>
          </cell>
          <cell r="P494">
            <v>0</v>
          </cell>
          <cell r="Q494">
            <v>0</v>
          </cell>
        </row>
        <row r="495">
          <cell r="B495" t="str">
            <v>Peyek Udang</v>
          </cell>
          <cell r="E495">
            <v>165.69</v>
          </cell>
          <cell r="F495">
            <v>9.4149999999999991</v>
          </cell>
          <cell r="G495">
            <v>5.2930000000000001</v>
          </cell>
          <cell r="H495">
            <v>19.283999999999999</v>
          </cell>
          <cell r="I495">
            <v>28.53</v>
          </cell>
          <cell r="J495">
            <v>50.39</v>
          </cell>
          <cell r="K495">
            <v>84.3</v>
          </cell>
          <cell r="L495">
            <v>3.02</v>
          </cell>
          <cell r="M495">
            <v>20.399999999999999</v>
          </cell>
          <cell r="N495">
            <v>3.3399999999999999E-2</v>
          </cell>
          <cell r="O495">
            <v>0</v>
          </cell>
        </row>
        <row r="496">
          <cell r="B496" t="str">
            <v xml:space="preserve"> Kembung Goreng</v>
          </cell>
          <cell r="C496" t="str">
            <v>Kembung</v>
          </cell>
          <cell r="D496">
            <v>100</v>
          </cell>
          <cell r="E496">
            <v>82.4</v>
          </cell>
          <cell r="F496">
            <v>17.600000000000001</v>
          </cell>
          <cell r="G496">
            <v>0.8</v>
          </cell>
          <cell r="H496">
            <v>0</v>
          </cell>
          <cell r="I496">
            <v>60.8</v>
          </cell>
          <cell r="J496">
            <v>16</v>
          </cell>
          <cell r="K496">
            <v>160</v>
          </cell>
          <cell r="L496">
            <v>8</v>
          </cell>
          <cell r="M496">
            <v>24</v>
          </cell>
          <cell r="N496">
            <v>0.04</v>
          </cell>
          <cell r="O496">
            <v>0</v>
          </cell>
        </row>
        <row r="497">
          <cell r="C497" t="str">
            <v>Minyak</v>
          </cell>
          <cell r="D497">
            <v>5</v>
          </cell>
          <cell r="E497">
            <v>43.5</v>
          </cell>
          <cell r="F497">
            <v>0.05</v>
          </cell>
          <cell r="G497">
            <v>4.9000000000000004</v>
          </cell>
          <cell r="H497">
            <v>0</v>
          </cell>
          <cell r="I497">
            <v>0.03</v>
          </cell>
          <cell r="J497">
            <v>0.15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</row>
        <row r="498">
          <cell r="B498" t="str">
            <v>Kembung Goreng</v>
          </cell>
          <cell r="E498">
            <v>125.9</v>
          </cell>
          <cell r="F498">
            <v>17.650000000000002</v>
          </cell>
          <cell r="G498">
            <v>5.7</v>
          </cell>
          <cell r="H498">
            <v>0</v>
          </cell>
          <cell r="I498">
            <v>60.83</v>
          </cell>
          <cell r="J498">
            <v>16.149999999999999</v>
          </cell>
          <cell r="K498">
            <v>160</v>
          </cell>
          <cell r="L498">
            <v>8</v>
          </cell>
          <cell r="M498">
            <v>24</v>
          </cell>
          <cell r="N498">
            <v>0.04</v>
          </cell>
          <cell r="O498">
            <v>0</v>
          </cell>
        </row>
        <row r="499">
          <cell r="B499" t="str">
            <v xml:space="preserve"> Gulai Kepala Ikan</v>
          </cell>
          <cell r="C499" t="str">
            <v>Kepala Ikan</v>
          </cell>
          <cell r="D499">
            <v>100</v>
          </cell>
          <cell r="E499">
            <v>46</v>
          </cell>
          <cell r="F499">
            <v>10</v>
          </cell>
          <cell r="G499">
            <v>0.35</v>
          </cell>
          <cell r="H499">
            <v>0</v>
          </cell>
          <cell r="I499">
            <v>38.5</v>
          </cell>
          <cell r="J499">
            <v>10</v>
          </cell>
          <cell r="K499">
            <v>100</v>
          </cell>
          <cell r="L499">
            <v>0.5</v>
          </cell>
          <cell r="M499">
            <v>15</v>
          </cell>
          <cell r="N499">
            <v>2.5000000000000001E-2</v>
          </cell>
          <cell r="O499">
            <v>0</v>
          </cell>
          <cell r="P499">
            <v>600</v>
          </cell>
          <cell r="Q499">
            <v>0</v>
          </cell>
        </row>
        <row r="500">
          <cell r="C500" t="str">
            <v>Santan</v>
          </cell>
          <cell r="D500">
            <v>10</v>
          </cell>
          <cell r="E500">
            <v>32.4</v>
          </cell>
          <cell r="F500">
            <v>0.42</v>
          </cell>
          <cell r="G500">
            <v>3.43</v>
          </cell>
          <cell r="H500">
            <v>0.56000000000000005</v>
          </cell>
          <cell r="I500">
            <v>5.49</v>
          </cell>
          <cell r="J500">
            <v>1.4</v>
          </cell>
          <cell r="K500">
            <v>4.5</v>
          </cell>
          <cell r="L500">
            <v>0.19</v>
          </cell>
          <cell r="M500">
            <v>0</v>
          </cell>
          <cell r="N500">
            <v>2E-3</v>
          </cell>
          <cell r="O500">
            <v>0.2</v>
          </cell>
          <cell r="P500">
            <v>185</v>
          </cell>
          <cell r="Q500">
            <v>0</v>
          </cell>
        </row>
        <row r="501">
          <cell r="B501" t="str">
            <v>Gulai Kepala Ikan</v>
          </cell>
          <cell r="E501">
            <v>78.400000000000006</v>
          </cell>
          <cell r="F501">
            <v>10.42</v>
          </cell>
          <cell r="G501">
            <v>3.7800000000000002</v>
          </cell>
          <cell r="H501">
            <v>0.56000000000000005</v>
          </cell>
          <cell r="I501">
            <v>43.99</v>
          </cell>
          <cell r="J501">
            <v>11.4</v>
          </cell>
          <cell r="K501">
            <v>104.5</v>
          </cell>
          <cell r="L501">
            <v>0.69</v>
          </cell>
          <cell r="M501">
            <v>15</v>
          </cell>
          <cell r="N501">
            <v>2.7000000000000003E-2</v>
          </cell>
          <cell r="O501">
            <v>0.2</v>
          </cell>
          <cell r="P501">
            <v>785</v>
          </cell>
          <cell r="Q501">
            <v>0</v>
          </cell>
        </row>
        <row r="502">
          <cell r="B502" t="str">
            <v>Kare Ikan</v>
          </cell>
          <cell r="C502" t="str">
            <v>Ikan segar</v>
          </cell>
          <cell r="D502">
            <v>100</v>
          </cell>
          <cell r="E502">
            <v>72.319999999999993</v>
          </cell>
          <cell r="F502">
            <v>10.88</v>
          </cell>
          <cell r="G502">
            <v>2.88</v>
          </cell>
          <cell r="H502">
            <v>0</v>
          </cell>
          <cell r="I502">
            <v>48.64</v>
          </cell>
          <cell r="J502">
            <v>12.8</v>
          </cell>
          <cell r="K502">
            <v>128</v>
          </cell>
          <cell r="L502">
            <v>0.64</v>
          </cell>
          <cell r="M502">
            <v>96</v>
          </cell>
          <cell r="N502">
            <v>3.2000000000000001E-2</v>
          </cell>
          <cell r="O502">
            <v>0</v>
          </cell>
          <cell r="P502">
            <v>768</v>
          </cell>
          <cell r="Q502">
            <v>0</v>
          </cell>
        </row>
        <row r="503">
          <cell r="B503" t="str">
            <v>Grilled Tengiri</v>
          </cell>
          <cell r="C503" t="str">
            <v>Ikan segar</v>
          </cell>
          <cell r="D503">
            <v>100</v>
          </cell>
          <cell r="E503">
            <v>72.319999999999993</v>
          </cell>
          <cell r="F503">
            <v>10.88</v>
          </cell>
          <cell r="G503">
            <v>2.88</v>
          </cell>
          <cell r="H503">
            <v>0</v>
          </cell>
          <cell r="I503">
            <v>48.64</v>
          </cell>
          <cell r="J503">
            <v>12.8</v>
          </cell>
          <cell r="K503">
            <v>128</v>
          </cell>
          <cell r="L503">
            <v>0.64</v>
          </cell>
          <cell r="M503">
            <v>96</v>
          </cell>
          <cell r="N503">
            <v>3.2000000000000001E-2</v>
          </cell>
          <cell r="O503">
            <v>0</v>
          </cell>
          <cell r="P503">
            <v>768</v>
          </cell>
          <cell r="Q503">
            <v>0</v>
          </cell>
        </row>
        <row r="504">
          <cell r="B504" t="str">
            <v xml:space="preserve"> Ikan Goreng</v>
          </cell>
          <cell r="C504" t="str">
            <v>Ikan segar</v>
          </cell>
          <cell r="D504">
            <v>100</v>
          </cell>
          <cell r="E504">
            <v>72.319999999999993</v>
          </cell>
          <cell r="F504">
            <v>10.88</v>
          </cell>
          <cell r="G504">
            <v>2.88</v>
          </cell>
          <cell r="H504">
            <v>0</v>
          </cell>
          <cell r="I504">
            <v>48.64</v>
          </cell>
          <cell r="J504">
            <v>12.8</v>
          </cell>
          <cell r="K504">
            <v>128</v>
          </cell>
          <cell r="L504">
            <v>0.64</v>
          </cell>
          <cell r="M504">
            <v>96</v>
          </cell>
          <cell r="N504">
            <v>3.2000000000000001E-2</v>
          </cell>
          <cell r="O504">
            <v>0</v>
          </cell>
          <cell r="P504">
            <v>768</v>
          </cell>
          <cell r="Q504">
            <v>0</v>
          </cell>
        </row>
        <row r="505">
          <cell r="C505" t="str">
            <v>Minyak</v>
          </cell>
          <cell r="D505">
            <v>5</v>
          </cell>
          <cell r="E505">
            <v>43.5</v>
          </cell>
          <cell r="F505">
            <v>0.05</v>
          </cell>
          <cell r="G505">
            <v>4.9000000000000004</v>
          </cell>
          <cell r="H505">
            <v>0</v>
          </cell>
          <cell r="I505">
            <v>0.03</v>
          </cell>
          <cell r="J505">
            <v>0.15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</row>
        <row r="506">
          <cell r="B506" t="str">
            <v>Ikan Goreng</v>
          </cell>
          <cell r="E506">
            <v>115.82</v>
          </cell>
          <cell r="F506">
            <v>10.930000000000001</v>
          </cell>
          <cell r="G506">
            <v>7.78</v>
          </cell>
          <cell r="H506">
            <v>0</v>
          </cell>
          <cell r="I506">
            <v>48.67</v>
          </cell>
          <cell r="J506">
            <v>12.950000000000001</v>
          </cell>
          <cell r="K506">
            <v>128</v>
          </cell>
          <cell r="L506">
            <v>0.64</v>
          </cell>
          <cell r="M506">
            <v>96</v>
          </cell>
          <cell r="N506">
            <v>3.2000000000000001E-2</v>
          </cell>
          <cell r="O506">
            <v>0</v>
          </cell>
          <cell r="P506">
            <v>768</v>
          </cell>
          <cell r="Q506">
            <v>0</v>
          </cell>
        </row>
        <row r="507">
          <cell r="B507" t="str">
            <v xml:space="preserve"> Tengiri Acar Kuning</v>
          </cell>
          <cell r="C507" t="str">
            <v>Ikan segar</v>
          </cell>
          <cell r="D507">
            <v>100</v>
          </cell>
          <cell r="E507">
            <v>72.319999999999993</v>
          </cell>
          <cell r="F507">
            <v>10.88</v>
          </cell>
          <cell r="G507">
            <v>2.88</v>
          </cell>
          <cell r="H507">
            <v>0</v>
          </cell>
          <cell r="I507">
            <v>48.64</v>
          </cell>
          <cell r="J507">
            <v>12.8</v>
          </cell>
          <cell r="K507">
            <v>128</v>
          </cell>
          <cell r="L507">
            <v>0.64</v>
          </cell>
          <cell r="M507">
            <v>96</v>
          </cell>
          <cell r="N507">
            <v>3.2000000000000001E-2</v>
          </cell>
          <cell r="O507">
            <v>0</v>
          </cell>
          <cell r="P507">
            <v>768</v>
          </cell>
          <cell r="Q507">
            <v>0</v>
          </cell>
        </row>
        <row r="508">
          <cell r="C508" t="str">
            <v>Minyak</v>
          </cell>
          <cell r="D508">
            <v>5</v>
          </cell>
          <cell r="E508">
            <v>43.5</v>
          </cell>
          <cell r="F508">
            <v>0.05</v>
          </cell>
          <cell r="G508">
            <v>4.9000000000000004</v>
          </cell>
          <cell r="H508">
            <v>0</v>
          </cell>
          <cell r="I508">
            <v>0.03</v>
          </cell>
          <cell r="J508">
            <v>0.15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</row>
        <row r="509">
          <cell r="B509" t="str">
            <v>Tengiri Acar Kuning</v>
          </cell>
          <cell r="E509">
            <v>115.82</v>
          </cell>
          <cell r="F509">
            <v>10.93</v>
          </cell>
          <cell r="G509">
            <v>7.78</v>
          </cell>
          <cell r="H509">
            <v>0</v>
          </cell>
          <cell r="I509">
            <v>48.67</v>
          </cell>
          <cell r="J509">
            <v>12.95</v>
          </cell>
          <cell r="K509">
            <v>128</v>
          </cell>
          <cell r="L509">
            <v>0.64</v>
          </cell>
          <cell r="M509">
            <v>96</v>
          </cell>
          <cell r="N509">
            <v>3.2000000000000001E-2</v>
          </cell>
          <cell r="O509">
            <v>0</v>
          </cell>
          <cell r="P509">
            <v>768</v>
          </cell>
          <cell r="Q509">
            <v>0</v>
          </cell>
        </row>
        <row r="510">
          <cell r="B510" t="str">
            <v>Grilled Trakulu</v>
          </cell>
          <cell r="C510" t="str">
            <v>Ikan segar</v>
          </cell>
          <cell r="D510">
            <v>100</v>
          </cell>
          <cell r="E510">
            <v>72.319999999999993</v>
          </cell>
          <cell r="F510">
            <v>10.88</v>
          </cell>
          <cell r="G510">
            <v>2.88</v>
          </cell>
          <cell r="H510">
            <v>0</v>
          </cell>
          <cell r="I510">
            <v>48.64</v>
          </cell>
          <cell r="J510">
            <v>12.8</v>
          </cell>
          <cell r="K510">
            <v>128</v>
          </cell>
          <cell r="L510">
            <v>0.64</v>
          </cell>
          <cell r="M510">
            <v>96</v>
          </cell>
          <cell r="N510">
            <v>3.2000000000000001E-2</v>
          </cell>
          <cell r="O510">
            <v>0</v>
          </cell>
          <cell r="P510">
            <v>768</v>
          </cell>
          <cell r="Q510">
            <v>0</v>
          </cell>
        </row>
        <row r="511">
          <cell r="B511" t="str">
            <v xml:space="preserve"> Ikan Cabe Hijau</v>
          </cell>
          <cell r="C511" t="str">
            <v>Ikan segar</v>
          </cell>
          <cell r="D511">
            <v>100</v>
          </cell>
          <cell r="E511">
            <v>72.319999999999993</v>
          </cell>
          <cell r="F511">
            <v>10.88</v>
          </cell>
          <cell r="G511">
            <v>2.88</v>
          </cell>
          <cell r="H511">
            <v>0</v>
          </cell>
          <cell r="I511">
            <v>48.64</v>
          </cell>
          <cell r="J511">
            <v>12.8</v>
          </cell>
          <cell r="K511">
            <v>128</v>
          </cell>
          <cell r="L511">
            <v>0.64</v>
          </cell>
          <cell r="M511">
            <v>96</v>
          </cell>
          <cell r="N511">
            <v>3.2000000000000001E-2</v>
          </cell>
          <cell r="O511">
            <v>0</v>
          </cell>
          <cell r="P511">
            <v>768</v>
          </cell>
          <cell r="Q511">
            <v>0</v>
          </cell>
        </row>
        <row r="512">
          <cell r="C512" t="str">
            <v>Minyak</v>
          </cell>
          <cell r="D512">
            <v>5</v>
          </cell>
          <cell r="E512">
            <v>43.5</v>
          </cell>
          <cell r="F512">
            <v>0.05</v>
          </cell>
          <cell r="G512">
            <v>4.9000000000000004</v>
          </cell>
          <cell r="H512">
            <v>0</v>
          </cell>
          <cell r="I512">
            <v>0.03</v>
          </cell>
          <cell r="J512">
            <v>0.15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C513" t="str">
            <v>Cabe Hijau</v>
          </cell>
          <cell r="D513">
            <v>10</v>
          </cell>
          <cell r="E513">
            <v>1.8859999999999999</v>
          </cell>
          <cell r="F513">
            <v>5.7399999999999993E-2</v>
          </cell>
          <cell r="G513">
            <v>2.4599999999999997E-2</v>
          </cell>
          <cell r="H513">
            <v>0.4264</v>
          </cell>
          <cell r="I513">
            <v>7.6587999999999994</v>
          </cell>
          <cell r="J513">
            <v>1.1479999999999999</v>
          </cell>
          <cell r="K513">
            <v>1.8859999999999999</v>
          </cell>
          <cell r="L513">
            <v>3.2800000000000003E-2</v>
          </cell>
          <cell r="M513">
            <v>21.32</v>
          </cell>
          <cell r="N513">
            <v>4.1000000000000003E-3</v>
          </cell>
          <cell r="O513">
            <v>6.8879999999999999</v>
          </cell>
        </row>
        <row r="514">
          <cell r="B514" t="str">
            <v>Ikan Cabe Hijau</v>
          </cell>
          <cell r="E514">
            <v>117.70599999999999</v>
          </cell>
          <cell r="F514">
            <v>10.987400000000001</v>
          </cell>
          <cell r="G514">
            <v>7.8046000000000006</v>
          </cell>
          <cell r="H514">
            <v>0.4264</v>
          </cell>
          <cell r="I514">
            <v>56.328800000000001</v>
          </cell>
          <cell r="J514">
            <v>14.098000000000001</v>
          </cell>
          <cell r="K514">
            <v>129.886</v>
          </cell>
          <cell r="L514">
            <v>0.67280000000000006</v>
          </cell>
          <cell r="M514">
            <v>117.32</v>
          </cell>
          <cell r="N514">
            <v>3.61E-2</v>
          </cell>
          <cell r="O514">
            <v>6.8879999999999999</v>
          </cell>
          <cell r="P514">
            <v>768</v>
          </cell>
          <cell r="Q514">
            <v>0</v>
          </cell>
        </row>
        <row r="515">
          <cell r="B515" t="str">
            <v xml:space="preserve"> Ikan Kakap Balado</v>
          </cell>
          <cell r="C515" t="str">
            <v>Kakap</v>
          </cell>
          <cell r="D515">
            <v>100</v>
          </cell>
          <cell r="E515">
            <v>73.599999999999994</v>
          </cell>
          <cell r="F515">
            <v>16</v>
          </cell>
          <cell r="G515">
            <v>0.56000000000000005</v>
          </cell>
          <cell r="H515">
            <v>0</v>
          </cell>
          <cell r="I515">
            <v>61.6</v>
          </cell>
          <cell r="J515">
            <v>16</v>
          </cell>
          <cell r="K515">
            <v>160</v>
          </cell>
          <cell r="L515">
            <v>0.8</v>
          </cell>
          <cell r="M515">
            <v>24</v>
          </cell>
          <cell r="N515">
            <v>0.04</v>
          </cell>
          <cell r="O515">
            <v>0</v>
          </cell>
          <cell r="P515">
            <v>960</v>
          </cell>
          <cell r="Q515">
            <v>0</v>
          </cell>
        </row>
        <row r="516">
          <cell r="C516" t="str">
            <v>Minyak</v>
          </cell>
          <cell r="D516">
            <v>5</v>
          </cell>
          <cell r="E516">
            <v>43.5</v>
          </cell>
          <cell r="F516">
            <v>0.05</v>
          </cell>
          <cell r="G516">
            <v>4.9000000000000004</v>
          </cell>
          <cell r="H516">
            <v>0</v>
          </cell>
          <cell r="I516">
            <v>0.03</v>
          </cell>
          <cell r="J516">
            <v>0.15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</row>
        <row r="517">
          <cell r="B517" t="str">
            <v>Ikan Kakap Balado</v>
          </cell>
          <cell r="E517">
            <v>117.1</v>
          </cell>
          <cell r="F517">
            <v>16.05</v>
          </cell>
          <cell r="G517">
            <v>5.4600000000000009</v>
          </cell>
          <cell r="H517">
            <v>0</v>
          </cell>
          <cell r="I517">
            <v>61.63</v>
          </cell>
          <cell r="J517">
            <v>16.149999999999999</v>
          </cell>
          <cell r="K517">
            <v>160</v>
          </cell>
          <cell r="L517">
            <v>0.8</v>
          </cell>
          <cell r="M517">
            <v>24</v>
          </cell>
          <cell r="N517">
            <v>0.04</v>
          </cell>
          <cell r="O517">
            <v>0</v>
          </cell>
          <cell r="P517">
            <v>960</v>
          </cell>
          <cell r="Q517">
            <v>0</v>
          </cell>
        </row>
        <row r="518">
          <cell r="B518" t="str">
            <v xml:space="preserve"> Ikan Kuah Rica</v>
          </cell>
          <cell r="C518" t="str">
            <v>Ikan segar</v>
          </cell>
          <cell r="D518">
            <v>100</v>
          </cell>
          <cell r="E518">
            <v>72.319999999999993</v>
          </cell>
          <cell r="F518">
            <v>10.88</v>
          </cell>
          <cell r="G518">
            <v>2.88</v>
          </cell>
          <cell r="H518">
            <v>0</v>
          </cell>
          <cell r="I518">
            <v>48.64</v>
          </cell>
          <cell r="J518">
            <v>12.8</v>
          </cell>
          <cell r="K518">
            <v>128</v>
          </cell>
          <cell r="L518">
            <v>0.64</v>
          </cell>
          <cell r="M518">
            <v>96</v>
          </cell>
          <cell r="N518">
            <v>3.2000000000000001E-2</v>
          </cell>
          <cell r="O518">
            <v>0</v>
          </cell>
          <cell r="P518">
            <v>768</v>
          </cell>
          <cell r="Q518">
            <v>0</v>
          </cell>
        </row>
        <row r="519">
          <cell r="C519" t="str">
            <v>Minyak</v>
          </cell>
          <cell r="D519">
            <v>5</v>
          </cell>
          <cell r="E519">
            <v>43.5</v>
          </cell>
          <cell r="F519">
            <v>0.05</v>
          </cell>
          <cell r="G519">
            <v>4.9000000000000004</v>
          </cell>
          <cell r="H519">
            <v>0</v>
          </cell>
          <cell r="I519">
            <v>0.03</v>
          </cell>
          <cell r="J519">
            <v>0.15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</row>
        <row r="520">
          <cell r="B520" t="str">
            <v>Ikan Kuah Rica</v>
          </cell>
          <cell r="E520">
            <v>115.82</v>
          </cell>
          <cell r="F520">
            <v>10.930000000000001</v>
          </cell>
          <cell r="G520">
            <v>7.78</v>
          </cell>
          <cell r="H520">
            <v>0</v>
          </cell>
          <cell r="I520">
            <v>48.67</v>
          </cell>
          <cell r="J520">
            <v>12.950000000000001</v>
          </cell>
          <cell r="K520">
            <v>128</v>
          </cell>
          <cell r="L520">
            <v>0.64</v>
          </cell>
          <cell r="M520">
            <v>96</v>
          </cell>
          <cell r="N520">
            <v>3.2000000000000001E-2</v>
          </cell>
          <cell r="O520">
            <v>0</v>
          </cell>
          <cell r="P520">
            <v>768</v>
          </cell>
          <cell r="Q520">
            <v>0</v>
          </cell>
        </row>
        <row r="526">
          <cell r="B526" t="str">
            <v>ANEKA AYAM</v>
          </cell>
        </row>
        <row r="527">
          <cell r="B527" t="str">
            <v xml:space="preserve"> Ayam goreng ketumbar</v>
          </cell>
          <cell r="C527" t="str">
            <v>Ayam</v>
          </cell>
          <cell r="D527">
            <v>100</v>
          </cell>
          <cell r="E527">
            <v>175.16</v>
          </cell>
          <cell r="F527">
            <v>10.555999999999999</v>
          </cell>
          <cell r="G527">
            <v>14.5</v>
          </cell>
          <cell r="H527">
            <v>0</v>
          </cell>
          <cell r="I527">
            <v>32.421999999999997</v>
          </cell>
          <cell r="J527">
            <v>8.1199999999999992</v>
          </cell>
          <cell r="K527">
            <v>116</v>
          </cell>
          <cell r="L527">
            <v>0.87</v>
          </cell>
          <cell r="M527">
            <v>469.8</v>
          </cell>
          <cell r="N527">
            <v>4.6399999999999997E-2</v>
          </cell>
          <cell r="O527">
            <v>0</v>
          </cell>
          <cell r="P527">
            <v>290</v>
          </cell>
          <cell r="Q527">
            <v>0</v>
          </cell>
        </row>
        <row r="528">
          <cell r="C528" t="str">
            <v>Minyak</v>
          </cell>
          <cell r="D528">
            <v>5</v>
          </cell>
          <cell r="E528">
            <v>43.5</v>
          </cell>
          <cell r="F528">
            <v>0.05</v>
          </cell>
          <cell r="G528">
            <v>4.9000000000000004</v>
          </cell>
          <cell r="H528">
            <v>0</v>
          </cell>
          <cell r="I528">
            <v>0.03</v>
          </cell>
          <cell r="J528">
            <v>0.15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</row>
        <row r="529">
          <cell r="B529" t="str">
            <v>Ayam goreng ketumbar</v>
          </cell>
          <cell r="E529">
            <v>218.66</v>
          </cell>
          <cell r="F529">
            <v>10.606</v>
          </cell>
          <cell r="G529">
            <v>19.399999999999999</v>
          </cell>
          <cell r="H529">
            <v>0</v>
          </cell>
          <cell r="I529">
            <v>32.451999999999998</v>
          </cell>
          <cell r="J529">
            <v>8.27</v>
          </cell>
          <cell r="K529">
            <v>116</v>
          </cell>
          <cell r="L529">
            <v>0.87</v>
          </cell>
          <cell r="M529">
            <v>469.8</v>
          </cell>
          <cell r="N529">
            <v>4.6399999999999997E-2</v>
          </cell>
          <cell r="O529">
            <v>0</v>
          </cell>
          <cell r="P529">
            <v>290</v>
          </cell>
          <cell r="Q529">
            <v>0</v>
          </cell>
        </row>
        <row r="530">
          <cell r="B530" t="str">
            <v xml:space="preserve"> Ayam singgang</v>
          </cell>
          <cell r="C530" t="str">
            <v>Ayam</v>
          </cell>
          <cell r="D530">
            <v>100</v>
          </cell>
          <cell r="E530">
            <v>175.16</v>
          </cell>
          <cell r="F530">
            <v>10.555999999999999</v>
          </cell>
          <cell r="G530">
            <v>14.5</v>
          </cell>
          <cell r="H530">
            <v>0</v>
          </cell>
          <cell r="I530">
            <v>32.421999999999997</v>
          </cell>
          <cell r="J530">
            <v>8.1199999999999992</v>
          </cell>
          <cell r="K530">
            <v>116</v>
          </cell>
          <cell r="L530">
            <v>0.87</v>
          </cell>
          <cell r="M530">
            <v>469.8</v>
          </cell>
          <cell r="N530">
            <v>4.6399999999999997E-2</v>
          </cell>
          <cell r="O530">
            <v>0</v>
          </cell>
          <cell r="P530">
            <v>290</v>
          </cell>
          <cell r="Q530">
            <v>0</v>
          </cell>
        </row>
        <row r="531">
          <cell r="C531" t="str">
            <v>Minyak</v>
          </cell>
          <cell r="D531">
            <v>5</v>
          </cell>
          <cell r="E531">
            <v>43.5</v>
          </cell>
          <cell r="F531">
            <v>0.05</v>
          </cell>
          <cell r="G531">
            <v>4.9000000000000004</v>
          </cell>
          <cell r="H531">
            <v>0</v>
          </cell>
          <cell r="I531">
            <v>0.03</v>
          </cell>
          <cell r="J531">
            <v>0.15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</row>
        <row r="532">
          <cell r="B532" t="str">
            <v>Ayam singgang</v>
          </cell>
          <cell r="E532">
            <v>218.66</v>
          </cell>
          <cell r="F532">
            <v>10.606</v>
          </cell>
          <cell r="G532">
            <v>19.399999999999999</v>
          </cell>
          <cell r="H532">
            <v>0</v>
          </cell>
          <cell r="I532">
            <v>32.451999999999998</v>
          </cell>
          <cell r="J532">
            <v>8.27</v>
          </cell>
          <cell r="K532">
            <v>116</v>
          </cell>
          <cell r="L532">
            <v>0.87</v>
          </cell>
          <cell r="M532">
            <v>469.8</v>
          </cell>
          <cell r="N532">
            <v>4.6399999999999997E-2</v>
          </cell>
          <cell r="O532">
            <v>0</v>
          </cell>
          <cell r="P532">
            <v>290</v>
          </cell>
          <cell r="Q532">
            <v>0</v>
          </cell>
        </row>
        <row r="533">
          <cell r="B533" t="str">
            <v xml:space="preserve"> Ayam goreng</v>
          </cell>
          <cell r="C533" t="str">
            <v>Ayam</v>
          </cell>
          <cell r="D533">
            <v>100</v>
          </cell>
          <cell r="E533">
            <v>175.16</v>
          </cell>
          <cell r="F533">
            <v>10.555999999999999</v>
          </cell>
          <cell r="G533">
            <v>14.5</v>
          </cell>
          <cell r="H533">
            <v>0</v>
          </cell>
          <cell r="I533">
            <v>32.421999999999997</v>
          </cell>
          <cell r="J533">
            <v>8.1199999999999992</v>
          </cell>
          <cell r="K533">
            <v>116</v>
          </cell>
          <cell r="L533">
            <v>0.87</v>
          </cell>
          <cell r="M533">
            <v>469.8</v>
          </cell>
          <cell r="N533">
            <v>4.6399999999999997E-2</v>
          </cell>
          <cell r="O533">
            <v>0</v>
          </cell>
          <cell r="P533">
            <v>290</v>
          </cell>
          <cell r="Q533">
            <v>0</v>
          </cell>
        </row>
        <row r="534">
          <cell r="C534" t="str">
            <v>Minyak</v>
          </cell>
          <cell r="D534">
            <v>5</v>
          </cell>
          <cell r="E534">
            <v>43.5</v>
          </cell>
          <cell r="F534">
            <v>0.05</v>
          </cell>
          <cell r="G534">
            <v>4.9000000000000004</v>
          </cell>
          <cell r="H534">
            <v>0</v>
          </cell>
          <cell r="I534">
            <v>0.03</v>
          </cell>
          <cell r="J534">
            <v>0.15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</row>
        <row r="535">
          <cell r="B535" t="str">
            <v>Ayam goreng</v>
          </cell>
          <cell r="E535">
            <v>218.66</v>
          </cell>
          <cell r="F535">
            <v>10.606</v>
          </cell>
          <cell r="G535">
            <v>19.399999999999999</v>
          </cell>
          <cell r="H535">
            <v>0</v>
          </cell>
          <cell r="I535">
            <v>32.451999999999998</v>
          </cell>
          <cell r="J535">
            <v>8.27</v>
          </cell>
          <cell r="K535">
            <v>116</v>
          </cell>
          <cell r="L535">
            <v>0.87</v>
          </cell>
          <cell r="M535">
            <v>469.8</v>
          </cell>
          <cell r="N535">
            <v>4.6399999999999997E-2</v>
          </cell>
          <cell r="O535">
            <v>0</v>
          </cell>
          <cell r="P535">
            <v>290</v>
          </cell>
          <cell r="Q535">
            <v>0</v>
          </cell>
        </row>
        <row r="536">
          <cell r="B536" t="str">
            <v xml:space="preserve"> Kare ayam</v>
          </cell>
          <cell r="C536" t="str">
            <v>Ayam</v>
          </cell>
          <cell r="D536">
            <v>100</v>
          </cell>
          <cell r="E536">
            <v>175.16</v>
          </cell>
          <cell r="F536">
            <v>10.555999999999999</v>
          </cell>
          <cell r="G536">
            <v>14.5</v>
          </cell>
          <cell r="H536">
            <v>0</v>
          </cell>
          <cell r="I536">
            <v>32.421999999999997</v>
          </cell>
          <cell r="J536">
            <v>8.1199999999999992</v>
          </cell>
          <cell r="K536">
            <v>116</v>
          </cell>
          <cell r="L536">
            <v>0.87</v>
          </cell>
          <cell r="M536">
            <v>469.8</v>
          </cell>
          <cell r="N536">
            <v>4.6399999999999997E-2</v>
          </cell>
          <cell r="O536">
            <v>0</v>
          </cell>
          <cell r="P536">
            <v>290</v>
          </cell>
          <cell r="Q536">
            <v>0</v>
          </cell>
        </row>
        <row r="537">
          <cell r="C537" t="str">
            <v>Santan</v>
          </cell>
          <cell r="D537">
            <v>10</v>
          </cell>
          <cell r="E537">
            <v>32.4</v>
          </cell>
          <cell r="F537">
            <v>0.42</v>
          </cell>
          <cell r="G537">
            <v>3.43</v>
          </cell>
          <cell r="H537">
            <v>0.56000000000000005</v>
          </cell>
          <cell r="I537">
            <v>5.49</v>
          </cell>
          <cell r="J537">
            <v>1.4</v>
          </cell>
          <cell r="K537">
            <v>4.5</v>
          </cell>
          <cell r="L537">
            <v>0.19</v>
          </cell>
          <cell r="M537">
            <v>0</v>
          </cell>
          <cell r="N537">
            <v>2E-3</v>
          </cell>
          <cell r="O537">
            <v>0.2</v>
          </cell>
          <cell r="P537">
            <v>185</v>
          </cell>
          <cell r="Q537">
            <v>0</v>
          </cell>
        </row>
        <row r="538">
          <cell r="B538" t="str">
            <v>Kare ayam</v>
          </cell>
          <cell r="E538">
            <v>207.56</v>
          </cell>
          <cell r="F538">
            <v>10.975999999999999</v>
          </cell>
          <cell r="G538">
            <v>17.93</v>
          </cell>
          <cell r="H538">
            <v>0.56000000000000005</v>
          </cell>
          <cell r="I538">
            <v>37.911999999999999</v>
          </cell>
          <cell r="J538">
            <v>9.52</v>
          </cell>
          <cell r="K538">
            <v>120.5</v>
          </cell>
          <cell r="L538">
            <v>1.06</v>
          </cell>
          <cell r="M538">
            <v>469.8</v>
          </cell>
          <cell r="N538">
            <v>4.8399999999999999E-2</v>
          </cell>
          <cell r="O538">
            <v>0.2</v>
          </cell>
          <cell r="P538">
            <v>475</v>
          </cell>
          <cell r="Q538">
            <v>0</v>
          </cell>
        </row>
        <row r="539">
          <cell r="B539" t="str">
            <v xml:space="preserve"> Ayam rica-rica</v>
          </cell>
          <cell r="C539" t="str">
            <v>Ayam</v>
          </cell>
          <cell r="D539">
            <v>100</v>
          </cell>
          <cell r="E539">
            <v>175.16</v>
          </cell>
          <cell r="F539">
            <v>10.56</v>
          </cell>
          <cell r="G539">
            <v>14.5</v>
          </cell>
          <cell r="H539">
            <v>0</v>
          </cell>
          <cell r="I539">
            <v>32.42</v>
          </cell>
          <cell r="J539">
            <v>8.1199999999999992</v>
          </cell>
          <cell r="K539">
            <v>116</v>
          </cell>
          <cell r="L539">
            <v>0.87</v>
          </cell>
          <cell r="M539">
            <v>469.8</v>
          </cell>
          <cell r="N539">
            <v>0.05</v>
          </cell>
          <cell r="O539">
            <v>0</v>
          </cell>
          <cell r="P539">
            <v>290</v>
          </cell>
          <cell r="Q539">
            <v>0</v>
          </cell>
        </row>
        <row r="540">
          <cell r="C540" t="str">
            <v>Minyak</v>
          </cell>
          <cell r="D540">
            <v>5</v>
          </cell>
          <cell r="E540">
            <v>43.5</v>
          </cell>
          <cell r="F540">
            <v>0.05</v>
          </cell>
          <cell r="G540">
            <v>4.9000000000000004</v>
          </cell>
          <cell r="H540">
            <v>0</v>
          </cell>
          <cell r="I540">
            <v>0.03</v>
          </cell>
          <cell r="J540">
            <v>0.15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</row>
        <row r="541">
          <cell r="B541" t="str">
            <v>Ayam rica-rica</v>
          </cell>
          <cell r="E541">
            <v>218.66</v>
          </cell>
          <cell r="F541">
            <v>10.61</v>
          </cell>
          <cell r="G541">
            <v>19.399999999999999</v>
          </cell>
          <cell r="H541">
            <v>0</v>
          </cell>
          <cell r="I541">
            <v>32.450000000000003</v>
          </cell>
          <cell r="J541">
            <v>8.27</v>
          </cell>
          <cell r="K541">
            <v>116</v>
          </cell>
          <cell r="L541">
            <v>0.87</v>
          </cell>
          <cell r="M541">
            <v>469.8</v>
          </cell>
          <cell r="N541">
            <v>0.05</v>
          </cell>
          <cell r="O541">
            <v>0</v>
          </cell>
          <cell r="P541">
            <v>290</v>
          </cell>
          <cell r="Q541">
            <v>0</v>
          </cell>
        </row>
        <row r="542">
          <cell r="B542" t="str">
            <v xml:space="preserve"> Ayam bb kecap</v>
          </cell>
          <cell r="C542" t="str">
            <v>Ayam</v>
          </cell>
          <cell r="D542">
            <v>100</v>
          </cell>
          <cell r="E542">
            <v>175.16</v>
          </cell>
          <cell r="F542">
            <v>10.56</v>
          </cell>
          <cell r="G542">
            <v>14.5</v>
          </cell>
          <cell r="H542">
            <v>0</v>
          </cell>
          <cell r="I542">
            <v>32.42</v>
          </cell>
          <cell r="J542">
            <v>8.1199999999999992</v>
          </cell>
          <cell r="K542">
            <v>116</v>
          </cell>
          <cell r="L542">
            <v>0.87</v>
          </cell>
          <cell r="M542">
            <v>469.8</v>
          </cell>
          <cell r="N542">
            <v>0.05</v>
          </cell>
          <cell r="O542">
            <v>0</v>
          </cell>
          <cell r="P542">
            <v>290</v>
          </cell>
        </row>
        <row r="543">
          <cell r="C543" t="str">
            <v>Minyak</v>
          </cell>
          <cell r="D543">
            <v>5</v>
          </cell>
          <cell r="E543">
            <v>43.5</v>
          </cell>
          <cell r="F543">
            <v>0.05</v>
          </cell>
          <cell r="G543">
            <v>4.9000000000000004</v>
          </cell>
          <cell r="H543">
            <v>0</v>
          </cell>
          <cell r="I543">
            <v>0.03</v>
          </cell>
          <cell r="J543">
            <v>0.15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C544" t="str">
            <v>Kecap</v>
          </cell>
          <cell r="D544">
            <v>10</v>
          </cell>
          <cell r="E544">
            <v>4.5999999999999996</v>
          </cell>
          <cell r="F544">
            <v>0.56999999999999995</v>
          </cell>
          <cell r="G544">
            <v>0.13</v>
          </cell>
          <cell r="H544">
            <v>0.9</v>
          </cell>
          <cell r="I544">
            <v>6.3</v>
          </cell>
          <cell r="J544">
            <v>12.3</v>
          </cell>
          <cell r="K544">
            <v>9.6</v>
          </cell>
          <cell r="L544">
            <v>0.56999999999999995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</row>
        <row r="545">
          <cell r="B545" t="str">
            <v>Ayam bb kecap</v>
          </cell>
          <cell r="E545">
            <v>223.26</v>
          </cell>
          <cell r="F545">
            <v>11.180000000000001</v>
          </cell>
          <cell r="G545">
            <v>19.529999999999998</v>
          </cell>
          <cell r="H545">
            <v>0.9</v>
          </cell>
          <cell r="I545">
            <v>38.75</v>
          </cell>
          <cell r="J545">
            <v>20.57</v>
          </cell>
          <cell r="K545">
            <v>125.6</v>
          </cell>
          <cell r="L545">
            <v>1.44</v>
          </cell>
          <cell r="M545">
            <v>469.8</v>
          </cell>
          <cell r="N545">
            <v>0.05</v>
          </cell>
          <cell r="O545">
            <v>0</v>
          </cell>
          <cell r="P545">
            <v>290</v>
          </cell>
          <cell r="Q545">
            <v>0</v>
          </cell>
        </row>
        <row r="546">
          <cell r="B546" t="str">
            <v xml:space="preserve"> Ayam bb rujak</v>
          </cell>
          <cell r="C546" t="str">
            <v>Ayam</v>
          </cell>
          <cell r="D546">
            <v>100</v>
          </cell>
          <cell r="E546">
            <v>175.16</v>
          </cell>
          <cell r="F546">
            <v>10.56</v>
          </cell>
          <cell r="G546">
            <v>14.5</v>
          </cell>
          <cell r="H546">
            <v>0</v>
          </cell>
          <cell r="I546">
            <v>32.42</v>
          </cell>
          <cell r="J546">
            <v>8.1199999999999992</v>
          </cell>
          <cell r="K546">
            <v>116</v>
          </cell>
          <cell r="L546">
            <v>0.87</v>
          </cell>
          <cell r="M546">
            <v>469.8</v>
          </cell>
          <cell r="N546">
            <v>0.05</v>
          </cell>
          <cell r="O546">
            <v>0</v>
          </cell>
          <cell r="P546">
            <v>290</v>
          </cell>
          <cell r="Q546">
            <v>0</v>
          </cell>
        </row>
        <row r="547">
          <cell r="C547" t="str">
            <v>Minyak</v>
          </cell>
          <cell r="D547">
            <v>5</v>
          </cell>
          <cell r="E547">
            <v>43.5</v>
          </cell>
          <cell r="F547">
            <v>0.05</v>
          </cell>
          <cell r="G547">
            <v>4.9000000000000004</v>
          </cell>
          <cell r="H547">
            <v>0</v>
          </cell>
          <cell r="I547">
            <v>0.03</v>
          </cell>
          <cell r="J547">
            <v>0.15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</row>
        <row r="548">
          <cell r="B548" t="str">
            <v>Ayam bb rujak</v>
          </cell>
          <cell r="E548">
            <v>218.66</v>
          </cell>
          <cell r="F548">
            <v>10.61</v>
          </cell>
          <cell r="G548">
            <v>19.399999999999999</v>
          </cell>
          <cell r="H548">
            <v>0</v>
          </cell>
          <cell r="I548">
            <v>32.450000000000003</v>
          </cell>
          <cell r="J548">
            <v>8.27</v>
          </cell>
          <cell r="K548">
            <v>116</v>
          </cell>
          <cell r="L548">
            <v>0.87</v>
          </cell>
          <cell r="M548">
            <v>469.8</v>
          </cell>
          <cell r="N548">
            <v>0.05</v>
          </cell>
          <cell r="O548">
            <v>0</v>
          </cell>
          <cell r="P548">
            <v>290</v>
          </cell>
          <cell r="Q548">
            <v>0</v>
          </cell>
        </row>
        <row r="549">
          <cell r="B549" t="str">
            <v>Grilled chicken</v>
          </cell>
          <cell r="C549" t="str">
            <v>Ayam</v>
          </cell>
          <cell r="D549">
            <v>100</v>
          </cell>
          <cell r="E549">
            <v>175.16</v>
          </cell>
          <cell r="F549">
            <v>10.56</v>
          </cell>
          <cell r="G549">
            <v>14.5</v>
          </cell>
          <cell r="H549">
            <v>0</v>
          </cell>
          <cell r="I549">
            <v>32.42</v>
          </cell>
          <cell r="J549">
            <v>8.1199999999999992</v>
          </cell>
          <cell r="K549">
            <v>116</v>
          </cell>
          <cell r="L549">
            <v>0.87</v>
          </cell>
          <cell r="M549">
            <v>469.8</v>
          </cell>
          <cell r="N549">
            <v>0.05</v>
          </cell>
          <cell r="O549">
            <v>0</v>
          </cell>
          <cell r="P549">
            <v>290</v>
          </cell>
          <cell r="Q549">
            <v>0</v>
          </cell>
        </row>
        <row r="550">
          <cell r="B550" t="str">
            <v xml:space="preserve"> Ayam paniki</v>
          </cell>
          <cell r="C550" t="str">
            <v>Ayam</v>
          </cell>
          <cell r="D550">
            <v>100</v>
          </cell>
          <cell r="E550">
            <v>175.16</v>
          </cell>
          <cell r="F550">
            <v>10.56</v>
          </cell>
          <cell r="G550">
            <v>14.5</v>
          </cell>
          <cell r="H550">
            <v>0</v>
          </cell>
          <cell r="I550">
            <v>32.42</v>
          </cell>
          <cell r="J550">
            <v>8.1199999999999992</v>
          </cell>
          <cell r="K550">
            <v>116</v>
          </cell>
          <cell r="L550">
            <v>0.87</v>
          </cell>
          <cell r="M550">
            <v>469.8</v>
          </cell>
          <cell r="N550">
            <v>0.05</v>
          </cell>
          <cell r="O550">
            <v>0</v>
          </cell>
          <cell r="P550">
            <v>290</v>
          </cell>
          <cell r="Q550">
            <v>0</v>
          </cell>
        </row>
        <row r="551">
          <cell r="C551" t="str">
            <v>Santan</v>
          </cell>
          <cell r="D551">
            <v>10</v>
          </cell>
          <cell r="E551">
            <v>32.4</v>
          </cell>
          <cell r="F551">
            <v>0.42</v>
          </cell>
          <cell r="G551">
            <v>3.43</v>
          </cell>
          <cell r="H551">
            <v>0.56000000000000005</v>
          </cell>
          <cell r="I551">
            <v>5.49</v>
          </cell>
          <cell r="J551">
            <v>1.4</v>
          </cell>
          <cell r="K551">
            <v>4.5</v>
          </cell>
          <cell r="L551">
            <v>0.19</v>
          </cell>
          <cell r="M551">
            <v>0</v>
          </cell>
          <cell r="N551">
            <v>2E-3</v>
          </cell>
          <cell r="O551">
            <v>0.2</v>
          </cell>
          <cell r="P551">
            <v>185</v>
          </cell>
          <cell r="Q551">
            <v>0</v>
          </cell>
        </row>
        <row r="552">
          <cell r="B552" t="str">
            <v>Ayam paniki</v>
          </cell>
          <cell r="E552">
            <v>207.56</v>
          </cell>
          <cell r="F552">
            <v>10.98</v>
          </cell>
          <cell r="G552">
            <v>17.93</v>
          </cell>
          <cell r="H552">
            <v>0.56000000000000005</v>
          </cell>
          <cell r="I552">
            <v>37.910000000000004</v>
          </cell>
          <cell r="J552">
            <v>9.52</v>
          </cell>
          <cell r="K552">
            <v>120.5</v>
          </cell>
          <cell r="L552">
            <v>1.06</v>
          </cell>
          <cell r="M552">
            <v>469.8</v>
          </cell>
          <cell r="N552">
            <v>5.2000000000000005E-2</v>
          </cell>
          <cell r="O552">
            <v>0.2</v>
          </cell>
          <cell r="P552">
            <v>475</v>
          </cell>
          <cell r="Q552">
            <v>0</v>
          </cell>
        </row>
        <row r="553">
          <cell r="B553" t="str">
            <v xml:space="preserve"> Ayam bb bali</v>
          </cell>
          <cell r="C553" t="str">
            <v>Ayam</v>
          </cell>
          <cell r="D553">
            <v>100</v>
          </cell>
          <cell r="E553">
            <v>175.16</v>
          </cell>
          <cell r="F553">
            <v>10.56</v>
          </cell>
          <cell r="G553">
            <v>14.5</v>
          </cell>
          <cell r="H553">
            <v>0</v>
          </cell>
          <cell r="I553">
            <v>32.42</v>
          </cell>
          <cell r="J553">
            <v>8.1199999999999992</v>
          </cell>
          <cell r="K553">
            <v>116</v>
          </cell>
          <cell r="L553">
            <v>0.87</v>
          </cell>
          <cell r="M553">
            <v>469.8</v>
          </cell>
          <cell r="N553">
            <v>0.05</v>
          </cell>
          <cell r="O553">
            <v>0</v>
          </cell>
          <cell r="P553">
            <v>290</v>
          </cell>
          <cell r="Q553">
            <v>0</v>
          </cell>
        </row>
        <row r="554">
          <cell r="C554" t="str">
            <v>Minyak</v>
          </cell>
          <cell r="D554">
            <v>5</v>
          </cell>
          <cell r="E554">
            <v>43.5</v>
          </cell>
          <cell r="F554">
            <v>0.05</v>
          </cell>
          <cell r="G554">
            <v>4.9000000000000004</v>
          </cell>
          <cell r="H554">
            <v>0</v>
          </cell>
          <cell r="I554">
            <v>0.03</v>
          </cell>
          <cell r="J554">
            <v>0.15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</row>
        <row r="555">
          <cell r="B555" t="str">
            <v>Ayam bb bali</v>
          </cell>
          <cell r="E555">
            <v>218.66</v>
          </cell>
          <cell r="F555">
            <v>10.61</v>
          </cell>
          <cell r="G555">
            <v>19.399999999999999</v>
          </cell>
          <cell r="H555">
            <v>0</v>
          </cell>
          <cell r="I555">
            <v>32.450000000000003</v>
          </cell>
          <cell r="J555">
            <v>8.27</v>
          </cell>
          <cell r="K555">
            <v>116</v>
          </cell>
          <cell r="L555">
            <v>0.87</v>
          </cell>
          <cell r="M555">
            <v>469.8</v>
          </cell>
          <cell r="N555">
            <v>0.05</v>
          </cell>
          <cell r="O555">
            <v>0</v>
          </cell>
          <cell r="P555">
            <v>290</v>
          </cell>
          <cell r="Q555">
            <v>0</v>
          </cell>
        </row>
        <row r="556">
          <cell r="B556" t="str">
            <v xml:space="preserve"> Ayam gr tepung</v>
          </cell>
          <cell r="C556" t="str">
            <v>Ayam</v>
          </cell>
          <cell r="D556">
            <v>100</v>
          </cell>
          <cell r="E556">
            <v>175.16</v>
          </cell>
          <cell r="F556">
            <v>10.56</v>
          </cell>
          <cell r="G556">
            <v>14.5</v>
          </cell>
          <cell r="H556">
            <v>0</v>
          </cell>
          <cell r="I556">
            <v>32.42</v>
          </cell>
          <cell r="J556">
            <v>8.1199999999999992</v>
          </cell>
          <cell r="K556">
            <v>116</v>
          </cell>
          <cell r="L556">
            <v>0.87</v>
          </cell>
          <cell r="M556">
            <v>469.8</v>
          </cell>
          <cell r="N556">
            <v>0.05</v>
          </cell>
          <cell r="O556">
            <v>0</v>
          </cell>
          <cell r="P556">
            <v>290</v>
          </cell>
          <cell r="Q556">
            <v>0</v>
          </cell>
        </row>
        <row r="557">
          <cell r="C557" t="str">
            <v>Minyak</v>
          </cell>
          <cell r="D557">
            <v>5</v>
          </cell>
          <cell r="E557">
            <v>43.5</v>
          </cell>
          <cell r="F557">
            <v>0.05</v>
          </cell>
          <cell r="G557">
            <v>4.9000000000000004</v>
          </cell>
          <cell r="H557">
            <v>0</v>
          </cell>
          <cell r="I557">
            <v>0.03</v>
          </cell>
          <cell r="J557">
            <v>0.15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</row>
        <row r="558">
          <cell r="C558" t="str">
            <v>Tepung</v>
          </cell>
          <cell r="D558">
            <v>10</v>
          </cell>
          <cell r="E558">
            <v>36.5</v>
          </cell>
          <cell r="F558">
            <v>0.89</v>
          </cell>
          <cell r="G558">
            <v>0.13</v>
          </cell>
          <cell r="H558">
            <v>7.7</v>
          </cell>
          <cell r="I558">
            <v>1.2</v>
          </cell>
          <cell r="J558">
            <v>1.6</v>
          </cell>
          <cell r="K558">
            <v>10.6</v>
          </cell>
          <cell r="L558">
            <v>0.12</v>
          </cell>
          <cell r="M558">
            <v>0</v>
          </cell>
          <cell r="N558">
            <v>1.2E-2</v>
          </cell>
          <cell r="O558">
            <v>0</v>
          </cell>
          <cell r="P558">
            <v>0</v>
          </cell>
          <cell r="Q558">
            <v>0</v>
          </cell>
        </row>
        <row r="559">
          <cell r="B559" t="str">
            <v>Ayam goreng tepung</v>
          </cell>
          <cell r="E559">
            <v>255.16</v>
          </cell>
          <cell r="F559">
            <v>11.500000000000002</v>
          </cell>
          <cell r="G559">
            <v>19.529999999999998</v>
          </cell>
          <cell r="H559">
            <v>7.7</v>
          </cell>
          <cell r="I559">
            <v>33.650000000000006</v>
          </cell>
          <cell r="J559">
            <v>9.8699999999999992</v>
          </cell>
          <cell r="K559">
            <v>126.6</v>
          </cell>
          <cell r="L559">
            <v>0.99</v>
          </cell>
          <cell r="M559">
            <v>469.8</v>
          </cell>
          <cell r="N559">
            <v>6.2E-2</v>
          </cell>
          <cell r="O559">
            <v>0</v>
          </cell>
          <cell r="P559">
            <v>290</v>
          </cell>
          <cell r="Q559">
            <v>0</v>
          </cell>
        </row>
        <row r="560">
          <cell r="B560" t="str">
            <v xml:space="preserve"> Ayam Gr Padang</v>
          </cell>
          <cell r="C560" t="str">
            <v>Ayam</v>
          </cell>
          <cell r="D560">
            <v>100</v>
          </cell>
          <cell r="E560">
            <v>175.16</v>
          </cell>
          <cell r="F560">
            <v>10.56</v>
          </cell>
          <cell r="G560">
            <v>14.5</v>
          </cell>
          <cell r="H560">
            <v>0</v>
          </cell>
          <cell r="I560">
            <v>32.42</v>
          </cell>
          <cell r="J560">
            <v>8.1199999999999992</v>
          </cell>
          <cell r="K560">
            <v>116</v>
          </cell>
          <cell r="L560">
            <v>0.87</v>
          </cell>
          <cell r="M560">
            <v>469.8</v>
          </cell>
          <cell r="N560">
            <v>0.05</v>
          </cell>
          <cell r="O560">
            <v>0</v>
          </cell>
          <cell r="P560">
            <v>290</v>
          </cell>
          <cell r="Q560">
            <v>0</v>
          </cell>
        </row>
        <row r="561">
          <cell r="C561" t="str">
            <v>Minyak</v>
          </cell>
          <cell r="D561">
            <v>5</v>
          </cell>
          <cell r="E561">
            <v>43.5</v>
          </cell>
          <cell r="F561">
            <v>0.05</v>
          </cell>
          <cell r="G561">
            <v>4.9000000000000004</v>
          </cell>
          <cell r="H561">
            <v>0</v>
          </cell>
          <cell r="I561">
            <v>0.03</v>
          </cell>
          <cell r="J561">
            <v>0.15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</row>
        <row r="562">
          <cell r="B562" t="str">
            <v>Ayam Gr Padang</v>
          </cell>
          <cell r="E562">
            <v>218.66</v>
          </cell>
          <cell r="F562">
            <v>10.61</v>
          </cell>
          <cell r="G562">
            <v>19.399999999999999</v>
          </cell>
          <cell r="H562">
            <v>0</v>
          </cell>
          <cell r="I562">
            <v>32.450000000000003</v>
          </cell>
          <cell r="J562">
            <v>8.27</v>
          </cell>
          <cell r="K562">
            <v>116</v>
          </cell>
          <cell r="L562">
            <v>0.87</v>
          </cell>
          <cell r="M562">
            <v>469.8</v>
          </cell>
          <cell r="N562">
            <v>0.05</v>
          </cell>
          <cell r="O562">
            <v>0</v>
          </cell>
          <cell r="P562">
            <v>290</v>
          </cell>
          <cell r="Q562">
            <v>0</v>
          </cell>
        </row>
        <row r="563">
          <cell r="B563" t="str">
            <v xml:space="preserve"> Ayam ca sayuran</v>
          </cell>
          <cell r="C563" t="str">
            <v>Ayam</v>
          </cell>
          <cell r="D563">
            <v>50</v>
          </cell>
          <cell r="E563">
            <v>87.58</v>
          </cell>
          <cell r="F563">
            <v>5.2779999999999996</v>
          </cell>
          <cell r="G563">
            <v>7.25</v>
          </cell>
          <cell r="H563">
            <v>0</v>
          </cell>
          <cell r="I563">
            <v>16.210999999999999</v>
          </cell>
          <cell r="J563">
            <v>4.0599999999999996</v>
          </cell>
          <cell r="K563">
            <v>58</v>
          </cell>
          <cell r="L563">
            <v>0.435</v>
          </cell>
          <cell r="M563">
            <v>234.9</v>
          </cell>
          <cell r="N563">
            <v>2.3199999999999998E-2</v>
          </cell>
          <cell r="O563">
            <v>0</v>
          </cell>
          <cell r="P563">
            <v>145</v>
          </cell>
          <cell r="Q563">
            <v>0</v>
          </cell>
        </row>
        <row r="564">
          <cell r="C564" t="str">
            <v>Wortel</v>
          </cell>
          <cell r="D564">
            <v>25</v>
          </cell>
          <cell r="E564">
            <v>9.24</v>
          </cell>
          <cell r="F564">
            <v>0.26400000000000001</v>
          </cell>
          <cell r="G564">
            <v>6.6000000000000003E-2</v>
          </cell>
          <cell r="H564">
            <v>2.0460000000000003</v>
          </cell>
          <cell r="I564">
            <v>19.404</v>
          </cell>
          <cell r="J564">
            <v>8.58</v>
          </cell>
          <cell r="K564">
            <v>8.14</v>
          </cell>
          <cell r="L564">
            <v>0.17600000000000002</v>
          </cell>
          <cell r="M564">
            <v>2640</v>
          </cell>
          <cell r="N564">
            <v>1.32E-2</v>
          </cell>
          <cell r="O564">
            <v>1.32</v>
          </cell>
          <cell r="P564">
            <v>0</v>
          </cell>
          <cell r="Q564">
            <v>0</v>
          </cell>
        </row>
        <row r="565">
          <cell r="C565" t="str">
            <v>Sawi</v>
          </cell>
          <cell r="D565">
            <v>25</v>
          </cell>
          <cell r="E565">
            <v>4.7850000000000001</v>
          </cell>
          <cell r="F565">
            <v>0.50024999999999997</v>
          </cell>
          <cell r="G565">
            <v>6.5250000000000002E-2</v>
          </cell>
          <cell r="H565">
            <v>0.87</v>
          </cell>
          <cell r="I565">
            <v>20.0535</v>
          </cell>
          <cell r="J565">
            <v>47.85</v>
          </cell>
          <cell r="K565">
            <v>8.2650000000000006</v>
          </cell>
          <cell r="L565">
            <v>0.63075000000000003</v>
          </cell>
          <cell r="M565">
            <v>1405.05</v>
          </cell>
          <cell r="N565">
            <v>1.9575000000000002E-2</v>
          </cell>
          <cell r="O565">
            <v>22.184999999999999</v>
          </cell>
          <cell r="P565">
            <v>0</v>
          </cell>
          <cell r="Q565">
            <v>0</v>
          </cell>
        </row>
        <row r="566">
          <cell r="C566" t="str">
            <v>Minyak</v>
          </cell>
          <cell r="D566">
            <v>5</v>
          </cell>
          <cell r="E566">
            <v>43.5</v>
          </cell>
          <cell r="F566">
            <v>0.05</v>
          </cell>
          <cell r="G566">
            <v>4.9000000000000004</v>
          </cell>
          <cell r="H566">
            <v>0</v>
          </cell>
          <cell r="I566">
            <v>0.03</v>
          </cell>
          <cell r="J566">
            <v>0.15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</row>
        <row r="567">
          <cell r="B567" t="str">
            <v>Ayam ca sayuran</v>
          </cell>
          <cell r="E567">
            <v>145.10499999999999</v>
          </cell>
          <cell r="F567">
            <v>6.0922499999999999</v>
          </cell>
          <cell r="G567">
            <v>12.28125</v>
          </cell>
          <cell r="H567">
            <v>2.9160000000000004</v>
          </cell>
          <cell r="I567">
            <v>55.698499999999996</v>
          </cell>
          <cell r="J567">
            <v>60.64</v>
          </cell>
          <cell r="K567">
            <v>74.405000000000001</v>
          </cell>
          <cell r="L567">
            <v>1.2417500000000001</v>
          </cell>
          <cell r="M567">
            <v>4279.95</v>
          </cell>
          <cell r="N567">
            <v>5.5975000000000004E-2</v>
          </cell>
          <cell r="O567">
            <v>23.504999999999999</v>
          </cell>
          <cell r="P567">
            <v>145</v>
          </cell>
          <cell r="Q567">
            <v>0</v>
          </cell>
        </row>
        <row r="568">
          <cell r="B568" t="str">
            <v xml:space="preserve"> Ayam Gr Kalasan</v>
          </cell>
          <cell r="C568" t="str">
            <v>Ayam</v>
          </cell>
          <cell r="D568">
            <v>100</v>
          </cell>
          <cell r="E568">
            <v>175.16</v>
          </cell>
          <cell r="F568">
            <v>10.56</v>
          </cell>
          <cell r="G568">
            <v>14.5</v>
          </cell>
          <cell r="H568">
            <v>0</v>
          </cell>
          <cell r="I568">
            <v>32.42</v>
          </cell>
          <cell r="J568">
            <v>8.1199999999999992</v>
          </cell>
          <cell r="K568">
            <v>116</v>
          </cell>
          <cell r="L568">
            <v>0.87</v>
          </cell>
          <cell r="M568">
            <v>469.8</v>
          </cell>
          <cell r="N568">
            <v>0.05</v>
          </cell>
          <cell r="O568">
            <v>0</v>
          </cell>
          <cell r="P568">
            <v>290</v>
          </cell>
          <cell r="Q568">
            <v>0</v>
          </cell>
        </row>
        <row r="569">
          <cell r="C569" t="str">
            <v>Minyak</v>
          </cell>
          <cell r="D569">
            <v>5</v>
          </cell>
          <cell r="E569">
            <v>43.5</v>
          </cell>
          <cell r="F569">
            <v>0.05</v>
          </cell>
          <cell r="G569">
            <v>4.9000000000000004</v>
          </cell>
          <cell r="H569">
            <v>0</v>
          </cell>
          <cell r="I569">
            <v>0.03</v>
          </cell>
          <cell r="J569">
            <v>0.15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</row>
        <row r="570">
          <cell r="B570" t="str">
            <v>Ayam Gr Kalasan</v>
          </cell>
          <cell r="E570">
            <v>218.66</v>
          </cell>
          <cell r="F570">
            <v>10.61</v>
          </cell>
          <cell r="G570">
            <v>19.399999999999999</v>
          </cell>
          <cell r="H570">
            <v>0</v>
          </cell>
          <cell r="I570">
            <v>32.450000000000003</v>
          </cell>
          <cell r="J570">
            <v>8.27</v>
          </cell>
          <cell r="K570">
            <v>116</v>
          </cell>
          <cell r="L570">
            <v>0.87</v>
          </cell>
          <cell r="M570">
            <v>469.8</v>
          </cell>
          <cell r="N570">
            <v>0.05</v>
          </cell>
          <cell r="O570">
            <v>0</v>
          </cell>
          <cell r="P570">
            <v>290</v>
          </cell>
          <cell r="Q570">
            <v>0</v>
          </cell>
        </row>
        <row r="571">
          <cell r="B571" t="str">
            <v xml:space="preserve"> Opor ayam</v>
          </cell>
          <cell r="C571" t="str">
            <v>Ayam</v>
          </cell>
          <cell r="D571">
            <v>100</v>
          </cell>
          <cell r="E571">
            <v>175.16</v>
          </cell>
          <cell r="F571">
            <v>10.555999999999999</v>
          </cell>
          <cell r="G571">
            <v>14.5</v>
          </cell>
          <cell r="H571">
            <v>0</v>
          </cell>
          <cell r="I571">
            <v>32.421999999999997</v>
          </cell>
          <cell r="J571">
            <v>8.1199999999999992</v>
          </cell>
          <cell r="K571">
            <v>116</v>
          </cell>
          <cell r="L571">
            <v>0.87</v>
          </cell>
          <cell r="M571">
            <v>469.8</v>
          </cell>
          <cell r="N571">
            <v>4.6399999999999997E-2</v>
          </cell>
          <cell r="O571">
            <v>0</v>
          </cell>
          <cell r="P571">
            <v>290</v>
          </cell>
          <cell r="Q571">
            <v>0</v>
          </cell>
        </row>
        <row r="572">
          <cell r="C572" t="str">
            <v>Santan</v>
          </cell>
          <cell r="D572">
            <v>10</v>
          </cell>
          <cell r="E572">
            <v>32.4</v>
          </cell>
          <cell r="F572">
            <v>0.42</v>
          </cell>
          <cell r="G572">
            <v>3.43</v>
          </cell>
          <cell r="H572">
            <v>0.56000000000000005</v>
          </cell>
          <cell r="I572">
            <v>5.49</v>
          </cell>
          <cell r="J572">
            <v>1.4</v>
          </cell>
          <cell r="K572">
            <v>4.5</v>
          </cell>
          <cell r="L572">
            <v>0.19</v>
          </cell>
          <cell r="M572">
            <v>0</v>
          </cell>
          <cell r="N572">
            <v>2E-3</v>
          </cell>
          <cell r="O572">
            <v>0.2</v>
          </cell>
          <cell r="P572">
            <v>185</v>
          </cell>
          <cell r="Q572">
            <v>0</v>
          </cell>
        </row>
        <row r="573">
          <cell r="B573" t="str">
            <v>Opor ayam</v>
          </cell>
          <cell r="E573">
            <v>207.56</v>
          </cell>
          <cell r="F573">
            <v>10.975999999999999</v>
          </cell>
          <cell r="G573">
            <v>17.93</v>
          </cell>
          <cell r="H573">
            <v>0.56000000000000005</v>
          </cell>
          <cell r="I573">
            <v>37.911999999999999</v>
          </cell>
          <cell r="J573">
            <v>9.52</v>
          </cell>
          <cell r="K573">
            <v>120.5</v>
          </cell>
          <cell r="L573">
            <v>1.06</v>
          </cell>
          <cell r="M573">
            <v>469.8</v>
          </cell>
          <cell r="N573">
            <v>4.8399999999999999E-2</v>
          </cell>
          <cell r="O573">
            <v>0.2</v>
          </cell>
          <cell r="P573">
            <v>475</v>
          </cell>
          <cell r="Q573">
            <v>0</v>
          </cell>
        </row>
        <row r="574">
          <cell r="B574" t="str">
            <v xml:space="preserve"> Ayam BB Balado</v>
          </cell>
          <cell r="C574" t="str">
            <v>Ayam</v>
          </cell>
          <cell r="D574">
            <v>100</v>
          </cell>
          <cell r="E574">
            <v>175.16</v>
          </cell>
          <cell r="F574">
            <v>10.56</v>
          </cell>
          <cell r="G574">
            <v>14.5</v>
          </cell>
          <cell r="H574">
            <v>0</v>
          </cell>
          <cell r="I574">
            <v>32.42</v>
          </cell>
          <cell r="J574">
            <v>8.1199999999999992</v>
          </cell>
          <cell r="K574">
            <v>116</v>
          </cell>
          <cell r="L574">
            <v>0.87</v>
          </cell>
          <cell r="M574">
            <v>469.8</v>
          </cell>
          <cell r="N574">
            <v>0.05</v>
          </cell>
          <cell r="O574">
            <v>0</v>
          </cell>
          <cell r="P574">
            <v>290</v>
          </cell>
          <cell r="Q574">
            <v>0</v>
          </cell>
        </row>
        <row r="575">
          <cell r="C575" t="str">
            <v>Minyak</v>
          </cell>
          <cell r="D575">
            <v>5</v>
          </cell>
          <cell r="E575">
            <v>43.5</v>
          </cell>
          <cell r="F575">
            <v>0.05</v>
          </cell>
          <cell r="G575">
            <v>4.9000000000000004</v>
          </cell>
          <cell r="H575">
            <v>0</v>
          </cell>
          <cell r="I575">
            <v>0.03</v>
          </cell>
          <cell r="J575">
            <v>0.15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</row>
        <row r="576">
          <cell r="B576" t="str">
            <v>Ayam BB Balado</v>
          </cell>
          <cell r="E576">
            <v>218.66</v>
          </cell>
          <cell r="F576">
            <v>10.61</v>
          </cell>
          <cell r="G576">
            <v>19.399999999999999</v>
          </cell>
          <cell r="H576">
            <v>0</v>
          </cell>
          <cell r="I576">
            <v>32.450000000000003</v>
          </cell>
          <cell r="J576">
            <v>8.27</v>
          </cell>
          <cell r="K576">
            <v>116</v>
          </cell>
          <cell r="L576">
            <v>0.87</v>
          </cell>
          <cell r="M576">
            <v>469.8</v>
          </cell>
          <cell r="N576">
            <v>0.05</v>
          </cell>
          <cell r="O576">
            <v>0</v>
          </cell>
          <cell r="P576">
            <v>290</v>
          </cell>
          <cell r="Q576">
            <v>0</v>
          </cell>
        </row>
        <row r="577">
          <cell r="B577" t="str">
            <v xml:space="preserve"> Ayam gr Lengkuas</v>
          </cell>
          <cell r="C577" t="str">
            <v>Ayam</v>
          </cell>
          <cell r="D577">
            <v>100</v>
          </cell>
          <cell r="E577">
            <v>175.16</v>
          </cell>
          <cell r="F577">
            <v>10.56</v>
          </cell>
          <cell r="G577">
            <v>14.5</v>
          </cell>
          <cell r="H577">
            <v>0</v>
          </cell>
          <cell r="I577">
            <v>32.42</v>
          </cell>
          <cell r="J577">
            <v>8.1199999999999992</v>
          </cell>
          <cell r="K577">
            <v>116</v>
          </cell>
          <cell r="L577">
            <v>0.87</v>
          </cell>
          <cell r="M577">
            <v>469.8</v>
          </cell>
          <cell r="N577">
            <v>0.05</v>
          </cell>
          <cell r="O577">
            <v>0</v>
          </cell>
          <cell r="P577">
            <v>290</v>
          </cell>
          <cell r="Q577">
            <v>0</v>
          </cell>
        </row>
        <row r="578">
          <cell r="C578" t="str">
            <v>Minyak</v>
          </cell>
          <cell r="D578">
            <v>5</v>
          </cell>
          <cell r="E578">
            <v>43.5</v>
          </cell>
          <cell r="F578">
            <v>0.05</v>
          </cell>
          <cell r="G578">
            <v>4.9000000000000004</v>
          </cell>
          <cell r="H578">
            <v>0</v>
          </cell>
          <cell r="I578">
            <v>0.03</v>
          </cell>
          <cell r="J578">
            <v>0.15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</row>
        <row r="579">
          <cell r="B579" t="str">
            <v>Ayam gr Lengkuas</v>
          </cell>
          <cell r="E579">
            <v>218.66</v>
          </cell>
          <cell r="F579">
            <v>10.61</v>
          </cell>
          <cell r="G579">
            <v>19.399999999999999</v>
          </cell>
          <cell r="H579">
            <v>0</v>
          </cell>
          <cell r="I579">
            <v>32.450000000000003</v>
          </cell>
          <cell r="J579">
            <v>8.27</v>
          </cell>
          <cell r="K579">
            <v>116</v>
          </cell>
          <cell r="L579">
            <v>0.87</v>
          </cell>
          <cell r="M579">
            <v>469.8</v>
          </cell>
          <cell r="N579">
            <v>0.05</v>
          </cell>
          <cell r="O579">
            <v>0</v>
          </cell>
          <cell r="P579">
            <v>290</v>
          </cell>
          <cell r="Q579">
            <v>0</v>
          </cell>
        </row>
        <row r="580">
          <cell r="B580" t="str">
            <v xml:space="preserve"> Ayam Gr Ketumbar</v>
          </cell>
          <cell r="C580" t="str">
            <v>Ayam</v>
          </cell>
          <cell r="D580">
            <v>100</v>
          </cell>
          <cell r="E580">
            <v>175.16</v>
          </cell>
          <cell r="F580">
            <v>10.56</v>
          </cell>
          <cell r="G580">
            <v>14.5</v>
          </cell>
          <cell r="H580">
            <v>0</v>
          </cell>
          <cell r="I580">
            <v>32.42</v>
          </cell>
          <cell r="J580">
            <v>8.1199999999999992</v>
          </cell>
          <cell r="K580">
            <v>116</v>
          </cell>
          <cell r="L580">
            <v>0.87</v>
          </cell>
          <cell r="M580">
            <v>469.8</v>
          </cell>
          <cell r="N580">
            <v>0.05</v>
          </cell>
          <cell r="O580">
            <v>0</v>
          </cell>
          <cell r="P580">
            <v>290</v>
          </cell>
          <cell r="Q580">
            <v>0</v>
          </cell>
        </row>
        <row r="581">
          <cell r="C581" t="str">
            <v>Minyak</v>
          </cell>
          <cell r="D581">
            <v>5</v>
          </cell>
          <cell r="E581">
            <v>43.5</v>
          </cell>
          <cell r="F581">
            <v>0.05</v>
          </cell>
          <cell r="G581">
            <v>4.9000000000000004</v>
          </cell>
          <cell r="H581">
            <v>0</v>
          </cell>
          <cell r="I581">
            <v>0.03</v>
          </cell>
          <cell r="J581">
            <v>0.15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</row>
        <row r="582">
          <cell r="B582" t="str">
            <v>Ayam Gr Ketumbar</v>
          </cell>
          <cell r="E582">
            <v>218.66</v>
          </cell>
          <cell r="F582">
            <v>10.61</v>
          </cell>
          <cell r="G582">
            <v>19.399999999999999</v>
          </cell>
          <cell r="H582">
            <v>0</v>
          </cell>
          <cell r="I582">
            <v>32.450000000000003</v>
          </cell>
          <cell r="J582">
            <v>8.27</v>
          </cell>
          <cell r="K582">
            <v>116</v>
          </cell>
          <cell r="L582">
            <v>0.87</v>
          </cell>
          <cell r="M582">
            <v>469.8</v>
          </cell>
          <cell r="N582">
            <v>0.05</v>
          </cell>
          <cell r="O582">
            <v>0</v>
          </cell>
          <cell r="P582">
            <v>290</v>
          </cell>
          <cell r="Q582">
            <v>0</v>
          </cell>
        </row>
        <row r="583">
          <cell r="B583" t="str">
            <v xml:space="preserve"> Ayam Lado Mudo</v>
          </cell>
          <cell r="C583" t="str">
            <v>Ayam</v>
          </cell>
          <cell r="D583">
            <v>100</v>
          </cell>
          <cell r="E583">
            <v>175.16</v>
          </cell>
          <cell r="F583">
            <v>10.56</v>
          </cell>
          <cell r="G583">
            <v>14.5</v>
          </cell>
          <cell r="H583">
            <v>0</v>
          </cell>
          <cell r="I583">
            <v>32.42</v>
          </cell>
          <cell r="J583">
            <v>8.1199999999999992</v>
          </cell>
          <cell r="K583">
            <v>116</v>
          </cell>
          <cell r="L583">
            <v>0.87</v>
          </cell>
          <cell r="M583">
            <v>469.8</v>
          </cell>
          <cell r="N583">
            <v>0.05</v>
          </cell>
          <cell r="O583">
            <v>0</v>
          </cell>
          <cell r="P583">
            <v>290</v>
          </cell>
          <cell r="Q583">
            <v>0</v>
          </cell>
        </row>
        <row r="584">
          <cell r="C584" t="str">
            <v>Minyak</v>
          </cell>
          <cell r="D584">
            <v>5</v>
          </cell>
          <cell r="E584">
            <v>43.5</v>
          </cell>
          <cell r="F584">
            <v>0.05</v>
          </cell>
          <cell r="G584">
            <v>4.9000000000000004</v>
          </cell>
          <cell r="H584">
            <v>0</v>
          </cell>
          <cell r="I584">
            <v>0.03</v>
          </cell>
          <cell r="J584">
            <v>0.15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</row>
        <row r="585">
          <cell r="B585" t="str">
            <v>Ayam Lado Mudo</v>
          </cell>
          <cell r="E585">
            <v>218.66</v>
          </cell>
          <cell r="F585">
            <v>10.61</v>
          </cell>
          <cell r="G585">
            <v>19.399999999999999</v>
          </cell>
          <cell r="H585">
            <v>0</v>
          </cell>
          <cell r="I585">
            <v>32.450000000000003</v>
          </cell>
          <cell r="J585">
            <v>8.27</v>
          </cell>
          <cell r="K585">
            <v>116</v>
          </cell>
          <cell r="L585">
            <v>0.87</v>
          </cell>
          <cell r="M585">
            <v>469.8</v>
          </cell>
          <cell r="N585">
            <v>0.05</v>
          </cell>
          <cell r="O585">
            <v>0</v>
          </cell>
          <cell r="P585">
            <v>290</v>
          </cell>
          <cell r="Q585">
            <v>0</v>
          </cell>
        </row>
        <row r="586">
          <cell r="B586" t="str">
            <v xml:space="preserve"> Steak Kampung</v>
          </cell>
          <cell r="C586" t="str">
            <v>Ayam</v>
          </cell>
          <cell r="D586">
            <v>100</v>
          </cell>
          <cell r="E586">
            <v>175.16</v>
          </cell>
          <cell r="F586">
            <v>10.56</v>
          </cell>
          <cell r="G586">
            <v>14.5</v>
          </cell>
          <cell r="H586">
            <v>0</v>
          </cell>
          <cell r="I586">
            <v>32.42</v>
          </cell>
          <cell r="J586">
            <v>8.1199999999999992</v>
          </cell>
          <cell r="K586">
            <v>116</v>
          </cell>
          <cell r="L586">
            <v>0.87</v>
          </cell>
          <cell r="M586">
            <v>469.8</v>
          </cell>
          <cell r="N586">
            <v>0.05</v>
          </cell>
          <cell r="O586">
            <v>0</v>
          </cell>
          <cell r="P586">
            <v>290</v>
          </cell>
          <cell r="Q586">
            <v>0</v>
          </cell>
        </row>
        <row r="587">
          <cell r="C587" t="str">
            <v>Kecap</v>
          </cell>
          <cell r="D587">
            <v>25</v>
          </cell>
          <cell r="E587">
            <v>11.5</v>
          </cell>
          <cell r="F587">
            <v>1.43</v>
          </cell>
          <cell r="G587">
            <v>0.33</v>
          </cell>
          <cell r="H587">
            <v>2.25</v>
          </cell>
          <cell r="I587">
            <v>15.75</v>
          </cell>
          <cell r="J587">
            <v>30.75</v>
          </cell>
          <cell r="K587">
            <v>24</v>
          </cell>
          <cell r="L587">
            <v>1.43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</row>
        <row r="588">
          <cell r="B588" t="str">
            <v>Steak Kampung</v>
          </cell>
          <cell r="E588">
            <v>186.66</v>
          </cell>
          <cell r="F588">
            <v>11.99</v>
          </cell>
          <cell r="G588">
            <v>14.83</v>
          </cell>
          <cell r="H588">
            <v>2.25</v>
          </cell>
          <cell r="I588">
            <v>48.17</v>
          </cell>
          <cell r="J588">
            <v>38.869999999999997</v>
          </cell>
          <cell r="K588">
            <v>140</v>
          </cell>
          <cell r="L588">
            <v>2.2999999999999998</v>
          </cell>
          <cell r="M588">
            <v>469.8</v>
          </cell>
          <cell r="N588">
            <v>0.05</v>
          </cell>
          <cell r="O588">
            <v>0</v>
          </cell>
          <cell r="P588">
            <v>290</v>
          </cell>
          <cell r="Q588">
            <v>0</v>
          </cell>
        </row>
        <row r="589">
          <cell r="B589" t="str">
            <v xml:space="preserve"> Ayam Bakar Rica-Rica</v>
          </cell>
          <cell r="C589" t="str">
            <v>Ayam</v>
          </cell>
          <cell r="D589">
            <v>100</v>
          </cell>
          <cell r="E589">
            <v>175.16</v>
          </cell>
          <cell r="F589">
            <v>10.56</v>
          </cell>
          <cell r="G589">
            <v>14.5</v>
          </cell>
          <cell r="H589">
            <v>0</v>
          </cell>
          <cell r="I589">
            <v>32.42</v>
          </cell>
          <cell r="J589">
            <v>8.1199999999999992</v>
          </cell>
          <cell r="K589">
            <v>116</v>
          </cell>
          <cell r="L589">
            <v>0.87</v>
          </cell>
          <cell r="M589">
            <v>469.8</v>
          </cell>
          <cell r="N589">
            <v>0.05</v>
          </cell>
          <cell r="O589">
            <v>0</v>
          </cell>
          <cell r="P589">
            <v>290</v>
          </cell>
          <cell r="Q589">
            <v>0</v>
          </cell>
        </row>
        <row r="590">
          <cell r="C590" t="str">
            <v>Kecap</v>
          </cell>
          <cell r="D590">
            <v>25</v>
          </cell>
          <cell r="E590">
            <v>11.5</v>
          </cell>
          <cell r="F590">
            <v>1.43</v>
          </cell>
          <cell r="G590">
            <v>0.33</v>
          </cell>
          <cell r="H590">
            <v>2.25</v>
          </cell>
          <cell r="I590">
            <v>15.75</v>
          </cell>
          <cell r="J590">
            <v>30.75</v>
          </cell>
          <cell r="K590">
            <v>24</v>
          </cell>
          <cell r="L590">
            <v>1.43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</row>
        <row r="591">
          <cell r="B591" t="str">
            <v>Ayam Bakar Rica-Rica</v>
          </cell>
          <cell r="E591">
            <v>186.66</v>
          </cell>
          <cell r="F591">
            <v>11.99</v>
          </cell>
          <cell r="G591">
            <v>14.83</v>
          </cell>
          <cell r="H591">
            <v>2.25</v>
          </cell>
          <cell r="I591">
            <v>48.17</v>
          </cell>
          <cell r="J591">
            <v>38.869999999999997</v>
          </cell>
          <cell r="K591">
            <v>140</v>
          </cell>
          <cell r="L591">
            <v>2.2999999999999998</v>
          </cell>
          <cell r="M591">
            <v>469.8</v>
          </cell>
          <cell r="N591">
            <v>0.05</v>
          </cell>
          <cell r="O591">
            <v>0</v>
          </cell>
          <cell r="P591">
            <v>290</v>
          </cell>
          <cell r="Q591">
            <v>0</v>
          </cell>
        </row>
        <row r="592">
          <cell r="B592" t="str">
            <v xml:space="preserve"> Ayam tuturuga</v>
          </cell>
          <cell r="C592" t="str">
            <v>Ayam</v>
          </cell>
          <cell r="D592">
            <v>100</v>
          </cell>
          <cell r="E592">
            <v>175.16</v>
          </cell>
          <cell r="F592">
            <v>10.555999999999999</v>
          </cell>
          <cell r="G592">
            <v>14.5</v>
          </cell>
          <cell r="H592">
            <v>0</v>
          </cell>
          <cell r="I592">
            <v>32.421999999999997</v>
          </cell>
          <cell r="J592">
            <v>8.1199999999999992</v>
          </cell>
          <cell r="K592">
            <v>116</v>
          </cell>
          <cell r="L592">
            <v>0.87</v>
          </cell>
          <cell r="M592">
            <v>469.8</v>
          </cell>
          <cell r="N592">
            <v>4.6399999999999997E-2</v>
          </cell>
          <cell r="O592">
            <v>0</v>
          </cell>
          <cell r="P592">
            <v>290</v>
          </cell>
          <cell r="Q592">
            <v>0</v>
          </cell>
        </row>
        <row r="593">
          <cell r="C593" t="str">
            <v>Santan</v>
          </cell>
          <cell r="D593">
            <v>10</v>
          </cell>
          <cell r="E593">
            <v>32.4</v>
          </cell>
          <cell r="F593">
            <v>0.42</v>
          </cell>
          <cell r="G593">
            <v>3.43</v>
          </cell>
          <cell r="H593">
            <v>0.56000000000000005</v>
          </cell>
          <cell r="I593">
            <v>5.49</v>
          </cell>
          <cell r="J593">
            <v>1.4</v>
          </cell>
          <cell r="K593">
            <v>4.5</v>
          </cell>
          <cell r="L593">
            <v>0.19</v>
          </cell>
          <cell r="M593">
            <v>0</v>
          </cell>
          <cell r="N593">
            <v>2E-3</v>
          </cell>
          <cell r="O593">
            <v>0.2</v>
          </cell>
          <cell r="P593">
            <v>185</v>
          </cell>
          <cell r="Q593">
            <v>0</v>
          </cell>
        </row>
        <row r="594">
          <cell r="B594" t="str">
            <v>Ayam tuturuga</v>
          </cell>
          <cell r="E594">
            <v>207.56</v>
          </cell>
          <cell r="F594">
            <v>10.975999999999999</v>
          </cell>
          <cell r="G594">
            <v>17.93</v>
          </cell>
          <cell r="H594">
            <v>0.56000000000000005</v>
          </cell>
          <cell r="I594">
            <v>37.911999999999999</v>
          </cell>
          <cell r="J594">
            <v>9.52</v>
          </cell>
          <cell r="K594">
            <v>120.5</v>
          </cell>
          <cell r="L594">
            <v>1.06</v>
          </cell>
          <cell r="M594">
            <v>469.8</v>
          </cell>
          <cell r="N594">
            <v>4.8399999999999999E-2</v>
          </cell>
          <cell r="O594">
            <v>0.2</v>
          </cell>
          <cell r="P594">
            <v>475</v>
          </cell>
          <cell r="Q594">
            <v>0</v>
          </cell>
        </row>
        <row r="595">
          <cell r="B595" t="str">
            <v xml:space="preserve"> Kalio ayam</v>
          </cell>
          <cell r="C595" t="str">
            <v>Ayam</v>
          </cell>
          <cell r="D595">
            <v>100</v>
          </cell>
          <cell r="E595">
            <v>175.16</v>
          </cell>
          <cell r="F595">
            <v>10.555999999999999</v>
          </cell>
          <cell r="G595">
            <v>14.5</v>
          </cell>
          <cell r="H595">
            <v>0</v>
          </cell>
          <cell r="I595">
            <v>32.421999999999997</v>
          </cell>
          <cell r="J595">
            <v>8.1199999999999992</v>
          </cell>
          <cell r="K595">
            <v>116</v>
          </cell>
          <cell r="L595">
            <v>0.87</v>
          </cell>
          <cell r="M595">
            <v>469.8</v>
          </cell>
          <cell r="N595">
            <v>4.6399999999999997E-2</v>
          </cell>
          <cell r="O595">
            <v>0</v>
          </cell>
          <cell r="P595">
            <v>290</v>
          </cell>
          <cell r="Q595">
            <v>0</v>
          </cell>
        </row>
        <row r="596">
          <cell r="C596" t="str">
            <v>Santan</v>
          </cell>
          <cell r="D596">
            <v>10</v>
          </cell>
          <cell r="E596">
            <v>32.4</v>
          </cell>
          <cell r="F596">
            <v>0.42</v>
          </cell>
          <cell r="G596">
            <v>3.43</v>
          </cell>
          <cell r="H596">
            <v>0.56000000000000005</v>
          </cell>
          <cell r="I596">
            <v>5.49</v>
          </cell>
          <cell r="J596">
            <v>1.4</v>
          </cell>
          <cell r="K596">
            <v>4.5</v>
          </cell>
          <cell r="L596">
            <v>0.19</v>
          </cell>
          <cell r="M596">
            <v>0</v>
          </cell>
          <cell r="N596">
            <v>2E-3</v>
          </cell>
          <cell r="O596">
            <v>0.2</v>
          </cell>
          <cell r="P596">
            <v>185</v>
          </cell>
          <cell r="Q596">
            <v>0</v>
          </cell>
        </row>
        <row r="597">
          <cell r="C597" t="str">
            <v>Minyak</v>
          </cell>
          <cell r="D597">
            <v>5</v>
          </cell>
          <cell r="E597">
            <v>43.5</v>
          </cell>
          <cell r="F597">
            <v>0.05</v>
          </cell>
          <cell r="G597">
            <v>4.9000000000000004</v>
          </cell>
          <cell r="H597">
            <v>0</v>
          </cell>
          <cell r="I597">
            <v>0.03</v>
          </cell>
          <cell r="J597">
            <v>0.15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</row>
        <row r="598">
          <cell r="B598" t="str">
            <v>Ayam Kalio</v>
          </cell>
          <cell r="E598">
            <v>251.06</v>
          </cell>
          <cell r="F598">
            <v>11.026</v>
          </cell>
          <cell r="G598">
            <v>22.83</v>
          </cell>
          <cell r="H598">
            <v>0.56000000000000005</v>
          </cell>
          <cell r="I598">
            <v>37.942</v>
          </cell>
          <cell r="J598">
            <v>9.67</v>
          </cell>
          <cell r="K598">
            <v>120.5</v>
          </cell>
          <cell r="L598">
            <v>1.06</v>
          </cell>
          <cell r="M598">
            <v>469.8</v>
          </cell>
          <cell r="N598">
            <v>4.8399999999999999E-2</v>
          </cell>
          <cell r="O598">
            <v>0.2</v>
          </cell>
          <cell r="P598">
            <v>475</v>
          </cell>
          <cell r="Q598">
            <v>0</v>
          </cell>
        </row>
        <row r="599">
          <cell r="B599" t="str">
            <v>Pepes Ayam</v>
          </cell>
          <cell r="C599" t="str">
            <v>Ayam</v>
          </cell>
          <cell r="D599">
            <v>100</v>
          </cell>
          <cell r="E599">
            <v>175.16</v>
          </cell>
          <cell r="F599">
            <v>10.555999999999999</v>
          </cell>
          <cell r="G599">
            <v>14.5</v>
          </cell>
          <cell r="H599">
            <v>0</v>
          </cell>
          <cell r="I599">
            <v>32.421999999999997</v>
          </cell>
          <cell r="J599">
            <v>8.1199999999999992</v>
          </cell>
          <cell r="K599">
            <v>116</v>
          </cell>
          <cell r="L599">
            <v>0.87</v>
          </cell>
          <cell r="M599">
            <v>469.8</v>
          </cell>
          <cell r="N599">
            <v>4.6399999999999997E-2</v>
          </cell>
          <cell r="O599">
            <v>0</v>
          </cell>
          <cell r="P599">
            <v>290</v>
          </cell>
          <cell r="Q599">
            <v>0</v>
          </cell>
        </row>
        <row r="600">
          <cell r="B600" t="str">
            <v xml:space="preserve"> Ayam Ca Cabe Hijau</v>
          </cell>
          <cell r="C600" t="str">
            <v>Ayam</v>
          </cell>
          <cell r="D600">
            <v>100</v>
          </cell>
          <cell r="E600">
            <v>175.16</v>
          </cell>
          <cell r="F600">
            <v>10.555999999999999</v>
          </cell>
          <cell r="G600">
            <v>14.5</v>
          </cell>
          <cell r="H600">
            <v>0</v>
          </cell>
          <cell r="I600">
            <v>32.421999999999997</v>
          </cell>
          <cell r="J600">
            <v>8.1199999999999992</v>
          </cell>
          <cell r="K600">
            <v>116</v>
          </cell>
          <cell r="L600">
            <v>0.87</v>
          </cell>
          <cell r="M600">
            <v>469.8</v>
          </cell>
          <cell r="N600">
            <v>4.6399999999999997E-2</v>
          </cell>
          <cell r="O600">
            <v>0</v>
          </cell>
          <cell r="P600">
            <v>290</v>
          </cell>
          <cell r="Q600">
            <v>0</v>
          </cell>
        </row>
        <row r="601">
          <cell r="C601" t="str">
            <v>Minyak</v>
          </cell>
          <cell r="D601">
            <v>5</v>
          </cell>
          <cell r="E601">
            <v>43.5</v>
          </cell>
          <cell r="F601">
            <v>0.05</v>
          </cell>
          <cell r="G601">
            <v>4.9000000000000004</v>
          </cell>
          <cell r="H601">
            <v>0</v>
          </cell>
          <cell r="I601">
            <v>0.03</v>
          </cell>
          <cell r="J601">
            <v>0.15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</row>
        <row r="602">
          <cell r="C602" t="str">
            <v>Cabe Hijau</v>
          </cell>
          <cell r="D602">
            <v>10</v>
          </cell>
          <cell r="E602">
            <v>2.2999999999999998</v>
          </cell>
          <cell r="F602">
            <v>7.0000000000000007E-2</v>
          </cell>
          <cell r="G602">
            <v>1.4999999999999999E-2</v>
          </cell>
          <cell r="H602">
            <v>0.26</v>
          </cell>
          <cell r="I602">
            <v>4.67</v>
          </cell>
          <cell r="J602">
            <v>0.7</v>
          </cell>
          <cell r="K602">
            <v>1.1499999999999999</v>
          </cell>
          <cell r="L602">
            <v>0.02</v>
          </cell>
          <cell r="M602">
            <v>13</v>
          </cell>
          <cell r="N602">
            <v>2.5000000000000001E-3</v>
          </cell>
          <cell r="O602">
            <v>4.2</v>
          </cell>
        </row>
        <row r="603">
          <cell r="B603" t="str">
            <v>Ayam Ca Cabe Hijau</v>
          </cell>
          <cell r="E603">
            <v>220.96</v>
          </cell>
          <cell r="F603">
            <v>10.676</v>
          </cell>
          <cell r="G603">
            <v>19.414999999999999</v>
          </cell>
          <cell r="H603">
            <v>0.26</v>
          </cell>
          <cell r="I603">
            <v>37.122</v>
          </cell>
          <cell r="J603">
            <v>8.9699999999999989</v>
          </cell>
          <cell r="K603">
            <v>117.15</v>
          </cell>
          <cell r="L603">
            <v>0.89</v>
          </cell>
          <cell r="M603">
            <v>482.8</v>
          </cell>
          <cell r="N603">
            <v>4.8899999999999999E-2</v>
          </cell>
          <cell r="O603">
            <v>4.2</v>
          </cell>
          <cell r="P603">
            <v>290</v>
          </cell>
          <cell r="Q603">
            <v>0</v>
          </cell>
        </row>
        <row r="604">
          <cell r="B604" t="str">
            <v xml:space="preserve"> Ayam Bakar</v>
          </cell>
          <cell r="C604" t="str">
            <v>Ayam</v>
          </cell>
          <cell r="D604">
            <v>100</v>
          </cell>
          <cell r="E604">
            <v>175.16</v>
          </cell>
          <cell r="F604">
            <v>10.555999999999999</v>
          </cell>
          <cell r="G604">
            <v>14.5</v>
          </cell>
          <cell r="H604">
            <v>0</v>
          </cell>
          <cell r="I604">
            <v>32.421999999999997</v>
          </cell>
          <cell r="J604">
            <v>8.1199999999999992</v>
          </cell>
          <cell r="K604">
            <v>116</v>
          </cell>
          <cell r="L604">
            <v>0.87</v>
          </cell>
          <cell r="M604">
            <v>469.8</v>
          </cell>
          <cell r="N604">
            <v>4.6399999999999997E-2</v>
          </cell>
          <cell r="O604">
            <v>0</v>
          </cell>
          <cell r="P604">
            <v>290</v>
          </cell>
          <cell r="Q604">
            <v>0</v>
          </cell>
        </row>
        <row r="605">
          <cell r="C605" t="str">
            <v>Kecap</v>
          </cell>
          <cell r="D605">
            <v>25</v>
          </cell>
          <cell r="E605">
            <v>11.5</v>
          </cell>
          <cell r="F605">
            <v>1.43</v>
          </cell>
          <cell r="G605">
            <v>0.33</v>
          </cell>
          <cell r="H605">
            <v>2.25</v>
          </cell>
          <cell r="I605">
            <v>15.75</v>
          </cell>
          <cell r="J605">
            <v>30.75</v>
          </cell>
          <cell r="K605">
            <v>24</v>
          </cell>
          <cell r="L605">
            <v>1.43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</row>
        <row r="606">
          <cell r="B606" t="str">
            <v>Ayam Bakar</v>
          </cell>
          <cell r="E606">
            <v>186.66</v>
          </cell>
          <cell r="F606">
            <v>11.985999999999999</v>
          </cell>
          <cell r="G606">
            <v>14.83</v>
          </cell>
          <cell r="H606">
            <v>2.25</v>
          </cell>
          <cell r="I606">
            <v>48.171999999999997</v>
          </cell>
          <cell r="J606">
            <v>38.869999999999997</v>
          </cell>
          <cell r="K606">
            <v>140</v>
          </cell>
          <cell r="L606">
            <v>2.2999999999999998</v>
          </cell>
          <cell r="M606">
            <v>469.8</v>
          </cell>
          <cell r="N606">
            <v>4.6399999999999997E-2</v>
          </cell>
          <cell r="O606">
            <v>0</v>
          </cell>
          <cell r="P606">
            <v>290</v>
          </cell>
          <cell r="Q606">
            <v>0</v>
          </cell>
        </row>
        <row r="607">
          <cell r="B607" t="str">
            <v xml:space="preserve"> Sate Ayam</v>
          </cell>
          <cell r="C607" t="str">
            <v>Ayam</v>
          </cell>
          <cell r="D607">
            <v>75</v>
          </cell>
          <cell r="E607">
            <v>131.37</v>
          </cell>
          <cell r="F607">
            <v>7.9169999999999998</v>
          </cell>
          <cell r="G607">
            <v>10.875</v>
          </cell>
          <cell r="H607">
            <v>0</v>
          </cell>
          <cell r="I607">
            <v>24.316500000000001</v>
          </cell>
          <cell r="J607">
            <v>6.09</v>
          </cell>
          <cell r="K607">
            <v>87</v>
          </cell>
          <cell r="L607">
            <v>0.65249999999999997</v>
          </cell>
          <cell r="M607">
            <v>352.35</v>
          </cell>
          <cell r="N607">
            <v>3.4799999999999998E-2</v>
          </cell>
          <cell r="O607">
            <v>0</v>
          </cell>
          <cell r="P607">
            <v>217.5</v>
          </cell>
          <cell r="Q607">
            <v>0</v>
          </cell>
        </row>
        <row r="608">
          <cell r="C608" t="str">
            <v>Kacang Tanah</v>
          </cell>
          <cell r="D608">
            <v>50</v>
          </cell>
          <cell r="E608">
            <v>226</v>
          </cell>
          <cell r="F608">
            <v>12.65</v>
          </cell>
          <cell r="G608">
            <v>21.4</v>
          </cell>
          <cell r="H608">
            <v>10.55</v>
          </cell>
          <cell r="I608">
            <v>2</v>
          </cell>
          <cell r="J608">
            <v>29</v>
          </cell>
          <cell r="K608">
            <v>167.5</v>
          </cell>
          <cell r="L608">
            <v>0.65</v>
          </cell>
          <cell r="M608">
            <v>0</v>
          </cell>
          <cell r="N608">
            <v>0.15</v>
          </cell>
          <cell r="O608">
            <v>1.5</v>
          </cell>
          <cell r="P608">
            <v>0</v>
          </cell>
        </row>
        <row r="609">
          <cell r="B609" t="str">
            <v>Sate Ayam</v>
          </cell>
          <cell r="E609">
            <v>357.37</v>
          </cell>
          <cell r="F609">
            <v>20.567</v>
          </cell>
          <cell r="G609">
            <v>32.274999999999999</v>
          </cell>
          <cell r="H609">
            <v>10.55</v>
          </cell>
          <cell r="I609">
            <v>26.316500000000001</v>
          </cell>
          <cell r="J609">
            <v>35.090000000000003</v>
          </cell>
          <cell r="K609">
            <v>254.5</v>
          </cell>
          <cell r="L609">
            <v>1.3025</v>
          </cell>
          <cell r="M609">
            <v>352.35</v>
          </cell>
          <cell r="N609">
            <v>0.18479999999999999</v>
          </cell>
          <cell r="O609">
            <v>1.5</v>
          </cell>
        </row>
        <row r="610">
          <cell r="B610" t="str">
            <v xml:space="preserve"> Ayam Kuluyuk</v>
          </cell>
          <cell r="C610" t="str">
            <v>Ayam</v>
          </cell>
          <cell r="D610">
            <v>100</v>
          </cell>
          <cell r="E610">
            <v>175.16</v>
          </cell>
          <cell r="F610">
            <v>10.555999999999999</v>
          </cell>
          <cell r="G610">
            <v>14.5</v>
          </cell>
          <cell r="H610">
            <v>0</v>
          </cell>
          <cell r="I610">
            <v>32.421999999999997</v>
          </cell>
          <cell r="J610">
            <v>8.1199999999999992</v>
          </cell>
          <cell r="K610">
            <v>116</v>
          </cell>
          <cell r="L610">
            <v>0.87</v>
          </cell>
          <cell r="M610">
            <v>469.8</v>
          </cell>
          <cell r="N610">
            <v>4.6399999999999997E-2</v>
          </cell>
          <cell r="O610">
            <v>0</v>
          </cell>
          <cell r="P610">
            <v>290</v>
          </cell>
          <cell r="Q610">
            <v>0</v>
          </cell>
        </row>
        <row r="611">
          <cell r="C611" t="str">
            <v>Santan</v>
          </cell>
          <cell r="D611">
            <v>10</v>
          </cell>
          <cell r="E611">
            <v>32.4</v>
          </cell>
          <cell r="F611">
            <v>0.42</v>
          </cell>
          <cell r="G611">
            <v>3.43</v>
          </cell>
          <cell r="H611">
            <v>0.56000000000000005</v>
          </cell>
          <cell r="I611">
            <v>5.49</v>
          </cell>
          <cell r="J611">
            <v>1.4</v>
          </cell>
          <cell r="K611">
            <v>4.5</v>
          </cell>
          <cell r="L611">
            <v>0.19</v>
          </cell>
          <cell r="M611">
            <v>0</v>
          </cell>
          <cell r="N611">
            <v>2E-3</v>
          </cell>
          <cell r="O611">
            <v>0.2</v>
          </cell>
          <cell r="P611">
            <v>185</v>
          </cell>
          <cell r="Q611">
            <v>0</v>
          </cell>
        </row>
        <row r="612">
          <cell r="C612" t="str">
            <v>Minyak</v>
          </cell>
          <cell r="D612">
            <v>5</v>
          </cell>
          <cell r="E612">
            <v>43.5</v>
          </cell>
          <cell r="F612">
            <v>0.05</v>
          </cell>
          <cell r="G612">
            <v>4.9000000000000004</v>
          </cell>
          <cell r="H612">
            <v>0</v>
          </cell>
          <cell r="I612">
            <v>0.03</v>
          </cell>
          <cell r="J612">
            <v>0.15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</row>
        <row r="613">
          <cell r="B613" t="str">
            <v>Ayam Kuluyuk</v>
          </cell>
          <cell r="E613">
            <v>251.06</v>
          </cell>
          <cell r="F613">
            <v>11.026</v>
          </cell>
          <cell r="G613">
            <v>22.83</v>
          </cell>
          <cell r="H613">
            <v>0.56000000000000005</v>
          </cell>
          <cell r="I613">
            <v>37.942</v>
          </cell>
          <cell r="J613">
            <v>9.67</v>
          </cell>
          <cell r="K613">
            <v>120.5</v>
          </cell>
          <cell r="L613">
            <v>1.06</v>
          </cell>
          <cell r="M613">
            <v>469.8</v>
          </cell>
          <cell r="N613">
            <v>4.8399999999999999E-2</v>
          </cell>
          <cell r="O613">
            <v>0.2</v>
          </cell>
          <cell r="P613">
            <v>475</v>
          </cell>
          <cell r="Q613">
            <v>0</v>
          </cell>
        </row>
        <row r="614">
          <cell r="B614" t="str">
            <v xml:space="preserve"> Ayam Ca Jamur</v>
          </cell>
          <cell r="C614" t="str">
            <v>Ayam</v>
          </cell>
          <cell r="D614">
            <v>50</v>
          </cell>
          <cell r="E614">
            <v>87.58</v>
          </cell>
          <cell r="F614">
            <v>5.2779999999999996</v>
          </cell>
          <cell r="G614">
            <v>7.25</v>
          </cell>
          <cell r="H614">
            <v>0</v>
          </cell>
          <cell r="I614">
            <v>16.210999999999999</v>
          </cell>
          <cell r="J614">
            <v>4.0599999999999996</v>
          </cell>
          <cell r="K614">
            <v>58</v>
          </cell>
          <cell r="L614">
            <v>0.435</v>
          </cell>
          <cell r="M614">
            <v>234.9</v>
          </cell>
          <cell r="N614">
            <v>2.3199999999999998E-2</v>
          </cell>
          <cell r="O614">
            <v>0</v>
          </cell>
          <cell r="P614">
            <v>145</v>
          </cell>
          <cell r="Q614">
            <v>0</v>
          </cell>
        </row>
        <row r="615">
          <cell r="C615" t="str">
            <v>Jamur</v>
          </cell>
          <cell r="D615">
            <v>50</v>
          </cell>
          <cell r="E615">
            <v>7.5</v>
          </cell>
          <cell r="F615">
            <v>1.9</v>
          </cell>
          <cell r="G615">
            <v>0.3</v>
          </cell>
          <cell r="H615">
            <v>0.45</v>
          </cell>
          <cell r="I615">
            <v>46.95</v>
          </cell>
          <cell r="J615">
            <v>1.5</v>
          </cell>
          <cell r="K615">
            <v>47</v>
          </cell>
          <cell r="L615">
            <v>0.85</v>
          </cell>
          <cell r="M615">
            <v>0</v>
          </cell>
          <cell r="N615">
            <v>0.05</v>
          </cell>
          <cell r="O615">
            <v>2.5</v>
          </cell>
        </row>
        <row r="616">
          <cell r="C616" t="str">
            <v>Minyak</v>
          </cell>
          <cell r="D616">
            <v>5</v>
          </cell>
          <cell r="E616">
            <v>43.5</v>
          </cell>
          <cell r="F616">
            <v>0.05</v>
          </cell>
          <cell r="G616">
            <v>4.9000000000000004</v>
          </cell>
          <cell r="H616">
            <v>0</v>
          </cell>
          <cell r="I616">
            <v>0.03</v>
          </cell>
          <cell r="J616">
            <v>0.15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</row>
        <row r="617">
          <cell r="B617" t="str">
            <v>Ayam Ca Jamur</v>
          </cell>
          <cell r="E617">
            <v>138.57999999999998</v>
          </cell>
          <cell r="F617">
            <v>7.2279999999999989</v>
          </cell>
          <cell r="G617">
            <v>12.45</v>
          </cell>
          <cell r="H617">
            <v>0.45</v>
          </cell>
          <cell r="I617">
            <v>63.191000000000003</v>
          </cell>
          <cell r="J617">
            <v>5.71</v>
          </cell>
          <cell r="K617">
            <v>105</v>
          </cell>
          <cell r="L617">
            <v>1.2849999999999999</v>
          </cell>
          <cell r="M617">
            <v>234.9</v>
          </cell>
          <cell r="N617">
            <v>7.3200000000000001E-2</v>
          </cell>
          <cell r="O617">
            <v>2.5</v>
          </cell>
        </row>
        <row r="618">
          <cell r="B618" t="str">
            <v xml:space="preserve"> Ayam Asam Manis</v>
          </cell>
          <cell r="C618" t="str">
            <v>Ayam</v>
          </cell>
          <cell r="D618">
            <v>100</v>
          </cell>
          <cell r="E618">
            <v>175.16</v>
          </cell>
          <cell r="F618">
            <v>10.555999999999999</v>
          </cell>
          <cell r="G618">
            <v>14.5</v>
          </cell>
          <cell r="H618">
            <v>0</v>
          </cell>
          <cell r="I618">
            <v>32.421999999999997</v>
          </cell>
          <cell r="J618">
            <v>8.1199999999999992</v>
          </cell>
          <cell r="K618">
            <v>116</v>
          </cell>
          <cell r="L618">
            <v>0.87</v>
          </cell>
          <cell r="M618">
            <v>469.8</v>
          </cell>
          <cell r="N618">
            <v>4.6399999999999997E-2</v>
          </cell>
          <cell r="O618">
            <v>0</v>
          </cell>
          <cell r="P618">
            <v>290</v>
          </cell>
          <cell r="Q618">
            <v>0</v>
          </cell>
        </row>
        <row r="619">
          <cell r="C619" t="str">
            <v>Tomat</v>
          </cell>
          <cell r="D619">
            <v>25</v>
          </cell>
          <cell r="E619">
            <v>4.75</v>
          </cell>
          <cell r="F619">
            <v>0.23749999999999999</v>
          </cell>
          <cell r="G619">
            <v>7.1249999999999994E-2</v>
          </cell>
          <cell r="H619">
            <v>0.99750000000000005</v>
          </cell>
          <cell r="I619">
            <v>2.2324999999999999</v>
          </cell>
          <cell r="J619">
            <v>1.1875</v>
          </cell>
          <cell r="K619">
            <v>6.4124999999999996</v>
          </cell>
          <cell r="L619">
            <v>0.11874999999999999</v>
          </cell>
          <cell r="M619">
            <v>356.25</v>
          </cell>
          <cell r="N619">
            <v>1.4249999999999999E-2</v>
          </cell>
          <cell r="O619">
            <v>9.5</v>
          </cell>
          <cell r="P619">
            <v>0</v>
          </cell>
          <cell r="Q619">
            <v>0.23749999999999999</v>
          </cell>
        </row>
        <row r="620">
          <cell r="B620" t="str">
            <v>Ayam Asam Manis</v>
          </cell>
          <cell r="E620">
            <v>179.91</v>
          </cell>
          <cell r="F620">
            <v>10.7935</v>
          </cell>
          <cell r="G620">
            <v>14.571249999999999</v>
          </cell>
          <cell r="H620">
            <v>0.99750000000000005</v>
          </cell>
          <cell r="I620">
            <v>34.654499999999999</v>
          </cell>
          <cell r="J620">
            <v>9.3074999999999992</v>
          </cell>
          <cell r="K620">
            <v>122.41249999999999</v>
          </cell>
          <cell r="L620">
            <v>0.98875000000000002</v>
          </cell>
          <cell r="M620">
            <v>826.05</v>
          </cell>
          <cell r="N620">
            <v>6.0649999999999996E-2</v>
          </cell>
          <cell r="O620">
            <v>9.5</v>
          </cell>
          <cell r="P620">
            <v>290</v>
          </cell>
          <cell r="Q620">
            <v>0.23749999999999999</v>
          </cell>
        </row>
        <row r="621">
          <cell r="B621" t="str">
            <v xml:space="preserve"> Ayam Panggang</v>
          </cell>
          <cell r="C621" t="str">
            <v>Ayam</v>
          </cell>
          <cell r="D621">
            <v>100</v>
          </cell>
          <cell r="E621">
            <v>175.16</v>
          </cell>
          <cell r="F621">
            <v>10.555999999999999</v>
          </cell>
          <cell r="G621">
            <v>14.5</v>
          </cell>
          <cell r="H621">
            <v>0</v>
          </cell>
          <cell r="I621">
            <v>32.421999999999997</v>
          </cell>
          <cell r="J621">
            <v>8.1199999999999992</v>
          </cell>
          <cell r="K621">
            <v>116</v>
          </cell>
          <cell r="L621">
            <v>0.87</v>
          </cell>
          <cell r="M621">
            <v>469.8</v>
          </cell>
          <cell r="N621">
            <v>4.6399999999999997E-2</v>
          </cell>
          <cell r="O621">
            <v>0</v>
          </cell>
          <cell r="P621">
            <v>290</v>
          </cell>
          <cell r="Q621">
            <v>0</v>
          </cell>
        </row>
        <row r="622">
          <cell r="C622" t="str">
            <v>Kecap</v>
          </cell>
          <cell r="D622">
            <v>25</v>
          </cell>
          <cell r="E622">
            <v>11.5</v>
          </cell>
          <cell r="F622">
            <v>1.43</v>
          </cell>
          <cell r="G622">
            <v>0.33</v>
          </cell>
          <cell r="H622">
            <v>2.25</v>
          </cell>
          <cell r="I622">
            <v>15.75</v>
          </cell>
          <cell r="J622">
            <v>30.75</v>
          </cell>
          <cell r="K622">
            <v>24</v>
          </cell>
          <cell r="L622">
            <v>1.43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Ayam Panggang</v>
          </cell>
          <cell r="E623">
            <v>186.66</v>
          </cell>
          <cell r="F623">
            <v>11.985999999999999</v>
          </cell>
          <cell r="G623">
            <v>14.83</v>
          </cell>
          <cell r="H623">
            <v>2.25</v>
          </cell>
          <cell r="I623">
            <v>48.171999999999997</v>
          </cell>
          <cell r="J623">
            <v>38.869999999999997</v>
          </cell>
          <cell r="K623">
            <v>140</v>
          </cell>
          <cell r="L623">
            <v>2.2999999999999998</v>
          </cell>
          <cell r="M623">
            <v>469.8</v>
          </cell>
          <cell r="N623">
            <v>4.6399999999999997E-2</v>
          </cell>
          <cell r="O623">
            <v>0</v>
          </cell>
          <cell r="P623">
            <v>290</v>
          </cell>
          <cell r="Q623">
            <v>0</v>
          </cell>
        </row>
        <row r="624">
          <cell r="B624" t="str">
            <v xml:space="preserve"> Ayam Serundeng</v>
          </cell>
          <cell r="C624" t="str">
            <v>Ayam</v>
          </cell>
          <cell r="D624">
            <v>100</v>
          </cell>
          <cell r="E624">
            <v>175.16</v>
          </cell>
          <cell r="F624">
            <v>10.555999999999999</v>
          </cell>
          <cell r="G624">
            <v>14.5</v>
          </cell>
          <cell r="H624">
            <v>0</v>
          </cell>
          <cell r="I624">
            <v>32.421999999999997</v>
          </cell>
          <cell r="J624">
            <v>8.1199999999999992</v>
          </cell>
          <cell r="K624">
            <v>116</v>
          </cell>
          <cell r="L624">
            <v>0.87</v>
          </cell>
          <cell r="M624">
            <v>469.8</v>
          </cell>
          <cell r="N624">
            <v>4.6399999999999997E-2</v>
          </cell>
          <cell r="O624">
            <v>0</v>
          </cell>
          <cell r="P624">
            <v>290</v>
          </cell>
          <cell r="Q624">
            <v>0</v>
          </cell>
        </row>
        <row r="625">
          <cell r="C625" t="str">
            <v>Kelapa</v>
          </cell>
          <cell r="D625">
            <v>25</v>
          </cell>
          <cell r="E625">
            <v>45</v>
          </cell>
          <cell r="F625">
            <v>1</v>
          </cell>
          <cell r="G625">
            <v>3.75</v>
          </cell>
          <cell r="H625">
            <v>2.5</v>
          </cell>
          <cell r="I625">
            <v>17.5</v>
          </cell>
          <cell r="J625">
            <v>2</v>
          </cell>
          <cell r="K625">
            <v>13.75</v>
          </cell>
          <cell r="L625">
            <v>0.32500000000000001</v>
          </cell>
          <cell r="M625">
            <v>2.5</v>
          </cell>
          <cell r="N625">
            <v>1.2500000000000001E-2</v>
          </cell>
          <cell r="O625">
            <v>1</v>
          </cell>
          <cell r="P625">
            <v>0</v>
          </cell>
          <cell r="Q625">
            <v>0</v>
          </cell>
        </row>
        <row r="626">
          <cell r="C626" t="str">
            <v>Minyak</v>
          </cell>
          <cell r="D626">
            <v>5</v>
          </cell>
          <cell r="E626">
            <v>43.5</v>
          </cell>
          <cell r="F626">
            <v>0.05</v>
          </cell>
          <cell r="G626">
            <v>4.9000000000000004</v>
          </cell>
          <cell r="H626">
            <v>0</v>
          </cell>
          <cell r="I626">
            <v>0.03</v>
          </cell>
          <cell r="J626">
            <v>0.15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</row>
        <row r="627">
          <cell r="B627" t="str">
            <v>Ayam Serundeng</v>
          </cell>
          <cell r="E627">
            <v>263.65999999999997</v>
          </cell>
          <cell r="F627">
            <v>11.606</v>
          </cell>
          <cell r="G627">
            <v>23.15</v>
          </cell>
          <cell r="H627">
            <v>2.5</v>
          </cell>
          <cell r="I627">
            <v>49.951999999999998</v>
          </cell>
          <cell r="J627">
            <v>10.27</v>
          </cell>
          <cell r="K627">
            <v>129.75</v>
          </cell>
          <cell r="L627">
            <v>1.1950000000000001</v>
          </cell>
          <cell r="M627">
            <v>472.3</v>
          </cell>
          <cell r="N627">
            <v>5.8899999999999994E-2</v>
          </cell>
          <cell r="O627">
            <v>1</v>
          </cell>
          <cell r="P627">
            <v>290</v>
          </cell>
          <cell r="Q627">
            <v>0</v>
          </cell>
        </row>
        <row r="628">
          <cell r="B628" t="str">
            <v xml:space="preserve"> Semur Ayam</v>
          </cell>
          <cell r="C628" t="str">
            <v>Ayam</v>
          </cell>
          <cell r="D628">
            <v>100</v>
          </cell>
          <cell r="E628">
            <v>175.16</v>
          </cell>
          <cell r="F628">
            <v>10.555999999999999</v>
          </cell>
          <cell r="G628">
            <v>14.5</v>
          </cell>
          <cell r="H628">
            <v>0</v>
          </cell>
          <cell r="I628">
            <v>32.421999999999997</v>
          </cell>
          <cell r="J628">
            <v>8.1199999999999992</v>
          </cell>
          <cell r="K628">
            <v>116</v>
          </cell>
          <cell r="L628">
            <v>0.87</v>
          </cell>
          <cell r="M628">
            <v>469.8</v>
          </cell>
          <cell r="N628">
            <v>4.6399999999999997E-2</v>
          </cell>
          <cell r="O628">
            <v>0</v>
          </cell>
          <cell r="P628">
            <v>290</v>
          </cell>
          <cell r="Q628">
            <v>0</v>
          </cell>
        </row>
        <row r="629">
          <cell r="C629" t="str">
            <v>Minyak</v>
          </cell>
          <cell r="D629">
            <v>5</v>
          </cell>
          <cell r="E629">
            <v>43.5</v>
          </cell>
          <cell r="F629">
            <v>0.05</v>
          </cell>
          <cell r="G629">
            <v>4.9000000000000004</v>
          </cell>
          <cell r="H629">
            <v>0</v>
          </cell>
          <cell r="I629">
            <v>0.03</v>
          </cell>
          <cell r="J629">
            <v>0.15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</row>
        <row r="630">
          <cell r="C630" t="str">
            <v>Kecap</v>
          </cell>
          <cell r="D630">
            <v>25</v>
          </cell>
          <cell r="E630">
            <v>11.5</v>
          </cell>
          <cell r="F630">
            <v>1.43</v>
          </cell>
          <cell r="G630">
            <v>0.33</v>
          </cell>
          <cell r="H630">
            <v>2.25</v>
          </cell>
          <cell r="I630">
            <v>15.75</v>
          </cell>
          <cell r="J630">
            <v>30.75</v>
          </cell>
          <cell r="K630">
            <v>24</v>
          </cell>
          <cell r="L630">
            <v>1.43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</row>
        <row r="631">
          <cell r="B631" t="str">
            <v>Semur Ayam</v>
          </cell>
          <cell r="E631">
            <v>230.16</v>
          </cell>
          <cell r="F631">
            <v>12.036</v>
          </cell>
          <cell r="G631">
            <v>19.729999999999997</v>
          </cell>
          <cell r="H631">
            <v>2.25</v>
          </cell>
          <cell r="I631">
            <v>48.201999999999998</v>
          </cell>
          <cell r="J631">
            <v>39.019999999999996</v>
          </cell>
          <cell r="K631">
            <v>140</v>
          </cell>
          <cell r="L631">
            <v>2.2999999999999998</v>
          </cell>
          <cell r="M631">
            <v>469.8</v>
          </cell>
          <cell r="N631">
            <v>4.6399999999999997E-2</v>
          </cell>
          <cell r="O631">
            <v>0</v>
          </cell>
          <cell r="P631">
            <v>290</v>
          </cell>
          <cell r="Q631">
            <v>0</v>
          </cell>
        </row>
        <row r="632">
          <cell r="B632" t="str">
            <v xml:space="preserve"> Ayam Goreng Tatun</v>
          </cell>
          <cell r="C632" t="str">
            <v>Ayam</v>
          </cell>
          <cell r="D632">
            <v>100</v>
          </cell>
          <cell r="E632">
            <v>175.16</v>
          </cell>
          <cell r="F632">
            <v>10.555999999999999</v>
          </cell>
          <cell r="G632">
            <v>14.5</v>
          </cell>
          <cell r="H632">
            <v>0</v>
          </cell>
          <cell r="I632">
            <v>32.421999999999997</v>
          </cell>
          <cell r="J632">
            <v>8.1199999999999992</v>
          </cell>
          <cell r="K632">
            <v>116</v>
          </cell>
          <cell r="L632">
            <v>0.87</v>
          </cell>
          <cell r="M632">
            <v>469.8</v>
          </cell>
          <cell r="N632">
            <v>4.6399999999999997E-2</v>
          </cell>
          <cell r="O632">
            <v>0</v>
          </cell>
          <cell r="P632">
            <v>290</v>
          </cell>
          <cell r="Q632">
            <v>0</v>
          </cell>
        </row>
        <row r="633">
          <cell r="C633" t="str">
            <v>Minyak</v>
          </cell>
          <cell r="D633">
            <v>5</v>
          </cell>
          <cell r="E633">
            <v>43.5</v>
          </cell>
          <cell r="F633">
            <v>0.05</v>
          </cell>
          <cell r="G633">
            <v>4.9000000000000004</v>
          </cell>
          <cell r="H633">
            <v>0</v>
          </cell>
          <cell r="I633">
            <v>0.03</v>
          </cell>
          <cell r="J633">
            <v>0.15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B634" t="str">
            <v>Ayam Goreng Tatun</v>
          </cell>
          <cell r="E634">
            <v>218.66</v>
          </cell>
          <cell r="F634">
            <v>10.606</v>
          </cell>
          <cell r="G634">
            <v>19.399999999999999</v>
          </cell>
          <cell r="H634">
            <v>0</v>
          </cell>
          <cell r="I634">
            <v>32.451999999999998</v>
          </cell>
          <cell r="J634">
            <v>8.27</v>
          </cell>
          <cell r="K634">
            <v>116</v>
          </cell>
          <cell r="L634">
            <v>0.87</v>
          </cell>
          <cell r="M634">
            <v>469.8</v>
          </cell>
          <cell r="N634">
            <v>4.6399999999999997E-2</v>
          </cell>
          <cell r="O634">
            <v>0</v>
          </cell>
          <cell r="P634">
            <v>290</v>
          </cell>
          <cell r="Q634">
            <v>0</v>
          </cell>
        </row>
        <row r="635">
          <cell r="B635" t="str">
            <v xml:space="preserve"> Ayam Panggang bb Rujak</v>
          </cell>
          <cell r="C635" t="str">
            <v>Ayam</v>
          </cell>
          <cell r="D635">
            <v>100</v>
          </cell>
          <cell r="E635">
            <v>175.16</v>
          </cell>
          <cell r="F635">
            <v>10.56</v>
          </cell>
          <cell r="G635">
            <v>14.5</v>
          </cell>
          <cell r="H635">
            <v>0</v>
          </cell>
          <cell r="I635">
            <v>32.42</v>
          </cell>
          <cell r="J635">
            <v>8.1199999999999992</v>
          </cell>
          <cell r="K635">
            <v>116</v>
          </cell>
          <cell r="L635">
            <v>0.87</v>
          </cell>
          <cell r="M635">
            <v>469.8</v>
          </cell>
          <cell r="N635">
            <v>0.05</v>
          </cell>
          <cell r="O635">
            <v>0</v>
          </cell>
          <cell r="P635">
            <v>290</v>
          </cell>
          <cell r="Q635">
            <v>0</v>
          </cell>
        </row>
        <row r="636">
          <cell r="C636" t="str">
            <v>Minyak</v>
          </cell>
          <cell r="D636">
            <v>5</v>
          </cell>
          <cell r="E636">
            <v>43.5</v>
          </cell>
          <cell r="F636">
            <v>0.05</v>
          </cell>
          <cell r="G636">
            <v>4.9000000000000004</v>
          </cell>
          <cell r="H636">
            <v>0</v>
          </cell>
          <cell r="I636">
            <v>0.03</v>
          </cell>
          <cell r="J636">
            <v>0.15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</row>
        <row r="637">
          <cell r="B637" t="str">
            <v>Ayam Panggang bb Rujak</v>
          </cell>
          <cell r="E637">
            <v>218.66</v>
          </cell>
          <cell r="F637">
            <v>10.61</v>
          </cell>
          <cell r="G637">
            <v>19.399999999999999</v>
          </cell>
          <cell r="H637">
            <v>0</v>
          </cell>
          <cell r="I637">
            <v>32.450000000000003</v>
          </cell>
          <cell r="J637">
            <v>8.27</v>
          </cell>
          <cell r="K637">
            <v>116</v>
          </cell>
          <cell r="L637">
            <v>0.87</v>
          </cell>
          <cell r="M637">
            <v>469.8</v>
          </cell>
          <cell r="N637">
            <v>0.05</v>
          </cell>
          <cell r="O637">
            <v>0</v>
          </cell>
          <cell r="P637">
            <v>290</v>
          </cell>
          <cell r="Q637">
            <v>0</v>
          </cell>
        </row>
        <row r="638">
          <cell r="B638" t="str">
            <v xml:space="preserve"> Ayam Gr Bandung</v>
          </cell>
          <cell r="C638" t="str">
            <v>Ayam</v>
          </cell>
          <cell r="D638">
            <v>100</v>
          </cell>
          <cell r="E638">
            <v>175.16</v>
          </cell>
          <cell r="F638">
            <v>10.56</v>
          </cell>
          <cell r="G638">
            <v>14.5</v>
          </cell>
          <cell r="H638">
            <v>0</v>
          </cell>
          <cell r="I638">
            <v>32.42</v>
          </cell>
          <cell r="J638">
            <v>8.1199999999999992</v>
          </cell>
          <cell r="K638">
            <v>116</v>
          </cell>
          <cell r="L638">
            <v>0.87</v>
          </cell>
          <cell r="M638">
            <v>469.8</v>
          </cell>
          <cell r="N638">
            <v>0.05</v>
          </cell>
          <cell r="O638">
            <v>0</v>
          </cell>
          <cell r="P638">
            <v>290</v>
          </cell>
          <cell r="Q638">
            <v>0</v>
          </cell>
        </row>
        <row r="639">
          <cell r="C639" t="str">
            <v>Minyak</v>
          </cell>
          <cell r="D639">
            <v>5</v>
          </cell>
          <cell r="E639">
            <v>43.5</v>
          </cell>
          <cell r="F639">
            <v>0.05</v>
          </cell>
          <cell r="G639">
            <v>4.9000000000000004</v>
          </cell>
          <cell r="H639">
            <v>0</v>
          </cell>
          <cell r="I639">
            <v>0.03</v>
          </cell>
          <cell r="J639">
            <v>0.15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B640" t="str">
            <v>Ayam Gr Bandung</v>
          </cell>
          <cell r="E640">
            <v>218.66</v>
          </cell>
          <cell r="F640">
            <v>10.610000000000001</v>
          </cell>
          <cell r="G640">
            <v>19.399999999999999</v>
          </cell>
          <cell r="H640">
            <v>0</v>
          </cell>
          <cell r="I640">
            <v>32.450000000000003</v>
          </cell>
          <cell r="J640">
            <v>8.27</v>
          </cell>
          <cell r="K640">
            <v>116</v>
          </cell>
          <cell r="L640">
            <v>0.87</v>
          </cell>
          <cell r="M640">
            <v>469.8</v>
          </cell>
          <cell r="N640">
            <v>0.05</v>
          </cell>
          <cell r="O640">
            <v>0</v>
          </cell>
          <cell r="P640">
            <v>290</v>
          </cell>
          <cell r="Q640">
            <v>0</v>
          </cell>
        </row>
        <row r="641">
          <cell r="B641" t="str">
            <v>Gulai Ayam</v>
          </cell>
          <cell r="C641" t="str">
            <v>Ayam</v>
          </cell>
          <cell r="D641">
            <v>100</v>
          </cell>
          <cell r="E641">
            <v>245.8</v>
          </cell>
          <cell r="F641">
            <v>19.03</v>
          </cell>
          <cell r="G641">
            <v>18.074999999999999</v>
          </cell>
          <cell r="H641">
            <v>0.46500000000000002</v>
          </cell>
          <cell r="I641">
            <v>66.86</v>
          </cell>
          <cell r="J641">
            <v>14.25</v>
          </cell>
          <cell r="K641">
            <v>174.55</v>
          </cell>
          <cell r="L641">
            <v>2.9</v>
          </cell>
          <cell r="M641">
            <v>205</v>
          </cell>
          <cell r="N641">
            <v>8.4000000000000005E-2</v>
          </cell>
          <cell r="O641">
            <v>2.5</v>
          </cell>
          <cell r="P641">
            <v>0</v>
          </cell>
          <cell r="Q641">
            <v>0</v>
          </cell>
        </row>
        <row r="642">
          <cell r="C642" t="str">
            <v>Santan</v>
          </cell>
          <cell r="D642">
            <v>10</v>
          </cell>
          <cell r="E642">
            <v>32.4</v>
          </cell>
          <cell r="F642">
            <v>0.42</v>
          </cell>
          <cell r="G642">
            <v>3.43</v>
          </cell>
          <cell r="H642">
            <v>0.56000000000000005</v>
          </cell>
          <cell r="I642">
            <v>5.49</v>
          </cell>
          <cell r="J642">
            <v>1.4</v>
          </cell>
          <cell r="K642">
            <v>4.5</v>
          </cell>
          <cell r="L642">
            <v>0.19</v>
          </cell>
          <cell r="M642">
            <v>0</v>
          </cell>
          <cell r="N642">
            <v>2E-3</v>
          </cell>
          <cell r="O642">
            <v>0.2</v>
          </cell>
          <cell r="Q642">
            <v>0</v>
          </cell>
        </row>
        <row r="643">
          <cell r="E643">
            <v>278.2</v>
          </cell>
          <cell r="F643">
            <v>19.450000000000003</v>
          </cell>
          <cell r="G643">
            <v>21.504999999999999</v>
          </cell>
          <cell r="H643">
            <v>1.0250000000000001</v>
          </cell>
          <cell r="I643">
            <v>72.349999999999994</v>
          </cell>
          <cell r="J643">
            <v>15.65</v>
          </cell>
          <cell r="K643">
            <v>179.05</v>
          </cell>
          <cell r="L643">
            <v>3.09</v>
          </cell>
          <cell r="M643">
            <v>205</v>
          </cell>
          <cell r="N643">
            <v>8.6000000000000007E-2</v>
          </cell>
          <cell r="O643">
            <v>2.7</v>
          </cell>
          <cell r="P643">
            <v>0</v>
          </cell>
          <cell r="Q643">
            <v>0</v>
          </cell>
        </row>
        <row r="650">
          <cell r="B650" t="str">
            <v>ANEKA SAYURAN</v>
          </cell>
        </row>
        <row r="651">
          <cell r="B651" t="str">
            <v xml:space="preserve"> Sayur asam</v>
          </cell>
          <cell r="C651" t="str">
            <v>Labu siam</v>
          </cell>
          <cell r="D651">
            <v>25</v>
          </cell>
          <cell r="E651">
            <v>7.25</v>
          </cell>
          <cell r="F651">
            <v>0.15</v>
          </cell>
          <cell r="G651">
            <v>2.5000000000000001E-2</v>
          </cell>
          <cell r="H651">
            <v>1.65</v>
          </cell>
          <cell r="I651">
            <v>23.074999999999999</v>
          </cell>
          <cell r="J651">
            <v>3.5</v>
          </cell>
          <cell r="K651">
            <v>16</v>
          </cell>
          <cell r="L651">
            <v>0.125</v>
          </cell>
          <cell r="M651">
            <v>5</v>
          </cell>
          <cell r="N651">
            <v>5.0000000000000001E-3</v>
          </cell>
          <cell r="O651">
            <v>4.5</v>
          </cell>
        </row>
        <row r="652">
          <cell r="C652" t="str">
            <v>Kacang panjang</v>
          </cell>
          <cell r="D652">
            <v>25</v>
          </cell>
          <cell r="E652">
            <v>11</v>
          </cell>
          <cell r="F652">
            <v>0.67500000000000004</v>
          </cell>
          <cell r="G652">
            <v>7.4999999999999997E-2</v>
          </cell>
          <cell r="H652">
            <v>1.95</v>
          </cell>
          <cell r="I652">
            <v>22.125</v>
          </cell>
          <cell r="J652">
            <v>12.25</v>
          </cell>
          <cell r="K652">
            <v>86.75</v>
          </cell>
          <cell r="L652">
            <v>0.17499999999999999</v>
          </cell>
          <cell r="M652">
            <v>83.75</v>
          </cell>
          <cell r="N652">
            <v>3.2499999999999999E-3</v>
          </cell>
          <cell r="O652">
            <v>5.25</v>
          </cell>
        </row>
        <row r="653">
          <cell r="C653" t="str">
            <v>Daun melinjo</v>
          </cell>
          <cell r="D653">
            <v>25</v>
          </cell>
          <cell r="E653">
            <v>24.75</v>
          </cell>
          <cell r="F653">
            <v>1.25</v>
          </cell>
          <cell r="G653">
            <v>0.32500000000000001</v>
          </cell>
          <cell r="H653">
            <v>5.3250000000000002</v>
          </cell>
          <cell r="I653">
            <v>17.7</v>
          </cell>
          <cell r="J653">
            <v>54.75</v>
          </cell>
          <cell r="K653">
            <v>20.5</v>
          </cell>
          <cell r="L653">
            <v>1.05</v>
          </cell>
          <cell r="M653">
            <v>2500</v>
          </cell>
          <cell r="N653">
            <v>2.2499999999999999E-2</v>
          </cell>
          <cell r="O653">
            <v>45.5</v>
          </cell>
        </row>
        <row r="654">
          <cell r="B654" t="str">
            <v>Sayur asam</v>
          </cell>
          <cell r="E654">
            <v>43</v>
          </cell>
          <cell r="F654">
            <v>2.0750000000000002</v>
          </cell>
          <cell r="G654">
            <v>0.42499999999999999</v>
          </cell>
          <cell r="H654">
            <v>8.9250000000000007</v>
          </cell>
          <cell r="I654">
            <v>62.9</v>
          </cell>
          <cell r="J654">
            <v>70.5</v>
          </cell>
          <cell r="K654">
            <v>123.25</v>
          </cell>
          <cell r="L654">
            <v>1.35</v>
          </cell>
          <cell r="M654">
            <v>2588.75</v>
          </cell>
          <cell r="N654">
            <v>3.075E-2</v>
          </cell>
          <cell r="O654">
            <v>55.25</v>
          </cell>
        </row>
        <row r="655">
          <cell r="B655" t="str">
            <v xml:space="preserve"> Mie goreng</v>
          </cell>
          <cell r="C655" t="str">
            <v>Mie</v>
          </cell>
          <cell r="D655">
            <v>40</v>
          </cell>
          <cell r="E655">
            <v>134.80000000000001</v>
          </cell>
          <cell r="F655">
            <v>3.16</v>
          </cell>
          <cell r="G655">
            <v>4.72</v>
          </cell>
          <cell r="H655">
            <v>20</v>
          </cell>
          <cell r="I655">
            <v>11.44</v>
          </cell>
          <cell r="J655">
            <v>19.600000000000001</v>
          </cell>
          <cell r="K655">
            <v>18.8</v>
          </cell>
          <cell r="L655">
            <v>1.1200000000000001</v>
          </cell>
          <cell r="M655">
            <v>0</v>
          </cell>
          <cell r="N655">
            <v>4.0000000000000001E-3</v>
          </cell>
          <cell r="O655">
            <v>0</v>
          </cell>
          <cell r="P655">
            <v>0</v>
          </cell>
          <cell r="Q655">
            <v>0</v>
          </cell>
        </row>
        <row r="656">
          <cell r="C656" t="str">
            <v>Minyak</v>
          </cell>
          <cell r="D656">
            <v>5</v>
          </cell>
          <cell r="E656">
            <v>43.5</v>
          </cell>
          <cell r="F656">
            <v>0.05</v>
          </cell>
          <cell r="G656">
            <v>4.9000000000000004</v>
          </cell>
          <cell r="H656">
            <v>0</v>
          </cell>
          <cell r="I656">
            <v>0.03</v>
          </cell>
          <cell r="J656">
            <v>0.15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</row>
        <row r="657">
          <cell r="C657" t="str">
            <v>Wortel</v>
          </cell>
          <cell r="D657">
            <v>5</v>
          </cell>
          <cell r="E657">
            <v>1.8</v>
          </cell>
          <cell r="F657">
            <v>0.05</v>
          </cell>
          <cell r="G657">
            <v>1.32E-2</v>
          </cell>
          <cell r="H657">
            <v>0.4</v>
          </cell>
          <cell r="I657">
            <v>3.88</v>
          </cell>
          <cell r="J657">
            <v>1.7130000000000001</v>
          </cell>
          <cell r="K657">
            <v>1.6279999999999999</v>
          </cell>
          <cell r="L657">
            <v>3.5200000000000002E-2</v>
          </cell>
          <cell r="M657">
            <v>528</v>
          </cell>
          <cell r="N657">
            <v>2.64E-3</v>
          </cell>
          <cell r="O657">
            <v>0.26400000000000001</v>
          </cell>
          <cell r="P657">
            <v>0</v>
          </cell>
          <cell r="Q657">
            <v>0</v>
          </cell>
        </row>
        <row r="658">
          <cell r="C658" t="str">
            <v>Sawi</v>
          </cell>
          <cell r="D658">
            <v>5</v>
          </cell>
          <cell r="E658">
            <v>1.1000000000000001</v>
          </cell>
          <cell r="F658">
            <v>0.115</v>
          </cell>
          <cell r="G658">
            <v>1.4999999999999999E-2</v>
          </cell>
          <cell r="H658">
            <v>0.2</v>
          </cell>
          <cell r="I658">
            <v>4.6100000000000003</v>
          </cell>
          <cell r="J658">
            <v>11</v>
          </cell>
          <cell r="K658">
            <v>1.9</v>
          </cell>
          <cell r="L658">
            <v>0.14499999999999999</v>
          </cell>
          <cell r="M658">
            <v>323</v>
          </cell>
          <cell r="N658">
            <v>4.4999999999999997E-3</v>
          </cell>
          <cell r="O658">
            <v>5.0999999999999996</v>
          </cell>
          <cell r="P658">
            <v>0</v>
          </cell>
          <cell r="Q658">
            <v>0</v>
          </cell>
        </row>
        <row r="659">
          <cell r="B659" t="str">
            <v>Mie goreng</v>
          </cell>
          <cell r="E659">
            <v>181.2</v>
          </cell>
          <cell r="F659">
            <v>3.375</v>
          </cell>
          <cell r="G659">
            <v>9.648200000000001</v>
          </cell>
          <cell r="H659">
            <v>20.6</v>
          </cell>
          <cell r="I659">
            <v>19.96</v>
          </cell>
          <cell r="J659">
            <v>32.463000000000001</v>
          </cell>
          <cell r="K659">
            <v>22.327999999999999</v>
          </cell>
          <cell r="L659">
            <v>1.3002</v>
          </cell>
          <cell r="M659">
            <v>851</v>
          </cell>
          <cell r="N659">
            <v>1.1140000000000001E-2</v>
          </cell>
          <cell r="O659">
            <v>5.3639999999999999</v>
          </cell>
          <cell r="P659">
            <v>0</v>
          </cell>
          <cell r="Q659">
            <v>0</v>
          </cell>
        </row>
        <row r="660">
          <cell r="B660" t="str">
            <v xml:space="preserve"> Sayur lodeh</v>
          </cell>
          <cell r="C660" t="str">
            <v>Kacang panjang</v>
          </cell>
          <cell r="D660">
            <v>25</v>
          </cell>
          <cell r="E660">
            <v>11</v>
          </cell>
          <cell r="F660">
            <v>0.67500000000000004</v>
          </cell>
          <cell r="G660">
            <v>7.4999999999999997E-2</v>
          </cell>
          <cell r="H660">
            <v>1.95</v>
          </cell>
          <cell r="I660">
            <v>22.125</v>
          </cell>
          <cell r="J660">
            <v>12.25</v>
          </cell>
          <cell r="K660">
            <v>86.75</v>
          </cell>
          <cell r="L660">
            <v>0.17499999999999999</v>
          </cell>
          <cell r="M660">
            <v>83.75</v>
          </cell>
          <cell r="N660">
            <v>3.2500000000000001E-2</v>
          </cell>
          <cell r="O660">
            <v>5.25</v>
          </cell>
          <cell r="P660">
            <v>0</v>
          </cell>
          <cell r="Q660">
            <v>0.35</v>
          </cell>
        </row>
        <row r="661">
          <cell r="C661" t="str">
            <v>Nangka muda</v>
          </cell>
          <cell r="D661">
            <v>25</v>
          </cell>
          <cell r="E661">
            <v>12.75</v>
          </cell>
          <cell r="F661">
            <v>0.5</v>
          </cell>
          <cell r="G661">
            <v>0.1</v>
          </cell>
          <cell r="H661">
            <v>2.835</v>
          </cell>
          <cell r="I661">
            <v>21.35</v>
          </cell>
          <cell r="J661">
            <v>11.25</v>
          </cell>
          <cell r="K661">
            <v>7.25</v>
          </cell>
          <cell r="L661">
            <v>0.125</v>
          </cell>
          <cell r="M661">
            <v>6.25</v>
          </cell>
          <cell r="N661">
            <v>1.7500000000000002E-2</v>
          </cell>
          <cell r="O661">
            <v>2.25</v>
          </cell>
          <cell r="P661">
            <v>0</v>
          </cell>
          <cell r="Q661">
            <v>0.6</v>
          </cell>
        </row>
        <row r="662">
          <cell r="C662" t="str">
            <v>Santan</v>
          </cell>
          <cell r="D662">
            <v>5</v>
          </cell>
          <cell r="E662">
            <v>16.2</v>
          </cell>
          <cell r="F662">
            <v>0.21</v>
          </cell>
          <cell r="G662">
            <v>1.7150000000000001</v>
          </cell>
          <cell r="H662">
            <v>0.28000000000000003</v>
          </cell>
          <cell r="I662">
            <v>2.7450000000000001</v>
          </cell>
          <cell r="J662">
            <v>0.7</v>
          </cell>
          <cell r="K662">
            <v>2.25</v>
          </cell>
          <cell r="L662">
            <v>9.5000000000000001E-2</v>
          </cell>
          <cell r="M662">
            <v>0</v>
          </cell>
          <cell r="N662">
            <v>1E-3</v>
          </cell>
          <cell r="O662">
            <v>0.1</v>
          </cell>
          <cell r="P662">
            <v>92.5</v>
          </cell>
          <cell r="Q662">
            <v>0</v>
          </cell>
        </row>
        <row r="663">
          <cell r="B663" t="str">
            <v>Sayur lodeh/santan</v>
          </cell>
          <cell r="E663">
            <v>39.950000000000003</v>
          </cell>
          <cell r="F663">
            <v>1.385</v>
          </cell>
          <cell r="G663">
            <v>1.8900000000000001</v>
          </cell>
          <cell r="H663">
            <v>5.0650000000000004</v>
          </cell>
          <cell r="I663">
            <v>46.22</v>
          </cell>
          <cell r="J663">
            <v>24.2</v>
          </cell>
          <cell r="K663">
            <v>96.25</v>
          </cell>
          <cell r="L663">
            <v>0.39500000000000002</v>
          </cell>
          <cell r="M663">
            <v>90</v>
          </cell>
          <cell r="N663">
            <v>5.1000000000000004E-2</v>
          </cell>
          <cell r="O663">
            <v>7.6</v>
          </cell>
          <cell r="P663">
            <v>92.5</v>
          </cell>
          <cell r="Q663">
            <v>0.95</v>
          </cell>
        </row>
        <row r="664">
          <cell r="B664" t="str">
            <v xml:space="preserve"> Bakwan sayuran</v>
          </cell>
          <cell r="C664" t="str">
            <v>Tep terigu</v>
          </cell>
          <cell r="D664">
            <v>25</v>
          </cell>
          <cell r="E664">
            <v>89.25</v>
          </cell>
          <cell r="F664">
            <v>2.2250000000000001</v>
          </cell>
          <cell r="G664">
            <v>0.32500000000000001</v>
          </cell>
          <cell r="H664">
            <v>19.324999999999999</v>
          </cell>
          <cell r="I664">
            <v>0.125</v>
          </cell>
          <cell r="J664">
            <v>4</v>
          </cell>
          <cell r="K664">
            <v>26.5</v>
          </cell>
          <cell r="L664">
            <v>0.3</v>
          </cell>
          <cell r="M664">
            <v>0</v>
          </cell>
          <cell r="N664">
            <v>0.03</v>
          </cell>
          <cell r="O664">
            <v>0</v>
          </cell>
        </row>
        <row r="665">
          <cell r="C665" t="str">
            <v>Wortel</v>
          </cell>
          <cell r="D665">
            <v>15</v>
          </cell>
          <cell r="E665">
            <v>6.3</v>
          </cell>
          <cell r="F665">
            <v>0.18</v>
          </cell>
          <cell r="G665">
            <v>4.4999999999999998E-2</v>
          </cell>
          <cell r="H665">
            <v>1.39</v>
          </cell>
          <cell r="I665">
            <v>0</v>
          </cell>
          <cell r="J665">
            <v>5.85</v>
          </cell>
          <cell r="K665">
            <v>0</v>
          </cell>
          <cell r="L665">
            <v>0.12</v>
          </cell>
          <cell r="M665">
            <v>1800</v>
          </cell>
          <cell r="N665">
            <v>0.09</v>
          </cell>
          <cell r="O665">
            <v>0.9</v>
          </cell>
        </row>
        <row r="666">
          <cell r="C666" t="str">
            <v>Kol putih</v>
          </cell>
          <cell r="D666">
            <v>25</v>
          </cell>
          <cell r="E666">
            <v>6</v>
          </cell>
          <cell r="F666">
            <v>0.35</v>
          </cell>
          <cell r="G666">
            <v>0.05</v>
          </cell>
          <cell r="H666">
            <v>1.325</v>
          </cell>
          <cell r="I666">
            <v>23.1</v>
          </cell>
          <cell r="J666">
            <v>12.5</v>
          </cell>
          <cell r="K666">
            <v>7.75</v>
          </cell>
          <cell r="L666">
            <v>0.125</v>
          </cell>
          <cell r="M666">
            <v>20</v>
          </cell>
          <cell r="N666">
            <v>1.4999999999999999E-2</v>
          </cell>
          <cell r="O666">
            <v>12.5</v>
          </cell>
        </row>
        <row r="667">
          <cell r="C667" t="str">
            <v>Minyak</v>
          </cell>
          <cell r="D667">
            <v>5</v>
          </cell>
          <cell r="E667">
            <v>43.5</v>
          </cell>
          <cell r="F667">
            <v>0.05</v>
          </cell>
          <cell r="G667">
            <v>4.9000000000000004</v>
          </cell>
          <cell r="H667">
            <v>0</v>
          </cell>
          <cell r="I667">
            <v>0.03</v>
          </cell>
          <cell r="J667">
            <v>0.15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</row>
        <row r="668">
          <cell r="B668" t="str">
            <v>Bakwan sayuran</v>
          </cell>
          <cell r="E668">
            <v>145.05000000000001</v>
          </cell>
          <cell r="F668">
            <v>2.8050000000000002</v>
          </cell>
          <cell r="G668">
            <v>5.32</v>
          </cell>
          <cell r="H668">
            <v>22.04</v>
          </cell>
          <cell r="I668">
            <v>23.254999999999999</v>
          </cell>
          <cell r="J668">
            <v>22.5</v>
          </cell>
          <cell r="K668">
            <v>34.25</v>
          </cell>
          <cell r="L668">
            <v>0.54500000000000004</v>
          </cell>
          <cell r="M668">
            <v>1820</v>
          </cell>
          <cell r="N668">
            <v>0.13500000000000001</v>
          </cell>
          <cell r="O668">
            <v>13.4</v>
          </cell>
        </row>
        <row r="669">
          <cell r="B669" t="str">
            <v xml:space="preserve"> Sop sayuran</v>
          </cell>
          <cell r="C669" t="str">
            <v>Kentang</v>
          </cell>
          <cell r="D669">
            <v>25</v>
          </cell>
          <cell r="E669">
            <v>17.637499999999999</v>
          </cell>
          <cell r="F669">
            <v>0.35275000000000001</v>
          </cell>
          <cell r="G669">
            <v>2.1250000000000002E-2</v>
          </cell>
          <cell r="H669">
            <v>4.0587499999999999</v>
          </cell>
          <cell r="I669">
            <v>16.532499999999999</v>
          </cell>
          <cell r="J669">
            <v>2.3374999999999999</v>
          </cell>
          <cell r="K669">
            <v>11.9</v>
          </cell>
          <cell r="L669">
            <v>0.14874999999999999</v>
          </cell>
          <cell r="M669">
            <v>0</v>
          </cell>
          <cell r="N669">
            <v>2.3375E-2</v>
          </cell>
          <cell r="O669">
            <v>3.6124999999999998</v>
          </cell>
          <cell r="P669">
            <v>0</v>
          </cell>
          <cell r="Q669">
            <v>0</v>
          </cell>
        </row>
        <row r="670">
          <cell r="C670" t="str">
            <v>Wortel</v>
          </cell>
          <cell r="D670">
            <v>25</v>
          </cell>
          <cell r="E670">
            <v>9.24</v>
          </cell>
          <cell r="F670">
            <v>0.26400000000000001</v>
          </cell>
          <cell r="G670">
            <v>6.6000000000000003E-2</v>
          </cell>
          <cell r="H670">
            <v>2.0460000000000003</v>
          </cell>
          <cell r="I670">
            <v>19.404</v>
          </cell>
          <cell r="J670">
            <v>8.58</v>
          </cell>
          <cell r="K670">
            <v>8.14</v>
          </cell>
          <cell r="L670">
            <v>0.17600000000000002</v>
          </cell>
          <cell r="M670">
            <v>2640</v>
          </cell>
          <cell r="N670">
            <v>1.32E-2</v>
          </cell>
          <cell r="O670">
            <v>1.32</v>
          </cell>
          <cell r="P670">
            <v>0</v>
          </cell>
          <cell r="Q670">
            <v>0</v>
          </cell>
        </row>
        <row r="671">
          <cell r="C671" t="str">
            <v>Daging Sapi</v>
          </cell>
          <cell r="D671">
            <v>25</v>
          </cell>
          <cell r="E671">
            <v>51.75</v>
          </cell>
          <cell r="F671">
            <v>4.7</v>
          </cell>
          <cell r="G671">
            <v>3.5</v>
          </cell>
          <cell r="H671">
            <v>0</v>
          </cell>
          <cell r="I671">
            <v>16.5</v>
          </cell>
          <cell r="J671">
            <v>2.75</v>
          </cell>
          <cell r="K671">
            <v>42.5</v>
          </cell>
          <cell r="L671">
            <v>0.7</v>
          </cell>
          <cell r="M671">
            <v>7.5</v>
          </cell>
          <cell r="N671">
            <v>0.02</v>
          </cell>
          <cell r="O671">
            <v>0</v>
          </cell>
          <cell r="P671">
            <v>0</v>
          </cell>
          <cell r="Q671">
            <v>0</v>
          </cell>
        </row>
        <row r="672">
          <cell r="C672" t="str">
            <v>Kembang kool</v>
          </cell>
          <cell r="D672">
            <v>25</v>
          </cell>
          <cell r="E672">
            <v>3.5625</v>
          </cell>
          <cell r="F672">
            <v>0.34199999999999997</v>
          </cell>
          <cell r="G672">
            <v>2.8499999999999998E-2</v>
          </cell>
          <cell r="H672">
            <v>0.69825000000000004</v>
          </cell>
          <cell r="I672">
            <v>13.06725</v>
          </cell>
          <cell r="J672">
            <v>3.1349999999999998</v>
          </cell>
          <cell r="K672">
            <v>10.26</v>
          </cell>
          <cell r="L672">
            <v>0.15675</v>
          </cell>
          <cell r="M672">
            <v>12.824999999999999</v>
          </cell>
          <cell r="N672">
            <v>1.5674999999999998E-2</v>
          </cell>
          <cell r="O672">
            <v>9.8324999999999996</v>
          </cell>
        </row>
        <row r="673">
          <cell r="B673" t="str">
            <v>Sop sayuran</v>
          </cell>
          <cell r="E673">
            <v>82.19</v>
          </cell>
          <cell r="F673">
            <v>5.6587499999999995</v>
          </cell>
          <cell r="G673">
            <v>3.6157500000000002</v>
          </cell>
          <cell r="H673">
            <v>6.8029999999999999</v>
          </cell>
          <cell r="I673">
            <v>65.503749999999997</v>
          </cell>
          <cell r="J673">
            <v>16.802500000000002</v>
          </cell>
          <cell r="K673">
            <v>72.8</v>
          </cell>
          <cell r="L673">
            <v>1.1815</v>
          </cell>
          <cell r="M673">
            <v>2660.3249999999998</v>
          </cell>
          <cell r="N673">
            <v>7.2249999999999995E-2</v>
          </cell>
          <cell r="O673">
            <v>14.765000000000001</v>
          </cell>
          <cell r="P673">
            <v>0</v>
          </cell>
          <cell r="Q673">
            <v>0</v>
          </cell>
        </row>
        <row r="674">
          <cell r="B674" t="str">
            <v xml:space="preserve"> Bihun goreng</v>
          </cell>
          <cell r="C674" t="str">
            <v>Bihun</v>
          </cell>
          <cell r="D674">
            <v>50</v>
          </cell>
          <cell r="E674">
            <v>180</v>
          </cell>
          <cell r="F674">
            <v>2.35</v>
          </cell>
          <cell r="G674">
            <v>0.05</v>
          </cell>
          <cell r="H674">
            <v>41.05</v>
          </cell>
          <cell r="I674">
            <v>6.45</v>
          </cell>
          <cell r="J674">
            <v>3</v>
          </cell>
          <cell r="K674">
            <v>17.5</v>
          </cell>
          <cell r="L674">
            <v>0.9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</row>
        <row r="675">
          <cell r="C675" t="str">
            <v>Wortel</v>
          </cell>
          <cell r="D675">
            <v>25</v>
          </cell>
          <cell r="E675">
            <v>9.24</v>
          </cell>
          <cell r="F675">
            <v>0.26400000000000001</v>
          </cell>
          <cell r="G675">
            <v>6.6000000000000003E-2</v>
          </cell>
          <cell r="H675">
            <v>2.0460000000000003</v>
          </cell>
          <cell r="I675">
            <v>19.404</v>
          </cell>
          <cell r="J675">
            <v>8.58</v>
          </cell>
          <cell r="K675">
            <v>8.14</v>
          </cell>
          <cell r="L675">
            <v>0.17600000000000002</v>
          </cell>
          <cell r="M675">
            <v>2640</v>
          </cell>
          <cell r="N675">
            <v>1.32E-2</v>
          </cell>
          <cell r="O675">
            <v>1.32</v>
          </cell>
          <cell r="P675">
            <v>0</v>
          </cell>
          <cell r="Q675">
            <v>0</v>
          </cell>
        </row>
        <row r="676">
          <cell r="C676" t="str">
            <v>Sawi hijau</v>
          </cell>
          <cell r="D676">
            <v>25</v>
          </cell>
          <cell r="E676">
            <v>5.5</v>
          </cell>
          <cell r="F676">
            <v>0.57499999999999996</v>
          </cell>
          <cell r="G676">
            <v>7.4999999999999997E-2</v>
          </cell>
          <cell r="H676">
            <v>1</v>
          </cell>
          <cell r="I676">
            <v>2305</v>
          </cell>
          <cell r="J676">
            <v>55</v>
          </cell>
          <cell r="K676">
            <v>9.5</v>
          </cell>
          <cell r="L676">
            <v>0.72499999999999998</v>
          </cell>
          <cell r="M676">
            <v>16.149999999999999</v>
          </cell>
          <cell r="N676">
            <v>2.2499999999999999E-2</v>
          </cell>
          <cell r="O676">
            <v>25.5</v>
          </cell>
          <cell r="P676">
            <v>0</v>
          </cell>
          <cell r="Q676">
            <v>0</v>
          </cell>
        </row>
        <row r="677">
          <cell r="C677" t="str">
            <v>Minyak</v>
          </cell>
          <cell r="D677">
            <v>5</v>
          </cell>
          <cell r="E677">
            <v>43.5</v>
          </cell>
          <cell r="F677">
            <v>0.05</v>
          </cell>
          <cell r="G677">
            <v>4.9000000000000004</v>
          </cell>
          <cell r="H677">
            <v>0</v>
          </cell>
          <cell r="I677">
            <v>0.03</v>
          </cell>
          <cell r="J677">
            <v>0.15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</row>
        <row r="678">
          <cell r="B678" t="str">
            <v>Bihun goreng</v>
          </cell>
          <cell r="E678">
            <v>238.24</v>
          </cell>
          <cell r="F678">
            <v>3.2389999999999999</v>
          </cell>
          <cell r="G678">
            <v>5.0910000000000002</v>
          </cell>
          <cell r="H678">
            <v>44.095999999999997</v>
          </cell>
          <cell r="I678">
            <v>2330.884</v>
          </cell>
          <cell r="J678">
            <v>66.73</v>
          </cell>
          <cell r="K678">
            <v>35.14</v>
          </cell>
          <cell r="L678">
            <v>1.8010000000000002</v>
          </cell>
          <cell r="M678">
            <v>2656.15</v>
          </cell>
          <cell r="N678">
            <v>3.5699999999999996E-2</v>
          </cell>
          <cell r="O678">
            <v>26.82</v>
          </cell>
          <cell r="P678">
            <v>0</v>
          </cell>
          <cell r="Q678">
            <v>0</v>
          </cell>
        </row>
        <row r="679">
          <cell r="B679" t="str">
            <v xml:space="preserve"> Tumis sayuran</v>
          </cell>
          <cell r="C679" t="str">
            <v>Kool putih</v>
          </cell>
          <cell r="D679">
            <v>50</v>
          </cell>
          <cell r="E679">
            <v>12</v>
          </cell>
          <cell r="F679">
            <v>0.7</v>
          </cell>
          <cell r="G679">
            <v>0.1</v>
          </cell>
          <cell r="H679">
            <v>2.65</v>
          </cell>
          <cell r="I679">
            <v>46.2</v>
          </cell>
          <cell r="J679">
            <v>25</v>
          </cell>
          <cell r="K679">
            <v>15.5</v>
          </cell>
          <cell r="L679">
            <v>0.25</v>
          </cell>
          <cell r="M679">
            <v>40</v>
          </cell>
          <cell r="N679">
            <v>0.03</v>
          </cell>
          <cell r="O679">
            <v>25</v>
          </cell>
          <cell r="P679">
            <v>0</v>
          </cell>
          <cell r="Q679">
            <v>0.45</v>
          </cell>
        </row>
        <row r="680">
          <cell r="C680" t="str">
            <v>Wortel</v>
          </cell>
          <cell r="D680">
            <v>50</v>
          </cell>
          <cell r="E680">
            <v>18.48</v>
          </cell>
          <cell r="F680">
            <v>0.52800000000000002</v>
          </cell>
          <cell r="G680">
            <v>0.13200000000000001</v>
          </cell>
          <cell r="H680">
            <v>4.0920000000000005</v>
          </cell>
          <cell r="I680">
            <v>38.808</v>
          </cell>
          <cell r="J680">
            <v>17.16</v>
          </cell>
          <cell r="K680">
            <v>16.28</v>
          </cell>
          <cell r="L680">
            <v>0.35200000000000004</v>
          </cell>
          <cell r="M680">
            <v>5280</v>
          </cell>
          <cell r="N680">
            <v>2.64E-2</v>
          </cell>
          <cell r="O680">
            <v>2.64</v>
          </cell>
          <cell r="P680">
            <v>0</v>
          </cell>
          <cell r="Q680">
            <v>0</v>
          </cell>
        </row>
        <row r="681">
          <cell r="C681" t="str">
            <v>Baby corn</v>
          </cell>
          <cell r="D681">
            <v>50</v>
          </cell>
          <cell r="E681">
            <v>16.5</v>
          </cell>
          <cell r="F681">
            <v>1.1000000000000001</v>
          </cell>
          <cell r="G681">
            <v>0.05</v>
          </cell>
          <cell r="H681">
            <v>3.7</v>
          </cell>
          <cell r="I681">
            <v>44.75</v>
          </cell>
          <cell r="J681">
            <v>3.5</v>
          </cell>
          <cell r="K681">
            <v>50</v>
          </cell>
          <cell r="L681">
            <v>0.25</v>
          </cell>
          <cell r="M681">
            <v>100</v>
          </cell>
          <cell r="N681">
            <v>0.04</v>
          </cell>
          <cell r="O681">
            <v>4</v>
          </cell>
          <cell r="P681">
            <v>0</v>
          </cell>
          <cell r="Q681">
            <v>0</v>
          </cell>
        </row>
        <row r="682">
          <cell r="C682" t="str">
            <v>Minyak</v>
          </cell>
          <cell r="D682">
            <v>5</v>
          </cell>
          <cell r="E682">
            <v>43.5</v>
          </cell>
          <cell r="F682">
            <v>0.05</v>
          </cell>
          <cell r="G682">
            <v>4.9000000000000004</v>
          </cell>
          <cell r="H682">
            <v>0</v>
          </cell>
          <cell r="I682">
            <v>0.03</v>
          </cell>
          <cell r="J682">
            <v>0.15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</row>
        <row r="683">
          <cell r="B683" t="str">
            <v>Tumis sayuran/sayur nasional</v>
          </cell>
          <cell r="E683">
            <v>90.48</v>
          </cell>
          <cell r="F683">
            <v>2.3780000000000001</v>
          </cell>
          <cell r="G683">
            <v>5.1820000000000004</v>
          </cell>
          <cell r="H683">
            <v>10.442</v>
          </cell>
          <cell r="I683">
            <v>129.78800000000001</v>
          </cell>
          <cell r="J683">
            <v>45.81</v>
          </cell>
          <cell r="K683">
            <v>81.78</v>
          </cell>
          <cell r="L683">
            <v>0.85200000000000009</v>
          </cell>
          <cell r="M683">
            <v>5420</v>
          </cell>
          <cell r="N683">
            <v>9.64E-2</v>
          </cell>
          <cell r="O683">
            <v>31.64</v>
          </cell>
          <cell r="P683">
            <v>0</v>
          </cell>
          <cell r="Q683">
            <v>0.45</v>
          </cell>
        </row>
        <row r="684">
          <cell r="B684" t="str">
            <v xml:space="preserve"> Bakso</v>
          </cell>
          <cell r="C684" t="str">
            <v>Mie</v>
          </cell>
          <cell r="D684">
            <v>100</v>
          </cell>
          <cell r="E684">
            <v>86</v>
          </cell>
          <cell r="F684">
            <v>0.6</v>
          </cell>
          <cell r="G684">
            <v>3.3</v>
          </cell>
          <cell r="H684">
            <v>14</v>
          </cell>
          <cell r="I684">
            <v>80</v>
          </cell>
          <cell r="J684">
            <v>14</v>
          </cell>
          <cell r="K684">
            <v>13</v>
          </cell>
          <cell r="L684">
            <v>0.8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</row>
        <row r="685">
          <cell r="C685" t="str">
            <v>Bakso daging sapi</v>
          </cell>
          <cell r="D685">
            <v>100</v>
          </cell>
          <cell r="E685">
            <v>207</v>
          </cell>
          <cell r="F685">
            <v>18.8</v>
          </cell>
          <cell r="G685">
            <v>14</v>
          </cell>
          <cell r="H685">
            <v>0</v>
          </cell>
          <cell r="I685">
            <v>66</v>
          </cell>
          <cell r="J685">
            <v>11</v>
          </cell>
          <cell r="K685">
            <v>170</v>
          </cell>
          <cell r="L685">
            <v>2.8</v>
          </cell>
          <cell r="M685">
            <v>30</v>
          </cell>
          <cell r="N685">
            <v>0.08</v>
          </cell>
          <cell r="O685">
            <v>0</v>
          </cell>
          <cell r="P685">
            <v>1050</v>
          </cell>
          <cell r="Q685">
            <v>0</v>
          </cell>
        </row>
        <row r="686">
          <cell r="B686" t="str">
            <v>Bakso</v>
          </cell>
          <cell r="E686">
            <v>293</v>
          </cell>
          <cell r="F686">
            <v>19.399999999999999</v>
          </cell>
          <cell r="G686">
            <v>17.3</v>
          </cell>
          <cell r="H686">
            <v>14</v>
          </cell>
          <cell r="I686">
            <v>146</v>
          </cell>
          <cell r="J686">
            <v>25</v>
          </cell>
          <cell r="K686">
            <v>183</v>
          </cell>
          <cell r="L686">
            <v>3.6</v>
          </cell>
          <cell r="M686">
            <v>30</v>
          </cell>
          <cell r="N686">
            <v>0.08</v>
          </cell>
          <cell r="O686">
            <v>0</v>
          </cell>
          <cell r="P686">
            <v>1050</v>
          </cell>
          <cell r="Q686">
            <v>0</v>
          </cell>
        </row>
        <row r="687">
          <cell r="B687" t="str">
            <v xml:space="preserve"> Urapan</v>
          </cell>
          <cell r="C687" t="str">
            <v>Kacang panjang</v>
          </cell>
          <cell r="D687">
            <v>25</v>
          </cell>
          <cell r="E687">
            <v>11</v>
          </cell>
          <cell r="F687">
            <v>0.67500000000000004</v>
          </cell>
          <cell r="G687">
            <v>7.4999999999999997E-2</v>
          </cell>
          <cell r="H687">
            <v>1.95</v>
          </cell>
          <cell r="I687">
            <v>22.125</v>
          </cell>
          <cell r="J687">
            <v>12.25</v>
          </cell>
          <cell r="K687">
            <v>86.75</v>
          </cell>
          <cell r="L687">
            <v>0.17499999999999999</v>
          </cell>
          <cell r="M687">
            <v>83.75</v>
          </cell>
          <cell r="N687">
            <v>3.2500000000000001E-2</v>
          </cell>
          <cell r="O687">
            <v>5.25</v>
          </cell>
          <cell r="P687">
            <v>0</v>
          </cell>
          <cell r="Q687">
            <v>0.35</v>
          </cell>
        </row>
        <row r="688">
          <cell r="C688" t="str">
            <v>Kangkung</v>
          </cell>
          <cell r="D688">
            <v>40</v>
          </cell>
          <cell r="E688">
            <v>8.1199999999999992</v>
          </cell>
          <cell r="F688">
            <v>0.84</v>
          </cell>
          <cell r="G688">
            <v>8.4000000000000005E-2</v>
          </cell>
          <cell r="H688">
            <v>1.512</v>
          </cell>
          <cell r="I688">
            <v>25.116</v>
          </cell>
          <cell r="J688">
            <v>20.440000000000001</v>
          </cell>
          <cell r="K688">
            <v>14</v>
          </cell>
          <cell r="L688">
            <v>0.7</v>
          </cell>
          <cell r="M688">
            <v>1764</v>
          </cell>
          <cell r="N688">
            <v>1.9599999999999999E-2</v>
          </cell>
          <cell r="O688">
            <v>8.9600000000000009</v>
          </cell>
          <cell r="P688">
            <v>0</v>
          </cell>
          <cell r="Q688">
            <v>0.28000000000000003</v>
          </cell>
        </row>
        <row r="689">
          <cell r="C689" t="str">
            <v>Kol putih</v>
          </cell>
          <cell r="D689">
            <v>25</v>
          </cell>
          <cell r="E689">
            <v>6</v>
          </cell>
          <cell r="F689">
            <v>0.35</v>
          </cell>
          <cell r="G689">
            <v>0.05</v>
          </cell>
          <cell r="H689">
            <v>1.325</v>
          </cell>
          <cell r="I689">
            <v>23.1</v>
          </cell>
          <cell r="J689">
            <v>12.5</v>
          </cell>
          <cell r="K689">
            <v>7.75</v>
          </cell>
          <cell r="L689">
            <v>0.125</v>
          </cell>
          <cell r="M689">
            <v>20</v>
          </cell>
          <cell r="N689">
            <v>1.4999999999999999E-2</v>
          </cell>
          <cell r="O689">
            <v>12.5</v>
          </cell>
          <cell r="P689">
            <v>0</v>
          </cell>
          <cell r="Q689">
            <v>0.23</v>
          </cell>
        </row>
        <row r="690">
          <cell r="C690" t="str">
            <v>Kelapa</v>
          </cell>
          <cell r="D690">
            <v>15</v>
          </cell>
          <cell r="E690">
            <v>27</v>
          </cell>
          <cell r="F690">
            <v>0.6</v>
          </cell>
          <cell r="G690">
            <v>2.25</v>
          </cell>
          <cell r="H690">
            <v>1.5</v>
          </cell>
          <cell r="I690">
            <v>10.5</v>
          </cell>
          <cell r="J690">
            <v>1.2</v>
          </cell>
          <cell r="K690">
            <v>8.25</v>
          </cell>
          <cell r="L690">
            <v>0.19500000000000001</v>
          </cell>
          <cell r="M690">
            <v>1.5</v>
          </cell>
          <cell r="N690">
            <v>7.4999999999999997E-3</v>
          </cell>
          <cell r="O690">
            <v>0.6</v>
          </cell>
          <cell r="P690">
            <v>0</v>
          </cell>
          <cell r="Q690">
            <v>0</v>
          </cell>
        </row>
        <row r="691">
          <cell r="B691" t="str">
            <v>Urap sayuran</v>
          </cell>
          <cell r="E691">
            <v>63.12</v>
          </cell>
          <cell r="F691">
            <v>3.14</v>
          </cell>
          <cell r="G691">
            <v>2.5339999999999998</v>
          </cell>
          <cell r="H691">
            <v>8.2370000000000001</v>
          </cell>
          <cell r="I691">
            <v>102.96600000000001</v>
          </cell>
          <cell r="J691">
            <v>58.64</v>
          </cell>
          <cell r="K691">
            <v>203.5</v>
          </cell>
          <cell r="L691">
            <v>1.37</v>
          </cell>
          <cell r="M691">
            <v>1953</v>
          </cell>
          <cell r="N691">
            <v>0.1071</v>
          </cell>
          <cell r="O691">
            <v>32.56</v>
          </cell>
          <cell r="P691">
            <v>0</v>
          </cell>
          <cell r="Q691">
            <v>1.21</v>
          </cell>
        </row>
        <row r="692">
          <cell r="B692" t="str">
            <v xml:space="preserve"> Rawon daging</v>
          </cell>
          <cell r="C692" t="str">
            <v>Daging sapi</v>
          </cell>
          <cell r="D692">
            <v>50</v>
          </cell>
          <cell r="E692">
            <v>103.5</v>
          </cell>
          <cell r="F692">
            <v>9.4</v>
          </cell>
          <cell r="G692">
            <v>7</v>
          </cell>
          <cell r="H692">
            <v>0</v>
          </cell>
          <cell r="I692">
            <v>33</v>
          </cell>
          <cell r="J692">
            <v>5.5</v>
          </cell>
          <cell r="K692">
            <v>85</v>
          </cell>
          <cell r="L692">
            <v>1.4</v>
          </cell>
          <cell r="M692">
            <v>15</v>
          </cell>
          <cell r="N692">
            <v>0.04</v>
          </cell>
          <cell r="O692">
            <v>0</v>
          </cell>
          <cell r="P692">
            <v>525</v>
          </cell>
          <cell r="Q692">
            <v>0</v>
          </cell>
        </row>
        <row r="693">
          <cell r="C693" t="str">
            <v>Touge</v>
          </cell>
          <cell r="D693">
            <v>50</v>
          </cell>
          <cell r="E693">
            <v>11.5</v>
          </cell>
          <cell r="F693">
            <v>1.45</v>
          </cell>
          <cell r="G693">
            <v>0.1</v>
          </cell>
          <cell r="H693">
            <v>2.0499999999999998</v>
          </cell>
          <cell r="I693">
            <v>46.2</v>
          </cell>
          <cell r="J693">
            <v>14.5</v>
          </cell>
          <cell r="K693">
            <v>34.5</v>
          </cell>
          <cell r="L693">
            <v>0.4</v>
          </cell>
          <cell r="M693">
            <v>5</v>
          </cell>
          <cell r="N693">
            <v>3.5000000000000003E-2</v>
          </cell>
          <cell r="O693">
            <v>7.5</v>
          </cell>
          <cell r="P693">
            <v>0</v>
          </cell>
          <cell r="Q693">
            <v>0</v>
          </cell>
        </row>
        <row r="694">
          <cell r="E694">
            <v>115</v>
          </cell>
          <cell r="F694">
            <v>10.85</v>
          </cell>
          <cell r="G694">
            <v>7.1</v>
          </cell>
          <cell r="H694">
            <v>2.0499999999999998</v>
          </cell>
          <cell r="I694">
            <v>79.2</v>
          </cell>
          <cell r="J694">
            <v>20</v>
          </cell>
          <cell r="K694">
            <v>119.5</v>
          </cell>
          <cell r="L694">
            <v>1.7999999999999998</v>
          </cell>
          <cell r="M694">
            <v>20</v>
          </cell>
          <cell r="N694">
            <v>7.5000000000000011E-2</v>
          </cell>
          <cell r="O694">
            <v>7.5</v>
          </cell>
          <cell r="P694">
            <v>525</v>
          </cell>
          <cell r="Q694">
            <v>0</v>
          </cell>
        </row>
        <row r="695">
          <cell r="B695" t="str">
            <v>Rawon daging sapi</v>
          </cell>
        </row>
        <row r="696">
          <cell r="B696" t="str">
            <v xml:space="preserve"> Chap chay</v>
          </cell>
          <cell r="C696" t="str">
            <v>Wortel</v>
          </cell>
          <cell r="D696">
            <v>25</v>
          </cell>
          <cell r="E696">
            <v>9.24</v>
          </cell>
          <cell r="F696">
            <v>0.26400000000000001</v>
          </cell>
          <cell r="G696">
            <v>6.6000000000000003E-2</v>
          </cell>
          <cell r="H696">
            <v>2.0460000000000003</v>
          </cell>
          <cell r="I696">
            <v>19.404</v>
          </cell>
          <cell r="J696">
            <v>8.58</v>
          </cell>
          <cell r="K696">
            <v>8.14</v>
          </cell>
          <cell r="L696">
            <v>0.17600000000000002</v>
          </cell>
          <cell r="M696">
            <v>2640</v>
          </cell>
          <cell r="N696">
            <v>1.32E-2</v>
          </cell>
          <cell r="O696">
            <v>1.32</v>
          </cell>
          <cell r="P696">
            <v>0</v>
          </cell>
          <cell r="Q696">
            <v>0</v>
          </cell>
        </row>
        <row r="697">
          <cell r="C697" t="str">
            <v>Sawi putih</v>
          </cell>
          <cell r="D697">
            <v>30</v>
          </cell>
          <cell r="E697">
            <v>6.6</v>
          </cell>
          <cell r="F697">
            <v>0.69</v>
          </cell>
          <cell r="G697">
            <v>0.09</v>
          </cell>
          <cell r="H697">
            <v>1.2</v>
          </cell>
          <cell r="I697">
            <v>29.66</v>
          </cell>
          <cell r="J697">
            <v>66</v>
          </cell>
          <cell r="K697">
            <v>11.4</v>
          </cell>
          <cell r="L697">
            <v>0.87</v>
          </cell>
          <cell r="M697">
            <v>1938</v>
          </cell>
          <cell r="N697">
            <v>2.7E-2</v>
          </cell>
          <cell r="O697">
            <v>30.6</v>
          </cell>
          <cell r="P697">
            <v>0</v>
          </cell>
          <cell r="Q697">
            <v>0</v>
          </cell>
        </row>
        <row r="698">
          <cell r="C698" t="str">
            <v>Baby corn</v>
          </cell>
          <cell r="D698">
            <v>10</v>
          </cell>
          <cell r="E698">
            <v>3.3</v>
          </cell>
          <cell r="F698">
            <v>0.22</v>
          </cell>
          <cell r="G698">
            <v>0.01</v>
          </cell>
          <cell r="H698">
            <v>0.74</v>
          </cell>
          <cell r="I698">
            <v>8.9499999999999993</v>
          </cell>
          <cell r="J698">
            <v>0.7</v>
          </cell>
          <cell r="K698">
            <v>10</v>
          </cell>
          <cell r="L698">
            <v>0.05</v>
          </cell>
          <cell r="M698">
            <v>20</v>
          </cell>
          <cell r="N698">
            <v>8.0000000000000002E-3</v>
          </cell>
          <cell r="O698">
            <v>0.8</v>
          </cell>
          <cell r="P698">
            <v>0</v>
          </cell>
          <cell r="Q698">
            <v>0</v>
          </cell>
        </row>
        <row r="699">
          <cell r="C699" t="str">
            <v>Ayam</v>
          </cell>
          <cell r="D699">
            <v>60</v>
          </cell>
          <cell r="E699">
            <v>105.1</v>
          </cell>
          <cell r="F699">
            <v>6.33</v>
          </cell>
          <cell r="G699">
            <v>8.6999999999999993</v>
          </cell>
          <cell r="H699">
            <v>0</v>
          </cell>
          <cell r="I699">
            <v>19.45</v>
          </cell>
          <cell r="J699">
            <v>4.87</v>
          </cell>
          <cell r="K699">
            <v>69.599999999999994</v>
          </cell>
          <cell r="L699">
            <v>0.52</v>
          </cell>
          <cell r="M699">
            <v>281.88</v>
          </cell>
          <cell r="N699">
            <v>0.03</v>
          </cell>
          <cell r="O699">
            <v>0</v>
          </cell>
          <cell r="P699">
            <v>174</v>
          </cell>
          <cell r="Q699">
            <v>0</v>
          </cell>
        </row>
        <row r="700">
          <cell r="C700" t="str">
            <v>Minyak</v>
          </cell>
          <cell r="D700">
            <v>5</v>
          </cell>
          <cell r="E700">
            <v>43.5</v>
          </cell>
          <cell r="F700">
            <v>0.05</v>
          </cell>
          <cell r="G700">
            <v>4.9000000000000004</v>
          </cell>
          <cell r="H700">
            <v>0</v>
          </cell>
          <cell r="I700">
            <v>0.03</v>
          </cell>
          <cell r="J700">
            <v>0.15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</row>
        <row r="701">
          <cell r="B701" t="str">
            <v>Chap chay</v>
          </cell>
          <cell r="E701">
            <v>167.74</v>
          </cell>
          <cell r="F701">
            <v>7.5539999999999994</v>
          </cell>
          <cell r="G701">
            <v>13.766</v>
          </cell>
          <cell r="H701">
            <v>3.9860000000000007</v>
          </cell>
          <cell r="I701">
            <v>77.494</v>
          </cell>
          <cell r="J701">
            <v>80.3</v>
          </cell>
          <cell r="K701">
            <v>99.14</v>
          </cell>
          <cell r="L701">
            <v>1.6160000000000001</v>
          </cell>
          <cell r="M701">
            <v>4879.88</v>
          </cell>
          <cell r="N701">
            <v>7.8199999999999992E-2</v>
          </cell>
          <cell r="O701">
            <v>32.72</v>
          </cell>
          <cell r="P701">
            <v>174</v>
          </cell>
          <cell r="Q701">
            <v>0</v>
          </cell>
        </row>
        <row r="702">
          <cell r="B702" t="str">
            <v xml:space="preserve"> Sayur bening</v>
          </cell>
          <cell r="C702" t="str">
            <v>Bayam</v>
          </cell>
          <cell r="D702">
            <v>25</v>
          </cell>
          <cell r="E702">
            <v>9</v>
          </cell>
          <cell r="F702">
            <v>0.88</v>
          </cell>
          <cell r="G702">
            <v>0.13</v>
          </cell>
          <cell r="H702">
            <v>1.625</v>
          </cell>
          <cell r="I702">
            <v>21.7</v>
          </cell>
          <cell r="J702">
            <v>66.8</v>
          </cell>
          <cell r="K702">
            <v>16.75</v>
          </cell>
          <cell r="L702">
            <v>0.98</v>
          </cell>
          <cell r="M702">
            <v>1522.5</v>
          </cell>
          <cell r="N702">
            <v>0.02</v>
          </cell>
          <cell r="O702">
            <v>20</v>
          </cell>
        </row>
        <row r="703">
          <cell r="C703" t="str">
            <v>Jagung</v>
          </cell>
          <cell r="D703">
            <v>25</v>
          </cell>
          <cell r="E703">
            <v>8.25</v>
          </cell>
          <cell r="F703">
            <v>0.55000000000000004</v>
          </cell>
          <cell r="G703">
            <v>2.5000000000000001E-2</v>
          </cell>
          <cell r="I703">
            <v>1.85</v>
          </cell>
          <cell r="J703">
            <v>22.37</v>
          </cell>
          <cell r="K703">
            <v>1.75</v>
          </cell>
          <cell r="L703">
            <v>25</v>
          </cell>
          <cell r="M703">
            <v>0.125</v>
          </cell>
          <cell r="N703">
            <v>50</v>
          </cell>
          <cell r="O703">
            <v>2</v>
          </cell>
        </row>
        <row r="704">
          <cell r="B704" t="str">
            <v>Sayur bening</v>
          </cell>
          <cell r="E704">
            <v>17.25</v>
          </cell>
          <cell r="F704">
            <v>1.43</v>
          </cell>
          <cell r="G704">
            <v>0.155</v>
          </cell>
          <cell r="H704">
            <v>1.625</v>
          </cell>
          <cell r="I704">
            <v>23.55</v>
          </cell>
          <cell r="J704">
            <v>89.17</v>
          </cell>
          <cell r="K704">
            <v>18.5</v>
          </cell>
          <cell r="L704">
            <v>25.98</v>
          </cell>
          <cell r="M704">
            <v>1522.625</v>
          </cell>
          <cell r="N704">
            <v>50.02</v>
          </cell>
          <cell r="O704">
            <v>22</v>
          </cell>
        </row>
        <row r="705">
          <cell r="B705" t="str">
            <v xml:space="preserve"> Sop macaroni</v>
          </cell>
          <cell r="C705" t="str">
            <v xml:space="preserve">Macaroni </v>
          </cell>
          <cell r="D705">
            <v>50</v>
          </cell>
          <cell r="E705">
            <v>181.5</v>
          </cell>
          <cell r="F705">
            <v>4.3499999999999996</v>
          </cell>
          <cell r="G705">
            <v>0.2</v>
          </cell>
          <cell r="H705">
            <v>39.35</v>
          </cell>
          <cell r="I705">
            <v>5.85</v>
          </cell>
          <cell r="J705">
            <v>10</v>
          </cell>
          <cell r="K705">
            <v>40</v>
          </cell>
          <cell r="L705">
            <v>0.15</v>
          </cell>
          <cell r="M705">
            <v>0</v>
          </cell>
          <cell r="N705">
            <v>0.05</v>
          </cell>
          <cell r="O705">
            <v>0</v>
          </cell>
          <cell r="P705">
            <v>0</v>
          </cell>
          <cell r="Q705">
            <v>0</v>
          </cell>
        </row>
        <row r="706">
          <cell r="C706" t="str">
            <v>Kentang</v>
          </cell>
          <cell r="D706">
            <v>25</v>
          </cell>
          <cell r="E706">
            <v>20.75</v>
          </cell>
          <cell r="F706">
            <v>0.5</v>
          </cell>
          <cell r="G706">
            <v>2.5000000000000001E-2</v>
          </cell>
          <cell r="H706">
            <v>4.7750000000000004</v>
          </cell>
          <cell r="I706">
            <v>19.45</v>
          </cell>
          <cell r="J706">
            <v>2.75</v>
          </cell>
          <cell r="K706">
            <v>14</v>
          </cell>
          <cell r="L706">
            <v>0.17499999999999999</v>
          </cell>
          <cell r="M706">
            <v>0</v>
          </cell>
          <cell r="N706">
            <v>2.5700000000000001E-2</v>
          </cell>
          <cell r="O706">
            <v>4.25</v>
          </cell>
          <cell r="P706">
            <v>0</v>
          </cell>
          <cell r="Q706">
            <v>0</v>
          </cell>
        </row>
        <row r="707">
          <cell r="C707" t="str">
            <v>Wortel</v>
          </cell>
          <cell r="D707">
            <v>25</v>
          </cell>
          <cell r="E707">
            <v>10.5</v>
          </cell>
          <cell r="F707">
            <v>0.3</v>
          </cell>
          <cell r="G707">
            <v>7.4999999999999997E-2</v>
          </cell>
          <cell r="H707">
            <v>2.3250000000000002</v>
          </cell>
          <cell r="I707">
            <v>22.05</v>
          </cell>
          <cell r="J707">
            <v>9.75</v>
          </cell>
          <cell r="K707">
            <v>9.75</v>
          </cell>
          <cell r="L707">
            <v>0.2</v>
          </cell>
          <cell r="M707">
            <v>3000</v>
          </cell>
          <cell r="N707">
            <v>1.4999999999999999E-2</v>
          </cell>
          <cell r="O707">
            <v>1.5</v>
          </cell>
          <cell r="P707">
            <v>0</v>
          </cell>
          <cell r="Q707">
            <v>0</v>
          </cell>
        </row>
        <row r="708">
          <cell r="C708" t="str">
            <v>Ayam</v>
          </cell>
          <cell r="D708">
            <v>25</v>
          </cell>
          <cell r="E708">
            <v>75.5</v>
          </cell>
          <cell r="F708">
            <v>4.55</v>
          </cell>
          <cell r="G708">
            <v>6.25</v>
          </cell>
          <cell r="H708">
            <v>0</v>
          </cell>
          <cell r="I708">
            <v>13.975</v>
          </cell>
          <cell r="J708">
            <v>3.5</v>
          </cell>
          <cell r="K708">
            <v>50</v>
          </cell>
          <cell r="L708">
            <v>0.375</v>
          </cell>
          <cell r="M708">
            <v>202.5</v>
          </cell>
          <cell r="N708">
            <v>0.02</v>
          </cell>
          <cell r="O708">
            <v>0</v>
          </cell>
          <cell r="P708">
            <v>125</v>
          </cell>
          <cell r="Q708">
            <v>0</v>
          </cell>
        </row>
        <row r="709">
          <cell r="B709" t="str">
            <v>Sop macaroni</v>
          </cell>
          <cell r="E709">
            <v>288.25</v>
          </cell>
          <cell r="F709">
            <v>9.6999999999999993</v>
          </cell>
          <cell r="G709">
            <v>6.55</v>
          </cell>
          <cell r="H709">
            <v>46.45</v>
          </cell>
          <cell r="I709">
            <v>61.325000000000003</v>
          </cell>
          <cell r="J709">
            <v>26</v>
          </cell>
          <cell r="K709">
            <v>113.75</v>
          </cell>
          <cell r="L709">
            <v>0.9</v>
          </cell>
          <cell r="M709">
            <v>3202.5</v>
          </cell>
          <cell r="N709">
            <v>0.11070000000000001</v>
          </cell>
          <cell r="O709">
            <v>5.75</v>
          </cell>
          <cell r="P709">
            <v>125</v>
          </cell>
          <cell r="Q709">
            <v>0</v>
          </cell>
        </row>
        <row r="710">
          <cell r="B710" t="str">
            <v xml:space="preserve"> Soto ayam</v>
          </cell>
          <cell r="C710" t="str">
            <v>Bihun</v>
          </cell>
          <cell r="D710">
            <v>50</v>
          </cell>
          <cell r="E710">
            <v>180</v>
          </cell>
          <cell r="F710">
            <v>2.35</v>
          </cell>
          <cell r="G710">
            <v>0.05</v>
          </cell>
          <cell r="H710">
            <v>41.05</v>
          </cell>
          <cell r="I710">
            <v>6.45</v>
          </cell>
          <cell r="J710">
            <v>3</v>
          </cell>
          <cell r="K710">
            <v>17.5</v>
          </cell>
          <cell r="L710">
            <v>0.9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</row>
        <row r="711">
          <cell r="C711" t="str">
            <v>Ayam</v>
          </cell>
          <cell r="D711">
            <v>25</v>
          </cell>
          <cell r="E711">
            <v>75.5</v>
          </cell>
          <cell r="F711">
            <v>4.55</v>
          </cell>
          <cell r="G711">
            <v>6.25</v>
          </cell>
          <cell r="H711">
            <v>0</v>
          </cell>
          <cell r="I711">
            <v>13.975</v>
          </cell>
          <cell r="J711">
            <v>3.5</v>
          </cell>
          <cell r="K711">
            <v>50</v>
          </cell>
          <cell r="L711">
            <v>0.375</v>
          </cell>
          <cell r="M711">
            <v>202.5</v>
          </cell>
          <cell r="N711">
            <v>0.02</v>
          </cell>
          <cell r="O711">
            <v>0</v>
          </cell>
          <cell r="P711">
            <v>125</v>
          </cell>
          <cell r="Q711">
            <v>0</v>
          </cell>
        </row>
        <row r="712">
          <cell r="C712" t="str">
            <v>Kol putih</v>
          </cell>
          <cell r="D712">
            <v>50</v>
          </cell>
          <cell r="E712">
            <v>12</v>
          </cell>
          <cell r="F712">
            <v>0.7</v>
          </cell>
          <cell r="G712">
            <v>0.1</v>
          </cell>
          <cell r="H712">
            <v>2.65</v>
          </cell>
          <cell r="I712">
            <v>46.2</v>
          </cell>
          <cell r="J712">
            <v>23</v>
          </cell>
          <cell r="K712">
            <v>15.5</v>
          </cell>
          <cell r="L712">
            <v>0.25</v>
          </cell>
          <cell r="M712">
            <v>40</v>
          </cell>
          <cell r="N712">
            <v>0.03</v>
          </cell>
          <cell r="O712">
            <v>25</v>
          </cell>
          <cell r="P712">
            <v>0</v>
          </cell>
          <cell r="Q712">
            <v>0.45</v>
          </cell>
        </row>
        <row r="713">
          <cell r="C713" t="str">
            <v>Kentang</v>
          </cell>
          <cell r="D713">
            <v>25</v>
          </cell>
          <cell r="E713">
            <v>20.75</v>
          </cell>
          <cell r="F713">
            <v>0.5</v>
          </cell>
          <cell r="G713">
            <v>2.5000000000000001E-2</v>
          </cell>
          <cell r="H713">
            <v>4.7750000000000004</v>
          </cell>
          <cell r="I713">
            <v>19.45</v>
          </cell>
          <cell r="J713">
            <v>2.75</v>
          </cell>
          <cell r="K713">
            <v>14</v>
          </cell>
          <cell r="L713">
            <v>0.17499999999999999</v>
          </cell>
          <cell r="M713">
            <v>0</v>
          </cell>
          <cell r="N713">
            <v>2.5700000000000001E-2</v>
          </cell>
          <cell r="O713">
            <v>4.25</v>
          </cell>
          <cell r="P713">
            <v>0</v>
          </cell>
          <cell r="Q713">
            <v>0</v>
          </cell>
        </row>
        <row r="714">
          <cell r="C714" t="str">
            <v>Minyak</v>
          </cell>
          <cell r="D714">
            <v>5</v>
          </cell>
          <cell r="E714">
            <v>43.5</v>
          </cell>
          <cell r="F714">
            <v>0.05</v>
          </cell>
          <cell r="G714">
            <v>4.9000000000000004</v>
          </cell>
          <cell r="H714">
            <v>0</v>
          </cell>
          <cell r="I714">
            <v>0.03</v>
          </cell>
          <cell r="J714">
            <v>0.15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</row>
        <row r="715">
          <cell r="C715" t="str">
            <v>Daun Bawang</v>
          </cell>
          <cell r="D715">
            <v>10</v>
          </cell>
          <cell r="E715">
            <v>3.5</v>
          </cell>
          <cell r="F715">
            <v>0.18</v>
          </cell>
          <cell r="G715">
            <v>7.0000000000000007E-2</v>
          </cell>
          <cell r="H715">
            <v>0.53</v>
          </cell>
          <cell r="I715">
            <v>7.0000000000000007E-2</v>
          </cell>
          <cell r="J715">
            <v>5.5</v>
          </cell>
          <cell r="K715">
            <v>3.9</v>
          </cell>
          <cell r="L715">
            <v>0.72</v>
          </cell>
          <cell r="M715">
            <v>41</v>
          </cell>
          <cell r="N715">
            <v>8.9999999999999993E-3</v>
          </cell>
          <cell r="O715">
            <v>3.7</v>
          </cell>
          <cell r="P715">
            <v>0</v>
          </cell>
          <cell r="Q715">
            <v>0</v>
          </cell>
        </row>
        <row r="716">
          <cell r="B716" t="str">
            <v>Soto ayam</v>
          </cell>
          <cell r="E716">
            <v>335.25</v>
          </cell>
          <cell r="F716">
            <v>8.33</v>
          </cell>
          <cell r="G716">
            <v>11.395</v>
          </cell>
          <cell r="H716">
            <v>49.005000000000003</v>
          </cell>
          <cell r="I716">
            <v>86.174999999999997</v>
          </cell>
          <cell r="J716">
            <v>37.9</v>
          </cell>
          <cell r="K716">
            <v>100.9</v>
          </cell>
          <cell r="L716">
            <v>2.42</v>
          </cell>
          <cell r="M716">
            <v>283.5</v>
          </cell>
          <cell r="N716">
            <v>8.4699999999999998E-2</v>
          </cell>
          <cell r="O716">
            <v>32.950000000000003</v>
          </cell>
          <cell r="P716">
            <v>125</v>
          </cell>
          <cell r="Q716">
            <v>0.45</v>
          </cell>
        </row>
        <row r="717">
          <cell r="B717" t="str">
            <v xml:space="preserve"> Sop kc merah</v>
          </cell>
          <cell r="C717" t="str">
            <v>Wortel</v>
          </cell>
          <cell r="D717">
            <v>50</v>
          </cell>
          <cell r="E717">
            <v>21</v>
          </cell>
          <cell r="F717">
            <v>0.6</v>
          </cell>
          <cell r="G717">
            <v>0.15</v>
          </cell>
          <cell r="H717">
            <v>4.6500000000000004</v>
          </cell>
          <cell r="I717">
            <v>44.1</v>
          </cell>
          <cell r="J717">
            <v>19.5</v>
          </cell>
          <cell r="K717">
            <v>19.5</v>
          </cell>
          <cell r="L717">
            <v>0.4</v>
          </cell>
          <cell r="M717">
            <v>6000</v>
          </cell>
          <cell r="N717">
            <v>0.03</v>
          </cell>
          <cell r="O717">
            <v>3</v>
          </cell>
          <cell r="P717">
            <v>0</v>
          </cell>
          <cell r="Q717">
            <v>0</v>
          </cell>
        </row>
        <row r="718">
          <cell r="C718" t="str">
            <v>Kc merah</v>
          </cell>
          <cell r="D718">
            <v>50</v>
          </cell>
          <cell r="E718">
            <v>168</v>
          </cell>
          <cell r="F718">
            <v>11.55</v>
          </cell>
          <cell r="G718">
            <v>85</v>
          </cell>
          <cell r="H718">
            <v>29.75</v>
          </cell>
          <cell r="I718">
            <v>6</v>
          </cell>
          <cell r="J718">
            <v>40</v>
          </cell>
          <cell r="K718">
            <v>200</v>
          </cell>
          <cell r="L718">
            <v>2.5</v>
          </cell>
          <cell r="M718">
            <v>0</v>
          </cell>
          <cell r="N718">
            <v>0.3</v>
          </cell>
          <cell r="O718">
            <v>0</v>
          </cell>
          <cell r="P718">
            <v>0</v>
          </cell>
          <cell r="Q718">
            <v>1.9</v>
          </cell>
        </row>
        <row r="719">
          <cell r="C719" t="str">
            <v>Kentang</v>
          </cell>
          <cell r="D719">
            <v>50</v>
          </cell>
          <cell r="E719">
            <v>41.5</v>
          </cell>
          <cell r="F719">
            <v>1</v>
          </cell>
          <cell r="G719">
            <v>0.05</v>
          </cell>
          <cell r="H719">
            <v>9.5500000000000007</v>
          </cell>
          <cell r="I719">
            <v>38.9</v>
          </cell>
          <cell r="J719">
            <v>5.5</v>
          </cell>
          <cell r="K719">
            <v>28</v>
          </cell>
          <cell r="L719">
            <v>0.35</v>
          </cell>
          <cell r="M719">
            <v>0</v>
          </cell>
          <cell r="N719">
            <v>5.1400000000000001E-2</v>
          </cell>
          <cell r="O719">
            <v>8.5</v>
          </cell>
          <cell r="P719">
            <v>0</v>
          </cell>
          <cell r="Q719">
            <v>0</v>
          </cell>
        </row>
        <row r="720">
          <cell r="C720" t="str">
            <v>Daging sapi</v>
          </cell>
          <cell r="D720">
            <v>25</v>
          </cell>
          <cell r="E720">
            <v>51.75</v>
          </cell>
          <cell r="F720">
            <v>4.7</v>
          </cell>
          <cell r="G720">
            <v>3.5</v>
          </cell>
          <cell r="H720">
            <v>0</v>
          </cell>
          <cell r="I720">
            <v>16.5</v>
          </cell>
          <cell r="J720">
            <v>2.75</v>
          </cell>
          <cell r="K720">
            <v>42.5</v>
          </cell>
          <cell r="L720">
            <v>0.7</v>
          </cell>
          <cell r="M720">
            <v>7.5</v>
          </cell>
          <cell r="N720">
            <v>0.02</v>
          </cell>
          <cell r="O720">
            <v>0</v>
          </cell>
          <cell r="P720">
            <v>262.5</v>
          </cell>
          <cell r="Q720">
            <v>0</v>
          </cell>
        </row>
        <row r="721">
          <cell r="B721" t="str">
            <v>Sop kacang merah</v>
          </cell>
          <cell r="E721">
            <v>282.25</v>
          </cell>
          <cell r="F721">
            <v>17.850000000000001</v>
          </cell>
          <cell r="G721">
            <v>88.7</v>
          </cell>
          <cell r="H721">
            <v>43.95</v>
          </cell>
          <cell r="I721">
            <v>105.5</v>
          </cell>
          <cell r="J721">
            <v>67.75</v>
          </cell>
          <cell r="K721">
            <v>290</v>
          </cell>
          <cell r="L721">
            <v>3.95</v>
          </cell>
          <cell r="M721">
            <v>6007.5</v>
          </cell>
          <cell r="N721">
            <v>0.40139999999999998</v>
          </cell>
          <cell r="O721">
            <v>11.5</v>
          </cell>
          <cell r="P721">
            <v>262.5</v>
          </cell>
          <cell r="Q721">
            <v>1.9</v>
          </cell>
        </row>
        <row r="722">
          <cell r="B722" t="str">
            <v xml:space="preserve"> Pecel sayuran</v>
          </cell>
          <cell r="C722" t="str">
            <v>Gula merah</v>
          </cell>
          <cell r="D722">
            <v>25</v>
          </cell>
          <cell r="E722">
            <v>92</v>
          </cell>
          <cell r="F722">
            <v>0</v>
          </cell>
          <cell r="G722">
            <v>0</v>
          </cell>
          <cell r="H722">
            <v>23.75</v>
          </cell>
          <cell r="I722">
            <v>2.25</v>
          </cell>
          <cell r="J722">
            <v>18.8</v>
          </cell>
          <cell r="K722">
            <v>8.75</v>
          </cell>
          <cell r="L722">
            <v>0.75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</row>
        <row r="723">
          <cell r="C723" t="str">
            <v>Kc tanah</v>
          </cell>
          <cell r="D723">
            <v>25</v>
          </cell>
          <cell r="E723">
            <v>139.75</v>
          </cell>
          <cell r="F723">
            <v>6.73</v>
          </cell>
          <cell r="G723">
            <v>11.05</v>
          </cell>
          <cell r="H723">
            <v>5.9</v>
          </cell>
          <cell r="I723">
            <v>0.65</v>
          </cell>
          <cell r="J723">
            <v>18.5</v>
          </cell>
          <cell r="K723">
            <v>98.25</v>
          </cell>
          <cell r="L723">
            <v>0.48</v>
          </cell>
          <cell r="N723">
            <v>0.08</v>
          </cell>
          <cell r="P723">
            <v>0</v>
          </cell>
          <cell r="Q723">
            <v>0</v>
          </cell>
        </row>
        <row r="724">
          <cell r="C724" t="str">
            <v>Sawi hijau</v>
          </cell>
          <cell r="D724">
            <v>25</v>
          </cell>
          <cell r="E724">
            <v>5.5</v>
          </cell>
          <cell r="F724">
            <v>0.57499999999999996</v>
          </cell>
          <cell r="G724">
            <v>7.4999999999999997E-2</v>
          </cell>
          <cell r="H724">
            <v>1</v>
          </cell>
          <cell r="I724">
            <v>23.05</v>
          </cell>
          <cell r="J724">
            <v>55</v>
          </cell>
          <cell r="K724">
            <v>9.5</v>
          </cell>
          <cell r="L724">
            <v>0.72499999999999998</v>
          </cell>
          <cell r="M724">
            <v>1615</v>
          </cell>
          <cell r="N724">
            <v>2.2499999999999999E-2</v>
          </cell>
          <cell r="O724">
            <v>25.5</v>
          </cell>
          <cell r="P724">
            <v>0</v>
          </cell>
          <cell r="Q724">
            <v>0</v>
          </cell>
        </row>
        <row r="725">
          <cell r="C725" t="str">
            <v>Kool putih</v>
          </cell>
          <cell r="D725">
            <v>25</v>
          </cell>
          <cell r="E725">
            <v>6</v>
          </cell>
          <cell r="F725">
            <v>0.35</v>
          </cell>
          <cell r="G725">
            <v>0.05</v>
          </cell>
          <cell r="H725">
            <v>1.325</v>
          </cell>
          <cell r="I725">
            <v>23.1</v>
          </cell>
          <cell r="J725">
            <v>12.5</v>
          </cell>
          <cell r="K725">
            <v>7.75</v>
          </cell>
          <cell r="L725">
            <v>0.125</v>
          </cell>
          <cell r="M725">
            <v>20</v>
          </cell>
          <cell r="N725">
            <v>1.4999999999999999E-2</v>
          </cell>
          <cell r="O725">
            <v>12.5</v>
          </cell>
          <cell r="P725">
            <v>0</v>
          </cell>
          <cell r="Q725">
            <v>0.22500000000000001</v>
          </cell>
        </row>
        <row r="726">
          <cell r="C726" t="str">
            <v>Kacang panjang</v>
          </cell>
          <cell r="D726">
            <v>25</v>
          </cell>
          <cell r="E726">
            <v>11</v>
          </cell>
          <cell r="F726">
            <v>0.67500000000000004</v>
          </cell>
          <cell r="G726">
            <v>7.4999999999999997E-2</v>
          </cell>
          <cell r="H726">
            <v>1.95</v>
          </cell>
          <cell r="I726">
            <v>22.125</v>
          </cell>
          <cell r="J726">
            <v>12.25</v>
          </cell>
          <cell r="K726">
            <v>86.75</v>
          </cell>
          <cell r="L726">
            <v>0.17499999999999999</v>
          </cell>
          <cell r="M726">
            <v>83.75</v>
          </cell>
          <cell r="N726">
            <v>3.2500000000000001E-2</v>
          </cell>
          <cell r="O726">
            <v>5.25</v>
          </cell>
          <cell r="P726">
            <v>0</v>
          </cell>
          <cell r="Q726">
            <v>0.35</v>
          </cell>
        </row>
        <row r="727">
          <cell r="C727" t="str">
            <v>Ketimun</v>
          </cell>
          <cell r="D727">
            <v>25</v>
          </cell>
          <cell r="E727">
            <v>3</v>
          </cell>
          <cell r="F727">
            <v>0.17499999999999999</v>
          </cell>
          <cell r="G727">
            <v>2.5000000000000001E-3</v>
          </cell>
          <cell r="H727">
            <v>0.67500000000000004</v>
          </cell>
          <cell r="I727">
            <v>24.5</v>
          </cell>
          <cell r="J727">
            <v>2.5</v>
          </cell>
          <cell r="K727">
            <v>5.25</v>
          </cell>
          <cell r="L727">
            <v>7.0000000000000007E-2</v>
          </cell>
          <cell r="M727">
            <v>0</v>
          </cell>
          <cell r="N727">
            <v>7.4999999999999997E-3</v>
          </cell>
          <cell r="O727">
            <v>2</v>
          </cell>
          <cell r="P727">
            <v>0</v>
          </cell>
          <cell r="Q727">
            <v>0</v>
          </cell>
        </row>
        <row r="728">
          <cell r="B728" t="str">
            <v>Pecel sayuran</v>
          </cell>
          <cell r="E728">
            <v>257.25</v>
          </cell>
          <cell r="F728">
            <v>8.5050000000000008</v>
          </cell>
          <cell r="G728">
            <v>11.2525</v>
          </cell>
          <cell r="H728">
            <v>34.6</v>
          </cell>
          <cell r="I728">
            <v>95.674999999999997</v>
          </cell>
          <cell r="J728">
            <v>119.55</v>
          </cell>
          <cell r="K728">
            <v>216.25</v>
          </cell>
          <cell r="L728">
            <v>2.3250000000000002</v>
          </cell>
          <cell r="M728">
            <v>1718.75</v>
          </cell>
          <cell r="N728">
            <v>0.1575</v>
          </cell>
          <cell r="O728">
            <v>45.25</v>
          </cell>
          <cell r="P728">
            <v>0</v>
          </cell>
          <cell r="Q728">
            <v>0.57499999999999996</v>
          </cell>
        </row>
        <row r="729">
          <cell r="B729" t="str">
            <v xml:space="preserve"> Bakwan jagung</v>
          </cell>
          <cell r="C729" t="str">
            <v>jagung manis</v>
          </cell>
          <cell r="D729">
            <v>25</v>
          </cell>
          <cell r="E729">
            <v>8.25</v>
          </cell>
          <cell r="F729">
            <v>0.55000000000000004</v>
          </cell>
          <cell r="G729">
            <v>0.02</v>
          </cell>
          <cell r="H729">
            <v>1.85</v>
          </cell>
          <cell r="I729">
            <v>22.75</v>
          </cell>
          <cell r="J729">
            <v>1.75</v>
          </cell>
          <cell r="K729">
            <v>25</v>
          </cell>
          <cell r="L729">
            <v>0.12</v>
          </cell>
          <cell r="M729">
            <v>50</v>
          </cell>
          <cell r="N729">
            <v>0.02</v>
          </cell>
          <cell r="O729">
            <v>2</v>
          </cell>
        </row>
        <row r="730">
          <cell r="C730" t="str">
            <v>Minyak</v>
          </cell>
          <cell r="D730">
            <v>5</v>
          </cell>
          <cell r="E730">
            <v>43.5</v>
          </cell>
          <cell r="F730">
            <v>0.05</v>
          </cell>
          <cell r="G730">
            <v>4.9000000000000004</v>
          </cell>
          <cell r="H730">
            <v>0</v>
          </cell>
          <cell r="I730">
            <v>0.03</v>
          </cell>
          <cell r="J730">
            <v>0.15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</row>
        <row r="731">
          <cell r="C731" t="str">
            <v>Terigu</v>
          </cell>
          <cell r="D731">
            <v>25</v>
          </cell>
          <cell r="E731">
            <v>89.25</v>
          </cell>
          <cell r="F731">
            <v>2.2250000000000001</v>
          </cell>
          <cell r="G731">
            <v>0.32500000000000001</v>
          </cell>
          <cell r="H731">
            <v>19.324999999999999</v>
          </cell>
          <cell r="I731">
            <v>0.125</v>
          </cell>
          <cell r="J731">
            <v>4</v>
          </cell>
          <cell r="K731">
            <v>26.5</v>
          </cell>
          <cell r="L731">
            <v>0.3</v>
          </cell>
          <cell r="M731">
            <v>0</v>
          </cell>
          <cell r="N731">
            <v>0.03</v>
          </cell>
          <cell r="O731">
            <v>0</v>
          </cell>
        </row>
        <row r="732">
          <cell r="B732" t="str">
            <v>Bakwan jagung</v>
          </cell>
          <cell r="E732">
            <v>141</v>
          </cell>
          <cell r="F732">
            <v>2.8250000000000002</v>
          </cell>
          <cell r="G732">
            <v>5.2450000000000001</v>
          </cell>
          <cell r="H732">
            <v>21.175000000000001</v>
          </cell>
          <cell r="I732">
            <v>22.905000000000001</v>
          </cell>
          <cell r="J732">
            <v>5.9</v>
          </cell>
          <cell r="K732">
            <v>51.5</v>
          </cell>
          <cell r="L732">
            <v>0.42</v>
          </cell>
          <cell r="M732">
            <v>50</v>
          </cell>
          <cell r="N732">
            <v>0.05</v>
          </cell>
          <cell r="O732">
            <v>2</v>
          </cell>
        </row>
        <row r="733">
          <cell r="B733" t="str">
            <v xml:space="preserve"> Sop oyong soun</v>
          </cell>
          <cell r="C733" t="str">
            <v>Oyong</v>
          </cell>
          <cell r="D733">
            <v>25</v>
          </cell>
          <cell r="E733">
            <v>4.5</v>
          </cell>
          <cell r="F733">
            <v>0.2</v>
          </cell>
          <cell r="G733">
            <v>0.05</v>
          </cell>
          <cell r="H733">
            <v>1.0249999999999999</v>
          </cell>
          <cell r="I733">
            <v>23.625</v>
          </cell>
          <cell r="J733">
            <v>4.75</v>
          </cell>
          <cell r="K733">
            <v>8.25</v>
          </cell>
          <cell r="L733">
            <v>0.22500000000000001</v>
          </cell>
          <cell r="M733">
            <v>95</v>
          </cell>
          <cell r="N733">
            <v>7.4999999999999997E-3</v>
          </cell>
          <cell r="O733">
            <v>2</v>
          </cell>
        </row>
        <row r="734">
          <cell r="C734" t="str">
            <v>Wortel</v>
          </cell>
          <cell r="D734">
            <v>25</v>
          </cell>
          <cell r="E734">
            <v>10.5</v>
          </cell>
          <cell r="F734">
            <v>0.3</v>
          </cell>
          <cell r="G734">
            <v>7.4999999999999997E-2</v>
          </cell>
          <cell r="H734">
            <v>2.3166666666666664</v>
          </cell>
          <cell r="I734">
            <v>0</v>
          </cell>
          <cell r="J734">
            <v>9.75</v>
          </cell>
          <cell r="K734">
            <v>0</v>
          </cell>
          <cell r="L734">
            <v>0.2</v>
          </cell>
          <cell r="M734">
            <v>3000</v>
          </cell>
          <cell r="N734">
            <v>0.15</v>
          </cell>
          <cell r="O734">
            <v>1.5</v>
          </cell>
        </row>
        <row r="735">
          <cell r="C735" t="str">
            <v>Soun</v>
          </cell>
          <cell r="D735">
            <v>25</v>
          </cell>
          <cell r="E735">
            <v>90</v>
          </cell>
          <cell r="F735">
            <v>1.175</v>
          </cell>
          <cell r="G735">
            <v>2.5000000000000001E-2</v>
          </cell>
          <cell r="H735">
            <v>20.524999999999999</v>
          </cell>
          <cell r="I735">
            <v>3.2250000000000001</v>
          </cell>
          <cell r="J735">
            <v>1.5</v>
          </cell>
          <cell r="K735">
            <v>8.75</v>
          </cell>
          <cell r="L735">
            <v>0.45</v>
          </cell>
          <cell r="M735">
            <v>0</v>
          </cell>
          <cell r="N735">
            <v>0</v>
          </cell>
          <cell r="O735">
            <v>0</v>
          </cell>
        </row>
        <row r="736">
          <cell r="B736" t="str">
            <v>Sop oyong soun</v>
          </cell>
          <cell r="E736">
            <v>105</v>
          </cell>
          <cell r="F736">
            <v>1.675</v>
          </cell>
          <cell r="G736">
            <v>0.15</v>
          </cell>
          <cell r="H736">
            <v>23.866666666666664</v>
          </cell>
          <cell r="I736">
            <v>26.85</v>
          </cell>
          <cell r="J736">
            <v>16</v>
          </cell>
          <cell r="K736">
            <v>17</v>
          </cell>
          <cell r="L736">
            <v>0.875</v>
          </cell>
          <cell r="M736">
            <v>3095</v>
          </cell>
          <cell r="N736">
            <v>0.1575</v>
          </cell>
          <cell r="O736">
            <v>3.5</v>
          </cell>
        </row>
        <row r="737">
          <cell r="B737" t="str">
            <v xml:space="preserve"> Soto Banjar</v>
          </cell>
          <cell r="C737" t="str">
            <v xml:space="preserve">Ayam </v>
          </cell>
          <cell r="D737">
            <v>40</v>
          </cell>
          <cell r="E737">
            <v>38</v>
          </cell>
          <cell r="F737">
            <v>7.28</v>
          </cell>
          <cell r="G737">
            <v>1</v>
          </cell>
          <cell r="H737">
            <v>0</v>
          </cell>
          <cell r="I737">
            <v>0.56000000000000005</v>
          </cell>
          <cell r="J737">
            <v>5.6</v>
          </cell>
          <cell r="K737">
            <v>80</v>
          </cell>
          <cell r="L737">
            <v>0.6</v>
          </cell>
          <cell r="M737">
            <v>97.2</v>
          </cell>
          <cell r="N737">
            <v>3.2000000000000001E-2</v>
          </cell>
          <cell r="O737">
            <v>0</v>
          </cell>
        </row>
        <row r="738">
          <cell r="C738" t="str">
            <v>Bihun</v>
          </cell>
          <cell r="D738">
            <v>25</v>
          </cell>
          <cell r="E738">
            <v>90</v>
          </cell>
          <cell r="F738">
            <v>1.17</v>
          </cell>
          <cell r="G738">
            <v>0.02</v>
          </cell>
          <cell r="H738">
            <v>20.52</v>
          </cell>
          <cell r="I738">
            <v>3.22</v>
          </cell>
          <cell r="J738">
            <v>1.5</v>
          </cell>
          <cell r="K738">
            <v>8.75</v>
          </cell>
          <cell r="L738">
            <v>0.45</v>
          </cell>
          <cell r="M738">
            <v>0</v>
          </cell>
          <cell r="N738">
            <v>0</v>
          </cell>
          <cell r="O738">
            <v>0</v>
          </cell>
        </row>
        <row r="739">
          <cell r="C739" t="str">
            <v>Telur</v>
          </cell>
          <cell r="D739">
            <v>25</v>
          </cell>
          <cell r="E739">
            <v>40.5</v>
          </cell>
          <cell r="F739">
            <v>3.2</v>
          </cell>
          <cell r="G739">
            <v>2.875</v>
          </cell>
          <cell r="H739">
            <v>0.17</v>
          </cell>
          <cell r="I739">
            <v>18.5</v>
          </cell>
          <cell r="J739">
            <v>13.5</v>
          </cell>
          <cell r="K739">
            <v>45</v>
          </cell>
          <cell r="L739">
            <v>0.67</v>
          </cell>
          <cell r="M739">
            <v>225</v>
          </cell>
          <cell r="N739">
            <v>0.02</v>
          </cell>
          <cell r="O739">
            <v>0</v>
          </cell>
        </row>
        <row r="740">
          <cell r="C740" t="str">
            <v>Daun Bawang</v>
          </cell>
          <cell r="D740">
            <v>10</v>
          </cell>
          <cell r="E740">
            <v>3.5</v>
          </cell>
          <cell r="F740">
            <v>0.18</v>
          </cell>
          <cell r="G740">
            <v>7.0000000000000007E-2</v>
          </cell>
          <cell r="H740">
            <v>0.53</v>
          </cell>
          <cell r="I740">
            <v>7.0000000000000007E-2</v>
          </cell>
          <cell r="J740">
            <v>5.5</v>
          </cell>
          <cell r="K740">
            <v>3.9</v>
          </cell>
          <cell r="L740">
            <v>0.72</v>
          </cell>
          <cell r="M740">
            <v>41</v>
          </cell>
          <cell r="N740">
            <v>8.9999999999999993E-3</v>
          </cell>
          <cell r="O740">
            <v>3.7</v>
          </cell>
        </row>
        <row r="741">
          <cell r="B741" t="str">
            <v>Soto Banjar</v>
          </cell>
          <cell r="E741">
            <v>172</v>
          </cell>
          <cell r="F741">
            <v>11.83</v>
          </cell>
          <cell r="G741">
            <v>3.9649999999999999</v>
          </cell>
          <cell r="H741">
            <v>21.22</v>
          </cell>
          <cell r="I741">
            <v>22.35</v>
          </cell>
          <cell r="J741">
            <v>26.1</v>
          </cell>
          <cell r="K741">
            <v>137.65</v>
          </cell>
          <cell r="L741">
            <v>2.44</v>
          </cell>
          <cell r="M741">
            <v>363.2</v>
          </cell>
          <cell r="N741">
            <v>6.1000000000000006E-2</v>
          </cell>
          <cell r="O741">
            <v>3.7</v>
          </cell>
        </row>
        <row r="742">
          <cell r="B742" t="str">
            <v xml:space="preserve"> Dadar sayuran</v>
          </cell>
          <cell r="C742" t="str">
            <v>Telur</v>
          </cell>
          <cell r="D742">
            <v>30</v>
          </cell>
          <cell r="E742">
            <v>43.74</v>
          </cell>
          <cell r="F742">
            <v>3.456</v>
          </cell>
          <cell r="G742">
            <v>3.105</v>
          </cell>
          <cell r="H742">
            <v>0.189</v>
          </cell>
          <cell r="I742">
            <v>19.98</v>
          </cell>
          <cell r="J742">
            <v>14.58</v>
          </cell>
          <cell r="K742">
            <v>48.6</v>
          </cell>
          <cell r="L742">
            <v>0.72899999999999998</v>
          </cell>
          <cell r="M742">
            <v>2430</v>
          </cell>
          <cell r="N742">
            <v>2.7E-2</v>
          </cell>
          <cell r="O742">
            <v>0</v>
          </cell>
        </row>
        <row r="743">
          <cell r="C743" t="str">
            <v>Minyak</v>
          </cell>
          <cell r="D743">
            <v>5</v>
          </cell>
          <cell r="E743">
            <v>43.5</v>
          </cell>
          <cell r="F743">
            <v>0.05</v>
          </cell>
          <cell r="G743">
            <v>4.9000000000000004</v>
          </cell>
          <cell r="H743">
            <v>0</v>
          </cell>
          <cell r="I743">
            <v>0.03</v>
          </cell>
          <cell r="J743">
            <v>0.15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C744" t="str">
            <v>Wortel</v>
          </cell>
          <cell r="D744">
            <v>10</v>
          </cell>
          <cell r="E744">
            <v>3.6960000000000002</v>
          </cell>
          <cell r="F744">
            <v>0.1056</v>
          </cell>
          <cell r="G744">
            <v>2.64E-2</v>
          </cell>
          <cell r="H744">
            <v>0.81840000000000013</v>
          </cell>
          <cell r="I744">
            <v>7.7615999999999996</v>
          </cell>
          <cell r="J744">
            <v>3.4319999999999999</v>
          </cell>
          <cell r="K744">
            <v>3.2560000000000002</v>
          </cell>
          <cell r="L744">
            <v>7.0400000000000004E-2</v>
          </cell>
          <cell r="M744">
            <v>1056</v>
          </cell>
          <cell r="N744">
            <v>5.28E-3</v>
          </cell>
          <cell r="O744">
            <v>0.52800000000000002</v>
          </cell>
          <cell r="P744">
            <v>0</v>
          </cell>
          <cell r="Q744">
            <v>0</v>
          </cell>
        </row>
        <row r="745">
          <cell r="C745" t="str">
            <v>Bawang bombay</v>
          </cell>
          <cell r="D745">
            <v>10</v>
          </cell>
          <cell r="E745">
            <v>4.5</v>
          </cell>
          <cell r="F745">
            <v>0.14000000000000001</v>
          </cell>
          <cell r="G745">
            <v>0.02</v>
          </cell>
          <cell r="H745">
            <v>1.03</v>
          </cell>
          <cell r="I745">
            <v>8.75</v>
          </cell>
          <cell r="J745">
            <v>3.2</v>
          </cell>
          <cell r="K745">
            <v>4.4000000000000004</v>
          </cell>
          <cell r="L745">
            <v>0.05</v>
          </cell>
          <cell r="M745">
            <v>5</v>
          </cell>
          <cell r="N745">
            <v>3.0000000000000001E-3</v>
          </cell>
          <cell r="O745">
            <v>0.9</v>
          </cell>
          <cell r="P745">
            <v>0</v>
          </cell>
          <cell r="Q745">
            <v>0</v>
          </cell>
        </row>
        <row r="746">
          <cell r="B746" t="str">
            <v>Dadar sayuran</v>
          </cell>
          <cell r="E746">
            <v>95.436000000000007</v>
          </cell>
          <cell r="F746">
            <v>3.7515999999999998</v>
          </cell>
          <cell r="G746">
            <v>8.051400000000001</v>
          </cell>
          <cell r="H746">
            <v>2.0373999999999999</v>
          </cell>
          <cell r="I746">
            <v>36.521599999999999</v>
          </cell>
          <cell r="J746">
            <v>21.361999999999998</v>
          </cell>
          <cell r="K746">
            <v>56.256</v>
          </cell>
          <cell r="L746">
            <v>0.84940000000000004</v>
          </cell>
          <cell r="M746">
            <v>3491</v>
          </cell>
          <cell r="N746">
            <v>3.5280000000000006E-2</v>
          </cell>
          <cell r="O746">
            <v>1.4279999999999999</v>
          </cell>
          <cell r="P746">
            <v>0</v>
          </cell>
          <cell r="Q746">
            <v>0</v>
          </cell>
        </row>
        <row r="747">
          <cell r="B747" t="str">
            <v xml:space="preserve"> Gulai nangka muda</v>
          </cell>
          <cell r="C747" t="str">
            <v>Nangka muda</v>
          </cell>
          <cell r="D747">
            <v>100</v>
          </cell>
          <cell r="E747">
            <v>20.8</v>
          </cell>
          <cell r="F747">
            <v>1.68</v>
          </cell>
          <cell r="G747">
            <v>0.08</v>
          </cell>
          <cell r="H747">
            <v>3.92</v>
          </cell>
          <cell r="I747">
            <v>73.84</v>
          </cell>
          <cell r="J747">
            <v>40</v>
          </cell>
          <cell r="K747">
            <v>12.8</v>
          </cell>
          <cell r="L747">
            <v>0.32</v>
          </cell>
          <cell r="M747">
            <v>40</v>
          </cell>
          <cell r="N747">
            <v>1.6E-2</v>
          </cell>
          <cell r="O747">
            <v>15.2</v>
          </cell>
          <cell r="P747">
            <v>0</v>
          </cell>
          <cell r="Q747">
            <v>1.92</v>
          </cell>
        </row>
        <row r="748">
          <cell r="C748" t="str">
            <v>Santan</v>
          </cell>
          <cell r="D748">
            <v>10</v>
          </cell>
          <cell r="E748">
            <v>32.4</v>
          </cell>
          <cell r="F748">
            <v>0.42</v>
          </cell>
          <cell r="G748">
            <v>3.43</v>
          </cell>
          <cell r="H748">
            <v>0.56000000000000005</v>
          </cell>
          <cell r="I748">
            <v>5.49</v>
          </cell>
          <cell r="J748">
            <v>1.4</v>
          </cell>
          <cell r="K748">
            <v>4.5</v>
          </cell>
          <cell r="L748">
            <v>0.19</v>
          </cell>
          <cell r="M748">
            <v>0</v>
          </cell>
          <cell r="N748">
            <v>2E-3</v>
          </cell>
          <cell r="O748">
            <v>0.2</v>
          </cell>
          <cell r="P748">
            <v>185</v>
          </cell>
          <cell r="Q748">
            <v>0</v>
          </cell>
        </row>
        <row r="749">
          <cell r="B749" t="str">
            <v>Gulai Nangka muda/Sayur</v>
          </cell>
          <cell r="E749">
            <v>53.2</v>
          </cell>
          <cell r="F749">
            <v>2.1</v>
          </cell>
          <cell r="G749">
            <v>3.51</v>
          </cell>
          <cell r="H749">
            <v>4.4800000000000004</v>
          </cell>
          <cell r="I749">
            <v>79.33</v>
          </cell>
          <cell r="J749">
            <v>41.4</v>
          </cell>
          <cell r="K749">
            <v>17.3</v>
          </cell>
          <cell r="L749">
            <v>0.51</v>
          </cell>
          <cell r="M749">
            <v>40</v>
          </cell>
          <cell r="N749">
            <v>1.8000000000000002E-2</v>
          </cell>
          <cell r="O749">
            <v>15.4</v>
          </cell>
          <cell r="P749">
            <v>185</v>
          </cell>
          <cell r="Q749">
            <v>1.92</v>
          </cell>
        </row>
        <row r="750">
          <cell r="B750" t="str">
            <v xml:space="preserve"> Bobor bayam</v>
          </cell>
          <cell r="C750" t="str">
            <v>Bayam</v>
          </cell>
          <cell r="D750">
            <v>50</v>
          </cell>
          <cell r="E750">
            <v>12.78</v>
          </cell>
          <cell r="F750">
            <v>1.2424999999999999</v>
          </cell>
          <cell r="G750">
            <v>0.17749999999999999</v>
          </cell>
          <cell r="H750">
            <v>2.3075000000000001</v>
          </cell>
          <cell r="I750">
            <v>30.849499999999999</v>
          </cell>
          <cell r="J750">
            <v>94.784999999999997</v>
          </cell>
          <cell r="K750">
            <v>23.785</v>
          </cell>
          <cell r="L750">
            <v>1.3844999999999998</v>
          </cell>
          <cell r="M750">
            <v>2161.9499999999998</v>
          </cell>
          <cell r="N750">
            <v>2.8399999999999998E-2</v>
          </cell>
          <cell r="O750">
            <v>28.4</v>
          </cell>
          <cell r="P750">
            <v>0</v>
          </cell>
        </row>
        <row r="751">
          <cell r="C751" t="str">
            <v>Santan</v>
          </cell>
          <cell r="D751">
            <v>10</v>
          </cell>
          <cell r="E751">
            <v>32.4</v>
          </cell>
          <cell r="F751">
            <v>0.42</v>
          </cell>
          <cell r="G751">
            <v>3.43</v>
          </cell>
          <cell r="H751">
            <v>0.56000000000000005</v>
          </cell>
          <cell r="I751">
            <v>5.49</v>
          </cell>
          <cell r="J751">
            <v>1.4</v>
          </cell>
          <cell r="K751">
            <v>4.5</v>
          </cell>
          <cell r="L751">
            <v>0.19</v>
          </cell>
          <cell r="M751">
            <v>0</v>
          </cell>
          <cell r="N751">
            <v>2E-3</v>
          </cell>
          <cell r="O751">
            <v>0.2</v>
          </cell>
          <cell r="P751">
            <v>185</v>
          </cell>
        </row>
        <row r="752">
          <cell r="B752" t="str">
            <v>Bobor bayam</v>
          </cell>
          <cell r="E752">
            <v>45.18</v>
          </cell>
          <cell r="F752">
            <v>1.6624999999999999</v>
          </cell>
          <cell r="G752">
            <v>3.6074999999999999</v>
          </cell>
          <cell r="H752">
            <v>2.8675000000000002</v>
          </cell>
          <cell r="I752">
            <v>36.339500000000001</v>
          </cell>
          <cell r="J752">
            <v>96.185000000000002</v>
          </cell>
          <cell r="K752">
            <v>28.285</v>
          </cell>
          <cell r="L752">
            <v>1.5744999999999998</v>
          </cell>
          <cell r="M752">
            <v>2161.9499999999998</v>
          </cell>
          <cell r="N752">
            <v>3.0399999999999996E-2</v>
          </cell>
          <cell r="O752">
            <v>28.599999999999998</v>
          </cell>
          <cell r="P752">
            <v>185</v>
          </cell>
        </row>
        <row r="753">
          <cell r="B753" t="str">
            <v xml:space="preserve"> Tumis kangkung</v>
          </cell>
          <cell r="C753" t="str">
            <v>Kangkung</v>
          </cell>
          <cell r="D753">
            <v>75</v>
          </cell>
          <cell r="E753">
            <v>15.225</v>
          </cell>
          <cell r="F753">
            <v>1.575</v>
          </cell>
          <cell r="G753">
            <v>0.1575</v>
          </cell>
          <cell r="H753">
            <v>2.835</v>
          </cell>
          <cell r="I753">
            <v>47.092500000000001</v>
          </cell>
          <cell r="J753">
            <v>38.325000000000003</v>
          </cell>
          <cell r="K753">
            <v>26.25</v>
          </cell>
          <cell r="L753">
            <v>1.3125</v>
          </cell>
          <cell r="M753">
            <v>3307.5</v>
          </cell>
          <cell r="N753">
            <v>3.6749999999999998E-2</v>
          </cell>
          <cell r="O753">
            <v>16.8</v>
          </cell>
          <cell r="P753">
            <v>0</v>
          </cell>
          <cell r="Q753">
            <v>0.52500000000000002</v>
          </cell>
        </row>
        <row r="754">
          <cell r="C754" t="str">
            <v>Minyak</v>
          </cell>
          <cell r="D754">
            <v>5</v>
          </cell>
          <cell r="E754">
            <v>43.5</v>
          </cell>
          <cell r="F754">
            <v>0.05</v>
          </cell>
          <cell r="G754">
            <v>4.9000000000000004</v>
          </cell>
          <cell r="H754">
            <v>0</v>
          </cell>
          <cell r="I754">
            <v>0.03</v>
          </cell>
          <cell r="J754">
            <v>0.15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</row>
        <row r="755">
          <cell r="B755" t="str">
            <v>Tumis kangkung</v>
          </cell>
          <cell r="E755">
            <v>58.725000000000001</v>
          </cell>
          <cell r="F755">
            <v>1.625</v>
          </cell>
          <cell r="G755">
            <v>5.0575000000000001</v>
          </cell>
          <cell r="H755">
            <v>2.835</v>
          </cell>
          <cell r="I755">
            <v>47.122500000000002</v>
          </cell>
          <cell r="J755">
            <v>38.475000000000001</v>
          </cell>
          <cell r="K755">
            <v>26.25</v>
          </cell>
          <cell r="L755">
            <v>1.3125</v>
          </cell>
          <cell r="M755">
            <v>3307.5</v>
          </cell>
          <cell r="N755">
            <v>3.6749999999999998E-2</v>
          </cell>
          <cell r="O755">
            <v>16.8</v>
          </cell>
          <cell r="P755">
            <v>0</v>
          </cell>
          <cell r="Q755">
            <v>0.52500000000000002</v>
          </cell>
        </row>
        <row r="756">
          <cell r="B756" t="str">
            <v xml:space="preserve"> Semur Terong</v>
          </cell>
          <cell r="C756" t="str">
            <v>Terong</v>
          </cell>
          <cell r="D756">
            <v>50</v>
          </cell>
          <cell r="E756">
            <v>10.44</v>
          </cell>
          <cell r="F756">
            <v>0.47850000000000004</v>
          </cell>
          <cell r="G756">
            <v>8.7000000000000008E-2</v>
          </cell>
          <cell r="H756">
            <v>2.3925000000000001</v>
          </cell>
          <cell r="I756">
            <v>40.3245</v>
          </cell>
          <cell r="J756">
            <v>6.5250000000000004</v>
          </cell>
          <cell r="K756">
            <v>16.094999999999999</v>
          </cell>
          <cell r="L756">
            <v>0.17400000000000002</v>
          </cell>
          <cell r="M756">
            <v>13.05</v>
          </cell>
          <cell r="N756">
            <v>1.7399999999999999E-2</v>
          </cell>
          <cell r="O756">
            <v>2.1749999999999998</v>
          </cell>
          <cell r="P756">
            <v>0</v>
          </cell>
          <cell r="Q756">
            <v>0</v>
          </cell>
        </row>
        <row r="757">
          <cell r="C757" t="str">
            <v>Minyak</v>
          </cell>
          <cell r="D757">
            <v>5</v>
          </cell>
          <cell r="E757">
            <v>43.5</v>
          </cell>
          <cell r="F757">
            <v>0.05</v>
          </cell>
          <cell r="G757">
            <v>4.9000000000000004</v>
          </cell>
          <cell r="H757">
            <v>0</v>
          </cell>
          <cell r="I757">
            <v>0.03</v>
          </cell>
          <cell r="J757">
            <v>0.15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</row>
        <row r="758">
          <cell r="C758" t="str">
            <v>Kecap</v>
          </cell>
          <cell r="D758">
            <v>10</v>
          </cell>
          <cell r="E758">
            <v>4.5999999999999996</v>
          </cell>
          <cell r="F758">
            <v>0.56999999999999995</v>
          </cell>
          <cell r="G758">
            <v>0.13</v>
          </cell>
          <cell r="H758">
            <v>0.9</v>
          </cell>
          <cell r="I758">
            <v>6.3</v>
          </cell>
          <cell r="J758">
            <v>12.3</v>
          </cell>
          <cell r="K758">
            <v>9.6</v>
          </cell>
          <cell r="L758">
            <v>0.56999999999999995</v>
          </cell>
          <cell r="M758">
            <v>0</v>
          </cell>
          <cell r="N758">
            <v>0</v>
          </cell>
          <cell r="O758">
            <v>0</v>
          </cell>
        </row>
        <row r="759">
          <cell r="B759" t="str">
            <v>Semur Terong</v>
          </cell>
          <cell r="E759">
            <v>58.54</v>
          </cell>
          <cell r="F759">
            <v>1.1000000000000001</v>
          </cell>
          <cell r="G759">
            <v>5.12</v>
          </cell>
          <cell r="H759">
            <v>3.29</v>
          </cell>
          <cell r="I759">
            <v>46.65</v>
          </cell>
          <cell r="J759">
            <v>18.98</v>
          </cell>
          <cell r="K759">
            <v>25.7</v>
          </cell>
          <cell r="L759">
            <v>0.74</v>
          </cell>
          <cell r="M759">
            <v>13.05</v>
          </cell>
          <cell r="N759">
            <v>0.02</v>
          </cell>
          <cell r="O759">
            <v>2.1800000000000002</v>
          </cell>
          <cell r="P759">
            <v>0</v>
          </cell>
          <cell r="Q759">
            <v>0</v>
          </cell>
        </row>
        <row r="760">
          <cell r="B760" t="str">
            <v xml:space="preserve"> Tumis Pare &amp; Ebi</v>
          </cell>
          <cell r="C760" t="str">
            <v>Pare</v>
          </cell>
          <cell r="D760">
            <v>50</v>
          </cell>
          <cell r="E760">
            <v>11.164999999999999</v>
          </cell>
          <cell r="F760">
            <v>0.42350000000000004</v>
          </cell>
          <cell r="G760">
            <v>0.11549999999999999</v>
          </cell>
          <cell r="H760">
            <v>2.5409999999999999</v>
          </cell>
          <cell r="I760">
            <v>35.112000000000002</v>
          </cell>
          <cell r="J760">
            <v>17.324999999999999</v>
          </cell>
          <cell r="K760">
            <v>24.64</v>
          </cell>
          <cell r="L760">
            <v>0.53899999999999992</v>
          </cell>
          <cell r="M760">
            <v>69.3</v>
          </cell>
          <cell r="N760">
            <v>3.0800000000000001E-2</v>
          </cell>
          <cell r="O760">
            <v>20.02</v>
          </cell>
        </row>
        <row r="761">
          <cell r="C761" t="str">
            <v xml:space="preserve">Ebi </v>
          </cell>
          <cell r="D761">
            <v>50</v>
          </cell>
          <cell r="E761">
            <v>132.75</v>
          </cell>
          <cell r="F761">
            <v>28.08</v>
          </cell>
          <cell r="G761">
            <v>1.0349999999999999</v>
          </cell>
          <cell r="H761">
            <v>0.81</v>
          </cell>
          <cell r="I761">
            <v>9.3149999999999995</v>
          </cell>
          <cell r="J761">
            <v>544.04999999999995</v>
          </cell>
          <cell r="K761">
            <v>551.25</v>
          </cell>
          <cell r="L761">
            <v>2.835</v>
          </cell>
          <cell r="M761">
            <v>94.5</v>
          </cell>
          <cell r="N761">
            <v>6.3000000000000014E-2</v>
          </cell>
          <cell r="O761">
            <v>0</v>
          </cell>
        </row>
        <row r="762">
          <cell r="C762" t="str">
            <v>Minyak</v>
          </cell>
          <cell r="D762">
            <v>5</v>
          </cell>
          <cell r="E762">
            <v>43.5</v>
          </cell>
          <cell r="F762">
            <v>0.05</v>
          </cell>
          <cell r="G762">
            <v>4.9000000000000004</v>
          </cell>
          <cell r="H762">
            <v>0</v>
          </cell>
          <cell r="I762">
            <v>0.03</v>
          </cell>
          <cell r="J762">
            <v>0.15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</row>
        <row r="763">
          <cell r="B763" t="str">
            <v>Tumis Pare + Ebi</v>
          </cell>
          <cell r="E763">
            <v>187.41499999999999</v>
          </cell>
          <cell r="F763">
            <v>28.55</v>
          </cell>
          <cell r="G763">
            <v>6.05</v>
          </cell>
          <cell r="H763">
            <v>3.35</v>
          </cell>
          <cell r="I763">
            <v>44.45</v>
          </cell>
          <cell r="J763">
            <v>564.5</v>
          </cell>
          <cell r="K763">
            <v>575.89</v>
          </cell>
          <cell r="L763">
            <v>3.37</v>
          </cell>
          <cell r="M763">
            <v>163.80000000000001</v>
          </cell>
          <cell r="N763">
            <v>0.09</v>
          </cell>
          <cell r="O763">
            <v>20.02</v>
          </cell>
        </row>
        <row r="764">
          <cell r="B764" t="str">
            <v xml:space="preserve"> Kangkung Tauco</v>
          </cell>
          <cell r="C764" t="str">
            <v>Kangkung</v>
          </cell>
          <cell r="D764">
            <v>50</v>
          </cell>
          <cell r="E764">
            <v>10.15</v>
          </cell>
          <cell r="F764">
            <v>1.05</v>
          </cell>
          <cell r="G764">
            <v>0.105</v>
          </cell>
          <cell r="H764">
            <v>1.89</v>
          </cell>
          <cell r="I764">
            <v>31.395</v>
          </cell>
          <cell r="J764">
            <v>25.55</v>
          </cell>
          <cell r="K764">
            <v>17.5</v>
          </cell>
          <cell r="L764">
            <v>0.875</v>
          </cell>
          <cell r="M764">
            <v>2205</v>
          </cell>
          <cell r="N764">
            <v>2.4500000000000001E-2</v>
          </cell>
          <cell r="O764">
            <v>11.2</v>
          </cell>
          <cell r="P764">
            <v>0</v>
          </cell>
          <cell r="Q764">
            <v>0.35</v>
          </cell>
        </row>
        <row r="765">
          <cell r="C765" t="str">
            <v>Minyak</v>
          </cell>
          <cell r="D765">
            <v>5</v>
          </cell>
          <cell r="E765">
            <v>43.5</v>
          </cell>
          <cell r="F765">
            <v>0.05</v>
          </cell>
          <cell r="G765">
            <v>4.9000000000000004</v>
          </cell>
          <cell r="H765">
            <v>0</v>
          </cell>
          <cell r="I765">
            <v>0.03</v>
          </cell>
          <cell r="J765">
            <v>0.15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</row>
        <row r="766">
          <cell r="C766" t="str">
            <v>Tauco</v>
          </cell>
          <cell r="D766">
            <v>15</v>
          </cell>
          <cell r="E766">
            <v>24.9</v>
          </cell>
          <cell r="F766">
            <v>1.56</v>
          </cell>
          <cell r="G766">
            <v>0.375</v>
          </cell>
          <cell r="H766">
            <v>3.6150000000000002</v>
          </cell>
          <cell r="I766">
            <v>9.66</v>
          </cell>
          <cell r="J766">
            <v>8.25</v>
          </cell>
          <cell r="K766">
            <v>54.75</v>
          </cell>
          <cell r="L766">
            <v>0.19500000000000001</v>
          </cell>
          <cell r="M766">
            <v>3.45</v>
          </cell>
          <cell r="N766">
            <v>7.4999999999999997E-3</v>
          </cell>
          <cell r="O766">
            <v>0</v>
          </cell>
        </row>
        <row r="767">
          <cell r="B767" t="str">
            <v>Kangkung Tauco</v>
          </cell>
          <cell r="E767">
            <v>78.55</v>
          </cell>
          <cell r="F767">
            <v>2.66</v>
          </cell>
          <cell r="G767">
            <v>5.38</v>
          </cell>
          <cell r="H767">
            <v>5.5049999999999999</v>
          </cell>
          <cell r="I767">
            <v>41.085000000000001</v>
          </cell>
          <cell r="J767">
            <v>33.950000000000003</v>
          </cell>
          <cell r="K767">
            <v>72.25</v>
          </cell>
          <cell r="L767">
            <v>1.07</v>
          </cell>
          <cell r="M767">
            <v>2208.4499999999998</v>
          </cell>
          <cell r="N767">
            <v>3.2000000000000001E-2</v>
          </cell>
          <cell r="O767">
            <v>11.2</v>
          </cell>
          <cell r="P767">
            <v>0</v>
          </cell>
          <cell r="Q767">
            <v>0.35</v>
          </cell>
        </row>
        <row r="768">
          <cell r="B768" t="str">
            <v xml:space="preserve"> Ketoprak Betawi</v>
          </cell>
          <cell r="C768" t="str">
            <v>Tahu</v>
          </cell>
          <cell r="D768">
            <v>25</v>
          </cell>
          <cell r="E768">
            <v>17</v>
          </cell>
          <cell r="F768">
            <v>1.95</v>
          </cell>
          <cell r="G768">
            <v>1.1499999999999999</v>
          </cell>
          <cell r="H768">
            <v>0.4</v>
          </cell>
          <cell r="I768">
            <v>21.2</v>
          </cell>
          <cell r="J768">
            <v>31</v>
          </cell>
          <cell r="K768">
            <v>15.75</v>
          </cell>
          <cell r="L768">
            <v>0.2</v>
          </cell>
          <cell r="M768">
            <v>0</v>
          </cell>
          <cell r="N768">
            <v>1.4999999999999999E-2</v>
          </cell>
          <cell r="O768">
            <v>0</v>
          </cell>
        </row>
        <row r="769">
          <cell r="C769" t="str">
            <v>Bihun</v>
          </cell>
          <cell r="D769">
            <v>25</v>
          </cell>
          <cell r="E769">
            <v>90</v>
          </cell>
          <cell r="F769">
            <v>1.175</v>
          </cell>
          <cell r="G769">
            <v>0.25</v>
          </cell>
          <cell r="H769">
            <v>20.524999999999999</v>
          </cell>
          <cell r="I769">
            <v>1.5</v>
          </cell>
          <cell r="J769">
            <v>3.2250000000000001</v>
          </cell>
          <cell r="K769">
            <v>8.75</v>
          </cell>
          <cell r="L769">
            <v>0.45</v>
          </cell>
          <cell r="M769">
            <v>0</v>
          </cell>
          <cell r="N769">
            <v>0</v>
          </cell>
          <cell r="O769">
            <v>0</v>
          </cell>
        </row>
        <row r="770">
          <cell r="C770" t="str">
            <v>Timun</v>
          </cell>
          <cell r="D770">
            <v>25</v>
          </cell>
          <cell r="E770">
            <v>3</v>
          </cell>
          <cell r="F770">
            <v>0.17499999999999999</v>
          </cell>
          <cell r="G770">
            <v>2.5000000000000001E-3</v>
          </cell>
          <cell r="H770">
            <v>0.67500000000000004</v>
          </cell>
          <cell r="I770">
            <v>21.85</v>
          </cell>
          <cell r="J770">
            <v>6.25</v>
          </cell>
          <cell r="K770">
            <v>7.25</v>
          </cell>
          <cell r="L770">
            <v>0.22500000000000001</v>
          </cell>
          <cell r="M770">
            <v>26.25</v>
          </cell>
          <cell r="N770">
            <v>0.32500000000000001</v>
          </cell>
          <cell r="O770">
            <v>10.25</v>
          </cell>
        </row>
        <row r="771">
          <cell r="C771" t="str">
            <v>Gula merah</v>
          </cell>
          <cell r="D771">
            <v>25</v>
          </cell>
          <cell r="E771">
            <v>92</v>
          </cell>
          <cell r="F771">
            <v>0</v>
          </cell>
          <cell r="G771">
            <v>0</v>
          </cell>
          <cell r="H771">
            <v>23.75</v>
          </cell>
          <cell r="I771">
            <v>2.25</v>
          </cell>
          <cell r="J771">
            <v>18.8</v>
          </cell>
          <cell r="K771">
            <v>8.75</v>
          </cell>
          <cell r="L771">
            <v>0.75</v>
          </cell>
          <cell r="M771">
            <v>0</v>
          </cell>
          <cell r="N771">
            <v>0</v>
          </cell>
          <cell r="O771">
            <v>0</v>
          </cell>
        </row>
        <row r="772">
          <cell r="C772" t="str">
            <v>Kc tanah</v>
          </cell>
          <cell r="D772">
            <v>25</v>
          </cell>
          <cell r="E772">
            <v>139.75</v>
          </cell>
          <cell r="F772">
            <v>6.73</v>
          </cell>
          <cell r="G772">
            <v>11.05</v>
          </cell>
          <cell r="H772">
            <v>5.9</v>
          </cell>
          <cell r="I772">
            <v>0.65</v>
          </cell>
          <cell r="J772">
            <v>18.5</v>
          </cell>
          <cell r="K772">
            <v>98.25</v>
          </cell>
          <cell r="L772">
            <v>0.48</v>
          </cell>
          <cell r="N772">
            <v>0.08</v>
          </cell>
        </row>
        <row r="773">
          <cell r="B773" t="str">
            <v>Ketoprak Betawi</v>
          </cell>
          <cell r="E773">
            <v>341.75</v>
          </cell>
          <cell r="F773">
            <v>10.029999999999999</v>
          </cell>
          <cell r="G773">
            <v>12.45</v>
          </cell>
          <cell r="H773">
            <v>52.25</v>
          </cell>
          <cell r="I773">
            <v>47.45</v>
          </cell>
          <cell r="J773">
            <v>77.775000000000006</v>
          </cell>
          <cell r="K773">
            <v>136.75</v>
          </cell>
          <cell r="L773">
            <v>1.9550000000000001</v>
          </cell>
          <cell r="M773">
            <v>0</v>
          </cell>
          <cell r="N773">
            <v>0.10249999999999999</v>
          </cell>
          <cell r="O773">
            <v>2</v>
          </cell>
        </row>
        <row r="774">
          <cell r="B774" t="str">
            <v xml:space="preserve"> Bobor daun Singkong</v>
          </cell>
          <cell r="C774" t="str">
            <v>Daun singkong</v>
          </cell>
          <cell r="D774">
            <v>50</v>
          </cell>
          <cell r="E774">
            <v>31.754999999999999</v>
          </cell>
          <cell r="F774">
            <v>2.9579999999999997</v>
          </cell>
          <cell r="G774">
            <v>0.52200000000000002</v>
          </cell>
          <cell r="H774">
            <v>5.6550000000000002</v>
          </cell>
          <cell r="I774">
            <v>33.582000000000001</v>
          </cell>
          <cell r="J774">
            <v>71.775000000000006</v>
          </cell>
          <cell r="K774">
            <v>23.49</v>
          </cell>
          <cell r="L774">
            <v>0.87</v>
          </cell>
          <cell r="M774">
            <v>4785</v>
          </cell>
          <cell r="N774">
            <v>5.2199999999999996E-2</v>
          </cell>
          <cell r="O774">
            <v>119.625</v>
          </cell>
        </row>
        <row r="775">
          <cell r="C775" t="str">
            <v>Santan</v>
          </cell>
          <cell r="D775">
            <v>10</v>
          </cell>
          <cell r="E775">
            <v>32.4</v>
          </cell>
          <cell r="F775">
            <v>0.42</v>
          </cell>
          <cell r="G775">
            <v>3.43</v>
          </cell>
          <cell r="H775">
            <v>0.56000000000000005</v>
          </cell>
          <cell r="I775">
            <v>5.49</v>
          </cell>
          <cell r="J775">
            <v>1.4</v>
          </cell>
          <cell r="K775">
            <v>4.5</v>
          </cell>
          <cell r="L775">
            <v>0.19</v>
          </cell>
          <cell r="M775">
            <v>0</v>
          </cell>
          <cell r="N775">
            <v>2E-3</v>
          </cell>
          <cell r="O775">
            <v>0.2</v>
          </cell>
          <cell r="P775">
            <v>185</v>
          </cell>
          <cell r="Q775">
            <v>0</v>
          </cell>
        </row>
        <row r="776">
          <cell r="B776" t="str">
            <v>Bobor Daun Singkong/Gulai</v>
          </cell>
          <cell r="E776">
            <v>64.155000000000001</v>
          </cell>
          <cell r="F776">
            <v>3.3779999999999997</v>
          </cell>
          <cell r="G776">
            <v>3.952</v>
          </cell>
          <cell r="H776">
            <v>6.2149999999999999</v>
          </cell>
          <cell r="I776">
            <v>39.072000000000003</v>
          </cell>
          <cell r="J776">
            <v>73.174999999999997</v>
          </cell>
          <cell r="K776">
            <v>27.99</v>
          </cell>
          <cell r="L776">
            <v>1.06</v>
          </cell>
          <cell r="M776">
            <v>4785</v>
          </cell>
          <cell r="N776">
            <v>5.4199999999999998E-2</v>
          </cell>
          <cell r="O776">
            <v>119.825</v>
          </cell>
          <cell r="P776">
            <v>185</v>
          </cell>
          <cell r="Q776">
            <v>0</v>
          </cell>
        </row>
        <row r="777">
          <cell r="B777" t="str">
            <v xml:space="preserve"> Santan Labu Siam</v>
          </cell>
          <cell r="C777" t="str">
            <v>Labu Siam</v>
          </cell>
          <cell r="D777">
            <v>75</v>
          </cell>
          <cell r="E777">
            <v>16.184999999999999</v>
          </cell>
          <cell r="F777">
            <v>0.37349999999999994</v>
          </cell>
          <cell r="G777">
            <v>6.225E-2</v>
          </cell>
          <cell r="H777">
            <v>4.17075</v>
          </cell>
          <cell r="I777">
            <v>57.45675</v>
          </cell>
          <cell r="J777">
            <v>8.7149999999999999</v>
          </cell>
          <cell r="K777">
            <v>15.5625</v>
          </cell>
          <cell r="L777">
            <v>0.31125000000000003</v>
          </cell>
          <cell r="M777">
            <v>12.45</v>
          </cell>
          <cell r="N777">
            <v>1.2449999999999999E-2</v>
          </cell>
          <cell r="O777">
            <v>11.205</v>
          </cell>
        </row>
        <row r="778">
          <cell r="C778" t="str">
            <v>Santan</v>
          </cell>
          <cell r="D778">
            <v>10</v>
          </cell>
          <cell r="E778">
            <v>32.4</v>
          </cell>
          <cell r="F778">
            <v>0.42</v>
          </cell>
          <cell r="G778">
            <v>3.43</v>
          </cell>
          <cell r="H778">
            <v>0.56000000000000005</v>
          </cell>
          <cell r="I778">
            <v>5.49</v>
          </cell>
          <cell r="J778">
            <v>1.4</v>
          </cell>
          <cell r="K778">
            <v>4.5</v>
          </cell>
          <cell r="L778">
            <v>0.19</v>
          </cell>
          <cell r="M778">
            <v>0</v>
          </cell>
          <cell r="N778">
            <v>2E-3</v>
          </cell>
          <cell r="O778">
            <v>0.2</v>
          </cell>
          <cell r="P778">
            <v>185</v>
          </cell>
          <cell r="Q778">
            <v>0</v>
          </cell>
        </row>
        <row r="779">
          <cell r="B779" t="str">
            <v>Santan Labu Siam</v>
          </cell>
          <cell r="E779">
            <v>48.584999999999994</v>
          </cell>
          <cell r="F779">
            <v>0.79349999999999987</v>
          </cell>
          <cell r="G779">
            <v>3.4922500000000003</v>
          </cell>
          <cell r="H779">
            <v>4.7307500000000005</v>
          </cell>
          <cell r="I779">
            <v>62.946750000000002</v>
          </cell>
          <cell r="J779">
            <v>10.115</v>
          </cell>
          <cell r="K779">
            <v>20.0625</v>
          </cell>
          <cell r="L779">
            <v>0.50124999999999997</v>
          </cell>
          <cell r="M779">
            <v>12.45</v>
          </cell>
          <cell r="N779">
            <v>1.4449999999999999E-2</v>
          </cell>
          <cell r="O779">
            <v>11.404999999999999</v>
          </cell>
          <cell r="P779">
            <v>185</v>
          </cell>
          <cell r="Q779">
            <v>0</v>
          </cell>
        </row>
        <row r="780">
          <cell r="B780" t="str">
            <v xml:space="preserve"> Gudeg</v>
          </cell>
          <cell r="C780" t="str">
            <v>Nangka muda</v>
          </cell>
          <cell r="D780">
            <v>75</v>
          </cell>
          <cell r="E780">
            <v>15.6</v>
          </cell>
          <cell r="F780">
            <v>1.26</v>
          </cell>
          <cell r="G780">
            <v>0.06</v>
          </cell>
          <cell r="H780">
            <v>2.94</v>
          </cell>
          <cell r="I780">
            <v>55.38</v>
          </cell>
          <cell r="J780">
            <v>30</v>
          </cell>
          <cell r="K780">
            <v>9.6</v>
          </cell>
          <cell r="L780">
            <v>0.24</v>
          </cell>
          <cell r="M780">
            <v>30</v>
          </cell>
          <cell r="N780">
            <v>1.2E-2</v>
          </cell>
          <cell r="O780">
            <v>11.4</v>
          </cell>
          <cell r="P780">
            <v>0</v>
          </cell>
          <cell r="Q780">
            <v>1.44</v>
          </cell>
        </row>
        <row r="781">
          <cell r="C781" t="str">
            <v>Santan</v>
          </cell>
          <cell r="D781">
            <v>10</v>
          </cell>
          <cell r="E781">
            <v>32.4</v>
          </cell>
          <cell r="F781">
            <v>0.42</v>
          </cell>
          <cell r="G781">
            <v>3.43</v>
          </cell>
          <cell r="H781">
            <v>0.56000000000000005</v>
          </cell>
          <cell r="I781">
            <v>5.49</v>
          </cell>
          <cell r="J781">
            <v>1.4</v>
          </cell>
          <cell r="K781">
            <v>4.5</v>
          </cell>
          <cell r="L781">
            <v>0.19</v>
          </cell>
          <cell r="M781">
            <v>0</v>
          </cell>
          <cell r="N781">
            <v>2E-3</v>
          </cell>
          <cell r="O781">
            <v>0.2</v>
          </cell>
          <cell r="P781">
            <v>185</v>
          </cell>
          <cell r="Q781">
            <v>0</v>
          </cell>
        </row>
        <row r="782">
          <cell r="B782" t="str">
            <v>Gudeg</v>
          </cell>
          <cell r="E782">
            <v>48</v>
          </cell>
          <cell r="F782">
            <v>1.68</v>
          </cell>
          <cell r="G782">
            <v>3.49</v>
          </cell>
          <cell r="H782">
            <v>3.5</v>
          </cell>
          <cell r="I782">
            <v>60.870000000000005</v>
          </cell>
          <cell r="J782">
            <v>31.4</v>
          </cell>
          <cell r="K782">
            <v>14.1</v>
          </cell>
          <cell r="L782">
            <v>0.43</v>
          </cell>
          <cell r="M782">
            <v>30</v>
          </cell>
          <cell r="N782">
            <v>1.4E-2</v>
          </cell>
          <cell r="O782">
            <v>11.6</v>
          </cell>
          <cell r="P782">
            <v>185</v>
          </cell>
          <cell r="Q782">
            <v>1.44</v>
          </cell>
        </row>
        <row r="783">
          <cell r="B783" t="str">
            <v xml:space="preserve"> Sop Kikil</v>
          </cell>
          <cell r="C783" t="str">
            <v>Kikil</v>
          </cell>
          <cell r="D783">
            <v>50</v>
          </cell>
          <cell r="E783">
            <v>103.5</v>
          </cell>
          <cell r="F783">
            <v>9.4</v>
          </cell>
          <cell r="G783">
            <v>7</v>
          </cell>
          <cell r="H783">
            <v>0</v>
          </cell>
          <cell r="I783">
            <v>33</v>
          </cell>
          <cell r="J783">
            <v>5.5</v>
          </cell>
          <cell r="K783">
            <v>85</v>
          </cell>
          <cell r="L783">
            <v>1.4</v>
          </cell>
          <cell r="M783">
            <v>15</v>
          </cell>
          <cell r="N783">
            <v>0.04</v>
          </cell>
          <cell r="O783">
            <v>0</v>
          </cell>
          <cell r="P783">
            <v>525</v>
          </cell>
          <cell r="Q783">
            <v>0</v>
          </cell>
        </row>
        <row r="784">
          <cell r="C784" t="str">
            <v>Wortel</v>
          </cell>
          <cell r="D784">
            <v>25</v>
          </cell>
          <cell r="E784">
            <v>9.24</v>
          </cell>
          <cell r="F784">
            <v>0.26400000000000001</v>
          </cell>
          <cell r="G784">
            <v>6.6000000000000003E-2</v>
          </cell>
          <cell r="H784">
            <v>2.0460000000000003</v>
          </cell>
          <cell r="I784">
            <v>19.404</v>
          </cell>
          <cell r="J784">
            <v>8.58</v>
          </cell>
          <cell r="K784">
            <v>8.14</v>
          </cell>
          <cell r="L784">
            <v>0.17600000000000002</v>
          </cell>
          <cell r="M784">
            <v>2640</v>
          </cell>
          <cell r="N784">
            <v>1.32E-2</v>
          </cell>
          <cell r="O784">
            <v>1.32</v>
          </cell>
          <cell r="P784">
            <v>0</v>
          </cell>
          <cell r="Q784">
            <v>0</v>
          </cell>
        </row>
        <row r="785">
          <cell r="C785" t="str">
            <v>Kentang</v>
          </cell>
          <cell r="D785">
            <v>25</v>
          </cell>
          <cell r="E785">
            <v>17.637499999999999</v>
          </cell>
          <cell r="F785">
            <v>0.35275000000000001</v>
          </cell>
          <cell r="G785">
            <v>2.1250000000000002E-2</v>
          </cell>
          <cell r="H785">
            <v>4.0587499999999999</v>
          </cell>
          <cell r="I785">
            <v>16.532499999999999</v>
          </cell>
          <cell r="J785">
            <v>2.3374999999999999</v>
          </cell>
          <cell r="K785">
            <v>11.9</v>
          </cell>
          <cell r="L785">
            <v>0.14874999999999999</v>
          </cell>
          <cell r="M785">
            <v>0</v>
          </cell>
          <cell r="N785">
            <v>2.3375E-2</v>
          </cell>
          <cell r="O785">
            <v>3.6124999999999998</v>
          </cell>
          <cell r="P785">
            <v>0</v>
          </cell>
          <cell r="Q785">
            <v>0</v>
          </cell>
        </row>
        <row r="786">
          <cell r="B786" t="str">
            <v>Sop Kikil/Soto Kikil</v>
          </cell>
          <cell r="E786">
            <v>130.3775</v>
          </cell>
          <cell r="F786">
            <v>10.01675</v>
          </cell>
          <cell r="G786">
            <v>7.08725</v>
          </cell>
          <cell r="H786">
            <v>6.1047500000000001</v>
          </cell>
          <cell r="I786">
            <v>68.936499999999995</v>
          </cell>
          <cell r="J786">
            <v>16.4175</v>
          </cell>
          <cell r="K786">
            <v>105.04</v>
          </cell>
          <cell r="L786">
            <v>1.7247499999999998</v>
          </cell>
          <cell r="M786">
            <v>2655</v>
          </cell>
          <cell r="N786">
            <v>7.6575000000000004E-2</v>
          </cell>
          <cell r="O786">
            <v>4.9325000000000001</v>
          </cell>
          <cell r="P786">
            <v>525</v>
          </cell>
          <cell r="Q786">
            <v>0</v>
          </cell>
        </row>
        <row r="787">
          <cell r="B787" t="str">
            <v xml:space="preserve"> Tumis Kacang Panjang</v>
          </cell>
          <cell r="C787" t="str">
            <v>Kacang Panjang</v>
          </cell>
          <cell r="D787">
            <v>75</v>
          </cell>
          <cell r="E787">
            <v>33</v>
          </cell>
          <cell r="F787">
            <v>2.0249999999999999</v>
          </cell>
          <cell r="G787">
            <v>0.22500000000000001</v>
          </cell>
          <cell r="H787">
            <v>5.85</v>
          </cell>
          <cell r="I787">
            <v>66.375</v>
          </cell>
          <cell r="J787">
            <v>36.75</v>
          </cell>
          <cell r="K787">
            <v>260.25</v>
          </cell>
          <cell r="L787">
            <v>0.52500000000000002</v>
          </cell>
          <cell r="M787">
            <v>251.25</v>
          </cell>
          <cell r="N787">
            <v>9.7500000000000003E-2</v>
          </cell>
          <cell r="O787">
            <v>15.75</v>
          </cell>
        </row>
        <row r="788">
          <cell r="C788" t="str">
            <v>Minyak</v>
          </cell>
          <cell r="D788">
            <v>5</v>
          </cell>
          <cell r="E788">
            <v>43.5</v>
          </cell>
          <cell r="F788">
            <v>0.05</v>
          </cell>
          <cell r="G788">
            <v>4.9000000000000004</v>
          </cell>
          <cell r="H788">
            <v>0</v>
          </cell>
          <cell r="I788">
            <v>0.03</v>
          </cell>
          <cell r="J788">
            <v>0.15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Tumis Kacang Panjang</v>
          </cell>
          <cell r="E789">
            <v>76.5</v>
          </cell>
          <cell r="F789">
            <v>2.0749999999999997</v>
          </cell>
          <cell r="G789">
            <v>5.125</v>
          </cell>
          <cell r="H789">
            <v>5.85</v>
          </cell>
          <cell r="I789">
            <v>66.405000000000001</v>
          </cell>
          <cell r="J789">
            <v>36.9</v>
          </cell>
          <cell r="K789">
            <v>260.25</v>
          </cell>
          <cell r="L789">
            <v>0.52500000000000002</v>
          </cell>
          <cell r="M789">
            <v>251.25</v>
          </cell>
          <cell r="N789">
            <v>9.7500000000000003E-2</v>
          </cell>
          <cell r="O789">
            <v>15.75</v>
          </cell>
          <cell r="P789">
            <v>0</v>
          </cell>
          <cell r="Q789">
            <v>0</v>
          </cell>
        </row>
        <row r="790">
          <cell r="B790" t="str">
            <v xml:space="preserve"> Orak Arik Sayuran</v>
          </cell>
          <cell r="C790" t="str">
            <v>Kool putih</v>
          </cell>
          <cell r="D790">
            <v>30</v>
          </cell>
          <cell r="E790">
            <v>7.2</v>
          </cell>
          <cell r="F790">
            <v>0.42</v>
          </cell>
          <cell r="G790">
            <v>0.06</v>
          </cell>
          <cell r="H790">
            <v>1.59</v>
          </cell>
          <cell r="I790">
            <v>27.72</v>
          </cell>
          <cell r="J790">
            <v>15</v>
          </cell>
          <cell r="K790">
            <v>9.3000000000000007</v>
          </cell>
          <cell r="L790">
            <v>0.15</v>
          </cell>
          <cell r="M790">
            <v>24</v>
          </cell>
          <cell r="N790">
            <v>1.7999999999999999E-2</v>
          </cell>
          <cell r="O790">
            <v>15</v>
          </cell>
          <cell r="P790">
            <v>0</v>
          </cell>
          <cell r="Q790">
            <v>0.27600000000000002</v>
          </cell>
        </row>
        <row r="791">
          <cell r="C791" t="str">
            <v>Bawang bombay</v>
          </cell>
          <cell r="D791">
            <v>20</v>
          </cell>
          <cell r="E791">
            <v>9</v>
          </cell>
          <cell r="F791">
            <v>0.28000000000000003</v>
          </cell>
          <cell r="G791">
            <v>0.04</v>
          </cell>
          <cell r="H791">
            <v>2.0699999999999998</v>
          </cell>
          <cell r="I791">
            <v>17.5</v>
          </cell>
          <cell r="J791">
            <v>6.4</v>
          </cell>
          <cell r="K791">
            <v>8.8000000000000007</v>
          </cell>
          <cell r="L791">
            <v>0.1</v>
          </cell>
          <cell r="M791">
            <v>10</v>
          </cell>
          <cell r="N791">
            <v>0</v>
          </cell>
          <cell r="O791">
            <v>3.6</v>
          </cell>
          <cell r="P791">
            <v>0</v>
          </cell>
          <cell r="Q791">
            <v>0</v>
          </cell>
        </row>
        <row r="792">
          <cell r="C792" t="str">
            <v>Telur</v>
          </cell>
          <cell r="D792">
            <v>20</v>
          </cell>
          <cell r="E792">
            <v>29.16</v>
          </cell>
          <cell r="F792">
            <v>2.3040000000000003</v>
          </cell>
          <cell r="G792">
            <v>2.0699999999999998</v>
          </cell>
          <cell r="H792">
            <v>0.126</v>
          </cell>
          <cell r="I792">
            <v>13.32</v>
          </cell>
          <cell r="J792">
            <v>9.7200000000000006</v>
          </cell>
          <cell r="K792">
            <v>32.4</v>
          </cell>
          <cell r="L792">
            <v>0.48600000000000004</v>
          </cell>
          <cell r="M792">
            <v>1620</v>
          </cell>
          <cell r="N792">
            <v>1.8000000000000002E-2</v>
          </cell>
          <cell r="O792">
            <v>0</v>
          </cell>
          <cell r="P792">
            <v>900</v>
          </cell>
          <cell r="Q792">
            <v>0</v>
          </cell>
        </row>
        <row r="793">
          <cell r="C793" t="str">
            <v>Wortel</v>
          </cell>
          <cell r="D793">
            <v>30</v>
          </cell>
          <cell r="E793">
            <v>11.088000000000001</v>
          </cell>
          <cell r="F793">
            <v>0.31679999999999997</v>
          </cell>
          <cell r="G793">
            <v>7.9199999999999993E-2</v>
          </cell>
          <cell r="H793">
            <v>2.4552000000000005</v>
          </cell>
          <cell r="I793">
            <v>23.284799999999997</v>
          </cell>
          <cell r="J793">
            <v>10.295999999999999</v>
          </cell>
          <cell r="K793">
            <v>9.7680000000000007</v>
          </cell>
          <cell r="L793">
            <v>0.2112</v>
          </cell>
          <cell r="M793">
            <v>3168</v>
          </cell>
          <cell r="N793">
            <v>1.584E-2</v>
          </cell>
          <cell r="O793">
            <v>1.5840000000000001</v>
          </cell>
          <cell r="P793">
            <v>0</v>
          </cell>
          <cell r="Q793">
            <v>0</v>
          </cell>
        </row>
        <row r="794">
          <cell r="C794" t="str">
            <v>Margarin</v>
          </cell>
          <cell r="D794">
            <v>5</v>
          </cell>
          <cell r="E794">
            <v>36</v>
          </cell>
          <cell r="F794">
            <v>0.03</v>
          </cell>
          <cell r="G794">
            <v>4.05</v>
          </cell>
          <cell r="H794">
            <v>0.02</v>
          </cell>
          <cell r="I794">
            <v>0.77500000000000002</v>
          </cell>
          <cell r="J794">
            <v>1</v>
          </cell>
          <cell r="K794">
            <v>0.8</v>
          </cell>
          <cell r="L794">
            <v>0</v>
          </cell>
          <cell r="M794">
            <v>100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</row>
        <row r="795">
          <cell r="B795" t="str">
            <v>Orak Arik Sayuran</v>
          </cell>
          <cell r="E795">
            <v>92.448000000000008</v>
          </cell>
          <cell r="F795">
            <v>3.3508</v>
          </cell>
          <cell r="G795">
            <v>6.2991999999999999</v>
          </cell>
          <cell r="H795">
            <v>6.2612000000000005</v>
          </cell>
          <cell r="I795">
            <v>82.599800000000002</v>
          </cell>
          <cell r="J795">
            <v>42.415999999999997</v>
          </cell>
          <cell r="K795">
            <v>61.067999999999998</v>
          </cell>
          <cell r="L795">
            <v>0.94720000000000004</v>
          </cell>
          <cell r="M795">
            <v>4922</v>
          </cell>
          <cell r="N795">
            <v>5.1840000000000004E-2</v>
          </cell>
          <cell r="O795">
            <v>20.184000000000001</v>
          </cell>
          <cell r="P795">
            <v>900</v>
          </cell>
          <cell r="Q795">
            <v>0.27600000000000002</v>
          </cell>
        </row>
        <row r="796">
          <cell r="B796" t="str">
            <v xml:space="preserve"> Terong Balado</v>
          </cell>
          <cell r="C796" t="str">
            <v>Terong</v>
          </cell>
          <cell r="D796">
            <v>75</v>
          </cell>
          <cell r="E796">
            <v>15.66</v>
          </cell>
          <cell r="F796">
            <v>0.71775000000000011</v>
          </cell>
          <cell r="G796">
            <v>0.1305</v>
          </cell>
          <cell r="H796">
            <v>3.5887500000000001</v>
          </cell>
          <cell r="I796">
            <v>60.486750000000001</v>
          </cell>
          <cell r="J796">
            <v>9.7874999999999996</v>
          </cell>
          <cell r="K796">
            <v>24.142499999999998</v>
          </cell>
          <cell r="L796">
            <v>0.26100000000000001</v>
          </cell>
          <cell r="M796">
            <v>19.574999999999999</v>
          </cell>
          <cell r="N796">
            <v>2.6099999999999998E-2</v>
          </cell>
          <cell r="O796">
            <v>3.2625000000000002</v>
          </cell>
          <cell r="P796">
            <v>0</v>
          </cell>
          <cell r="Q796">
            <v>0.6</v>
          </cell>
        </row>
        <row r="797">
          <cell r="C797" t="str">
            <v>Minyak</v>
          </cell>
          <cell r="D797">
            <v>5</v>
          </cell>
          <cell r="E797">
            <v>43.5</v>
          </cell>
          <cell r="F797">
            <v>0.05</v>
          </cell>
          <cell r="G797">
            <v>4.9000000000000004</v>
          </cell>
          <cell r="H797">
            <v>0</v>
          </cell>
          <cell r="I797">
            <v>0.03</v>
          </cell>
          <cell r="J797">
            <v>0.15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</row>
        <row r="798">
          <cell r="B798" t="str">
            <v>Terong Balado</v>
          </cell>
          <cell r="E798">
            <v>59.16</v>
          </cell>
          <cell r="F798">
            <v>0.76775000000000015</v>
          </cell>
          <cell r="G798">
            <v>5.0305</v>
          </cell>
          <cell r="H798">
            <v>3.5887500000000001</v>
          </cell>
          <cell r="I798">
            <v>60.516750000000002</v>
          </cell>
          <cell r="J798">
            <v>9.9375</v>
          </cell>
          <cell r="K798">
            <v>24.142499999999998</v>
          </cell>
          <cell r="L798">
            <v>0.26100000000000001</v>
          </cell>
          <cell r="M798">
            <v>19.574999999999999</v>
          </cell>
          <cell r="N798">
            <v>2.6099999999999998E-2</v>
          </cell>
          <cell r="O798">
            <v>3.2625000000000002</v>
          </cell>
          <cell r="P798">
            <v>0</v>
          </cell>
          <cell r="Q798">
            <v>0.6</v>
          </cell>
        </row>
        <row r="799">
          <cell r="B799" t="str">
            <v xml:space="preserve"> Gado-gado</v>
          </cell>
          <cell r="C799" t="str">
            <v>Tahu</v>
          </cell>
          <cell r="D799">
            <v>15</v>
          </cell>
          <cell r="E799">
            <v>10.199999999999999</v>
          </cell>
          <cell r="F799">
            <v>1.17</v>
          </cell>
          <cell r="G799">
            <v>0.69</v>
          </cell>
          <cell r="H799">
            <v>0.24</v>
          </cell>
          <cell r="I799">
            <v>12.72</v>
          </cell>
          <cell r="J799">
            <v>15.6</v>
          </cell>
          <cell r="K799">
            <v>9.4499999999999993</v>
          </cell>
          <cell r="L799">
            <v>0.12</v>
          </cell>
          <cell r="M799">
            <v>0</v>
          </cell>
          <cell r="N799">
            <v>9.0000000000000011E-3</v>
          </cell>
          <cell r="O799">
            <v>0</v>
          </cell>
          <cell r="P799">
            <v>0</v>
          </cell>
          <cell r="Q799">
            <v>0</v>
          </cell>
        </row>
        <row r="800">
          <cell r="C800" t="str">
            <v>Minyak</v>
          </cell>
          <cell r="D800">
            <v>5</v>
          </cell>
          <cell r="E800">
            <v>43.5</v>
          </cell>
          <cell r="F800">
            <v>0.05</v>
          </cell>
          <cell r="G800">
            <v>4.9000000000000004</v>
          </cell>
          <cell r="H800">
            <v>0</v>
          </cell>
          <cell r="I800">
            <v>0.03</v>
          </cell>
          <cell r="J800">
            <v>0.15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</row>
        <row r="801">
          <cell r="C801" t="str">
            <v>Kacang panjang</v>
          </cell>
          <cell r="D801">
            <v>15</v>
          </cell>
          <cell r="E801">
            <v>6.6</v>
          </cell>
          <cell r="F801">
            <v>0.40500000000000003</v>
          </cell>
          <cell r="G801">
            <v>4.4999999999999998E-2</v>
          </cell>
          <cell r="H801">
            <v>1.17</v>
          </cell>
          <cell r="I801">
            <v>13.275</v>
          </cell>
          <cell r="J801">
            <v>7.35</v>
          </cell>
          <cell r="K801">
            <v>52.05</v>
          </cell>
          <cell r="L801">
            <v>0.105</v>
          </cell>
          <cell r="M801">
            <v>50.25</v>
          </cell>
          <cell r="N801">
            <v>1.95E-2</v>
          </cell>
          <cell r="O801">
            <v>3.15</v>
          </cell>
          <cell r="P801">
            <v>0</v>
          </cell>
          <cell r="Q801">
            <v>0.21</v>
          </cell>
        </row>
        <row r="802">
          <cell r="C802" t="str">
            <v>Krupuk</v>
          </cell>
          <cell r="D802">
            <v>25</v>
          </cell>
          <cell r="E802">
            <v>87.5</v>
          </cell>
          <cell r="F802">
            <v>0.125</v>
          </cell>
          <cell r="G802">
            <v>0.05</v>
          </cell>
          <cell r="H802">
            <v>21.475000000000001</v>
          </cell>
          <cell r="I802">
            <v>3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</row>
        <row r="803">
          <cell r="C803" t="str">
            <v>Kool putih</v>
          </cell>
          <cell r="D803">
            <v>15</v>
          </cell>
          <cell r="E803">
            <v>3.6</v>
          </cell>
          <cell r="F803">
            <v>0.21</v>
          </cell>
          <cell r="G803">
            <v>0.03</v>
          </cell>
          <cell r="H803">
            <v>0.79500000000000004</v>
          </cell>
          <cell r="I803">
            <v>13.86</v>
          </cell>
          <cell r="J803">
            <v>7.5</v>
          </cell>
          <cell r="K803">
            <v>4.6500000000000004</v>
          </cell>
          <cell r="L803">
            <v>7.4999999999999997E-2</v>
          </cell>
          <cell r="M803">
            <v>12</v>
          </cell>
          <cell r="N803">
            <v>8.9999999999999993E-3</v>
          </cell>
          <cell r="O803">
            <v>7.5</v>
          </cell>
          <cell r="P803">
            <v>0</v>
          </cell>
          <cell r="Q803">
            <v>0.13800000000000001</v>
          </cell>
        </row>
        <row r="804">
          <cell r="C804" t="str">
            <v>Wortel</v>
          </cell>
          <cell r="D804">
            <v>15</v>
          </cell>
          <cell r="E804">
            <v>5.5440000000000005</v>
          </cell>
          <cell r="F804">
            <v>0.15839999999999999</v>
          </cell>
          <cell r="G804">
            <v>3.9599999999999996E-2</v>
          </cell>
          <cell r="H804">
            <v>1.2276000000000002</v>
          </cell>
          <cell r="I804">
            <v>11.642399999999999</v>
          </cell>
          <cell r="J804">
            <v>5.1479999999999997</v>
          </cell>
          <cell r="K804">
            <v>4.8840000000000003</v>
          </cell>
          <cell r="L804">
            <v>0.1056</v>
          </cell>
          <cell r="M804">
            <v>1584</v>
          </cell>
          <cell r="N804">
            <v>7.92E-3</v>
          </cell>
          <cell r="O804">
            <v>0.79200000000000004</v>
          </cell>
          <cell r="P804">
            <v>0</v>
          </cell>
          <cell r="Q804">
            <v>0</v>
          </cell>
        </row>
        <row r="805">
          <cell r="C805" t="str">
            <v>Kacang tanah</v>
          </cell>
          <cell r="D805">
            <v>30</v>
          </cell>
          <cell r="E805">
            <v>135.6</v>
          </cell>
          <cell r="F805">
            <v>7.59</v>
          </cell>
          <cell r="G805">
            <v>12.84</v>
          </cell>
          <cell r="H805">
            <v>6.33</v>
          </cell>
          <cell r="I805">
            <v>1.2</v>
          </cell>
          <cell r="J805">
            <v>17.399999999999999</v>
          </cell>
          <cell r="K805">
            <v>100.5</v>
          </cell>
          <cell r="L805">
            <v>0.39</v>
          </cell>
          <cell r="M805">
            <v>0</v>
          </cell>
          <cell r="N805">
            <v>0.09</v>
          </cell>
          <cell r="O805">
            <v>0.9</v>
          </cell>
          <cell r="P805">
            <v>0</v>
          </cell>
          <cell r="Q805">
            <v>0</v>
          </cell>
        </row>
        <row r="806">
          <cell r="C806" t="str">
            <v>Gula merah</v>
          </cell>
          <cell r="D806">
            <v>20</v>
          </cell>
          <cell r="E806">
            <v>73.599999999999994</v>
          </cell>
          <cell r="F806">
            <v>0</v>
          </cell>
          <cell r="G806">
            <v>0</v>
          </cell>
          <cell r="H806">
            <v>19</v>
          </cell>
          <cell r="I806">
            <v>1.8</v>
          </cell>
          <cell r="J806">
            <v>15</v>
          </cell>
          <cell r="K806">
            <v>7</v>
          </cell>
          <cell r="L806">
            <v>0.6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</row>
        <row r="807">
          <cell r="B807" t="str">
            <v>Gado-gado</v>
          </cell>
          <cell r="E807">
            <v>366.14400000000001</v>
          </cell>
          <cell r="F807">
            <v>9.7083999999999993</v>
          </cell>
          <cell r="G807">
            <v>18.5946</v>
          </cell>
          <cell r="H807">
            <v>50.2376</v>
          </cell>
          <cell r="I807">
            <v>57.5274</v>
          </cell>
          <cell r="J807">
            <v>68.147999999999996</v>
          </cell>
          <cell r="K807">
            <v>178.53399999999999</v>
          </cell>
          <cell r="L807">
            <v>1.3956</v>
          </cell>
          <cell r="M807">
            <v>1646.25</v>
          </cell>
          <cell r="N807">
            <v>0.13541999999999998</v>
          </cell>
          <cell r="O807">
            <v>12.342000000000001</v>
          </cell>
          <cell r="P807">
            <v>0</v>
          </cell>
          <cell r="Q807">
            <v>0.34800000000000003</v>
          </cell>
        </row>
        <row r="808">
          <cell r="B808" t="str">
            <v xml:space="preserve"> Sop kembang tahu</v>
          </cell>
          <cell r="C808" t="str">
            <v>Kembang tahu</v>
          </cell>
          <cell r="D808">
            <v>40</v>
          </cell>
          <cell r="E808">
            <v>27.2</v>
          </cell>
          <cell r="F808">
            <v>3.12</v>
          </cell>
          <cell r="G808">
            <v>1.84</v>
          </cell>
          <cell r="H808">
            <v>0.64</v>
          </cell>
          <cell r="I808">
            <v>33.92</v>
          </cell>
          <cell r="J808">
            <v>49.6</v>
          </cell>
          <cell r="K808">
            <v>25.2</v>
          </cell>
          <cell r="L808">
            <v>0.32</v>
          </cell>
          <cell r="M808">
            <v>0</v>
          </cell>
          <cell r="N808">
            <v>0.24</v>
          </cell>
          <cell r="O808">
            <v>0</v>
          </cell>
          <cell r="P808">
            <v>0</v>
          </cell>
          <cell r="Q808">
            <v>0</v>
          </cell>
        </row>
        <row r="809">
          <cell r="C809" t="str">
            <v>Wortel</v>
          </cell>
          <cell r="D809">
            <v>50</v>
          </cell>
          <cell r="E809">
            <v>21</v>
          </cell>
          <cell r="F809">
            <v>0.6</v>
          </cell>
          <cell r="G809">
            <v>0.15</v>
          </cell>
          <cell r="H809">
            <v>4.6500000000000004</v>
          </cell>
          <cell r="I809">
            <v>44.1</v>
          </cell>
          <cell r="J809">
            <v>19.5</v>
          </cell>
          <cell r="K809">
            <v>19.5</v>
          </cell>
          <cell r="L809">
            <v>0.4</v>
          </cell>
          <cell r="M809">
            <v>6000</v>
          </cell>
          <cell r="N809">
            <v>0.03</v>
          </cell>
          <cell r="O809">
            <v>3</v>
          </cell>
          <cell r="P809">
            <v>0</v>
          </cell>
          <cell r="Q809">
            <v>0</v>
          </cell>
        </row>
        <row r="810">
          <cell r="C810" t="str">
            <v>Tahu</v>
          </cell>
          <cell r="D810">
            <v>50</v>
          </cell>
          <cell r="E810">
            <v>34</v>
          </cell>
          <cell r="F810">
            <v>3.9</v>
          </cell>
          <cell r="G810">
            <v>2.2999999999999998</v>
          </cell>
          <cell r="H810">
            <v>0.8</v>
          </cell>
          <cell r="I810">
            <v>42.4</v>
          </cell>
          <cell r="J810">
            <v>52</v>
          </cell>
          <cell r="K810">
            <v>31.5</v>
          </cell>
          <cell r="L810">
            <v>0.4</v>
          </cell>
          <cell r="M810">
            <v>0</v>
          </cell>
          <cell r="N810">
            <v>0.03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Sop kembang tahu</v>
          </cell>
          <cell r="E811">
            <v>82.2</v>
          </cell>
          <cell r="F811">
            <v>7.62</v>
          </cell>
          <cell r="G811">
            <v>4.29</v>
          </cell>
          <cell r="H811">
            <v>6.09</v>
          </cell>
          <cell r="I811">
            <v>120.42</v>
          </cell>
          <cell r="J811">
            <v>121.1</v>
          </cell>
          <cell r="K811">
            <v>76.2</v>
          </cell>
          <cell r="L811">
            <v>1.1200000000000001</v>
          </cell>
          <cell r="M811">
            <v>6000</v>
          </cell>
          <cell r="N811">
            <v>0.3</v>
          </cell>
          <cell r="O811">
            <v>3</v>
          </cell>
          <cell r="P811">
            <v>0</v>
          </cell>
          <cell r="Q811">
            <v>0</v>
          </cell>
        </row>
        <row r="812">
          <cell r="B812" t="str">
            <v xml:space="preserve"> Bakwan udang</v>
          </cell>
          <cell r="C812" t="str">
            <v>Udang</v>
          </cell>
          <cell r="D812">
            <v>25</v>
          </cell>
          <cell r="E812">
            <v>15.47</v>
          </cell>
          <cell r="F812">
            <v>3.57</v>
          </cell>
          <cell r="G812">
            <v>3.4000000000000002E-2</v>
          </cell>
          <cell r="H812">
            <v>1.7000000000000001E-2</v>
          </cell>
          <cell r="I812">
            <v>12.75</v>
          </cell>
          <cell r="J812">
            <v>23.12</v>
          </cell>
          <cell r="K812">
            <v>28.9</v>
          </cell>
          <cell r="L812">
            <v>1.36</v>
          </cell>
          <cell r="M812">
            <v>10.199999999999999</v>
          </cell>
          <cell r="N812">
            <v>1.7000000000000001E-3</v>
          </cell>
          <cell r="O812">
            <v>0</v>
          </cell>
          <cell r="P812">
            <v>272</v>
          </cell>
          <cell r="Q812">
            <v>0</v>
          </cell>
        </row>
        <row r="813">
          <cell r="C813" t="str">
            <v>Terigu</v>
          </cell>
          <cell r="D813">
            <v>25</v>
          </cell>
          <cell r="E813">
            <v>89.25</v>
          </cell>
          <cell r="F813">
            <v>2.2250000000000001</v>
          </cell>
          <cell r="G813">
            <v>0.32500000000000001</v>
          </cell>
          <cell r="H813">
            <v>19.324999999999999</v>
          </cell>
          <cell r="I813">
            <v>0.125</v>
          </cell>
          <cell r="J813">
            <v>4</v>
          </cell>
          <cell r="K813">
            <v>26.5</v>
          </cell>
          <cell r="L813">
            <v>0.3</v>
          </cell>
          <cell r="M813">
            <v>0</v>
          </cell>
          <cell r="N813">
            <v>0.03</v>
          </cell>
          <cell r="O813">
            <v>0</v>
          </cell>
        </row>
        <row r="814">
          <cell r="C814" t="str">
            <v>Minyak</v>
          </cell>
          <cell r="D814">
            <v>5</v>
          </cell>
          <cell r="E814">
            <v>43.5</v>
          </cell>
          <cell r="F814">
            <v>0.05</v>
          </cell>
          <cell r="G814">
            <v>4.9000000000000004</v>
          </cell>
          <cell r="H814">
            <v>0</v>
          </cell>
          <cell r="I814">
            <v>0.03</v>
          </cell>
          <cell r="J814">
            <v>0.15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</row>
        <row r="815">
          <cell r="C815" t="str">
            <v>Telur</v>
          </cell>
          <cell r="D815">
            <v>10</v>
          </cell>
          <cell r="E815">
            <v>35.700000000000003</v>
          </cell>
          <cell r="F815">
            <v>0.89</v>
          </cell>
          <cell r="G815">
            <v>0.13</v>
          </cell>
          <cell r="H815">
            <v>7.73</v>
          </cell>
          <cell r="I815">
            <v>0.05</v>
          </cell>
          <cell r="J815">
            <v>1.6</v>
          </cell>
          <cell r="K815">
            <v>10.6</v>
          </cell>
          <cell r="L815">
            <v>0.12</v>
          </cell>
          <cell r="M815">
            <v>0</v>
          </cell>
          <cell r="N815">
            <v>0.01</v>
          </cell>
          <cell r="O815">
            <v>0</v>
          </cell>
        </row>
        <row r="816">
          <cell r="C816" t="str">
            <v>Kool putih</v>
          </cell>
          <cell r="D816">
            <v>25</v>
          </cell>
          <cell r="E816">
            <v>6</v>
          </cell>
          <cell r="F816">
            <v>0.35</v>
          </cell>
          <cell r="G816">
            <v>0.05</v>
          </cell>
          <cell r="H816">
            <v>1.325</v>
          </cell>
          <cell r="I816">
            <v>23.1</v>
          </cell>
          <cell r="J816">
            <v>11.5</v>
          </cell>
          <cell r="K816">
            <v>7.75</v>
          </cell>
          <cell r="L816">
            <v>0.125</v>
          </cell>
          <cell r="M816">
            <v>20</v>
          </cell>
          <cell r="N816">
            <v>1.4999999999999999E-2</v>
          </cell>
          <cell r="O816">
            <v>12.5</v>
          </cell>
          <cell r="P816">
            <v>0</v>
          </cell>
          <cell r="Q816">
            <v>0.22500000000000001</v>
          </cell>
        </row>
        <row r="817">
          <cell r="C817" t="str">
            <v>Touge</v>
          </cell>
          <cell r="D817">
            <v>25</v>
          </cell>
          <cell r="E817">
            <v>5.75</v>
          </cell>
          <cell r="F817">
            <v>1.45</v>
          </cell>
          <cell r="G817">
            <v>0.1</v>
          </cell>
          <cell r="H817">
            <v>2.0499999999999998</v>
          </cell>
          <cell r="I817">
            <v>46.2</v>
          </cell>
          <cell r="J817">
            <v>14.5</v>
          </cell>
          <cell r="K817">
            <v>34.5</v>
          </cell>
          <cell r="L817">
            <v>0.4</v>
          </cell>
          <cell r="M817">
            <v>5</v>
          </cell>
          <cell r="N817">
            <v>3.5000000000000003E-2</v>
          </cell>
          <cell r="O817">
            <v>7.5</v>
          </cell>
          <cell r="P817">
            <v>0</v>
          </cell>
          <cell r="Q817">
            <v>0</v>
          </cell>
        </row>
        <row r="818">
          <cell r="B818" t="str">
            <v>Bakwan udang</v>
          </cell>
          <cell r="E818">
            <v>195.67</v>
          </cell>
          <cell r="F818">
            <v>8.5350000000000001</v>
          </cell>
          <cell r="G818">
            <v>5.5389999999999997</v>
          </cell>
          <cell r="H818">
            <v>30.446999999999999</v>
          </cell>
          <cell r="I818">
            <v>82.254999999999995</v>
          </cell>
          <cell r="J818">
            <v>54.87</v>
          </cell>
          <cell r="K818">
            <v>108.25</v>
          </cell>
          <cell r="L818">
            <v>2.3050000000000002</v>
          </cell>
          <cell r="M818">
            <v>35.200000000000003</v>
          </cell>
          <cell r="N818">
            <v>9.1700000000000004E-2</v>
          </cell>
          <cell r="O818">
            <v>20</v>
          </cell>
          <cell r="P818">
            <v>272</v>
          </cell>
          <cell r="Q818">
            <v>0.22500000000000001</v>
          </cell>
        </row>
        <row r="819">
          <cell r="B819" t="str">
            <v xml:space="preserve"> Gulai Kacang Panjang</v>
          </cell>
          <cell r="C819" t="str">
            <v>Kacang Panjang</v>
          </cell>
          <cell r="D819">
            <v>75</v>
          </cell>
          <cell r="E819">
            <v>24.75</v>
          </cell>
          <cell r="F819">
            <v>1.51875</v>
          </cell>
          <cell r="G819">
            <v>0.16875000000000001</v>
          </cell>
          <cell r="H819">
            <v>4.3875000000000002</v>
          </cell>
          <cell r="I819">
            <v>49.78125</v>
          </cell>
          <cell r="J819">
            <v>27.5625</v>
          </cell>
          <cell r="K819">
            <v>195.1875</v>
          </cell>
          <cell r="L819">
            <v>0.39374999999999999</v>
          </cell>
          <cell r="M819">
            <v>188.4375</v>
          </cell>
          <cell r="N819">
            <v>7.3124999999999996E-2</v>
          </cell>
          <cell r="O819">
            <v>11.8125</v>
          </cell>
        </row>
        <row r="820">
          <cell r="C820" t="str">
            <v>Santan</v>
          </cell>
          <cell r="D820">
            <v>10</v>
          </cell>
          <cell r="E820">
            <v>32.4</v>
          </cell>
          <cell r="F820">
            <v>0.42</v>
          </cell>
          <cell r="G820">
            <v>3.43</v>
          </cell>
          <cell r="H820">
            <v>0.56000000000000005</v>
          </cell>
          <cell r="I820">
            <v>5.49</v>
          </cell>
          <cell r="J820">
            <v>1.4</v>
          </cell>
          <cell r="K820">
            <v>4.5</v>
          </cell>
          <cell r="L820">
            <v>0.19</v>
          </cell>
          <cell r="M820">
            <v>0</v>
          </cell>
          <cell r="N820">
            <v>2E-3</v>
          </cell>
          <cell r="O820">
            <v>0.2</v>
          </cell>
          <cell r="P820">
            <v>185</v>
          </cell>
          <cell r="Q820">
            <v>0</v>
          </cell>
        </row>
        <row r="821">
          <cell r="B821" t="str">
            <v>Gulai Kacang Panjang/lodeh</v>
          </cell>
          <cell r="E821">
            <v>57.15</v>
          </cell>
          <cell r="F821">
            <v>1.93875</v>
          </cell>
          <cell r="G821">
            <v>3.5987500000000003</v>
          </cell>
          <cell r="H821">
            <v>4.9474999999999998</v>
          </cell>
          <cell r="I821">
            <v>55.271250000000002</v>
          </cell>
          <cell r="J821">
            <v>28.962499999999999</v>
          </cell>
          <cell r="K821">
            <v>199.6875</v>
          </cell>
          <cell r="L821">
            <v>0.58374999999999999</v>
          </cell>
          <cell r="M821">
            <v>188.4375</v>
          </cell>
          <cell r="N821">
            <v>7.5124999999999997E-2</v>
          </cell>
          <cell r="O821">
            <v>12.012499999999999</v>
          </cell>
          <cell r="P821">
            <v>185</v>
          </cell>
          <cell r="Q821">
            <v>0</v>
          </cell>
        </row>
        <row r="822">
          <cell r="B822" t="str">
            <v xml:space="preserve"> Tumis Bayam</v>
          </cell>
          <cell r="C822" t="str">
            <v>Bayam</v>
          </cell>
          <cell r="D822">
            <v>50</v>
          </cell>
          <cell r="E822">
            <v>12.78</v>
          </cell>
          <cell r="F822">
            <v>1.2424999999999999</v>
          </cell>
          <cell r="G822">
            <v>0.17749999999999999</v>
          </cell>
          <cell r="H822">
            <v>2.3075000000000001</v>
          </cell>
          <cell r="I822">
            <v>30.849499999999999</v>
          </cell>
          <cell r="J822">
            <v>94.784999999999997</v>
          </cell>
          <cell r="K822">
            <v>23.785</v>
          </cell>
          <cell r="L822">
            <v>1.3844999999999998</v>
          </cell>
          <cell r="M822">
            <v>2161.9499999999998</v>
          </cell>
          <cell r="N822">
            <v>2.8399999999999998E-2</v>
          </cell>
          <cell r="O822">
            <v>28.4</v>
          </cell>
          <cell r="P822">
            <v>0</v>
          </cell>
          <cell r="Q822">
            <v>0</v>
          </cell>
        </row>
        <row r="823">
          <cell r="C823" t="str">
            <v>Minyak</v>
          </cell>
          <cell r="D823">
            <v>5</v>
          </cell>
          <cell r="E823">
            <v>43.5</v>
          </cell>
          <cell r="F823">
            <v>0.05</v>
          </cell>
          <cell r="G823">
            <v>4.9000000000000004</v>
          </cell>
          <cell r="H823">
            <v>0</v>
          </cell>
          <cell r="I823">
            <v>0.03</v>
          </cell>
          <cell r="J823">
            <v>0.15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Tumis Bayam/Sayur Bayam</v>
          </cell>
          <cell r="E824">
            <v>56.28</v>
          </cell>
          <cell r="F824">
            <v>1.2925</v>
          </cell>
          <cell r="G824">
            <v>5.0775000000000006</v>
          </cell>
          <cell r="H824">
            <v>2.3075000000000001</v>
          </cell>
          <cell r="I824">
            <v>30.8795</v>
          </cell>
          <cell r="J824">
            <v>94.935000000000002</v>
          </cell>
          <cell r="K824">
            <v>23.785</v>
          </cell>
          <cell r="L824">
            <v>1.3844999999999998</v>
          </cell>
          <cell r="M824">
            <v>2161.9499999999998</v>
          </cell>
          <cell r="N824">
            <v>2.8399999999999998E-2</v>
          </cell>
          <cell r="O824">
            <v>28.4</v>
          </cell>
          <cell r="P824">
            <v>0</v>
          </cell>
          <cell r="Q824">
            <v>0</v>
          </cell>
        </row>
        <row r="825">
          <cell r="B825" t="str">
            <v xml:space="preserve"> Sayur Bening Labu Jagung</v>
          </cell>
          <cell r="C825" t="str">
            <v>Labu Kuning</v>
          </cell>
          <cell r="D825">
            <v>50</v>
          </cell>
          <cell r="E825">
            <v>11.164999999999999</v>
          </cell>
          <cell r="F825">
            <v>0.42350000000000004</v>
          </cell>
          <cell r="G825">
            <v>0.11549999999999999</v>
          </cell>
          <cell r="H825">
            <v>2.5409999999999999</v>
          </cell>
          <cell r="I825">
            <v>35.112000000000002</v>
          </cell>
          <cell r="J825">
            <v>17.324999999999999</v>
          </cell>
          <cell r="K825">
            <v>24.64</v>
          </cell>
          <cell r="L825">
            <v>0.53899999999999992</v>
          </cell>
          <cell r="M825">
            <v>69.3</v>
          </cell>
          <cell r="N825">
            <v>3.0800000000000001E-2</v>
          </cell>
          <cell r="O825">
            <v>20.02</v>
          </cell>
          <cell r="P825">
            <v>0</v>
          </cell>
          <cell r="Q825">
            <v>0</v>
          </cell>
        </row>
        <row r="826">
          <cell r="C826" t="str">
            <v>Jagung segar</v>
          </cell>
          <cell r="D826">
            <v>50</v>
          </cell>
          <cell r="E826">
            <v>63</v>
          </cell>
          <cell r="F826">
            <v>2.1150000000000002</v>
          </cell>
          <cell r="G826">
            <v>0.58499999999999996</v>
          </cell>
          <cell r="H826">
            <v>14.895</v>
          </cell>
          <cell r="I826">
            <v>27</v>
          </cell>
          <cell r="J826">
            <v>2.7</v>
          </cell>
          <cell r="K826">
            <v>53.1</v>
          </cell>
          <cell r="L826">
            <v>0.315</v>
          </cell>
          <cell r="M826">
            <v>195.75</v>
          </cell>
          <cell r="N826">
            <v>0.108</v>
          </cell>
          <cell r="O826">
            <v>3.6</v>
          </cell>
          <cell r="P826">
            <v>0</v>
          </cell>
          <cell r="Q826">
            <v>0.74250000000000005</v>
          </cell>
        </row>
        <row r="827">
          <cell r="B827" t="str">
            <v>Sayur Bening Labu + Jagung</v>
          </cell>
          <cell r="E827">
            <v>74.164999999999992</v>
          </cell>
          <cell r="F827">
            <v>2.5385000000000004</v>
          </cell>
          <cell r="G827">
            <v>0.7004999999999999</v>
          </cell>
          <cell r="H827">
            <v>17.436</v>
          </cell>
          <cell r="I827">
            <v>62.112000000000002</v>
          </cell>
          <cell r="J827">
            <v>20.024999999999999</v>
          </cell>
          <cell r="K827">
            <v>77.740000000000009</v>
          </cell>
          <cell r="L827">
            <v>0.85399999999999987</v>
          </cell>
          <cell r="M827">
            <v>265.05</v>
          </cell>
          <cell r="N827">
            <v>0.13880000000000001</v>
          </cell>
          <cell r="O827">
            <v>23.62</v>
          </cell>
          <cell r="P827">
            <v>0</v>
          </cell>
          <cell r="Q827">
            <v>0.74250000000000005</v>
          </cell>
        </row>
        <row r="828">
          <cell r="B828" t="str">
            <v xml:space="preserve"> Tumis Labu + Kacang Panjang</v>
          </cell>
          <cell r="C828" t="str">
            <v>Labu Putih</v>
          </cell>
          <cell r="D828">
            <v>50</v>
          </cell>
          <cell r="E828">
            <v>10.79</v>
          </cell>
          <cell r="F828">
            <v>0.24899999999999997</v>
          </cell>
          <cell r="G828">
            <v>4.1500000000000002E-2</v>
          </cell>
          <cell r="H828">
            <v>2.7805</v>
          </cell>
          <cell r="I828">
            <v>38.304499999999997</v>
          </cell>
          <cell r="J828">
            <v>5.81</v>
          </cell>
          <cell r="K828">
            <v>10.375</v>
          </cell>
          <cell r="L828">
            <v>0.20749999999999999</v>
          </cell>
          <cell r="M828">
            <v>8.3000000000000007</v>
          </cell>
          <cell r="N828">
            <v>8.3000000000000001E-3</v>
          </cell>
          <cell r="O828">
            <v>7.47</v>
          </cell>
        </row>
        <row r="829">
          <cell r="C829" t="str">
            <v>Kacang Panjang</v>
          </cell>
          <cell r="D829">
            <v>50</v>
          </cell>
          <cell r="E829">
            <v>16.5</v>
          </cell>
          <cell r="F829">
            <v>1.0125</v>
          </cell>
          <cell r="G829">
            <v>0.1125</v>
          </cell>
          <cell r="H829">
            <v>2.9249999999999998</v>
          </cell>
          <cell r="I829">
            <v>33.1875</v>
          </cell>
          <cell r="J829">
            <v>18.375</v>
          </cell>
          <cell r="K829">
            <v>130.125</v>
          </cell>
          <cell r="L829">
            <v>0.26250000000000001</v>
          </cell>
          <cell r="M829">
            <v>125.625</v>
          </cell>
          <cell r="N829">
            <v>4.8750000000000002E-2</v>
          </cell>
          <cell r="O829">
            <v>7.875</v>
          </cell>
        </row>
        <row r="830">
          <cell r="C830" t="str">
            <v>Minyak</v>
          </cell>
          <cell r="D830">
            <v>5</v>
          </cell>
          <cell r="E830">
            <v>43.5</v>
          </cell>
          <cell r="F830">
            <v>0.05</v>
          </cell>
          <cell r="G830">
            <v>4.9000000000000004</v>
          </cell>
          <cell r="H830">
            <v>0</v>
          </cell>
          <cell r="I830">
            <v>0.03</v>
          </cell>
          <cell r="J830">
            <v>0.15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</row>
        <row r="831">
          <cell r="B831" t="str">
            <v>Tumis Labu + Kacang Panjang</v>
          </cell>
          <cell r="E831">
            <v>70.789999999999992</v>
          </cell>
          <cell r="F831">
            <v>1.3114999999999999</v>
          </cell>
          <cell r="G831">
            <v>5.0540000000000003</v>
          </cell>
          <cell r="H831">
            <v>5.7054999999999998</v>
          </cell>
          <cell r="I831">
            <v>71.521999999999991</v>
          </cell>
          <cell r="J831">
            <v>24.334999999999997</v>
          </cell>
          <cell r="K831">
            <v>140.5</v>
          </cell>
          <cell r="L831">
            <v>0.47</v>
          </cell>
          <cell r="M831">
            <v>133.92500000000001</v>
          </cell>
          <cell r="N831">
            <v>5.7050000000000003E-2</v>
          </cell>
          <cell r="O831">
            <v>15.344999999999999</v>
          </cell>
          <cell r="P831">
            <v>0</v>
          </cell>
          <cell r="Q831">
            <v>0</v>
          </cell>
        </row>
        <row r="832">
          <cell r="B832" t="str">
            <v xml:space="preserve"> Sop Sayap Ayam</v>
          </cell>
          <cell r="C832" t="str">
            <v>Wortel</v>
          </cell>
          <cell r="D832">
            <v>25</v>
          </cell>
          <cell r="E832">
            <v>10.5</v>
          </cell>
          <cell r="F832">
            <v>0.3</v>
          </cell>
          <cell r="G832">
            <v>7.4999999999999997E-2</v>
          </cell>
          <cell r="H832">
            <v>2.3250000000000002</v>
          </cell>
          <cell r="I832">
            <v>22.05</v>
          </cell>
          <cell r="J832">
            <v>9.75</v>
          </cell>
          <cell r="K832">
            <v>9.25</v>
          </cell>
          <cell r="L832">
            <v>0.2</v>
          </cell>
          <cell r="M832">
            <v>3000</v>
          </cell>
          <cell r="N832">
            <v>1.4999999999999999E-2</v>
          </cell>
          <cell r="O832">
            <v>1.5</v>
          </cell>
          <cell r="P832">
            <v>0</v>
          </cell>
          <cell r="Q832">
            <v>0</v>
          </cell>
        </row>
        <row r="833">
          <cell r="C833" t="str">
            <v>Kentang</v>
          </cell>
          <cell r="D833">
            <v>25</v>
          </cell>
          <cell r="E833">
            <v>20.75</v>
          </cell>
          <cell r="F833">
            <v>0.5</v>
          </cell>
          <cell r="G833">
            <v>2.5000000000000001E-2</v>
          </cell>
          <cell r="H833">
            <v>4.7750000000000004</v>
          </cell>
          <cell r="I833">
            <v>19.45</v>
          </cell>
          <cell r="J833">
            <v>2.75</v>
          </cell>
          <cell r="K833">
            <v>14</v>
          </cell>
          <cell r="L833">
            <v>0.17499999999999999</v>
          </cell>
          <cell r="M833">
            <v>0</v>
          </cell>
          <cell r="N833">
            <v>2.5700000000000001E-2</v>
          </cell>
          <cell r="O833">
            <v>4.25</v>
          </cell>
          <cell r="P833">
            <v>0</v>
          </cell>
          <cell r="Q833">
            <v>0</v>
          </cell>
        </row>
        <row r="834">
          <cell r="C834" t="str">
            <v>Daun Bawang</v>
          </cell>
          <cell r="D834">
            <v>10</v>
          </cell>
          <cell r="E834">
            <v>3.5</v>
          </cell>
          <cell r="F834">
            <v>0.18</v>
          </cell>
          <cell r="G834">
            <v>7.0000000000000007E-2</v>
          </cell>
          <cell r="H834">
            <v>0.53</v>
          </cell>
          <cell r="I834">
            <v>7.0000000000000007E-2</v>
          </cell>
          <cell r="J834">
            <v>5.5</v>
          </cell>
          <cell r="K834">
            <v>3.9</v>
          </cell>
          <cell r="L834">
            <v>0.72</v>
          </cell>
          <cell r="M834">
            <v>41</v>
          </cell>
          <cell r="N834">
            <v>8.9999999999999993E-3</v>
          </cell>
          <cell r="O834">
            <v>3.7</v>
          </cell>
          <cell r="P834">
            <v>0</v>
          </cell>
          <cell r="Q834">
            <v>0</v>
          </cell>
        </row>
        <row r="835">
          <cell r="C835" t="str">
            <v>Daging ayam</v>
          </cell>
          <cell r="D835">
            <v>50</v>
          </cell>
          <cell r="E835">
            <v>151</v>
          </cell>
          <cell r="F835">
            <v>9.1</v>
          </cell>
          <cell r="G835">
            <v>12.5</v>
          </cell>
          <cell r="H835">
            <v>0</v>
          </cell>
          <cell r="I835">
            <v>27.95</v>
          </cell>
          <cell r="J835">
            <v>7</v>
          </cell>
          <cell r="K835">
            <v>100</v>
          </cell>
          <cell r="L835">
            <v>0.75</v>
          </cell>
          <cell r="M835">
            <v>405</v>
          </cell>
          <cell r="N835">
            <v>0.04</v>
          </cell>
          <cell r="O835">
            <v>0</v>
          </cell>
          <cell r="P835">
            <v>250</v>
          </cell>
          <cell r="Q835">
            <v>0</v>
          </cell>
        </row>
        <row r="836">
          <cell r="B836" t="str">
            <v>Sop Sayap Ayam</v>
          </cell>
          <cell r="E836">
            <v>185.75</v>
          </cell>
          <cell r="F836">
            <v>10.08</v>
          </cell>
          <cell r="G836">
            <v>12.67</v>
          </cell>
          <cell r="H836">
            <v>7.63</v>
          </cell>
          <cell r="I836">
            <v>69.52</v>
          </cell>
          <cell r="J836">
            <v>25</v>
          </cell>
          <cell r="K836">
            <v>127.15</v>
          </cell>
          <cell r="L836">
            <v>1.845</v>
          </cell>
          <cell r="M836">
            <v>3446</v>
          </cell>
          <cell r="N836">
            <v>8.9700000000000002E-2</v>
          </cell>
          <cell r="O836">
            <v>9.4499999999999993</v>
          </cell>
          <cell r="P836">
            <v>250</v>
          </cell>
          <cell r="Q836">
            <v>0</v>
          </cell>
        </row>
        <row r="837">
          <cell r="B837" t="str">
            <v xml:space="preserve"> Kacang Panjang bb Kuning</v>
          </cell>
          <cell r="C837" t="str">
            <v>Kacang Panjang</v>
          </cell>
          <cell r="D837">
            <v>75</v>
          </cell>
          <cell r="E837">
            <v>24.75</v>
          </cell>
          <cell r="F837">
            <v>1.51875</v>
          </cell>
          <cell r="G837">
            <v>0.16875000000000001</v>
          </cell>
          <cell r="H837">
            <v>4.3875000000000002</v>
          </cell>
          <cell r="I837">
            <v>49.78125</v>
          </cell>
          <cell r="J837">
            <v>27.5625</v>
          </cell>
          <cell r="K837">
            <v>195.1875</v>
          </cell>
          <cell r="L837">
            <v>0.39374999999999999</v>
          </cell>
          <cell r="M837">
            <v>188.4375</v>
          </cell>
          <cell r="N837">
            <v>7.3124999999999996E-2</v>
          </cell>
          <cell r="O837">
            <v>11.8125</v>
          </cell>
        </row>
        <row r="838">
          <cell r="C838" t="str">
            <v>Santan</v>
          </cell>
          <cell r="D838">
            <v>10</v>
          </cell>
          <cell r="E838">
            <v>32.4</v>
          </cell>
          <cell r="F838">
            <v>0.42</v>
          </cell>
          <cell r="G838">
            <v>3.43</v>
          </cell>
          <cell r="H838">
            <v>0.56000000000000005</v>
          </cell>
          <cell r="I838">
            <v>5.49</v>
          </cell>
          <cell r="J838">
            <v>1.4</v>
          </cell>
          <cell r="K838">
            <v>4.5</v>
          </cell>
          <cell r="L838">
            <v>0.19</v>
          </cell>
          <cell r="M838">
            <v>0</v>
          </cell>
          <cell r="N838">
            <v>2E-3</v>
          </cell>
          <cell r="O838">
            <v>0.2</v>
          </cell>
          <cell r="P838">
            <v>185</v>
          </cell>
          <cell r="Q838">
            <v>0</v>
          </cell>
        </row>
        <row r="839">
          <cell r="B839" t="str">
            <v>Kacang Panjang bb Kuning</v>
          </cell>
          <cell r="E839">
            <v>57.15</v>
          </cell>
          <cell r="F839">
            <v>1.93875</v>
          </cell>
          <cell r="G839">
            <v>3.5987500000000003</v>
          </cell>
          <cell r="H839">
            <v>4.9474999999999998</v>
          </cell>
          <cell r="I839">
            <v>55.271250000000002</v>
          </cell>
          <cell r="J839">
            <v>28.962499999999999</v>
          </cell>
          <cell r="K839">
            <v>199.6875</v>
          </cell>
          <cell r="L839">
            <v>0.58374999999999999</v>
          </cell>
          <cell r="M839">
            <v>188.4375</v>
          </cell>
          <cell r="N839">
            <v>7.5124999999999997E-2</v>
          </cell>
          <cell r="O839">
            <v>12.012499999999999</v>
          </cell>
          <cell r="P839">
            <v>185</v>
          </cell>
          <cell r="Q839">
            <v>0</v>
          </cell>
        </row>
        <row r="840">
          <cell r="B840" t="str">
            <v xml:space="preserve"> Mie Pangsit</v>
          </cell>
          <cell r="C840" t="str">
            <v>Mie Basah</v>
          </cell>
          <cell r="D840">
            <v>50</v>
          </cell>
          <cell r="E840">
            <v>168.5</v>
          </cell>
          <cell r="F840">
            <v>3.95</v>
          </cell>
          <cell r="G840">
            <v>5.9</v>
          </cell>
          <cell r="H840">
            <v>25</v>
          </cell>
          <cell r="I840">
            <v>14.3</v>
          </cell>
          <cell r="J840">
            <v>24.5</v>
          </cell>
          <cell r="K840">
            <v>23.5</v>
          </cell>
          <cell r="L840">
            <v>1.4</v>
          </cell>
          <cell r="M840">
            <v>0</v>
          </cell>
          <cell r="N840">
            <v>5.0000000000000001E-3</v>
          </cell>
          <cell r="O840">
            <v>0</v>
          </cell>
          <cell r="P840">
            <v>0</v>
          </cell>
          <cell r="Q840">
            <v>0</v>
          </cell>
        </row>
        <row r="841">
          <cell r="C841" t="str">
            <v>Sawi Hijau</v>
          </cell>
          <cell r="D841">
            <v>40</v>
          </cell>
          <cell r="E841">
            <v>7.6560000000000006</v>
          </cell>
          <cell r="F841">
            <v>0.8004</v>
          </cell>
          <cell r="G841">
            <v>0.10440000000000001</v>
          </cell>
          <cell r="H841">
            <v>1.3919999999999999</v>
          </cell>
          <cell r="I841">
            <v>32.085599999999999</v>
          </cell>
          <cell r="J841">
            <v>76.56</v>
          </cell>
          <cell r="K841">
            <v>13.224</v>
          </cell>
          <cell r="L841">
            <v>1.0092000000000001</v>
          </cell>
          <cell r="M841">
            <v>2248.08</v>
          </cell>
          <cell r="N841">
            <v>3.1320000000000001E-2</v>
          </cell>
          <cell r="O841">
            <v>35.495999999999995</v>
          </cell>
          <cell r="P841">
            <v>0</v>
          </cell>
          <cell r="Q841">
            <v>0</v>
          </cell>
        </row>
        <row r="842">
          <cell r="C842" t="str">
            <v>Ayam</v>
          </cell>
          <cell r="D842">
            <v>25</v>
          </cell>
          <cell r="E842">
            <v>43.79</v>
          </cell>
          <cell r="F842">
            <v>2.6389999999999998</v>
          </cell>
          <cell r="G842">
            <v>3.625</v>
          </cell>
          <cell r="H842">
            <v>0</v>
          </cell>
          <cell r="I842">
            <v>8.1054999999999993</v>
          </cell>
          <cell r="J842">
            <v>2.0299999999999998</v>
          </cell>
          <cell r="K842">
            <v>29</v>
          </cell>
          <cell r="L842">
            <v>0.2175</v>
          </cell>
          <cell r="M842">
            <v>117.45</v>
          </cell>
          <cell r="N842">
            <v>1.1599999999999999E-2</v>
          </cell>
          <cell r="O842">
            <v>0</v>
          </cell>
          <cell r="P842">
            <v>72.5</v>
          </cell>
          <cell r="Q842">
            <v>0</v>
          </cell>
        </row>
        <row r="843">
          <cell r="C843" t="str">
            <v>Saos Tomat</v>
          </cell>
          <cell r="D843">
            <v>25</v>
          </cell>
          <cell r="E843">
            <v>24.5</v>
          </cell>
          <cell r="F843">
            <v>0.5</v>
          </cell>
          <cell r="G843">
            <v>0.1</v>
          </cell>
          <cell r="H843">
            <v>6.125</v>
          </cell>
          <cell r="I843">
            <v>17.375</v>
          </cell>
          <cell r="J843">
            <v>3</v>
          </cell>
          <cell r="K843">
            <v>4.5</v>
          </cell>
          <cell r="L843">
            <v>0.2</v>
          </cell>
          <cell r="M843">
            <v>470</v>
          </cell>
          <cell r="N843">
            <v>2.2499999999999999E-2</v>
          </cell>
          <cell r="O843">
            <v>2.75</v>
          </cell>
          <cell r="P843">
            <v>0</v>
          </cell>
          <cell r="Q843">
            <v>0</v>
          </cell>
        </row>
        <row r="844">
          <cell r="C844" t="str">
            <v>Kecap</v>
          </cell>
          <cell r="D844">
            <v>25</v>
          </cell>
          <cell r="E844">
            <v>11.5</v>
          </cell>
          <cell r="F844">
            <v>1.425</v>
          </cell>
          <cell r="G844">
            <v>0.32500000000000001</v>
          </cell>
          <cell r="H844">
            <v>2.25</v>
          </cell>
          <cell r="I844">
            <v>15.75</v>
          </cell>
          <cell r="J844">
            <v>30.75</v>
          </cell>
          <cell r="K844">
            <v>24</v>
          </cell>
          <cell r="L844">
            <v>1.425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</row>
        <row r="845">
          <cell r="B845" t="str">
            <v>Mie Pangsit</v>
          </cell>
          <cell r="E845">
            <v>255.946</v>
          </cell>
          <cell r="F845">
            <v>9.3144000000000009</v>
          </cell>
          <cell r="G845">
            <v>10.054399999999999</v>
          </cell>
          <cell r="H845">
            <v>34.766999999999996</v>
          </cell>
          <cell r="I845">
            <v>87.616099999999989</v>
          </cell>
          <cell r="J845">
            <v>136.84</v>
          </cell>
          <cell r="K845">
            <v>94.224000000000004</v>
          </cell>
          <cell r="L845">
            <v>4.2517000000000005</v>
          </cell>
          <cell r="M845">
            <v>2835.5299999999997</v>
          </cell>
          <cell r="N845">
            <v>7.0419999999999996E-2</v>
          </cell>
          <cell r="O845">
            <v>38.245999999999995</v>
          </cell>
          <cell r="P845">
            <v>72.5</v>
          </cell>
          <cell r="Q845">
            <v>0</v>
          </cell>
        </row>
        <row r="846">
          <cell r="B846" t="str">
            <v xml:space="preserve"> Lalapan segar</v>
          </cell>
          <cell r="C846" t="str">
            <v>Timun</v>
          </cell>
          <cell r="D846">
            <v>25</v>
          </cell>
          <cell r="E846">
            <v>2.1</v>
          </cell>
          <cell r="F846">
            <v>0.1225</v>
          </cell>
          <cell r="G846">
            <v>1.7500000000000002E-2</v>
          </cell>
          <cell r="H846">
            <v>0.47249999999999998</v>
          </cell>
          <cell r="I846">
            <v>16.817499999999999</v>
          </cell>
          <cell r="J846">
            <v>1.75</v>
          </cell>
          <cell r="K846">
            <v>3.6749999999999998</v>
          </cell>
          <cell r="L846">
            <v>5.2499999999999998E-2</v>
          </cell>
          <cell r="M846">
            <v>0</v>
          </cell>
          <cell r="N846">
            <v>5.2499999999999995E-3</v>
          </cell>
          <cell r="O846">
            <v>1.4</v>
          </cell>
        </row>
        <row r="847">
          <cell r="C847" t="str">
            <v>Kacang panjang</v>
          </cell>
          <cell r="D847">
            <v>25</v>
          </cell>
          <cell r="E847">
            <v>8.25</v>
          </cell>
          <cell r="F847">
            <v>0.50624999999999998</v>
          </cell>
          <cell r="G847">
            <v>5.6250000000000001E-2</v>
          </cell>
          <cell r="H847">
            <v>1.4624999999999999</v>
          </cell>
          <cell r="I847">
            <v>16.59375</v>
          </cell>
          <cell r="J847">
            <v>9.1875</v>
          </cell>
          <cell r="K847">
            <v>65.0625</v>
          </cell>
          <cell r="L847">
            <v>0.13125000000000001</v>
          </cell>
          <cell r="M847">
            <v>62.8125</v>
          </cell>
          <cell r="N847">
            <v>2.4375000000000001E-2</v>
          </cell>
          <cell r="O847">
            <v>3.9375</v>
          </cell>
        </row>
        <row r="848">
          <cell r="C848" t="str">
            <v>Kool putih</v>
          </cell>
          <cell r="D848">
            <v>25</v>
          </cell>
          <cell r="E848">
            <v>4.5</v>
          </cell>
          <cell r="F848">
            <v>0.26250000000000001</v>
          </cell>
          <cell r="G848">
            <v>3.7499999999999999E-2</v>
          </cell>
          <cell r="H848">
            <v>0.99375000000000002</v>
          </cell>
          <cell r="I848">
            <v>17.324999999999999</v>
          </cell>
          <cell r="J848">
            <v>8.625</v>
          </cell>
          <cell r="K848">
            <v>5.8125</v>
          </cell>
          <cell r="L848">
            <v>9.375E-2</v>
          </cell>
          <cell r="M848">
            <v>15</v>
          </cell>
          <cell r="N848">
            <v>1.125E-2</v>
          </cell>
          <cell r="O848">
            <v>9.375</v>
          </cell>
        </row>
        <row r="849">
          <cell r="C849" t="str">
            <v>Kemangi</v>
          </cell>
          <cell r="D849">
            <v>25</v>
          </cell>
          <cell r="E849">
            <v>9.1999999999999993</v>
          </cell>
          <cell r="F849">
            <v>0.8</v>
          </cell>
          <cell r="G849">
            <v>0.1</v>
          </cell>
          <cell r="H849">
            <v>1.78</v>
          </cell>
          <cell r="I849">
            <v>17</v>
          </cell>
          <cell r="J849">
            <v>9</v>
          </cell>
          <cell r="K849">
            <v>15</v>
          </cell>
          <cell r="L849">
            <v>0.4</v>
          </cell>
          <cell r="M849">
            <v>1000</v>
          </cell>
          <cell r="N849">
            <v>1.6E-2</v>
          </cell>
          <cell r="O849">
            <v>10</v>
          </cell>
        </row>
        <row r="850">
          <cell r="B850" t="str">
            <v>Lalapan segar</v>
          </cell>
          <cell r="E850">
            <v>24.05</v>
          </cell>
          <cell r="F850">
            <v>1.6912499999999999</v>
          </cell>
          <cell r="G850">
            <v>0.21124999999999999</v>
          </cell>
          <cell r="H850">
            <v>4.7087500000000002</v>
          </cell>
          <cell r="I850">
            <v>67.736249999999998</v>
          </cell>
          <cell r="J850">
            <v>28.5625</v>
          </cell>
          <cell r="K850">
            <v>89.55</v>
          </cell>
          <cell r="L850">
            <v>0.67749999999999999</v>
          </cell>
          <cell r="M850">
            <v>1077.8125</v>
          </cell>
          <cell r="N850">
            <v>5.6875000000000002E-2</v>
          </cell>
          <cell r="O850">
            <v>24.712499999999999</v>
          </cell>
        </row>
        <row r="851">
          <cell r="B851" t="str">
            <v xml:space="preserve"> Tumis Buncis</v>
          </cell>
          <cell r="C851" t="str">
            <v>Buncis</v>
          </cell>
          <cell r="D851">
            <v>75</v>
          </cell>
          <cell r="E851">
            <v>23.625</v>
          </cell>
          <cell r="F851">
            <v>1.62</v>
          </cell>
          <cell r="G851">
            <v>0.13500000000000001</v>
          </cell>
          <cell r="H851">
            <v>5.1974999999999998</v>
          </cell>
          <cell r="I851">
            <v>60.0075</v>
          </cell>
          <cell r="J851">
            <v>43.875</v>
          </cell>
          <cell r="K851">
            <v>29.7</v>
          </cell>
          <cell r="L851">
            <v>0.74250000000000005</v>
          </cell>
          <cell r="M851">
            <v>425.25</v>
          </cell>
          <cell r="N851">
            <v>5.4000000000000006E-2</v>
          </cell>
          <cell r="O851">
            <v>12.824999999999999</v>
          </cell>
          <cell r="P851">
            <v>0</v>
          </cell>
          <cell r="Q851">
            <v>0.81</v>
          </cell>
        </row>
        <row r="852">
          <cell r="C852" t="str">
            <v>Minyak</v>
          </cell>
          <cell r="D852">
            <v>5</v>
          </cell>
          <cell r="E852">
            <v>43.5</v>
          </cell>
          <cell r="F852">
            <v>0.05</v>
          </cell>
          <cell r="G852">
            <v>4.9000000000000004</v>
          </cell>
          <cell r="H852">
            <v>0</v>
          </cell>
          <cell r="I852">
            <v>0.03</v>
          </cell>
          <cell r="J852">
            <v>0.15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</row>
        <row r="853">
          <cell r="B853" t="str">
            <v>Tumis Buncis</v>
          </cell>
          <cell r="E853">
            <v>67.125</v>
          </cell>
          <cell r="F853">
            <v>1.6700000000000002</v>
          </cell>
          <cell r="G853">
            <v>5.0350000000000001</v>
          </cell>
          <cell r="H853">
            <v>5.1974999999999998</v>
          </cell>
          <cell r="I853">
            <v>60.037500000000001</v>
          </cell>
          <cell r="J853">
            <v>44.024999999999999</v>
          </cell>
          <cell r="K853">
            <v>29.7</v>
          </cell>
          <cell r="L853">
            <v>0.74250000000000005</v>
          </cell>
          <cell r="M853">
            <v>425.25</v>
          </cell>
          <cell r="N853">
            <v>5.4000000000000006E-2</v>
          </cell>
          <cell r="O853">
            <v>12.824999999999999</v>
          </cell>
          <cell r="P853">
            <v>0</v>
          </cell>
          <cell r="Q853">
            <v>0.81</v>
          </cell>
        </row>
        <row r="854">
          <cell r="B854" t="str">
            <v xml:space="preserve"> Tumis Sawi Hijau</v>
          </cell>
          <cell r="C854" t="str">
            <v>Sawi Hujau</v>
          </cell>
          <cell r="D854">
            <v>75</v>
          </cell>
          <cell r="E854">
            <v>14.355</v>
          </cell>
          <cell r="F854">
            <v>1.50075</v>
          </cell>
          <cell r="G854">
            <v>0.19575000000000001</v>
          </cell>
          <cell r="H854">
            <v>2.61</v>
          </cell>
          <cell r="I854">
            <v>60.160499999999999</v>
          </cell>
          <cell r="J854">
            <v>143.55000000000001</v>
          </cell>
          <cell r="K854">
            <v>24.795000000000002</v>
          </cell>
          <cell r="L854">
            <v>1.8922500000000002</v>
          </cell>
          <cell r="M854">
            <v>4215.1499999999996</v>
          </cell>
          <cell r="N854">
            <v>5.8725000000000006E-2</v>
          </cell>
          <cell r="O854">
            <v>66.555000000000007</v>
          </cell>
          <cell r="P854">
            <v>0</v>
          </cell>
          <cell r="Q854">
            <v>0</v>
          </cell>
        </row>
        <row r="855">
          <cell r="C855" t="str">
            <v>Minyak</v>
          </cell>
          <cell r="D855">
            <v>5</v>
          </cell>
          <cell r="E855">
            <v>43.5</v>
          </cell>
          <cell r="F855">
            <v>0.05</v>
          </cell>
          <cell r="G855">
            <v>4.9000000000000004</v>
          </cell>
          <cell r="H855">
            <v>0</v>
          </cell>
          <cell r="I855">
            <v>0.03</v>
          </cell>
          <cell r="J855">
            <v>0.15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</row>
        <row r="856">
          <cell r="B856" t="str">
            <v>Tumis Sawi Hijau</v>
          </cell>
          <cell r="E856">
            <v>57.855000000000004</v>
          </cell>
          <cell r="F856">
            <v>1.5507500000000001</v>
          </cell>
          <cell r="G856">
            <v>5.0957500000000007</v>
          </cell>
          <cell r="H856">
            <v>2.61</v>
          </cell>
          <cell r="I856">
            <v>60.1905</v>
          </cell>
          <cell r="J856">
            <v>143.70000000000002</v>
          </cell>
          <cell r="K856">
            <v>24.795000000000002</v>
          </cell>
          <cell r="L856">
            <v>1.8922500000000002</v>
          </cell>
          <cell r="M856">
            <v>4215.1499999999996</v>
          </cell>
          <cell r="N856">
            <v>5.8725000000000006E-2</v>
          </cell>
          <cell r="O856">
            <v>66.555000000000007</v>
          </cell>
          <cell r="P856">
            <v>0</v>
          </cell>
          <cell r="Q856">
            <v>0</v>
          </cell>
        </row>
        <row r="857">
          <cell r="B857" t="str">
            <v xml:space="preserve"> Tumis Terong </v>
          </cell>
          <cell r="C857" t="str">
            <v>Terong</v>
          </cell>
          <cell r="D857">
            <v>75</v>
          </cell>
          <cell r="E857">
            <v>15.66</v>
          </cell>
          <cell r="F857">
            <v>0.71775000000000011</v>
          </cell>
          <cell r="G857">
            <v>0.1305</v>
          </cell>
          <cell r="H857">
            <v>3.5887500000000001</v>
          </cell>
          <cell r="I857">
            <v>60.486750000000001</v>
          </cell>
          <cell r="J857">
            <v>9.7874999999999996</v>
          </cell>
          <cell r="K857">
            <v>24.142499999999998</v>
          </cell>
          <cell r="L857">
            <v>0.26100000000000001</v>
          </cell>
          <cell r="M857">
            <v>19.574999999999999</v>
          </cell>
          <cell r="N857">
            <v>2.6099999999999998E-2</v>
          </cell>
          <cell r="O857">
            <v>3.2625000000000002</v>
          </cell>
          <cell r="P857">
            <v>0</v>
          </cell>
          <cell r="Q857">
            <v>0</v>
          </cell>
        </row>
        <row r="858">
          <cell r="C858" t="str">
            <v>Minyak</v>
          </cell>
          <cell r="D858">
            <v>5</v>
          </cell>
          <cell r="E858">
            <v>43.5</v>
          </cell>
          <cell r="F858">
            <v>0.05</v>
          </cell>
          <cell r="G858">
            <v>4.9000000000000004</v>
          </cell>
          <cell r="H858">
            <v>0</v>
          </cell>
          <cell r="I858">
            <v>0.03</v>
          </cell>
          <cell r="J858">
            <v>0.15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</row>
        <row r="859">
          <cell r="B859" t="str">
            <v>Tumis Terong</v>
          </cell>
          <cell r="E859">
            <v>59.16</v>
          </cell>
          <cell r="F859">
            <v>0.76775000000000015</v>
          </cell>
          <cell r="G859">
            <v>5.0305</v>
          </cell>
          <cell r="H859">
            <v>3.5887500000000001</v>
          </cell>
          <cell r="I859">
            <v>60.516750000000002</v>
          </cell>
          <cell r="J859">
            <v>9.9375</v>
          </cell>
          <cell r="K859">
            <v>24.142499999999998</v>
          </cell>
          <cell r="L859">
            <v>0.26100000000000001</v>
          </cell>
          <cell r="M859">
            <v>19.574999999999999</v>
          </cell>
          <cell r="N859">
            <v>2.6099999999999998E-2</v>
          </cell>
          <cell r="O859">
            <v>3.2625000000000002</v>
          </cell>
          <cell r="P859">
            <v>0</v>
          </cell>
          <cell r="Q859">
            <v>0</v>
          </cell>
        </row>
        <row r="860">
          <cell r="B860" t="str">
            <v xml:space="preserve"> Sayur Nangka</v>
          </cell>
          <cell r="C860" t="str">
            <v>Nangka muda</v>
          </cell>
          <cell r="D860">
            <v>100</v>
          </cell>
          <cell r="E860">
            <v>20.8</v>
          </cell>
          <cell r="F860">
            <v>1.68</v>
          </cell>
          <cell r="G860">
            <v>0.08</v>
          </cell>
          <cell r="H860">
            <v>3.92</v>
          </cell>
          <cell r="I860">
            <v>73.84</v>
          </cell>
          <cell r="J860">
            <v>40</v>
          </cell>
          <cell r="K860">
            <v>12.8</v>
          </cell>
          <cell r="L860">
            <v>0.32</v>
          </cell>
          <cell r="M860">
            <v>40</v>
          </cell>
          <cell r="N860">
            <v>1.6E-2</v>
          </cell>
          <cell r="O860">
            <v>15.2</v>
          </cell>
          <cell r="P860">
            <v>0</v>
          </cell>
          <cell r="Q860">
            <v>1.92</v>
          </cell>
        </row>
        <row r="861">
          <cell r="C861" t="str">
            <v>Santan</v>
          </cell>
          <cell r="D861">
            <v>10</v>
          </cell>
          <cell r="E861">
            <v>32.4</v>
          </cell>
          <cell r="F861">
            <v>0.42</v>
          </cell>
          <cell r="G861">
            <v>3.43</v>
          </cell>
          <cell r="H861">
            <v>0.56000000000000005</v>
          </cell>
          <cell r="I861">
            <v>5.49</v>
          </cell>
          <cell r="J861">
            <v>1.4</v>
          </cell>
          <cell r="K861">
            <v>4.5</v>
          </cell>
          <cell r="L861">
            <v>0.19</v>
          </cell>
          <cell r="M861">
            <v>0</v>
          </cell>
          <cell r="N861">
            <v>2E-3</v>
          </cell>
          <cell r="O861">
            <v>0.2</v>
          </cell>
          <cell r="P861">
            <v>185</v>
          </cell>
          <cell r="Q861">
            <v>0</v>
          </cell>
        </row>
        <row r="862">
          <cell r="B862" t="str">
            <v>Sayur Nangka</v>
          </cell>
          <cell r="E862">
            <v>53.2</v>
          </cell>
          <cell r="F862">
            <v>2.1</v>
          </cell>
          <cell r="G862">
            <v>3.51</v>
          </cell>
          <cell r="H862">
            <v>4.4800000000000004</v>
          </cell>
          <cell r="I862">
            <v>79.33</v>
          </cell>
          <cell r="J862">
            <v>41.4</v>
          </cell>
          <cell r="K862">
            <v>17.3</v>
          </cell>
          <cell r="L862">
            <v>0.51</v>
          </cell>
          <cell r="M862">
            <v>40</v>
          </cell>
          <cell r="N862">
            <v>1.8000000000000002E-2</v>
          </cell>
          <cell r="O862">
            <v>15.4</v>
          </cell>
          <cell r="P862">
            <v>185</v>
          </cell>
          <cell r="Q862">
            <v>1.92</v>
          </cell>
        </row>
        <row r="863">
          <cell r="B863" t="str">
            <v xml:space="preserve"> Tumis Labu Siam</v>
          </cell>
          <cell r="C863" t="str">
            <v>Labu Siam</v>
          </cell>
          <cell r="D863">
            <v>75</v>
          </cell>
          <cell r="E863">
            <v>16.184999999999999</v>
          </cell>
          <cell r="F863">
            <v>0.37349999999999994</v>
          </cell>
          <cell r="G863">
            <v>6.225E-2</v>
          </cell>
          <cell r="H863">
            <v>4.17075</v>
          </cell>
          <cell r="I863">
            <v>57.45675</v>
          </cell>
          <cell r="J863">
            <v>8.7149999999999999</v>
          </cell>
          <cell r="K863">
            <v>15.5625</v>
          </cell>
          <cell r="L863">
            <v>0.31125000000000003</v>
          </cell>
          <cell r="M863">
            <v>12.45</v>
          </cell>
          <cell r="N863">
            <v>1.2449999999999999E-2</v>
          </cell>
          <cell r="O863">
            <v>11.205</v>
          </cell>
        </row>
        <row r="864">
          <cell r="C864" t="str">
            <v>Minyak</v>
          </cell>
          <cell r="D864">
            <v>5</v>
          </cell>
          <cell r="E864">
            <v>43.5</v>
          </cell>
          <cell r="F864">
            <v>0.05</v>
          </cell>
          <cell r="G864">
            <v>4.9000000000000004</v>
          </cell>
          <cell r="H864">
            <v>0</v>
          </cell>
          <cell r="I864">
            <v>0.03</v>
          </cell>
          <cell r="J864">
            <v>0.15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</row>
        <row r="865">
          <cell r="B865" t="str">
            <v>Tumis Labu Siam</v>
          </cell>
          <cell r="E865">
            <v>59.685000000000002</v>
          </cell>
          <cell r="F865">
            <v>0.42349999999999993</v>
          </cell>
          <cell r="G865">
            <v>4.96225</v>
          </cell>
          <cell r="H865">
            <v>4.17075</v>
          </cell>
          <cell r="I865">
            <v>57.486750000000001</v>
          </cell>
          <cell r="J865">
            <v>8.8650000000000002</v>
          </cell>
          <cell r="K865">
            <v>15.5625</v>
          </cell>
          <cell r="L865">
            <v>0.31125000000000003</v>
          </cell>
          <cell r="M865">
            <v>12.45</v>
          </cell>
          <cell r="N865">
            <v>1.2449999999999999E-2</v>
          </cell>
          <cell r="O865">
            <v>11.205</v>
          </cell>
        </row>
        <row r="866">
          <cell r="B866" t="str">
            <v xml:space="preserve"> Soto bandung</v>
          </cell>
          <cell r="C866" t="str">
            <v>Kc kedelai</v>
          </cell>
          <cell r="D866">
            <v>50</v>
          </cell>
          <cell r="E866">
            <v>165.5</v>
          </cell>
          <cell r="F866">
            <v>17.46</v>
          </cell>
          <cell r="G866">
            <v>9.06</v>
          </cell>
          <cell r="H866">
            <v>17.399999999999999</v>
          </cell>
          <cell r="I866">
            <v>3.76</v>
          </cell>
          <cell r="J866">
            <v>113.5</v>
          </cell>
          <cell r="K866">
            <v>292.5</v>
          </cell>
          <cell r="L866">
            <v>4</v>
          </cell>
          <cell r="M866">
            <v>55</v>
          </cell>
          <cell r="N866">
            <v>0.54</v>
          </cell>
          <cell r="O866">
            <v>0</v>
          </cell>
          <cell r="P866">
            <v>0</v>
          </cell>
          <cell r="Q866">
            <v>0.95</v>
          </cell>
        </row>
        <row r="867">
          <cell r="C867" t="str">
            <v>Kentang</v>
          </cell>
          <cell r="D867">
            <v>50</v>
          </cell>
          <cell r="E867">
            <v>35.274999999999999</v>
          </cell>
          <cell r="F867">
            <v>0.70550000000000002</v>
          </cell>
          <cell r="G867">
            <v>4.2500000000000003E-2</v>
          </cell>
          <cell r="H867">
            <v>8.1174999999999997</v>
          </cell>
          <cell r="I867">
            <v>33.064999999999998</v>
          </cell>
          <cell r="J867">
            <v>4.6749999999999998</v>
          </cell>
          <cell r="K867">
            <v>23.8</v>
          </cell>
          <cell r="L867">
            <v>0.29749999999999999</v>
          </cell>
          <cell r="M867">
            <v>0</v>
          </cell>
          <cell r="N867">
            <v>4.675E-2</v>
          </cell>
          <cell r="O867">
            <v>7.2249999999999996</v>
          </cell>
          <cell r="P867">
            <v>0</v>
          </cell>
          <cell r="Q867">
            <v>0</v>
          </cell>
        </row>
        <row r="868">
          <cell r="C868" t="str">
            <v>Daging sapi</v>
          </cell>
          <cell r="D868">
            <v>50</v>
          </cell>
          <cell r="E868">
            <v>103.5</v>
          </cell>
          <cell r="F868">
            <v>9.4</v>
          </cell>
          <cell r="G868">
            <v>7</v>
          </cell>
          <cell r="H868">
            <v>0</v>
          </cell>
          <cell r="I868">
            <v>33</v>
          </cell>
          <cell r="J868">
            <v>5.5</v>
          </cell>
          <cell r="K868">
            <v>85</v>
          </cell>
          <cell r="L868">
            <v>1.4</v>
          </cell>
          <cell r="M868">
            <v>15</v>
          </cell>
          <cell r="N868">
            <v>0.04</v>
          </cell>
          <cell r="O868">
            <v>0</v>
          </cell>
        </row>
        <row r="869">
          <cell r="C869" t="str">
            <v>Minyak</v>
          </cell>
          <cell r="D869">
            <v>5</v>
          </cell>
          <cell r="E869">
            <v>43.5</v>
          </cell>
          <cell r="F869">
            <v>0.05</v>
          </cell>
          <cell r="G869">
            <v>4.9000000000000004</v>
          </cell>
          <cell r="H869">
            <v>0</v>
          </cell>
          <cell r="I869">
            <v>0.03</v>
          </cell>
          <cell r="J869">
            <v>0.15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</row>
        <row r="870">
          <cell r="B870" t="str">
            <v>Soto bandung</v>
          </cell>
          <cell r="E870">
            <v>347.77499999999998</v>
          </cell>
          <cell r="F870">
            <v>27.615500000000001</v>
          </cell>
          <cell r="G870">
            <v>21.002499999999998</v>
          </cell>
          <cell r="H870">
            <v>25.517499999999998</v>
          </cell>
          <cell r="I870">
            <v>69.85499999999999</v>
          </cell>
          <cell r="J870">
            <v>123.825</v>
          </cell>
          <cell r="K870">
            <v>401.3</v>
          </cell>
          <cell r="L870">
            <v>5.6974999999999998</v>
          </cell>
          <cell r="M870">
            <v>70</v>
          </cell>
          <cell r="N870">
            <v>0.62675000000000003</v>
          </cell>
          <cell r="O870">
            <v>7.2249999999999996</v>
          </cell>
          <cell r="P870">
            <v>0</v>
          </cell>
          <cell r="Q870">
            <v>0.95</v>
          </cell>
        </row>
        <row r="871">
          <cell r="B871" t="str">
            <v xml:space="preserve"> Santan Rebung</v>
          </cell>
          <cell r="C871" t="str">
            <v>Rebung</v>
          </cell>
          <cell r="D871">
            <v>75</v>
          </cell>
          <cell r="E871">
            <v>13.1625</v>
          </cell>
          <cell r="F871">
            <v>1.2675000000000001</v>
          </cell>
          <cell r="G871">
            <v>0.14624999999999999</v>
          </cell>
          <cell r="H871">
            <v>2.5350000000000001</v>
          </cell>
          <cell r="I871">
            <v>44.362499999999997</v>
          </cell>
          <cell r="J871">
            <v>6.3375000000000004</v>
          </cell>
          <cell r="K871">
            <v>28.762499999999999</v>
          </cell>
          <cell r="L871">
            <v>0.24374999999999999</v>
          </cell>
          <cell r="M871">
            <v>9.75</v>
          </cell>
          <cell r="N871">
            <v>7.3124999999999996E-2</v>
          </cell>
          <cell r="O871">
            <v>1.95</v>
          </cell>
        </row>
        <row r="872">
          <cell r="C872" t="str">
            <v>Santan</v>
          </cell>
          <cell r="D872">
            <v>10</v>
          </cell>
          <cell r="E872">
            <v>32.4</v>
          </cell>
          <cell r="F872">
            <v>0.42</v>
          </cell>
          <cell r="G872">
            <v>3.43</v>
          </cell>
          <cell r="H872">
            <v>0.56000000000000005</v>
          </cell>
          <cell r="I872">
            <v>5.49</v>
          </cell>
          <cell r="J872">
            <v>1.4</v>
          </cell>
          <cell r="K872">
            <v>4.5</v>
          </cell>
          <cell r="L872">
            <v>0.19</v>
          </cell>
          <cell r="M872">
            <v>0</v>
          </cell>
          <cell r="N872">
            <v>2E-3</v>
          </cell>
          <cell r="O872">
            <v>0.2</v>
          </cell>
          <cell r="P872">
            <v>185</v>
          </cell>
          <cell r="Q872">
            <v>0</v>
          </cell>
        </row>
        <row r="873">
          <cell r="B873" t="str">
            <v>Santan Rebung</v>
          </cell>
          <cell r="E873">
            <v>45.5625</v>
          </cell>
          <cell r="F873">
            <v>1.6875</v>
          </cell>
          <cell r="G873">
            <v>3.5762499999999999</v>
          </cell>
          <cell r="H873">
            <v>3.0950000000000002</v>
          </cell>
          <cell r="I873">
            <v>49.852499999999999</v>
          </cell>
          <cell r="J873">
            <v>7.7375000000000007</v>
          </cell>
          <cell r="K873">
            <v>33.262500000000003</v>
          </cell>
          <cell r="L873">
            <v>0.43374999999999997</v>
          </cell>
          <cell r="M873">
            <v>9.75</v>
          </cell>
          <cell r="N873">
            <v>7.5124999999999997E-2</v>
          </cell>
          <cell r="O873">
            <v>2.15</v>
          </cell>
          <cell r="P873">
            <v>185</v>
          </cell>
          <cell r="Q873">
            <v>0</v>
          </cell>
        </row>
        <row r="874">
          <cell r="B874" t="str">
            <v xml:space="preserve"> Sop Kimlo</v>
          </cell>
          <cell r="C874" t="str">
            <v>Jamur</v>
          </cell>
          <cell r="D874">
            <v>50</v>
          </cell>
          <cell r="E874">
            <v>7.5</v>
          </cell>
          <cell r="F874">
            <v>1.9</v>
          </cell>
          <cell r="G874">
            <v>0.3</v>
          </cell>
          <cell r="H874">
            <v>0.45</v>
          </cell>
          <cell r="I874">
            <v>46.85</v>
          </cell>
          <cell r="J874">
            <v>1.5</v>
          </cell>
          <cell r="K874">
            <v>47</v>
          </cell>
          <cell r="L874">
            <v>0.85</v>
          </cell>
          <cell r="M874">
            <v>0</v>
          </cell>
          <cell r="N874">
            <v>0.05</v>
          </cell>
          <cell r="O874">
            <v>2.5</v>
          </cell>
          <cell r="P874">
            <v>0</v>
          </cell>
          <cell r="Q874">
            <v>0.6</v>
          </cell>
        </row>
        <row r="875">
          <cell r="C875" t="str">
            <v>Seledri</v>
          </cell>
          <cell r="D875">
            <v>10</v>
          </cell>
          <cell r="E875">
            <v>4.5</v>
          </cell>
          <cell r="F875">
            <v>0.22</v>
          </cell>
          <cell r="G875">
            <v>0.03</v>
          </cell>
          <cell r="H875">
            <v>1.03</v>
          </cell>
          <cell r="I875">
            <v>8.6300000000000008</v>
          </cell>
          <cell r="J875">
            <v>5.2</v>
          </cell>
          <cell r="K875">
            <v>5</v>
          </cell>
          <cell r="L875">
            <v>0.11</v>
          </cell>
          <cell r="M875">
            <v>4</v>
          </cell>
          <cell r="N875">
            <v>1.0999999999999999E-2</v>
          </cell>
          <cell r="O875">
            <v>1.7</v>
          </cell>
          <cell r="P875">
            <v>0</v>
          </cell>
          <cell r="Q875">
            <v>0</v>
          </cell>
        </row>
        <row r="876">
          <cell r="C876" t="str">
            <v>Soun</v>
          </cell>
          <cell r="D876">
            <v>25</v>
          </cell>
          <cell r="E876">
            <v>90</v>
          </cell>
          <cell r="F876">
            <v>1.175</v>
          </cell>
          <cell r="G876">
            <v>2.5000000000000001E-2</v>
          </cell>
          <cell r="H876">
            <v>20.524999999999999</v>
          </cell>
          <cell r="I876">
            <v>3.2250000000000001</v>
          </cell>
          <cell r="J876">
            <v>1.5</v>
          </cell>
          <cell r="K876">
            <v>8.75</v>
          </cell>
          <cell r="L876">
            <v>0.45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B877" t="str">
            <v>Sop Kimlo</v>
          </cell>
          <cell r="E877">
            <v>102</v>
          </cell>
          <cell r="F877">
            <v>3.2949999999999999</v>
          </cell>
          <cell r="G877">
            <v>0.35499999999999998</v>
          </cell>
          <cell r="H877">
            <v>22.004999999999999</v>
          </cell>
          <cell r="I877">
            <v>58.705000000000005</v>
          </cell>
          <cell r="J877">
            <v>8.1999999999999993</v>
          </cell>
          <cell r="K877">
            <v>60.75</v>
          </cell>
          <cell r="L877">
            <v>1.41</v>
          </cell>
          <cell r="M877">
            <v>4</v>
          </cell>
          <cell r="N877">
            <v>6.0999999999999999E-2</v>
          </cell>
          <cell r="O877">
            <v>4.2</v>
          </cell>
          <cell r="P877">
            <v>0</v>
          </cell>
          <cell r="Q877">
            <v>0.6</v>
          </cell>
        </row>
        <row r="878">
          <cell r="B878" t="str">
            <v xml:space="preserve"> Lodeh Nangka</v>
          </cell>
          <cell r="C878" t="str">
            <v>Nangka muda</v>
          </cell>
          <cell r="D878">
            <v>100</v>
          </cell>
          <cell r="E878">
            <v>20.8</v>
          </cell>
          <cell r="F878">
            <v>1.68</v>
          </cell>
          <cell r="G878">
            <v>0.08</v>
          </cell>
          <cell r="H878">
            <v>3.92</v>
          </cell>
          <cell r="I878">
            <v>73.84</v>
          </cell>
          <cell r="J878">
            <v>40</v>
          </cell>
          <cell r="K878">
            <v>12.8</v>
          </cell>
          <cell r="L878">
            <v>0.32</v>
          </cell>
          <cell r="M878">
            <v>40</v>
          </cell>
          <cell r="N878">
            <v>1.6E-2</v>
          </cell>
          <cell r="O878">
            <v>15.2</v>
          </cell>
          <cell r="P878">
            <v>0</v>
          </cell>
          <cell r="Q878">
            <v>1.92</v>
          </cell>
        </row>
        <row r="879">
          <cell r="C879" t="str">
            <v>Santan</v>
          </cell>
          <cell r="D879">
            <v>10</v>
          </cell>
          <cell r="E879">
            <v>32.4</v>
          </cell>
          <cell r="F879">
            <v>0.42</v>
          </cell>
          <cell r="G879">
            <v>3.43</v>
          </cell>
          <cell r="H879">
            <v>0.56000000000000005</v>
          </cell>
          <cell r="I879">
            <v>5.49</v>
          </cell>
          <cell r="J879">
            <v>1.4</v>
          </cell>
          <cell r="K879">
            <v>4.5</v>
          </cell>
          <cell r="L879">
            <v>0.19</v>
          </cell>
          <cell r="M879">
            <v>0</v>
          </cell>
          <cell r="N879">
            <v>2E-3</v>
          </cell>
          <cell r="O879">
            <v>0.2</v>
          </cell>
          <cell r="P879">
            <v>185</v>
          </cell>
          <cell r="Q879">
            <v>0</v>
          </cell>
        </row>
        <row r="880">
          <cell r="B880" t="str">
            <v>Lodeh Nangka</v>
          </cell>
          <cell r="E880">
            <v>53.2</v>
          </cell>
          <cell r="F880">
            <v>2.1</v>
          </cell>
          <cell r="G880">
            <v>3.51</v>
          </cell>
          <cell r="H880">
            <v>4.4800000000000004</v>
          </cell>
          <cell r="I880">
            <v>79.33</v>
          </cell>
          <cell r="J880">
            <v>41.4</v>
          </cell>
          <cell r="K880">
            <v>17.3</v>
          </cell>
          <cell r="L880">
            <v>0.51</v>
          </cell>
          <cell r="M880">
            <v>40</v>
          </cell>
          <cell r="N880">
            <v>1.8000000000000002E-2</v>
          </cell>
          <cell r="O880">
            <v>15.4</v>
          </cell>
          <cell r="P880">
            <v>185</v>
          </cell>
          <cell r="Q880">
            <v>1.92</v>
          </cell>
        </row>
        <row r="881">
          <cell r="B881" t="str">
            <v xml:space="preserve"> Tumis Daun Singkong</v>
          </cell>
          <cell r="C881" t="str">
            <v>Daun singkong</v>
          </cell>
          <cell r="D881">
            <v>75</v>
          </cell>
          <cell r="E881">
            <v>47.63</v>
          </cell>
          <cell r="F881">
            <v>4.4370000000000003</v>
          </cell>
          <cell r="G881">
            <v>0.78</v>
          </cell>
          <cell r="H881">
            <v>8.48</v>
          </cell>
          <cell r="I881">
            <v>50.37</v>
          </cell>
          <cell r="J881">
            <v>107.66</v>
          </cell>
          <cell r="K881">
            <v>35.229999999999997</v>
          </cell>
          <cell r="L881">
            <v>1.3</v>
          </cell>
          <cell r="M881">
            <v>7177.5</v>
          </cell>
          <cell r="N881">
            <v>7.8E-2</v>
          </cell>
          <cell r="O881">
            <v>179.43</v>
          </cell>
          <cell r="P881">
            <v>0</v>
          </cell>
          <cell r="Q881">
            <v>0</v>
          </cell>
        </row>
        <row r="882">
          <cell r="C882" t="str">
            <v>Minyak</v>
          </cell>
          <cell r="D882">
            <v>5</v>
          </cell>
          <cell r="E882">
            <v>43.5</v>
          </cell>
          <cell r="F882">
            <v>0.05</v>
          </cell>
          <cell r="G882">
            <v>4.9000000000000004</v>
          </cell>
          <cell r="H882">
            <v>0</v>
          </cell>
          <cell r="I882">
            <v>0.03</v>
          </cell>
          <cell r="J882">
            <v>0.15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</row>
        <row r="883">
          <cell r="B883" t="str">
            <v>Tumis Daun Singkong</v>
          </cell>
          <cell r="E883">
            <v>91.13</v>
          </cell>
          <cell r="F883">
            <v>4.4870000000000001</v>
          </cell>
          <cell r="G883">
            <v>5.6800000000000006</v>
          </cell>
          <cell r="H883">
            <v>8.48</v>
          </cell>
          <cell r="I883">
            <v>50.4</v>
          </cell>
          <cell r="J883">
            <v>107.81</v>
          </cell>
          <cell r="K883">
            <v>35.229999999999997</v>
          </cell>
          <cell r="L883">
            <v>1.3</v>
          </cell>
          <cell r="M883">
            <v>7177.5</v>
          </cell>
          <cell r="N883">
            <v>7.8E-2</v>
          </cell>
          <cell r="O883">
            <v>179.43</v>
          </cell>
        </row>
        <row r="884">
          <cell r="B884" t="str">
            <v xml:space="preserve"> Sayur Bobor </v>
          </cell>
          <cell r="C884" t="str">
            <v>Daun singkong</v>
          </cell>
          <cell r="D884">
            <v>50</v>
          </cell>
          <cell r="E884">
            <v>31.754999999999999</v>
          </cell>
          <cell r="F884">
            <v>2.9579999999999997</v>
          </cell>
          <cell r="G884">
            <v>0.52200000000000002</v>
          </cell>
          <cell r="H884">
            <v>5.6550000000000002</v>
          </cell>
          <cell r="I884">
            <v>33.582000000000001</v>
          </cell>
          <cell r="J884">
            <v>71.775000000000006</v>
          </cell>
          <cell r="K884">
            <v>23.49</v>
          </cell>
          <cell r="L884">
            <v>0.87</v>
          </cell>
          <cell r="M884">
            <v>4785</v>
          </cell>
          <cell r="N884">
            <v>5.2199999999999996E-2</v>
          </cell>
          <cell r="O884">
            <v>119.625</v>
          </cell>
        </row>
        <row r="885">
          <cell r="C885" t="str">
            <v>Santan</v>
          </cell>
          <cell r="D885">
            <v>10</v>
          </cell>
          <cell r="E885">
            <v>32.4</v>
          </cell>
          <cell r="F885">
            <v>0.42</v>
          </cell>
          <cell r="G885">
            <v>3.43</v>
          </cell>
          <cell r="H885">
            <v>0.56000000000000005</v>
          </cell>
          <cell r="I885">
            <v>5.49</v>
          </cell>
          <cell r="J885">
            <v>1.4</v>
          </cell>
          <cell r="K885">
            <v>4.5</v>
          </cell>
          <cell r="L885">
            <v>0.19</v>
          </cell>
          <cell r="M885">
            <v>0</v>
          </cell>
          <cell r="N885">
            <v>2E-3</v>
          </cell>
          <cell r="O885">
            <v>0.2</v>
          </cell>
          <cell r="P885">
            <v>185</v>
          </cell>
          <cell r="Q885">
            <v>0</v>
          </cell>
        </row>
        <row r="886">
          <cell r="B886" t="str">
            <v>Sayur Bobor</v>
          </cell>
          <cell r="E886">
            <v>64.155000000000001</v>
          </cell>
          <cell r="F886">
            <v>3.3779999999999997</v>
          </cell>
          <cell r="G886">
            <v>3.952</v>
          </cell>
          <cell r="H886">
            <v>6.2149999999999999</v>
          </cell>
          <cell r="I886">
            <v>39.072000000000003</v>
          </cell>
          <cell r="J886">
            <v>73.174999999999997</v>
          </cell>
          <cell r="K886">
            <v>27.99</v>
          </cell>
          <cell r="L886">
            <v>1.06</v>
          </cell>
          <cell r="M886">
            <v>4785</v>
          </cell>
          <cell r="N886">
            <v>5.4199999999999998E-2</v>
          </cell>
          <cell r="O886">
            <v>119.825</v>
          </cell>
          <cell r="P886">
            <v>185</v>
          </cell>
          <cell r="Q886">
            <v>0</v>
          </cell>
        </row>
        <row r="899">
          <cell r="B899" t="str">
            <v>ANEKA TAHU&amp;TEMPE</v>
          </cell>
        </row>
        <row r="900">
          <cell r="B900" t="str">
            <v xml:space="preserve"> Tahu goreng</v>
          </cell>
          <cell r="C900" t="str">
            <v>Tahu</v>
          </cell>
          <cell r="D900">
            <v>100</v>
          </cell>
          <cell r="E900">
            <v>68</v>
          </cell>
          <cell r="F900">
            <v>7.8</v>
          </cell>
          <cell r="G900">
            <v>4.5999999999999996</v>
          </cell>
          <cell r="H900">
            <v>1.6</v>
          </cell>
          <cell r="I900">
            <v>84.8</v>
          </cell>
          <cell r="J900">
            <v>124</v>
          </cell>
          <cell r="K900">
            <v>63</v>
          </cell>
          <cell r="L900">
            <v>0.8</v>
          </cell>
          <cell r="M900">
            <v>0</v>
          </cell>
          <cell r="N900">
            <v>0.1</v>
          </cell>
          <cell r="O900">
            <v>0</v>
          </cell>
          <cell r="P900">
            <v>0</v>
          </cell>
          <cell r="Q900">
            <v>0</v>
          </cell>
        </row>
        <row r="901">
          <cell r="C901" t="str">
            <v>Minyak</v>
          </cell>
          <cell r="D901">
            <v>5</v>
          </cell>
          <cell r="E901">
            <v>43.5</v>
          </cell>
          <cell r="F901">
            <v>0.05</v>
          </cell>
          <cell r="G901">
            <v>4.9000000000000004</v>
          </cell>
          <cell r="H901">
            <v>0</v>
          </cell>
          <cell r="I901">
            <v>0.03</v>
          </cell>
          <cell r="J901">
            <v>0.15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</row>
        <row r="902">
          <cell r="B902" t="str">
            <v>Tahu goreng</v>
          </cell>
          <cell r="E902">
            <v>111.5</v>
          </cell>
          <cell r="F902">
            <v>7.85</v>
          </cell>
          <cell r="G902">
            <v>9.5</v>
          </cell>
          <cell r="H902">
            <v>1.6</v>
          </cell>
          <cell r="I902">
            <v>84.83</v>
          </cell>
          <cell r="J902">
            <v>124.15</v>
          </cell>
          <cell r="K902">
            <v>63</v>
          </cell>
          <cell r="L902">
            <v>0.8</v>
          </cell>
          <cell r="M902">
            <v>0</v>
          </cell>
          <cell r="N902">
            <v>0.1</v>
          </cell>
          <cell r="O902">
            <v>0</v>
          </cell>
          <cell r="P902">
            <v>0</v>
          </cell>
          <cell r="Q902">
            <v>0</v>
          </cell>
        </row>
        <row r="903">
          <cell r="B903" t="str">
            <v xml:space="preserve"> Tempe mendoan</v>
          </cell>
          <cell r="C903" t="str">
            <v>Tempe</v>
          </cell>
          <cell r="D903">
            <v>50</v>
          </cell>
          <cell r="E903">
            <v>74.5</v>
          </cell>
          <cell r="F903">
            <v>9.15</v>
          </cell>
          <cell r="G903">
            <v>2</v>
          </cell>
          <cell r="H903">
            <v>6.35</v>
          </cell>
          <cell r="I903">
            <v>32</v>
          </cell>
          <cell r="J903">
            <v>64.5</v>
          </cell>
          <cell r="K903">
            <v>77</v>
          </cell>
          <cell r="L903">
            <v>5</v>
          </cell>
          <cell r="M903">
            <v>25</v>
          </cell>
          <cell r="N903">
            <v>8.5000000000000006E-2</v>
          </cell>
          <cell r="O903">
            <v>0</v>
          </cell>
        </row>
        <row r="904">
          <cell r="C904" t="str">
            <v>Terigu</v>
          </cell>
          <cell r="D904">
            <v>10</v>
          </cell>
          <cell r="E904">
            <v>36.5</v>
          </cell>
          <cell r="F904">
            <v>0.89</v>
          </cell>
          <cell r="G904">
            <v>0.13</v>
          </cell>
          <cell r="H904">
            <v>7.73</v>
          </cell>
          <cell r="I904">
            <v>1.2</v>
          </cell>
          <cell r="J904">
            <v>1.6</v>
          </cell>
          <cell r="K904">
            <v>10.6</v>
          </cell>
          <cell r="L904">
            <v>0.12</v>
          </cell>
          <cell r="M904">
            <v>0</v>
          </cell>
          <cell r="N904">
            <v>1.2E-2</v>
          </cell>
          <cell r="O904">
            <v>0</v>
          </cell>
        </row>
        <row r="905">
          <cell r="C905" t="str">
            <v>Minyak</v>
          </cell>
          <cell r="D905">
            <v>5</v>
          </cell>
          <cell r="E905">
            <v>43.5</v>
          </cell>
          <cell r="F905">
            <v>0.05</v>
          </cell>
          <cell r="G905">
            <v>4.9000000000000004</v>
          </cell>
          <cell r="H905">
            <v>0</v>
          </cell>
          <cell r="I905">
            <v>0.03</v>
          </cell>
          <cell r="J905">
            <v>0.15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</row>
        <row r="906">
          <cell r="B906" t="str">
            <v>Tempe mendoan</v>
          </cell>
          <cell r="E906">
            <v>154.5</v>
          </cell>
          <cell r="F906">
            <v>10.09</v>
          </cell>
          <cell r="G906">
            <v>7.03</v>
          </cell>
          <cell r="H906">
            <v>14.08</v>
          </cell>
          <cell r="I906">
            <v>33.229999999999997</v>
          </cell>
          <cell r="J906">
            <v>66.25</v>
          </cell>
          <cell r="K906">
            <v>87.6</v>
          </cell>
          <cell r="L906">
            <v>5.12</v>
          </cell>
          <cell r="M906">
            <v>25</v>
          </cell>
          <cell r="N906">
            <v>9.7000000000000003E-2</v>
          </cell>
          <cell r="O906">
            <v>0</v>
          </cell>
        </row>
        <row r="907">
          <cell r="B907" t="str">
            <v xml:space="preserve"> Tempe bacem</v>
          </cell>
          <cell r="C907" t="str">
            <v>Tempe</v>
          </cell>
          <cell r="D907">
            <v>50</v>
          </cell>
          <cell r="E907">
            <v>74.5</v>
          </cell>
          <cell r="F907">
            <v>9.15</v>
          </cell>
          <cell r="G907">
            <v>2</v>
          </cell>
          <cell r="H907">
            <v>6.35</v>
          </cell>
          <cell r="I907">
            <v>32</v>
          </cell>
          <cell r="J907">
            <v>64.5</v>
          </cell>
          <cell r="K907">
            <v>77</v>
          </cell>
          <cell r="L907">
            <v>5</v>
          </cell>
          <cell r="M907">
            <v>25</v>
          </cell>
          <cell r="N907">
            <v>8.5000000000000006E-2</v>
          </cell>
          <cell r="O907">
            <v>0</v>
          </cell>
        </row>
        <row r="908">
          <cell r="C908" t="str">
            <v>Gula merah</v>
          </cell>
          <cell r="D908">
            <v>10</v>
          </cell>
          <cell r="E908">
            <v>36.799999999999997</v>
          </cell>
          <cell r="F908">
            <v>0</v>
          </cell>
          <cell r="G908">
            <v>0</v>
          </cell>
          <cell r="H908">
            <v>9.5</v>
          </cell>
          <cell r="I908">
            <v>0.9</v>
          </cell>
          <cell r="J908">
            <v>7.5</v>
          </cell>
          <cell r="K908">
            <v>3.5</v>
          </cell>
          <cell r="L908">
            <v>0.3</v>
          </cell>
          <cell r="M908">
            <v>0</v>
          </cell>
          <cell r="N908">
            <v>0</v>
          </cell>
          <cell r="O908">
            <v>0</v>
          </cell>
        </row>
        <row r="909">
          <cell r="B909" t="str">
            <v>Tempe bacem</v>
          </cell>
          <cell r="E909">
            <v>111.3</v>
          </cell>
          <cell r="F909">
            <v>9.15</v>
          </cell>
          <cell r="G909">
            <v>2</v>
          </cell>
          <cell r="H909">
            <v>15.85</v>
          </cell>
          <cell r="I909">
            <v>32.9</v>
          </cell>
          <cell r="J909">
            <v>72</v>
          </cell>
          <cell r="K909">
            <v>80.5</v>
          </cell>
          <cell r="L909">
            <v>5.3</v>
          </cell>
          <cell r="M909">
            <v>25</v>
          </cell>
          <cell r="N909">
            <v>8.5000000000000006E-2</v>
          </cell>
          <cell r="O909">
            <v>0</v>
          </cell>
          <cell r="P909">
            <v>0</v>
          </cell>
          <cell r="Q909">
            <v>0</v>
          </cell>
        </row>
        <row r="910">
          <cell r="B910" t="str">
            <v xml:space="preserve"> Tempe goreng</v>
          </cell>
          <cell r="C910" t="str">
            <v>Tempe</v>
          </cell>
          <cell r="D910">
            <v>50</v>
          </cell>
          <cell r="E910">
            <v>74.5</v>
          </cell>
          <cell r="F910">
            <v>9.15</v>
          </cell>
          <cell r="G910">
            <v>2</v>
          </cell>
          <cell r="H910">
            <v>6.35</v>
          </cell>
          <cell r="I910">
            <v>32</v>
          </cell>
          <cell r="J910">
            <v>64.5</v>
          </cell>
          <cell r="K910">
            <v>77</v>
          </cell>
          <cell r="L910">
            <v>5</v>
          </cell>
          <cell r="M910">
            <v>25</v>
          </cell>
          <cell r="N910">
            <v>8.5000000000000006E-2</v>
          </cell>
          <cell r="O910">
            <v>0</v>
          </cell>
        </row>
        <row r="911">
          <cell r="C911" t="str">
            <v>Minyak</v>
          </cell>
          <cell r="D911">
            <v>5</v>
          </cell>
          <cell r="E911">
            <v>43.5</v>
          </cell>
          <cell r="F911">
            <v>0.05</v>
          </cell>
          <cell r="G911">
            <v>4.9000000000000004</v>
          </cell>
          <cell r="H911">
            <v>0</v>
          </cell>
          <cell r="I911">
            <v>0.03</v>
          </cell>
          <cell r="J911">
            <v>0.15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</row>
        <row r="912">
          <cell r="B912" t="str">
            <v>Tempe goreng</v>
          </cell>
          <cell r="E912">
            <v>118</v>
          </cell>
          <cell r="F912">
            <v>9.2000000000000011</v>
          </cell>
          <cell r="G912">
            <v>6.9</v>
          </cell>
          <cell r="H912">
            <v>6.35</v>
          </cell>
          <cell r="I912">
            <v>32.03</v>
          </cell>
          <cell r="J912">
            <v>64.650000000000006</v>
          </cell>
          <cell r="K912">
            <v>77</v>
          </cell>
          <cell r="L912">
            <v>5</v>
          </cell>
          <cell r="M912">
            <v>25</v>
          </cell>
          <cell r="N912">
            <v>8.5000000000000006E-2</v>
          </cell>
          <cell r="O912">
            <v>0</v>
          </cell>
          <cell r="P912">
            <v>0</v>
          </cell>
          <cell r="Q912">
            <v>0</v>
          </cell>
        </row>
        <row r="913">
          <cell r="B913" t="str">
            <v xml:space="preserve"> Semur tahu</v>
          </cell>
          <cell r="C913" t="str">
            <v>Tahu</v>
          </cell>
          <cell r="D913">
            <v>50</v>
          </cell>
          <cell r="E913">
            <v>34</v>
          </cell>
          <cell r="F913">
            <v>3.9</v>
          </cell>
          <cell r="G913">
            <v>2.2999999999999998</v>
          </cell>
          <cell r="H913">
            <v>0.8</v>
          </cell>
          <cell r="I913">
            <v>42.4</v>
          </cell>
          <cell r="J913">
            <v>62</v>
          </cell>
          <cell r="K913">
            <v>31.5</v>
          </cell>
          <cell r="L913">
            <v>0.4</v>
          </cell>
          <cell r="M913">
            <v>0</v>
          </cell>
          <cell r="N913">
            <v>0.03</v>
          </cell>
          <cell r="O913">
            <v>0</v>
          </cell>
        </row>
        <row r="914">
          <cell r="C914" t="str">
            <v>Kecap</v>
          </cell>
          <cell r="D914">
            <v>10</v>
          </cell>
          <cell r="E914">
            <v>4.5999999999999996</v>
          </cell>
          <cell r="F914">
            <v>0.56999999999999995</v>
          </cell>
          <cell r="G914">
            <v>0.13</v>
          </cell>
          <cell r="H914">
            <v>0.9</v>
          </cell>
          <cell r="I914">
            <v>6.3</v>
          </cell>
          <cell r="J914">
            <v>12.3</v>
          </cell>
          <cell r="K914">
            <v>9.6</v>
          </cell>
          <cell r="L914">
            <v>0.56999999999999995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</row>
        <row r="915">
          <cell r="C915" t="str">
            <v>Minyak</v>
          </cell>
          <cell r="D915">
            <v>5</v>
          </cell>
          <cell r="E915">
            <v>43.5</v>
          </cell>
          <cell r="F915">
            <v>0.05</v>
          </cell>
          <cell r="G915">
            <v>4.9000000000000004</v>
          </cell>
          <cell r="H915">
            <v>0</v>
          </cell>
          <cell r="I915">
            <v>0.03</v>
          </cell>
          <cell r="J915">
            <v>0.15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</row>
        <row r="916">
          <cell r="B916" t="str">
            <v>Semur tahu</v>
          </cell>
          <cell r="E916">
            <v>82.1</v>
          </cell>
          <cell r="F916">
            <v>4.5199999999999996</v>
          </cell>
          <cell r="G916">
            <v>7.33</v>
          </cell>
          <cell r="H916">
            <v>1.7000000000000002</v>
          </cell>
          <cell r="I916">
            <v>48.73</v>
          </cell>
          <cell r="J916">
            <v>74.45</v>
          </cell>
          <cell r="K916">
            <v>41.1</v>
          </cell>
          <cell r="L916">
            <v>0.97</v>
          </cell>
          <cell r="M916">
            <v>0</v>
          </cell>
          <cell r="N916">
            <v>0.03</v>
          </cell>
          <cell r="O916">
            <v>0</v>
          </cell>
          <cell r="P916">
            <v>0</v>
          </cell>
          <cell r="Q916">
            <v>0</v>
          </cell>
        </row>
        <row r="917">
          <cell r="B917" t="str">
            <v xml:space="preserve"> Sambal goreng tempe</v>
          </cell>
          <cell r="C917" t="str">
            <v>Tempe</v>
          </cell>
          <cell r="D917">
            <v>50</v>
          </cell>
          <cell r="E917">
            <v>74.5</v>
          </cell>
          <cell r="F917">
            <v>9.15</v>
          </cell>
          <cell r="G917">
            <v>2</v>
          </cell>
          <cell r="H917">
            <v>6.35</v>
          </cell>
          <cell r="I917">
            <v>32</v>
          </cell>
          <cell r="J917">
            <v>64.5</v>
          </cell>
          <cell r="K917">
            <v>77</v>
          </cell>
          <cell r="L917">
            <v>5</v>
          </cell>
          <cell r="M917">
            <v>25</v>
          </cell>
          <cell r="N917">
            <v>8.5000000000000006E-2</v>
          </cell>
          <cell r="O917">
            <v>0</v>
          </cell>
          <cell r="P917">
            <v>0</v>
          </cell>
          <cell r="Q917">
            <v>0</v>
          </cell>
        </row>
        <row r="918">
          <cell r="C918" t="str">
            <v>Minyak</v>
          </cell>
          <cell r="D918">
            <v>5</v>
          </cell>
          <cell r="E918">
            <v>43.5</v>
          </cell>
          <cell r="F918">
            <v>0.05</v>
          </cell>
          <cell r="G918">
            <v>4.9000000000000004</v>
          </cell>
          <cell r="H918">
            <v>0</v>
          </cell>
          <cell r="I918">
            <v>0.03</v>
          </cell>
          <cell r="J918">
            <v>0.15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C919" t="str">
            <v>Kentang</v>
          </cell>
          <cell r="D919">
            <v>50</v>
          </cell>
          <cell r="E919">
            <v>35.274999999999999</v>
          </cell>
          <cell r="F919">
            <v>0.70550000000000002</v>
          </cell>
          <cell r="G919">
            <v>4.2500000000000003E-2</v>
          </cell>
          <cell r="H919">
            <v>8.1174999999999997</v>
          </cell>
          <cell r="I919">
            <v>33.064999999999998</v>
          </cell>
          <cell r="J919">
            <v>4.6749999999999998</v>
          </cell>
          <cell r="K919">
            <v>23.8</v>
          </cell>
          <cell r="L919">
            <v>0.29749999999999999</v>
          </cell>
          <cell r="M919">
            <v>0</v>
          </cell>
          <cell r="N919">
            <v>4.675E-2</v>
          </cell>
          <cell r="O919">
            <v>7.2249999999999996</v>
          </cell>
          <cell r="P919">
            <v>0</v>
          </cell>
          <cell r="Q919">
            <v>0</v>
          </cell>
        </row>
        <row r="920">
          <cell r="E920">
            <v>153.27500000000001</v>
          </cell>
          <cell r="F920">
            <v>9.9055000000000017</v>
          </cell>
          <cell r="G920">
            <v>6.9425000000000008</v>
          </cell>
          <cell r="H920">
            <v>14.467499999999999</v>
          </cell>
          <cell r="I920">
            <v>65.094999999999999</v>
          </cell>
          <cell r="J920">
            <v>69.325000000000003</v>
          </cell>
          <cell r="K920">
            <v>100.8</v>
          </cell>
          <cell r="L920">
            <v>5.2975000000000003</v>
          </cell>
          <cell r="M920">
            <v>25</v>
          </cell>
          <cell r="N920">
            <v>0.13175000000000001</v>
          </cell>
          <cell r="O920">
            <v>7.2249999999999996</v>
          </cell>
          <cell r="P920">
            <v>0</v>
          </cell>
          <cell r="Q920">
            <v>0</v>
          </cell>
        </row>
        <row r="921">
          <cell r="B921" t="str">
            <v xml:space="preserve"> Sambal gr tempe tahu</v>
          </cell>
          <cell r="C921" t="str">
            <v>Tempe</v>
          </cell>
          <cell r="D921">
            <v>50</v>
          </cell>
          <cell r="E921">
            <v>74.5</v>
          </cell>
          <cell r="F921">
            <v>9.15</v>
          </cell>
          <cell r="G921">
            <v>2</v>
          </cell>
          <cell r="H921">
            <v>6.35</v>
          </cell>
          <cell r="I921">
            <v>32</v>
          </cell>
          <cell r="J921">
            <v>64.5</v>
          </cell>
          <cell r="K921">
            <v>77</v>
          </cell>
          <cell r="L921">
            <v>5</v>
          </cell>
          <cell r="M921">
            <v>25</v>
          </cell>
          <cell r="N921">
            <v>8.5000000000000006E-2</v>
          </cell>
          <cell r="O921">
            <v>0</v>
          </cell>
          <cell r="P921">
            <v>0</v>
          </cell>
          <cell r="Q921">
            <v>0</v>
          </cell>
        </row>
        <row r="922">
          <cell r="C922" t="str">
            <v>Minyak</v>
          </cell>
          <cell r="D922">
            <v>5</v>
          </cell>
          <cell r="E922">
            <v>43.5</v>
          </cell>
          <cell r="F922">
            <v>0.05</v>
          </cell>
          <cell r="G922">
            <v>4.9000000000000004</v>
          </cell>
          <cell r="H922">
            <v>0</v>
          </cell>
          <cell r="I922">
            <v>0.03</v>
          </cell>
          <cell r="J922">
            <v>0.15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C923" t="str">
            <v>Kecap</v>
          </cell>
          <cell r="D923">
            <v>10</v>
          </cell>
          <cell r="E923">
            <v>4.5999999999999996</v>
          </cell>
          <cell r="F923">
            <v>0.56999999999999995</v>
          </cell>
          <cell r="G923">
            <v>0.13</v>
          </cell>
          <cell r="H923">
            <v>0.9</v>
          </cell>
          <cell r="I923">
            <v>6.3</v>
          </cell>
          <cell r="J923">
            <v>12.3</v>
          </cell>
          <cell r="K923">
            <v>9.6</v>
          </cell>
          <cell r="L923">
            <v>0.56999999999999995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C924" t="str">
            <v>Tahu</v>
          </cell>
          <cell r="D924">
            <v>50</v>
          </cell>
          <cell r="E924">
            <v>34</v>
          </cell>
          <cell r="F924">
            <v>3.9</v>
          </cell>
          <cell r="G924">
            <v>2.2999999999999998</v>
          </cell>
          <cell r="H924">
            <v>0.8</v>
          </cell>
          <cell r="I924">
            <v>42.4</v>
          </cell>
          <cell r="J924">
            <v>62</v>
          </cell>
          <cell r="K924">
            <v>31.5</v>
          </cell>
          <cell r="L924">
            <v>0.4</v>
          </cell>
          <cell r="M924">
            <v>0</v>
          </cell>
          <cell r="N924">
            <v>0.03</v>
          </cell>
          <cell r="O924">
            <v>0</v>
          </cell>
        </row>
        <row r="925">
          <cell r="B925" t="str">
            <v>Sambal gr tempe tahu</v>
          </cell>
          <cell r="E925">
            <v>156.6</v>
          </cell>
          <cell r="F925">
            <v>13.670000000000002</v>
          </cell>
          <cell r="G925">
            <v>9.33</v>
          </cell>
          <cell r="H925">
            <v>8.0500000000000007</v>
          </cell>
          <cell r="I925">
            <v>80.72999999999999</v>
          </cell>
          <cell r="J925">
            <v>138.94999999999999</v>
          </cell>
          <cell r="K925">
            <v>118.1</v>
          </cell>
          <cell r="L925">
            <v>5.9700000000000006</v>
          </cell>
          <cell r="M925">
            <v>25</v>
          </cell>
          <cell r="N925">
            <v>0.115</v>
          </cell>
          <cell r="O925">
            <v>0</v>
          </cell>
          <cell r="P925">
            <v>0</v>
          </cell>
          <cell r="Q925">
            <v>0</v>
          </cell>
        </row>
        <row r="926">
          <cell r="B926" t="str">
            <v xml:space="preserve"> Tahu BBQ sauce</v>
          </cell>
          <cell r="C926" t="str">
            <v>Tahu</v>
          </cell>
          <cell r="D926">
            <v>50</v>
          </cell>
          <cell r="E926">
            <v>34</v>
          </cell>
          <cell r="F926">
            <v>3.9</v>
          </cell>
          <cell r="G926">
            <v>2.2999999999999998</v>
          </cell>
          <cell r="H926">
            <v>0.8</v>
          </cell>
          <cell r="I926">
            <v>42.4</v>
          </cell>
          <cell r="J926">
            <v>62</v>
          </cell>
          <cell r="K926">
            <v>31.5</v>
          </cell>
          <cell r="L926">
            <v>0.4</v>
          </cell>
          <cell r="M926">
            <v>0</v>
          </cell>
          <cell r="N926">
            <v>0.03</v>
          </cell>
          <cell r="O926">
            <v>0</v>
          </cell>
        </row>
        <row r="927">
          <cell r="C927" t="str">
            <v>Kecap</v>
          </cell>
          <cell r="D927">
            <v>10</v>
          </cell>
          <cell r="E927">
            <v>4.5999999999999996</v>
          </cell>
          <cell r="F927">
            <v>0.56999999999999995</v>
          </cell>
          <cell r="G927">
            <v>0.13</v>
          </cell>
          <cell r="H927">
            <v>0.9</v>
          </cell>
          <cell r="I927">
            <v>6.3</v>
          </cell>
          <cell r="J927">
            <v>12.3</v>
          </cell>
          <cell r="K927">
            <v>9.6</v>
          </cell>
          <cell r="L927">
            <v>0.56999999999999995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B928" t="str">
            <v>Tahu BBQ saos</v>
          </cell>
          <cell r="E928">
            <v>38.6</v>
          </cell>
          <cell r="F928">
            <v>4.47</v>
          </cell>
          <cell r="G928">
            <v>2.4299999999999997</v>
          </cell>
          <cell r="H928">
            <v>1.7000000000000002</v>
          </cell>
          <cell r="I928">
            <v>48.699999999999996</v>
          </cell>
          <cell r="J928">
            <v>74.3</v>
          </cell>
          <cell r="K928">
            <v>41.1</v>
          </cell>
          <cell r="L928">
            <v>0.97</v>
          </cell>
          <cell r="M928">
            <v>0</v>
          </cell>
          <cell r="N928">
            <v>0.03</v>
          </cell>
          <cell r="O928">
            <v>0</v>
          </cell>
          <cell r="P928">
            <v>0</v>
          </cell>
          <cell r="Q928">
            <v>0</v>
          </cell>
        </row>
        <row r="929">
          <cell r="B929" t="str">
            <v xml:space="preserve"> Samgor campur</v>
          </cell>
          <cell r="C929" t="str">
            <v>Kentang</v>
          </cell>
          <cell r="D929">
            <v>50</v>
          </cell>
          <cell r="E929">
            <v>35.200000000000003</v>
          </cell>
          <cell r="F929">
            <v>0.7</v>
          </cell>
          <cell r="G929">
            <v>0.04</v>
          </cell>
          <cell r="H929">
            <v>8.1</v>
          </cell>
          <cell r="I929">
            <v>33.06</v>
          </cell>
          <cell r="J929">
            <v>4.66</v>
          </cell>
          <cell r="K929">
            <v>23.8</v>
          </cell>
          <cell r="L929">
            <v>0.3</v>
          </cell>
          <cell r="M929">
            <v>0</v>
          </cell>
          <cell r="N929">
            <v>0.04</v>
          </cell>
          <cell r="O929">
            <v>7.22</v>
          </cell>
          <cell r="P929">
            <v>0</v>
          </cell>
          <cell r="Q929">
            <v>0</v>
          </cell>
        </row>
        <row r="930">
          <cell r="C930" t="str">
            <v>Minyak</v>
          </cell>
          <cell r="D930">
            <v>5</v>
          </cell>
          <cell r="E930">
            <v>43.5</v>
          </cell>
          <cell r="F930">
            <v>0.05</v>
          </cell>
          <cell r="G930">
            <v>4.9000000000000004</v>
          </cell>
          <cell r="H930">
            <v>0</v>
          </cell>
          <cell r="I930">
            <v>0.03</v>
          </cell>
          <cell r="J930">
            <v>0.15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</row>
        <row r="931">
          <cell r="C931" t="str">
            <v>Tempe</v>
          </cell>
          <cell r="D931">
            <v>50</v>
          </cell>
          <cell r="E931">
            <v>74.5</v>
          </cell>
          <cell r="F931">
            <v>9.15</v>
          </cell>
          <cell r="G931">
            <v>2</v>
          </cell>
          <cell r="H931">
            <v>6.35</v>
          </cell>
          <cell r="I931">
            <v>32</v>
          </cell>
          <cell r="J931">
            <v>64.5</v>
          </cell>
          <cell r="K931">
            <v>77</v>
          </cell>
          <cell r="L931">
            <v>5</v>
          </cell>
          <cell r="M931">
            <v>25</v>
          </cell>
          <cell r="N931">
            <v>8.5000000000000006E-2</v>
          </cell>
          <cell r="O931">
            <v>0</v>
          </cell>
        </row>
        <row r="932">
          <cell r="B932" t="str">
            <v>Sambal Goreng Campur/kentang</v>
          </cell>
          <cell r="E932">
            <v>153.19999999999999</v>
          </cell>
          <cell r="F932">
            <v>9.9</v>
          </cell>
          <cell r="G932">
            <v>6.94</v>
          </cell>
          <cell r="H932">
            <v>14.45</v>
          </cell>
          <cell r="I932">
            <v>65.09</v>
          </cell>
          <cell r="J932">
            <v>69.31</v>
          </cell>
          <cell r="K932">
            <v>100.8</v>
          </cell>
          <cell r="L932">
            <v>5.3</v>
          </cell>
          <cell r="M932">
            <v>25</v>
          </cell>
          <cell r="N932">
            <v>0.125</v>
          </cell>
          <cell r="O932">
            <v>7.22</v>
          </cell>
          <cell r="P932">
            <v>0</v>
          </cell>
          <cell r="Q932">
            <v>0</v>
          </cell>
        </row>
        <row r="933">
          <cell r="B933" t="str">
            <v xml:space="preserve"> Perkedel kentang</v>
          </cell>
          <cell r="C933" t="str">
            <v>Kentang</v>
          </cell>
          <cell r="D933">
            <v>50</v>
          </cell>
          <cell r="E933">
            <v>35.274999999999999</v>
          </cell>
          <cell r="F933">
            <v>0.70550000000000002</v>
          </cell>
          <cell r="G933">
            <v>4.2500000000000003E-2</v>
          </cell>
          <cell r="H933">
            <v>8.1174999999999997</v>
          </cell>
          <cell r="I933">
            <v>33.064999999999998</v>
          </cell>
          <cell r="J933">
            <v>4.6749999999999998</v>
          </cell>
          <cell r="K933">
            <v>23.8</v>
          </cell>
          <cell r="L933">
            <v>0.29749999999999999</v>
          </cell>
          <cell r="M933">
            <v>0</v>
          </cell>
          <cell r="N933">
            <v>4.675E-2</v>
          </cell>
          <cell r="O933">
            <v>7.2249999999999996</v>
          </cell>
          <cell r="P933">
            <v>0</v>
          </cell>
          <cell r="Q933">
            <v>0</v>
          </cell>
        </row>
        <row r="934">
          <cell r="B934" t="str">
            <v xml:space="preserve"> </v>
          </cell>
          <cell r="C934" t="str">
            <v>Minyak</v>
          </cell>
          <cell r="D934">
            <v>5</v>
          </cell>
          <cell r="E934">
            <v>43.5</v>
          </cell>
          <cell r="F934">
            <v>0.05</v>
          </cell>
          <cell r="G934">
            <v>4.9000000000000004</v>
          </cell>
          <cell r="H934">
            <v>0</v>
          </cell>
          <cell r="I934">
            <v>0.03</v>
          </cell>
          <cell r="J934">
            <v>0.15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</row>
        <row r="935">
          <cell r="C935" t="str">
            <v>Telur</v>
          </cell>
          <cell r="D935">
            <v>5</v>
          </cell>
          <cell r="E935">
            <v>7.29</v>
          </cell>
          <cell r="F935">
            <v>0.57600000000000007</v>
          </cell>
          <cell r="G935">
            <v>0.51749999999999996</v>
          </cell>
          <cell r="H935">
            <v>3.15E-2</v>
          </cell>
          <cell r="I935">
            <v>3.33</v>
          </cell>
          <cell r="J935">
            <v>2.4300000000000002</v>
          </cell>
          <cell r="K935">
            <v>8.1</v>
          </cell>
          <cell r="L935">
            <v>0.12150000000000001</v>
          </cell>
          <cell r="M935">
            <v>405</v>
          </cell>
          <cell r="N935">
            <v>4.5000000000000005E-3</v>
          </cell>
          <cell r="O935">
            <v>0</v>
          </cell>
          <cell r="P935">
            <v>225</v>
          </cell>
          <cell r="Q935">
            <v>0</v>
          </cell>
        </row>
        <row r="936">
          <cell r="B936" t="str">
            <v>Perkedel</v>
          </cell>
          <cell r="E936">
            <v>86.064999999999998</v>
          </cell>
          <cell r="F936">
            <v>1.3315000000000001</v>
          </cell>
          <cell r="G936">
            <v>5.46</v>
          </cell>
          <cell r="H936">
            <v>8.1489999999999991</v>
          </cell>
          <cell r="I936">
            <v>36.424999999999997</v>
          </cell>
          <cell r="J936">
            <v>7.2549999999999999</v>
          </cell>
          <cell r="K936">
            <v>31.9</v>
          </cell>
          <cell r="L936">
            <v>0.41899999999999998</v>
          </cell>
          <cell r="M936">
            <v>405</v>
          </cell>
          <cell r="N936">
            <v>5.1249999999999997E-2</v>
          </cell>
          <cell r="O936">
            <v>7.2249999999999996</v>
          </cell>
          <cell r="P936">
            <v>225</v>
          </cell>
          <cell r="Q936">
            <v>0</v>
          </cell>
        </row>
        <row r="937">
          <cell r="B937" t="str">
            <v xml:space="preserve"> Tahu BB petis</v>
          </cell>
          <cell r="C937" t="str">
            <v>Tahu</v>
          </cell>
          <cell r="D937">
            <v>100</v>
          </cell>
          <cell r="E937">
            <v>68</v>
          </cell>
          <cell r="F937">
            <v>7.8</v>
          </cell>
          <cell r="G937">
            <v>4.5999999999999996</v>
          </cell>
          <cell r="H937">
            <v>1.6</v>
          </cell>
          <cell r="I937">
            <v>84.8</v>
          </cell>
          <cell r="J937">
            <v>124</v>
          </cell>
          <cell r="K937">
            <v>63</v>
          </cell>
          <cell r="L937">
            <v>0.8</v>
          </cell>
          <cell r="M937">
            <v>0</v>
          </cell>
          <cell r="N937">
            <v>0.1</v>
          </cell>
          <cell r="O937">
            <v>0</v>
          </cell>
          <cell r="P937">
            <v>0</v>
          </cell>
          <cell r="Q937">
            <v>0</v>
          </cell>
        </row>
        <row r="938">
          <cell r="C938" t="str">
            <v>Minyak</v>
          </cell>
          <cell r="D938">
            <v>5</v>
          </cell>
          <cell r="E938">
            <v>43.5</v>
          </cell>
          <cell r="F938">
            <v>0.05</v>
          </cell>
          <cell r="G938">
            <v>4.9000000000000004</v>
          </cell>
          <cell r="H938">
            <v>0</v>
          </cell>
          <cell r="I938">
            <v>0.03</v>
          </cell>
          <cell r="J938">
            <v>0.15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</row>
        <row r="939">
          <cell r="C939" t="str">
            <v>Petis</v>
          </cell>
          <cell r="D939">
            <v>10</v>
          </cell>
          <cell r="E939">
            <v>22</v>
          </cell>
          <cell r="F939">
            <v>1.5</v>
          </cell>
          <cell r="G939">
            <v>0.01</v>
          </cell>
          <cell r="H939">
            <v>4</v>
          </cell>
          <cell r="I939">
            <v>3.9</v>
          </cell>
          <cell r="J939">
            <v>3.7</v>
          </cell>
          <cell r="K939">
            <v>3.6</v>
          </cell>
          <cell r="L939">
            <v>0.28000000000000003</v>
          </cell>
          <cell r="M939">
            <v>0</v>
          </cell>
          <cell r="N939">
            <v>0</v>
          </cell>
          <cell r="O939">
            <v>0</v>
          </cell>
        </row>
        <row r="940">
          <cell r="B940" t="str">
            <v>Tahu Petis</v>
          </cell>
          <cell r="E940">
            <v>133.5</v>
          </cell>
          <cell r="F940">
            <v>9.35</v>
          </cell>
          <cell r="G940">
            <v>9.51</v>
          </cell>
          <cell r="H940">
            <v>5.6</v>
          </cell>
          <cell r="I940">
            <v>88.73</v>
          </cell>
          <cell r="J940">
            <v>127.85</v>
          </cell>
          <cell r="K940">
            <v>66.599999999999994</v>
          </cell>
          <cell r="L940">
            <v>1.08</v>
          </cell>
          <cell r="M940">
            <v>0</v>
          </cell>
          <cell r="N940">
            <v>0.1</v>
          </cell>
          <cell r="O940">
            <v>0</v>
          </cell>
          <cell r="P940">
            <v>0</v>
          </cell>
          <cell r="Q940">
            <v>0</v>
          </cell>
        </row>
        <row r="941">
          <cell r="B941" t="str">
            <v xml:space="preserve"> Tempe Gr Tepung</v>
          </cell>
          <cell r="C941" t="str">
            <v>Tempe</v>
          </cell>
          <cell r="D941">
            <v>50</v>
          </cell>
          <cell r="E941">
            <v>74.5</v>
          </cell>
          <cell r="F941">
            <v>9.15</v>
          </cell>
          <cell r="G941">
            <v>2</v>
          </cell>
          <cell r="H941">
            <v>6.35</v>
          </cell>
          <cell r="I941">
            <v>32</v>
          </cell>
          <cell r="J941">
            <v>64.5</v>
          </cell>
          <cell r="K941">
            <v>77</v>
          </cell>
          <cell r="L941">
            <v>5</v>
          </cell>
          <cell r="M941">
            <v>25</v>
          </cell>
          <cell r="N941">
            <v>8.5000000000000006E-2</v>
          </cell>
          <cell r="O941">
            <v>0</v>
          </cell>
          <cell r="P941">
            <v>0</v>
          </cell>
          <cell r="Q941">
            <v>0</v>
          </cell>
        </row>
        <row r="942">
          <cell r="C942" t="str">
            <v>Minyak</v>
          </cell>
          <cell r="D942">
            <v>5</v>
          </cell>
          <cell r="E942">
            <v>43.5</v>
          </cell>
          <cell r="F942">
            <v>0.05</v>
          </cell>
          <cell r="G942">
            <v>4.9000000000000004</v>
          </cell>
          <cell r="H942">
            <v>0</v>
          </cell>
          <cell r="I942">
            <v>0.03</v>
          </cell>
          <cell r="J942">
            <v>0.15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</row>
        <row r="943">
          <cell r="C943" t="str">
            <v>Tepung</v>
          </cell>
          <cell r="D943">
            <v>10</v>
          </cell>
          <cell r="E943">
            <v>36.5</v>
          </cell>
          <cell r="F943">
            <v>0.89</v>
          </cell>
          <cell r="G943">
            <v>0.13</v>
          </cell>
          <cell r="H943">
            <v>7.73</v>
          </cell>
          <cell r="I943">
            <v>1.2</v>
          </cell>
          <cell r="J943">
            <v>1.6</v>
          </cell>
          <cell r="K943">
            <v>10.6</v>
          </cell>
          <cell r="L943">
            <v>0.12</v>
          </cell>
          <cell r="M943">
            <v>0</v>
          </cell>
          <cell r="N943">
            <v>1.2E-2</v>
          </cell>
          <cell r="O943">
            <v>0</v>
          </cell>
        </row>
        <row r="944">
          <cell r="B944" t="str">
            <v>Tempe Gr Tepung</v>
          </cell>
          <cell r="E944">
            <v>154.5</v>
          </cell>
          <cell r="F944">
            <v>10.09</v>
          </cell>
          <cell r="G944">
            <v>7.03</v>
          </cell>
          <cell r="H944">
            <v>14.08</v>
          </cell>
          <cell r="I944">
            <v>33.229999999999997</v>
          </cell>
          <cell r="J944">
            <v>66.25</v>
          </cell>
          <cell r="K944">
            <v>87.6</v>
          </cell>
          <cell r="L944">
            <v>5.12</v>
          </cell>
          <cell r="M944">
            <v>25</v>
          </cell>
          <cell r="N944">
            <v>0.1</v>
          </cell>
          <cell r="O944">
            <v>0</v>
          </cell>
          <cell r="P944">
            <v>0</v>
          </cell>
          <cell r="Q944">
            <v>0</v>
          </cell>
        </row>
        <row r="945">
          <cell r="B945" t="str">
            <v xml:space="preserve"> Rempeyek kacang</v>
          </cell>
          <cell r="C945" t="str">
            <v>Kacang tanah</v>
          </cell>
          <cell r="D945">
            <v>25</v>
          </cell>
          <cell r="E945">
            <v>113</v>
          </cell>
          <cell r="F945">
            <v>6.33</v>
          </cell>
          <cell r="G945">
            <v>10.7</v>
          </cell>
          <cell r="H945">
            <v>2.58</v>
          </cell>
          <cell r="I945">
            <v>1</v>
          </cell>
          <cell r="J945">
            <v>14.5</v>
          </cell>
          <cell r="K945">
            <v>83.75</v>
          </cell>
          <cell r="L945">
            <v>0.33</v>
          </cell>
          <cell r="M945">
            <v>0</v>
          </cell>
          <cell r="N945">
            <v>0.08</v>
          </cell>
          <cell r="O945">
            <v>0.75</v>
          </cell>
        </row>
        <row r="946">
          <cell r="C946" t="str">
            <v>Tepung</v>
          </cell>
          <cell r="D946">
            <v>10</v>
          </cell>
          <cell r="E946">
            <v>36.4</v>
          </cell>
          <cell r="F946">
            <v>0.7</v>
          </cell>
          <cell r="G946">
            <v>0.05</v>
          </cell>
          <cell r="H946">
            <v>8</v>
          </cell>
          <cell r="I946">
            <v>1.2</v>
          </cell>
          <cell r="J946">
            <v>0.5</v>
          </cell>
          <cell r="K946">
            <v>14</v>
          </cell>
          <cell r="L946">
            <v>0.08</v>
          </cell>
          <cell r="M946">
            <v>0</v>
          </cell>
          <cell r="N946">
            <v>1.2E-2</v>
          </cell>
          <cell r="O946">
            <v>0</v>
          </cell>
        </row>
        <row r="947">
          <cell r="C947" t="str">
            <v>Minyak</v>
          </cell>
          <cell r="D947">
            <v>5</v>
          </cell>
          <cell r="E947">
            <v>43.5</v>
          </cell>
          <cell r="F947">
            <v>0.05</v>
          </cell>
          <cell r="G947">
            <v>4.9000000000000004</v>
          </cell>
          <cell r="H947">
            <v>0</v>
          </cell>
          <cell r="I947">
            <v>0.03</v>
          </cell>
          <cell r="J947">
            <v>0.15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</row>
        <row r="948">
          <cell r="B948" t="str">
            <v>Rempeyek kacang</v>
          </cell>
          <cell r="E948">
            <v>192.9</v>
          </cell>
          <cell r="F948">
            <v>7.08</v>
          </cell>
          <cell r="G948">
            <v>15.65</v>
          </cell>
          <cell r="H948">
            <v>10.58</v>
          </cell>
          <cell r="I948">
            <v>2.23</v>
          </cell>
          <cell r="J948">
            <v>15.15</v>
          </cell>
          <cell r="K948">
            <v>97.75</v>
          </cell>
          <cell r="L948">
            <v>0.41</v>
          </cell>
          <cell r="M948">
            <v>0</v>
          </cell>
          <cell r="N948">
            <v>9.1999999999999998E-2</v>
          </cell>
          <cell r="O948">
            <v>0.75</v>
          </cell>
        </row>
        <row r="949">
          <cell r="B949" t="str">
            <v xml:space="preserve"> Tahu BB Kecap</v>
          </cell>
          <cell r="C949" t="str">
            <v>Tahu</v>
          </cell>
          <cell r="D949">
            <v>100</v>
          </cell>
          <cell r="E949">
            <v>68</v>
          </cell>
          <cell r="F949">
            <v>7.8</v>
          </cell>
          <cell r="G949">
            <v>4.5999999999999996</v>
          </cell>
          <cell r="H949">
            <v>1.6</v>
          </cell>
          <cell r="I949">
            <v>84.8</v>
          </cell>
          <cell r="J949">
            <v>124</v>
          </cell>
          <cell r="K949">
            <v>63</v>
          </cell>
          <cell r="L949">
            <v>0.8</v>
          </cell>
          <cell r="M949">
            <v>0</v>
          </cell>
          <cell r="N949">
            <v>0.1</v>
          </cell>
          <cell r="O949">
            <v>0</v>
          </cell>
          <cell r="P949">
            <v>0</v>
          </cell>
          <cell r="Q949">
            <v>0</v>
          </cell>
        </row>
        <row r="950">
          <cell r="C950" t="str">
            <v>Kecap</v>
          </cell>
          <cell r="D950">
            <v>10</v>
          </cell>
          <cell r="E950">
            <v>4.5999999999999996</v>
          </cell>
          <cell r="F950">
            <v>0.56999999999999995</v>
          </cell>
          <cell r="G950">
            <v>0.13</v>
          </cell>
          <cell r="H950">
            <v>0.9</v>
          </cell>
          <cell r="I950">
            <v>6.3</v>
          </cell>
          <cell r="J950">
            <v>12.3</v>
          </cell>
          <cell r="K950">
            <v>9.6</v>
          </cell>
          <cell r="L950">
            <v>0.56999999999999995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</row>
        <row r="951">
          <cell r="C951" t="str">
            <v>Minyak</v>
          </cell>
          <cell r="D951">
            <v>5</v>
          </cell>
          <cell r="E951">
            <v>43.5</v>
          </cell>
          <cell r="F951">
            <v>0.05</v>
          </cell>
          <cell r="G951">
            <v>4.9000000000000004</v>
          </cell>
          <cell r="H951">
            <v>0</v>
          </cell>
          <cell r="I951">
            <v>0.03</v>
          </cell>
          <cell r="J951">
            <v>0.15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</row>
        <row r="952">
          <cell r="B952" t="str">
            <v>Tahu Kecap</v>
          </cell>
          <cell r="E952">
            <v>116.1</v>
          </cell>
          <cell r="F952">
            <v>8.42</v>
          </cell>
          <cell r="G952">
            <v>9.6300000000000008</v>
          </cell>
          <cell r="H952">
            <v>2.5</v>
          </cell>
          <cell r="I952">
            <v>91.13</v>
          </cell>
          <cell r="J952">
            <v>136.44999999999999</v>
          </cell>
          <cell r="K952">
            <v>72.599999999999994</v>
          </cell>
          <cell r="L952">
            <v>1.37</v>
          </cell>
          <cell r="M952">
            <v>0</v>
          </cell>
          <cell r="N952">
            <v>0.1</v>
          </cell>
          <cell r="O952">
            <v>0</v>
          </cell>
          <cell r="P952">
            <v>0</v>
          </cell>
          <cell r="Q952">
            <v>0</v>
          </cell>
        </row>
        <row r="953">
          <cell r="B953" t="str">
            <v xml:space="preserve"> Bakwan Tahu</v>
          </cell>
          <cell r="C953" t="str">
            <v>Tahu</v>
          </cell>
          <cell r="D953">
            <v>50</v>
          </cell>
          <cell r="E953">
            <v>34</v>
          </cell>
          <cell r="F953">
            <v>3.9</v>
          </cell>
          <cell r="G953">
            <v>2.2999999999999998</v>
          </cell>
          <cell r="H953">
            <v>0.8</v>
          </cell>
          <cell r="I953">
            <v>42.4</v>
          </cell>
          <cell r="J953">
            <v>62</v>
          </cell>
          <cell r="K953">
            <v>31.5</v>
          </cell>
          <cell r="L953">
            <v>0.4</v>
          </cell>
          <cell r="M953">
            <v>0</v>
          </cell>
          <cell r="N953">
            <v>0.03</v>
          </cell>
          <cell r="O953">
            <v>0</v>
          </cell>
        </row>
        <row r="954">
          <cell r="C954" t="str">
            <v>Minyak</v>
          </cell>
          <cell r="D954">
            <v>5</v>
          </cell>
          <cell r="E954">
            <v>43.5</v>
          </cell>
          <cell r="F954">
            <v>0.05</v>
          </cell>
          <cell r="G954">
            <v>4.9000000000000004</v>
          </cell>
          <cell r="H954">
            <v>0</v>
          </cell>
          <cell r="I954">
            <v>0.03</v>
          </cell>
          <cell r="J954">
            <v>0.15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</row>
        <row r="955">
          <cell r="C955" t="str">
            <v>Kool Putih</v>
          </cell>
          <cell r="D955">
            <v>25</v>
          </cell>
          <cell r="E955">
            <v>4.5</v>
          </cell>
          <cell r="F955">
            <v>0.26250000000000001</v>
          </cell>
          <cell r="G955">
            <v>3.7499999999999999E-2</v>
          </cell>
          <cell r="H955">
            <v>0.99375000000000002</v>
          </cell>
          <cell r="I955">
            <v>17.324999999999999</v>
          </cell>
          <cell r="J955">
            <v>8.625</v>
          </cell>
          <cell r="K955">
            <v>5.8125</v>
          </cell>
          <cell r="L955">
            <v>9.375E-2</v>
          </cell>
          <cell r="M955">
            <v>15</v>
          </cell>
          <cell r="N955">
            <v>1.125E-2</v>
          </cell>
          <cell r="O955">
            <v>9.375</v>
          </cell>
        </row>
        <row r="956">
          <cell r="C956" t="str">
            <v>Wortel</v>
          </cell>
          <cell r="D956">
            <v>25</v>
          </cell>
          <cell r="E956">
            <v>9.24</v>
          </cell>
          <cell r="F956">
            <v>0.26400000000000001</v>
          </cell>
          <cell r="G956">
            <v>6.6000000000000003E-2</v>
          </cell>
          <cell r="H956">
            <v>2.0460000000000003</v>
          </cell>
          <cell r="I956">
            <v>19.404</v>
          </cell>
          <cell r="J956">
            <v>8.58</v>
          </cell>
          <cell r="K956">
            <v>8.14</v>
          </cell>
          <cell r="L956">
            <v>0.17600000000000002</v>
          </cell>
          <cell r="M956">
            <v>2640</v>
          </cell>
          <cell r="N956">
            <v>1.32E-2</v>
          </cell>
          <cell r="O956">
            <v>1.32</v>
          </cell>
          <cell r="P956">
            <v>0</v>
          </cell>
          <cell r="Q956">
            <v>0</v>
          </cell>
        </row>
        <row r="957">
          <cell r="C957" t="str">
            <v>Telur</v>
          </cell>
          <cell r="D957">
            <v>10</v>
          </cell>
          <cell r="E957">
            <v>14.58</v>
          </cell>
          <cell r="F957">
            <v>1.1520000000000001</v>
          </cell>
          <cell r="G957">
            <v>1.0349999999999999</v>
          </cell>
          <cell r="H957">
            <v>6.3E-2</v>
          </cell>
          <cell r="I957">
            <v>6.66</v>
          </cell>
          <cell r="J957">
            <v>4.8600000000000003</v>
          </cell>
          <cell r="K957">
            <v>16.2</v>
          </cell>
          <cell r="L957">
            <v>0.24300000000000002</v>
          </cell>
          <cell r="M957">
            <v>810</v>
          </cell>
          <cell r="N957">
            <v>9.0000000000000011E-3</v>
          </cell>
          <cell r="O957">
            <v>0</v>
          </cell>
          <cell r="P957">
            <v>450</v>
          </cell>
          <cell r="Q957">
            <v>0</v>
          </cell>
        </row>
        <row r="958">
          <cell r="B958" t="str">
            <v>Bakwan Tahu</v>
          </cell>
          <cell r="E958">
            <v>105.82</v>
          </cell>
          <cell r="F958">
            <v>5.6284999999999998</v>
          </cell>
          <cell r="G958">
            <v>8.3384999999999998</v>
          </cell>
          <cell r="H958">
            <v>3.9027500000000006</v>
          </cell>
          <cell r="I958">
            <v>85.818999999999988</v>
          </cell>
          <cell r="J958">
            <v>84.215000000000003</v>
          </cell>
          <cell r="K958">
            <v>61.652500000000003</v>
          </cell>
          <cell r="L958">
            <v>0.91275000000000006</v>
          </cell>
          <cell r="M958">
            <v>3465</v>
          </cell>
          <cell r="N958">
            <v>6.3450000000000006E-2</v>
          </cell>
          <cell r="O958">
            <v>10.695</v>
          </cell>
          <cell r="P958">
            <v>450</v>
          </cell>
          <cell r="Q958">
            <v>0</v>
          </cell>
        </row>
        <row r="959">
          <cell r="B959" t="str">
            <v xml:space="preserve"> Tahu campur</v>
          </cell>
          <cell r="C959" t="str">
            <v>Tahu</v>
          </cell>
          <cell r="D959">
            <v>50</v>
          </cell>
          <cell r="E959">
            <v>34</v>
          </cell>
          <cell r="F959">
            <v>3.9</v>
          </cell>
          <cell r="G959">
            <v>2.2999999999999998</v>
          </cell>
          <cell r="H959">
            <v>0.8</v>
          </cell>
          <cell r="I959">
            <v>42.4</v>
          </cell>
          <cell r="J959">
            <v>62</v>
          </cell>
          <cell r="K959">
            <v>31.5</v>
          </cell>
          <cell r="L959">
            <v>0.4</v>
          </cell>
          <cell r="M959">
            <v>0</v>
          </cell>
          <cell r="N959">
            <v>0.05</v>
          </cell>
          <cell r="O959">
            <v>0</v>
          </cell>
        </row>
        <row r="960">
          <cell r="C960" t="str">
            <v>Kecambah</v>
          </cell>
          <cell r="D960">
            <v>25</v>
          </cell>
          <cell r="E960">
            <v>5.75</v>
          </cell>
          <cell r="F960">
            <v>0.72499999999999998</v>
          </cell>
          <cell r="G960">
            <v>0.05</v>
          </cell>
          <cell r="H960">
            <v>1.0249999999999999</v>
          </cell>
          <cell r="I960">
            <v>23.1</v>
          </cell>
          <cell r="J960">
            <v>7.25</v>
          </cell>
          <cell r="K960">
            <v>17.25</v>
          </cell>
          <cell r="L960">
            <v>0.2</v>
          </cell>
          <cell r="M960">
            <v>2.5</v>
          </cell>
          <cell r="N960">
            <v>1.7500000000000002E-2</v>
          </cell>
          <cell r="O960">
            <v>3.75</v>
          </cell>
        </row>
        <row r="961">
          <cell r="C961" t="str">
            <v>Petis</v>
          </cell>
          <cell r="D961">
            <v>25</v>
          </cell>
          <cell r="E961">
            <v>55</v>
          </cell>
          <cell r="F961">
            <v>3.75</v>
          </cell>
          <cell r="G961">
            <v>0.25</v>
          </cell>
          <cell r="H961">
            <v>10</v>
          </cell>
          <cell r="I961">
            <v>9.75</v>
          </cell>
          <cell r="J961">
            <v>9.25</v>
          </cell>
          <cell r="K961">
            <v>9</v>
          </cell>
          <cell r="L961">
            <v>0.7</v>
          </cell>
          <cell r="M961">
            <v>0</v>
          </cell>
          <cell r="N961">
            <v>0</v>
          </cell>
          <cell r="O961">
            <v>0</v>
          </cell>
        </row>
        <row r="962">
          <cell r="C962" t="str">
            <v>Minyak</v>
          </cell>
          <cell r="D962">
            <v>5</v>
          </cell>
          <cell r="E962">
            <v>43.5</v>
          </cell>
          <cell r="F962">
            <v>0.05</v>
          </cell>
          <cell r="G962">
            <v>4.9000000000000004</v>
          </cell>
          <cell r="H962">
            <v>0</v>
          </cell>
          <cell r="I962">
            <v>0.03</v>
          </cell>
          <cell r="J962">
            <v>0.15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</row>
        <row r="963">
          <cell r="B963" t="str">
            <v>Tahu campur</v>
          </cell>
          <cell r="E963">
            <v>138.25</v>
          </cell>
          <cell r="F963">
            <v>8.4250000000000007</v>
          </cell>
          <cell r="G963">
            <v>7.5</v>
          </cell>
          <cell r="H963">
            <v>11.824999999999999</v>
          </cell>
          <cell r="I963">
            <v>75.28</v>
          </cell>
          <cell r="J963">
            <v>78.650000000000006</v>
          </cell>
          <cell r="K963">
            <v>57.75</v>
          </cell>
          <cell r="L963">
            <v>1.3</v>
          </cell>
          <cell r="M963">
            <v>2.5</v>
          </cell>
          <cell r="N963">
            <v>6.7500000000000004E-2</v>
          </cell>
          <cell r="O963">
            <v>3.75</v>
          </cell>
        </row>
        <row r="964">
          <cell r="B964" t="str">
            <v xml:space="preserve"> Perkedel Tahu</v>
          </cell>
          <cell r="C964" t="str">
            <v>Tahu</v>
          </cell>
          <cell r="D964">
            <v>50</v>
          </cell>
          <cell r="E964">
            <v>34</v>
          </cell>
          <cell r="F964">
            <v>3.9</v>
          </cell>
          <cell r="G964">
            <v>2.2999999999999998</v>
          </cell>
          <cell r="H964">
            <v>0.8</v>
          </cell>
          <cell r="I964">
            <v>42.4</v>
          </cell>
          <cell r="J964">
            <v>62</v>
          </cell>
          <cell r="K964">
            <v>31.5</v>
          </cell>
          <cell r="L964">
            <v>0.4</v>
          </cell>
          <cell r="M964">
            <v>0</v>
          </cell>
          <cell r="N964">
            <v>0.05</v>
          </cell>
          <cell r="O964">
            <v>0</v>
          </cell>
        </row>
        <row r="965">
          <cell r="C965" t="str">
            <v>Minyak</v>
          </cell>
          <cell r="D965">
            <v>5</v>
          </cell>
          <cell r="E965">
            <v>43.5</v>
          </cell>
          <cell r="F965">
            <v>0.05</v>
          </cell>
          <cell r="G965">
            <v>4.9000000000000004</v>
          </cell>
          <cell r="H965">
            <v>0</v>
          </cell>
          <cell r="I965">
            <v>0.03</v>
          </cell>
          <cell r="J965">
            <v>0.15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C966" t="str">
            <v>Telur</v>
          </cell>
          <cell r="D966">
            <v>10</v>
          </cell>
          <cell r="E966">
            <v>14.58</v>
          </cell>
          <cell r="F966">
            <v>1.1520000000000001</v>
          </cell>
          <cell r="G966">
            <v>1.0349999999999999</v>
          </cell>
          <cell r="H966">
            <v>6.3E-2</v>
          </cell>
          <cell r="I966">
            <v>6.66</v>
          </cell>
          <cell r="J966">
            <v>4.8600000000000003</v>
          </cell>
          <cell r="K966">
            <v>16.2</v>
          </cell>
          <cell r="L966">
            <v>0.24300000000000002</v>
          </cell>
          <cell r="M966">
            <v>810</v>
          </cell>
          <cell r="N966">
            <v>9.0000000000000011E-3</v>
          </cell>
          <cell r="O966">
            <v>0</v>
          </cell>
          <cell r="P966">
            <v>450</v>
          </cell>
          <cell r="Q966">
            <v>0</v>
          </cell>
        </row>
        <row r="967">
          <cell r="B967" t="str">
            <v>Perkedel Tahu</v>
          </cell>
          <cell r="E967">
            <v>92.08</v>
          </cell>
          <cell r="F967">
            <v>5.1020000000000003</v>
          </cell>
          <cell r="G967">
            <v>8.2349999999999994</v>
          </cell>
          <cell r="H967">
            <v>0.86299999999999999</v>
          </cell>
          <cell r="I967">
            <v>49.09</v>
          </cell>
          <cell r="J967">
            <v>67.010000000000005</v>
          </cell>
          <cell r="K967">
            <v>47.7</v>
          </cell>
          <cell r="L967">
            <v>0.64300000000000002</v>
          </cell>
          <cell r="M967">
            <v>810</v>
          </cell>
          <cell r="N967">
            <v>5.9000000000000004E-2</v>
          </cell>
          <cell r="O967">
            <v>0</v>
          </cell>
          <cell r="P967">
            <v>450</v>
          </cell>
          <cell r="Q967">
            <v>0</v>
          </cell>
        </row>
        <row r="968">
          <cell r="B968" t="str">
            <v xml:space="preserve"> Sambal gr pengantin</v>
          </cell>
          <cell r="C968" t="str">
            <v>Hati Ayam</v>
          </cell>
          <cell r="D968">
            <v>50</v>
          </cell>
          <cell r="E968">
            <v>188</v>
          </cell>
          <cell r="F968">
            <v>0</v>
          </cell>
          <cell r="G968">
            <v>0</v>
          </cell>
          <cell r="H968">
            <v>47</v>
          </cell>
          <cell r="I968">
            <v>0.25</v>
          </cell>
          <cell r="J968">
            <v>2.5</v>
          </cell>
          <cell r="K968">
            <v>0.5</v>
          </cell>
          <cell r="L968">
            <v>0.05</v>
          </cell>
          <cell r="M968">
            <v>0</v>
          </cell>
          <cell r="N968">
            <v>0</v>
          </cell>
          <cell r="O968">
            <v>0</v>
          </cell>
        </row>
        <row r="969">
          <cell r="C969" t="str">
            <v>Kentang</v>
          </cell>
          <cell r="D969">
            <v>50</v>
          </cell>
          <cell r="E969">
            <v>35.274999999999999</v>
          </cell>
          <cell r="F969">
            <v>0.70550000000000002</v>
          </cell>
          <cell r="G969">
            <v>4.2500000000000003E-2</v>
          </cell>
          <cell r="H969">
            <v>8.1174999999999997</v>
          </cell>
          <cell r="I969">
            <v>33.064999999999998</v>
          </cell>
          <cell r="J969">
            <v>4.6749999999999998</v>
          </cell>
          <cell r="K969">
            <v>23.8</v>
          </cell>
          <cell r="L969">
            <v>0.29749999999999999</v>
          </cell>
          <cell r="M969">
            <v>0</v>
          </cell>
          <cell r="N969">
            <v>4.675E-2</v>
          </cell>
          <cell r="O969">
            <v>7.2249999999999996</v>
          </cell>
          <cell r="P969">
            <v>0</v>
          </cell>
          <cell r="Q969">
            <v>0</v>
          </cell>
        </row>
        <row r="970">
          <cell r="C970" t="str">
            <v>Minyak</v>
          </cell>
          <cell r="D970">
            <v>5</v>
          </cell>
          <cell r="E970">
            <v>43.5</v>
          </cell>
          <cell r="F970">
            <v>0.05</v>
          </cell>
          <cell r="G970">
            <v>4.9000000000000004</v>
          </cell>
          <cell r="H970">
            <v>0</v>
          </cell>
          <cell r="I970">
            <v>0.03</v>
          </cell>
          <cell r="J970">
            <v>0.15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</row>
        <row r="971">
          <cell r="B971" t="str">
            <v>Samgor Pengantin/kentang</v>
          </cell>
          <cell r="E971">
            <v>266.77499999999998</v>
          </cell>
          <cell r="F971">
            <v>0.75550000000000006</v>
          </cell>
          <cell r="G971">
            <v>4.9425000000000008</v>
          </cell>
          <cell r="H971">
            <v>55.1175</v>
          </cell>
          <cell r="I971">
            <v>33.344999999999999</v>
          </cell>
          <cell r="J971">
            <v>7.3250000000000002</v>
          </cell>
          <cell r="K971">
            <v>24.3</v>
          </cell>
          <cell r="L971">
            <v>0.34749999999999998</v>
          </cell>
          <cell r="M971">
            <v>0</v>
          </cell>
          <cell r="N971">
            <v>4.675E-2</v>
          </cell>
          <cell r="O971">
            <v>7.2249999999999996</v>
          </cell>
          <cell r="P971">
            <v>0</v>
          </cell>
          <cell r="Q971">
            <v>0</v>
          </cell>
        </row>
        <row r="972">
          <cell r="B972" t="str">
            <v xml:space="preserve"> Tahu Tek-tek</v>
          </cell>
          <cell r="C972" t="str">
            <v>Tahu</v>
          </cell>
          <cell r="D972">
            <v>50</v>
          </cell>
          <cell r="E972">
            <v>34</v>
          </cell>
          <cell r="F972">
            <v>3.9</v>
          </cell>
          <cell r="G972">
            <v>2.2999999999999998</v>
          </cell>
          <cell r="H972">
            <v>0.8</v>
          </cell>
          <cell r="I972">
            <v>42.4</v>
          </cell>
          <cell r="J972">
            <v>62</v>
          </cell>
          <cell r="K972">
            <v>31.5</v>
          </cell>
          <cell r="L972">
            <v>0.4</v>
          </cell>
          <cell r="M972">
            <v>0</v>
          </cell>
          <cell r="N972">
            <v>0.05</v>
          </cell>
          <cell r="O972">
            <v>0</v>
          </cell>
        </row>
        <row r="973">
          <cell r="C973" t="str">
            <v>Touge</v>
          </cell>
          <cell r="D973">
            <v>15</v>
          </cell>
          <cell r="E973">
            <v>3.45</v>
          </cell>
          <cell r="F973">
            <v>0.435</v>
          </cell>
          <cell r="G973">
            <v>0.03</v>
          </cell>
          <cell r="H973">
            <v>0.61499999999999999</v>
          </cell>
          <cell r="I973">
            <v>13.86</v>
          </cell>
          <cell r="J973">
            <v>4.3499999999999996</v>
          </cell>
          <cell r="K973">
            <v>10.35</v>
          </cell>
          <cell r="L973">
            <v>0.12</v>
          </cell>
          <cell r="M973">
            <v>1.5</v>
          </cell>
          <cell r="N973">
            <v>1.0500000000000001E-2</v>
          </cell>
          <cell r="O973">
            <v>2.25</v>
          </cell>
        </row>
        <row r="974">
          <cell r="C974" t="str">
            <v>Gula merah</v>
          </cell>
          <cell r="D974">
            <v>25</v>
          </cell>
          <cell r="E974">
            <v>92</v>
          </cell>
          <cell r="F974">
            <v>0</v>
          </cell>
          <cell r="G974">
            <v>0</v>
          </cell>
          <cell r="H974">
            <v>23.75</v>
          </cell>
          <cell r="I974">
            <v>2.25</v>
          </cell>
          <cell r="J974">
            <v>18.8</v>
          </cell>
          <cell r="K974">
            <v>8.75</v>
          </cell>
          <cell r="L974">
            <v>0.75</v>
          </cell>
          <cell r="M974">
            <v>0</v>
          </cell>
          <cell r="N974">
            <v>0</v>
          </cell>
          <cell r="O974">
            <v>0</v>
          </cell>
        </row>
        <row r="975">
          <cell r="C975" t="str">
            <v>Kc tanah</v>
          </cell>
          <cell r="D975">
            <v>25</v>
          </cell>
          <cell r="E975">
            <v>139.75</v>
          </cell>
          <cell r="F975">
            <v>6.73</v>
          </cell>
          <cell r="G975">
            <v>11.05</v>
          </cell>
          <cell r="H975">
            <v>5.9</v>
          </cell>
          <cell r="I975">
            <v>0.65</v>
          </cell>
          <cell r="J975">
            <v>18.5</v>
          </cell>
          <cell r="K975">
            <v>98.25</v>
          </cell>
          <cell r="L975">
            <v>0.48</v>
          </cell>
          <cell r="N975">
            <v>0.08</v>
          </cell>
        </row>
        <row r="976">
          <cell r="B976" t="str">
            <v>Tahu Tek-tek</v>
          </cell>
          <cell r="E976">
            <v>269.2</v>
          </cell>
          <cell r="F976">
            <v>11.065</v>
          </cell>
          <cell r="G976">
            <v>13.38</v>
          </cell>
          <cell r="H976">
            <v>31.065000000000001</v>
          </cell>
          <cell r="I976">
            <v>59.16</v>
          </cell>
          <cell r="J976">
            <v>103.65</v>
          </cell>
          <cell r="K976">
            <v>148.85</v>
          </cell>
          <cell r="L976">
            <v>1.75</v>
          </cell>
          <cell r="M976">
            <v>1.5</v>
          </cell>
          <cell r="N976">
            <v>0.14050000000000001</v>
          </cell>
          <cell r="O976">
            <v>2.25</v>
          </cell>
        </row>
        <row r="977">
          <cell r="B977" t="str">
            <v xml:space="preserve"> Tahu Bacem</v>
          </cell>
          <cell r="C977" t="str">
            <v>Tahu</v>
          </cell>
          <cell r="D977">
            <v>100</v>
          </cell>
          <cell r="E977">
            <v>68</v>
          </cell>
          <cell r="F977">
            <v>7.8</v>
          </cell>
          <cell r="G977">
            <v>4.5999999999999996</v>
          </cell>
          <cell r="H977">
            <v>1.6</v>
          </cell>
          <cell r="I977">
            <v>84.8</v>
          </cell>
          <cell r="J977">
            <v>124</v>
          </cell>
          <cell r="K977">
            <v>63</v>
          </cell>
          <cell r="L977">
            <v>0.8</v>
          </cell>
          <cell r="M977">
            <v>0</v>
          </cell>
          <cell r="N977">
            <v>0.1</v>
          </cell>
          <cell r="O977">
            <v>0</v>
          </cell>
          <cell r="P977">
            <v>0</v>
          </cell>
          <cell r="Q977">
            <v>0</v>
          </cell>
        </row>
        <row r="978">
          <cell r="C978" t="str">
            <v>Gula merah</v>
          </cell>
          <cell r="D978">
            <v>10</v>
          </cell>
          <cell r="E978">
            <v>36.799999999999997</v>
          </cell>
          <cell r="F978">
            <v>0</v>
          </cell>
          <cell r="G978">
            <v>0</v>
          </cell>
          <cell r="H978">
            <v>9.5</v>
          </cell>
          <cell r="I978">
            <v>0.9</v>
          </cell>
          <cell r="J978">
            <v>7.5</v>
          </cell>
          <cell r="K978">
            <v>3.5</v>
          </cell>
          <cell r="L978">
            <v>0.3</v>
          </cell>
          <cell r="M978">
            <v>0</v>
          </cell>
          <cell r="N978">
            <v>0</v>
          </cell>
          <cell r="O978">
            <v>0</v>
          </cell>
        </row>
        <row r="979">
          <cell r="C979" t="str">
            <v>Minyak</v>
          </cell>
          <cell r="D979">
            <v>5</v>
          </cell>
          <cell r="E979">
            <v>43.5</v>
          </cell>
          <cell r="F979">
            <v>0.05</v>
          </cell>
          <cell r="G979">
            <v>4.9000000000000004</v>
          </cell>
          <cell r="H979">
            <v>0</v>
          </cell>
          <cell r="I979">
            <v>0.03</v>
          </cell>
          <cell r="J979">
            <v>0.15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</row>
        <row r="980">
          <cell r="B980" t="str">
            <v>Tahu Bacem</v>
          </cell>
          <cell r="E980">
            <v>148.30000000000001</v>
          </cell>
          <cell r="F980">
            <v>7.85</v>
          </cell>
          <cell r="G980">
            <v>9.5</v>
          </cell>
          <cell r="H980">
            <v>11.1</v>
          </cell>
          <cell r="I980">
            <v>85.73</v>
          </cell>
          <cell r="J980">
            <v>131.65</v>
          </cell>
          <cell r="K980">
            <v>66.5</v>
          </cell>
          <cell r="L980">
            <v>1.1000000000000001</v>
          </cell>
          <cell r="M980">
            <v>0</v>
          </cell>
          <cell r="N980">
            <v>0.1</v>
          </cell>
          <cell r="O980">
            <v>0</v>
          </cell>
          <cell r="P980">
            <v>0</v>
          </cell>
          <cell r="Q980">
            <v>0</v>
          </cell>
        </row>
        <row r="981">
          <cell r="B981" t="str">
            <v xml:space="preserve"> Tahu cah sohun</v>
          </cell>
          <cell r="C981" t="str">
            <v>Tahu</v>
          </cell>
          <cell r="D981">
            <v>50</v>
          </cell>
          <cell r="E981">
            <v>34</v>
          </cell>
          <cell r="F981">
            <v>3.9</v>
          </cell>
          <cell r="G981">
            <v>2.2999999999999998</v>
          </cell>
          <cell r="H981">
            <v>0.8</v>
          </cell>
          <cell r="I981">
            <v>42.4</v>
          </cell>
          <cell r="J981">
            <v>62</v>
          </cell>
          <cell r="K981">
            <v>31.5</v>
          </cell>
          <cell r="L981">
            <v>0.4</v>
          </cell>
          <cell r="M981">
            <v>0</v>
          </cell>
          <cell r="N981">
            <v>0.03</v>
          </cell>
          <cell r="O981">
            <v>0</v>
          </cell>
        </row>
        <row r="982">
          <cell r="C982" t="str">
            <v>Soun</v>
          </cell>
          <cell r="D982">
            <v>25</v>
          </cell>
          <cell r="E982">
            <v>90</v>
          </cell>
          <cell r="F982">
            <v>1.175</v>
          </cell>
          <cell r="G982">
            <v>2.5000000000000001E-2</v>
          </cell>
          <cell r="H982">
            <v>20.524999999999999</v>
          </cell>
          <cell r="I982">
            <v>3.2250000000000001</v>
          </cell>
          <cell r="J982">
            <v>1.5</v>
          </cell>
          <cell r="K982">
            <v>8.75</v>
          </cell>
          <cell r="L982">
            <v>0.45</v>
          </cell>
          <cell r="M982">
            <v>0</v>
          </cell>
          <cell r="N982">
            <v>0</v>
          </cell>
          <cell r="O982">
            <v>0</v>
          </cell>
        </row>
        <row r="983">
          <cell r="C983" t="str">
            <v>Margarine</v>
          </cell>
          <cell r="D983">
            <v>10</v>
          </cell>
          <cell r="E983">
            <v>33.799999999999997</v>
          </cell>
          <cell r="F983">
            <v>0.7</v>
          </cell>
          <cell r="G983">
            <v>1.18</v>
          </cell>
          <cell r="H983">
            <v>5</v>
          </cell>
          <cell r="I983">
            <v>0.17</v>
          </cell>
          <cell r="J983">
            <v>4.9000000000000004</v>
          </cell>
          <cell r="K983">
            <v>4.7</v>
          </cell>
          <cell r="L983">
            <v>0.28000000000000003</v>
          </cell>
          <cell r="M983">
            <v>0</v>
          </cell>
          <cell r="N983">
            <v>0</v>
          </cell>
          <cell r="O983">
            <v>0</v>
          </cell>
        </row>
        <row r="984">
          <cell r="B984" t="str">
            <v>Tahu Ca Sohun</v>
          </cell>
          <cell r="E984">
            <v>157.80000000000001</v>
          </cell>
          <cell r="F984">
            <v>5.7750000000000004</v>
          </cell>
          <cell r="G984">
            <v>3.5049999999999999</v>
          </cell>
          <cell r="H984">
            <v>26.324999999999999</v>
          </cell>
          <cell r="I984">
            <v>45.795000000000002</v>
          </cell>
          <cell r="J984">
            <v>68.400000000000006</v>
          </cell>
          <cell r="K984">
            <v>44.95</v>
          </cell>
          <cell r="L984">
            <v>1.1299999999999999</v>
          </cell>
          <cell r="M984">
            <v>0</v>
          </cell>
          <cell r="N984">
            <v>0.03</v>
          </cell>
          <cell r="O984">
            <v>0</v>
          </cell>
        </row>
        <row r="985">
          <cell r="B985" t="str">
            <v xml:space="preserve"> Kripik tempe</v>
          </cell>
          <cell r="C985" t="str">
            <v>Tempe</v>
          </cell>
          <cell r="D985">
            <v>25</v>
          </cell>
          <cell r="E985">
            <v>86.75</v>
          </cell>
          <cell r="F985">
            <v>8.9749999999999996</v>
          </cell>
          <cell r="G985">
            <v>5.15</v>
          </cell>
          <cell r="H985">
            <v>7.48</v>
          </cell>
          <cell r="I985">
            <v>2.25</v>
          </cell>
          <cell r="J985">
            <v>48.75</v>
          </cell>
          <cell r="K985">
            <v>136</v>
          </cell>
          <cell r="L985">
            <v>2.1</v>
          </cell>
          <cell r="M985">
            <v>35</v>
          </cell>
          <cell r="N985">
            <v>0.193</v>
          </cell>
          <cell r="O985">
            <v>0</v>
          </cell>
        </row>
        <row r="986">
          <cell r="C986" t="str">
            <v>Tepung</v>
          </cell>
          <cell r="D986">
            <v>5</v>
          </cell>
          <cell r="E986">
            <v>17.850000000000001</v>
          </cell>
          <cell r="F986">
            <v>0.44500000000000001</v>
          </cell>
          <cell r="G986">
            <v>6.5000000000000002E-2</v>
          </cell>
          <cell r="H986">
            <v>3.8650000000000002</v>
          </cell>
          <cell r="I986">
            <v>2.5000000000000001E-2</v>
          </cell>
          <cell r="J986">
            <v>0.8</v>
          </cell>
          <cell r="K986">
            <v>5.3</v>
          </cell>
          <cell r="L986">
            <v>0.06</v>
          </cell>
          <cell r="M986">
            <v>0</v>
          </cell>
          <cell r="N986">
            <v>6.0000000000000001E-3</v>
          </cell>
          <cell r="O986">
            <v>0</v>
          </cell>
        </row>
        <row r="987">
          <cell r="C987" t="str">
            <v>Minyak</v>
          </cell>
          <cell r="D987">
            <v>5</v>
          </cell>
          <cell r="E987">
            <v>43.5</v>
          </cell>
          <cell r="F987">
            <v>0.05</v>
          </cell>
          <cell r="G987">
            <v>4.9000000000000004</v>
          </cell>
          <cell r="H987">
            <v>0</v>
          </cell>
          <cell r="I987">
            <v>0.03</v>
          </cell>
          <cell r="J987">
            <v>0.15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</row>
        <row r="988">
          <cell r="B988" t="str">
            <v>Kripik tempe</v>
          </cell>
          <cell r="E988">
            <v>148.1</v>
          </cell>
          <cell r="F988">
            <v>9.4700000000000006</v>
          </cell>
          <cell r="G988">
            <v>10.115</v>
          </cell>
          <cell r="H988">
            <v>11.345000000000001</v>
          </cell>
          <cell r="I988">
            <v>2.3050000000000002</v>
          </cell>
          <cell r="J988">
            <v>49.7</v>
          </cell>
          <cell r="K988">
            <v>141.30000000000001</v>
          </cell>
          <cell r="L988">
            <v>2.16</v>
          </cell>
          <cell r="M988">
            <v>35</v>
          </cell>
          <cell r="N988">
            <v>0.19900000000000001</v>
          </cell>
          <cell r="O988">
            <v>0</v>
          </cell>
        </row>
        <row r="989">
          <cell r="B989" t="str">
            <v xml:space="preserve"> Lumpia goreng</v>
          </cell>
          <cell r="C989" t="str">
            <v>Terigu</v>
          </cell>
          <cell r="D989">
            <v>25</v>
          </cell>
          <cell r="E989">
            <v>89.25</v>
          </cell>
          <cell r="F989">
            <v>2.2250000000000001</v>
          </cell>
          <cell r="G989">
            <v>0.32500000000000001</v>
          </cell>
          <cell r="H989">
            <v>19.324999999999999</v>
          </cell>
          <cell r="I989">
            <v>0.125</v>
          </cell>
          <cell r="J989">
            <v>4</v>
          </cell>
          <cell r="K989">
            <v>26.5</v>
          </cell>
          <cell r="L989">
            <v>0.3</v>
          </cell>
          <cell r="M989">
            <v>0</v>
          </cell>
          <cell r="N989">
            <v>0.03</v>
          </cell>
          <cell r="O989">
            <v>0</v>
          </cell>
        </row>
        <row r="990">
          <cell r="C990" t="str">
            <v>Kecambah</v>
          </cell>
          <cell r="D990">
            <v>20</v>
          </cell>
          <cell r="E990">
            <v>4.5999999999999996</v>
          </cell>
          <cell r="F990">
            <v>0.57999999999999996</v>
          </cell>
          <cell r="G990">
            <v>0.04</v>
          </cell>
          <cell r="H990">
            <v>0.82</v>
          </cell>
          <cell r="I990">
            <v>18.48</v>
          </cell>
          <cell r="J990">
            <v>5.8</v>
          </cell>
          <cell r="K990">
            <v>13.8</v>
          </cell>
          <cell r="L990">
            <v>0.16</v>
          </cell>
          <cell r="M990">
            <v>2</v>
          </cell>
          <cell r="N990">
            <v>1.4E-2</v>
          </cell>
          <cell r="O990">
            <v>3</v>
          </cell>
        </row>
        <row r="991">
          <cell r="C991" t="str">
            <v>Kol putih</v>
          </cell>
          <cell r="D991">
            <v>20</v>
          </cell>
          <cell r="E991">
            <v>4.8</v>
          </cell>
          <cell r="F991">
            <v>0.28000000000000003</v>
          </cell>
          <cell r="G991">
            <v>0.04</v>
          </cell>
          <cell r="H991">
            <v>1.06</v>
          </cell>
          <cell r="I991">
            <v>18.48</v>
          </cell>
          <cell r="J991">
            <v>9.1999999999999993</v>
          </cell>
          <cell r="K991">
            <v>6.2</v>
          </cell>
          <cell r="L991">
            <v>0.1</v>
          </cell>
          <cell r="M991">
            <v>16</v>
          </cell>
          <cell r="N991">
            <v>1.2E-2</v>
          </cell>
          <cell r="O991">
            <v>10</v>
          </cell>
        </row>
        <row r="992">
          <cell r="C992" t="str">
            <v>Minyak</v>
          </cell>
          <cell r="D992">
            <v>5</v>
          </cell>
          <cell r="E992">
            <v>43.5</v>
          </cell>
          <cell r="F992">
            <v>0.05</v>
          </cell>
          <cell r="G992">
            <v>4.9000000000000004</v>
          </cell>
          <cell r="H992">
            <v>0</v>
          </cell>
          <cell r="I992">
            <v>0.03</v>
          </cell>
          <cell r="J992">
            <v>0.15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</row>
        <row r="993">
          <cell r="B993" t="str">
            <v>Lumpia goreng</v>
          </cell>
          <cell r="E993">
            <v>142.15</v>
          </cell>
          <cell r="F993">
            <v>3.1349999999999998</v>
          </cell>
          <cell r="G993">
            <v>5.3049999999999997</v>
          </cell>
          <cell r="H993">
            <v>21.204999999999998</v>
          </cell>
          <cell r="I993">
            <v>37.115000000000002</v>
          </cell>
          <cell r="J993">
            <v>19.149999999999999</v>
          </cell>
          <cell r="K993">
            <v>46.5</v>
          </cell>
          <cell r="L993">
            <v>0.56000000000000005</v>
          </cell>
          <cell r="M993">
            <v>18</v>
          </cell>
          <cell r="N993">
            <v>5.5999999999999994E-2</v>
          </cell>
          <cell r="O993">
            <v>13</v>
          </cell>
        </row>
        <row r="994">
          <cell r="B994" t="str">
            <v xml:space="preserve"> Kering tempe</v>
          </cell>
          <cell r="C994" t="str">
            <v>Tempe</v>
          </cell>
          <cell r="D994">
            <v>25</v>
          </cell>
          <cell r="E994">
            <v>37.25</v>
          </cell>
          <cell r="F994">
            <v>4.5750000000000002</v>
          </cell>
          <cell r="G994">
            <v>1</v>
          </cell>
          <cell r="H994">
            <v>3.1749999999999998</v>
          </cell>
          <cell r="I994">
            <v>16</v>
          </cell>
          <cell r="J994">
            <v>32.25</v>
          </cell>
          <cell r="K994">
            <v>38.5</v>
          </cell>
          <cell r="L994">
            <v>2.5</v>
          </cell>
          <cell r="M994">
            <v>12.5</v>
          </cell>
          <cell r="N994">
            <v>4.2500000000000003E-2</v>
          </cell>
          <cell r="O994">
            <v>0</v>
          </cell>
          <cell r="P994">
            <v>0</v>
          </cell>
          <cell r="Q994">
            <v>0</v>
          </cell>
        </row>
        <row r="995">
          <cell r="C995" t="str">
            <v>Kentang</v>
          </cell>
          <cell r="D995">
            <v>25</v>
          </cell>
          <cell r="E995">
            <v>17.600000000000001</v>
          </cell>
          <cell r="F995">
            <v>0.35</v>
          </cell>
          <cell r="G995">
            <v>0.02</v>
          </cell>
          <cell r="H995">
            <v>4.05</v>
          </cell>
          <cell r="I995">
            <v>16.53</v>
          </cell>
          <cell r="J995">
            <v>2.33</v>
          </cell>
          <cell r="K995">
            <v>11.9</v>
          </cell>
          <cell r="L995">
            <v>0.15</v>
          </cell>
          <cell r="M995">
            <v>0</v>
          </cell>
          <cell r="N995">
            <v>0.02</v>
          </cell>
          <cell r="O995">
            <v>3.61</v>
          </cell>
        </row>
        <row r="996">
          <cell r="C996" t="str">
            <v>Minyak</v>
          </cell>
          <cell r="D996">
            <v>5</v>
          </cell>
          <cell r="E996">
            <v>43.5</v>
          </cell>
          <cell r="F996">
            <v>0.05</v>
          </cell>
          <cell r="G996">
            <v>4.9000000000000004</v>
          </cell>
          <cell r="H996">
            <v>0</v>
          </cell>
          <cell r="I996">
            <v>0.03</v>
          </cell>
          <cell r="J996">
            <v>0.15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</row>
        <row r="997">
          <cell r="C997" t="str">
            <v>Kecap</v>
          </cell>
          <cell r="D997">
            <v>10</v>
          </cell>
          <cell r="E997">
            <v>4.5999999999999996</v>
          </cell>
          <cell r="F997">
            <v>0.56999999999999995</v>
          </cell>
          <cell r="G997">
            <v>0.13</v>
          </cell>
          <cell r="H997">
            <v>0.9</v>
          </cell>
          <cell r="I997">
            <v>6.3</v>
          </cell>
          <cell r="J997">
            <v>12.3</v>
          </cell>
          <cell r="K997">
            <v>9.6</v>
          </cell>
          <cell r="L997">
            <v>0.56999999999999995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</row>
        <row r="998">
          <cell r="B998" t="str">
            <v>Kering tempe</v>
          </cell>
          <cell r="E998">
            <v>102.95</v>
          </cell>
          <cell r="F998">
            <v>5.5449999999999999</v>
          </cell>
          <cell r="G998">
            <v>6.05</v>
          </cell>
          <cell r="H998">
            <v>8.125</v>
          </cell>
          <cell r="I998">
            <v>38.86</v>
          </cell>
          <cell r="J998">
            <v>47.03</v>
          </cell>
          <cell r="K998">
            <v>60</v>
          </cell>
          <cell r="L998">
            <v>3.22</v>
          </cell>
          <cell r="M998">
            <v>12.5</v>
          </cell>
          <cell r="N998">
            <v>6.25E-2</v>
          </cell>
          <cell r="O998">
            <v>3.61</v>
          </cell>
          <cell r="P998">
            <v>0</v>
          </cell>
          <cell r="Q998">
            <v>0</v>
          </cell>
        </row>
        <row r="999">
          <cell r="B999" t="str">
            <v xml:space="preserve"> Tahu gr isi</v>
          </cell>
          <cell r="C999" t="str">
            <v>Tahu</v>
          </cell>
          <cell r="D999">
            <v>100</v>
          </cell>
          <cell r="E999">
            <v>68</v>
          </cell>
          <cell r="F999">
            <v>7.8</v>
          </cell>
          <cell r="G999">
            <v>4.5999999999999996</v>
          </cell>
          <cell r="H999">
            <v>1.6</v>
          </cell>
          <cell r="I999">
            <v>84.8</v>
          </cell>
          <cell r="J999">
            <v>124</v>
          </cell>
          <cell r="K999">
            <v>63</v>
          </cell>
          <cell r="L999">
            <v>0.8</v>
          </cell>
          <cell r="M999">
            <v>0</v>
          </cell>
          <cell r="N999">
            <v>0.1</v>
          </cell>
          <cell r="O999">
            <v>0</v>
          </cell>
          <cell r="P999">
            <v>0</v>
          </cell>
          <cell r="Q999">
            <v>0</v>
          </cell>
        </row>
        <row r="1000">
          <cell r="C1000" t="str">
            <v>Kecambah</v>
          </cell>
          <cell r="D1000">
            <v>20</v>
          </cell>
          <cell r="E1000">
            <v>4.5999999999999996</v>
          </cell>
          <cell r="F1000">
            <v>0.57999999999999996</v>
          </cell>
          <cell r="G1000">
            <v>0.04</v>
          </cell>
          <cell r="H1000">
            <v>0.82</v>
          </cell>
          <cell r="I1000">
            <v>18.48</v>
          </cell>
          <cell r="J1000">
            <v>5.8</v>
          </cell>
          <cell r="K1000">
            <v>13.8</v>
          </cell>
          <cell r="L1000">
            <v>0.16</v>
          </cell>
          <cell r="M1000">
            <v>2</v>
          </cell>
          <cell r="N1000">
            <v>1.4000000000000002E-2</v>
          </cell>
          <cell r="O1000">
            <v>3</v>
          </cell>
          <cell r="P1000">
            <v>0</v>
          </cell>
          <cell r="Q1000">
            <v>0</v>
          </cell>
        </row>
        <row r="1001">
          <cell r="C1001" t="str">
            <v>Kool putih</v>
          </cell>
          <cell r="D1001">
            <v>25</v>
          </cell>
          <cell r="E1001">
            <v>6</v>
          </cell>
          <cell r="F1001">
            <v>0.35</v>
          </cell>
          <cell r="G1001">
            <v>0.05</v>
          </cell>
          <cell r="H1001">
            <v>1.325</v>
          </cell>
          <cell r="I1001">
            <v>23.1</v>
          </cell>
          <cell r="J1001">
            <v>12.5</v>
          </cell>
          <cell r="K1001">
            <v>7.75</v>
          </cell>
          <cell r="L1001">
            <v>0.125</v>
          </cell>
          <cell r="M1001">
            <v>20</v>
          </cell>
          <cell r="N1001">
            <v>1.4999999999999999E-2</v>
          </cell>
          <cell r="O1001">
            <v>12.5</v>
          </cell>
        </row>
        <row r="1002">
          <cell r="C1002" t="str">
            <v>Minyak</v>
          </cell>
          <cell r="D1002">
            <v>5</v>
          </cell>
          <cell r="E1002">
            <v>43.5</v>
          </cell>
          <cell r="F1002">
            <v>0.05</v>
          </cell>
          <cell r="G1002">
            <v>4.9000000000000004</v>
          </cell>
          <cell r="H1002">
            <v>0</v>
          </cell>
          <cell r="I1002">
            <v>0.03</v>
          </cell>
          <cell r="J1002">
            <v>0.15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</row>
        <row r="1003">
          <cell r="C1003" t="str">
            <v>Tepung</v>
          </cell>
          <cell r="D1003">
            <v>10</v>
          </cell>
          <cell r="E1003">
            <v>36.5</v>
          </cell>
          <cell r="F1003">
            <v>0.89</v>
          </cell>
          <cell r="G1003">
            <v>0.13</v>
          </cell>
          <cell r="H1003">
            <v>7.73</v>
          </cell>
          <cell r="I1003">
            <v>1.2</v>
          </cell>
          <cell r="J1003">
            <v>1.6</v>
          </cell>
          <cell r="K1003">
            <v>10.6</v>
          </cell>
          <cell r="L1003">
            <v>0.12</v>
          </cell>
          <cell r="M1003">
            <v>0</v>
          </cell>
          <cell r="N1003">
            <v>1.2E-2</v>
          </cell>
          <cell r="O1003">
            <v>0</v>
          </cell>
        </row>
        <row r="1004">
          <cell r="B1004" t="str">
            <v>Tahu gr isi</v>
          </cell>
          <cell r="E1004">
            <v>158.6</v>
          </cell>
          <cell r="F1004">
            <v>9.67</v>
          </cell>
          <cell r="G1004">
            <v>9.7200000000000006</v>
          </cell>
          <cell r="H1004">
            <v>11.475</v>
          </cell>
          <cell r="I1004">
            <v>127.61</v>
          </cell>
          <cell r="J1004">
            <v>144.05000000000001</v>
          </cell>
          <cell r="K1004">
            <v>95.15</v>
          </cell>
          <cell r="L1004">
            <v>1.2050000000000001</v>
          </cell>
          <cell r="M1004">
            <v>22</v>
          </cell>
          <cell r="N1004">
            <v>0.14100000000000001</v>
          </cell>
          <cell r="O1004">
            <v>15.5</v>
          </cell>
        </row>
        <row r="1005">
          <cell r="B1005" t="str">
            <v xml:space="preserve"> Sambal Goreng Tempe Kentang</v>
          </cell>
          <cell r="C1005" t="str">
            <v>Tempe</v>
          </cell>
          <cell r="D1005">
            <v>50</v>
          </cell>
          <cell r="E1005">
            <v>74.5</v>
          </cell>
          <cell r="F1005">
            <v>9.15</v>
          </cell>
          <cell r="G1005">
            <v>2</v>
          </cell>
          <cell r="H1005">
            <v>6.35</v>
          </cell>
          <cell r="I1005">
            <v>32</v>
          </cell>
          <cell r="J1005">
            <v>64.5</v>
          </cell>
          <cell r="K1005">
            <v>77</v>
          </cell>
          <cell r="L1005">
            <v>5</v>
          </cell>
          <cell r="M1005">
            <v>25</v>
          </cell>
          <cell r="N1005">
            <v>8.5000000000000006E-2</v>
          </cell>
          <cell r="O1005">
            <v>0</v>
          </cell>
          <cell r="P1005">
            <v>0</v>
          </cell>
          <cell r="Q1005">
            <v>0</v>
          </cell>
        </row>
        <row r="1006">
          <cell r="C1006" t="str">
            <v>Minyak</v>
          </cell>
          <cell r="D1006">
            <v>5</v>
          </cell>
          <cell r="E1006">
            <v>43.5</v>
          </cell>
          <cell r="F1006">
            <v>0.05</v>
          </cell>
          <cell r="G1006">
            <v>4.9000000000000004</v>
          </cell>
          <cell r="H1006">
            <v>0</v>
          </cell>
          <cell r="I1006">
            <v>0.03</v>
          </cell>
          <cell r="J1006">
            <v>0.15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</row>
        <row r="1007">
          <cell r="C1007" t="str">
            <v>Kentang</v>
          </cell>
          <cell r="D1007">
            <v>50</v>
          </cell>
          <cell r="E1007">
            <v>35.274999999999999</v>
          </cell>
          <cell r="F1007">
            <v>0.70550000000000002</v>
          </cell>
          <cell r="G1007">
            <v>4.2500000000000003E-2</v>
          </cell>
          <cell r="H1007">
            <v>8.1174999999999997</v>
          </cell>
          <cell r="I1007">
            <v>33.064999999999998</v>
          </cell>
          <cell r="J1007">
            <v>4.6749999999999998</v>
          </cell>
          <cell r="K1007">
            <v>23.8</v>
          </cell>
          <cell r="L1007">
            <v>0.29749999999999999</v>
          </cell>
          <cell r="M1007">
            <v>0</v>
          </cell>
          <cell r="N1007">
            <v>4.675E-2</v>
          </cell>
          <cell r="O1007">
            <v>7.2249999999999996</v>
          </cell>
          <cell r="P1007">
            <v>0</v>
          </cell>
          <cell r="Q1007">
            <v>0</v>
          </cell>
        </row>
        <row r="1008">
          <cell r="B1008" t="str">
            <v>Sambal Goreng Tempe Kentang</v>
          </cell>
          <cell r="E1008">
            <v>153.27500000000001</v>
          </cell>
          <cell r="F1008">
            <v>9.9055000000000017</v>
          </cell>
          <cell r="G1008">
            <v>6.9425000000000008</v>
          </cell>
          <cell r="H1008">
            <v>14.467499999999999</v>
          </cell>
          <cell r="I1008">
            <v>65.094999999999999</v>
          </cell>
          <cell r="J1008">
            <v>69.325000000000003</v>
          </cell>
          <cell r="K1008">
            <v>100.8</v>
          </cell>
          <cell r="L1008">
            <v>5.2975000000000003</v>
          </cell>
          <cell r="M1008">
            <v>25</v>
          </cell>
          <cell r="N1008">
            <v>0.13175000000000001</v>
          </cell>
          <cell r="O1008">
            <v>7.2249999999999996</v>
          </cell>
          <cell r="P1008">
            <v>0</v>
          </cell>
          <cell r="Q1008">
            <v>0</v>
          </cell>
        </row>
        <row r="1009">
          <cell r="B1009" t="str">
            <v xml:space="preserve"> Sambal Goreng Teri Tempe</v>
          </cell>
          <cell r="C1009" t="str">
            <v>Teri</v>
          </cell>
          <cell r="D1009">
            <v>50</v>
          </cell>
          <cell r="E1009">
            <v>72</v>
          </cell>
          <cell r="F1009">
            <v>16.25</v>
          </cell>
          <cell r="G1009">
            <v>0.3</v>
          </cell>
          <cell r="H1009">
            <v>0</v>
          </cell>
          <cell r="I1009">
            <v>17.25</v>
          </cell>
          <cell r="J1009">
            <v>500</v>
          </cell>
          <cell r="K1009">
            <v>500</v>
          </cell>
          <cell r="L1009">
            <v>1.5</v>
          </cell>
          <cell r="M1009">
            <v>100</v>
          </cell>
          <cell r="N1009">
            <v>0.05</v>
          </cell>
          <cell r="O1009">
            <v>0</v>
          </cell>
          <cell r="P1009">
            <v>0</v>
          </cell>
          <cell r="Q1009">
            <v>0</v>
          </cell>
        </row>
        <row r="1010">
          <cell r="C1010" t="str">
            <v>Tempe</v>
          </cell>
          <cell r="D1010">
            <v>50</v>
          </cell>
          <cell r="E1010">
            <v>74.5</v>
          </cell>
          <cell r="F1010">
            <v>9.15</v>
          </cell>
          <cell r="G1010">
            <v>2</v>
          </cell>
          <cell r="H1010">
            <v>6.35</v>
          </cell>
          <cell r="I1010">
            <v>32</v>
          </cell>
          <cell r="J1010">
            <v>64.5</v>
          </cell>
          <cell r="K1010">
            <v>77</v>
          </cell>
          <cell r="L1010">
            <v>5</v>
          </cell>
          <cell r="M1010">
            <v>25</v>
          </cell>
          <cell r="N1010">
            <v>8.5000000000000006E-2</v>
          </cell>
          <cell r="O1010">
            <v>0</v>
          </cell>
          <cell r="P1010">
            <v>0</v>
          </cell>
          <cell r="Q1010">
            <v>0</v>
          </cell>
        </row>
        <row r="1011">
          <cell r="C1011" t="str">
            <v>Minyak</v>
          </cell>
          <cell r="D1011">
            <v>5</v>
          </cell>
          <cell r="E1011">
            <v>43.5</v>
          </cell>
          <cell r="F1011">
            <v>0.05</v>
          </cell>
          <cell r="G1011">
            <v>4.9000000000000004</v>
          </cell>
          <cell r="H1011">
            <v>0</v>
          </cell>
          <cell r="I1011">
            <v>0.03</v>
          </cell>
          <cell r="J1011">
            <v>0.15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</row>
        <row r="1012">
          <cell r="C1012" t="str">
            <v>Kecap</v>
          </cell>
          <cell r="D1012">
            <v>25</v>
          </cell>
          <cell r="E1012">
            <v>11.5</v>
          </cell>
          <cell r="F1012">
            <v>1.425</v>
          </cell>
          <cell r="G1012">
            <v>0.32500000000000001</v>
          </cell>
          <cell r="H1012">
            <v>2.25</v>
          </cell>
          <cell r="I1012">
            <v>15.75</v>
          </cell>
          <cell r="J1012">
            <v>30.75</v>
          </cell>
          <cell r="K1012">
            <v>24</v>
          </cell>
          <cell r="L1012">
            <v>1.425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</row>
        <row r="1013">
          <cell r="B1013" t="str">
            <v>Sambal Goreng Teri Tempe</v>
          </cell>
          <cell r="E1013">
            <v>201.5</v>
          </cell>
          <cell r="F1013">
            <v>26.875</v>
          </cell>
          <cell r="G1013">
            <v>7.5250000000000004</v>
          </cell>
          <cell r="H1013">
            <v>8.6</v>
          </cell>
          <cell r="I1013">
            <v>65.03</v>
          </cell>
          <cell r="J1013">
            <v>595.4</v>
          </cell>
          <cell r="K1013">
            <v>601</v>
          </cell>
          <cell r="L1013">
            <v>7.9249999999999998</v>
          </cell>
          <cell r="M1013">
            <v>125</v>
          </cell>
          <cell r="N1013">
            <v>0.13500000000000001</v>
          </cell>
          <cell r="O1013">
            <v>0</v>
          </cell>
          <cell r="P1013">
            <v>0</v>
          </cell>
          <cell r="Q1013">
            <v>0</v>
          </cell>
        </row>
        <row r="1014">
          <cell r="B1014" t="str">
            <v xml:space="preserve"> Sambal Goreng Tahu Kacang</v>
          </cell>
          <cell r="C1014" t="str">
            <v>Tahu</v>
          </cell>
          <cell r="D1014">
            <v>50</v>
          </cell>
          <cell r="E1014">
            <v>34</v>
          </cell>
          <cell r="F1014">
            <v>3.9</v>
          </cell>
          <cell r="G1014">
            <v>2.2999999999999998</v>
          </cell>
          <cell r="H1014">
            <v>0.8</v>
          </cell>
          <cell r="I1014">
            <v>42.4</v>
          </cell>
          <cell r="J1014">
            <v>62</v>
          </cell>
          <cell r="K1014">
            <v>31.5</v>
          </cell>
          <cell r="L1014">
            <v>0.4</v>
          </cell>
          <cell r="M1014">
            <v>0</v>
          </cell>
          <cell r="N1014">
            <v>0.03</v>
          </cell>
          <cell r="O1014">
            <v>0</v>
          </cell>
        </row>
        <row r="1015">
          <cell r="C1015" t="str">
            <v>Kacang</v>
          </cell>
          <cell r="D1015">
            <v>50</v>
          </cell>
          <cell r="E1015">
            <v>226</v>
          </cell>
          <cell r="F1015">
            <v>12.65</v>
          </cell>
          <cell r="G1015">
            <v>21.4</v>
          </cell>
          <cell r="H1015">
            <v>10.55</v>
          </cell>
          <cell r="I1015">
            <v>2</v>
          </cell>
          <cell r="J1015">
            <v>29</v>
          </cell>
          <cell r="K1015">
            <v>167.5</v>
          </cell>
          <cell r="L1015">
            <v>0.65</v>
          </cell>
          <cell r="M1015">
            <v>0</v>
          </cell>
          <cell r="N1015">
            <v>0.15</v>
          </cell>
          <cell r="O1015">
            <v>1.5</v>
          </cell>
          <cell r="P1015">
            <v>0</v>
          </cell>
          <cell r="Q1015">
            <v>0.7</v>
          </cell>
        </row>
        <row r="1016">
          <cell r="C1016" t="str">
            <v>Minyak</v>
          </cell>
          <cell r="D1016">
            <v>5</v>
          </cell>
          <cell r="E1016">
            <v>43.5</v>
          </cell>
          <cell r="F1016">
            <v>0.05</v>
          </cell>
          <cell r="G1016">
            <v>4.9000000000000004</v>
          </cell>
          <cell r="H1016">
            <v>0</v>
          </cell>
          <cell r="I1016">
            <v>0.03</v>
          </cell>
          <cell r="J1016">
            <v>0.15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</row>
        <row r="1017">
          <cell r="C1017" t="str">
            <v>Kecap</v>
          </cell>
          <cell r="D1017">
            <v>25</v>
          </cell>
          <cell r="E1017">
            <v>11.5</v>
          </cell>
          <cell r="F1017">
            <v>1.425</v>
          </cell>
          <cell r="G1017">
            <v>0.32500000000000001</v>
          </cell>
          <cell r="H1017">
            <v>2.25</v>
          </cell>
          <cell r="I1017">
            <v>15.75</v>
          </cell>
          <cell r="J1017">
            <v>30.75</v>
          </cell>
          <cell r="K1017">
            <v>24</v>
          </cell>
          <cell r="L1017">
            <v>1.425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</row>
        <row r="1018">
          <cell r="B1018" t="str">
            <v>Sambal Goreng Tahu Kacang</v>
          </cell>
          <cell r="E1018">
            <v>315</v>
          </cell>
          <cell r="F1018">
            <v>18.025000000000002</v>
          </cell>
          <cell r="G1018">
            <v>28.925000000000001</v>
          </cell>
          <cell r="H1018">
            <v>13.600000000000001</v>
          </cell>
          <cell r="I1018">
            <v>60.18</v>
          </cell>
          <cell r="J1018">
            <v>121.9</v>
          </cell>
          <cell r="K1018">
            <v>223</v>
          </cell>
          <cell r="L1018">
            <v>2.4750000000000001</v>
          </cell>
          <cell r="M1018">
            <v>0</v>
          </cell>
          <cell r="N1018">
            <v>0.18</v>
          </cell>
          <cell r="O1018">
            <v>1.5</v>
          </cell>
          <cell r="P1018">
            <v>0</v>
          </cell>
          <cell r="Q1018">
            <v>0.7</v>
          </cell>
        </row>
        <row r="1019">
          <cell r="B1019" t="str">
            <v xml:space="preserve"> Tempe bb Kuning</v>
          </cell>
          <cell r="C1019" t="str">
            <v>Tempe</v>
          </cell>
          <cell r="D1019">
            <v>50</v>
          </cell>
          <cell r="E1019">
            <v>74.5</v>
          </cell>
          <cell r="F1019">
            <v>9.15</v>
          </cell>
          <cell r="G1019">
            <v>2</v>
          </cell>
          <cell r="H1019">
            <v>6.35</v>
          </cell>
          <cell r="I1019">
            <v>32</v>
          </cell>
          <cell r="J1019">
            <v>64.5</v>
          </cell>
          <cell r="K1019">
            <v>77</v>
          </cell>
          <cell r="L1019">
            <v>5</v>
          </cell>
          <cell r="M1019">
            <v>25</v>
          </cell>
          <cell r="N1019">
            <v>8.5000000000000006E-2</v>
          </cell>
          <cell r="O1019">
            <v>0</v>
          </cell>
          <cell r="P1019">
            <v>0</v>
          </cell>
          <cell r="Q1019">
            <v>0</v>
          </cell>
        </row>
        <row r="1020">
          <cell r="C1020" t="str">
            <v>Minyak</v>
          </cell>
          <cell r="D1020">
            <v>5</v>
          </cell>
          <cell r="E1020">
            <v>43.5</v>
          </cell>
          <cell r="F1020">
            <v>0.05</v>
          </cell>
          <cell r="G1020">
            <v>4.9000000000000004</v>
          </cell>
          <cell r="H1020">
            <v>0</v>
          </cell>
          <cell r="I1020">
            <v>0.03</v>
          </cell>
          <cell r="J1020">
            <v>0.15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</row>
        <row r="1021">
          <cell r="B1021" t="str">
            <v>Tempe bb Kuning</v>
          </cell>
          <cell r="E1021">
            <v>118</v>
          </cell>
          <cell r="F1021">
            <v>9.2000000000000011</v>
          </cell>
          <cell r="G1021">
            <v>6.9</v>
          </cell>
          <cell r="H1021">
            <v>6.35</v>
          </cell>
          <cell r="I1021">
            <v>32.03</v>
          </cell>
          <cell r="J1021">
            <v>64.650000000000006</v>
          </cell>
          <cell r="K1021">
            <v>77</v>
          </cell>
          <cell r="L1021">
            <v>5</v>
          </cell>
          <cell r="M1021">
            <v>25</v>
          </cell>
          <cell r="N1021">
            <v>8.5000000000000006E-2</v>
          </cell>
          <cell r="O1021">
            <v>0</v>
          </cell>
          <cell r="P1021">
            <v>0</v>
          </cell>
          <cell r="Q1021">
            <v>0</v>
          </cell>
        </row>
        <row r="1022">
          <cell r="B1022" t="str">
            <v xml:space="preserve"> Terik Tempe</v>
          </cell>
          <cell r="C1022" t="str">
            <v>Tempe</v>
          </cell>
          <cell r="D1022">
            <v>50</v>
          </cell>
          <cell r="E1022">
            <v>74.5</v>
          </cell>
          <cell r="F1022">
            <v>9.15</v>
          </cell>
          <cell r="G1022">
            <v>2</v>
          </cell>
          <cell r="H1022">
            <v>6.35</v>
          </cell>
          <cell r="I1022">
            <v>32</v>
          </cell>
          <cell r="J1022">
            <v>64.5</v>
          </cell>
          <cell r="K1022">
            <v>77</v>
          </cell>
          <cell r="L1022">
            <v>5</v>
          </cell>
          <cell r="M1022">
            <v>25</v>
          </cell>
          <cell r="N1022">
            <v>8.5000000000000006E-2</v>
          </cell>
          <cell r="O1022">
            <v>0</v>
          </cell>
          <cell r="P1022">
            <v>0</v>
          </cell>
          <cell r="Q1022">
            <v>0</v>
          </cell>
        </row>
        <row r="1023">
          <cell r="C1023" t="str">
            <v>Santan</v>
          </cell>
          <cell r="D1023">
            <v>10</v>
          </cell>
          <cell r="E1023">
            <v>32.4</v>
          </cell>
          <cell r="F1023">
            <v>0.42</v>
          </cell>
          <cell r="G1023">
            <v>3.43</v>
          </cell>
          <cell r="H1023">
            <v>0.56000000000000005</v>
          </cell>
          <cell r="I1023">
            <v>5.49</v>
          </cell>
          <cell r="J1023">
            <v>1.4</v>
          </cell>
          <cell r="K1023">
            <v>4.5</v>
          </cell>
          <cell r="L1023">
            <v>0.19</v>
          </cell>
          <cell r="M1023">
            <v>0</v>
          </cell>
          <cell r="N1023">
            <v>2E-3</v>
          </cell>
          <cell r="O1023">
            <v>0.2</v>
          </cell>
          <cell r="P1023">
            <v>185</v>
          </cell>
          <cell r="Q1023">
            <v>0</v>
          </cell>
        </row>
        <row r="1024">
          <cell r="B1024" t="str">
            <v>Terik Tempe</v>
          </cell>
          <cell r="E1024">
            <v>106.9</v>
          </cell>
          <cell r="F1024">
            <v>9.57</v>
          </cell>
          <cell r="G1024">
            <v>5.43</v>
          </cell>
          <cell r="H1024">
            <v>6.91</v>
          </cell>
          <cell r="I1024">
            <v>37.49</v>
          </cell>
          <cell r="J1024">
            <v>65.900000000000006</v>
          </cell>
          <cell r="K1024">
            <v>81.5</v>
          </cell>
          <cell r="L1024">
            <v>5.19</v>
          </cell>
          <cell r="M1024">
            <v>25</v>
          </cell>
          <cell r="N1024">
            <v>8.7000000000000008E-2</v>
          </cell>
          <cell r="O1024">
            <v>0.2</v>
          </cell>
          <cell r="P1024">
            <v>185</v>
          </cell>
        </row>
        <row r="1025">
          <cell r="B1025" t="str">
            <v xml:space="preserve"> Tahu gimbal</v>
          </cell>
          <cell r="C1025" t="str">
            <v>Tahu</v>
          </cell>
          <cell r="D1025">
            <v>25</v>
          </cell>
          <cell r="E1025">
            <v>17</v>
          </cell>
          <cell r="F1025">
            <v>1.95</v>
          </cell>
          <cell r="G1025">
            <v>1.115</v>
          </cell>
          <cell r="H1025">
            <v>0.4</v>
          </cell>
          <cell r="I1025">
            <v>21.2</v>
          </cell>
          <cell r="J1025">
            <v>31</v>
          </cell>
          <cell r="K1025">
            <v>15.75</v>
          </cell>
          <cell r="L1025">
            <v>0.2</v>
          </cell>
          <cell r="M1025">
            <v>0</v>
          </cell>
          <cell r="N1025">
            <v>1.4999999999999999E-2</v>
          </cell>
          <cell r="O1025">
            <v>0</v>
          </cell>
        </row>
        <row r="1026">
          <cell r="C1026" t="str">
            <v>Kecambah</v>
          </cell>
          <cell r="D1026">
            <v>25</v>
          </cell>
          <cell r="E1026">
            <v>5.75</v>
          </cell>
          <cell r="F1026">
            <v>0.72499999999999998</v>
          </cell>
          <cell r="G1026">
            <v>0.05</v>
          </cell>
          <cell r="H1026">
            <v>1.0249999999999999</v>
          </cell>
          <cell r="I1026">
            <v>23.1</v>
          </cell>
          <cell r="J1026">
            <v>7.25</v>
          </cell>
          <cell r="K1026">
            <v>17.25</v>
          </cell>
          <cell r="L1026">
            <v>0.2</v>
          </cell>
          <cell r="M1026">
            <v>2.5</v>
          </cell>
          <cell r="N1026">
            <v>1.7500000000000002E-2</v>
          </cell>
          <cell r="O1026">
            <v>3.75</v>
          </cell>
        </row>
        <row r="1027">
          <cell r="C1027" t="str">
            <v>Kool putih</v>
          </cell>
          <cell r="D1027">
            <v>25</v>
          </cell>
          <cell r="E1027">
            <v>6</v>
          </cell>
          <cell r="F1027">
            <v>0.35</v>
          </cell>
          <cell r="G1027">
            <v>0.05</v>
          </cell>
          <cell r="H1027">
            <v>1.325</v>
          </cell>
          <cell r="I1027">
            <v>23.1</v>
          </cell>
          <cell r="J1027">
            <v>12.5</v>
          </cell>
          <cell r="K1027">
            <v>7.75</v>
          </cell>
          <cell r="L1027">
            <v>0.125</v>
          </cell>
          <cell r="M1027">
            <v>20</v>
          </cell>
          <cell r="N1027">
            <v>1.4999999999999999E-2</v>
          </cell>
          <cell r="O1027">
            <v>12.5</v>
          </cell>
        </row>
        <row r="1028">
          <cell r="C1028" t="str">
            <v>Telur</v>
          </cell>
          <cell r="D1028">
            <v>20</v>
          </cell>
          <cell r="E1028">
            <v>32.4</v>
          </cell>
          <cell r="F1028">
            <v>2.56</v>
          </cell>
          <cell r="G1028">
            <v>2.2999999999999998</v>
          </cell>
          <cell r="H1028">
            <v>0.14000000000000001</v>
          </cell>
          <cell r="I1028">
            <v>14.8</v>
          </cell>
          <cell r="J1028">
            <v>10.8</v>
          </cell>
          <cell r="K1028">
            <v>36</v>
          </cell>
          <cell r="L1028">
            <v>0.54</v>
          </cell>
          <cell r="M1028">
            <v>180</v>
          </cell>
          <cell r="N1028">
            <v>0.02</v>
          </cell>
          <cell r="O1028">
            <v>0</v>
          </cell>
        </row>
        <row r="1029">
          <cell r="C1029" t="str">
            <v>Minyak</v>
          </cell>
          <cell r="D1029">
            <v>5</v>
          </cell>
          <cell r="E1029">
            <v>43.5</v>
          </cell>
          <cell r="F1029">
            <v>0.05</v>
          </cell>
          <cell r="G1029">
            <v>4.9000000000000004</v>
          </cell>
          <cell r="H1029">
            <v>0</v>
          </cell>
          <cell r="I1029">
            <v>0.03</v>
          </cell>
          <cell r="J1029">
            <v>0.15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</row>
        <row r="1030">
          <cell r="B1030" t="str">
            <v>Tahu gimbal</v>
          </cell>
          <cell r="E1030">
            <v>104.65</v>
          </cell>
          <cell r="F1030">
            <v>5.6349999999999998</v>
          </cell>
          <cell r="G1030">
            <v>8.4149999999999991</v>
          </cell>
          <cell r="H1030">
            <v>2.89</v>
          </cell>
          <cell r="I1030">
            <v>82.23</v>
          </cell>
          <cell r="J1030">
            <v>61.7</v>
          </cell>
          <cell r="K1030">
            <v>76.75</v>
          </cell>
          <cell r="L1030">
            <v>1.0649999999999999</v>
          </cell>
          <cell r="M1030">
            <v>202.5</v>
          </cell>
          <cell r="N1030">
            <v>6.7500000000000004E-2</v>
          </cell>
          <cell r="O1030">
            <v>16.25</v>
          </cell>
        </row>
        <row r="1037">
          <cell r="B1037" t="str">
            <v>LAIN-LAIN</v>
          </cell>
        </row>
        <row r="1038">
          <cell r="B1038" t="str">
            <v xml:space="preserve"> Bubur kacang hijau</v>
          </cell>
          <cell r="C1038" t="str">
            <v>Kc ijo</v>
          </cell>
          <cell r="D1038">
            <v>25</v>
          </cell>
          <cell r="E1038">
            <v>86.25</v>
          </cell>
          <cell r="F1038">
            <v>5.55</v>
          </cell>
          <cell r="G1038">
            <v>0.3</v>
          </cell>
          <cell r="H1038">
            <v>15.73</v>
          </cell>
          <cell r="I1038">
            <v>2.5</v>
          </cell>
          <cell r="J1038">
            <v>31.25</v>
          </cell>
          <cell r="K1038">
            <v>80</v>
          </cell>
          <cell r="L1038">
            <v>1.68</v>
          </cell>
          <cell r="M1038">
            <v>39.25</v>
          </cell>
          <cell r="N1038">
            <v>0.16</v>
          </cell>
          <cell r="O1038">
            <v>1.5</v>
          </cell>
          <cell r="P1038">
            <v>0</v>
          </cell>
          <cell r="Q1038">
            <v>1.08</v>
          </cell>
        </row>
        <row r="1039">
          <cell r="C1039" t="str">
            <v>Santan</v>
          </cell>
          <cell r="D1039">
            <v>10</v>
          </cell>
          <cell r="E1039">
            <v>32.4</v>
          </cell>
          <cell r="F1039">
            <v>0.42</v>
          </cell>
          <cell r="G1039">
            <v>3.43</v>
          </cell>
          <cell r="H1039">
            <v>0.56000000000000005</v>
          </cell>
          <cell r="I1039">
            <v>5.49</v>
          </cell>
          <cell r="J1039">
            <v>1.4</v>
          </cell>
          <cell r="K1039">
            <v>4.5</v>
          </cell>
          <cell r="L1039">
            <v>0.19</v>
          </cell>
          <cell r="M1039">
            <v>0</v>
          </cell>
          <cell r="N1039">
            <v>2E-3</v>
          </cell>
          <cell r="O1039">
            <v>0.2</v>
          </cell>
          <cell r="P1039">
            <v>185</v>
          </cell>
          <cell r="Q1039">
            <v>0</v>
          </cell>
        </row>
        <row r="1040">
          <cell r="C1040" t="str">
            <v>Gula Putih</v>
          </cell>
          <cell r="D1040">
            <v>25</v>
          </cell>
          <cell r="E1040">
            <v>94</v>
          </cell>
          <cell r="F1040">
            <v>0</v>
          </cell>
          <cell r="G1040">
            <v>0</v>
          </cell>
          <cell r="H1040">
            <v>23.5</v>
          </cell>
          <cell r="I1040">
            <v>0.125</v>
          </cell>
          <cell r="J1040">
            <v>1.25</v>
          </cell>
          <cell r="K1040">
            <v>0.25</v>
          </cell>
          <cell r="L1040">
            <v>2.5000000000000001E-2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</row>
        <row r="1041">
          <cell r="B1041" t="str">
            <v>Bubur kacang hijau</v>
          </cell>
          <cell r="E1041">
            <v>212.65</v>
          </cell>
          <cell r="F1041">
            <v>5.97</v>
          </cell>
          <cell r="G1041">
            <v>3.73</v>
          </cell>
          <cell r="H1041">
            <v>39.79</v>
          </cell>
          <cell r="I1041">
            <v>8.1150000000000002</v>
          </cell>
          <cell r="J1041">
            <v>33.9</v>
          </cell>
          <cell r="K1041">
            <v>84.75</v>
          </cell>
          <cell r="L1041">
            <v>1.895</v>
          </cell>
          <cell r="M1041">
            <v>39.25</v>
          </cell>
          <cell r="N1041">
            <v>0.16200000000000001</v>
          </cell>
          <cell r="O1041">
            <v>1.7</v>
          </cell>
          <cell r="P1041">
            <v>185</v>
          </cell>
          <cell r="Q1041">
            <v>1.08</v>
          </cell>
        </row>
        <row r="1042">
          <cell r="B1042" t="str">
            <v xml:space="preserve"> Bubur ketan hitam</v>
          </cell>
          <cell r="C1042" t="str">
            <v>Ketan hitam</v>
          </cell>
          <cell r="D1042">
            <v>25</v>
          </cell>
          <cell r="E1042">
            <v>89</v>
          </cell>
          <cell r="F1042">
            <v>1.75</v>
          </cell>
          <cell r="G1042">
            <v>0.17499999999999999</v>
          </cell>
          <cell r="H1042">
            <v>19.5</v>
          </cell>
          <cell r="I1042">
            <v>3.25</v>
          </cell>
          <cell r="J1042">
            <v>2.5</v>
          </cell>
          <cell r="K1042">
            <v>37</v>
          </cell>
          <cell r="L1042">
            <v>0.2</v>
          </cell>
          <cell r="N1042">
            <v>0.05</v>
          </cell>
          <cell r="P1042">
            <v>0</v>
          </cell>
          <cell r="Q1042">
            <v>0</v>
          </cell>
        </row>
        <row r="1043">
          <cell r="C1043" t="str">
            <v>Santan</v>
          </cell>
          <cell r="D1043">
            <v>10</v>
          </cell>
          <cell r="E1043">
            <v>32.4</v>
          </cell>
          <cell r="F1043">
            <v>0.42</v>
          </cell>
          <cell r="G1043">
            <v>3.43</v>
          </cell>
          <cell r="H1043">
            <v>0.56000000000000005</v>
          </cell>
          <cell r="I1043">
            <v>5.49</v>
          </cell>
          <cell r="J1043">
            <v>1.4</v>
          </cell>
          <cell r="K1043">
            <v>4.5</v>
          </cell>
          <cell r="L1043">
            <v>0.19</v>
          </cell>
          <cell r="M1043">
            <v>0</v>
          </cell>
          <cell r="N1043">
            <v>2E-3</v>
          </cell>
          <cell r="O1043">
            <v>0.2</v>
          </cell>
          <cell r="P1043">
            <v>185</v>
          </cell>
          <cell r="Q1043">
            <v>0</v>
          </cell>
        </row>
        <row r="1044">
          <cell r="B1044" t="str">
            <v>Bubur ketan hitam</v>
          </cell>
          <cell r="E1044">
            <v>121.4</v>
          </cell>
          <cell r="F1044">
            <v>2.17</v>
          </cell>
          <cell r="G1044">
            <v>3.605</v>
          </cell>
          <cell r="H1044">
            <v>20.059999999999999</v>
          </cell>
          <cell r="I1044">
            <v>8.74</v>
          </cell>
          <cell r="J1044">
            <v>3.9</v>
          </cell>
          <cell r="K1044">
            <v>41.5</v>
          </cell>
          <cell r="L1044">
            <v>0.39</v>
          </cell>
          <cell r="M1044">
            <v>0</v>
          </cell>
          <cell r="N1044">
            <v>5.2000000000000005E-2</v>
          </cell>
          <cell r="O1044">
            <v>0.2</v>
          </cell>
          <cell r="P1044">
            <v>185</v>
          </cell>
          <cell r="Q1044">
            <v>0</v>
          </cell>
        </row>
        <row r="1045">
          <cell r="B1045" t="str">
            <v xml:space="preserve"> Bubur sumsum</v>
          </cell>
          <cell r="C1045" t="str">
            <v>Tep beras</v>
          </cell>
          <cell r="D1045">
            <v>25</v>
          </cell>
          <cell r="E1045">
            <v>91</v>
          </cell>
          <cell r="F1045">
            <v>1.75</v>
          </cell>
          <cell r="G1045">
            <v>0.125</v>
          </cell>
          <cell r="H1045">
            <v>20</v>
          </cell>
          <cell r="I1045">
            <v>3</v>
          </cell>
          <cell r="J1045">
            <v>1.25</v>
          </cell>
          <cell r="K1045">
            <v>35</v>
          </cell>
          <cell r="L1045">
            <v>0.2</v>
          </cell>
          <cell r="M1045">
            <v>0.3</v>
          </cell>
          <cell r="N1045">
            <v>4.2500000000000003E-2</v>
          </cell>
          <cell r="O1045">
            <v>0</v>
          </cell>
        </row>
        <row r="1046">
          <cell r="C1046" t="str">
            <v>Santan</v>
          </cell>
          <cell r="D1046">
            <v>25</v>
          </cell>
          <cell r="E1046">
            <v>89.75</v>
          </cell>
          <cell r="F1046">
            <v>8.9</v>
          </cell>
          <cell r="G1046">
            <v>0.25</v>
          </cell>
          <cell r="H1046">
            <v>13</v>
          </cell>
          <cell r="I1046">
            <v>2</v>
          </cell>
          <cell r="J1046">
            <v>325</v>
          </cell>
          <cell r="K1046">
            <v>257.5</v>
          </cell>
          <cell r="L1046">
            <v>0.15</v>
          </cell>
          <cell r="M1046">
            <v>0</v>
          </cell>
          <cell r="N1046">
            <v>8.7499999999999994E-2</v>
          </cell>
          <cell r="O1046">
            <v>1.75</v>
          </cell>
        </row>
        <row r="1047">
          <cell r="C1047" t="str">
            <v>Gula merah</v>
          </cell>
          <cell r="D1047">
            <v>15</v>
          </cell>
          <cell r="E1047">
            <v>55.2</v>
          </cell>
          <cell r="F1047">
            <v>0</v>
          </cell>
          <cell r="G1047">
            <v>0</v>
          </cell>
          <cell r="H1047">
            <v>14.25</v>
          </cell>
          <cell r="I1047">
            <v>1.35</v>
          </cell>
          <cell r="J1047">
            <v>11.3</v>
          </cell>
          <cell r="K1047">
            <v>5.25</v>
          </cell>
          <cell r="L1047">
            <v>0.45</v>
          </cell>
          <cell r="M1047">
            <v>0</v>
          </cell>
          <cell r="N1047">
            <v>0</v>
          </cell>
          <cell r="O1047">
            <v>0</v>
          </cell>
        </row>
        <row r="1048">
          <cell r="B1048" t="str">
            <v>Bubur sumsum</v>
          </cell>
          <cell r="E1048">
            <v>235.95</v>
          </cell>
          <cell r="F1048">
            <v>10.65</v>
          </cell>
          <cell r="G1048">
            <v>0.375</v>
          </cell>
          <cell r="H1048">
            <v>47.25</v>
          </cell>
          <cell r="I1048">
            <v>6.35</v>
          </cell>
          <cell r="J1048">
            <v>337.55</v>
          </cell>
          <cell r="K1048">
            <v>297.75</v>
          </cell>
          <cell r="L1048">
            <v>0.8</v>
          </cell>
          <cell r="M1048">
            <v>0.3</v>
          </cell>
          <cell r="N1048">
            <v>0.13</v>
          </cell>
          <cell r="O1048">
            <v>1.75</v>
          </cell>
          <cell r="P1048">
            <v>0</v>
          </cell>
          <cell r="Q1048">
            <v>0</v>
          </cell>
        </row>
        <row r="1049">
          <cell r="B1049" t="str">
            <v xml:space="preserve"> Buah</v>
          </cell>
          <cell r="C1049" t="str">
            <v>Pepaya</v>
          </cell>
          <cell r="D1049">
            <v>100</v>
          </cell>
          <cell r="E1049">
            <v>34.5</v>
          </cell>
          <cell r="F1049">
            <v>0.375</v>
          </cell>
          <cell r="G1049">
            <v>0</v>
          </cell>
          <cell r="H1049">
            <v>9.15</v>
          </cell>
          <cell r="I1049">
            <v>65.025000000000006</v>
          </cell>
          <cell r="J1049">
            <v>17.25</v>
          </cell>
          <cell r="K1049">
            <v>9</v>
          </cell>
          <cell r="L1049">
            <v>1.2749999999999999</v>
          </cell>
          <cell r="M1049">
            <v>273.75</v>
          </cell>
          <cell r="N1049">
            <v>0.03</v>
          </cell>
          <cell r="O1049">
            <v>58.5</v>
          </cell>
          <cell r="P1049">
            <v>0</v>
          </cell>
          <cell r="Q1049">
            <v>0.52500000000000002</v>
          </cell>
        </row>
        <row r="1050">
          <cell r="B1050" t="str">
            <v>Buah</v>
          </cell>
          <cell r="C1050" t="str">
            <v>Semangka</v>
          </cell>
          <cell r="D1050">
            <v>100</v>
          </cell>
          <cell r="E1050">
            <v>12.88</v>
          </cell>
          <cell r="F1050">
            <v>0.23</v>
          </cell>
          <cell r="G1050">
            <v>9.2000000000000012E-2</v>
          </cell>
          <cell r="H1050">
            <v>3.1740000000000004</v>
          </cell>
          <cell r="I1050">
            <v>42.366</v>
          </cell>
          <cell r="J1050">
            <v>3.22</v>
          </cell>
          <cell r="K1050">
            <v>5.52</v>
          </cell>
          <cell r="L1050">
            <v>9.2000000000000012E-2</v>
          </cell>
          <cell r="M1050">
            <v>271.39999999999998</v>
          </cell>
          <cell r="N1050">
            <v>2.3000000000000003E-2</v>
          </cell>
          <cell r="O1050">
            <v>2.76</v>
          </cell>
          <cell r="P1050">
            <v>0</v>
          </cell>
          <cell r="Q1050">
            <v>0.23</v>
          </cell>
        </row>
        <row r="1051">
          <cell r="B1051" t="str">
            <v xml:space="preserve"> Fruit juice</v>
          </cell>
          <cell r="C1051" t="str">
            <v>Apple juice</v>
          </cell>
          <cell r="D1051">
            <v>250</v>
          </cell>
          <cell r="E1051">
            <v>120</v>
          </cell>
        </row>
        <row r="1052">
          <cell r="B1052" t="str">
            <v>Fruit juice</v>
          </cell>
          <cell r="C1052" t="str">
            <v>Orang juice</v>
          </cell>
          <cell r="D1052">
            <v>250</v>
          </cell>
          <cell r="E1052">
            <v>110</v>
          </cell>
        </row>
        <row r="1053">
          <cell r="B1053" t="str">
            <v xml:space="preserve"> Tea</v>
          </cell>
          <cell r="C1053" t="str">
            <v>Gula putih</v>
          </cell>
          <cell r="D1053">
            <v>25</v>
          </cell>
          <cell r="E1053">
            <v>94</v>
          </cell>
          <cell r="F1053">
            <v>0</v>
          </cell>
          <cell r="G1053">
            <v>0</v>
          </cell>
          <cell r="H1053">
            <v>23.5</v>
          </cell>
          <cell r="I1053">
            <v>0.125</v>
          </cell>
          <cell r="J1053">
            <v>1.25</v>
          </cell>
          <cell r="K1053">
            <v>0.25</v>
          </cell>
          <cell r="L1053">
            <v>2.5000000000000001E-2</v>
          </cell>
          <cell r="M1053">
            <v>0</v>
          </cell>
          <cell r="N1053">
            <v>0</v>
          </cell>
          <cell r="O1053">
            <v>0</v>
          </cell>
        </row>
        <row r="1054">
          <cell r="C1054" t="str">
            <v>Tea</v>
          </cell>
          <cell r="D1054">
            <v>2.5</v>
          </cell>
          <cell r="E1054">
            <v>3.3</v>
          </cell>
          <cell r="F1054">
            <v>0.49</v>
          </cell>
          <cell r="G1054">
            <v>0.18</v>
          </cell>
          <cell r="H1054">
            <v>1.69</v>
          </cell>
          <cell r="I1054">
            <v>0.19</v>
          </cell>
          <cell r="J1054">
            <v>17.899999999999999</v>
          </cell>
          <cell r="K1054">
            <v>6.625</v>
          </cell>
          <cell r="L1054">
            <v>0.03</v>
          </cell>
          <cell r="M1054">
            <v>52.4</v>
          </cell>
          <cell r="N1054">
            <v>3.0000000000000001E-3</v>
          </cell>
          <cell r="O1054">
            <v>0</v>
          </cell>
        </row>
        <row r="1055">
          <cell r="B1055" t="str">
            <v>Tea</v>
          </cell>
          <cell r="E1055">
            <v>97.3</v>
          </cell>
          <cell r="F1055">
            <v>0.49</v>
          </cell>
          <cell r="G1055">
            <v>0.18</v>
          </cell>
          <cell r="H1055">
            <v>25.19</v>
          </cell>
          <cell r="I1055">
            <v>0.315</v>
          </cell>
          <cell r="J1055">
            <v>19.149999999999999</v>
          </cell>
          <cell r="K1055">
            <v>6.875</v>
          </cell>
          <cell r="L1055">
            <v>5.5E-2</v>
          </cell>
          <cell r="M1055">
            <v>52.4</v>
          </cell>
          <cell r="N1055">
            <v>3.0000000000000001E-3</v>
          </cell>
          <cell r="O1055">
            <v>0</v>
          </cell>
        </row>
        <row r="1056">
          <cell r="B1056" t="str">
            <v xml:space="preserve"> Coffee</v>
          </cell>
          <cell r="C1056" t="str">
            <v>Kopi</v>
          </cell>
          <cell r="D1056">
            <v>20</v>
          </cell>
          <cell r="E1056">
            <v>70.400000000000006</v>
          </cell>
          <cell r="F1056">
            <v>3.48</v>
          </cell>
          <cell r="G1056">
            <v>0.26</v>
          </cell>
          <cell r="H1056">
            <v>13.8</v>
          </cell>
          <cell r="I1056">
            <v>0</v>
          </cell>
          <cell r="J1056">
            <v>59.2</v>
          </cell>
          <cell r="K1056">
            <v>73.599999999999994</v>
          </cell>
          <cell r="L1056">
            <v>0.82</v>
          </cell>
          <cell r="M1056">
            <v>0</v>
          </cell>
          <cell r="N1056">
            <v>0</v>
          </cell>
          <cell r="O1056">
            <v>0</v>
          </cell>
        </row>
        <row r="1057">
          <cell r="C1057" t="str">
            <v>Gula putih</v>
          </cell>
          <cell r="D1057">
            <v>25</v>
          </cell>
          <cell r="E1057">
            <v>94</v>
          </cell>
          <cell r="F1057">
            <v>0</v>
          </cell>
          <cell r="G1057">
            <v>0</v>
          </cell>
          <cell r="H1057">
            <v>23.5</v>
          </cell>
          <cell r="I1057">
            <v>0.125</v>
          </cell>
          <cell r="J1057">
            <v>1.25</v>
          </cell>
          <cell r="K1057">
            <v>0.25</v>
          </cell>
          <cell r="L1057">
            <v>2.5000000000000001E-2</v>
          </cell>
          <cell r="M1057">
            <v>0</v>
          </cell>
          <cell r="N1057">
            <v>0</v>
          </cell>
          <cell r="O1057">
            <v>0</v>
          </cell>
        </row>
        <row r="1058">
          <cell r="B1058" t="str">
            <v>Kopi</v>
          </cell>
          <cell r="E1058">
            <v>164.4</v>
          </cell>
          <cell r="F1058">
            <v>3.48</v>
          </cell>
          <cell r="G1058">
            <v>0.26</v>
          </cell>
          <cell r="H1058">
            <v>37.299999999999997</v>
          </cell>
          <cell r="I1058">
            <v>0.125</v>
          </cell>
          <cell r="J1058">
            <v>60.45</v>
          </cell>
          <cell r="K1058">
            <v>73.849999999999994</v>
          </cell>
          <cell r="L1058">
            <v>0.84499999999999997</v>
          </cell>
          <cell r="M1058">
            <v>0</v>
          </cell>
          <cell r="N1058">
            <v>0</v>
          </cell>
          <cell r="O1058">
            <v>0</v>
          </cell>
        </row>
        <row r="1059">
          <cell r="B1059" t="str">
            <v xml:space="preserve"> Emping</v>
          </cell>
          <cell r="C1059" t="str">
            <v>Emping</v>
          </cell>
          <cell r="D1059">
            <v>50</v>
          </cell>
          <cell r="E1059">
            <v>172.5</v>
          </cell>
          <cell r="F1059">
            <v>6</v>
          </cell>
          <cell r="G1059">
            <v>0.75</v>
          </cell>
          <cell r="H1059">
            <v>35.75</v>
          </cell>
          <cell r="I1059">
            <v>6.5</v>
          </cell>
          <cell r="J1059">
            <v>50</v>
          </cell>
          <cell r="K1059">
            <v>200</v>
          </cell>
          <cell r="L1059">
            <v>2.5</v>
          </cell>
          <cell r="M1059">
            <v>0</v>
          </cell>
          <cell r="N1059">
            <v>0.1</v>
          </cell>
          <cell r="O1059">
            <v>0</v>
          </cell>
        </row>
        <row r="1060">
          <cell r="C1060" t="str">
            <v>Minyak</v>
          </cell>
          <cell r="D1060">
            <v>5</v>
          </cell>
          <cell r="E1060">
            <v>43.5</v>
          </cell>
          <cell r="F1060">
            <v>0.05</v>
          </cell>
          <cell r="G1060">
            <v>4.9000000000000004</v>
          </cell>
          <cell r="H1060">
            <v>0</v>
          </cell>
          <cell r="I1060">
            <v>0.03</v>
          </cell>
          <cell r="J1060">
            <v>0.15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</row>
        <row r="1061">
          <cell r="B1061" t="str">
            <v>Emping</v>
          </cell>
          <cell r="E1061">
            <v>216</v>
          </cell>
          <cell r="F1061">
            <v>6.05</v>
          </cell>
          <cell r="G1061">
            <v>5.65</v>
          </cell>
          <cell r="H1061">
            <v>35.75</v>
          </cell>
          <cell r="I1061">
            <v>6.53</v>
          </cell>
          <cell r="J1061">
            <v>50.15</v>
          </cell>
          <cell r="K1061">
            <v>200</v>
          </cell>
          <cell r="L1061">
            <v>2.5</v>
          </cell>
          <cell r="M1061">
            <v>0</v>
          </cell>
          <cell r="N1061">
            <v>0.1</v>
          </cell>
          <cell r="O1061">
            <v>0</v>
          </cell>
        </row>
        <row r="1062">
          <cell r="B1062" t="str">
            <v xml:space="preserve"> Sambal</v>
          </cell>
          <cell r="C1062" t="str">
            <v>Cabe merah</v>
          </cell>
          <cell r="D1062">
            <v>5</v>
          </cell>
          <cell r="E1062">
            <v>1.55</v>
          </cell>
          <cell r="F1062">
            <v>0.03</v>
          </cell>
          <cell r="G1062">
            <v>1.7000000000000001E-2</v>
          </cell>
          <cell r="H1062">
            <v>0.37</v>
          </cell>
          <cell r="I1062">
            <v>4.5449999999999999</v>
          </cell>
          <cell r="J1062">
            <v>1.5</v>
          </cell>
          <cell r="K1062">
            <v>1.2</v>
          </cell>
          <cell r="L1062">
            <v>0.08</v>
          </cell>
          <cell r="M1062">
            <v>23.5</v>
          </cell>
          <cell r="N1062">
            <v>8.0000000000000002E-3</v>
          </cell>
          <cell r="O1062">
            <v>0.9</v>
          </cell>
        </row>
        <row r="1063">
          <cell r="C1063" t="str">
            <v>Terasi</v>
          </cell>
          <cell r="D1063">
            <v>5</v>
          </cell>
          <cell r="E1063">
            <v>8.6999999999999993</v>
          </cell>
          <cell r="F1063">
            <v>1.5</v>
          </cell>
          <cell r="G1063">
            <v>0.17499999999999999</v>
          </cell>
          <cell r="H1063">
            <v>0.17499999999999999</v>
          </cell>
          <cell r="I1063">
            <v>2.2000000000000002</v>
          </cell>
          <cell r="J1063">
            <v>5</v>
          </cell>
          <cell r="K1063">
            <v>12.5</v>
          </cell>
          <cell r="L1063">
            <v>0.2</v>
          </cell>
          <cell r="M1063">
            <v>0</v>
          </cell>
          <cell r="N1063">
            <v>0</v>
          </cell>
          <cell r="O1063">
            <v>0</v>
          </cell>
        </row>
        <row r="1064">
          <cell r="C1064" t="str">
            <v>Minyak</v>
          </cell>
          <cell r="D1064">
            <v>1</v>
          </cell>
          <cell r="E1064">
            <v>8.6999999999999993</v>
          </cell>
          <cell r="F1064">
            <v>0.01</v>
          </cell>
          <cell r="G1064">
            <v>0.98</v>
          </cell>
          <cell r="H1064">
            <v>0</v>
          </cell>
          <cell r="I1064">
            <v>6.0000000000000001E-3</v>
          </cell>
          <cell r="J1064">
            <v>0.03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</row>
        <row r="1065">
          <cell r="C1065" t="str">
            <v>Bawang merah</v>
          </cell>
          <cell r="D1065">
            <v>5</v>
          </cell>
          <cell r="E1065">
            <v>1.95</v>
          </cell>
          <cell r="F1065">
            <v>7.4999999999999997E-2</v>
          </cell>
          <cell r="G1065">
            <v>1.4999999999999999E-2</v>
          </cell>
          <cell r="H1065">
            <v>0.01</v>
          </cell>
          <cell r="I1065">
            <v>4.4000000000000004</v>
          </cell>
          <cell r="J1065">
            <v>1.8</v>
          </cell>
          <cell r="K1065">
            <v>2</v>
          </cell>
          <cell r="L1065">
            <v>0.04</v>
          </cell>
          <cell r="M1065">
            <v>0</v>
          </cell>
          <cell r="N1065">
            <v>1.5E-3</v>
          </cell>
          <cell r="O1065">
            <v>0.1</v>
          </cell>
        </row>
        <row r="1066">
          <cell r="C1066" t="str">
            <v>Bawang putih</v>
          </cell>
          <cell r="D1066">
            <v>5</v>
          </cell>
          <cell r="E1066">
            <v>4.75</v>
          </cell>
          <cell r="F1066">
            <v>0.22500000000000001</v>
          </cell>
          <cell r="G1066">
            <v>0.01</v>
          </cell>
          <cell r="H1066">
            <v>1.155</v>
          </cell>
          <cell r="I1066">
            <v>3.55</v>
          </cell>
          <cell r="J1066">
            <v>2.1</v>
          </cell>
          <cell r="K1066">
            <v>6.7</v>
          </cell>
          <cell r="L1066">
            <v>0.05</v>
          </cell>
          <cell r="M1066">
            <v>0</v>
          </cell>
          <cell r="N1066">
            <v>1.0999999999999999E-2</v>
          </cell>
          <cell r="O1066">
            <v>0.75</v>
          </cell>
        </row>
        <row r="1067">
          <cell r="B1067" t="str">
            <v>Sambal</v>
          </cell>
          <cell r="E1067">
            <v>25.65</v>
          </cell>
          <cell r="F1067">
            <v>1.84</v>
          </cell>
          <cell r="G1067">
            <v>1.1969999999999998</v>
          </cell>
          <cell r="H1067">
            <v>1.71</v>
          </cell>
          <cell r="I1067">
            <v>14.701000000000001</v>
          </cell>
          <cell r="J1067">
            <v>10.43</v>
          </cell>
          <cell r="K1067">
            <v>22.4</v>
          </cell>
          <cell r="L1067">
            <v>0.37</v>
          </cell>
          <cell r="M1067">
            <v>23.5</v>
          </cell>
          <cell r="N1067">
            <v>2.0499999999999997E-2</v>
          </cell>
          <cell r="O1067">
            <v>1.75</v>
          </cell>
        </row>
        <row r="1068">
          <cell r="B1068" t="str">
            <v xml:space="preserve"> Krupuk ikan</v>
          </cell>
          <cell r="C1068" t="str">
            <v>Krupuk</v>
          </cell>
          <cell r="D1068">
            <v>25</v>
          </cell>
          <cell r="E1068">
            <v>85.5</v>
          </cell>
          <cell r="F1068">
            <v>4</v>
          </cell>
          <cell r="G1068">
            <v>0.1</v>
          </cell>
          <cell r="H1068">
            <v>16.399999999999999</v>
          </cell>
          <cell r="I1068">
            <v>4</v>
          </cell>
          <cell r="J1068">
            <v>0.5</v>
          </cell>
          <cell r="K1068">
            <v>5</v>
          </cell>
          <cell r="L1068">
            <v>0.03</v>
          </cell>
          <cell r="M1068">
            <v>0</v>
          </cell>
          <cell r="N1068">
            <v>0</v>
          </cell>
          <cell r="O1068">
            <v>0</v>
          </cell>
        </row>
        <row r="1069">
          <cell r="C1069" t="str">
            <v>Minyak</v>
          </cell>
          <cell r="D1069">
            <v>5</v>
          </cell>
          <cell r="E1069">
            <v>43.5</v>
          </cell>
          <cell r="F1069">
            <v>0.05</v>
          </cell>
          <cell r="G1069">
            <v>4.9000000000000004</v>
          </cell>
          <cell r="H1069">
            <v>0</v>
          </cell>
          <cell r="I1069">
            <v>0.03</v>
          </cell>
          <cell r="J1069">
            <v>0.15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</row>
        <row r="1070">
          <cell r="B1070" t="str">
            <v>Krupuk</v>
          </cell>
          <cell r="E1070">
            <v>129</v>
          </cell>
          <cell r="F1070">
            <v>4.05</v>
          </cell>
          <cell r="G1070">
            <v>5</v>
          </cell>
          <cell r="H1070">
            <v>16.399999999999999</v>
          </cell>
          <cell r="I1070">
            <v>4.03</v>
          </cell>
          <cell r="J1070">
            <v>0.65</v>
          </cell>
          <cell r="K1070">
            <v>5</v>
          </cell>
          <cell r="L1070">
            <v>0.03</v>
          </cell>
          <cell r="M1070">
            <v>0</v>
          </cell>
          <cell r="N1070">
            <v>0</v>
          </cell>
          <cell r="O1070">
            <v>0</v>
          </cell>
        </row>
        <row r="1071">
          <cell r="B1071" t="str">
            <v xml:space="preserve"> Agar-Agar Santan</v>
          </cell>
          <cell r="C1071" t="str">
            <v>Agar-Agar</v>
          </cell>
          <cell r="D1071">
            <v>2.5</v>
          </cell>
          <cell r="E1071">
            <v>0</v>
          </cell>
          <cell r="F1071">
            <v>0</v>
          </cell>
          <cell r="G1071">
            <v>5.0000000000000001E-3</v>
          </cell>
          <cell r="H1071">
            <v>0</v>
          </cell>
          <cell r="I1071">
            <v>0.44500000000000001</v>
          </cell>
          <cell r="J1071">
            <v>10</v>
          </cell>
          <cell r="K1071">
            <v>3.125</v>
          </cell>
          <cell r="L1071">
            <v>0.125</v>
          </cell>
          <cell r="M1071">
            <v>0</v>
          </cell>
          <cell r="N1071">
            <v>0</v>
          </cell>
          <cell r="O1071">
            <v>0</v>
          </cell>
        </row>
        <row r="1072">
          <cell r="C1072" t="str">
            <v>Gula Pasir</v>
          </cell>
          <cell r="D1072">
            <v>25</v>
          </cell>
          <cell r="E1072">
            <v>91</v>
          </cell>
          <cell r="F1072">
            <v>0</v>
          </cell>
          <cell r="G1072">
            <v>0</v>
          </cell>
          <cell r="H1072">
            <v>18.8</v>
          </cell>
          <cell r="I1072">
            <v>10.8</v>
          </cell>
          <cell r="J1072">
            <v>1</v>
          </cell>
          <cell r="K1072">
            <v>0.2</v>
          </cell>
          <cell r="L1072">
            <v>0.15</v>
          </cell>
          <cell r="M1072">
            <v>0.02</v>
          </cell>
          <cell r="N1072">
            <v>0</v>
          </cell>
          <cell r="O1072">
            <v>0</v>
          </cell>
        </row>
        <row r="1073">
          <cell r="C1073" t="str">
            <v>Santan</v>
          </cell>
          <cell r="D1073">
            <v>10</v>
          </cell>
          <cell r="E1073">
            <v>32.4</v>
          </cell>
          <cell r="F1073">
            <v>0.42</v>
          </cell>
          <cell r="G1073">
            <v>3.43</v>
          </cell>
          <cell r="H1073">
            <v>0.56000000000000005</v>
          </cell>
          <cell r="I1073">
            <v>5.49</v>
          </cell>
          <cell r="J1073">
            <v>1.4</v>
          </cell>
          <cell r="K1073">
            <v>4.5</v>
          </cell>
          <cell r="L1073">
            <v>0.19</v>
          </cell>
          <cell r="M1073">
            <v>0</v>
          </cell>
          <cell r="N1073">
            <v>2E-3</v>
          </cell>
          <cell r="O1073">
            <v>0.2</v>
          </cell>
          <cell r="P1073">
            <v>185</v>
          </cell>
          <cell r="Q1073">
            <v>0</v>
          </cell>
        </row>
        <row r="1074">
          <cell r="B1074" t="str">
            <v>Agar-Agar Santan</v>
          </cell>
          <cell r="E1074">
            <v>123.4</v>
          </cell>
          <cell r="F1074">
            <v>0.42</v>
          </cell>
          <cell r="G1074">
            <v>3.4350000000000001</v>
          </cell>
          <cell r="H1074">
            <v>19.36</v>
          </cell>
          <cell r="I1074">
            <v>16.734999999999999</v>
          </cell>
          <cell r="J1074">
            <v>12.4</v>
          </cell>
          <cell r="K1074">
            <v>7.8250000000000002</v>
          </cell>
          <cell r="L1074">
            <v>0.46500000000000002</v>
          </cell>
          <cell r="M1074">
            <v>0.02</v>
          </cell>
          <cell r="N1074">
            <v>2E-3</v>
          </cell>
          <cell r="O1074">
            <v>0.2</v>
          </cell>
          <cell r="P1074">
            <v>185</v>
          </cell>
          <cell r="Q1074">
            <v>0</v>
          </cell>
        </row>
        <row r="1075">
          <cell r="B1075" t="str">
            <v xml:space="preserve"> Pudding Busa Coklat</v>
          </cell>
          <cell r="C1075" t="str">
            <v>Agar-Agar</v>
          </cell>
          <cell r="D1075">
            <v>2.5</v>
          </cell>
          <cell r="E1075">
            <v>0</v>
          </cell>
          <cell r="F1075">
            <v>0</v>
          </cell>
          <cell r="G1075">
            <v>5.0000000000000001E-3</v>
          </cell>
          <cell r="H1075">
            <v>0</v>
          </cell>
          <cell r="I1075">
            <v>0.44500000000000001</v>
          </cell>
          <cell r="J1075">
            <v>10</v>
          </cell>
          <cell r="K1075">
            <v>3.125</v>
          </cell>
          <cell r="L1075">
            <v>0.125</v>
          </cell>
          <cell r="M1075">
            <v>0</v>
          </cell>
          <cell r="N1075">
            <v>0</v>
          </cell>
          <cell r="O1075">
            <v>0</v>
          </cell>
        </row>
        <row r="1076">
          <cell r="C1076" t="str">
            <v>Gula Pasir</v>
          </cell>
          <cell r="D1076">
            <v>25</v>
          </cell>
          <cell r="E1076">
            <v>91</v>
          </cell>
          <cell r="F1076">
            <v>0</v>
          </cell>
          <cell r="G1076">
            <v>0</v>
          </cell>
          <cell r="H1076">
            <v>18.8</v>
          </cell>
          <cell r="I1076">
            <v>10.8</v>
          </cell>
          <cell r="J1076">
            <v>1</v>
          </cell>
          <cell r="K1076">
            <v>0.2</v>
          </cell>
          <cell r="L1076">
            <v>0.15</v>
          </cell>
          <cell r="M1076">
            <v>0.02</v>
          </cell>
          <cell r="N1076">
            <v>0</v>
          </cell>
          <cell r="O1076">
            <v>0</v>
          </cell>
        </row>
        <row r="1077">
          <cell r="C1077" t="str">
            <v>Coklat</v>
          </cell>
          <cell r="D1077">
            <v>25</v>
          </cell>
          <cell r="E1077">
            <v>95.25</v>
          </cell>
          <cell r="F1077">
            <v>2.25</v>
          </cell>
          <cell r="G1077">
            <v>8.75</v>
          </cell>
          <cell r="H1077">
            <v>13.3</v>
          </cell>
          <cell r="I1077">
            <v>0.25</v>
          </cell>
          <cell r="J1077">
            <v>50</v>
          </cell>
          <cell r="K1077">
            <v>50</v>
          </cell>
          <cell r="L1077">
            <v>0.5</v>
          </cell>
          <cell r="M1077">
            <v>7.5</v>
          </cell>
          <cell r="N1077">
            <v>0.02</v>
          </cell>
          <cell r="O1077">
            <v>0</v>
          </cell>
        </row>
        <row r="1078">
          <cell r="B1078" t="str">
            <v>Pudding Busa Coklat</v>
          </cell>
          <cell r="E1078">
            <v>186.25</v>
          </cell>
          <cell r="F1078">
            <v>2.25</v>
          </cell>
          <cell r="G1078">
            <v>8.7550000000000008</v>
          </cell>
          <cell r="H1078">
            <v>32.1</v>
          </cell>
          <cell r="I1078">
            <v>11.495000000000001</v>
          </cell>
          <cell r="J1078">
            <v>61</v>
          </cell>
          <cell r="K1078">
            <v>53.325000000000003</v>
          </cell>
          <cell r="L1078">
            <v>0.77500000000000002</v>
          </cell>
          <cell r="M1078">
            <v>7.52</v>
          </cell>
          <cell r="N1078">
            <v>0.02</v>
          </cell>
          <cell r="O1078">
            <v>0</v>
          </cell>
        </row>
        <row r="1079">
          <cell r="B1079" t="str">
            <v xml:space="preserve"> Pudding Fruit Coctail</v>
          </cell>
          <cell r="C1079" t="str">
            <v>Agar-Agar</v>
          </cell>
          <cell r="D1079">
            <v>2.5</v>
          </cell>
          <cell r="E1079">
            <v>0</v>
          </cell>
          <cell r="F1079">
            <v>0</v>
          </cell>
          <cell r="G1079">
            <v>5.0000000000000001E-3</v>
          </cell>
          <cell r="H1079">
            <v>0</v>
          </cell>
          <cell r="I1079">
            <v>0.44500000000000001</v>
          </cell>
          <cell r="J1079">
            <v>10</v>
          </cell>
          <cell r="K1079">
            <v>3.125</v>
          </cell>
          <cell r="L1079">
            <v>0.125</v>
          </cell>
          <cell r="M1079">
            <v>0</v>
          </cell>
          <cell r="N1079">
            <v>0</v>
          </cell>
          <cell r="O1079">
            <v>0</v>
          </cell>
        </row>
        <row r="1080">
          <cell r="C1080" t="str">
            <v>Gula Pasir</v>
          </cell>
          <cell r="D1080">
            <v>25</v>
          </cell>
          <cell r="E1080">
            <v>91</v>
          </cell>
          <cell r="F1080">
            <v>0</v>
          </cell>
          <cell r="G1080">
            <v>0</v>
          </cell>
          <cell r="H1080">
            <v>18.8</v>
          </cell>
          <cell r="I1080">
            <v>10.8</v>
          </cell>
          <cell r="J1080">
            <v>1</v>
          </cell>
          <cell r="K1080">
            <v>0.2</v>
          </cell>
          <cell r="L1080">
            <v>0.15</v>
          </cell>
          <cell r="M1080">
            <v>0.02</v>
          </cell>
          <cell r="N1080">
            <v>0</v>
          </cell>
          <cell r="O1080">
            <v>0</v>
          </cell>
        </row>
        <row r="1081">
          <cell r="C1081" t="str">
            <v>Pepaya</v>
          </cell>
          <cell r="D1081">
            <v>25</v>
          </cell>
          <cell r="E1081">
            <v>14.022500000000001</v>
          </cell>
          <cell r="F1081">
            <v>1.42</v>
          </cell>
          <cell r="G1081">
            <v>0.35499999999999998</v>
          </cell>
          <cell r="H1081">
            <v>2.11225</v>
          </cell>
          <cell r="I1081">
            <v>13.3835</v>
          </cell>
          <cell r="J1081">
            <v>62.657499999999999</v>
          </cell>
          <cell r="K1081">
            <v>11.182499999999999</v>
          </cell>
          <cell r="L1081">
            <v>0.14199999999999999</v>
          </cell>
          <cell r="M1081">
            <v>3239.375</v>
          </cell>
          <cell r="N1081">
            <v>2.6624999999999999E-2</v>
          </cell>
          <cell r="O1081">
            <v>24.85</v>
          </cell>
        </row>
        <row r="1082">
          <cell r="B1082" t="str">
            <v>Pudding Fruit Coctail</v>
          </cell>
          <cell r="E1082">
            <v>105.02250000000001</v>
          </cell>
          <cell r="F1082">
            <v>1.42</v>
          </cell>
          <cell r="G1082">
            <v>0.36</v>
          </cell>
          <cell r="H1082">
            <v>20.91225</v>
          </cell>
          <cell r="I1082">
            <v>24.628500000000003</v>
          </cell>
          <cell r="J1082">
            <v>73.657499999999999</v>
          </cell>
          <cell r="K1082">
            <v>14.5075</v>
          </cell>
          <cell r="L1082">
            <v>0.41700000000000004</v>
          </cell>
          <cell r="M1082">
            <v>3239.395</v>
          </cell>
          <cell r="N1082">
            <v>2.6624999999999999E-2</v>
          </cell>
          <cell r="O1082">
            <v>24.85</v>
          </cell>
        </row>
        <row r="1083">
          <cell r="B1083" t="str">
            <v xml:space="preserve"> Ubi Goreng</v>
          </cell>
          <cell r="C1083" t="str">
            <v>Ubi</v>
          </cell>
          <cell r="D1083">
            <v>100</v>
          </cell>
          <cell r="E1083">
            <v>105.78</v>
          </cell>
          <cell r="F1083">
            <v>1.548</v>
          </cell>
          <cell r="G1083">
            <v>0.60199999999999998</v>
          </cell>
          <cell r="H1083">
            <v>23.994</v>
          </cell>
          <cell r="I1083">
            <v>74.39</v>
          </cell>
          <cell r="J1083">
            <v>25.8</v>
          </cell>
          <cell r="K1083">
            <v>42.14</v>
          </cell>
          <cell r="L1083">
            <v>0.60199999999999998</v>
          </cell>
          <cell r="M1083">
            <v>51.6</v>
          </cell>
          <cell r="N1083">
            <v>7.7399999999999997E-2</v>
          </cell>
          <cell r="O1083">
            <v>18.920000000000002</v>
          </cell>
          <cell r="P1083">
            <v>0</v>
          </cell>
          <cell r="Q1083">
            <v>0.68800000000000006</v>
          </cell>
        </row>
        <row r="1084">
          <cell r="C1084" t="str">
            <v>Minyak</v>
          </cell>
          <cell r="D1084">
            <v>5</v>
          </cell>
          <cell r="E1084">
            <v>43.5</v>
          </cell>
          <cell r="F1084">
            <v>0.05</v>
          </cell>
          <cell r="G1084">
            <v>4.9000000000000004</v>
          </cell>
          <cell r="H1084">
            <v>0</v>
          </cell>
          <cell r="I1084">
            <v>0.03</v>
          </cell>
          <cell r="J1084">
            <v>0.15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</row>
        <row r="1085">
          <cell r="C1085" t="str">
            <v>Terigu</v>
          </cell>
          <cell r="D1085">
            <v>25</v>
          </cell>
          <cell r="E1085">
            <v>91.25</v>
          </cell>
          <cell r="F1085">
            <v>2.2250000000000001</v>
          </cell>
          <cell r="G1085">
            <v>0.32500000000000001</v>
          </cell>
          <cell r="H1085">
            <v>19.32</v>
          </cell>
          <cell r="I1085">
            <v>3</v>
          </cell>
          <cell r="J1085">
            <v>4</v>
          </cell>
          <cell r="K1085">
            <v>26.5</v>
          </cell>
          <cell r="L1085">
            <v>0.3</v>
          </cell>
          <cell r="M1085">
            <v>0</v>
          </cell>
          <cell r="N1085">
            <v>0.03</v>
          </cell>
          <cell r="O1085">
            <v>0</v>
          </cell>
        </row>
        <row r="1086">
          <cell r="B1086" t="str">
            <v>Ubi Goreng</v>
          </cell>
          <cell r="E1086">
            <v>240.53</v>
          </cell>
          <cell r="F1086">
            <v>3.8230000000000004</v>
          </cell>
          <cell r="G1086">
            <v>5.8270000000000008</v>
          </cell>
          <cell r="H1086">
            <v>43.314</v>
          </cell>
          <cell r="I1086">
            <v>77.42</v>
          </cell>
          <cell r="J1086">
            <v>29.95</v>
          </cell>
          <cell r="K1086">
            <v>68.64</v>
          </cell>
          <cell r="L1086">
            <v>0.90199999999999991</v>
          </cell>
          <cell r="M1086">
            <v>51.6</v>
          </cell>
          <cell r="N1086">
            <v>0.1074</v>
          </cell>
          <cell r="O1086">
            <v>18.920000000000002</v>
          </cell>
          <cell r="P1086">
            <v>0</v>
          </cell>
          <cell r="Q1086">
            <v>0.68800000000000006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Customize Your Purchase Order"/>
      <sheetName val="Purchase Order"/>
      <sheetName val="AutoOpen Stub Data"/>
      <sheetName val="Macros"/>
      <sheetName val="ATW"/>
      <sheetName val="Lock"/>
      <sheetName val="Intl Data Table"/>
      <sheetName val="TemplateInformation"/>
      <sheetName val="Purchase Order1"/>
      <sheetName val="IS-JAE"/>
    </sheetNames>
    <sheetDataSet>
      <sheetData sheetId="0">
        <row r="23">
          <cell r="F23" t="str">
            <v>State</v>
          </cell>
        </row>
        <row r="24">
          <cell r="F24">
            <v>0.05</v>
          </cell>
        </row>
        <row r="25">
          <cell r="E25" t="b">
            <v>1</v>
          </cell>
        </row>
        <row r="29">
          <cell r="E29" t="b">
            <v>0</v>
          </cell>
        </row>
      </sheetData>
      <sheetData sheetId="1" refreshError="1">
        <row r="23">
          <cell r="F23" t="str">
            <v>State</v>
          </cell>
        </row>
        <row r="40">
          <cell r="E40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note"/>
      <sheetName val="OSC 7 Eleven"/>
      <sheetName val="Esplanade Lounge"/>
      <sheetName val="Premier Lounge"/>
      <sheetName val="Charter Flights"/>
      <sheetName val="Total Sales Airfast"/>
      <sheetName val="Revenue Projections RI (BoB)"/>
      <sheetName val="Revenue Projection JT (BoB)"/>
      <sheetName val="Regular Full Service Airlines"/>
      <sheetName val="Total Sales Projections 2011-15"/>
      <sheetName val="Total Sales Projections 201 (2)"/>
      <sheetName val="Summary financials and ratios"/>
      <sheetName val=" Simulation Assumption"/>
      <sheetName val="Reformat PMAD"/>
      <sheetName val="BS"/>
      <sheetName val="CF"/>
      <sheetName val="PL_GAB"/>
      <sheetName val="Sheet1"/>
      <sheetName val="PL TK"/>
      <sheetName val="PL EK"/>
      <sheetName val="PL_LION"/>
      <sheetName val="PL_C"/>
      <sheetName val="PL_HERO"/>
      <sheetName val="ASET"/>
      <sheetName val="Labor"/>
      <sheetName val="detail"/>
      <sheetName val="HUT APII"/>
      <sheetName val="Loan Restructuring2"/>
      <sheetName val="renov,perbaikan,ruangan"/>
      <sheetName val="Rencaan expansi ruangan"/>
      <sheetName val="Daftar Equipment"/>
      <sheetName val="Analisa Biaya Ruang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AM6">
            <v>1</v>
          </cell>
        </row>
      </sheetData>
      <sheetData sheetId="14">
        <row r="3">
          <cell r="E3">
            <v>84644.258875192856</v>
          </cell>
        </row>
      </sheetData>
      <sheetData sheetId="15">
        <row r="25">
          <cell r="N25">
            <v>30652111.449999999</v>
          </cell>
        </row>
      </sheetData>
      <sheetData sheetId="16">
        <row r="25">
          <cell r="N25">
            <v>30652111.449999999</v>
          </cell>
        </row>
      </sheetData>
      <sheetData sheetId="17"/>
      <sheetData sheetId="18"/>
      <sheetData sheetId="19"/>
      <sheetData sheetId="20"/>
      <sheetData sheetId="21">
        <row r="142">
          <cell r="BG142">
            <v>0.37444925988997235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st"/>
      <sheetName val="IS (2)"/>
      <sheetName val="FORECAST"/>
      <sheetName val="Sheet2"/>
      <sheetName val="wp"/>
      <sheetName val="Sheet3"/>
      <sheetName val="Cashflow"/>
      <sheetName val="BALANCESHEET"/>
      <sheetName val="IS"/>
      <sheetName val="IS YTD"/>
      <sheetName val="kpi"/>
      <sheetName val="CAPEX"/>
      <sheetName val="equitas"/>
      <sheetName val="Data_Umum"/>
    </sheetNames>
    <sheetDataSet>
      <sheetData sheetId="0"/>
      <sheetData sheetId="1"/>
      <sheetData sheetId="2"/>
      <sheetData sheetId="3" refreshError="1">
        <row r="109">
          <cell r="AD109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Consolidated Customer List"/>
      <sheetName val="Customer Information"/>
      <sheetName val="Products"/>
      <sheetName val="Other Costs &amp; Rev"/>
      <sheetName val="Missing PPCs"/>
      <sheetName val="NOI &amp; DoA Summary"/>
      <sheetName val="Scenario 1"/>
      <sheetName val="Scenario 2"/>
      <sheetName val="Scenario 3"/>
      <sheetName val="Scenario 4"/>
      <sheetName val="Product List"/>
      <sheetName val="Account Plan Comments"/>
      <sheetName val="detail"/>
      <sheetName val="PL"/>
      <sheetName val="DIRECT LABOR"/>
    </sheetNames>
    <sheetDataSet>
      <sheetData sheetId="0"/>
      <sheetData sheetId="1">
        <row r="3">
          <cell r="AS3" t="str">
            <v>Unit</v>
          </cell>
          <cell r="BR3" t="str">
            <v>NC direct shipment</v>
          </cell>
        </row>
        <row r="4">
          <cell r="AS4" t="str">
            <v>Pack</v>
          </cell>
          <cell r="BR4" t="str">
            <v>CC direct shipment</v>
          </cell>
        </row>
        <row r="5">
          <cell r="BR5" t="str">
            <v>SW direct shipment</v>
          </cell>
        </row>
        <row r="6">
          <cell r="BR6" t="str">
            <v>CDRDC</v>
          </cell>
        </row>
        <row r="7">
          <cell r="BR7" t="str">
            <v>SC direct shipment</v>
          </cell>
        </row>
        <row r="8">
          <cell r="BR8" t="str">
            <v>GZRDC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***_x0000_n"/>
      <sheetName val="Presentation"/>
      <sheetName val="Resume"/>
      <sheetName val="Flight 2001"/>
      <sheetName val="Mch"/>
      <sheetName val="Ech-Training"/>
      <sheetName val="Expenses"/>
      <sheetName val="OPSN"/>
      <sheetName val="B Down Price"/>
      <sheetName val="Price"/>
      <sheetName val="Productivity"/>
      <sheetName val="____x005f_x0000_n"/>
      <sheetName val="***_x005f_x0000_n"/>
      <sheetName val="____x005f_x005f_x005f_x0000_n"/>
      <sheetName val="***"/>
      <sheetName val="___"/>
      <sheetName val="FOR REPORT 0117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J7">
            <v>12</v>
          </cell>
        </row>
        <row r="8">
          <cell r="J8">
            <v>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LK 2002-2004"/>
      <sheetName val="FS PU-Rp-HB"/>
      <sheetName val="Financial Analysis"/>
      <sheetName val="Profitability Analysis"/>
      <sheetName val=" &lt;--- ANALISIS LK"/>
      <sheetName val="FS PU-Rp Proj04"/>
      <sheetName val="Notes"/>
      <sheetName val="Asumsi"/>
      <sheetName val="P&amp;L Kons"/>
      <sheetName val="Cash Flow"/>
      <sheetName val="Balance Sheets"/>
      <sheetName val="CAT Rp"/>
      <sheetName val="CAT USD"/>
      <sheetName val="FA"/>
      <sheetName val=" PUC-Summary"/>
      <sheetName val="SGA"/>
      <sheetName val=" PUFD"/>
      <sheetName val="P&amp;L FD"/>
      <sheetName val="P&amp;L Catering"/>
      <sheetName val="Detail BS"/>
      <sheetName val="Loan"/>
      <sheetName val="Sheet1"/>
      <sheetName val="Revenue Forecast"/>
      <sheetName val="Sheet2"/>
      <sheetName val="LK 2002-2004-Actual"/>
      <sheetName val=" PUFD (2)"/>
      <sheetName val="CAT USD (2)"/>
      <sheetName val="CAT Rp (2)"/>
      <sheetName val="AP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/>
      <sheetData sheetId="27"/>
      <sheetData sheetId="28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PivotTable (2)"/>
      <sheetName val="PivotTable"/>
      <sheetName val="Data"/>
      <sheetName val="Table"/>
      <sheetName val="PM174-GSE"/>
      <sheetName val="Template"/>
      <sheetName val="Update Template"/>
      <sheetName val="Analysis Sep-Dec17"/>
    </sheetNames>
    <sheetDataSet>
      <sheetData sheetId="0"/>
      <sheetData sheetId="1"/>
      <sheetData sheetId="2"/>
      <sheetData sheetId="3">
        <row r="1">
          <cell r="A1" t="str">
            <v>Cat</v>
          </cell>
          <cell r="B1" t="str">
            <v>Exp Acc</v>
          </cell>
          <cell r="C1" t="str">
            <v>Name Exp</v>
          </cell>
          <cell r="E1" t="str">
            <v>Cost Center</v>
          </cell>
          <cell r="F1" t="str">
            <v>LoB</v>
          </cell>
        </row>
        <row r="2">
          <cell r="A2" t="str">
            <v>FFE</v>
          </cell>
          <cell r="B2">
            <v>74656</v>
          </cell>
          <cell r="C2" t="str">
            <v>Depr. Exp. Office Equipment &amp; Furniture</v>
          </cell>
          <cell r="E2">
            <v>3101</v>
          </cell>
          <cell r="F2" t="str">
            <v>NLB</v>
          </cell>
        </row>
        <row r="3">
          <cell r="A3" t="str">
            <v>TRE</v>
          </cell>
          <cell r="B3">
            <v>74655</v>
          </cell>
          <cell r="C3" t="str">
            <v>Depr. Exp. Transportation Equipment</v>
          </cell>
          <cell r="E3">
            <v>7409</v>
          </cell>
          <cell r="F3" t="str">
            <v>GH</v>
          </cell>
        </row>
        <row r="4">
          <cell r="A4" t="str">
            <v>COM</v>
          </cell>
          <cell r="B4">
            <v>74657</v>
          </cell>
          <cell r="C4" t="str">
            <v>Depr. Exp. Communication Equipment</v>
          </cell>
          <cell r="E4">
            <v>7401</v>
          </cell>
          <cell r="F4" t="str">
            <v>GH</v>
          </cell>
        </row>
        <row r="5">
          <cell r="A5" t="str">
            <v>ITE</v>
          </cell>
          <cell r="B5">
            <v>74658</v>
          </cell>
          <cell r="C5" t="str">
            <v>Depr. Exp. IT Equipment, Software</v>
          </cell>
          <cell r="E5">
            <v>2402</v>
          </cell>
          <cell r="F5" t="str">
            <v>CT</v>
          </cell>
        </row>
        <row r="6">
          <cell r="A6" t="str">
            <v>OPE</v>
          </cell>
          <cell r="B6">
            <v>74653</v>
          </cell>
          <cell r="C6" t="str">
            <v>Depr. Exp. Operating Equipment</v>
          </cell>
          <cell r="E6">
            <v>7703</v>
          </cell>
          <cell r="F6" t="str">
            <v>SL</v>
          </cell>
        </row>
        <row r="7">
          <cell r="A7" t="str">
            <v>OPE1</v>
          </cell>
          <cell r="B7">
            <v>74653</v>
          </cell>
          <cell r="C7" t="str">
            <v>Depr. Exp. Operating Equipment</v>
          </cell>
          <cell r="E7">
            <v>7502</v>
          </cell>
          <cell r="F7" t="str">
            <v>BCL</v>
          </cell>
        </row>
        <row r="8">
          <cell r="A8" t="str">
            <v>OPE2</v>
          </cell>
          <cell r="B8">
            <v>74653</v>
          </cell>
          <cell r="C8" t="str">
            <v>Depr. Exp. Operating Equipment</v>
          </cell>
          <cell r="E8">
            <v>7704</v>
          </cell>
          <cell r="F8" t="str">
            <v>SL</v>
          </cell>
        </row>
        <row r="9">
          <cell r="A9" t="str">
            <v>OPE3</v>
          </cell>
          <cell r="B9">
            <v>74653</v>
          </cell>
          <cell r="C9" t="str">
            <v>Depr. Exp. Operating Equipment</v>
          </cell>
          <cell r="E9">
            <v>2701</v>
          </cell>
          <cell r="F9" t="str">
            <v>NLB</v>
          </cell>
        </row>
        <row r="10">
          <cell r="A10" t="str">
            <v>BLD</v>
          </cell>
          <cell r="B10">
            <v>74652</v>
          </cell>
          <cell r="C10" t="str">
            <v>Depr. Exp. Building &amp; Building Improvement</v>
          </cell>
          <cell r="E10">
            <v>7410</v>
          </cell>
          <cell r="F10" t="str">
            <v>GH</v>
          </cell>
        </row>
        <row r="11">
          <cell r="A11" t="str">
            <v>MME</v>
          </cell>
          <cell r="B11">
            <v>74654</v>
          </cell>
          <cell r="C11" t="str">
            <v>Depr. Exp. Maintenance Equipment</v>
          </cell>
          <cell r="E11">
            <v>7412</v>
          </cell>
          <cell r="F11" t="str">
            <v>GH</v>
          </cell>
        </row>
        <row r="12">
          <cell r="E12">
            <v>7601</v>
          </cell>
          <cell r="F12" t="str">
            <v>CH</v>
          </cell>
        </row>
        <row r="13">
          <cell r="E13">
            <v>7602</v>
          </cell>
          <cell r="F13" t="str">
            <v>CH</v>
          </cell>
        </row>
        <row r="14">
          <cell r="E14">
            <v>7503</v>
          </cell>
          <cell r="F14" t="str">
            <v>BCL</v>
          </cell>
        </row>
        <row r="15">
          <cell r="E15">
            <v>6601</v>
          </cell>
          <cell r="F15" t="str">
            <v>NLB</v>
          </cell>
        </row>
        <row r="16">
          <cell r="E16">
            <v>6601</v>
          </cell>
          <cell r="F16" t="str">
            <v>NLB</v>
          </cell>
        </row>
        <row r="17">
          <cell r="E17">
            <v>7414</v>
          </cell>
          <cell r="F17" t="str">
            <v>ASA</v>
          </cell>
        </row>
        <row r="18">
          <cell r="E18">
            <v>1101</v>
          </cell>
          <cell r="F18" t="str">
            <v>NLB</v>
          </cell>
        </row>
        <row r="19">
          <cell r="E19">
            <v>1201</v>
          </cell>
          <cell r="F19" t="str">
            <v>NLB</v>
          </cell>
        </row>
      </sheetData>
      <sheetData sheetId="4">
        <row r="6">
          <cell r="E6" t="str">
            <v>No Asset</v>
          </cell>
          <cell r="F6" t="str">
            <v>Asset-Description</v>
          </cell>
          <cell r="G6" t="str">
            <v>Life Year According to PM 174 (2015)</v>
          </cell>
          <cell r="H6" t="str">
            <v>Category</v>
          </cell>
          <cell r="I6" t="str">
            <v>Tag Number</v>
          </cell>
          <cell r="J6" t="str">
            <v>Date In Service</v>
          </cell>
          <cell r="K6" t="str">
            <v>Ending Date PM 174</v>
          </cell>
          <cell r="L6" t="str">
            <v>Accumulated Depr Month</v>
          </cell>
          <cell r="M6" t="str">
            <v>Life Month PM 174</v>
          </cell>
          <cell r="N6" t="str">
            <v>Balance Month (b)</v>
          </cell>
          <cell r="O6" t="str">
            <v>Cost</v>
          </cell>
          <cell r="P6" t="str">
            <v>NBV (a)</v>
          </cell>
          <cell r="Q6" t="str">
            <v>Depr. PTD PM 174 (a:b)</v>
          </cell>
          <cell r="R6" t="str">
            <v>Depr. YTD PM 174 (a/b) Sep-17</v>
          </cell>
          <cell r="S6">
            <v>42979</v>
          </cell>
          <cell r="T6">
            <v>43009</v>
          </cell>
          <cell r="U6">
            <v>43040</v>
          </cell>
          <cell r="V6">
            <v>43070</v>
          </cell>
          <cell r="W6" t="str">
            <v>Total Projection 2017</v>
          </cell>
          <cell r="Y6">
            <v>43101</v>
          </cell>
          <cell r="Z6">
            <v>43132</v>
          </cell>
          <cell r="AA6">
            <v>43160</v>
          </cell>
          <cell r="AB6">
            <v>43191</v>
          </cell>
          <cell r="AC6">
            <v>43221</v>
          </cell>
          <cell r="AD6">
            <v>43252</v>
          </cell>
          <cell r="AE6">
            <v>43282</v>
          </cell>
          <cell r="AF6">
            <v>43313</v>
          </cell>
          <cell r="AG6">
            <v>43344</v>
          </cell>
          <cell r="AH6">
            <v>43374</v>
          </cell>
          <cell r="AI6">
            <v>43405</v>
          </cell>
          <cell r="AJ6">
            <v>43435</v>
          </cell>
          <cell r="AK6" t="str">
            <v>Total Budget 2018</v>
          </cell>
        </row>
        <row r="7">
          <cell r="E7">
            <v>5143</v>
          </cell>
          <cell r="F7" t="str">
            <v>PAX STEP MANUAL 95003</v>
          </cell>
          <cell r="G7">
            <v>10</v>
          </cell>
          <cell r="H7" t="str">
            <v>OPE.B05.KEL2</v>
          </cell>
          <cell r="I7">
            <v>95003</v>
          </cell>
          <cell r="J7">
            <v>39903</v>
          </cell>
          <cell r="K7">
            <v>43524</v>
          </cell>
          <cell r="L7">
            <v>82</v>
          </cell>
          <cell r="M7">
            <v>120</v>
          </cell>
          <cell r="N7">
            <v>38</v>
          </cell>
          <cell r="O7">
            <v>34000000</v>
          </cell>
          <cell r="P7">
            <v>2218212</v>
          </cell>
          <cell r="Q7">
            <v>130482</v>
          </cell>
          <cell r="R7">
            <v>1174338</v>
          </cell>
          <cell r="T7">
            <v>130482</v>
          </cell>
          <cell r="U7">
            <v>130482</v>
          </cell>
          <cell r="V7">
            <v>130482</v>
          </cell>
          <cell r="W7">
            <v>1565784</v>
          </cell>
          <cell r="Y7">
            <v>130482</v>
          </cell>
          <cell r="Z7">
            <v>130482</v>
          </cell>
          <cell r="AA7">
            <v>130482</v>
          </cell>
          <cell r="AB7">
            <v>130482</v>
          </cell>
          <cell r="AC7">
            <v>130482</v>
          </cell>
          <cell r="AD7">
            <v>130482</v>
          </cell>
          <cell r="AE7">
            <v>130482</v>
          </cell>
          <cell r="AF7">
            <v>130482</v>
          </cell>
          <cell r="AG7">
            <v>130482</v>
          </cell>
          <cell r="AH7">
            <v>130482</v>
          </cell>
          <cell r="AI7">
            <v>130482</v>
          </cell>
          <cell r="AJ7">
            <v>130482</v>
          </cell>
          <cell r="AK7">
            <v>1565784</v>
          </cell>
        </row>
        <row r="8">
          <cell r="E8">
            <v>5145</v>
          </cell>
          <cell r="F8" t="str">
            <v>TOW BAR 16071</v>
          </cell>
          <cell r="G8">
            <v>15</v>
          </cell>
          <cell r="H8" t="str">
            <v>OPE.B16.KEL2</v>
          </cell>
          <cell r="I8">
            <v>16071</v>
          </cell>
          <cell r="J8">
            <v>39660</v>
          </cell>
          <cell r="K8">
            <v>45107</v>
          </cell>
          <cell r="L8">
            <v>90</v>
          </cell>
          <cell r="M8">
            <v>180</v>
          </cell>
          <cell r="N8">
            <v>90</v>
          </cell>
          <cell r="O8">
            <v>23000000</v>
          </cell>
          <cell r="P8">
            <v>1102090</v>
          </cell>
          <cell r="Q8">
            <v>15972</v>
          </cell>
          <cell r="R8">
            <v>143748</v>
          </cell>
          <cell r="T8">
            <v>15972</v>
          </cell>
          <cell r="U8">
            <v>15972</v>
          </cell>
          <cell r="V8">
            <v>15972</v>
          </cell>
          <cell r="W8">
            <v>191664</v>
          </cell>
          <cell r="Y8">
            <v>15972</v>
          </cell>
          <cell r="Z8">
            <v>15972</v>
          </cell>
          <cell r="AA8">
            <v>15972</v>
          </cell>
          <cell r="AB8">
            <v>15972</v>
          </cell>
          <cell r="AC8">
            <v>15972</v>
          </cell>
          <cell r="AD8">
            <v>15972</v>
          </cell>
          <cell r="AE8">
            <v>15972</v>
          </cell>
          <cell r="AF8">
            <v>15972</v>
          </cell>
          <cell r="AG8">
            <v>15972</v>
          </cell>
          <cell r="AH8">
            <v>15972</v>
          </cell>
          <cell r="AI8">
            <v>15972</v>
          </cell>
          <cell r="AJ8">
            <v>15972</v>
          </cell>
          <cell r="AK8">
            <v>191664</v>
          </cell>
        </row>
        <row r="9">
          <cell r="E9">
            <v>5213</v>
          </cell>
          <cell r="F9" t="str">
            <v>BAGGAGE CART 14472</v>
          </cell>
          <cell r="G9">
            <v>10</v>
          </cell>
          <cell r="H9" t="str">
            <v>OPE.B14.KEL2</v>
          </cell>
          <cell r="I9">
            <v>14472</v>
          </cell>
          <cell r="J9">
            <v>39691</v>
          </cell>
          <cell r="K9">
            <v>43312</v>
          </cell>
          <cell r="L9">
            <v>89</v>
          </cell>
          <cell r="M9">
            <v>120</v>
          </cell>
          <cell r="N9">
            <v>31</v>
          </cell>
          <cell r="O9">
            <v>9400000</v>
          </cell>
          <cell r="P9">
            <v>221101</v>
          </cell>
          <cell r="Q9">
            <v>22110</v>
          </cell>
          <cell r="R9">
            <v>198990</v>
          </cell>
          <cell r="T9">
            <v>22110</v>
          </cell>
          <cell r="U9">
            <v>22110</v>
          </cell>
          <cell r="V9">
            <v>22110</v>
          </cell>
          <cell r="W9">
            <v>265320</v>
          </cell>
          <cell r="Y9">
            <v>22110</v>
          </cell>
          <cell r="Z9">
            <v>22110</v>
          </cell>
          <cell r="AA9">
            <v>22110</v>
          </cell>
          <cell r="AB9">
            <v>22110</v>
          </cell>
          <cell r="AC9">
            <v>22110</v>
          </cell>
          <cell r="AD9">
            <v>22110</v>
          </cell>
          <cell r="AE9">
            <v>22110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154770</v>
          </cell>
        </row>
        <row r="10">
          <cell r="E10">
            <v>5221</v>
          </cell>
          <cell r="F10" t="str">
            <v>PAX STEP MANUAL 95015</v>
          </cell>
          <cell r="G10">
            <v>10</v>
          </cell>
          <cell r="H10" t="str">
            <v>OPE.B05.KEL2</v>
          </cell>
          <cell r="I10">
            <v>95015</v>
          </cell>
          <cell r="J10">
            <v>39660</v>
          </cell>
          <cell r="K10">
            <v>43281</v>
          </cell>
          <cell r="L10">
            <v>90</v>
          </cell>
          <cell r="M10">
            <v>120</v>
          </cell>
          <cell r="N10">
            <v>30</v>
          </cell>
          <cell r="O10">
            <v>38500000</v>
          </cell>
          <cell r="P10">
            <v>721880</v>
          </cell>
          <cell r="Q10">
            <v>80208</v>
          </cell>
          <cell r="R10">
            <v>721872</v>
          </cell>
          <cell r="T10">
            <v>80208</v>
          </cell>
          <cell r="U10">
            <v>80208</v>
          </cell>
          <cell r="V10">
            <v>80208</v>
          </cell>
          <cell r="W10">
            <v>962496</v>
          </cell>
          <cell r="Y10">
            <v>80208</v>
          </cell>
          <cell r="Z10">
            <v>80208</v>
          </cell>
          <cell r="AA10">
            <v>80208</v>
          </cell>
          <cell r="AB10">
            <v>80208</v>
          </cell>
          <cell r="AC10">
            <v>80208</v>
          </cell>
          <cell r="AD10">
            <v>80208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481248</v>
          </cell>
        </row>
        <row r="11">
          <cell r="E11">
            <v>5222</v>
          </cell>
          <cell r="F11" t="str">
            <v>PAX STEP MOTORIZED 05007</v>
          </cell>
          <cell r="G11">
            <v>15</v>
          </cell>
          <cell r="H11" t="str">
            <v>OPE.B05.KEL2</v>
          </cell>
          <cell r="I11" t="str">
            <v>05007</v>
          </cell>
          <cell r="J11">
            <v>39660</v>
          </cell>
          <cell r="K11">
            <v>45107</v>
          </cell>
          <cell r="L11">
            <v>90</v>
          </cell>
          <cell r="M11">
            <v>180</v>
          </cell>
          <cell r="N11">
            <v>90</v>
          </cell>
          <cell r="O11">
            <v>1205917584</v>
          </cell>
          <cell r="P11">
            <v>57783553</v>
          </cell>
          <cell r="Q11">
            <v>837443</v>
          </cell>
          <cell r="R11">
            <v>7536987</v>
          </cell>
          <cell r="T11">
            <v>837443</v>
          </cell>
          <cell r="U11">
            <v>837443</v>
          </cell>
          <cell r="V11">
            <v>837443</v>
          </cell>
          <cell r="W11">
            <v>10049316</v>
          </cell>
          <cell r="Y11">
            <v>837443</v>
          </cell>
          <cell r="Z11">
            <v>837443</v>
          </cell>
          <cell r="AA11">
            <v>837443</v>
          </cell>
          <cell r="AB11">
            <v>837443</v>
          </cell>
          <cell r="AC11">
            <v>837443</v>
          </cell>
          <cell r="AD11">
            <v>837443</v>
          </cell>
          <cell r="AE11">
            <v>837443</v>
          </cell>
          <cell r="AF11">
            <v>837443</v>
          </cell>
          <cell r="AG11">
            <v>837443</v>
          </cell>
          <cell r="AH11">
            <v>837443</v>
          </cell>
          <cell r="AI11">
            <v>837443</v>
          </cell>
          <cell r="AJ11">
            <v>837443</v>
          </cell>
          <cell r="AK11">
            <v>10049316</v>
          </cell>
        </row>
        <row r="12">
          <cell r="E12">
            <v>5223</v>
          </cell>
          <cell r="F12" t="str">
            <v>PAX STEP MOTORIZED 05006</v>
          </cell>
          <cell r="G12">
            <v>15</v>
          </cell>
          <cell r="H12" t="str">
            <v>OPE.B05.KEL2</v>
          </cell>
          <cell r="I12" t="str">
            <v>05006</v>
          </cell>
          <cell r="J12">
            <v>39660</v>
          </cell>
          <cell r="K12">
            <v>45107</v>
          </cell>
          <cell r="L12">
            <v>90</v>
          </cell>
          <cell r="M12">
            <v>180</v>
          </cell>
          <cell r="N12">
            <v>90</v>
          </cell>
          <cell r="O12">
            <v>1081422155</v>
          </cell>
          <cell r="P12">
            <v>51818141</v>
          </cell>
          <cell r="Q12">
            <v>750988</v>
          </cell>
          <cell r="R12">
            <v>6758892</v>
          </cell>
          <cell r="T12">
            <v>750988</v>
          </cell>
          <cell r="U12">
            <v>750988</v>
          </cell>
          <cell r="V12">
            <v>750988</v>
          </cell>
          <cell r="W12">
            <v>9011856</v>
          </cell>
          <cell r="Y12">
            <v>750988</v>
          </cell>
          <cell r="Z12">
            <v>750988</v>
          </cell>
          <cell r="AA12">
            <v>750988</v>
          </cell>
          <cell r="AB12">
            <v>750988</v>
          </cell>
          <cell r="AC12">
            <v>750988</v>
          </cell>
          <cell r="AD12">
            <v>750988</v>
          </cell>
          <cell r="AE12">
            <v>750988</v>
          </cell>
          <cell r="AF12">
            <v>750988</v>
          </cell>
          <cell r="AG12">
            <v>750988</v>
          </cell>
          <cell r="AH12">
            <v>750988</v>
          </cell>
          <cell r="AI12">
            <v>750988</v>
          </cell>
          <cell r="AJ12">
            <v>750988</v>
          </cell>
          <cell r="AK12">
            <v>9011856</v>
          </cell>
        </row>
        <row r="13">
          <cell r="E13">
            <v>5241</v>
          </cell>
          <cell r="F13" t="str">
            <v>TOW BAR 16073</v>
          </cell>
          <cell r="G13">
            <v>15</v>
          </cell>
          <cell r="H13" t="str">
            <v>OPE.B16.KEL2</v>
          </cell>
          <cell r="I13">
            <v>16073</v>
          </cell>
          <cell r="J13">
            <v>39691</v>
          </cell>
          <cell r="K13">
            <v>45138</v>
          </cell>
          <cell r="L13">
            <v>89</v>
          </cell>
          <cell r="M13">
            <v>180</v>
          </cell>
          <cell r="N13">
            <v>91</v>
          </cell>
          <cell r="O13">
            <v>24000000</v>
          </cell>
          <cell r="P13">
            <v>1346149</v>
          </cell>
          <cell r="Q13">
            <v>19231</v>
          </cell>
          <cell r="R13">
            <v>173079</v>
          </cell>
          <cell r="T13">
            <v>19231</v>
          </cell>
          <cell r="U13">
            <v>19231</v>
          </cell>
          <cell r="V13">
            <v>19231</v>
          </cell>
          <cell r="W13">
            <v>230772</v>
          </cell>
          <cell r="Y13">
            <v>19231</v>
          </cell>
          <cell r="Z13">
            <v>19231</v>
          </cell>
          <cell r="AA13">
            <v>19231</v>
          </cell>
          <cell r="AB13">
            <v>19231</v>
          </cell>
          <cell r="AC13">
            <v>19231</v>
          </cell>
          <cell r="AD13">
            <v>19231</v>
          </cell>
          <cell r="AE13">
            <v>19231</v>
          </cell>
          <cell r="AF13">
            <v>19231</v>
          </cell>
          <cell r="AG13">
            <v>19231</v>
          </cell>
          <cell r="AH13">
            <v>19231</v>
          </cell>
          <cell r="AI13">
            <v>19231</v>
          </cell>
          <cell r="AJ13">
            <v>19231</v>
          </cell>
          <cell r="AK13">
            <v>230772</v>
          </cell>
        </row>
        <row r="14">
          <cell r="E14">
            <v>5282</v>
          </cell>
          <cell r="F14" t="str">
            <v>TOWING TRACTOR 03004</v>
          </cell>
          <cell r="G14">
            <v>15</v>
          </cell>
          <cell r="H14" t="str">
            <v>OPE.B03.KEL2</v>
          </cell>
          <cell r="I14" t="str">
            <v>03004</v>
          </cell>
          <cell r="J14">
            <v>39721</v>
          </cell>
          <cell r="K14">
            <v>45169</v>
          </cell>
          <cell r="L14">
            <v>88</v>
          </cell>
          <cell r="M14">
            <v>180</v>
          </cell>
          <cell r="N14">
            <v>92</v>
          </cell>
          <cell r="O14">
            <v>46873000</v>
          </cell>
          <cell r="P14">
            <v>3014488</v>
          </cell>
          <cell r="Q14">
            <v>42457</v>
          </cell>
          <cell r="R14">
            <v>382113</v>
          </cell>
          <cell r="T14">
            <v>42457</v>
          </cell>
          <cell r="U14">
            <v>42457</v>
          </cell>
          <cell r="V14">
            <v>42457</v>
          </cell>
          <cell r="W14">
            <v>509484</v>
          </cell>
          <cell r="Y14">
            <v>42457</v>
          </cell>
          <cell r="Z14">
            <v>42457</v>
          </cell>
          <cell r="AA14">
            <v>42457</v>
          </cell>
          <cell r="AB14">
            <v>42457</v>
          </cell>
          <cell r="AC14">
            <v>42457</v>
          </cell>
          <cell r="AD14">
            <v>42457</v>
          </cell>
          <cell r="AE14">
            <v>42457</v>
          </cell>
          <cell r="AF14">
            <v>42457</v>
          </cell>
          <cell r="AG14">
            <v>42457</v>
          </cell>
          <cell r="AH14">
            <v>42457</v>
          </cell>
          <cell r="AI14">
            <v>42457</v>
          </cell>
          <cell r="AJ14">
            <v>42457</v>
          </cell>
          <cell r="AK14">
            <v>509484</v>
          </cell>
        </row>
        <row r="15">
          <cell r="E15">
            <v>5285</v>
          </cell>
          <cell r="F15" t="str">
            <v>PO.0634-2008  BAGGAGE CART 14192</v>
          </cell>
          <cell r="G15">
            <v>10</v>
          </cell>
          <cell r="H15" t="str">
            <v>OPE.B14.KEL2</v>
          </cell>
          <cell r="I15">
            <v>14192</v>
          </cell>
          <cell r="J15">
            <v>39721</v>
          </cell>
          <cell r="K15">
            <v>43343</v>
          </cell>
          <cell r="L15">
            <v>88</v>
          </cell>
          <cell r="M15">
            <v>120</v>
          </cell>
          <cell r="N15">
            <v>32</v>
          </cell>
          <cell r="O15">
            <v>10000000</v>
          </cell>
          <cell r="P15">
            <v>286446</v>
          </cell>
          <cell r="Q15">
            <v>26042</v>
          </cell>
          <cell r="R15">
            <v>234378</v>
          </cell>
          <cell r="T15">
            <v>26042</v>
          </cell>
          <cell r="U15">
            <v>26042</v>
          </cell>
          <cell r="V15">
            <v>26042</v>
          </cell>
          <cell r="W15">
            <v>312504</v>
          </cell>
          <cell r="Y15">
            <v>26042</v>
          </cell>
          <cell r="Z15">
            <v>26042</v>
          </cell>
          <cell r="AA15">
            <v>26042</v>
          </cell>
          <cell r="AB15">
            <v>26042</v>
          </cell>
          <cell r="AC15">
            <v>26042</v>
          </cell>
          <cell r="AD15">
            <v>26042</v>
          </cell>
          <cell r="AE15">
            <v>26042</v>
          </cell>
          <cell r="AF15">
            <v>26042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208336</v>
          </cell>
        </row>
        <row r="16">
          <cell r="E16">
            <v>5326</v>
          </cell>
          <cell r="F16" t="str">
            <v>PUSH BACK ATN 04025</v>
          </cell>
          <cell r="G16">
            <v>15</v>
          </cell>
          <cell r="H16" t="str">
            <v>OPE.B04.KEL2</v>
          </cell>
          <cell r="I16" t="str">
            <v>04025</v>
          </cell>
          <cell r="J16">
            <v>39903</v>
          </cell>
          <cell r="K16">
            <v>45351</v>
          </cell>
          <cell r="L16">
            <v>82</v>
          </cell>
          <cell r="M16">
            <v>180</v>
          </cell>
          <cell r="N16">
            <v>98</v>
          </cell>
          <cell r="O16">
            <v>2483801536</v>
          </cell>
          <cell r="P16">
            <v>284602265</v>
          </cell>
          <cell r="Q16">
            <v>3696133</v>
          </cell>
          <cell r="R16">
            <v>33265197</v>
          </cell>
          <cell r="T16">
            <v>3696133</v>
          </cell>
          <cell r="U16">
            <v>3696133</v>
          </cell>
          <cell r="V16">
            <v>3696133</v>
          </cell>
          <cell r="W16">
            <v>44353596</v>
          </cell>
          <cell r="Y16">
            <v>3696133</v>
          </cell>
          <cell r="Z16">
            <v>3696133</v>
          </cell>
          <cell r="AA16">
            <v>3696133</v>
          </cell>
          <cell r="AB16">
            <v>3696133</v>
          </cell>
          <cell r="AC16">
            <v>3696133</v>
          </cell>
          <cell r="AD16">
            <v>3696133</v>
          </cell>
          <cell r="AE16">
            <v>3696133</v>
          </cell>
          <cell r="AF16">
            <v>3696133</v>
          </cell>
          <cell r="AG16">
            <v>3696133</v>
          </cell>
          <cell r="AH16">
            <v>3696133</v>
          </cell>
          <cell r="AI16">
            <v>3696133</v>
          </cell>
          <cell r="AJ16">
            <v>3696133</v>
          </cell>
          <cell r="AK16">
            <v>44353596</v>
          </cell>
        </row>
        <row r="17">
          <cell r="E17">
            <v>5329</v>
          </cell>
          <cell r="F17" t="str">
            <v>TOW BAR 16077</v>
          </cell>
          <cell r="G17">
            <v>15</v>
          </cell>
          <cell r="H17" t="str">
            <v>OPE.B16.KEL2</v>
          </cell>
          <cell r="I17">
            <v>16077</v>
          </cell>
          <cell r="J17">
            <v>39752</v>
          </cell>
          <cell r="K17">
            <v>45199</v>
          </cell>
          <cell r="L17">
            <v>87</v>
          </cell>
          <cell r="M17">
            <v>180</v>
          </cell>
          <cell r="N17">
            <v>93</v>
          </cell>
          <cell r="O17">
            <v>24000000</v>
          </cell>
          <cell r="P17">
            <v>1741926</v>
          </cell>
          <cell r="Q17">
            <v>24194</v>
          </cell>
          <cell r="R17">
            <v>217746</v>
          </cell>
          <cell r="T17">
            <v>24194</v>
          </cell>
          <cell r="U17">
            <v>24194</v>
          </cell>
          <cell r="V17">
            <v>24194</v>
          </cell>
          <cell r="W17">
            <v>290328</v>
          </cell>
          <cell r="Y17">
            <v>24194</v>
          </cell>
          <cell r="Z17">
            <v>24194</v>
          </cell>
          <cell r="AA17">
            <v>24194</v>
          </cell>
          <cell r="AB17">
            <v>24194</v>
          </cell>
          <cell r="AC17">
            <v>24194</v>
          </cell>
          <cell r="AD17">
            <v>24194</v>
          </cell>
          <cell r="AE17">
            <v>24194</v>
          </cell>
          <cell r="AF17">
            <v>24194</v>
          </cell>
          <cell r="AG17">
            <v>24194</v>
          </cell>
          <cell r="AH17">
            <v>24194</v>
          </cell>
          <cell r="AI17">
            <v>24194</v>
          </cell>
          <cell r="AJ17">
            <v>24194</v>
          </cell>
          <cell r="AK17">
            <v>290328</v>
          </cell>
        </row>
        <row r="18">
          <cell r="E18">
            <v>5330</v>
          </cell>
          <cell r="F18" t="str">
            <v>BAGGAGE CART 14477</v>
          </cell>
          <cell r="G18">
            <v>10</v>
          </cell>
          <cell r="H18" t="str">
            <v>OPE.B14.KEL2</v>
          </cell>
          <cell r="I18">
            <v>14477</v>
          </cell>
          <cell r="J18">
            <v>39752</v>
          </cell>
          <cell r="K18">
            <v>43373</v>
          </cell>
          <cell r="L18">
            <v>87</v>
          </cell>
          <cell r="M18">
            <v>120</v>
          </cell>
          <cell r="N18">
            <v>33</v>
          </cell>
          <cell r="O18">
            <v>4500000</v>
          </cell>
          <cell r="P18">
            <v>153411</v>
          </cell>
          <cell r="Q18">
            <v>12784</v>
          </cell>
          <cell r="R18">
            <v>115056</v>
          </cell>
          <cell r="T18">
            <v>12784</v>
          </cell>
          <cell r="U18">
            <v>12784</v>
          </cell>
          <cell r="V18">
            <v>12784</v>
          </cell>
          <cell r="W18">
            <v>153408</v>
          </cell>
          <cell r="Y18">
            <v>12784</v>
          </cell>
          <cell r="Z18">
            <v>12784</v>
          </cell>
          <cell r="AA18">
            <v>12784</v>
          </cell>
          <cell r="AB18">
            <v>12784</v>
          </cell>
          <cell r="AC18">
            <v>12784</v>
          </cell>
          <cell r="AD18">
            <v>12784</v>
          </cell>
          <cell r="AE18">
            <v>12784</v>
          </cell>
          <cell r="AF18">
            <v>12784</v>
          </cell>
          <cell r="AG18">
            <v>12784</v>
          </cell>
          <cell r="AH18">
            <v>0</v>
          </cell>
          <cell r="AI18">
            <v>0</v>
          </cell>
          <cell r="AJ18">
            <v>0</v>
          </cell>
          <cell r="AK18">
            <v>115056</v>
          </cell>
        </row>
        <row r="19">
          <cell r="E19">
            <v>5331</v>
          </cell>
          <cell r="F19" t="str">
            <v>BAGGAGE CART 14478</v>
          </cell>
          <cell r="G19">
            <v>10</v>
          </cell>
          <cell r="H19" t="str">
            <v>OPE.B14.KEL2</v>
          </cell>
          <cell r="I19">
            <v>14478</v>
          </cell>
          <cell r="J19">
            <v>39752</v>
          </cell>
          <cell r="K19">
            <v>43373</v>
          </cell>
          <cell r="L19">
            <v>87</v>
          </cell>
          <cell r="M19">
            <v>120</v>
          </cell>
          <cell r="N19">
            <v>33</v>
          </cell>
          <cell r="O19">
            <v>4500000</v>
          </cell>
          <cell r="P19">
            <v>153411</v>
          </cell>
          <cell r="Q19">
            <v>12784</v>
          </cell>
          <cell r="R19">
            <v>115056</v>
          </cell>
          <cell r="T19">
            <v>12784</v>
          </cell>
          <cell r="U19">
            <v>12784</v>
          </cell>
          <cell r="V19">
            <v>12784</v>
          </cell>
          <cell r="W19">
            <v>153408</v>
          </cell>
          <cell r="Y19">
            <v>12784</v>
          </cell>
          <cell r="Z19">
            <v>12784</v>
          </cell>
          <cell r="AA19">
            <v>12784</v>
          </cell>
          <cell r="AB19">
            <v>12784</v>
          </cell>
          <cell r="AC19">
            <v>12784</v>
          </cell>
          <cell r="AD19">
            <v>12784</v>
          </cell>
          <cell r="AE19">
            <v>12784</v>
          </cell>
          <cell r="AF19">
            <v>12784</v>
          </cell>
          <cell r="AG19">
            <v>12784</v>
          </cell>
          <cell r="AH19">
            <v>0</v>
          </cell>
          <cell r="AI19">
            <v>0</v>
          </cell>
          <cell r="AJ19">
            <v>0</v>
          </cell>
          <cell r="AK19">
            <v>115056</v>
          </cell>
        </row>
        <row r="20">
          <cell r="E20">
            <v>5332</v>
          </cell>
          <cell r="F20" t="str">
            <v>BAGGAGE CART 14479</v>
          </cell>
          <cell r="G20">
            <v>10</v>
          </cell>
          <cell r="H20" t="str">
            <v>OPE.B14.KEL2</v>
          </cell>
          <cell r="I20">
            <v>14479</v>
          </cell>
          <cell r="J20">
            <v>39752</v>
          </cell>
          <cell r="K20">
            <v>43373</v>
          </cell>
          <cell r="L20">
            <v>87</v>
          </cell>
          <cell r="M20">
            <v>120</v>
          </cell>
          <cell r="N20">
            <v>33</v>
          </cell>
          <cell r="O20">
            <v>4500000</v>
          </cell>
          <cell r="P20">
            <v>153411</v>
          </cell>
          <cell r="Q20">
            <v>12784</v>
          </cell>
          <cell r="R20">
            <v>115056</v>
          </cell>
          <cell r="T20">
            <v>12784</v>
          </cell>
          <cell r="U20">
            <v>12784</v>
          </cell>
          <cell r="V20">
            <v>12784</v>
          </cell>
          <cell r="W20">
            <v>153408</v>
          </cell>
          <cell r="Y20">
            <v>12784</v>
          </cell>
          <cell r="Z20">
            <v>12784</v>
          </cell>
          <cell r="AA20">
            <v>12784</v>
          </cell>
          <cell r="AB20">
            <v>12784</v>
          </cell>
          <cell r="AC20">
            <v>12784</v>
          </cell>
          <cell r="AD20">
            <v>12784</v>
          </cell>
          <cell r="AE20">
            <v>12784</v>
          </cell>
          <cell r="AF20">
            <v>12784</v>
          </cell>
          <cell r="AG20">
            <v>12784</v>
          </cell>
          <cell r="AH20">
            <v>0</v>
          </cell>
          <cell r="AI20">
            <v>0</v>
          </cell>
          <cell r="AJ20">
            <v>0</v>
          </cell>
          <cell r="AK20">
            <v>115056</v>
          </cell>
        </row>
        <row r="21">
          <cell r="E21">
            <v>5333</v>
          </cell>
          <cell r="F21" t="str">
            <v>BAGGAGE CART 14480</v>
          </cell>
          <cell r="G21">
            <v>10</v>
          </cell>
          <cell r="H21" t="str">
            <v>OPE.B14.KEL2</v>
          </cell>
          <cell r="I21">
            <v>14480</v>
          </cell>
          <cell r="J21">
            <v>39752</v>
          </cell>
          <cell r="K21">
            <v>43373</v>
          </cell>
          <cell r="L21">
            <v>87</v>
          </cell>
          <cell r="M21">
            <v>120</v>
          </cell>
          <cell r="N21">
            <v>33</v>
          </cell>
          <cell r="O21">
            <v>4500000</v>
          </cell>
          <cell r="P21">
            <v>153411</v>
          </cell>
          <cell r="Q21">
            <v>12784</v>
          </cell>
          <cell r="R21">
            <v>115056</v>
          </cell>
          <cell r="T21">
            <v>12784</v>
          </cell>
          <cell r="U21">
            <v>12784</v>
          </cell>
          <cell r="V21">
            <v>12784</v>
          </cell>
          <cell r="W21">
            <v>153408</v>
          </cell>
          <cell r="Y21">
            <v>12784</v>
          </cell>
          <cell r="Z21">
            <v>12784</v>
          </cell>
          <cell r="AA21">
            <v>12784</v>
          </cell>
          <cell r="AB21">
            <v>12784</v>
          </cell>
          <cell r="AC21">
            <v>12784</v>
          </cell>
          <cell r="AD21">
            <v>12784</v>
          </cell>
          <cell r="AE21">
            <v>12784</v>
          </cell>
          <cell r="AF21">
            <v>12784</v>
          </cell>
          <cell r="AG21">
            <v>12784</v>
          </cell>
          <cell r="AH21">
            <v>0</v>
          </cell>
          <cell r="AI21">
            <v>0</v>
          </cell>
          <cell r="AJ21">
            <v>0</v>
          </cell>
          <cell r="AK21">
            <v>115056</v>
          </cell>
        </row>
        <row r="22">
          <cell r="E22">
            <v>5334</v>
          </cell>
          <cell r="F22" t="str">
            <v>BAGGAGE CART 14481</v>
          </cell>
          <cell r="G22">
            <v>10</v>
          </cell>
          <cell r="H22" t="str">
            <v>OPE.B14.KEL2</v>
          </cell>
          <cell r="I22">
            <v>14481</v>
          </cell>
          <cell r="J22">
            <v>39752</v>
          </cell>
          <cell r="K22">
            <v>43373</v>
          </cell>
          <cell r="L22">
            <v>87</v>
          </cell>
          <cell r="M22">
            <v>120</v>
          </cell>
          <cell r="N22">
            <v>33</v>
          </cell>
          <cell r="O22">
            <v>4500000</v>
          </cell>
          <cell r="P22">
            <v>153411</v>
          </cell>
          <cell r="Q22">
            <v>12784</v>
          </cell>
          <cell r="R22">
            <v>115056</v>
          </cell>
          <cell r="T22">
            <v>12784</v>
          </cell>
          <cell r="U22">
            <v>12784</v>
          </cell>
          <cell r="V22">
            <v>12784</v>
          </cell>
          <cell r="W22">
            <v>153408</v>
          </cell>
          <cell r="Y22">
            <v>12784</v>
          </cell>
          <cell r="Z22">
            <v>12784</v>
          </cell>
          <cell r="AA22">
            <v>12784</v>
          </cell>
          <cell r="AB22">
            <v>12784</v>
          </cell>
          <cell r="AC22">
            <v>12784</v>
          </cell>
          <cell r="AD22">
            <v>12784</v>
          </cell>
          <cell r="AE22">
            <v>12784</v>
          </cell>
          <cell r="AF22">
            <v>12784</v>
          </cell>
          <cell r="AG22">
            <v>12784</v>
          </cell>
          <cell r="AH22">
            <v>0</v>
          </cell>
          <cell r="AI22">
            <v>0</v>
          </cell>
          <cell r="AJ22">
            <v>0</v>
          </cell>
          <cell r="AK22">
            <v>115056</v>
          </cell>
        </row>
        <row r="23">
          <cell r="E23">
            <v>5335</v>
          </cell>
          <cell r="F23" t="str">
            <v>BAGGAGE CART 14482</v>
          </cell>
          <cell r="G23">
            <v>10</v>
          </cell>
          <cell r="H23" t="str">
            <v>OPE.B14.KEL2</v>
          </cell>
          <cell r="I23">
            <v>14482</v>
          </cell>
          <cell r="J23">
            <v>39752</v>
          </cell>
          <cell r="K23">
            <v>43373</v>
          </cell>
          <cell r="L23">
            <v>87</v>
          </cell>
          <cell r="M23">
            <v>120</v>
          </cell>
          <cell r="N23">
            <v>33</v>
          </cell>
          <cell r="O23">
            <v>4500000</v>
          </cell>
          <cell r="P23">
            <v>153411</v>
          </cell>
          <cell r="Q23">
            <v>12784</v>
          </cell>
          <cell r="R23">
            <v>115056</v>
          </cell>
          <cell r="T23">
            <v>12784</v>
          </cell>
          <cell r="U23">
            <v>12784</v>
          </cell>
          <cell r="V23">
            <v>12784</v>
          </cell>
          <cell r="W23">
            <v>153408</v>
          </cell>
          <cell r="Y23">
            <v>12784</v>
          </cell>
          <cell r="Z23">
            <v>12784</v>
          </cell>
          <cell r="AA23">
            <v>12784</v>
          </cell>
          <cell r="AB23">
            <v>12784</v>
          </cell>
          <cell r="AC23">
            <v>12784</v>
          </cell>
          <cell r="AD23">
            <v>12784</v>
          </cell>
          <cell r="AE23">
            <v>12784</v>
          </cell>
          <cell r="AF23">
            <v>12784</v>
          </cell>
          <cell r="AG23">
            <v>12784</v>
          </cell>
          <cell r="AH23">
            <v>0</v>
          </cell>
          <cell r="AI23">
            <v>0</v>
          </cell>
          <cell r="AJ23">
            <v>0</v>
          </cell>
          <cell r="AK23">
            <v>115056</v>
          </cell>
        </row>
        <row r="24">
          <cell r="E24">
            <v>5339</v>
          </cell>
          <cell r="F24" t="str">
            <v>PAX STEP MANUAL 95020</v>
          </cell>
          <cell r="G24">
            <v>10</v>
          </cell>
          <cell r="H24" t="str">
            <v>OPE.B05.KEL2</v>
          </cell>
          <cell r="I24">
            <v>95020</v>
          </cell>
          <cell r="J24">
            <v>39782</v>
          </cell>
          <cell r="K24">
            <v>43404</v>
          </cell>
          <cell r="L24">
            <v>86</v>
          </cell>
          <cell r="M24">
            <v>120</v>
          </cell>
          <cell r="N24">
            <v>34</v>
          </cell>
          <cell r="O24">
            <v>40000000</v>
          </cell>
          <cell r="P24">
            <v>1593133</v>
          </cell>
          <cell r="Q24">
            <v>122549</v>
          </cell>
          <cell r="R24">
            <v>1102941</v>
          </cell>
          <cell r="T24">
            <v>122549</v>
          </cell>
          <cell r="U24">
            <v>122549</v>
          </cell>
          <cell r="V24">
            <v>122549</v>
          </cell>
          <cell r="W24">
            <v>1470588</v>
          </cell>
          <cell r="Y24">
            <v>122549</v>
          </cell>
          <cell r="Z24">
            <v>122549</v>
          </cell>
          <cell r="AA24">
            <v>122549</v>
          </cell>
          <cell r="AB24">
            <v>122549</v>
          </cell>
          <cell r="AC24">
            <v>122549</v>
          </cell>
          <cell r="AD24">
            <v>122549</v>
          </cell>
          <cell r="AE24">
            <v>122549</v>
          </cell>
          <cell r="AF24">
            <v>122549</v>
          </cell>
          <cell r="AG24">
            <v>122549</v>
          </cell>
          <cell r="AH24">
            <v>122549</v>
          </cell>
          <cell r="AI24">
            <v>0</v>
          </cell>
          <cell r="AJ24">
            <v>0</v>
          </cell>
          <cell r="AK24">
            <v>1225490</v>
          </cell>
        </row>
        <row r="25">
          <cell r="E25">
            <v>5340</v>
          </cell>
          <cell r="F25" t="str">
            <v>CONVEYOR BELT MANUAL 92033</v>
          </cell>
          <cell r="G25">
            <v>10</v>
          </cell>
          <cell r="H25" t="str">
            <v>OPE.B02.KEL2</v>
          </cell>
          <cell r="I25">
            <v>92033</v>
          </cell>
          <cell r="J25">
            <v>39752</v>
          </cell>
          <cell r="K25">
            <v>43373</v>
          </cell>
          <cell r="L25">
            <v>87</v>
          </cell>
          <cell r="M25">
            <v>120</v>
          </cell>
          <cell r="N25">
            <v>33</v>
          </cell>
          <cell r="O25">
            <v>175000000</v>
          </cell>
          <cell r="P25">
            <v>5965910</v>
          </cell>
          <cell r="Q25">
            <v>497159</v>
          </cell>
          <cell r="R25">
            <v>4474431</v>
          </cell>
          <cell r="T25">
            <v>497159</v>
          </cell>
          <cell r="U25">
            <v>497159</v>
          </cell>
          <cell r="V25">
            <v>497159</v>
          </cell>
          <cell r="W25">
            <v>5965908</v>
          </cell>
          <cell r="Y25">
            <v>497159</v>
          </cell>
          <cell r="Z25">
            <v>497159</v>
          </cell>
          <cell r="AA25">
            <v>497159</v>
          </cell>
          <cell r="AB25">
            <v>497159</v>
          </cell>
          <cell r="AC25">
            <v>497159</v>
          </cell>
          <cell r="AD25">
            <v>497159</v>
          </cell>
          <cell r="AE25">
            <v>497159</v>
          </cell>
          <cell r="AF25">
            <v>497159</v>
          </cell>
          <cell r="AG25">
            <v>497159</v>
          </cell>
          <cell r="AH25">
            <v>0</v>
          </cell>
          <cell r="AI25">
            <v>0</v>
          </cell>
          <cell r="AJ25">
            <v>0</v>
          </cell>
          <cell r="AK25">
            <v>4474431</v>
          </cell>
        </row>
        <row r="26">
          <cell r="E26">
            <v>5341</v>
          </cell>
          <cell r="F26" t="str">
            <v>TOW BAR 16072</v>
          </cell>
          <cell r="G26">
            <v>15</v>
          </cell>
          <cell r="H26" t="str">
            <v>OPE.B16.KEL2</v>
          </cell>
          <cell r="I26">
            <v>16072</v>
          </cell>
          <cell r="J26">
            <v>39752</v>
          </cell>
          <cell r="K26">
            <v>45199</v>
          </cell>
          <cell r="L26">
            <v>87</v>
          </cell>
          <cell r="M26">
            <v>180</v>
          </cell>
          <cell r="N26">
            <v>93</v>
          </cell>
          <cell r="O26">
            <v>24000000</v>
          </cell>
          <cell r="P26">
            <v>1741926</v>
          </cell>
          <cell r="Q26">
            <v>24194</v>
          </cell>
          <cell r="R26">
            <v>217746</v>
          </cell>
          <cell r="T26">
            <v>24194</v>
          </cell>
          <cell r="U26">
            <v>24194</v>
          </cell>
          <cell r="V26">
            <v>24194</v>
          </cell>
          <cell r="W26">
            <v>290328</v>
          </cell>
          <cell r="Y26">
            <v>24194</v>
          </cell>
          <cell r="Z26">
            <v>24194</v>
          </cell>
          <cell r="AA26">
            <v>24194</v>
          </cell>
          <cell r="AB26">
            <v>24194</v>
          </cell>
          <cell r="AC26">
            <v>24194</v>
          </cell>
          <cell r="AD26">
            <v>24194</v>
          </cell>
          <cell r="AE26">
            <v>24194</v>
          </cell>
          <cell r="AF26">
            <v>24194</v>
          </cell>
          <cell r="AG26">
            <v>24194</v>
          </cell>
          <cell r="AH26">
            <v>24194</v>
          </cell>
          <cell r="AI26">
            <v>24194</v>
          </cell>
          <cell r="AJ26">
            <v>24194</v>
          </cell>
          <cell r="AK26">
            <v>290328</v>
          </cell>
        </row>
        <row r="27">
          <cell r="E27">
            <v>5342</v>
          </cell>
          <cell r="F27" t="str">
            <v>BAGGAGE CART 14483</v>
          </cell>
          <cell r="G27">
            <v>10</v>
          </cell>
          <cell r="H27" t="str">
            <v>OPE.B14.KEL2</v>
          </cell>
          <cell r="I27">
            <v>14483</v>
          </cell>
          <cell r="J27">
            <v>39752</v>
          </cell>
          <cell r="K27">
            <v>43373</v>
          </cell>
          <cell r="L27">
            <v>87</v>
          </cell>
          <cell r="M27">
            <v>120</v>
          </cell>
          <cell r="N27">
            <v>33</v>
          </cell>
          <cell r="O27">
            <v>4500000</v>
          </cell>
          <cell r="P27">
            <v>153411</v>
          </cell>
          <cell r="Q27">
            <v>12784</v>
          </cell>
          <cell r="R27">
            <v>115056</v>
          </cell>
          <cell r="T27">
            <v>12784</v>
          </cell>
          <cell r="U27">
            <v>12784</v>
          </cell>
          <cell r="V27">
            <v>12784</v>
          </cell>
          <cell r="W27">
            <v>153408</v>
          </cell>
          <cell r="Y27">
            <v>12784</v>
          </cell>
          <cell r="Z27">
            <v>12784</v>
          </cell>
          <cell r="AA27">
            <v>12784</v>
          </cell>
          <cell r="AB27">
            <v>12784</v>
          </cell>
          <cell r="AC27">
            <v>12784</v>
          </cell>
          <cell r="AD27">
            <v>12784</v>
          </cell>
          <cell r="AE27">
            <v>12784</v>
          </cell>
          <cell r="AF27">
            <v>12784</v>
          </cell>
          <cell r="AG27">
            <v>12784</v>
          </cell>
          <cell r="AH27">
            <v>0</v>
          </cell>
          <cell r="AI27">
            <v>0</v>
          </cell>
          <cell r="AJ27">
            <v>0</v>
          </cell>
          <cell r="AK27">
            <v>115056</v>
          </cell>
        </row>
        <row r="28">
          <cell r="E28">
            <v>5343</v>
          </cell>
          <cell r="F28" t="str">
            <v>BAGGAGE CART 14484</v>
          </cell>
          <cell r="G28">
            <v>10</v>
          </cell>
          <cell r="H28" t="str">
            <v>OPE.B14.KEL2</v>
          </cell>
          <cell r="I28">
            <v>14484</v>
          </cell>
          <cell r="J28">
            <v>39752</v>
          </cell>
          <cell r="K28">
            <v>43373</v>
          </cell>
          <cell r="L28">
            <v>87</v>
          </cell>
          <cell r="M28">
            <v>120</v>
          </cell>
          <cell r="N28">
            <v>33</v>
          </cell>
          <cell r="O28">
            <v>4500000</v>
          </cell>
          <cell r="P28">
            <v>153411</v>
          </cell>
          <cell r="Q28">
            <v>12784</v>
          </cell>
          <cell r="R28">
            <v>115056</v>
          </cell>
          <cell r="T28">
            <v>12784</v>
          </cell>
          <cell r="U28">
            <v>12784</v>
          </cell>
          <cell r="V28">
            <v>12784</v>
          </cell>
          <cell r="W28">
            <v>153408</v>
          </cell>
          <cell r="Y28">
            <v>12784</v>
          </cell>
          <cell r="Z28">
            <v>12784</v>
          </cell>
          <cell r="AA28">
            <v>12784</v>
          </cell>
          <cell r="AB28">
            <v>12784</v>
          </cell>
          <cell r="AC28">
            <v>12784</v>
          </cell>
          <cell r="AD28">
            <v>12784</v>
          </cell>
          <cell r="AE28">
            <v>12784</v>
          </cell>
          <cell r="AF28">
            <v>12784</v>
          </cell>
          <cell r="AG28">
            <v>12784</v>
          </cell>
          <cell r="AH28">
            <v>0</v>
          </cell>
          <cell r="AI28">
            <v>0</v>
          </cell>
          <cell r="AJ28">
            <v>0</v>
          </cell>
          <cell r="AK28">
            <v>115056</v>
          </cell>
        </row>
        <row r="29">
          <cell r="E29">
            <v>5344</v>
          </cell>
          <cell r="F29" t="str">
            <v>BAGGAGE CART 14485</v>
          </cell>
          <cell r="G29">
            <v>10</v>
          </cell>
          <cell r="H29" t="str">
            <v>OPE.B14.KEL2</v>
          </cell>
          <cell r="I29">
            <v>14485</v>
          </cell>
          <cell r="J29">
            <v>39752</v>
          </cell>
          <cell r="K29">
            <v>43373</v>
          </cell>
          <cell r="L29">
            <v>87</v>
          </cell>
          <cell r="M29">
            <v>120</v>
          </cell>
          <cell r="N29">
            <v>33</v>
          </cell>
          <cell r="O29">
            <v>4500000</v>
          </cell>
          <cell r="P29">
            <v>153411</v>
          </cell>
          <cell r="Q29">
            <v>12784</v>
          </cell>
          <cell r="R29">
            <v>115056</v>
          </cell>
          <cell r="T29">
            <v>12784</v>
          </cell>
          <cell r="U29">
            <v>12784</v>
          </cell>
          <cell r="V29">
            <v>12784</v>
          </cell>
          <cell r="W29">
            <v>153408</v>
          </cell>
          <cell r="Y29">
            <v>12784</v>
          </cell>
          <cell r="Z29">
            <v>12784</v>
          </cell>
          <cell r="AA29">
            <v>12784</v>
          </cell>
          <cell r="AB29">
            <v>12784</v>
          </cell>
          <cell r="AC29">
            <v>12784</v>
          </cell>
          <cell r="AD29">
            <v>12784</v>
          </cell>
          <cell r="AE29">
            <v>12784</v>
          </cell>
          <cell r="AF29">
            <v>12784</v>
          </cell>
          <cell r="AG29">
            <v>12784</v>
          </cell>
          <cell r="AH29">
            <v>0</v>
          </cell>
          <cell r="AI29">
            <v>0</v>
          </cell>
          <cell r="AJ29">
            <v>0</v>
          </cell>
          <cell r="AK29">
            <v>115056</v>
          </cell>
        </row>
        <row r="30">
          <cell r="E30">
            <v>5345</v>
          </cell>
          <cell r="F30" t="str">
            <v>BAGGAGE CART 14486</v>
          </cell>
          <cell r="G30">
            <v>10</v>
          </cell>
          <cell r="H30" t="str">
            <v>OPE.B14.KEL2</v>
          </cell>
          <cell r="I30">
            <v>14486</v>
          </cell>
          <cell r="J30">
            <v>39752</v>
          </cell>
          <cell r="K30">
            <v>43373</v>
          </cell>
          <cell r="L30">
            <v>87</v>
          </cell>
          <cell r="M30">
            <v>120</v>
          </cell>
          <cell r="N30">
            <v>33</v>
          </cell>
          <cell r="O30">
            <v>4500000</v>
          </cell>
          <cell r="P30">
            <v>153411</v>
          </cell>
          <cell r="Q30">
            <v>12784</v>
          </cell>
          <cell r="R30">
            <v>115056</v>
          </cell>
          <cell r="T30">
            <v>12784</v>
          </cell>
          <cell r="U30">
            <v>12784</v>
          </cell>
          <cell r="V30">
            <v>12784</v>
          </cell>
          <cell r="W30">
            <v>153408</v>
          </cell>
          <cell r="Y30">
            <v>12784</v>
          </cell>
          <cell r="Z30">
            <v>12784</v>
          </cell>
          <cell r="AA30">
            <v>12784</v>
          </cell>
          <cell r="AB30">
            <v>12784</v>
          </cell>
          <cell r="AC30">
            <v>12784</v>
          </cell>
          <cell r="AD30">
            <v>12784</v>
          </cell>
          <cell r="AE30">
            <v>12784</v>
          </cell>
          <cell r="AF30">
            <v>12784</v>
          </cell>
          <cell r="AG30">
            <v>12784</v>
          </cell>
          <cell r="AH30">
            <v>0</v>
          </cell>
          <cell r="AI30">
            <v>0</v>
          </cell>
          <cell r="AJ30">
            <v>0</v>
          </cell>
          <cell r="AK30">
            <v>115056</v>
          </cell>
        </row>
        <row r="31">
          <cell r="E31">
            <v>5346</v>
          </cell>
          <cell r="F31" t="str">
            <v>BAGGAGE CART 14487</v>
          </cell>
          <cell r="G31">
            <v>10</v>
          </cell>
          <cell r="H31" t="str">
            <v>OPE.B14.KEL2</v>
          </cell>
          <cell r="I31">
            <v>14487</v>
          </cell>
          <cell r="J31">
            <v>39752</v>
          </cell>
          <cell r="K31">
            <v>43373</v>
          </cell>
          <cell r="L31">
            <v>87</v>
          </cell>
          <cell r="M31">
            <v>120</v>
          </cell>
          <cell r="N31">
            <v>33</v>
          </cell>
          <cell r="O31">
            <v>4500000</v>
          </cell>
          <cell r="P31">
            <v>153411</v>
          </cell>
          <cell r="Q31">
            <v>12784</v>
          </cell>
          <cell r="R31">
            <v>115056</v>
          </cell>
          <cell r="T31">
            <v>12784</v>
          </cell>
          <cell r="U31">
            <v>12784</v>
          </cell>
          <cell r="V31">
            <v>12784</v>
          </cell>
          <cell r="W31">
            <v>153408</v>
          </cell>
          <cell r="Y31">
            <v>12784</v>
          </cell>
          <cell r="Z31">
            <v>12784</v>
          </cell>
          <cell r="AA31">
            <v>12784</v>
          </cell>
          <cell r="AB31">
            <v>12784</v>
          </cell>
          <cell r="AC31">
            <v>12784</v>
          </cell>
          <cell r="AD31">
            <v>12784</v>
          </cell>
          <cell r="AE31">
            <v>12784</v>
          </cell>
          <cell r="AF31">
            <v>12784</v>
          </cell>
          <cell r="AG31">
            <v>12784</v>
          </cell>
          <cell r="AH31">
            <v>0</v>
          </cell>
          <cell r="AI31">
            <v>0</v>
          </cell>
          <cell r="AJ31">
            <v>0</v>
          </cell>
          <cell r="AK31">
            <v>115056</v>
          </cell>
        </row>
        <row r="32">
          <cell r="E32">
            <v>5347</v>
          </cell>
          <cell r="F32" t="str">
            <v>BAGGAGE CART 14488</v>
          </cell>
          <cell r="G32">
            <v>10</v>
          </cell>
          <cell r="H32" t="str">
            <v>OPE.B14.KEL2</v>
          </cell>
          <cell r="I32">
            <v>14488</v>
          </cell>
          <cell r="J32">
            <v>39752</v>
          </cell>
          <cell r="K32">
            <v>43373</v>
          </cell>
          <cell r="L32">
            <v>87</v>
          </cell>
          <cell r="M32">
            <v>120</v>
          </cell>
          <cell r="N32">
            <v>33</v>
          </cell>
          <cell r="O32">
            <v>4500000</v>
          </cell>
          <cell r="P32">
            <v>153411</v>
          </cell>
          <cell r="Q32">
            <v>12784</v>
          </cell>
          <cell r="R32">
            <v>115056</v>
          </cell>
          <cell r="T32">
            <v>12784</v>
          </cell>
          <cell r="U32">
            <v>12784</v>
          </cell>
          <cell r="V32">
            <v>12784</v>
          </cell>
          <cell r="W32">
            <v>153408</v>
          </cell>
          <cell r="Y32">
            <v>12784</v>
          </cell>
          <cell r="Z32">
            <v>12784</v>
          </cell>
          <cell r="AA32">
            <v>12784</v>
          </cell>
          <cell r="AB32">
            <v>12784</v>
          </cell>
          <cell r="AC32">
            <v>12784</v>
          </cell>
          <cell r="AD32">
            <v>12784</v>
          </cell>
          <cell r="AE32">
            <v>12784</v>
          </cell>
          <cell r="AF32">
            <v>12784</v>
          </cell>
          <cell r="AG32">
            <v>12784</v>
          </cell>
          <cell r="AH32">
            <v>0</v>
          </cell>
          <cell r="AI32">
            <v>0</v>
          </cell>
          <cell r="AJ32">
            <v>0</v>
          </cell>
          <cell r="AK32">
            <v>115056</v>
          </cell>
        </row>
        <row r="33">
          <cell r="E33">
            <v>5378</v>
          </cell>
          <cell r="F33" t="str">
            <v>BAGGAGE CART 14048</v>
          </cell>
          <cell r="G33">
            <v>10</v>
          </cell>
          <cell r="H33" t="str">
            <v>OPE.B14.KEL2</v>
          </cell>
          <cell r="I33">
            <v>14048</v>
          </cell>
          <cell r="J33">
            <v>39903</v>
          </cell>
          <cell r="K33">
            <v>43524</v>
          </cell>
          <cell r="L33">
            <v>82</v>
          </cell>
          <cell r="M33">
            <v>120</v>
          </cell>
          <cell r="N33">
            <v>38</v>
          </cell>
          <cell r="O33">
            <v>12300000</v>
          </cell>
          <cell r="P33">
            <v>802466</v>
          </cell>
          <cell r="Q33">
            <v>47204</v>
          </cell>
          <cell r="R33">
            <v>424836</v>
          </cell>
          <cell r="T33">
            <v>47204</v>
          </cell>
          <cell r="U33">
            <v>47204</v>
          </cell>
          <cell r="V33">
            <v>47204</v>
          </cell>
          <cell r="W33">
            <v>566448</v>
          </cell>
          <cell r="Y33">
            <v>47204</v>
          </cell>
          <cell r="Z33">
            <v>47204</v>
          </cell>
          <cell r="AA33">
            <v>47204</v>
          </cell>
          <cell r="AB33">
            <v>47204</v>
          </cell>
          <cell r="AC33">
            <v>47204</v>
          </cell>
          <cell r="AD33">
            <v>47204</v>
          </cell>
          <cell r="AE33">
            <v>47204</v>
          </cell>
          <cell r="AF33">
            <v>47204</v>
          </cell>
          <cell r="AG33">
            <v>47204</v>
          </cell>
          <cell r="AH33">
            <v>47204</v>
          </cell>
          <cell r="AI33">
            <v>47204</v>
          </cell>
          <cell r="AJ33">
            <v>47204</v>
          </cell>
          <cell r="AK33">
            <v>566448</v>
          </cell>
        </row>
        <row r="34">
          <cell r="E34">
            <v>5379</v>
          </cell>
          <cell r="F34" t="str">
            <v>BAGGAGE CART 14260</v>
          </cell>
          <cell r="G34">
            <v>10</v>
          </cell>
          <cell r="H34" t="str">
            <v>OPE.B14.KEL2</v>
          </cell>
          <cell r="I34">
            <v>14260</v>
          </cell>
          <cell r="J34">
            <v>39903</v>
          </cell>
          <cell r="K34">
            <v>43524</v>
          </cell>
          <cell r="L34">
            <v>82</v>
          </cell>
          <cell r="M34">
            <v>120</v>
          </cell>
          <cell r="N34">
            <v>38</v>
          </cell>
          <cell r="O34">
            <v>10750000</v>
          </cell>
          <cell r="P34">
            <v>701336</v>
          </cell>
          <cell r="Q34">
            <v>41256</v>
          </cell>
          <cell r="R34">
            <v>371304</v>
          </cell>
          <cell r="T34">
            <v>41256</v>
          </cell>
          <cell r="U34">
            <v>41256</v>
          </cell>
          <cell r="V34">
            <v>41256</v>
          </cell>
          <cell r="W34">
            <v>495072</v>
          </cell>
          <cell r="Y34">
            <v>41256</v>
          </cell>
          <cell r="Z34">
            <v>41256</v>
          </cell>
          <cell r="AA34">
            <v>41256</v>
          </cell>
          <cell r="AB34">
            <v>41256</v>
          </cell>
          <cell r="AC34">
            <v>41256</v>
          </cell>
          <cell r="AD34">
            <v>41256</v>
          </cell>
          <cell r="AE34">
            <v>41256</v>
          </cell>
          <cell r="AF34">
            <v>41256</v>
          </cell>
          <cell r="AG34">
            <v>41256</v>
          </cell>
          <cell r="AH34">
            <v>41256</v>
          </cell>
          <cell r="AI34">
            <v>41256</v>
          </cell>
          <cell r="AJ34">
            <v>41256</v>
          </cell>
          <cell r="AK34">
            <v>495072</v>
          </cell>
        </row>
        <row r="35">
          <cell r="E35">
            <v>5382</v>
          </cell>
          <cell r="F35" t="str">
            <v>CONVEYOR BELT MANUAL 92035</v>
          </cell>
          <cell r="G35">
            <v>10</v>
          </cell>
          <cell r="H35" t="str">
            <v>OPE.B02.KEL2</v>
          </cell>
          <cell r="I35">
            <v>92035</v>
          </cell>
          <cell r="J35">
            <v>39782</v>
          </cell>
          <cell r="K35">
            <v>43404</v>
          </cell>
          <cell r="L35">
            <v>86</v>
          </cell>
          <cell r="M35">
            <v>120</v>
          </cell>
          <cell r="N35">
            <v>34</v>
          </cell>
          <cell r="O35">
            <v>175000000</v>
          </cell>
          <cell r="P35">
            <v>6969974</v>
          </cell>
          <cell r="Q35">
            <v>536152</v>
          </cell>
          <cell r="R35">
            <v>4825368</v>
          </cell>
          <cell r="T35">
            <v>536152</v>
          </cell>
          <cell r="U35">
            <v>536152</v>
          </cell>
          <cell r="V35">
            <v>536152</v>
          </cell>
          <cell r="W35">
            <v>6433824</v>
          </cell>
          <cell r="Y35">
            <v>536152</v>
          </cell>
          <cell r="Z35">
            <v>536152</v>
          </cell>
          <cell r="AA35">
            <v>536152</v>
          </cell>
          <cell r="AB35">
            <v>536152</v>
          </cell>
          <cell r="AC35">
            <v>536152</v>
          </cell>
          <cell r="AD35">
            <v>536152</v>
          </cell>
          <cell r="AE35">
            <v>536152</v>
          </cell>
          <cell r="AF35">
            <v>536152</v>
          </cell>
          <cell r="AG35">
            <v>536152</v>
          </cell>
          <cell r="AH35">
            <v>536152</v>
          </cell>
          <cell r="AI35">
            <v>0</v>
          </cell>
          <cell r="AJ35">
            <v>0</v>
          </cell>
          <cell r="AK35">
            <v>5361520</v>
          </cell>
        </row>
        <row r="36">
          <cell r="E36">
            <v>5383</v>
          </cell>
          <cell r="F36" t="str">
            <v>TOW BAR 16080</v>
          </cell>
          <cell r="G36">
            <v>15</v>
          </cell>
          <cell r="H36" t="str">
            <v>OPE.B16.KEL2</v>
          </cell>
          <cell r="I36">
            <v>16080</v>
          </cell>
          <cell r="J36">
            <v>39782</v>
          </cell>
          <cell r="K36">
            <v>45230</v>
          </cell>
          <cell r="L36">
            <v>86</v>
          </cell>
          <cell r="M36">
            <v>180</v>
          </cell>
          <cell r="N36">
            <v>94</v>
          </cell>
          <cell r="O36">
            <v>98655166</v>
          </cell>
          <cell r="P36">
            <v>7980760</v>
          </cell>
          <cell r="Q36">
            <v>109325</v>
          </cell>
          <cell r="R36">
            <v>983925</v>
          </cell>
          <cell r="T36">
            <v>109325</v>
          </cell>
          <cell r="U36">
            <v>109325</v>
          </cell>
          <cell r="V36">
            <v>109325</v>
          </cell>
          <cell r="W36">
            <v>1311900</v>
          </cell>
          <cell r="Y36">
            <v>109325</v>
          </cell>
          <cell r="Z36">
            <v>109325</v>
          </cell>
          <cell r="AA36">
            <v>109325</v>
          </cell>
          <cell r="AB36">
            <v>109325</v>
          </cell>
          <cell r="AC36">
            <v>109325</v>
          </cell>
          <cell r="AD36">
            <v>109325</v>
          </cell>
          <cell r="AE36">
            <v>109325</v>
          </cell>
          <cell r="AF36">
            <v>109325</v>
          </cell>
          <cell r="AG36">
            <v>109325</v>
          </cell>
          <cell r="AH36">
            <v>109325</v>
          </cell>
          <cell r="AI36">
            <v>109325</v>
          </cell>
          <cell r="AJ36">
            <v>109325</v>
          </cell>
          <cell r="AK36">
            <v>1311900</v>
          </cell>
        </row>
        <row r="37">
          <cell r="E37">
            <v>5384</v>
          </cell>
          <cell r="F37" t="str">
            <v>LAVATORY CART 91001</v>
          </cell>
          <cell r="G37">
            <v>10</v>
          </cell>
          <cell r="H37" t="str">
            <v>OPE.B11.KEL2</v>
          </cell>
          <cell r="I37">
            <v>91001</v>
          </cell>
          <cell r="J37">
            <v>39782</v>
          </cell>
          <cell r="K37">
            <v>43404</v>
          </cell>
          <cell r="L37">
            <v>86</v>
          </cell>
          <cell r="M37">
            <v>120</v>
          </cell>
          <cell r="N37">
            <v>34</v>
          </cell>
          <cell r="O37">
            <v>8000000</v>
          </cell>
          <cell r="P37">
            <v>318624</v>
          </cell>
          <cell r="Q37">
            <v>24510</v>
          </cell>
          <cell r="R37">
            <v>220590</v>
          </cell>
          <cell r="T37">
            <v>24510</v>
          </cell>
          <cell r="U37">
            <v>24510</v>
          </cell>
          <cell r="V37">
            <v>24510</v>
          </cell>
          <cell r="W37">
            <v>294120</v>
          </cell>
          <cell r="Y37">
            <v>24510</v>
          </cell>
          <cell r="Z37">
            <v>24510</v>
          </cell>
          <cell r="AA37">
            <v>24510</v>
          </cell>
          <cell r="AB37">
            <v>24510</v>
          </cell>
          <cell r="AC37">
            <v>24510</v>
          </cell>
          <cell r="AD37">
            <v>24510</v>
          </cell>
          <cell r="AE37">
            <v>24510</v>
          </cell>
          <cell r="AF37">
            <v>24510</v>
          </cell>
          <cell r="AG37">
            <v>24510</v>
          </cell>
          <cell r="AH37">
            <v>24510</v>
          </cell>
          <cell r="AI37">
            <v>0</v>
          </cell>
          <cell r="AJ37">
            <v>0</v>
          </cell>
          <cell r="AK37">
            <v>245100</v>
          </cell>
        </row>
        <row r="38">
          <cell r="E38">
            <v>5385</v>
          </cell>
          <cell r="F38" t="str">
            <v>CONVEYOR BELT MANUAL 92039</v>
          </cell>
          <cell r="G38">
            <v>10</v>
          </cell>
          <cell r="H38" t="str">
            <v>OPE.B02.KEL2</v>
          </cell>
          <cell r="I38">
            <v>92039</v>
          </cell>
          <cell r="J38">
            <v>39782</v>
          </cell>
          <cell r="K38">
            <v>43404</v>
          </cell>
          <cell r="L38">
            <v>86</v>
          </cell>
          <cell r="M38">
            <v>120</v>
          </cell>
          <cell r="N38">
            <v>34</v>
          </cell>
          <cell r="O38">
            <v>175000000</v>
          </cell>
          <cell r="P38">
            <v>6969974</v>
          </cell>
          <cell r="Q38">
            <v>536152</v>
          </cell>
          <cell r="R38">
            <v>4825368</v>
          </cell>
          <cell r="T38">
            <v>536152</v>
          </cell>
          <cell r="U38">
            <v>536152</v>
          </cell>
          <cell r="V38">
            <v>536152</v>
          </cell>
          <cell r="W38">
            <v>6433824</v>
          </cell>
          <cell r="Y38">
            <v>536152</v>
          </cell>
          <cell r="Z38">
            <v>536152</v>
          </cell>
          <cell r="AA38">
            <v>536152</v>
          </cell>
          <cell r="AB38">
            <v>536152</v>
          </cell>
          <cell r="AC38">
            <v>536152</v>
          </cell>
          <cell r="AD38">
            <v>536152</v>
          </cell>
          <cell r="AE38">
            <v>536152</v>
          </cell>
          <cell r="AF38">
            <v>536152</v>
          </cell>
          <cell r="AG38">
            <v>536152</v>
          </cell>
          <cell r="AH38">
            <v>536152</v>
          </cell>
          <cell r="AI38">
            <v>0</v>
          </cell>
          <cell r="AJ38">
            <v>0</v>
          </cell>
          <cell r="AK38">
            <v>5361520</v>
          </cell>
        </row>
        <row r="39">
          <cell r="E39">
            <v>5387</v>
          </cell>
          <cell r="F39" t="str">
            <v>TOW BAR 16040</v>
          </cell>
          <cell r="G39">
            <v>15</v>
          </cell>
          <cell r="H39" t="str">
            <v>OPE.B16.KEL2</v>
          </cell>
          <cell r="I39">
            <v>16040</v>
          </cell>
          <cell r="J39">
            <v>39782</v>
          </cell>
          <cell r="K39">
            <v>45230</v>
          </cell>
          <cell r="L39">
            <v>86</v>
          </cell>
          <cell r="M39">
            <v>180</v>
          </cell>
          <cell r="N39">
            <v>94</v>
          </cell>
          <cell r="O39">
            <v>76765111</v>
          </cell>
          <cell r="P39">
            <v>6209948</v>
          </cell>
          <cell r="Q39">
            <v>85068</v>
          </cell>
          <cell r="R39">
            <v>765612</v>
          </cell>
          <cell r="T39">
            <v>85068</v>
          </cell>
          <cell r="U39">
            <v>85068</v>
          </cell>
          <cell r="V39">
            <v>85068</v>
          </cell>
          <cell r="W39">
            <v>1020816</v>
          </cell>
          <cell r="Y39">
            <v>85068</v>
          </cell>
          <cell r="Z39">
            <v>85068</v>
          </cell>
          <cell r="AA39">
            <v>85068</v>
          </cell>
          <cell r="AB39">
            <v>85068</v>
          </cell>
          <cell r="AC39">
            <v>85068</v>
          </cell>
          <cell r="AD39">
            <v>85068</v>
          </cell>
          <cell r="AE39">
            <v>85068</v>
          </cell>
          <cell r="AF39">
            <v>85068</v>
          </cell>
          <cell r="AG39">
            <v>85068</v>
          </cell>
          <cell r="AH39">
            <v>85068</v>
          </cell>
          <cell r="AI39">
            <v>85068</v>
          </cell>
          <cell r="AJ39">
            <v>85068</v>
          </cell>
          <cell r="AK39">
            <v>1020816</v>
          </cell>
        </row>
        <row r="40">
          <cell r="E40">
            <v>5423</v>
          </cell>
          <cell r="F40" t="str">
            <v>PALLET DOLLIES 20 FEET 26008</v>
          </cell>
          <cell r="G40">
            <v>15</v>
          </cell>
          <cell r="H40" t="str">
            <v>OPE.B24.KEL2</v>
          </cell>
          <cell r="I40">
            <v>26008</v>
          </cell>
          <cell r="J40">
            <v>39721</v>
          </cell>
          <cell r="K40">
            <v>45169</v>
          </cell>
          <cell r="L40">
            <v>88</v>
          </cell>
          <cell r="M40">
            <v>180</v>
          </cell>
          <cell r="N40">
            <v>92</v>
          </cell>
          <cell r="O40">
            <v>134919376</v>
          </cell>
          <cell r="P40">
            <v>8676872</v>
          </cell>
          <cell r="Q40">
            <v>122210</v>
          </cell>
          <cell r="R40">
            <v>1099890</v>
          </cell>
          <cell r="T40">
            <v>122210</v>
          </cell>
          <cell r="U40">
            <v>122210</v>
          </cell>
          <cell r="V40">
            <v>122210</v>
          </cell>
          <cell r="W40">
            <v>1466520</v>
          </cell>
          <cell r="Y40">
            <v>122210</v>
          </cell>
          <cell r="Z40">
            <v>122210</v>
          </cell>
          <cell r="AA40">
            <v>122210</v>
          </cell>
          <cell r="AB40">
            <v>122210</v>
          </cell>
          <cell r="AC40">
            <v>122210</v>
          </cell>
          <cell r="AD40">
            <v>122210</v>
          </cell>
          <cell r="AE40">
            <v>122210</v>
          </cell>
          <cell r="AF40">
            <v>122210</v>
          </cell>
          <cell r="AG40">
            <v>122210</v>
          </cell>
          <cell r="AH40">
            <v>122210</v>
          </cell>
          <cell r="AI40">
            <v>122210</v>
          </cell>
          <cell r="AJ40">
            <v>122210</v>
          </cell>
          <cell r="AK40">
            <v>1466520</v>
          </cell>
        </row>
        <row r="41">
          <cell r="E41">
            <v>5424</v>
          </cell>
          <cell r="F41" t="str">
            <v>PALLET DOLLIES 20 FEET 26009</v>
          </cell>
          <cell r="G41">
            <v>15</v>
          </cell>
          <cell r="H41" t="str">
            <v>OPE.B24.KEL2</v>
          </cell>
          <cell r="I41">
            <v>26009</v>
          </cell>
          <cell r="J41">
            <v>39721</v>
          </cell>
          <cell r="K41">
            <v>45169</v>
          </cell>
          <cell r="L41">
            <v>88</v>
          </cell>
          <cell r="M41">
            <v>180</v>
          </cell>
          <cell r="N41">
            <v>92</v>
          </cell>
          <cell r="O41">
            <v>134919376</v>
          </cell>
          <cell r="P41">
            <v>8676872</v>
          </cell>
          <cell r="Q41">
            <v>122210</v>
          </cell>
          <cell r="R41">
            <v>1099890</v>
          </cell>
          <cell r="T41">
            <v>122210</v>
          </cell>
          <cell r="U41">
            <v>122210</v>
          </cell>
          <cell r="V41">
            <v>122210</v>
          </cell>
          <cell r="W41">
            <v>1466520</v>
          </cell>
          <cell r="Y41">
            <v>122210</v>
          </cell>
          <cell r="Z41">
            <v>122210</v>
          </cell>
          <cell r="AA41">
            <v>122210</v>
          </cell>
          <cell r="AB41">
            <v>122210</v>
          </cell>
          <cell r="AC41">
            <v>122210</v>
          </cell>
          <cell r="AD41">
            <v>122210</v>
          </cell>
          <cell r="AE41">
            <v>122210</v>
          </cell>
          <cell r="AF41">
            <v>122210</v>
          </cell>
          <cell r="AG41">
            <v>122210</v>
          </cell>
          <cell r="AH41">
            <v>122210</v>
          </cell>
          <cell r="AI41">
            <v>122210</v>
          </cell>
          <cell r="AJ41">
            <v>122210</v>
          </cell>
          <cell r="AK41">
            <v>1466520</v>
          </cell>
        </row>
        <row r="42">
          <cell r="E42">
            <v>5425</v>
          </cell>
          <cell r="F42" t="str">
            <v>PALLET DOLLIES 20 FEET 26010</v>
          </cell>
          <cell r="G42">
            <v>15</v>
          </cell>
          <cell r="H42" t="str">
            <v>OPE.B24.KEL2</v>
          </cell>
          <cell r="I42">
            <v>26010</v>
          </cell>
          <cell r="J42">
            <v>39721</v>
          </cell>
          <cell r="K42">
            <v>45169</v>
          </cell>
          <cell r="L42">
            <v>88</v>
          </cell>
          <cell r="M42">
            <v>180</v>
          </cell>
          <cell r="N42">
            <v>92</v>
          </cell>
          <cell r="O42">
            <v>134919376</v>
          </cell>
          <cell r="P42">
            <v>8676872</v>
          </cell>
          <cell r="Q42">
            <v>122210</v>
          </cell>
          <cell r="R42">
            <v>1099890</v>
          </cell>
          <cell r="T42">
            <v>122210</v>
          </cell>
          <cell r="U42">
            <v>122210</v>
          </cell>
          <cell r="V42">
            <v>122210</v>
          </cell>
          <cell r="W42">
            <v>1466520</v>
          </cell>
          <cell r="Y42">
            <v>122210</v>
          </cell>
          <cell r="Z42">
            <v>122210</v>
          </cell>
          <cell r="AA42">
            <v>122210</v>
          </cell>
          <cell r="AB42">
            <v>122210</v>
          </cell>
          <cell r="AC42">
            <v>122210</v>
          </cell>
          <cell r="AD42">
            <v>122210</v>
          </cell>
          <cell r="AE42">
            <v>122210</v>
          </cell>
          <cell r="AF42">
            <v>122210</v>
          </cell>
          <cell r="AG42">
            <v>122210</v>
          </cell>
          <cell r="AH42">
            <v>122210</v>
          </cell>
          <cell r="AI42">
            <v>122210</v>
          </cell>
          <cell r="AJ42">
            <v>122210</v>
          </cell>
          <cell r="AK42">
            <v>1466520</v>
          </cell>
        </row>
        <row r="43">
          <cell r="E43">
            <v>5426</v>
          </cell>
          <cell r="F43" t="str">
            <v>PALLET DOLLIES 20 FEET 26004</v>
          </cell>
          <cell r="G43">
            <v>15</v>
          </cell>
          <cell r="H43" t="str">
            <v>OPE.B24.KEL2</v>
          </cell>
          <cell r="I43">
            <v>26004</v>
          </cell>
          <cell r="J43">
            <v>39721</v>
          </cell>
          <cell r="K43">
            <v>45169</v>
          </cell>
          <cell r="L43">
            <v>88</v>
          </cell>
          <cell r="M43">
            <v>180</v>
          </cell>
          <cell r="N43">
            <v>92</v>
          </cell>
          <cell r="O43">
            <v>134919376</v>
          </cell>
          <cell r="P43">
            <v>8676872</v>
          </cell>
          <cell r="Q43">
            <v>122210</v>
          </cell>
          <cell r="R43">
            <v>1099890</v>
          </cell>
          <cell r="T43">
            <v>122210</v>
          </cell>
          <cell r="U43">
            <v>122210</v>
          </cell>
          <cell r="V43">
            <v>122210</v>
          </cell>
          <cell r="W43">
            <v>1466520</v>
          </cell>
          <cell r="Y43">
            <v>122210</v>
          </cell>
          <cell r="Z43">
            <v>122210</v>
          </cell>
          <cell r="AA43">
            <v>122210</v>
          </cell>
          <cell r="AB43">
            <v>122210</v>
          </cell>
          <cell r="AC43">
            <v>122210</v>
          </cell>
          <cell r="AD43">
            <v>122210</v>
          </cell>
          <cell r="AE43">
            <v>122210</v>
          </cell>
          <cell r="AF43">
            <v>122210</v>
          </cell>
          <cell r="AG43">
            <v>122210</v>
          </cell>
          <cell r="AH43">
            <v>122210</v>
          </cell>
          <cell r="AI43">
            <v>122210</v>
          </cell>
          <cell r="AJ43">
            <v>122210</v>
          </cell>
          <cell r="AK43">
            <v>1466520</v>
          </cell>
        </row>
        <row r="44">
          <cell r="E44">
            <v>5451</v>
          </cell>
          <cell r="F44" t="str">
            <v>CONVEYOR BELT MANUAL 92034</v>
          </cell>
          <cell r="G44">
            <v>10</v>
          </cell>
          <cell r="H44" t="str">
            <v>OPE.B02.KEL2</v>
          </cell>
          <cell r="I44">
            <v>92034</v>
          </cell>
          <cell r="J44">
            <v>39903</v>
          </cell>
          <cell r="K44">
            <v>43524</v>
          </cell>
          <cell r="L44">
            <v>82</v>
          </cell>
          <cell r="M44">
            <v>120</v>
          </cell>
          <cell r="N44">
            <v>38</v>
          </cell>
          <cell r="O44">
            <v>160000000</v>
          </cell>
          <cell r="P44">
            <v>10438599</v>
          </cell>
          <cell r="Q44">
            <v>614035</v>
          </cell>
          <cell r="R44">
            <v>5526315</v>
          </cell>
          <cell r="T44">
            <v>614035</v>
          </cell>
          <cell r="U44">
            <v>614035</v>
          </cell>
          <cell r="V44">
            <v>614035</v>
          </cell>
          <cell r="W44">
            <v>7368420</v>
          </cell>
          <cell r="Y44">
            <v>614035</v>
          </cell>
          <cell r="Z44">
            <v>614035</v>
          </cell>
          <cell r="AA44">
            <v>614035</v>
          </cell>
          <cell r="AB44">
            <v>614035</v>
          </cell>
          <cell r="AC44">
            <v>614035</v>
          </cell>
          <cell r="AD44">
            <v>614035</v>
          </cell>
          <cell r="AE44">
            <v>614035</v>
          </cell>
          <cell r="AF44">
            <v>614035</v>
          </cell>
          <cell r="AG44">
            <v>614035</v>
          </cell>
          <cell r="AH44">
            <v>614035</v>
          </cell>
          <cell r="AI44">
            <v>614035</v>
          </cell>
          <cell r="AJ44">
            <v>614035</v>
          </cell>
          <cell r="AK44">
            <v>7368420</v>
          </cell>
        </row>
        <row r="45">
          <cell r="E45">
            <v>5452</v>
          </cell>
          <cell r="F45" t="str">
            <v>1Conv Belt PO.1151-2008 SL-JOG</v>
          </cell>
          <cell r="G45">
            <v>10</v>
          </cell>
          <cell r="H45" t="str">
            <v>OPE.B02.KEL2</v>
          </cell>
          <cell r="J45">
            <v>39903</v>
          </cell>
          <cell r="K45">
            <v>43524</v>
          </cell>
          <cell r="L45">
            <v>82</v>
          </cell>
          <cell r="M45">
            <v>120</v>
          </cell>
          <cell r="N45">
            <v>38</v>
          </cell>
          <cell r="O45">
            <v>69150000</v>
          </cell>
          <cell r="P45">
            <v>4511437</v>
          </cell>
          <cell r="Q45">
            <v>265378</v>
          </cell>
          <cell r="R45">
            <v>2388402</v>
          </cell>
          <cell r="T45">
            <v>265378</v>
          </cell>
          <cell r="U45">
            <v>265378</v>
          </cell>
          <cell r="V45">
            <v>265378</v>
          </cell>
          <cell r="W45">
            <v>3184536</v>
          </cell>
          <cell r="Y45">
            <v>265378</v>
          </cell>
          <cell r="Z45">
            <v>265378</v>
          </cell>
          <cell r="AA45">
            <v>265378</v>
          </cell>
          <cell r="AB45">
            <v>265378</v>
          </cell>
          <cell r="AC45">
            <v>265378</v>
          </cell>
          <cell r="AD45">
            <v>265378</v>
          </cell>
          <cell r="AE45">
            <v>265378</v>
          </cell>
          <cell r="AF45">
            <v>265378</v>
          </cell>
          <cell r="AG45">
            <v>265378</v>
          </cell>
          <cell r="AH45">
            <v>265378</v>
          </cell>
          <cell r="AI45">
            <v>265378</v>
          </cell>
          <cell r="AJ45">
            <v>265378</v>
          </cell>
          <cell r="AK45">
            <v>3184536</v>
          </cell>
        </row>
        <row r="46">
          <cell r="E46">
            <v>5453</v>
          </cell>
          <cell r="F46" t="str">
            <v>PO.1151-2008  BAGGAGE CART 14019</v>
          </cell>
          <cell r="G46">
            <v>10</v>
          </cell>
          <cell r="H46" t="str">
            <v>OPE.B14.KEL2</v>
          </cell>
          <cell r="I46">
            <v>14019</v>
          </cell>
          <cell r="J46">
            <v>39903</v>
          </cell>
          <cell r="K46">
            <v>43524</v>
          </cell>
          <cell r="L46">
            <v>82</v>
          </cell>
          <cell r="M46">
            <v>120</v>
          </cell>
          <cell r="N46">
            <v>38</v>
          </cell>
          <cell r="O46">
            <v>7000000</v>
          </cell>
          <cell r="P46">
            <v>456690</v>
          </cell>
          <cell r="Q46">
            <v>26864</v>
          </cell>
          <cell r="R46">
            <v>241776</v>
          </cell>
          <cell r="T46">
            <v>26864</v>
          </cell>
          <cell r="U46">
            <v>26864</v>
          </cell>
          <cell r="V46">
            <v>26864</v>
          </cell>
          <cell r="W46">
            <v>322368</v>
          </cell>
          <cell r="Y46">
            <v>26864</v>
          </cell>
          <cell r="Z46">
            <v>26864</v>
          </cell>
          <cell r="AA46">
            <v>26864</v>
          </cell>
          <cell r="AB46">
            <v>26864</v>
          </cell>
          <cell r="AC46">
            <v>26864</v>
          </cell>
          <cell r="AD46">
            <v>26864</v>
          </cell>
          <cell r="AE46">
            <v>26864</v>
          </cell>
          <cell r="AF46">
            <v>26864</v>
          </cell>
          <cell r="AG46">
            <v>26864</v>
          </cell>
          <cell r="AH46">
            <v>26864</v>
          </cell>
          <cell r="AI46">
            <v>26864</v>
          </cell>
          <cell r="AJ46">
            <v>26864</v>
          </cell>
          <cell r="AK46">
            <v>322368</v>
          </cell>
        </row>
        <row r="47">
          <cell r="E47">
            <v>5454</v>
          </cell>
          <cell r="F47" t="str">
            <v>PAX STEP MANUAL 95012</v>
          </cell>
          <cell r="G47">
            <v>10</v>
          </cell>
          <cell r="H47" t="str">
            <v>OPE.B05.KEL2</v>
          </cell>
          <cell r="I47">
            <v>95012</v>
          </cell>
          <cell r="J47">
            <v>39813</v>
          </cell>
          <cell r="K47">
            <v>43434</v>
          </cell>
          <cell r="L47">
            <v>85</v>
          </cell>
          <cell r="M47">
            <v>120</v>
          </cell>
          <cell r="N47">
            <v>35</v>
          </cell>
          <cell r="O47">
            <v>35000000</v>
          </cell>
          <cell r="P47">
            <v>1604178</v>
          </cell>
          <cell r="Q47">
            <v>114583</v>
          </cell>
          <cell r="R47">
            <v>1031247</v>
          </cell>
          <cell r="T47">
            <v>114583</v>
          </cell>
          <cell r="U47">
            <v>114583</v>
          </cell>
          <cell r="V47">
            <v>114583</v>
          </cell>
          <cell r="W47">
            <v>1374996</v>
          </cell>
          <cell r="Y47">
            <v>114583</v>
          </cell>
          <cell r="Z47">
            <v>114583</v>
          </cell>
          <cell r="AA47">
            <v>114583</v>
          </cell>
          <cell r="AB47">
            <v>114583</v>
          </cell>
          <cell r="AC47">
            <v>114583</v>
          </cell>
          <cell r="AD47">
            <v>114583</v>
          </cell>
          <cell r="AE47">
            <v>114583</v>
          </cell>
          <cell r="AF47">
            <v>114583</v>
          </cell>
          <cell r="AG47">
            <v>114583</v>
          </cell>
          <cell r="AH47">
            <v>114583</v>
          </cell>
          <cell r="AI47">
            <v>114583</v>
          </cell>
          <cell r="AJ47">
            <v>0</v>
          </cell>
          <cell r="AK47">
            <v>1260413</v>
          </cell>
        </row>
        <row r="48">
          <cell r="E48">
            <v>5462</v>
          </cell>
          <cell r="F48" t="str">
            <v>PAX STEP MANUAL 95007</v>
          </cell>
          <cell r="G48">
            <v>10</v>
          </cell>
          <cell r="H48" t="str">
            <v>OPE.B05.KEL2</v>
          </cell>
          <cell r="I48">
            <v>95007</v>
          </cell>
          <cell r="J48">
            <v>39903</v>
          </cell>
          <cell r="K48">
            <v>43524</v>
          </cell>
          <cell r="L48">
            <v>82</v>
          </cell>
          <cell r="M48">
            <v>120</v>
          </cell>
          <cell r="N48">
            <v>38</v>
          </cell>
          <cell r="O48">
            <v>24500000</v>
          </cell>
          <cell r="P48">
            <v>1598420</v>
          </cell>
          <cell r="Q48">
            <v>94024</v>
          </cell>
          <cell r="R48">
            <v>846216</v>
          </cell>
          <cell r="T48">
            <v>94024</v>
          </cell>
          <cell r="U48">
            <v>94024</v>
          </cell>
          <cell r="V48">
            <v>94024</v>
          </cell>
          <cell r="W48">
            <v>1128288</v>
          </cell>
          <cell r="Y48">
            <v>94024</v>
          </cell>
          <cell r="Z48">
            <v>94024</v>
          </cell>
          <cell r="AA48">
            <v>94024</v>
          </cell>
          <cell r="AB48">
            <v>94024</v>
          </cell>
          <cell r="AC48">
            <v>94024</v>
          </cell>
          <cell r="AD48">
            <v>94024</v>
          </cell>
          <cell r="AE48">
            <v>94024</v>
          </cell>
          <cell r="AF48">
            <v>94024</v>
          </cell>
          <cell r="AG48">
            <v>94024</v>
          </cell>
          <cell r="AH48">
            <v>94024</v>
          </cell>
          <cell r="AI48">
            <v>94024</v>
          </cell>
          <cell r="AJ48">
            <v>94024</v>
          </cell>
          <cell r="AK48">
            <v>1128288</v>
          </cell>
        </row>
        <row r="49">
          <cell r="E49">
            <v>5463</v>
          </cell>
          <cell r="F49" t="str">
            <v>CONVEYOR BELT MANUAL (SILVER) 02034</v>
          </cell>
          <cell r="G49">
            <v>15</v>
          </cell>
          <cell r="H49" t="str">
            <v>OPE.B02.KEL2</v>
          </cell>
          <cell r="I49" t="str">
            <v>CGK/02/0014</v>
          </cell>
          <cell r="J49">
            <v>39813</v>
          </cell>
          <cell r="K49">
            <v>45260</v>
          </cell>
          <cell r="L49">
            <v>85</v>
          </cell>
          <cell r="M49">
            <v>180</v>
          </cell>
          <cell r="N49">
            <v>95</v>
          </cell>
          <cell r="O49">
            <v>110000000</v>
          </cell>
          <cell r="P49">
            <v>9817996</v>
          </cell>
          <cell r="Q49">
            <v>132675</v>
          </cell>
          <cell r="R49">
            <v>1194075</v>
          </cell>
          <cell r="T49">
            <v>132675</v>
          </cell>
          <cell r="U49">
            <v>132675</v>
          </cell>
          <cell r="V49">
            <v>132675</v>
          </cell>
          <cell r="W49">
            <v>1592100</v>
          </cell>
          <cell r="Y49">
            <v>132675</v>
          </cell>
          <cell r="Z49">
            <v>132675</v>
          </cell>
          <cell r="AA49">
            <v>132675</v>
          </cell>
          <cell r="AB49">
            <v>132675</v>
          </cell>
          <cell r="AC49">
            <v>132675</v>
          </cell>
          <cell r="AD49">
            <v>132675</v>
          </cell>
          <cell r="AE49">
            <v>132675</v>
          </cell>
          <cell r="AF49">
            <v>132675</v>
          </cell>
          <cell r="AG49">
            <v>132675</v>
          </cell>
          <cell r="AH49">
            <v>132675</v>
          </cell>
          <cell r="AI49">
            <v>132675</v>
          </cell>
          <cell r="AJ49">
            <v>132675</v>
          </cell>
          <cell r="AK49">
            <v>1592100</v>
          </cell>
        </row>
        <row r="50">
          <cell r="E50">
            <v>5524</v>
          </cell>
          <cell r="F50" t="str">
            <v>PALLET DOLLIES 12209</v>
          </cell>
          <cell r="G50">
            <v>15</v>
          </cell>
          <cell r="H50" t="str">
            <v>OPE.B12.KEL2</v>
          </cell>
          <cell r="I50">
            <v>12209</v>
          </cell>
          <cell r="J50">
            <v>39844</v>
          </cell>
          <cell r="K50">
            <v>45291</v>
          </cell>
          <cell r="L50">
            <v>84</v>
          </cell>
          <cell r="M50">
            <v>180</v>
          </cell>
          <cell r="N50">
            <v>96</v>
          </cell>
          <cell r="O50">
            <v>51845176</v>
          </cell>
          <cell r="P50">
            <v>5062999</v>
          </cell>
          <cell r="Q50">
            <v>67507</v>
          </cell>
          <cell r="R50">
            <v>607563</v>
          </cell>
          <cell r="T50">
            <v>67507</v>
          </cell>
          <cell r="U50">
            <v>67507</v>
          </cell>
          <cell r="V50">
            <v>67507</v>
          </cell>
          <cell r="W50">
            <v>810084</v>
          </cell>
          <cell r="Y50">
            <v>67507</v>
          </cell>
          <cell r="Z50">
            <v>67507</v>
          </cell>
          <cell r="AA50">
            <v>67507</v>
          </cell>
          <cell r="AB50">
            <v>67507</v>
          </cell>
          <cell r="AC50">
            <v>67507</v>
          </cell>
          <cell r="AD50">
            <v>67507</v>
          </cell>
          <cell r="AE50">
            <v>67507</v>
          </cell>
          <cell r="AF50">
            <v>67507</v>
          </cell>
          <cell r="AG50">
            <v>67507</v>
          </cell>
          <cell r="AH50">
            <v>67507</v>
          </cell>
          <cell r="AI50">
            <v>67507</v>
          </cell>
          <cell r="AJ50">
            <v>67507</v>
          </cell>
          <cell r="AK50">
            <v>810084</v>
          </cell>
        </row>
        <row r="51">
          <cell r="E51">
            <v>5528</v>
          </cell>
          <cell r="F51" t="str">
            <v>BAGGAGE CART 14313</v>
          </cell>
          <cell r="G51">
            <v>10</v>
          </cell>
          <cell r="H51" t="str">
            <v>OPE.B14.KEL2</v>
          </cell>
          <cell r="I51">
            <v>14313</v>
          </cell>
          <cell r="J51">
            <v>39844</v>
          </cell>
          <cell r="K51">
            <v>43465</v>
          </cell>
          <cell r="L51">
            <v>84</v>
          </cell>
          <cell r="M51">
            <v>120</v>
          </cell>
          <cell r="N51">
            <v>36</v>
          </cell>
          <cell r="O51">
            <v>34460278</v>
          </cell>
          <cell r="P51">
            <v>1794808</v>
          </cell>
          <cell r="Q51">
            <v>119654</v>
          </cell>
          <cell r="R51">
            <v>1076886</v>
          </cell>
          <cell r="T51">
            <v>119654</v>
          </cell>
          <cell r="U51">
            <v>119654</v>
          </cell>
          <cell r="V51">
            <v>119654</v>
          </cell>
          <cell r="W51">
            <v>1435848</v>
          </cell>
          <cell r="Y51">
            <v>119654</v>
          </cell>
          <cell r="Z51">
            <v>119654</v>
          </cell>
          <cell r="AA51">
            <v>119654</v>
          </cell>
          <cell r="AB51">
            <v>119654</v>
          </cell>
          <cell r="AC51">
            <v>119654</v>
          </cell>
          <cell r="AD51">
            <v>119654</v>
          </cell>
          <cell r="AE51">
            <v>119654</v>
          </cell>
          <cell r="AF51">
            <v>119654</v>
          </cell>
          <cell r="AG51">
            <v>119654</v>
          </cell>
          <cell r="AH51">
            <v>119654</v>
          </cell>
          <cell r="AI51">
            <v>119654</v>
          </cell>
          <cell r="AJ51">
            <v>119654</v>
          </cell>
          <cell r="AK51">
            <v>1435848</v>
          </cell>
        </row>
        <row r="52">
          <cell r="E52">
            <v>5532</v>
          </cell>
          <cell r="F52" t="str">
            <v>PO.1172-2008 TOWING TRACTOR 03028</v>
          </cell>
          <cell r="G52">
            <v>15</v>
          </cell>
          <cell r="H52" t="str">
            <v>OPE.B03.KEL2</v>
          </cell>
          <cell r="I52" t="str">
            <v>03028</v>
          </cell>
          <cell r="J52">
            <v>39903</v>
          </cell>
          <cell r="K52">
            <v>45351</v>
          </cell>
          <cell r="L52">
            <v>82</v>
          </cell>
          <cell r="M52">
            <v>180</v>
          </cell>
          <cell r="N52">
            <v>98</v>
          </cell>
          <cell r="O52">
            <v>458086750</v>
          </cell>
          <cell r="P52">
            <v>52489104</v>
          </cell>
          <cell r="Q52">
            <v>681677</v>
          </cell>
          <cell r="R52">
            <v>6135093</v>
          </cell>
          <cell r="T52">
            <v>681677</v>
          </cell>
          <cell r="U52">
            <v>681677</v>
          </cell>
          <cell r="V52">
            <v>681677</v>
          </cell>
          <cell r="W52">
            <v>8180124</v>
          </cell>
          <cell r="Y52">
            <v>681677</v>
          </cell>
          <cell r="Z52">
            <v>681677</v>
          </cell>
          <cell r="AA52">
            <v>681677</v>
          </cell>
          <cell r="AB52">
            <v>681677</v>
          </cell>
          <cell r="AC52">
            <v>681677</v>
          </cell>
          <cell r="AD52">
            <v>681677</v>
          </cell>
          <cell r="AE52">
            <v>681677</v>
          </cell>
          <cell r="AF52">
            <v>681677</v>
          </cell>
          <cell r="AG52">
            <v>681677</v>
          </cell>
          <cell r="AH52">
            <v>681677</v>
          </cell>
          <cell r="AI52">
            <v>681677</v>
          </cell>
          <cell r="AJ52">
            <v>681677</v>
          </cell>
          <cell r="AK52">
            <v>8180124</v>
          </cell>
        </row>
        <row r="53">
          <cell r="E53">
            <v>5539</v>
          </cell>
          <cell r="F53" t="str">
            <v>PAX STEP MANUAL 95014</v>
          </cell>
          <cell r="G53">
            <v>10</v>
          </cell>
          <cell r="H53" t="str">
            <v>OPE.B05.KEL2</v>
          </cell>
          <cell r="I53">
            <v>95014</v>
          </cell>
          <cell r="J53">
            <v>39933</v>
          </cell>
          <cell r="K53">
            <v>43555</v>
          </cell>
          <cell r="L53">
            <v>81</v>
          </cell>
          <cell r="M53">
            <v>120</v>
          </cell>
          <cell r="N53">
            <v>39</v>
          </cell>
          <cell r="O53">
            <v>37000000</v>
          </cell>
          <cell r="P53">
            <v>2668273</v>
          </cell>
          <cell r="Q53">
            <v>148237</v>
          </cell>
          <cell r="R53">
            <v>1334133</v>
          </cell>
          <cell r="T53">
            <v>148237</v>
          </cell>
          <cell r="U53">
            <v>148237</v>
          </cell>
          <cell r="V53">
            <v>148237</v>
          </cell>
          <cell r="W53">
            <v>1778844</v>
          </cell>
          <cell r="Y53">
            <v>148237</v>
          </cell>
          <cell r="Z53">
            <v>148237</v>
          </cell>
          <cell r="AA53">
            <v>148237</v>
          </cell>
          <cell r="AB53">
            <v>148237</v>
          </cell>
          <cell r="AC53">
            <v>148237</v>
          </cell>
          <cell r="AD53">
            <v>148237</v>
          </cell>
          <cell r="AE53">
            <v>148237</v>
          </cell>
          <cell r="AF53">
            <v>148237</v>
          </cell>
          <cell r="AG53">
            <v>148237</v>
          </cell>
          <cell r="AH53">
            <v>148237</v>
          </cell>
          <cell r="AI53">
            <v>148237</v>
          </cell>
          <cell r="AJ53">
            <v>148237</v>
          </cell>
          <cell r="AK53">
            <v>1778844</v>
          </cell>
        </row>
        <row r="54">
          <cell r="E54">
            <v>5611</v>
          </cell>
          <cell r="F54" t="str">
            <v>PO.0886-2008 TOWING TRACTOR 03033</v>
          </cell>
          <cell r="G54">
            <v>15</v>
          </cell>
          <cell r="H54" t="str">
            <v>OPE.B03.KEL2</v>
          </cell>
          <cell r="I54" t="str">
            <v>03033</v>
          </cell>
          <cell r="J54">
            <v>39872</v>
          </cell>
          <cell r="K54">
            <v>45322</v>
          </cell>
          <cell r="L54">
            <v>83</v>
          </cell>
          <cell r="M54">
            <v>180</v>
          </cell>
          <cell r="N54">
            <v>97</v>
          </cell>
          <cell r="O54">
            <v>449658000</v>
          </cell>
          <cell r="P54">
            <v>47708552</v>
          </cell>
          <cell r="Q54">
            <v>627744</v>
          </cell>
          <cell r="R54">
            <v>5649696</v>
          </cell>
          <cell r="T54">
            <v>627744</v>
          </cell>
          <cell r="U54">
            <v>627744</v>
          </cell>
          <cell r="V54">
            <v>627744</v>
          </cell>
          <cell r="W54">
            <v>7532928</v>
          </cell>
          <cell r="Y54">
            <v>627744</v>
          </cell>
          <cell r="Z54">
            <v>627744</v>
          </cell>
          <cell r="AA54">
            <v>627744</v>
          </cell>
          <cell r="AB54">
            <v>627744</v>
          </cell>
          <cell r="AC54">
            <v>627744</v>
          </cell>
          <cell r="AD54">
            <v>627744</v>
          </cell>
          <cell r="AE54">
            <v>627744</v>
          </cell>
          <cell r="AF54">
            <v>627744</v>
          </cell>
          <cell r="AG54">
            <v>627744</v>
          </cell>
          <cell r="AH54">
            <v>627744</v>
          </cell>
          <cell r="AI54">
            <v>627744</v>
          </cell>
          <cell r="AJ54">
            <v>627744</v>
          </cell>
          <cell r="AK54">
            <v>7532928</v>
          </cell>
        </row>
        <row r="55">
          <cell r="E55">
            <v>5612</v>
          </cell>
          <cell r="F55" t="str">
            <v>PO.1009-2008 TOWING TRACTOR 03031</v>
          </cell>
          <cell r="G55">
            <v>15</v>
          </cell>
          <cell r="H55" t="str">
            <v>OPE.B03.KEL2</v>
          </cell>
          <cell r="I55" t="str">
            <v>03031</v>
          </cell>
          <cell r="J55">
            <v>39872</v>
          </cell>
          <cell r="K55">
            <v>45322</v>
          </cell>
          <cell r="L55">
            <v>83</v>
          </cell>
          <cell r="M55">
            <v>180</v>
          </cell>
          <cell r="N55">
            <v>97</v>
          </cell>
          <cell r="O55">
            <v>445683750</v>
          </cell>
          <cell r="P55">
            <v>47286897</v>
          </cell>
          <cell r="Q55">
            <v>622196</v>
          </cell>
          <cell r="R55">
            <v>5599764</v>
          </cell>
          <cell r="T55">
            <v>622196</v>
          </cell>
          <cell r="U55">
            <v>622196</v>
          </cell>
          <cell r="V55">
            <v>622196</v>
          </cell>
          <cell r="W55">
            <v>7466352</v>
          </cell>
          <cell r="Y55">
            <v>622196</v>
          </cell>
          <cell r="Z55">
            <v>622196</v>
          </cell>
          <cell r="AA55">
            <v>622196</v>
          </cell>
          <cell r="AB55">
            <v>622196</v>
          </cell>
          <cell r="AC55">
            <v>622196</v>
          </cell>
          <cell r="AD55">
            <v>622196</v>
          </cell>
          <cell r="AE55">
            <v>622196</v>
          </cell>
          <cell r="AF55">
            <v>622196</v>
          </cell>
          <cell r="AG55">
            <v>622196</v>
          </cell>
          <cell r="AH55">
            <v>622196</v>
          </cell>
          <cell r="AI55">
            <v>622196</v>
          </cell>
          <cell r="AJ55">
            <v>622196</v>
          </cell>
          <cell r="AK55">
            <v>7466352</v>
          </cell>
        </row>
        <row r="56">
          <cell r="E56">
            <v>5618</v>
          </cell>
          <cell r="F56" t="str">
            <v>PO.0886-2008 TOWING TRACTOR 03037</v>
          </cell>
          <cell r="G56">
            <v>15</v>
          </cell>
          <cell r="H56" t="str">
            <v>OPE.B03.KEL2</v>
          </cell>
          <cell r="I56" t="str">
            <v>03037</v>
          </cell>
          <cell r="J56">
            <v>39872</v>
          </cell>
          <cell r="K56">
            <v>45322</v>
          </cell>
          <cell r="L56">
            <v>83</v>
          </cell>
          <cell r="M56">
            <v>180</v>
          </cell>
          <cell r="N56">
            <v>97</v>
          </cell>
          <cell r="O56">
            <v>449658000</v>
          </cell>
          <cell r="P56">
            <v>47708552</v>
          </cell>
          <cell r="Q56">
            <v>627744</v>
          </cell>
          <cell r="R56">
            <v>5649696</v>
          </cell>
          <cell r="T56">
            <v>627744</v>
          </cell>
          <cell r="U56">
            <v>627744</v>
          </cell>
          <cell r="V56">
            <v>627744</v>
          </cell>
          <cell r="W56">
            <v>7532928</v>
          </cell>
          <cell r="Y56">
            <v>627744</v>
          </cell>
          <cell r="Z56">
            <v>627744</v>
          </cell>
          <cell r="AA56">
            <v>627744</v>
          </cell>
          <cell r="AB56">
            <v>627744</v>
          </cell>
          <cell r="AC56">
            <v>627744</v>
          </cell>
          <cell r="AD56">
            <v>627744</v>
          </cell>
          <cell r="AE56">
            <v>627744</v>
          </cell>
          <cell r="AF56">
            <v>627744</v>
          </cell>
          <cell r="AG56">
            <v>627744</v>
          </cell>
          <cell r="AH56">
            <v>627744</v>
          </cell>
          <cell r="AI56">
            <v>627744</v>
          </cell>
          <cell r="AJ56">
            <v>627744</v>
          </cell>
          <cell r="AK56">
            <v>7532928</v>
          </cell>
        </row>
        <row r="57">
          <cell r="E57">
            <v>5619</v>
          </cell>
          <cell r="F57" t="str">
            <v>PO.1009-2008 TOWING TRACTOR 03029</v>
          </cell>
          <cell r="G57">
            <v>15</v>
          </cell>
          <cell r="H57" t="str">
            <v>OPE.B03.KEL2</v>
          </cell>
          <cell r="I57" t="str">
            <v>03029</v>
          </cell>
          <cell r="J57">
            <v>39872</v>
          </cell>
          <cell r="K57">
            <v>45322</v>
          </cell>
          <cell r="L57">
            <v>83</v>
          </cell>
          <cell r="M57">
            <v>180</v>
          </cell>
          <cell r="N57">
            <v>97</v>
          </cell>
          <cell r="O57">
            <v>445683750</v>
          </cell>
          <cell r="P57">
            <v>47286897</v>
          </cell>
          <cell r="Q57">
            <v>622196</v>
          </cell>
          <cell r="R57">
            <v>5599764</v>
          </cell>
          <cell r="T57">
            <v>622196</v>
          </cell>
          <cell r="U57">
            <v>622196</v>
          </cell>
          <cell r="V57">
            <v>622196</v>
          </cell>
          <cell r="W57">
            <v>7466352</v>
          </cell>
          <cell r="Y57">
            <v>622196</v>
          </cell>
          <cell r="Z57">
            <v>622196</v>
          </cell>
          <cell r="AA57">
            <v>622196</v>
          </cell>
          <cell r="AB57">
            <v>622196</v>
          </cell>
          <cell r="AC57">
            <v>622196</v>
          </cell>
          <cell r="AD57">
            <v>622196</v>
          </cell>
          <cell r="AE57">
            <v>622196</v>
          </cell>
          <cell r="AF57">
            <v>622196</v>
          </cell>
          <cell r="AG57">
            <v>622196</v>
          </cell>
          <cell r="AH57">
            <v>622196</v>
          </cell>
          <cell r="AI57">
            <v>622196</v>
          </cell>
          <cell r="AJ57">
            <v>622196</v>
          </cell>
          <cell r="AK57">
            <v>7466352</v>
          </cell>
        </row>
        <row r="58">
          <cell r="E58">
            <v>5625</v>
          </cell>
          <cell r="F58" t="str">
            <v>CONVEYOR BELT MANUAL 92038</v>
          </cell>
          <cell r="G58">
            <v>10</v>
          </cell>
          <cell r="H58" t="str">
            <v>OPE.B02.KEL2</v>
          </cell>
          <cell r="I58">
            <v>92038</v>
          </cell>
          <cell r="J58">
            <v>39903</v>
          </cell>
          <cell r="K58">
            <v>43524</v>
          </cell>
          <cell r="L58">
            <v>82</v>
          </cell>
          <cell r="M58">
            <v>120</v>
          </cell>
          <cell r="N58">
            <v>38</v>
          </cell>
          <cell r="O58">
            <v>175000000</v>
          </cell>
          <cell r="P58">
            <v>11417213</v>
          </cell>
          <cell r="Q58">
            <v>671601</v>
          </cell>
          <cell r="R58">
            <v>6044409</v>
          </cell>
          <cell r="T58">
            <v>671601</v>
          </cell>
          <cell r="U58">
            <v>671601</v>
          </cell>
          <cell r="V58">
            <v>671601</v>
          </cell>
          <cell r="W58">
            <v>8059212</v>
          </cell>
          <cell r="Y58">
            <v>671601</v>
          </cell>
          <cell r="Z58">
            <v>671601</v>
          </cell>
          <cell r="AA58">
            <v>671601</v>
          </cell>
          <cell r="AB58">
            <v>671601</v>
          </cell>
          <cell r="AC58">
            <v>671601</v>
          </cell>
          <cell r="AD58">
            <v>671601</v>
          </cell>
          <cell r="AE58">
            <v>671601</v>
          </cell>
          <cell r="AF58">
            <v>671601</v>
          </cell>
          <cell r="AG58">
            <v>671601</v>
          </cell>
          <cell r="AH58">
            <v>671601</v>
          </cell>
          <cell r="AI58">
            <v>671601</v>
          </cell>
          <cell r="AJ58">
            <v>671601</v>
          </cell>
          <cell r="AK58">
            <v>8059212</v>
          </cell>
        </row>
        <row r="59">
          <cell r="E59">
            <v>5626</v>
          </cell>
          <cell r="F59" t="str">
            <v>CONVEYOR BELT MANUAL 92042</v>
          </cell>
          <cell r="G59">
            <v>10</v>
          </cell>
          <cell r="H59" t="str">
            <v>OPE.B02.KEL2</v>
          </cell>
          <cell r="I59">
            <v>92042</v>
          </cell>
          <cell r="J59">
            <v>39903</v>
          </cell>
          <cell r="K59">
            <v>43524</v>
          </cell>
          <cell r="L59">
            <v>82</v>
          </cell>
          <cell r="M59">
            <v>120</v>
          </cell>
          <cell r="N59">
            <v>38</v>
          </cell>
          <cell r="O59">
            <v>175000000</v>
          </cell>
          <cell r="P59">
            <v>11417213</v>
          </cell>
          <cell r="Q59">
            <v>671601</v>
          </cell>
          <cell r="R59">
            <v>6044409</v>
          </cell>
          <cell r="T59">
            <v>671601</v>
          </cell>
          <cell r="U59">
            <v>671601</v>
          </cell>
          <cell r="V59">
            <v>671601</v>
          </cell>
          <cell r="W59">
            <v>8059212</v>
          </cell>
          <cell r="Y59">
            <v>671601</v>
          </cell>
          <cell r="Z59">
            <v>671601</v>
          </cell>
          <cell r="AA59">
            <v>671601</v>
          </cell>
          <cell r="AB59">
            <v>671601</v>
          </cell>
          <cell r="AC59">
            <v>671601</v>
          </cell>
          <cell r="AD59">
            <v>671601</v>
          </cell>
          <cell r="AE59">
            <v>671601</v>
          </cell>
          <cell r="AF59">
            <v>671601</v>
          </cell>
          <cell r="AG59">
            <v>671601</v>
          </cell>
          <cell r="AH59">
            <v>671601</v>
          </cell>
          <cell r="AI59">
            <v>671601</v>
          </cell>
          <cell r="AJ59">
            <v>671601</v>
          </cell>
          <cell r="AK59">
            <v>8059212</v>
          </cell>
        </row>
        <row r="60">
          <cell r="E60">
            <v>5628</v>
          </cell>
          <cell r="F60" t="str">
            <v>BAGGAGE CART 14314</v>
          </cell>
          <cell r="G60">
            <v>10</v>
          </cell>
          <cell r="H60" t="str">
            <v>OPE.B14.KEL2</v>
          </cell>
          <cell r="I60">
            <v>14314</v>
          </cell>
          <cell r="J60">
            <v>39903</v>
          </cell>
          <cell r="K60">
            <v>43524</v>
          </cell>
          <cell r="L60">
            <v>82</v>
          </cell>
          <cell r="M60">
            <v>120</v>
          </cell>
          <cell r="N60">
            <v>38</v>
          </cell>
          <cell r="O60">
            <v>13625000</v>
          </cell>
          <cell r="P60">
            <v>888911</v>
          </cell>
          <cell r="Q60">
            <v>52289</v>
          </cell>
          <cell r="R60">
            <v>470601</v>
          </cell>
          <cell r="T60">
            <v>52289</v>
          </cell>
          <cell r="U60">
            <v>52289</v>
          </cell>
          <cell r="V60">
            <v>52289</v>
          </cell>
          <cell r="W60">
            <v>627468</v>
          </cell>
          <cell r="Y60">
            <v>52289</v>
          </cell>
          <cell r="Z60">
            <v>52289</v>
          </cell>
          <cell r="AA60">
            <v>52289</v>
          </cell>
          <cell r="AB60">
            <v>52289</v>
          </cell>
          <cell r="AC60">
            <v>52289</v>
          </cell>
          <cell r="AD60">
            <v>52289</v>
          </cell>
          <cell r="AE60">
            <v>52289</v>
          </cell>
          <cell r="AF60">
            <v>52289</v>
          </cell>
          <cell r="AG60">
            <v>52289</v>
          </cell>
          <cell r="AH60">
            <v>52289</v>
          </cell>
          <cell r="AI60">
            <v>52289</v>
          </cell>
          <cell r="AJ60">
            <v>52289</v>
          </cell>
          <cell r="AK60">
            <v>627468</v>
          </cell>
        </row>
        <row r="61">
          <cell r="E61">
            <v>5645</v>
          </cell>
          <cell r="F61" t="str">
            <v>PUSH BACK ATN 04023</v>
          </cell>
          <cell r="G61">
            <v>15</v>
          </cell>
          <cell r="H61" t="str">
            <v>OPE.B04.KEL2</v>
          </cell>
          <cell r="I61" t="str">
            <v>04023</v>
          </cell>
          <cell r="J61">
            <v>39933</v>
          </cell>
          <cell r="K61">
            <v>45382</v>
          </cell>
          <cell r="L61">
            <v>81</v>
          </cell>
          <cell r="M61">
            <v>180</v>
          </cell>
          <cell r="N61">
            <v>99</v>
          </cell>
          <cell r="O61">
            <v>2337391900</v>
          </cell>
          <cell r="P61">
            <v>287747102</v>
          </cell>
          <cell r="Q61">
            <v>3689066</v>
          </cell>
          <cell r="R61">
            <v>33201594</v>
          </cell>
          <cell r="T61">
            <v>3689066</v>
          </cell>
          <cell r="U61">
            <v>3689066</v>
          </cell>
          <cell r="V61">
            <v>3689066</v>
          </cell>
          <cell r="W61">
            <v>44268792</v>
          </cell>
          <cell r="Y61">
            <v>3689066</v>
          </cell>
          <cell r="Z61">
            <v>3689066</v>
          </cell>
          <cell r="AA61">
            <v>3689066</v>
          </cell>
          <cell r="AB61">
            <v>3689066</v>
          </cell>
          <cell r="AC61">
            <v>3689066</v>
          </cell>
          <cell r="AD61">
            <v>3689066</v>
          </cell>
          <cell r="AE61">
            <v>3689066</v>
          </cell>
          <cell r="AF61">
            <v>3689066</v>
          </cell>
          <cell r="AG61">
            <v>3689066</v>
          </cell>
          <cell r="AH61">
            <v>3689066</v>
          </cell>
          <cell r="AI61">
            <v>3689066</v>
          </cell>
          <cell r="AJ61">
            <v>3689066</v>
          </cell>
          <cell r="AK61">
            <v>44268792</v>
          </cell>
        </row>
        <row r="62">
          <cell r="E62">
            <v>5648</v>
          </cell>
          <cell r="F62" t="str">
            <v>PUSH BACK ATN 04022</v>
          </cell>
          <cell r="G62">
            <v>15</v>
          </cell>
          <cell r="H62" t="str">
            <v>OPE.B04.KEL2</v>
          </cell>
          <cell r="I62" t="str">
            <v>04022</v>
          </cell>
          <cell r="J62">
            <v>39933</v>
          </cell>
          <cell r="K62">
            <v>45382</v>
          </cell>
          <cell r="L62">
            <v>81</v>
          </cell>
          <cell r="M62">
            <v>180</v>
          </cell>
          <cell r="N62">
            <v>99</v>
          </cell>
          <cell r="O62">
            <v>2337391900</v>
          </cell>
          <cell r="P62">
            <v>287747104</v>
          </cell>
          <cell r="Q62">
            <v>3689066</v>
          </cell>
          <cell r="R62">
            <v>33201594</v>
          </cell>
          <cell r="T62">
            <v>3689066</v>
          </cell>
          <cell r="U62">
            <v>3689066</v>
          </cell>
          <cell r="V62">
            <v>3689066</v>
          </cell>
          <cell r="W62">
            <v>44268792</v>
          </cell>
          <cell r="Y62">
            <v>3689066</v>
          </cell>
          <cell r="Z62">
            <v>3689066</v>
          </cell>
          <cell r="AA62">
            <v>3689066</v>
          </cell>
          <cell r="AB62">
            <v>3689066</v>
          </cell>
          <cell r="AC62">
            <v>3689066</v>
          </cell>
          <cell r="AD62">
            <v>3689066</v>
          </cell>
          <cell r="AE62">
            <v>3689066</v>
          </cell>
          <cell r="AF62">
            <v>3689066</v>
          </cell>
          <cell r="AG62">
            <v>3689066</v>
          </cell>
          <cell r="AH62">
            <v>3689066</v>
          </cell>
          <cell r="AI62">
            <v>3689066</v>
          </cell>
          <cell r="AJ62">
            <v>3689066</v>
          </cell>
          <cell r="AK62">
            <v>44268792</v>
          </cell>
        </row>
        <row r="63">
          <cell r="E63">
            <v>5681</v>
          </cell>
          <cell r="F63" t="str">
            <v>BAGGAGE CART 14218</v>
          </cell>
          <cell r="G63">
            <v>10</v>
          </cell>
          <cell r="H63" t="str">
            <v>OPE.B14.KEL2</v>
          </cell>
          <cell r="I63">
            <v>14218</v>
          </cell>
          <cell r="J63">
            <v>39964</v>
          </cell>
          <cell r="K63">
            <v>43585</v>
          </cell>
          <cell r="L63">
            <v>80</v>
          </cell>
          <cell r="M63">
            <v>120</v>
          </cell>
          <cell r="N63">
            <v>40</v>
          </cell>
          <cell r="O63">
            <v>7140000</v>
          </cell>
          <cell r="P63">
            <v>565250</v>
          </cell>
          <cell r="Q63">
            <v>29750</v>
          </cell>
          <cell r="R63">
            <v>267750</v>
          </cell>
          <cell r="T63">
            <v>29750</v>
          </cell>
          <cell r="U63">
            <v>29750</v>
          </cell>
          <cell r="V63">
            <v>29750</v>
          </cell>
          <cell r="W63">
            <v>357000</v>
          </cell>
          <cell r="Y63">
            <v>29750</v>
          </cell>
          <cell r="Z63">
            <v>29750</v>
          </cell>
          <cell r="AA63">
            <v>29750</v>
          </cell>
          <cell r="AB63">
            <v>29750</v>
          </cell>
          <cell r="AC63">
            <v>29750</v>
          </cell>
          <cell r="AD63">
            <v>29750</v>
          </cell>
          <cell r="AE63">
            <v>29750</v>
          </cell>
          <cell r="AF63">
            <v>29750</v>
          </cell>
          <cell r="AG63">
            <v>29750</v>
          </cell>
          <cell r="AH63">
            <v>29750</v>
          </cell>
          <cell r="AI63">
            <v>29750</v>
          </cell>
          <cell r="AJ63">
            <v>29750</v>
          </cell>
          <cell r="AK63">
            <v>357000</v>
          </cell>
        </row>
        <row r="64">
          <cell r="E64">
            <v>5682</v>
          </cell>
          <cell r="F64" t="str">
            <v>BAGGAGE CART 14219</v>
          </cell>
          <cell r="G64">
            <v>10</v>
          </cell>
          <cell r="H64" t="str">
            <v>OPE.B14.KEL2</v>
          </cell>
          <cell r="I64">
            <v>14219</v>
          </cell>
          <cell r="J64">
            <v>39964</v>
          </cell>
          <cell r="K64">
            <v>43585</v>
          </cell>
          <cell r="L64">
            <v>80</v>
          </cell>
          <cell r="M64">
            <v>120</v>
          </cell>
          <cell r="N64">
            <v>40</v>
          </cell>
          <cell r="O64">
            <v>7140000</v>
          </cell>
          <cell r="P64">
            <v>565250</v>
          </cell>
          <cell r="Q64">
            <v>29750</v>
          </cell>
          <cell r="R64">
            <v>267750</v>
          </cell>
          <cell r="T64">
            <v>29750</v>
          </cell>
          <cell r="U64">
            <v>29750</v>
          </cell>
          <cell r="V64">
            <v>29750</v>
          </cell>
          <cell r="W64">
            <v>357000</v>
          </cell>
          <cell r="Y64">
            <v>29750</v>
          </cell>
          <cell r="Z64">
            <v>29750</v>
          </cell>
          <cell r="AA64">
            <v>29750</v>
          </cell>
          <cell r="AB64">
            <v>29750</v>
          </cell>
          <cell r="AC64">
            <v>29750</v>
          </cell>
          <cell r="AD64">
            <v>29750</v>
          </cell>
          <cell r="AE64">
            <v>29750</v>
          </cell>
          <cell r="AF64">
            <v>29750</v>
          </cell>
          <cell r="AG64">
            <v>29750</v>
          </cell>
          <cell r="AH64">
            <v>29750</v>
          </cell>
          <cell r="AI64">
            <v>29750</v>
          </cell>
          <cell r="AJ64">
            <v>29750</v>
          </cell>
          <cell r="AK64">
            <v>357000</v>
          </cell>
        </row>
        <row r="65">
          <cell r="E65">
            <v>5683</v>
          </cell>
          <cell r="F65" t="str">
            <v>BAGGAGE CART 14220</v>
          </cell>
          <cell r="G65">
            <v>10</v>
          </cell>
          <cell r="H65" t="str">
            <v>OPE.B14.KEL2</v>
          </cell>
          <cell r="I65">
            <v>14220</v>
          </cell>
          <cell r="J65">
            <v>39964</v>
          </cell>
          <cell r="K65">
            <v>43585</v>
          </cell>
          <cell r="L65">
            <v>80</v>
          </cell>
          <cell r="M65">
            <v>120</v>
          </cell>
          <cell r="N65">
            <v>40</v>
          </cell>
          <cell r="O65">
            <v>7140000</v>
          </cell>
          <cell r="P65">
            <v>565250</v>
          </cell>
          <cell r="Q65">
            <v>29750</v>
          </cell>
          <cell r="R65">
            <v>267750</v>
          </cell>
          <cell r="T65">
            <v>29750</v>
          </cell>
          <cell r="U65">
            <v>29750</v>
          </cell>
          <cell r="V65">
            <v>29750</v>
          </cell>
          <cell r="W65">
            <v>357000</v>
          </cell>
          <cell r="Y65">
            <v>29750</v>
          </cell>
          <cell r="Z65">
            <v>29750</v>
          </cell>
          <cell r="AA65">
            <v>29750</v>
          </cell>
          <cell r="AB65">
            <v>29750</v>
          </cell>
          <cell r="AC65">
            <v>29750</v>
          </cell>
          <cell r="AD65">
            <v>29750</v>
          </cell>
          <cell r="AE65">
            <v>29750</v>
          </cell>
          <cell r="AF65">
            <v>29750</v>
          </cell>
          <cell r="AG65">
            <v>29750</v>
          </cell>
          <cell r="AH65">
            <v>29750</v>
          </cell>
          <cell r="AI65">
            <v>29750</v>
          </cell>
          <cell r="AJ65">
            <v>29750</v>
          </cell>
          <cell r="AK65">
            <v>357000</v>
          </cell>
        </row>
        <row r="66">
          <cell r="E66">
            <v>5684</v>
          </cell>
          <cell r="F66" t="str">
            <v>BAGGAGE CART 14221</v>
          </cell>
          <cell r="G66">
            <v>10</v>
          </cell>
          <cell r="H66" t="str">
            <v>OPE.B14.KEL2</v>
          </cell>
          <cell r="I66">
            <v>14221</v>
          </cell>
          <cell r="J66">
            <v>39964</v>
          </cell>
          <cell r="K66">
            <v>43585</v>
          </cell>
          <cell r="L66">
            <v>80</v>
          </cell>
          <cell r="M66">
            <v>120</v>
          </cell>
          <cell r="N66">
            <v>40</v>
          </cell>
          <cell r="O66">
            <v>7140000</v>
          </cell>
          <cell r="P66">
            <v>565250</v>
          </cell>
          <cell r="Q66">
            <v>29750</v>
          </cell>
          <cell r="R66">
            <v>267750</v>
          </cell>
          <cell r="T66">
            <v>29750</v>
          </cell>
          <cell r="U66">
            <v>29750</v>
          </cell>
          <cell r="V66">
            <v>29750</v>
          </cell>
          <cell r="W66">
            <v>357000</v>
          </cell>
          <cell r="Y66">
            <v>29750</v>
          </cell>
          <cell r="Z66">
            <v>29750</v>
          </cell>
          <cell r="AA66">
            <v>29750</v>
          </cell>
          <cell r="AB66">
            <v>29750</v>
          </cell>
          <cell r="AC66">
            <v>29750</v>
          </cell>
          <cell r="AD66">
            <v>29750</v>
          </cell>
          <cell r="AE66">
            <v>29750</v>
          </cell>
          <cell r="AF66">
            <v>29750</v>
          </cell>
          <cell r="AG66">
            <v>29750</v>
          </cell>
          <cell r="AH66">
            <v>29750</v>
          </cell>
          <cell r="AI66">
            <v>29750</v>
          </cell>
          <cell r="AJ66">
            <v>29750</v>
          </cell>
          <cell r="AK66">
            <v>357000</v>
          </cell>
        </row>
        <row r="67">
          <cell r="E67">
            <v>5685</v>
          </cell>
          <cell r="F67" t="str">
            <v>BAGGAGE CART 14222</v>
          </cell>
          <cell r="G67">
            <v>10</v>
          </cell>
          <cell r="H67" t="str">
            <v>OPE.B14.KEL2</v>
          </cell>
          <cell r="I67">
            <v>14222</v>
          </cell>
          <cell r="J67">
            <v>39964</v>
          </cell>
          <cell r="K67">
            <v>43585</v>
          </cell>
          <cell r="L67">
            <v>80</v>
          </cell>
          <cell r="M67">
            <v>120</v>
          </cell>
          <cell r="N67">
            <v>40</v>
          </cell>
          <cell r="O67">
            <v>7140000</v>
          </cell>
          <cell r="P67">
            <v>565250</v>
          </cell>
          <cell r="Q67">
            <v>29750</v>
          </cell>
          <cell r="R67">
            <v>267750</v>
          </cell>
          <cell r="T67">
            <v>29750</v>
          </cell>
          <cell r="U67">
            <v>29750</v>
          </cell>
          <cell r="V67">
            <v>29750</v>
          </cell>
          <cell r="W67">
            <v>357000</v>
          </cell>
          <cell r="Y67">
            <v>29750</v>
          </cell>
          <cell r="Z67">
            <v>29750</v>
          </cell>
          <cell r="AA67">
            <v>29750</v>
          </cell>
          <cell r="AB67">
            <v>29750</v>
          </cell>
          <cell r="AC67">
            <v>29750</v>
          </cell>
          <cell r="AD67">
            <v>29750</v>
          </cell>
          <cell r="AE67">
            <v>29750</v>
          </cell>
          <cell r="AF67">
            <v>29750</v>
          </cell>
          <cell r="AG67">
            <v>29750</v>
          </cell>
          <cell r="AH67">
            <v>29750</v>
          </cell>
          <cell r="AI67">
            <v>29750</v>
          </cell>
          <cell r="AJ67">
            <v>29750</v>
          </cell>
          <cell r="AK67">
            <v>357000</v>
          </cell>
        </row>
        <row r="68">
          <cell r="E68">
            <v>5686</v>
          </cell>
          <cell r="F68" t="str">
            <v>PAX STEP MANUAL 95066</v>
          </cell>
          <cell r="G68">
            <v>10</v>
          </cell>
          <cell r="H68" t="str">
            <v>OPE.B05.KEL2</v>
          </cell>
          <cell r="I68">
            <v>95066</v>
          </cell>
          <cell r="J68">
            <v>39964</v>
          </cell>
          <cell r="K68">
            <v>43585</v>
          </cell>
          <cell r="L68">
            <v>80</v>
          </cell>
          <cell r="M68">
            <v>120</v>
          </cell>
          <cell r="N68">
            <v>40</v>
          </cell>
          <cell r="O68">
            <v>26520000</v>
          </cell>
          <cell r="P68">
            <v>2099500</v>
          </cell>
          <cell r="Q68">
            <v>110500</v>
          </cell>
          <cell r="R68">
            <v>994500</v>
          </cell>
          <cell r="T68">
            <v>110500</v>
          </cell>
          <cell r="U68">
            <v>110500</v>
          </cell>
          <cell r="V68">
            <v>110500</v>
          </cell>
          <cell r="W68">
            <v>1326000</v>
          </cell>
          <cell r="Y68">
            <v>110500</v>
          </cell>
          <cell r="Z68">
            <v>110500</v>
          </cell>
          <cell r="AA68">
            <v>110500</v>
          </cell>
          <cell r="AB68">
            <v>110500</v>
          </cell>
          <cell r="AC68">
            <v>110500</v>
          </cell>
          <cell r="AD68">
            <v>110500</v>
          </cell>
          <cell r="AE68">
            <v>110500</v>
          </cell>
          <cell r="AF68">
            <v>110500</v>
          </cell>
          <cell r="AG68">
            <v>110500</v>
          </cell>
          <cell r="AH68">
            <v>110500</v>
          </cell>
          <cell r="AI68">
            <v>110500</v>
          </cell>
          <cell r="AJ68">
            <v>110500</v>
          </cell>
          <cell r="AK68">
            <v>1326000</v>
          </cell>
        </row>
        <row r="69">
          <cell r="E69">
            <v>5694</v>
          </cell>
          <cell r="F69" t="str">
            <v>BAGGAGE CART 14223</v>
          </cell>
          <cell r="G69">
            <v>10</v>
          </cell>
          <cell r="H69" t="str">
            <v>OPE.B14.KEL2</v>
          </cell>
          <cell r="I69">
            <v>14223</v>
          </cell>
          <cell r="J69">
            <v>39964</v>
          </cell>
          <cell r="K69">
            <v>43585</v>
          </cell>
          <cell r="L69">
            <v>80</v>
          </cell>
          <cell r="M69">
            <v>120</v>
          </cell>
          <cell r="N69">
            <v>40</v>
          </cell>
          <cell r="O69">
            <v>7140000</v>
          </cell>
          <cell r="P69">
            <v>565250</v>
          </cell>
          <cell r="Q69">
            <v>29750</v>
          </cell>
          <cell r="R69">
            <v>267750</v>
          </cell>
          <cell r="T69">
            <v>29750</v>
          </cell>
          <cell r="U69">
            <v>29750</v>
          </cell>
          <cell r="V69">
            <v>29750</v>
          </cell>
          <cell r="W69">
            <v>357000</v>
          </cell>
          <cell r="Y69">
            <v>29750</v>
          </cell>
          <cell r="Z69">
            <v>29750</v>
          </cell>
          <cell r="AA69">
            <v>29750</v>
          </cell>
          <cell r="AB69">
            <v>29750</v>
          </cell>
          <cell r="AC69">
            <v>29750</v>
          </cell>
          <cell r="AD69">
            <v>29750</v>
          </cell>
          <cell r="AE69">
            <v>29750</v>
          </cell>
          <cell r="AF69">
            <v>29750</v>
          </cell>
          <cell r="AG69">
            <v>29750</v>
          </cell>
          <cell r="AH69">
            <v>29750</v>
          </cell>
          <cell r="AI69">
            <v>29750</v>
          </cell>
          <cell r="AJ69">
            <v>29750</v>
          </cell>
          <cell r="AK69">
            <v>357000</v>
          </cell>
        </row>
        <row r="70">
          <cell r="E70">
            <v>5695</v>
          </cell>
          <cell r="F70" t="str">
            <v>BAGGAGE CART 14224</v>
          </cell>
          <cell r="G70">
            <v>10</v>
          </cell>
          <cell r="H70" t="str">
            <v>OPE.B14.KEL2</v>
          </cell>
          <cell r="I70">
            <v>14224</v>
          </cell>
          <cell r="J70">
            <v>39964</v>
          </cell>
          <cell r="K70">
            <v>43585</v>
          </cell>
          <cell r="L70">
            <v>80</v>
          </cell>
          <cell r="M70">
            <v>120</v>
          </cell>
          <cell r="N70">
            <v>40</v>
          </cell>
          <cell r="O70">
            <v>7140000</v>
          </cell>
          <cell r="P70">
            <v>565250</v>
          </cell>
          <cell r="Q70">
            <v>29750</v>
          </cell>
          <cell r="R70">
            <v>267750</v>
          </cell>
          <cell r="T70">
            <v>29750</v>
          </cell>
          <cell r="U70">
            <v>29750</v>
          </cell>
          <cell r="V70">
            <v>29750</v>
          </cell>
          <cell r="W70">
            <v>357000</v>
          </cell>
          <cell r="Y70">
            <v>29750</v>
          </cell>
          <cell r="Z70">
            <v>29750</v>
          </cell>
          <cell r="AA70">
            <v>29750</v>
          </cell>
          <cell r="AB70">
            <v>29750</v>
          </cell>
          <cell r="AC70">
            <v>29750</v>
          </cell>
          <cell r="AD70">
            <v>29750</v>
          </cell>
          <cell r="AE70">
            <v>29750</v>
          </cell>
          <cell r="AF70">
            <v>29750</v>
          </cell>
          <cell r="AG70">
            <v>29750</v>
          </cell>
          <cell r="AH70">
            <v>29750</v>
          </cell>
          <cell r="AI70">
            <v>29750</v>
          </cell>
          <cell r="AJ70">
            <v>29750</v>
          </cell>
          <cell r="AK70">
            <v>357000</v>
          </cell>
        </row>
        <row r="71">
          <cell r="E71">
            <v>5696</v>
          </cell>
          <cell r="F71" t="str">
            <v>BAGGAGE CART 14225</v>
          </cell>
          <cell r="G71">
            <v>10</v>
          </cell>
          <cell r="H71" t="str">
            <v>OPE.B14.KEL2</v>
          </cell>
          <cell r="I71">
            <v>14225</v>
          </cell>
          <cell r="J71">
            <v>39964</v>
          </cell>
          <cell r="K71">
            <v>43585</v>
          </cell>
          <cell r="L71">
            <v>80</v>
          </cell>
          <cell r="M71">
            <v>120</v>
          </cell>
          <cell r="N71">
            <v>40</v>
          </cell>
          <cell r="O71">
            <v>7140000</v>
          </cell>
          <cell r="P71">
            <v>565250</v>
          </cell>
          <cell r="Q71">
            <v>29750</v>
          </cell>
          <cell r="R71">
            <v>267750</v>
          </cell>
          <cell r="T71">
            <v>29750</v>
          </cell>
          <cell r="U71">
            <v>29750</v>
          </cell>
          <cell r="V71">
            <v>29750</v>
          </cell>
          <cell r="W71">
            <v>357000</v>
          </cell>
          <cell r="Y71">
            <v>29750</v>
          </cell>
          <cell r="Z71">
            <v>29750</v>
          </cell>
          <cell r="AA71">
            <v>29750</v>
          </cell>
          <cell r="AB71">
            <v>29750</v>
          </cell>
          <cell r="AC71">
            <v>29750</v>
          </cell>
          <cell r="AD71">
            <v>29750</v>
          </cell>
          <cell r="AE71">
            <v>29750</v>
          </cell>
          <cell r="AF71">
            <v>29750</v>
          </cell>
          <cell r="AG71">
            <v>29750</v>
          </cell>
          <cell r="AH71">
            <v>29750</v>
          </cell>
          <cell r="AI71">
            <v>29750</v>
          </cell>
          <cell r="AJ71">
            <v>29750</v>
          </cell>
          <cell r="AK71">
            <v>357000</v>
          </cell>
        </row>
        <row r="72">
          <cell r="E72">
            <v>5697</v>
          </cell>
          <cell r="F72" t="str">
            <v>BAGGAGE CART 14226</v>
          </cell>
          <cell r="G72">
            <v>10</v>
          </cell>
          <cell r="H72" t="str">
            <v>OPE.B14.KEL2</v>
          </cell>
          <cell r="I72">
            <v>14226</v>
          </cell>
          <cell r="J72">
            <v>39964</v>
          </cell>
          <cell r="K72">
            <v>43585</v>
          </cell>
          <cell r="L72">
            <v>80</v>
          </cell>
          <cell r="M72">
            <v>120</v>
          </cell>
          <cell r="N72">
            <v>40</v>
          </cell>
          <cell r="O72">
            <v>7140000</v>
          </cell>
          <cell r="P72">
            <v>565250</v>
          </cell>
          <cell r="Q72">
            <v>29750</v>
          </cell>
          <cell r="R72">
            <v>267750</v>
          </cell>
          <cell r="T72">
            <v>29750</v>
          </cell>
          <cell r="U72">
            <v>29750</v>
          </cell>
          <cell r="V72">
            <v>29750</v>
          </cell>
          <cell r="W72">
            <v>357000</v>
          </cell>
          <cell r="Y72">
            <v>29750</v>
          </cell>
          <cell r="Z72">
            <v>29750</v>
          </cell>
          <cell r="AA72">
            <v>29750</v>
          </cell>
          <cell r="AB72">
            <v>29750</v>
          </cell>
          <cell r="AC72">
            <v>29750</v>
          </cell>
          <cell r="AD72">
            <v>29750</v>
          </cell>
          <cell r="AE72">
            <v>29750</v>
          </cell>
          <cell r="AF72">
            <v>29750</v>
          </cell>
          <cell r="AG72">
            <v>29750</v>
          </cell>
          <cell r="AH72">
            <v>29750</v>
          </cell>
          <cell r="AI72">
            <v>29750</v>
          </cell>
          <cell r="AJ72">
            <v>29750</v>
          </cell>
          <cell r="AK72">
            <v>357000</v>
          </cell>
        </row>
        <row r="73">
          <cell r="E73">
            <v>5698</v>
          </cell>
          <cell r="F73" t="str">
            <v>PAX STEP MANUAL 95080</v>
          </cell>
          <cell r="G73">
            <v>10</v>
          </cell>
          <cell r="H73" t="str">
            <v>OPE.B05.KEL2</v>
          </cell>
          <cell r="I73">
            <v>95080</v>
          </cell>
          <cell r="J73">
            <v>39964</v>
          </cell>
          <cell r="K73">
            <v>43585</v>
          </cell>
          <cell r="L73">
            <v>80</v>
          </cell>
          <cell r="M73">
            <v>120</v>
          </cell>
          <cell r="N73">
            <v>40</v>
          </cell>
          <cell r="O73">
            <v>26520000</v>
          </cell>
          <cell r="P73">
            <v>2099500</v>
          </cell>
          <cell r="Q73">
            <v>110500</v>
          </cell>
          <cell r="R73">
            <v>994500</v>
          </cell>
          <cell r="T73">
            <v>110500</v>
          </cell>
          <cell r="U73">
            <v>110500</v>
          </cell>
          <cell r="V73">
            <v>110500</v>
          </cell>
          <cell r="W73">
            <v>1326000</v>
          </cell>
          <cell r="Y73">
            <v>110500</v>
          </cell>
          <cell r="Z73">
            <v>110500</v>
          </cell>
          <cell r="AA73">
            <v>110500</v>
          </cell>
          <cell r="AB73">
            <v>110500</v>
          </cell>
          <cell r="AC73">
            <v>110500</v>
          </cell>
          <cell r="AD73">
            <v>110500</v>
          </cell>
          <cell r="AE73">
            <v>110500</v>
          </cell>
          <cell r="AF73">
            <v>110500</v>
          </cell>
          <cell r="AG73">
            <v>110500</v>
          </cell>
          <cell r="AH73">
            <v>110500</v>
          </cell>
          <cell r="AI73">
            <v>110500</v>
          </cell>
          <cell r="AJ73">
            <v>110500</v>
          </cell>
          <cell r="AK73">
            <v>1326000</v>
          </cell>
        </row>
        <row r="74">
          <cell r="E74">
            <v>5864</v>
          </cell>
          <cell r="F74" t="str">
            <v>PO.0390-2009  BAGGAGE CART 14154</v>
          </cell>
          <cell r="G74">
            <v>10</v>
          </cell>
          <cell r="H74" t="str">
            <v>OPE.B14.KEL2</v>
          </cell>
          <cell r="I74">
            <v>14154</v>
          </cell>
          <cell r="J74">
            <v>40025</v>
          </cell>
          <cell r="K74">
            <v>43646</v>
          </cell>
          <cell r="L74">
            <v>78</v>
          </cell>
          <cell r="M74">
            <v>120</v>
          </cell>
          <cell r="N74">
            <v>42</v>
          </cell>
          <cell r="O74">
            <v>12200000</v>
          </cell>
          <cell r="P74">
            <v>1143762</v>
          </cell>
          <cell r="Q74">
            <v>54464</v>
          </cell>
          <cell r="R74">
            <v>490176</v>
          </cell>
          <cell r="T74">
            <v>54464</v>
          </cell>
          <cell r="U74">
            <v>54464</v>
          </cell>
          <cell r="V74">
            <v>54464</v>
          </cell>
          <cell r="W74">
            <v>653568</v>
          </cell>
          <cell r="Y74">
            <v>54464</v>
          </cell>
          <cell r="Z74">
            <v>54464</v>
          </cell>
          <cell r="AA74">
            <v>54464</v>
          </cell>
          <cell r="AB74">
            <v>54464</v>
          </cell>
          <cell r="AC74">
            <v>54464</v>
          </cell>
          <cell r="AD74">
            <v>54464</v>
          </cell>
          <cell r="AE74">
            <v>54464</v>
          </cell>
          <cell r="AF74">
            <v>54464</v>
          </cell>
          <cell r="AG74">
            <v>54464</v>
          </cell>
          <cell r="AH74">
            <v>54464</v>
          </cell>
          <cell r="AI74">
            <v>54464</v>
          </cell>
          <cell r="AJ74">
            <v>54464</v>
          </cell>
          <cell r="AK74">
            <v>653568</v>
          </cell>
        </row>
        <row r="75">
          <cell r="E75">
            <v>5918</v>
          </cell>
          <cell r="F75" t="str">
            <v>PAX STEP MANUAL 95021</v>
          </cell>
          <cell r="G75">
            <v>10</v>
          </cell>
          <cell r="H75" t="str">
            <v>OPE.B05.KEL2</v>
          </cell>
          <cell r="I75">
            <v>95021</v>
          </cell>
          <cell r="J75">
            <v>40056</v>
          </cell>
          <cell r="K75">
            <v>43677</v>
          </cell>
          <cell r="L75">
            <v>77</v>
          </cell>
          <cell r="M75">
            <v>120</v>
          </cell>
          <cell r="N75">
            <v>43</v>
          </cell>
          <cell r="O75">
            <v>36500000</v>
          </cell>
          <cell r="P75">
            <v>3695980</v>
          </cell>
          <cell r="Q75">
            <v>167999</v>
          </cell>
          <cell r="R75">
            <v>1511991</v>
          </cell>
          <cell r="T75">
            <v>167999</v>
          </cell>
          <cell r="U75">
            <v>167999</v>
          </cell>
          <cell r="V75">
            <v>167999</v>
          </cell>
          <cell r="W75">
            <v>2015988</v>
          </cell>
          <cell r="Y75">
            <v>167999</v>
          </cell>
          <cell r="Z75">
            <v>167999</v>
          </cell>
          <cell r="AA75">
            <v>167999</v>
          </cell>
          <cell r="AB75">
            <v>167999</v>
          </cell>
          <cell r="AC75">
            <v>167999</v>
          </cell>
          <cell r="AD75">
            <v>167999</v>
          </cell>
          <cell r="AE75">
            <v>167999</v>
          </cell>
          <cell r="AF75">
            <v>167999</v>
          </cell>
          <cell r="AG75">
            <v>167999</v>
          </cell>
          <cell r="AH75">
            <v>167999</v>
          </cell>
          <cell r="AI75">
            <v>167999</v>
          </cell>
          <cell r="AJ75">
            <v>167999</v>
          </cell>
          <cell r="AK75">
            <v>2015988</v>
          </cell>
        </row>
        <row r="76">
          <cell r="E76">
            <v>5927</v>
          </cell>
          <cell r="F76" t="str">
            <v>BAGGAGE CART 14086</v>
          </cell>
          <cell r="G76">
            <v>10</v>
          </cell>
          <cell r="H76" t="str">
            <v>OPE.B14.KEL2</v>
          </cell>
          <cell r="I76">
            <v>14086</v>
          </cell>
          <cell r="J76">
            <v>40056</v>
          </cell>
          <cell r="K76">
            <v>43677</v>
          </cell>
          <cell r="L76">
            <v>77</v>
          </cell>
          <cell r="M76">
            <v>120</v>
          </cell>
          <cell r="N76">
            <v>43</v>
          </cell>
          <cell r="O76">
            <v>11000000</v>
          </cell>
          <cell r="P76">
            <v>1113854</v>
          </cell>
          <cell r="Q76">
            <v>50630</v>
          </cell>
          <cell r="R76">
            <v>455670</v>
          </cell>
          <cell r="T76">
            <v>50630</v>
          </cell>
          <cell r="U76">
            <v>50630</v>
          </cell>
          <cell r="V76">
            <v>50630</v>
          </cell>
          <cell r="W76">
            <v>607560</v>
          </cell>
          <cell r="Y76">
            <v>50630</v>
          </cell>
          <cell r="Z76">
            <v>50630</v>
          </cell>
          <cell r="AA76">
            <v>50630</v>
          </cell>
          <cell r="AB76">
            <v>50630</v>
          </cell>
          <cell r="AC76">
            <v>50630</v>
          </cell>
          <cell r="AD76">
            <v>50630</v>
          </cell>
          <cell r="AE76">
            <v>50630</v>
          </cell>
          <cell r="AF76">
            <v>50630</v>
          </cell>
          <cell r="AG76">
            <v>50630</v>
          </cell>
          <cell r="AH76">
            <v>50630</v>
          </cell>
          <cell r="AI76">
            <v>50630</v>
          </cell>
          <cell r="AJ76">
            <v>50630</v>
          </cell>
          <cell r="AK76">
            <v>607560</v>
          </cell>
        </row>
        <row r="77">
          <cell r="E77">
            <v>5928</v>
          </cell>
          <cell r="F77" t="str">
            <v>BAGGAGE CART 14088</v>
          </cell>
          <cell r="G77">
            <v>10</v>
          </cell>
          <cell r="H77" t="str">
            <v>OPE.B14.KEL2</v>
          </cell>
          <cell r="I77">
            <v>14088</v>
          </cell>
          <cell r="J77">
            <v>40056</v>
          </cell>
          <cell r="K77">
            <v>43677</v>
          </cell>
          <cell r="L77">
            <v>77</v>
          </cell>
          <cell r="M77">
            <v>120</v>
          </cell>
          <cell r="N77">
            <v>43</v>
          </cell>
          <cell r="O77">
            <v>11000000</v>
          </cell>
          <cell r="P77">
            <v>1113854</v>
          </cell>
          <cell r="Q77">
            <v>50630</v>
          </cell>
          <cell r="R77">
            <v>455670</v>
          </cell>
          <cell r="T77">
            <v>50630</v>
          </cell>
          <cell r="U77">
            <v>50630</v>
          </cell>
          <cell r="V77">
            <v>50630</v>
          </cell>
          <cell r="W77">
            <v>607560</v>
          </cell>
          <cell r="Y77">
            <v>50630</v>
          </cell>
          <cell r="Z77">
            <v>50630</v>
          </cell>
          <cell r="AA77">
            <v>50630</v>
          </cell>
          <cell r="AB77">
            <v>50630</v>
          </cell>
          <cell r="AC77">
            <v>50630</v>
          </cell>
          <cell r="AD77">
            <v>50630</v>
          </cell>
          <cell r="AE77">
            <v>50630</v>
          </cell>
          <cell r="AF77">
            <v>50630</v>
          </cell>
          <cell r="AG77">
            <v>50630</v>
          </cell>
          <cell r="AH77">
            <v>50630</v>
          </cell>
          <cell r="AI77">
            <v>50630</v>
          </cell>
          <cell r="AJ77">
            <v>50630</v>
          </cell>
          <cell r="AK77">
            <v>607560</v>
          </cell>
        </row>
        <row r="78">
          <cell r="E78">
            <v>5929</v>
          </cell>
          <cell r="F78" t="str">
            <v>BAGGAGE CART 14093</v>
          </cell>
          <cell r="G78">
            <v>10</v>
          </cell>
          <cell r="H78" t="str">
            <v>OPE.B14.KEL2</v>
          </cell>
          <cell r="I78">
            <v>14093</v>
          </cell>
          <cell r="J78">
            <v>40056</v>
          </cell>
          <cell r="K78">
            <v>43677</v>
          </cell>
          <cell r="L78">
            <v>77</v>
          </cell>
          <cell r="M78">
            <v>120</v>
          </cell>
          <cell r="N78">
            <v>43</v>
          </cell>
          <cell r="O78">
            <v>11000000</v>
          </cell>
          <cell r="P78">
            <v>1113854</v>
          </cell>
          <cell r="Q78">
            <v>50630</v>
          </cell>
          <cell r="R78">
            <v>455670</v>
          </cell>
          <cell r="T78">
            <v>50630</v>
          </cell>
          <cell r="U78">
            <v>50630</v>
          </cell>
          <cell r="V78">
            <v>50630</v>
          </cell>
          <cell r="W78">
            <v>607560</v>
          </cell>
          <cell r="Y78">
            <v>50630</v>
          </cell>
          <cell r="Z78">
            <v>50630</v>
          </cell>
          <cell r="AA78">
            <v>50630</v>
          </cell>
          <cell r="AB78">
            <v>50630</v>
          </cell>
          <cell r="AC78">
            <v>50630</v>
          </cell>
          <cell r="AD78">
            <v>50630</v>
          </cell>
          <cell r="AE78">
            <v>50630</v>
          </cell>
          <cell r="AF78">
            <v>50630</v>
          </cell>
          <cell r="AG78">
            <v>50630</v>
          </cell>
          <cell r="AH78">
            <v>50630</v>
          </cell>
          <cell r="AI78">
            <v>50630</v>
          </cell>
          <cell r="AJ78">
            <v>50630</v>
          </cell>
          <cell r="AK78">
            <v>607560</v>
          </cell>
        </row>
        <row r="79">
          <cell r="E79">
            <v>5931</v>
          </cell>
          <cell r="F79" t="str">
            <v>BAGGAGE CART 14131</v>
          </cell>
          <cell r="G79">
            <v>10</v>
          </cell>
          <cell r="H79" t="str">
            <v>OPE.B14.KEL2</v>
          </cell>
          <cell r="I79">
            <v>14131</v>
          </cell>
          <cell r="J79">
            <v>40056</v>
          </cell>
          <cell r="K79">
            <v>43677</v>
          </cell>
          <cell r="L79">
            <v>77</v>
          </cell>
          <cell r="M79">
            <v>120</v>
          </cell>
          <cell r="N79">
            <v>43</v>
          </cell>
          <cell r="O79">
            <v>11000000</v>
          </cell>
          <cell r="P79">
            <v>1113854</v>
          </cell>
          <cell r="Q79">
            <v>50630</v>
          </cell>
          <cell r="R79">
            <v>455670</v>
          </cell>
          <cell r="T79">
            <v>50630</v>
          </cell>
          <cell r="U79">
            <v>50630</v>
          </cell>
          <cell r="V79">
            <v>50630</v>
          </cell>
          <cell r="W79">
            <v>607560</v>
          </cell>
          <cell r="Y79">
            <v>50630</v>
          </cell>
          <cell r="Z79">
            <v>50630</v>
          </cell>
          <cell r="AA79">
            <v>50630</v>
          </cell>
          <cell r="AB79">
            <v>50630</v>
          </cell>
          <cell r="AC79">
            <v>50630</v>
          </cell>
          <cell r="AD79">
            <v>50630</v>
          </cell>
          <cell r="AE79">
            <v>50630</v>
          </cell>
          <cell r="AF79">
            <v>50630</v>
          </cell>
          <cell r="AG79">
            <v>50630</v>
          </cell>
          <cell r="AH79">
            <v>50630</v>
          </cell>
          <cell r="AI79">
            <v>50630</v>
          </cell>
          <cell r="AJ79">
            <v>50630</v>
          </cell>
          <cell r="AK79">
            <v>607560</v>
          </cell>
        </row>
        <row r="80">
          <cell r="E80">
            <v>5932</v>
          </cell>
          <cell r="F80" t="str">
            <v>BAGGAGE CART 14132</v>
          </cell>
          <cell r="G80">
            <v>10</v>
          </cell>
          <cell r="H80" t="str">
            <v>OPE.B14.KEL2</v>
          </cell>
          <cell r="I80">
            <v>14132</v>
          </cell>
          <cell r="J80">
            <v>40056</v>
          </cell>
          <cell r="K80">
            <v>43677</v>
          </cell>
          <cell r="L80">
            <v>77</v>
          </cell>
          <cell r="M80">
            <v>120</v>
          </cell>
          <cell r="N80">
            <v>43</v>
          </cell>
          <cell r="O80">
            <v>11000000</v>
          </cell>
          <cell r="P80">
            <v>1113854</v>
          </cell>
          <cell r="Q80">
            <v>50630</v>
          </cell>
          <cell r="R80">
            <v>455670</v>
          </cell>
          <cell r="T80">
            <v>50630</v>
          </cell>
          <cell r="U80">
            <v>50630</v>
          </cell>
          <cell r="V80">
            <v>50630</v>
          </cell>
          <cell r="W80">
            <v>607560</v>
          </cell>
          <cell r="Y80">
            <v>50630</v>
          </cell>
          <cell r="Z80">
            <v>50630</v>
          </cell>
          <cell r="AA80">
            <v>50630</v>
          </cell>
          <cell r="AB80">
            <v>50630</v>
          </cell>
          <cell r="AC80">
            <v>50630</v>
          </cell>
          <cell r="AD80">
            <v>50630</v>
          </cell>
          <cell r="AE80">
            <v>50630</v>
          </cell>
          <cell r="AF80">
            <v>50630</v>
          </cell>
          <cell r="AG80">
            <v>50630</v>
          </cell>
          <cell r="AH80">
            <v>50630</v>
          </cell>
          <cell r="AI80">
            <v>50630</v>
          </cell>
          <cell r="AJ80">
            <v>50630</v>
          </cell>
          <cell r="AK80">
            <v>607560</v>
          </cell>
        </row>
        <row r="81">
          <cell r="E81">
            <v>5933</v>
          </cell>
          <cell r="F81" t="str">
            <v>BAGGAGE CART 14265</v>
          </cell>
          <cell r="G81">
            <v>10</v>
          </cell>
          <cell r="H81" t="str">
            <v>OPE.B14.KEL2</v>
          </cell>
          <cell r="I81">
            <v>14265</v>
          </cell>
          <cell r="J81">
            <v>40056</v>
          </cell>
          <cell r="K81">
            <v>43677</v>
          </cell>
          <cell r="L81">
            <v>77</v>
          </cell>
          <cell r="M81">
            <v>120</v>
          </cell>
          <cell r="N81">
            <v>43</v>
          </cell>
          <cell r="O81">
            <v>11000000</v>
          </cell>
          <cell r="P81">
            <v>1113854</v>
          </cell>
          <cell r="Q81">
            <v>50630</v>
          </cell>
          <cell r="R81">
            <v>455670</v>
          </cell>
          <cell r="T81">
            <v>50630</v>
          </cell>
          <cell r="U81">
            <v>50630</v>
          </cell>
          <cell r="V81">
            <v>50630</v>
          </cell>
          <cell r="W81">
            <v>607560</v>
          </cell>
          <cell r="Y81">
            <v>50630</v>
          </cell>
          <cell r="Z81">
            <v>50630</v>
          </cell>
          <cell r="AA81">
            <v>50630</v>
          </cell>
          <cell r="AB81">
            <v>50630</v>
          </cell>
          <cell r="AC81">
            <v>50630</v>
          </cell>
          <cell r="AD81">
            <v>50630</v>
          </cell>
          <cell r="AE81">
            <v>50630</v>
          </cell>
          <cell r="AF81">
            <v>50630</v>
          </cell>
          <cell r="AG81">
            <v>50630</v>
          </cell>
          <cell r="AH81">
            <v>50630</v>
          </cell>
          <cell r="AI81">
            <v>50630</v>
          </cell>
          <cell r="AJ81">
            <v>50630</v>
          </cell>
          <cell r="AK81">
            <v>607560</v>
          </cell>
        </row>
        <row r="82">
          <cell r="E82">
            <v>5934</v>
          </cell>
          <cell r="F82" t="str">
            <v>BAGGAGE CART 14266</v>
          </cell>
          <cell r="G82">
            <v>10</v>
          </cell>
          <cell r="H82" t="str">
            <v>OPE.B14.KEL2</v>
          </cell>
          <cell r="I82">
            <v>14266</v>
          </cell>
          <cell r="J82">
            <v>40056</v>
          </cell>
          <cell r="K82">
            <v>43677</v>
          </cell>
          <cell r="L82">
            <v>77</v>
          </cell>
          <cell r="M82">
            <v>120</v>
          </cell>
          <cell r="N82">
            <v>43</v>
          </cell>
          <cell r="O82">
            <v>11000000</v>
          </cell>
          <cell r="P82">
            <v>1113854</v>
          </cell>
          <cell r="Q82">
            <v>50630</v>
          </cell>
          <cell r="R82">
            <v>455670</v>
          </cell>
          <cell r="T82">
            <v>50630</v>
          </cell>
          <cell r="U82">
            <v>50630</v>
          </cell>
          <cell r="V82">
            <v>50630</v>
          </cell>
          <cell r="W82">
            <v>607560</v>
          </cell>
          <cell r="Y82">
            <v>50630</v>
          </cell>
          <cell r="Z82">
            <v>50630</v>
          </cell>
          <cell r="AA82">
            <v>50630</v>
          </cell>
          <cell r="AB82">
            <v>50630</v>
          </cell>
          <cell r="AC82">
            <v>50630</v>
          </cell>
          <cell r="AD82">
            <v>50630</v>
          </cell>
          <cell r="AE82">
            <v>50630</v>
          </cell>
          <cell r="AF82">
            <v>50630</v>
          </cell>
          <cell r="AG82">
            <v>50630</v>
          </cell>
          <cell r="AH82">
            <v>50630</v>
          </cell>
          <cell r="AI82">
            <v>50630</v>
          </cell>
          <cell r="AJ82">
            <v>50630</v>
          </cell>
          <cell r="AK82">
            <v>607560</v>
          </cell>
        </row>
        <row r="83">
          <cell r="E83">
            <v>5935</v>
          </cell>
          <cell r="F83" t="str">
            <v>BAGGAGE CART 14031</v>
          </cell>
          <cell r="G83">
            <v>10</v>
          </cell>
          <cell r="H83" t="str">
            <v>OPE.B14.KEL2</v>
          </cell>
          <cell r="I83">
            <v>14031</v>
          </cell>
          <cell r="J83">
            <v>40056</v>
          </cell>
          <cell r="K83">
            <v>43677</v>
          </cell>
          <cell r="L83">
            <v>77</v>
          </cell>
          <cell r="M83">
            <v>120</v>
          </cell>
          <cell r="N83">
            <v>43</v>
          </cell>
          <cell r="O83">
            <v>11000000</v>
          </cell>
          <cell r="P83">
            <v>1113854</v>
          </cell>
          <cell r="Q83">
            <v>50630</v>
          </cell>
          <cell r="R83">
            <v>455670</v>
          </cell>
          <cell r="T83">
            <v>50630</v>
          </cell>
          <cell r="U83">
            <v>50630</v>
          </cell>
          <cell r="V83">
            <v>50630</v>
          </cell>
          <cell r="W83">
            <v>607560</v>
          </cell>
          <cell r="Y83">
            <v>50630</v>
          </cell>
          <cell r="Z83">
            <v>50630</v>
          </cell>
          <cell r="AA83">
            <v>50630</v>
          </cell>
          <cell r="AB83">
            <v>50630</v>
          </cell>
          <cell r="AC83">
            <v>50630</v>
          </cell>
          <cell r="AD83">
            <v>50630</v>
          </cell>
          <cell r="AE83">
            <v>50630</v>
          </cell>
          <cell r="AF83">
            <v>50630</v>
          </cell>
          <cell r="AG83">
            <v>50630</v>
          </cell>
          <cell r="AH83">
            <v>50630</v>
          </cell>
          <cell r="AI83">
            <v>50630</v>
          </cell>
          <cell r="AJ83">
            <v>50630</v>
          </cell>
          <cell r="AK83">
            <v>607560</v>
          </cell>
        </row>
        <row r="84">
          <cell r="E84">
            <v>5972</v>
          </cell>
          <cell r="F84" t="str">
            <v>PAX STEP MANUAL 95048</v>
          </cell>
          <cell r="G84">
            <v>10</v>
          </cell>
          <cell r="H84" t="str">
            <v>OPE.B05.KEL2</v>
          </cell>
          <cell r="I84">
            <v>95048</v>
          </cell>
          <cell r="J84">
            <v>40056</v>
          </cell>
          <cell r="K84">
            <v>43677</v>
          </cell>
          <cell r="L84">
            <v>77</v>
          </cell>
          <cell r="M84">
            <v>120</v>
          </cell>
          <cell r="N84">
            <v>43</v>
          </cell>
          <cell r="O84">
            <v>36500000</v>
          </cell>
          <cell r="P84">
            <v>3695980</v>
          </cell>
          <cell r="Q84">
            <v>167999</v>
          </cell>
          <cell r="R84">
            <v>1511991</v>
          </cell>
          <cell r="T84">
            <v>167999</v>
          </cell>
          <cell r="U84">
            <v>167999</v>
          </cell>
          <cell r="V84">
            <v>167999</v>
          </cell>
          <cell r="W84">
            <v>2015988</v>
          </cell>
          <cell r="Y84">
            <v>167999</v>
          </cell>
          <cell r="Z84">
            <v>167999</v>
          </cell>
          <cell r="AA84">
            <v>167999</v>
          </cell>
          <cell r="AB84">
            <v>167999</v>
          </cell>
          <cell r="AC84">
            <v>167999</v>
          </cell>
          <cell r="AD84">
            <v>167999</v>
          </cell>
          <cell r="AE84">
            <v>167999</v>
          </cell>
          <cell r="AF84">
            <v>167999</v>
          </cell>
          <cell r="AG84">
            <v>167999</v>
          </cell>
          <cell r="AH84">
            <v>167999</v>
          </cell>
          <cell r="AI84">
            <v>167999</v>
          </cell>
          <cell r="AJ84">
            <v>167999</v>
          </cell>
          <cell r="AK84">
            <v>2015988</v>
          </cell>
        </row>
        <row r="85">
          <cell r="E85">
            <v>6064</v>
          </cell>
          <cell r="F85" t="str">
            <v>PAX STEP MANUAL 95047</v>
          </cell>
          <cell r="G85">
            <v>10</v>
          </cell>
          <cell r="H85" t="str">
            <v>OPE.B05.KEL2</v>
          </cell>
          <cell r="I85">
            <v>95047</v>
          </cell>
          <cell r="J85">
            <v>40026</v>
          </cell>
          <cell r="K85">
            <v>43677</v>
          </cell>
          <cell r="L85">
            <v>77</v>
          </cell>
          <cell r="M85">
            <v>120</v>
          </cell>
          <cell r="N85">
            <v>43</v>
          </cell>
          <cell r="O85">
            <v>40000000</v>
          </cell>
          <cell r="P85">
            <v>4050378</v>
          </cell>
          <cell r="Q85">
            <v>184109</v>
          </cell>
          <cell r="R85">
            <v>1656981</v>
          </cell>
          <cell r="T85">
            <v>184109</v>
          </cell>
          <cell r="U85">
            <v>184109</v>
          </cell>
          <cell r="V85">
            <v>184109</v>
          </cell>
          <cell r="W85">
            <v>2209308</v>
          </cell>
          <cell r="Y85">
            <v>184109</v>
          </cell>
          <cell r="Z85">
            <v>184109</v>
          </cell>
          <cell r="AA85">
            <v>184109</v>
          </cell>
          <cell r="AB85">
            <v>184109</v>
          </cell>
          <cell r="AC85">
            <v>184109</v>
          </cell>
          <cell r="AD85">
            <v>184109</v>
          </cell>
          <cell r="AE85">
            <v>184109</v>
          </cell>
          <cell r="AF85">
            <v>184109</v>
          </cell>
          <cell r="AG85">
            <v>184109</v>
          </cell>
          <cell r="AH85">
            <v>184109</v>
          </cell>
          <cell r="AI85">
            <v>184109</v>
          </cell>
          <cell r="AJ85">
            <v>184109</v>
          </cell>
          <cell r="AK85">
            <v>2209308</v>
          </cell>
        </row>
        <row r="86">
          <cell r="E86">
            <v>6092</v>
          </cell>
          <cell r="F86" t="str">
            <v>CONVEYOR BELT MANUAL (SILVER) 02035</v>
          </cell>
          <cell r="G86">
            <v>15</v>
          </cell>
          <cell r="H86" t="str">
            <v>OPE.B02.KEL2</v>
          </cell>
          <cell r="I86" t="str">
            <v>CGK/02/0015</v>
          </cell>
          <cell r="J86">
            <v>39813</v>
          </cell>
          <cell r="K86">
            <v>45260</v>
          </cell>
          <cell r="L86">
            <v>85</v>
          </cell>
          <cell r="M86">
            <v>180</v>
          </cell>
          <cell r="N86">
            <v>95</v>
          </cell>
          <cell r="O86">
            <v>110000000</v>
          </cell>
          <cell r="P86">
            <v>9817996</v>
          </cell>
          <cell r="Q86">
            <v>132675</v>
          </cell>
          <cell r="R86">
            <v>1194075</v>
          </cell>
          <cell r="T86">
            <v>132675</v>
          </cell>
          <cell r="U86">
            <v>132675</v>
          </cell>
          <cell r="V86">
            <v>132675</v>
          </cell>
          <cell r="W86">
            <v>1592100</v>
          </cell>
          <cell r="Y86">
            <v>132675</v>
          </cell>
          <cell r="Z86">
            <v>132675</v>
          </cell>
          <cell r="AA86">
            <v>132675</v>
          </cell>
          <cell r="AB86">
            <v>132675</v>
          </cell>
          <cell r="AC86">
            <v>132675</v>
          </cell>
          <cell r="AD86">
            <v>132675</v>
          </cell>
          <cell r="AE86">
            <v>132675</v>
          </cell>
          <cell r="AF86">
            <v>132675</v>
          </cell>
          <cell r="AG86">
            <v>132675</v>
          </cell>
          <cell r="AH86">
            <v>132675</v>
          </cell>
          <cell r="AI86">
            <v>132675</v>
          </cell>
          <cell r="AJ86">
            <v>132675</v>
          </cell>
          <cell r="AK86">
            <v>1592100</v>
          </cell>
        </row>
        <row r="87">
          <cell r="E87">
            <v>6096</v>
          </cell>
          <cell r="F87" t="str">
            <v>PAX STEP MANUAL 95013</v>
          </cell>
          <cell r="G87">
            <v>10</v>
          </cell>
          <cell r="H87" t="str">
            <v>OPE.B05.KEL2</v>
          </cell>
          <cell r="I87">
            <v>95013</v>
          </cell>
          <cell r="J87">
            <v>39813</v>
          </cell>
          <cell r="K87">
            <v>43434</v>
          </cell>
          <cell r="L87">
            <v>85</v>
          </cell>
          <cell r="M87">
            <v>120</v>
          </cell>
          <cell r="N87">
            <v>35</v>
          </cell>
          <cell r="O87">
            <v>35000000</v>
          </cell>
          <cell r="P87">
            <v>1604178</v>
          </cell>
          <cell r="Q87">
            <v>114583</v>
          </cell>
          <cell r="R87">
            <v>1031247</v>
          </cell>
          <cell r="T87">
            <v>114583</v>
          </cell>
          <cell r="U87">
            <v>114583</v>
          </cell>
          <cell r="V87">
            <v>114583</v>
          </cell>
          <cell r="W87">
            <v>1374996</v>
          </cell>
          <cell r="Y87">
            <v>114583</v>
          </cell>
          <cell r="Z87">
            <v>114583</v>
          </cell>
          <cell r="AA87">
            <v>114583</v>
          </cell>
          <cell r="AB87">
            <v>114583</v>
          </cell>
          <cell r="AC87">
            <v>114583</v>
          </cell>
          <cell r="AD87">
            <v>114583</v>
          </cell>
          <cell r="AE87">
            <v>114583</v>
          </cell>
          <cell r="AF87">
            <v>114583</v>
          </cell>
          <cell r="AG87">
            <v>114583</v>
          </cell>
          <cell r="AH87">
            <v>114583</v>
          </cell>
          <cell r="AI87">
            <v>114583</v>
          </cell>
          <cell r="AJ87">
            <v>0</v>
          </cell>
          <cell r="AK87">
            <v>1260413</v>
          </cell>
        </row>
        <row r="88">
          <cell r="E88">
            <v>6097</v>
          </cell>
          <cell r="F88" t="str">
            <v>PALLET DOLLIES 12210</v>
          </cell>
          <cell r="G88">
            <v>15</v>
          </cell>
          <cell r="H88" t="str">
            <v>OPE.B12.KEL2</v>
          </cell>
          <cell r="I88">
            <v>12210</v>
          </cell>
          <cell r="J88">
            <v>39844</v>
          </cell>
          <cell r="K88">
            <v>45291</v>
          </cell>
          <cell r="L88">
            <v>84</v>
          </cell>
          <cell r="M88">
            <v>180</v>
          </cell>
          <cell r="N88">
            <v>96</v>
          </cell>
          <cell r="O88">
            <v>51845181</v>
          </cell>
          <cell r="P88">
            <v>5063005</v>
          </cell>
          <cell r="Q88">
            <v>67507</v>
          </cell>
          <cell r="R88">
            <v>607563</v>
          </cell>
          <cell r="T88">
            <v>67507</v>
          </cell>
          <cell r="U88">
            <v>67507</v>
          </cell>
          <cell r="V88">
            <v>67507</v>
          </cell>
          <cell r="W88">
            <v>810084</v>
          </cell>
          <cell r="Y88">
            <v>67507</v>
          </cell>
          <cell r="Z88">
            <v>67507</v>
          </cell>
          <cell r="AA88">
            <v>67507</v>
          </cell>
          <cell r="AB88">
            <v>67507</v>
          </cell>
          <cell r="AC88">
            <v>67507</v>
          </cell>
          <cell r="AD88">
            <v>67507</v>
          </cell>
          <cell r="AE88">
            <v>67507</v>
          </cell>
          <cell r="AF88">
            <v>67507</v>
          </cell>
          <cell r="AG88">
            <v>67507</v>
          </cell>
          <cell r="AH88">
            <v>67507</v>
          </cell>
          <cell r="AI88">
            <v>67507</v>
          </cell>
          <cell r="AJ88">
            <v>67507</v>
          </cell>
          <cell r="AK88">
            <v>810084</v>
          </cell>
        </row>
        <row r="89">
          <cell r="E89">
            <v>6098</v>
          </cell>
          <cell r="F89" t="str">
            <v>PALLET DOLLIES 12211</v>
          </cell>
          <cell r="G89">
            <v>15</v>
          </cell>
          <cell r="H89" t="str">
            <v>OPE.B12.KEL2</v>
          </cell>
          <cell r="I89">
            <v>12211</v>
          </cell>
          <cell r="J89">
            <v>39844</v>
          </cell>
          <cell r="K89">
            <v>45291</v>
          </cell>
          <cell r="L89">
            <v>84</v>
          </cell>
          <cell r="M89">
            <v>180</v>
          </cell>
          <cell r="N89">
            <v>96</v>
          </cell>
          <cell r="O89">
            <v>51845181</v>
          </cell>
          <cell r="P89">
            <v>5063005</v>
          </cell>
          <cell r="Q89">
            <v>67507</v>
          </cell>
          <cell r="R89">
            <v>607563</v>
          </cell>
          <cell r="T89">
            <v>67507</v>
          </cell>
          <cell r="U89">
            <v>67507</v>
          </cell>
          <cell r="V89">
            <v>67507</v>
          </cell>
          <cell r="W89">
            <v>810084</v>
          </cell>
          <cell r="Y89">
            <v>67507</v>
          </cell>
          <cell r="Z89">
            <v>67507</v>
          </cell>
          <cell r="AA89">
            <v>67507</v>
          </cell>
          <cell r="AB89">
            <v>67507</v>
          </cell>
          <cell r="AC89">
            <v>67507</v>
          </cell>
          <cell r="AD89">
            <v>67507</v>
          </cell>
          <cell r="AE89">
            <v>67507</v>
          </cell>
          <cell r="AF89">
            <v>67507</v>
          </cell>
          <cell r="AG89">
            <v>67507</v>
          </cell>
          <cell r="AH89">
            <v>67507</v>
          </cell>
          <cell r="AI89">
            <v>67507</v>
          </cell>
          <cell r="AJ89">
            <v>67507</v>
          </cell>
          <cell r="AK89">
            <v>810084</v>
          </cell>
        </row>
        <row r="90">
          <cell r="E90">
            <v>6099</v>
          </cell>
          <cell r="F90" t="str">
            <v>PALLET DOLLIES 12212</v>
          </cell>
          <cell r="G90">
            <v>15</v>
          </cell>
          <cell r="H90" t="str">
            <v>OPE.B12.KEL2</v>
          </cell>
          <cell r="I90">
            <v>12212</v>
          </cell>
          <cell r="J90">
            <v>39844</v>
          </cell>
          <cell r="K90">
            <v>45291</v>
          </cell>
          <cell r="L90">
            <v>84</v>
          </cell>
          <cell r="M90">
            <v>180</v>
          </cell>
          <cell r="N90">
            <v>96</v>
          </cell>
          <cell r="O90">
            <v>51845181</v>
          </cell>
          <cell r="P90">
            <v>5063004</v>
          </cell>
          <cell r="Q90">
            <v>67507</v>
          </cell>
          <cell r="R90">
            <v>607563</v>
          </cell>
          <cell r="T90">
            <v>67507</v>
          </cell>
          <cell r="U90">
            <v>67507</v>
          </cell>
          <cell r="V90">
            <v>67507</v>
          </cell>
          <cell r="W90">
            <v>810084</v>
          </cell>
          <cell r="Y90">
            <v>67507</v>
          </cell>
          <cell r="Z90">
            <v>67507</v>
          </cell>
          <cell r="AA90">
            <v>67507</v>
          </cell>
          <cell r="AB90">
            <v>67507</v>
          </cell>
          <cell r="AC90">
            <v>67507</v>
          </cell>
          <cell r="AD90">
            <v>67507</v>
          </cell>
          <cell r="AE90">
            <v>67507</v>
          </cell>
          <cell r="AF90">
            <v>67507</v>
          </cell>
          <cell r="AG90">
            <v>67507</v>
          </cell>
          <cell r="AH90">
            <v>67507</v>
          </cell>
          <cell r="AI90">
            <v>67507</v>
          </cell>
          <cell r="AJ90">
            <v>67507</v>
          </cell>
          <cell r="AK90">
            <v>810084</v>
          </cell>
        </row>
        <row r="91">
          <cell r="E91">
            <v>6100</v>
          </cell>
          <cell r="F91" t="str">
            <v>PALLET DOLLIES 12213</v>
          </cell>
          <cell r="G91">
            <v>15</v>
          </cell>
          <cell r="H91" t="str">
            <v>OPE.B12.KEL2</v>
          </cell>
          <cell r="I91">
            <v>12213</v>
          </cell>
          <cell r="J91">
            <v>39844</v>
          </cell>
          <cell r="K91">
            <v>45291</v>
          </cell>
          <cell r="L91">
            <v>84</v>
          </cell>
          <cell r="M91">
            <v>180</v>
          </cell>
          <cell r="N91">
            <v>96</v>
          </cell>
          <cell r="O91">
            <v>51845181</v>
          </cell>
          <cell r="P91">
            <v>5063004</v>
          </cell>
          <cell r="Q91">
            <v>67507</v>
          </cell>
          <cell r="R91">
            <v>607563</v>
          </cell>
          <cell r="T91">
            <v>67507</v>
          </cell>
          <cell r="U91">
            <v>67507</v>
          </cell>
          <cell r="V91">
            <v>67507</v>
          </cell>
          <cell r="W91">
            <v>810084</v>
          </cell>
          <cell r="Y91">
            <v>67507</v>
          </cell>
          <cell r="Z91">
            <v>67507</v>
          </cell>
          <cell r="AA91">
            <v>67507</v>
          </cell>
          <cell r="AB91">
            <v>67507</v>
          </cell>
          <cell r="AC91">
            <v>67507</v>
          </cell>
          <cell r="AD91">
            <v>67507</v>
          </cell>
          <cell r="AE91">
            <v>67507</v>
          </cell>
          <cell r="AF91">
            <v>67507</v>
          </cell>
          <cell r="AG91">
            <v>67507</v>
          </cell>
          <cell r="AH91">
            <v>67507</v>
          </cell>
          <cell r="AI91">
            <v>67507</v>
          </cell>
          <cell r="AJ91">
            <v>67507</v>
          </cell>
          <cell r="AK91">
            <v>810084</v>
          </cell>
        </row>
        <row r="92">
          <cell r="E92">
            <v>6101</v>
          </cell>
          <cell r="F92" t="str">
            <v>PALLET DOLLIES 12214</v>
          </cell>
          <cell r="G92">
            <v>15</v>
          </cell>
          <cell r="H92" t="str">
            <v>OPE.B12.KEL2</v>
          </cell>
          <cell r="I92">
            <v>12214</v>
          </cell>
          <cell r="J92">
            <v>39844</v>
          </cell>
          <cell r="K92">
            <v>45291</v>
          </cell>
          <cell r="L92">
            <v>84</v>
          </cell>
          <cell r="M92">
            <v>180</v>
          </cell>
          <cell r="N92">
            <v>96</v>
          </cell>
          <cell r="O92">
            <v>51845181</v>
          </cell>
          <cell r="P92">
            <v>5063005</v>
          </cell>
          <cell r="Q92">
            <v>67507</v>
          </cell>
          <cell r="R92">
            <v>607563</v>
          </cell>
          <cell r="T92">
            <v>67507</v>
          </cell>
          <cell r="U92">
            <v>67507</v>
          </cell>
          <cell r="V92">
            <v>67507</v>
          </cell>
          <cell r="W92">
            <v>810084</v>
          </cell>
          <cell r="Y92">
            <v>67507</v>
          </cell>
          <cell r="Z92">
            <v>67507</v>
          </cell>
          <cell r="AA92">
            <v>67507</v>
          </cell>
          <cell r="AB92">
            <v>67507</v>
          </cell>
          <cell r="AC92">
            <v>67507</v>
          </cell>
          <cell r="AD92">
            <v>67507</v>
          </cell>
          <cell r="AE92">
            <v>67507</v>
          </cell>
          <cell r="AF92">
            <v>67507</v>
          </cell>
          <cell r="AG92">
            <v>67507</v>
          </cell>
          <cell r="AH92">
            <v>67507</v>
          </cell>
          <cell r="AI92">
            <v>67507</v>
          </cell>
          <cell r="AJ92">
            <v>67507</v>
          </cell>
          <cell r="AK92">
            <v>810084</v>
          </cell>
        </row>
        <row r="93">
          <cell r="E93">
            <v>6102</v>
          </cell>
          <cell r="F93" t="str">
            <v>PALLET DOLLIES 12215</v>
          </cell>
          <cell r="G93">
            <v>15</v>
          </cell>
          <cell r="H93" t="str">
            <v>OPE.B12.KEL2</v>
          </cell>
          <cell r="I93">
            <v>12215</v>
          </cell>
          <cell r="J93">
            <v>39844</v>
          </cell>
          <cell r="K93">
            <v>45291</v>
          </cell>
          <cell r="L93">
            <v>84</v>
          </cell>
          <cell r="M93">
            <v>180</v>
          </cell>
          <cell r="N93">
            <v>96</v>
          </cell>
          <cell r="O93">
            <v>51845181</v>
          </cell>
          <cell r="P93">
            <v>5063005</v>
          </cell>
          <cell r="Q93">
            <v>67507</v>
          </cell>
          <cell r="R93">
            <v>607563</v>
          </cell>
          <cell r="T93">
            <v>67507</v>
          </cell>
          <cell r="U93">
            <v>67507</v>
          </cell>
          <cell r="V93">
            <v>67507</v>
          </cell>
          <cell r="W93">
            <v>810084</v>
          </cell>
          <cell r="Y93">
            <v>67507</v>
          </cell>
          <cell r="Z93">
            <v>67507</v>
          </cell>
          <cell r="AA93">
            <v>67507</v>
          </cell>
          <cell r="AB93">
            <v>67507</v>
          </cell>
          <cell r="AC93">
            <v>67507</v>
          </cell>
          <cell r="AD93">
            <v>67507</v>
          </cell>
          <cell r="AE93">
            <v>67507</v>
          </cell>
          <cell r="AF93">
            <v>67507</v>
          </cell>
          <cell r="AG93">
            <v>67507</v>
          </cell>
          <cell r="AH93">
            <v>67507</v>
          </cell>
          <cell r="AI93">
            <v>67507</v>
          </cell>
          <cell r="AJ93">
            <v>67507</v>
          </cell>
          <cell r="AK93">
            <v>810084</v>
          </cell>
        </row>
        <row r="94">
          <cell r="E94">
            <v>6103</v>
          </cell>
          <cell r="F94" t="str">
            <v>PALLET DOLLIES 12216</v>
          </cell>
          <cell r="G94">
            <v>15</v>
          </cell>
          <cell r="H94" t="str">
            <v>OPE.B12.KEL2</v>
          </cell>
          <cell r="I94">
            <v>12216</v>
          </cell>
          <cell r="J94">
            <v>39844</v>
          </cell>
          <cell r="K94">
            <v>45291</v>
          </cell>
          <cell r="L94">
            <v>84</v>
          </cell>
          <cell r="M94">
            <v>180</v>
          </cell>
          <cell r="N94">
            <v>96</v>
          </cell>
          <cell r="O94">
            <v>51845181</v>
          </cell>
          <cell r="P94">
            <v>5063005</v>
          </cell>
          <cell r="Q94">
            <v>67507</v>
          </cell>
          <cell r="R94">
            <v>607563</v>
          </cell>
          <cell r="T94">
            <v>67507</v>
          </cell>
          <cell r="U94">
            <v>67507</v>
          </cell>
          <cell r="V94">
            <v>67507</v>
          </cell>
          <cell r="W94">
            <v>810084</v>
          </cell>
          <cell r="Y94">
            <v>67507</v>
          </cell>
          <cell r="Z94">
            <v>67507</v>
          </cell>
          <cell r="AA94">
            <v>67507</v>
          </cell>
          <cell r="AB94">
            <v>67507</v>
          </cell>
          <cell r="AC94">
            <v>67507</v>
          </cell>
          <cell r="AD94">
            <v>67507</v>
          </cell>
          <cell r="AE94">
            <v>67507</v>
          </cell>
          <cell r="AF94">
            <v>67507</v>
          </cell>
          <cell r="AG94">
            <v>67507</v>
          </cell>
          <cell r="AH94">
            <v>67507</v>
          </cell>
          <cell r="AI94">
            <v>67507</v>
          </cell>
          <cell r="AJ94">
            <v>67507</v>
          </cell>
          <cell r="AK94">
            <v>810084</v>
          </cell>
        </row>
        <row r="95">
          <cell r="E95">
            <v>6104</v>
          </cell>
          <cell r="F95" t="str">
            <v>PALLET DOLLIES 12217</v>
          </cell>
          <cell r="G95">
            <v>15</v>
          </cell>
          <cell r="H95" t="str">
            <v>OPE.B12.KEL2</v>
          </cell>
          <cell r="I95">
            <v>12217</v>
          </cell>
          <cell r="J95">
            <v>39844</v>
          </cell>
          <cell r="K95">
            <v>45291</v>
          </cell>
          <cell r="L95">
            <v>84</v>
          </cell>
          <cell r="M95">
            <v>180</v>
          </cell>
          <cell r="N95">
            <v>96</v>
          </cell>
          <cell r="O95">
            <v>51845181</v>
          </cell>
          <cell r="P95">
            <v>5063005</v>
          </cell>
          <cell r="Q95">
            <v>67507</v>
          </cell>
          <cell r="R95">
            <v>607563</v>
          </cell>
          <cell r="T95">
            <v>67507</v>
          </cell>
          <cell r="U95">
            <v>67507</v>
          </cell>
          <cell r="V95">
            <v>67507</v>
          </cell>
          <cell r="W95">
            <v>810084</v>
          </cell>
          <cell r="Y95">
            <v>67507</v>
          </cell>
          <cell r="Z95">
            <v>67507</v>
          </cell>
          <cell r="AA95">
            <v>67507</v>
          </cell>
          <cell r="AB95">
            <v>67507</v>
          </cell>
          <cell r="AC95">
            <v>67507</v>
          </cell>
          <cell r="AD95">
            <v>67507</v>
          </cell>
          <cell r="AE95">
            <v>67507</v>
          </cell>
          <cell r="AF95">
            <v>67507</v>
          </cell>
          <cell r="AG95">
            <v>67507</v>
          </cell>
          <cell r="AH95">
            <v>67507</v>
          </cell>
          <cell r="AI95">
            <v>67507</v>
          </cell>
          <cell r="AJ95">
            <v>67507</v>
          </cell>
          <cell r="AK95">
            <v>810084</v>
          </cell>
        </row>
        <row r="96">
          <cell r="E96">
            <v>6105</v>
          </cell>
          <cell r="F96" t="str">
            <v>PALLET DOLLIES 12218</v>
          </cell>
          <cell r="G96">
            <v>15</v>
          </cell>
          <cell r="H96" t="str">
            <v>OPE.B12.KEL2</v>
          </cell>
          <cell r="I96">
            <v>12218</v>
          </cell>
          <cell r="J96">
            <v>39844</v>
          </cell>
          <cell r="K96">
            <v>45291</v>
          </cell>
          <cell r="L96">
            <v>84</v>
          </cell>
          <cell r="M96">
            <v>180</v>
          </cell>
          <cell r="N96">
            <v>96</v>
          </cell>
          <cell r="O96">
            <v>51845181</v>
          </cell>
          <cell r="P96">
            <v>5063005</v>
          </cell>
          <cell r="Q96">
            <v>67507</v>
          </cell>
          <cell r="R96">
            <v>607563</v>
          </cell>
          <cell r="T96">
            <v>67507</v>
          </cell>
          <cell r="U96">
            <v>67507</v>
          </cell>
          <cell r="V96">
            <v>67507</v>
          </cell>
          <cell r="W96">
            <v>810084</v>
          </cell>
          <cell r="Y96">
            <v>67507</v>
          </cell>
          <cell r="Z96">
            <v>67507</v>
          </cell>
          <cell r="AA96">
            <v>67507</v>
          </cell>
          <cell r="AB96">
            <v>67507</v>
          </cell>
          <cell r="AC96">
            <v>67507</v>
          </cell>
          <cell r="AD96">
            <v>67507</v>
          </cell>
          <cell r="AE96">
            <v>67507</v>
          </cell>
          <cell r="AF96">
            <v>67507</v>
          </cell>
          <cell r="AG96">
            <v>67507</v>
          </cell>
          <cell r="AH96">
            <v>67507</v>
          </cell>
          <cell r="AI96">
            <v>67507</v>
          </cell>
          <cell r="AJ96">
            <v>67507</v>
          </cell>
          <cell r="AK96">
            <v>810084</v>
          </cell>
        </row>
        <row r="97">
          <cell r="E97">
            <v>6106</v>
          </cell>
          <cell r="F97" t="str">
            <v>PALLET DOLLIES 12219</v>
          </cell>
          <cell r="G97">
            <v>15</v>
          </cell>
          <cell r="H97" t="str">
            <v>OPE.B12.KEL2</v>
          </cell>
          <cell r="I97">
            <v>12219</v>
          </cell>
          <cell r="J97">
            <v>39844</v>
          </cell>
          <cell r="K97">
            <v>45291</v>
          </cell>
          <cell r="L97">
            <v>84</v>
          </cell>
          <cell r="M97">
            <v>180</v>
          </cell>
          <cell r="N97">
            <v>96</v>
          </cell>
          <cell r="O97">
            <v>51845181</v>
          </cell>
          <cell r="P97">
            <v>5063005</v>
          </cell>
          <cell r="Q97">
            <v>67507</v>
          </cell>
          <cell r="R97">
            <v>607563</v>
          </cell>
          <cell r="T97">
            <v>67507</v>
          </cell>
          <cell r="U97">
            <v>67507</v>
          </cell>
          <cell r="V97">
            <v>67507</v>
          </cell>
          <cell r="W97">
            <v>810084</v>
          </cell>
          <cell r="Y97">
            <v>67507</v>
          </cell>
          <cell r="Z97">
            <v>67507</v>
          </cell>
          <cell r="AA97">
            <v>67507</v>
          </cell>
          <cell r="AB97">
            <v>67507</v>
          </cell>
          <cell r="AC97">
            <v>67507</v>
          </cell>
          <cell r="AD97">
            <v>67507</v>
          </cell>
          <cell r="AE97">
            <v>67507</v>
          </cell>
          <cell r="AF97">
            <v>67507</v>
          </cell>
          <cell r="AG97">
            <v>67507</v>
          </cell>
          <cell r="AH97">
            <v>67507</v>
          </cell>
          <cell r="AI97">
            <v>67507</v>
          </cell>
          <cell r="AJ97">
            <v>67507</v>
          </cell>
          <cell r="AK97">
            <v>810084</v>
          </cell>
        </row>
        <row r="98">
          <cell r="E98">
            <v>6107</v>
          </cell>
          <cell r="F98" t="str">
            <v>PALLET DOLLIES 12220</v>
          </cell>
          <cell r="G98">
            <v>15</v>
          </cell>
          <cell r="H98" t="str">
            <v>OPE.B12.KEL2</v>
          </cell>
          <cell r="I98">
            <v>12220</v>
          </cell>
          <cell r="J98">
            <v>39844</v>
          </cell>
          <cell r="K98">
            <v>45291</v>
          </cell>
          <cell r="L98">
            <v>84</v>
          </cell>
          <cell r="M98">
            <v>180</v>
          </cell>
          <cell r="N98">
            <v>96</v>
          </cell>
          <cell r="O98">
            <v>51845181</v>
          </cell>
          <cell r="P98">
            <v>5063005</v>
          </cell>
          <cell r="Q98">
            <v>67507</v>
          </cell>
          <cell r="R98">
            <v>607563</v>
          </cell>
          <cell r="T98">
            <v>67507</v>
          </cell>
          <cell r="U98">
            <v>67507</v>
          </cell>
          <cell r="V98">
            <v>67507</v>
          </cell>
          <cell r="W98">
            <v>810084</v>
          </cell>
          <cell r="Y98">
            <v>67507</v>
          </cell>
          <cell r="Z98">
            <v>67507</v>
          </cell>
          <cell r="AA98">
            <v>67507</v>
          </cell>
          <cell r="AB98">
            <v>67507</v>
          </cell>
          <cell r="AC98">
            <v>67507</v>
          </cell>
          <cell r="AD98">
            <v>67507</v>
          </cell>
          <cell r="AE98">
            <v>67507</v>
          </cell>
          <cell r="AF98">
            <v>67507</v>
          </cell>
          <cell r="AG98">
            <v>67507</v>
          </cell>
          <cell r="AH98">
            <v>67507</v>
          </cell>
          <cell r="AI98">
            <v>67507</v>
          </cell>
          <cell r="AJ98">
            <v>67507</v>
          </cell>
          <cell r="AK98">
            <v>810084</v>
          </cell>
        </row>
        <row r="99">
          <cell r="E99">
            <v>6108</v>
          </cell>
          <cell r="F99" t="str">
            <v>PALLET DOLLIES 12221</v>
          </cell>
          <cell r="G99">
            <v>15</v>
          </cell>
          <cell r="H99" t="str">
            <v>OPE.B12.KEL2</v>
          </cell>
          <cell r="I99">
            <v>12221</v>
          </cell>
          <cell r="J99">
            <v>39844</v>
          </cell>
          <cell r="K99">
            <v>45291</v>
          </cell>
          <cell r="L99">
            <v>84</v>
          </cell>
          <cell r="M99">
            <v>180</v>
          </cell>
          <cell r="N99">
            <v>96</v>
          </cell>
          <cell r="O99">
            <v>51845181</v>
          </cell>
          <cell r="P99">
            <v>5063005</v>
          </cell>
          <cell r="Q99">
            <v>67507</v>
          </cell>
          <cell r="R99">
            <v>607563</v>
          </cell>
          <cell r="T99">
            <v>67507</v>
          </cell>
          <cell r="U99">
            <v>67507</v>
          </cell>
          <cell r="V99">
            <v>67507</v>
          </cell>
          <cell r="W99">
            <v>810084</v>
          </cell>
          <cell r="Y99">
            <v>67507</v>
          </cell>
          <cell r="Z99">
            <v>67507</v>
          </cell>
          <cell r="AA99">
            <v>67507</v>
          </cell>
          <cell r="AB99">
            <v>67507</v>
          </cell>
          <cell r="AC99">
            <v>67507</v>
          </cell>
          <cell r="AD99">
            <v>67507</v>
          </cell>
          <cell r="AE99">
            <v>67507</v>
          </cell>
          <cell r="AF99">
            <v>67507</v>
          </cell>
          <cell r="AG99">
            <v>67507</v>
          </cell>
          <cell r="AH99">
            <v>67507</v>
          </cell>
          <cell r="AI99">
            <v>67507</v>
          </cell>
          <cell r="AJ99">
            <v>67507</v>
          </cell>
          <cell r="AK99">
            <v>810084</v>
          </cell>
        </row>
        <row r="100">
          <cell r="E100">
            <v>6109</v>
          </cell>
          <cell r="F100" t="str">
            <v>PALLET DOLLIES 12222</v>
          </cell>
          <cell r="G100">
            <v>15</v>
          </cell>
          <cell r="H100" t="str">
            <v>OPE.B12.KEL2</v>
          </cell>
          <cell r="I100">
            <v>12222</v>
          </cell>
          <cell r="J100">
            <v>39844</v>
          </cell>
          <cell r="K100">
            <v>45291</v>
          </cell>
          <cell r="L100">
            <v>84</v>
          </cell>
          <cell r="M100">
            <v>180</v>
          </cell>
          <cell r="N100">
            <v>96</v>
          </cell>
          <cell r="O100">
            <v>51845181</v>
          </cell>
          <cell r="P100">
            <v>5063005</v>
          </cell>
          <cell r="Q100">
            <v>67507</v>
          </cell>
          <cell r="R100">
            <v>607563</v>
          </cell>
          <cell r="T100">
            <v>67507</v>
          </cell>
          <cell r="U100">
            <v>67507</v>
          </cell>
          <cell r="V100">
            <v>67507</v>
          </cell>
          <cell r="W100">
            <v>810084</v>
          </cell>
          <cell r="Y100">
            <v>67507</v>
          </cell>
          <cell r="Z100">
            <v>67507</v>
          </cell>
          <cell r="AA100">
            <v>67507</v>
          </cell>
          <cell r="AB100">
            <v>67507</v>
          </cell>
          <cell r="AC100">
            <v>67507</v>
          </cell>
          <cell r="AD100">
            <v>67507</v>
          </cell>
          <cell r="AE100">
            <v>67507</v>
          </cell>
          <cell r="AF100">
            <v>67507</v>
          </cell>
          <cell r="AG100">
            <v>67507</v>
          </cell>
          <cell r="AH100">
            <v>67507</v>
          </cell>
          <cell r="AI100">
            <v>67507</v>
          </cell>
          <cell r="AJ100">
            <v>67507</v>
          </cell>
          <cell r="AK100">
            <v>810084</v>
          </cell>
        </row>
        <row r="101">
          <cell r="E101">
            <v>6110</v>
          </cell>
          <cell r="F101" t="str">
            <v>PALLET DOLLIES 12223</v>
          </cell>
          <cell r="G101">
            <v>15</v>
          </cell>
          <cell r="H101" t="str">
            <v>OPE.B12.KEL2</v>
          </cell>
          <cell r="I101">
            <v>12223</v>
          </cell>
          <cell r="J101">
            <v>39844</v>
          </cell>
          <cell r="K101">
            <v>45291</v>
          </cell>
          <cell r="L101">
            <v>84</v>
          </cell>
          <cell r="M101">
            <v>180</v>
          </cell>
          <cell r="N101">
            <v>96</v>
          </cell>
          <cell r="O101">
            <v>51845181</v>
          </cell>
          <cell r="P101">
            <v>5063005</v>
          </cell>
          <cell r="Q101">
            <v>67507</v>
          </cell>
          <cell r="R101">
            <v>607563</v>
          </cell>
          <cell r="T101">
            <v>67507</v>
          </cell>
          <cell r="U101">
            <v>67507</v>
          </cell>
          <cell r="V101">
            <v>67507</v>
          </cell>
          <cell r="W101">
            <v>810084</v>
          </cell>
          <cell r="Y101">
            <v>67507</v>
          </cell>
          <cell r="Z101">
            <v>67507</v>
          </cell>
          <cell r="AA101">
            <v>67507</v>
          </cell>
          <cell r="AB101">
            <v>67507</v>
          </cell>
          <cell r="AC101">
            <v>67507</v>
          </cell>
          <cell r="AD101">
            <v>67507</v>
          </cell>
          <cell r="AE101">
            <v>67507</v>
          </cell>
          <cell r="AF101">
            <v>67507</v>
          </cell>
          <cell r="AG101">
            <v>67507</v>
          </cell>
          <cell r="AH101">
            <v>67507</v>
          </cell>
          <cell r="AI101">
            <v>67507</v>
          </cell>
          <cell r="AJ101">
            <v>67507</v>
          </cell>
          <cell r="AK101">
            <v>810084</v>
          </cell>
        </row>
        <row r="102">
          <cell r="E102">
            <v>6147</v>
          </cell>
          <cell r="F102" t="str">
            <v>BAGGAGE CART 14315</v>
          </cell>
          <cell r="G102">
            <v>10</v>
          </cell>
          <cell r="H102" t="str">
            <v>OPE.B14.KEL2</v>
          </cell>
          <cell r="I102">
            <v>14315</v>
          </cell>
          <cell r="J102">
            <v>39903</v>
          </cell>
          <cell r="K102">
            <v>43524</v>
          </cell>
          <cell r="L102">
            <v>82</v>
          </cell>
          <cell r="M102">
            <v>120</v>
          </cell>
          <cell r="N102">
            <v>38</v>
          </cell>
          <cell r="O102">
            <v>13625000</v>
          </cell>
          <cell r="P102">
            <v>888911</v>
          </cell>
          <cell r="Q102">
            <v>52289</v>
          </cell>
          <cell r="R102">
            <v>470601</v>
          </cell>
          <cell r="T102">
            <v>52289</v>
          </cell>
          <cell r="U102">
            <v>52289</v>
          </cell>
          <cell r="V102">
            <v>52289</v>
          </cell>
          <cell r="W102">
            <v>627468</v>
          </cell>
          <cell r="Y102">
            <v>52289</v>
          </cell>
          <cell r="Z102">
            <v>52289</v>
          </cell>
          <cell r="AA102">
            <v>52289</v>
          </cell>
          <cell r="AB102">
            <v>52289</v>
          </cell>
          <cell r="AC102">
            <v>52289</v>
          </cell>
          <cell r="AD102">
            <v>52289</v>
          </cell>
          <cell r="AE102">
            <v>52289</v>
          </cell>
          <cell r="AF102">
            <v>52289</v>
          </cell>
          <cell r="AG102">
            <v>52289</v>
          </cell>
          <cell r="AH102">
            <v>52289</v>
          </cell>
          <cell r="AI102">
            <v>52289</v>
          </cell>
          <cell r="AJ102">
            <v>52289</v>
          </cell>
          <cell r="AK102">
            <v>627468</v>
          </cell>
        </row>
        <row r="103">
          <cell r="E103">
            <v>6148</v>
          </cell>
          <cell r="F103" t="str">
            <v>BAGGAGE CART 14474</v>
          </cell>
          <cell r="G103">
            <v>10</v>
          </cell>
          <cell r="H103" t="str">
            <v>OPE.B14.KEL2</v>
          </cell>
          <cell r="I103">
            <v>14474</v>
          </cell>
          <cell r="J103">
            <v>39903</v>
          </cell>
          <cell r="K103">
            <v>43524</v>
          </cell>
          <cell r="L103">
            <v>82</v>
          </cell>
          <cell r="M103">
            <v>120</v>
          </cell>
          <cell r="N103">
            <v>38</v>
          </cell>
          <cell r="O103">
            <v>13625000</v>
          </cell>
          <cell r="P103">
            <v>888911</v>
          </cell>
          <cell r="Q103">
            <v>52289</v>
          </cell>
          <cell r="R103">
            <v>470601</v>
          </cell>
          <cell r="T103">
            <v>52289</v>
          </cell>
          <cell r="U103">
            <v>52289</v>
          </cell>
          <cell r="V103">
            <v>52289</v>
          </cell>
          <cell r="W103">
            <v>627468</v>
          </cell>
          <cell r="Y103">
            <v>52289</v>
          </cell>
          <cell r="Z103">
            <v>52289</v>
          </cell>
          <cell r="AA103">
            <v>52289</v>
          </cell>
          <cell r="AB103">
            <v>52289</v>
          </cell>
          <cell r="AC103">
            <v>52289</v>
          </cell>
          <cell r="AD103">
            <v>52289</v>
          </cell>
          <cell r="AE103">
            <v>52289</v>
          </cell>
          <cell r="AF103">
            <v>52289</v>
          </cell>
          <cell r="AG103">
            <v>52289</v>
          </cell>
          <cell r="AH103">
            <v>52289</v>
          </cell>
          <cell r="AI103">
            <v>52289</v>
          </cell>
          <cell r="AJ103">
            <v>52289</v>
          </cell>
          <cell r="AK103">
            <v>627468</v>
          </cell>
        </row>
        <row r="104">
          <cell r="E104">
            <v>6149</v>
          </cell>
          <cell r="F104" t="str">
            <v>BAGGAGE CART 14475</v>
          </cell>
          <cell r="G104">
            <v>10</v>
          </cell>
          <cell r="H104" t="str">
            <v>OPE.B14.KEL2</v>
          </cell>
          <cell r="I104">
            <v>14475</v>
          </cell>
          <cell r="J104">
            <v>39903</v>
          </cell>
          <cell r="K104">
            <v>43524</v>
          </cell>
          <cell r="L104">
            <v>82</v>
          </cell>
          <cell r="M104">
            <v>120</v>
          </cell>
          <cell r="N104">
            <v>38</v>
          </cell>
          <cell r="O104">
            <v>13625000</v>
          </cell>
          <cell r="P104">
            <v>888911</v>
          </cell>
          <cell r="Q104">
            <v>52289</v>
          </cell>
          <cell r="R104">
            <v>470601</v>
          </cell>
          <cell r="T104">
            <v>52289</v>
          </cell>
          <cell r="U104">
            <v>52289</v>
          </cell>
          <cell r="V104">
            <v>52289</v>
          </cell>
          <cell r="W104">
            <v>627468</v>
          </cell>
          <cell r="Y104">
            <v>52289</v>
          </cell>
          <cell r="Z104">
            <v>52289</v>
          </cell>
          <cell r="AA104">
            <v>52289</v>
          </cell>
          <cell r="AB104">
            <v>52289</v>
          </cell>
          <cell r="AC104">
            <v>52289</v>
          </cell>
          <cell r="AD104">
            <v>52289</v>
          </cell>
          <cell r="AE104">
            <v>52289</v>
          </cell>
          <cell r="AF104">
            <v>52289</v>
          </cell>
          <cell r="AG104">
            <v>52289</v>
          </cell>
          <cell r="AH104">
            <v>52289</v>
          </cell>
          <cell r="AI104">
            <v>52289</v>
          </cell>
          <cell r="AJ104">
            <v>52289</v>
          </cell>
          <cell r="AK104">
            <v>627468</v>
          </cell>
        </row>
        <row r="105">
          <cell r="E105">
            <v>6150</v>
          </cell>
          <cell r="F105" t="str">
            <v>BAGGAGE CART 14162</v>
          </cell>
          <cell r="G105">
            <v>10</v>
          </cell>
          <cell r="H105" t="str">
            <v>OPE.B14.KEL2</v>
          </cell>
          <cell r="I105">
            <v>14162</v>
          </cell>
          <cell r="J105">
            <v>39844</v>
          </cell>
          <cell r="K105">
            <v>43465</v>
          </cell>
          <cell r="L105">
            <v>84</v>
          </cell>
          <cell r="M105">
            <v>120</v>
          </cell>
          <cell r="N105">
            <v>36</v>
          </cell>
          <cell r="O105">
            <v>34460273</v>
          </cell>
          <cell r="P105">
            <v>1794801</v>
          </cell>
          <cell r="Q105">
            <v>119654</v>
          </cell>
          <cell r="R105">
            <v>1076886</v>
          </cell>
          <cell r="T105">
            <v>119654</v>
          </cell>
          <cell r="U105">
            <v>119654</v>
          </cell>
          <cell r="V105">
            <v>119654</v>
          </cell>
          <cell r="W105">
            <v>1435848</v>
          </cell>
          <cell r="Y105">
            <v>119654</v>
          </cell>
          <cell r="Z105">
            <v>119654</v>
          </cell>
          <cell r="AA105">
            <v>119654</v>
          </cell>
          <cell r="AB105">
            <v>119654</v>
          </cell>
          <cell r="AC105">
            <v>119654</v>
          </cell>
          <cell r="AD105">
            <v>119654</v>
          </cell>
          <cell r="AE105">
            <v>119654</v>
          </cell>
          <cell r="AF105">
            <v>119654</v>
          </cell>
          <cell r="AG105">
            <v>119654</v>
          </cell>
          <cell r="AH105">
            <v>119654</v>
          </cell>
          <cell r="AI105">
            <v>119654</v>
          </cell>
          <cell r="AJ105">
            <v>119654</v>
          </cell>
          <cell r="AK105">
            <v>1435848</v>
          </cell>
        </row>
        <row r="106">
          <cell r="E106">
            <v>6152</v>
          </cell>
          <cell r="F106" t="str">
            <v>BAGGAGE CART 14267</v>
          </cell>
          <cell r="G106">
            <v>10</v>
          </cell>
          <cell r="H106" t="str">
            <v>OPE.B14.KEL2</v>
          </cell>
          <cell r="I106">
            <v>14267</v>
          </cell>
          <cell r="J106">
            <v>39844</v>
          </cell>
          <cell r="K106">
            <v>43465</v>
          </cell>
          <cell r="L106">
            <v>84</v>
          </cell>
          <cell r="M106">
            <v>120</v>
          </cell>
          <cell r="N106">
            <v>36</v>
          </cell>
          <cell r="O106">
            <v>34460273</v>
          </cell>
          <cell r="P106">
            <v>1794801</v>
          </cell>
          <cell r="Q106">
            <v>119654</v>
          </cell>
          <cell r="R106">
            <v>1076886</v>
          </cell>
          <cell r="T106">
            <v>119654</v>
          </cell>
          <cell r="U106">
            <v>119654</v>
          </cell>
          <cell r="V106">
            <v>119654</v>
          </cell>
          <cell r="W106">
            <v>1435848</v>
          </cell>
          <cell r="Y106">
            <v>119654</v>
          </cell>
          <cell r="Z106">
            <v>119654</v>
          </cell>
          <cell r="AA106">
            <v>119654</v>
          </cell>
          <cell r="AB106">
            <v>119654</v>
          </cell>
          <cell r="AC106">
            <v>119654</v>
          </cell>
          <cell r="AD106">
            <v>119654</v>
          </cell>
          <cell r="AE106">
            <v>119654</v>
          </cell>
          <cell r="AF106">
            <v>119654</v>
          </cell>
          <cell r="AG106">
            <v>119654</v>
          </cell>
          <cell r="AH106">
            <v>119654</v>
          </cell>
          <cell r="AI106">
            <v>119654</v>
          </cell>
          <cell r="AJ106">
            <v>119654</v>
          </cell>
          <cell r="AK106">
            <v>1435848</v>
          </cell>
        </row>
        <row r="107">
          <cell r="E107">
            <v>6153</v>
          </cell>
          <cell r="F107" t="str">
            <v>BAGGAGE CART 14268</v>
          </cell>
          <cell r="G107">
            <v>10</v>
          </cell>
          <cell r="H107" t="str">
            <v>OPE.B14.KEL2</v>
          </cell>
          <cell r="I107">
            <v>14268</v>
          </cell>
          <cell r="J107">
            <v>39844</v>
          </cell>
          <cell r="K107">
            <v>43465</v>
          </cell>
          <cell r="L107">
            <v>84</v>
          </cell>
          <cell r="M107">
            <v>120</v>
          </cell>
          <cell r="N107">
            <v>36</v>
          </cell>
          <cell r="O107">
            <v>34460273</v>
          </cell>
          <cell r="P107">
            <v>1794801</v>
          </cell>
          <cell r="Q107">
            <v>119654</v>
          </cell>
          <cell r="R107">
            <v>1076886</v>
          </cell>
          <cell r="T107">
            <v>119654</v>
          </cell>
          <cell r="U107">
            <v>119654</v>
          </cell>
          <cell r="V107">
            <v>119654</v>
          </cell>
          <cell r="W107">
            <v>1435848</v>
          </cell>
          <cell r="Y107">
            <v>119654</v>
          </cell>
          <cell r="Z107">
            <v>119654</v>
          </cell>
          <cell r="AA107">
            <v>119654</v>
          </cell>
          <cell r="AB107">
            <v>119654</v>
          </cell>
          <cell r="AC107">
            <v>119654</v>
          </cell>
          <cell r="AD107">
            <v>119654</v>
          </cell>
          <cell r="AE107">
            <v>119654</v>
          </cell>
          <cell r="AF107">
            <v>119654</v>
          </cell>
          <cell r="AG107">
            <v>119654</v>
          </cell>
          <cell r="AH107">
            <v>119654</v>
          </cell>
          <cell r="AI107">
            <v>119654</v>
          </cell>
          <cell r="AJ107">
            <v>119654</v>
          </cell>
          <cell r="AK107">
            <v>1435848</v>
          </cell>
        </row>
        <row r="108">
          <cell r="E108">
            <v>6154</v>
          </cell>
          <cell r="F108" t="str">
            <v>BAGGAGE CART 14269</v>
          </cell>
          <cell r="G108">
            <v>10</v>
          </cell>
          <cell r="H108" t="str">
            <v>OPE.B14.KEL2</v>
          </cell>
          <cell r="I108">
            <v>14269</v>
          </cell>
          <cell r="J108">
            <v>39844</v>
          </cell>
          <cell r="K108">
            <v>43465</v>
          </cell>
          <cell r="L108">
            <v>84</v>
          </cell>
          <cell r="M108">
            <v>120</v>
          </cell>
          <cell r="N108">
            <v>36</v>
          </cell>
          <cell r="O108">
            <v>34460273</v>
          </cell>
          <cell r="P108">
            <v>1794801</v>
          </cell>
          <cell r="Q108">
            <v>119654</v>
          </cell>
          <cell r="R108">
            <v>1076886</v>
          </cell>
          <cell r="T108">
            <v>119654</v>
          </cell>
          <cell r="U108">
            <v>119654</v>
          </cell>
          <cell r="V108">
            <v>119654</v>
          </cell>
          <cell r="W108">
            <v>1435848</v>
          </cell>
          <cell r="Y108">
            <v>119654</v>
          </cell>
          <cell r="Z108">
            <v>119654</v>
          </cell>
          <cell r="AA108">
            <v>119654</v>
          </cell>
          <cell r="AB108">
            <v>119654</v>
          </cell>
          <cell r="AC108">
            <v>119654</v>
          </cell>
          <cell r="AD108">
            <v>119654</v>
          </cell>
          <cell r="AE108">
            <v>119654</v>
          </cell>
          <cell r="AF108">
            <v>119654</v>
          </cell>
          <cell r="AG108">
            <v>119654</v>
          </cell>
          <cell r="AH108">
            <v>119654</v>
          </cell>
          <cell r="AI108">
            <v>119654</v>
          </cell>
          <cell r="AJ108">
            <v>119654</v>
          </cell>
          <cell r="AK108">
            <v>1435848</v>
          </cell>
        </row>
        <row r="109">
          <cell r="E109">
            <v>6155</v>
          </cell>
          <cell r="F109" t="str">
            <v>BAGGAGE CART 14270</v>
          </cell>
          <cell r="G109">
            <v>10</v>
          </cell>
          <cell r="H109" t="str">
            <v>OPE.B14.KEL2</v>
          </cell>
          <cell r="I109">
            <v>14270</v>
          </cell>
          <cell r="J109">
            <v>39844</v>
          </cell>
          <cell r="K109">
            <v>43465</v>
          </cell>
          <cell r="L109">
            <v>84</v>
          </cell>
          <cell r="M109">
            <v>120</v>
          </cell>
          <cell r="N109">
            <v>36</v>
          </cell>
          <cell r="O109">
            <v>34460273</v>
          </cell>
          <cell r="P109">
            <v>1794801</v>
          </cell>
          <cell r="Q109">
            <v>119654</v>
          </cell>
          <cell r="R109">
            <v>1076886</v>
          </cell>
          <cell r="T109">
            <v>119654</v>
          </cell>
          <cell r="U109">
            <v>119654</v>
          </cell>
          <cell r="V109">
            <v>119654</v>
          </cell>
          <cell r="W109">
            <v>1435848</v>
          </cell>
          <cell r="Y109">
            <v>119654</v>
          </cell>
          <cell r="Z109">
            <v>119654</v>
          </cell>
          <cell r="AA109">
            <v>119654</v>
          </cell>
          <cell r="AB109">
            <v>119654</v>
          </cell>
          <cell r="AC109">
            <v>119654</v>
          </cell>
          <cell r="AD109">
            <v>119654</v>
          </cell>
          <cell r="AE109">
            <v>119654</v>
          </cell>
          <cell r="AF109">
            <v>119654</v>
          </cell>
          <cell r="AG109">
            <v>119654</v>
          </cell>
          <cell r="AH109">
            <v>119654</v>
          </cell>
          <cell r="AI109">
            <v>119654</v>
          </cell>
          <cell r="AJ109">
            <v>119654</v>
          </cell>
          <cell r="AK109">
            <v>1435848</v>
          </cell>
        </row>
        <row r="110">
          <cell r="E110">
            <v>6156</v>
          </cell>
          <cell r="F110" t="str">
            <v>BAGGAGE CART 14271</v>
          </cell>
          <cell r="G110">
            <v>10</v>
          </cell>
          <cell r="H110" t="str">
            <v>OPE.B14.KEL2</v>
          </cell>
          <cell r="I110">
            <v>14271</v>
          </cell>
          <cell r="J110">
            <v>39844</v>
          </cell>
          <cell r="K110">
            <v>43465</v>
          </cell>
          <cell r="L110">
            <v>84</v>
          </cell>
          <cell r="M110">
            <v>120</v>
          </cell>
          <cell r="N110">
            <v>36</v>
          </cell>
          <cell r="O110">
            <v>34460273</v>
          </cell>
          <cell r="P110">
            <v>1794801</v>
          </cell>
          <cell r="Q110">
            <v>119654</v>
          </cell>
          <cell r="R110">
            <v>1076886</v>
          </cell>
          <cell r="T110">
            <v>119654</v>
          </cell>
          <cell r="U110">
            <v>119654</v>
          </cell>
          <cell r="V110">
            <v>119654</v>
          </cell>
          <cell r="W110">
            <v>1435848</v>
          </cell>
          <cell r="Y110">
            <v>119654</v>
          </cell>
          <cell r="Z110">
            <v>119654</v>
          </cell>
          <cell r="AA110">
            <v>119654</v>
          </cell>
          <cell r="AB110">
            <v>119654</v>
          </cell>
          <cell r="AC110">
            <v>119654</v>
          </cell>
          <cell r="AD110">
            <v>119654</v>
          </cell>
          <cell r="AE110">
            <v>119654</v>
          </cell>
          <cell r="AF110">
            <v>119654</v>
          </cell>
          <cell r="AG110">
            <v>119654</v>
          </cell>
          <cell r="AH110">
            <v>119654</v>
          </cell>
          <cell r="AI110">
            <v>119654</v>
          </cell>
          <cell r="AJ110">
            <v>119654</v>
          </cell>
          <cell r="AK110">
            <v>1435848</v>
          </cell>
        </row>
        <row r="111">
          <cell r="E111">
            <v>6157</v>
          </cell>
          <cell r="F111" t="str">
            <v>BAGGAGE CART 14272</v>
          </cell>
          <cell r="G111">
            <v>10</v>
          </cell>
          <cell r="H111" t="str">
            <v>OPE.B14.KEL2</v>
          </cell>
          <cell r="I111">
            <v>14272</v>
          </cell>
          <cell r="J111">
            <v>39844</v>
          </cell>
          <cell r="K111">
            <v>43465</v>
          </cell>
          <cell r="L111">
            <v>84</v>
          </cell>
          <cell r="M111">
            <v>120</v>
          </cell>
          <cell r="N111">
            <v>36</v>
          </cell>
          <cell r="O111">
            <v>34460273</v>
          </cell>
          <cell r="P111">
            <v>1794801</v>
          </cell>
          <cell r="Q111">
            <v>119654</v>
          </cell>
          <cell r="R111">
            <v>1076886</v>
          </cell>
          <cell r="T111">
            <v>119654</v>
          </cell>
          <cell r="U111">
            <v>119654</v>
          </cell>
          <cell r="V111">
            <v>119654</v>
          </cell>
          <cell r="W111">
            <v>1435848</v>
          </cell>
          <cell r="Y111">
            <v>119654</v>
          </cell>
          <cell r="Z111">
            <v>119654</v>
          </cell>
          <cell r="AA111">
            <v>119654</v>
          </cell>
          <cell r="AB111">
            <v>119654</v>
          </cell>
          <cell r="AC111">
            <v>119654</v>
          </cell>
          <cell r="AD111">
            <v>119654</v>
          </cell>
          <cell r="AE111">
            <v>119654</v>
          </cell>
          <cell r="AF111">
            <v>119654</v>
          </cell>
          <cell r="AG111">
            <v>119654</v>
          </cell>
          <cell r="AH111">
            <v>119654</v>
          </cell>
          <cell r="AI111">
            <v>119654</v>
          </cell>
          <cell r="AJ111">
            <v>119654</v>
          </cell>
          <cell r="AK111">
            <v>1435848</v>
          </cell>
        </row>
        <row r="112">
          <cell r="E112">
            <v>6158</v>
          </cell>
          <cell r="F112" t="str">
            <v>BAGGAGE CART 14273</v>
          </cell>
          <cell r="G112">
            <v>10</v>
          </cell>
          <cell r="H112" t="str">
            <v>OPE.B14.KEL2</v>
          </cell>
          <cell r="I112">
            <v>14273</v>
          </cell>
          <cell r="J112">
            <v>39844</v>
          </cell>
          <cell r="K112">
            <v>43465</v>
          </cell>
          <cell r="L112">
            <v>84</v>
          </cell>
          <cell r="M112">
            <v>120</v>
          </cell>
          <cell r="N112">
            <v>36</v>
          </cell>
          <cell r="O112">
            <v>34460273</v>
          </cell>
          <cell r="P112">
            <v>1794801</v>
          </cell>
          <cell r="Q112">
            <v>119654</v>
          </cell>
          <cell r="R112">
            <v>1076886</v>
          </cell>
          <cell r="T112">
            <v>119654</v>
          </cell>
          <cell r="U112">
            <v>119654</v>
          </cell>
          <cell r="V112">
            <v>119654</v>
          </cell>
          <cell r="W112">
            <v>1435848</v>
          </cell>
          <cell r="Y112">
            <v>119654</v>
          </cell>
          <cell r="Z112">
            <v>119654</v>
          </cell>
          <cell r="AA112">
            <v>119654</v>
          </cell>
          <cell r="AB112">
            <v>119654</v>
          </cell>
          <cell r="AC112">
            <v>119654</v>
          </cell>
          <cell r="AD112">
            <v>119654</v>
          </cell>
          <cell r="AE112">
            <v>119654</v>
          </cell>
          <cell r="AF112">
            <v>119654</v>
          </cell>
          <cell r="AG112">
            <v>119654</v>
          </cell>
          <cell r="AH112">
            <v>119654</v>
          </cell>
          <cell r="AI112">
            <v>119654</v>
          </cell>
          <cell r="AJ112">
            <v>119654</v>
          </cell>
          <cell r="AK112">
            <v>1435848</v>
          </cell>
        </row>
        <row r="113">
          <cell r="E113">
            <v>6159</v>
          </cell>
          <cell r="F113" t="str">
            <v>BAGGAGE CART 14274</v>
          </cell>
          <cell r="G113">
            <v>10</v>
          </cell>
          <cell r="H113" t="str">
            <v>OPE.B14.KEL2</v>
          </cell>
          <cell r="I113">
            <v>14274</v>
          </cell>
          <cell r="J113">
            <v>39844</v>
          </cell>
          <cell r="K113">
            <v>43465</v>
          </cell>
          <cell r="L113">
            <v>84</v>
          </cell>
          <cell r="M113">
            <v>120</v>
          </cell>
          <cell r="N113">
            <v>36</v>
          </cell>
          <cell r="O113">
            <v>34460273</v>
          </cell>
          <cell r="P113">
            <v>1794801</v>
          </cell>
          <cell r="Q113">
            <v>119654</v>
          </cell>
          <cell r="R113">
            <v>1076886</v>
          </cell>
          <cell r="T113">
            <v>119654</v>
          </cell>
          <cell r="U113">
            <v>119654</v>
          </cell>
          <cell r="V113">
            <v>119654</v>
          </cell>
          <cell r="W113">
            <v>1435848</v>
          </cell>
          <cell r="Y113">
            <v>119654</v>
          </cell>
          <cell r="Z113">
            <v>119654</v>
          </cell>
          <cell r="AA113">
            <v>119654</v>
          </cell>
          <cell r="AB113">
            <v>119654</v>
          </cell>
          <cell r="AC113">
            <v>119654</v>
          </cell>
          <cell r="AD113">
            <v>119654</v>
          </cell>
          <cell r="AE113">
            <v>119654</v>
          </cell>
          <cell r="AF113">
            <v>119654</v>
          </cell>
          <cell r="AG113">
            <v>119654</v>
          </cell>
          <cell r="AH113">
            <v>119654</v>
          </cell>
          <cell r="AI113">
            <v>119654</v>
          </cell>
          <cell r="AJ113">
            <v>119654</v>
          </cell>
          <cell r="AK113">
            <v>1435848</v>
          </cell>
        </row>
        <row r="114">
          <cell r="E114">
            <v>6160</v>
          </cell>
          <cell r="F114" t="str">
            <v>BAGGAGE CART 14275</v>
          </cell>
          <cell r="G114">
            <v>10</v>
          </cell>
          <cell r="H114" t="str">
            <v>OPE.B14.KEL2</v>
          </cell>
          <cell r="I114">
            <v>14275</v>
          </cell>
          <cell r="J114">
            <v>39844</v>
          </cell>
          <cell r="K114">
            <v>43465</v>
          </cell>
          <cell r="L114">
            <v>84</v>
          </cell>
          <cell r="M114">
            <v>120</v>
          </cell>
          <cell r="N114">
            <v>36</v>
          </cell>
          <cell r="O114">
            <v>34460273</v>
          </cell>
          <cell r="P114">
            <v>1794801</v>
          </cell>
          <cell r="Q114">
            <v>119654</v>
          </cell>
          <cell r="R114">
            <v>1076886</v>
          </cell>
          <cell r="T114">
            <v>119654</v>
          </cell>
          <cell r="U114">
            <v>119654</v>
          </cell>
          <cell r="V114">
            <v>119654</v>
          </cell>
          <cell r="W114">
            <v>1435848</v>
          </cell>
          <cell r="Y114">
            <v>119654</v>
          </cell>
          <cell r="Z114">
            <v>119654</v>
          </cell>
          <cell r="AA114">
            <v>119654</v>
          </cell>
          <cell r="AB114">
            <v>119654</v>
          </cell>
          <cell r="AC114">
            <v>119654</v>
          </cell>
          <cell r="AD114">
            <v>119654</v>
          </cell>
          <cell r="AE114">
            <v>119654</v>
          </cell>
          <cell r="AF114">
            <v>119654</v>
          </cell>
          <cell r="AG114">
            <v>119654</v>
          </cell>
          <cell r="AH114">
            <v>119654</v>
          </cell>
          <cell r="AI114">
            <v>119654</v>
          </cell>
          <cell r="AJ114">
            <v>119654</v>
          </cell>
          <cell r="AK114">
            <v>1435848</v>
          </cell>
        </row>
        <row r="115">
          <cell r="E115">
            <v>6161</v>
          </cell>
          <cell r="F115" t="str">
            <v>BAGGAGE CART 14276</v>
          </cell>
          <cell r="G115">
            <v>10</v>
          </cell>
          <cell r="H115" t="str">
            <v>OPE.B14.KEL2</v>
          </cell>
          <cell r="I115">
            <v>14276</v>
          </cell>
          <cell r="J115">
            <v>39844</v>
          </cell>
          <cell r="K115">
            <v>43465</v>
          </cell>
          <cell r="L115">
            <v>84</v>
          </cell>
          <cell r="M115">
            <v>120</v>
          </cell>
          <cell r="N115">
            <v>36</v>
          </cell>
          <cell r="O115">
            <v>34460273</v>
          </cell>
          <cell r="P115">
            <v>1794801</v>
          </cell>
          <cell r="Q115">
            <v>119654</v>
          </cell>
          <cell r="R115">
            <v>1076886</v>
          </cell>
          <cell r="T115">
            <v>119654</v>
          </cell>
          <cell r="U115">
            <v>119654</v>
          </cell>
          <cell r="V115">
            <v>119654</v>
          </cell>
          <cell r="W115">
            <v>1435848</v>
          </cell>
          <cell r="Y115">
            <v>119654</v>
          </cell>
          <cell r="Z115">
            <v>119654</v>
          </cell>
          <cell r="AA115">
            <v>119654</v>
          </cell>
          <cell r="AB115">
            <v>119654</v>
          </cell>
          <cell r="AC115">
            <v>119654</v>
          </cell>
          <cell r="AD115">
            <v>119654</v>
          </cell>
          <cell r="AE115">
            <v>119654</v>
          </cell>
          <cell r="AF115">
            <v>119654</v>
          </cell>
          <cell r="AG115">
            <v>119654</v>
          </cell>
          <cell r="AH115">
            <v>119654</v>
          </cell>
          <cell r="AI115">
            <v>119654</v>
          </cell>
          <cell r="AJ115">
            <v>119654</v>
          </cell>
          <cell r="AK115">
            <v>1435848</v>
          </cell>
        </row>
        <row r="116">
          <cell r="E116">
            <v>6162</v>
          </cell>
          <cell r="F116" t="str">
            <v>BAGGAGE CART 14277</v>
          </cell>
          <cell r="G116">
            <v>10</v>
          </cell>
          <cell r="H116" t="str">
            <v>OPE.B14.KEL2</v>
          </cell>
          <cell r="I116">
            <v>14277</v>
          </cell>
          <cell r="J116">
            <v>39844</v>
          </cell>
          <cell r="K116">
            <v>43465</v>
          </cell>
          <cell r="L116">
            <v>84</v>
          </cell>
          <cell r="M116">
            <v>120</v>
          </cell>
          <cell r="N116">
            <v>36</v>
          </cell>
          <cell r="O116">
            <v>34460273</v>
          </cell>
          <cell r="P116">
            <v>1794801</v>
          </cell>
          <cell r="Q116">
            <v>119654</v>
          </cell>
          <cell r="R116">
            <v>1076886</v>
          </cell>
          <cell r="T116">
            <v>119654</v>
          </cell>
          <cell r="U116">
            <v>119654</v>
          </cell>
          <cell r="V116">
            <v>119654</v>
          </cell>
          <cell r="W116">
            <v>1435848</v>
          </cell>
          <cell r="Y116">
            <v>119654</v>
          </cell>
          <cell r="Z116">
            <v>119654</v>
          </cell>
          <cell r="AA116">
            <v>119654</v>
          </cell>
          <cell r="AB116">
            <v>119654</v>
          </cell>
          <cell r="AC116">
            <v>119654</v>
          </cell>
          <cell r="AD116">
            <v>119654</v>
          </cell>
          <cell r="AE116">
            <v>119654</v>
          </cell>
          <cell r="AF116">
            <v>119654</v>
          </cell>
          <cell r="AG116">
            <v>119654</v>
          </cell>
          <cell r="AH116">
            <v>119654</v>
          </cell>
          <cell r="AI116">
            <v>119654</v>
          </cell>
          <cell r="AJ116">
            <v>119654</v>
          </cell>
          <cell r="AK116">
            <v>1435848</v>
          </cell>
        </row>
        <row r="117">
          <cell r="E117">
            <v>6163</v>
          </cell>
          <cell r="F117" t="str">
            <v>BAGGAGE CART 14278</v>
          </cell>
          <cell r="G117">
            <v>10</v>
          </cell>
          <cell r="H117" t="str">
            <v>OPE.B14.KEL2</v>
          </cell>
          <cell r="I117">
            <v>14278</v>
          </cell>
          <cell r="J117">
            <v>39844</v>
          </cell>
          <cell r="K117">
            <v>43465</v>
          </cell>
          <cell r="L117">
            <v>84</v>
          </cell>
          <cell r="M117">
            <v>120</v>
          </cell>
          <cell r="N117">
            <v>36</v>
          </cell>
          <cell r="O117">
            <v>34460273</v>
          </cell>
          <cell r="P117">
            <v>1794801</v>
          </cell>
          <cell r="Q117">
            <v>119654</v>
          </cell>
          <cell r="R117">
            <v>1076886</v>
          </cell>
          <cell r="T117">
            <v>119654</v>
          </cell>
          <cell r="U117">
            <v>119654</v>
          </cell>
          <cell r="V117">
            <v>119654</v>
          </cell>
          <cell r="W117">
            <v>1435848</v>
          </cell>
          <cell r="Y117">
            <v>119654</v>
          </cell>
          <cell r="Z117">
            <v>119654</v>
          </cell>
          <cell r="AA117">
            <v>119654</v>
          </cell>
          <cell r="AB117">
            <v>119654</v>
          </cell>
          <cell r="AC117">
            <v>119654</v>
          </cell>
          <cell r="AD117">
            <v>119654</v>
          </cell>
          <cell r="AE117">
            <v>119654</v>
          </cell>
          <cell r="AF117">
            <v>119654</v>
          </cell>
          <cell r="AG117">
            <v>119654</v>
          </cell>
          <cell r="AH117">
            <v>119654</v>
          </cell>
          <cell r="AI117">
            <v>119654</v>
          </cell>
          <cell r="AJ117">
            <v>119654</v>
          </cell>
          <cell r="AK117">
            <v>1435848</v>
          </cell>
        </row>
        <row r="118">
          <cell r="E118">
            <v>6164</v>
          </cell>
          <cell r="F118" t="str">
            <v>BAGGAGE CART 14289</v>
          </cell>
          <cell r="G118">
            <v>10</v>
          </cell>
          <cell r="H118" t="str">
            <v>OPE.B14.KEL2</v>
          </cell>
          <cell r="I118">
            <v>14289</v>
          </cell>
          <cell r="J118">
            <v>39844</v>
          </cell>
          <cell r="K118">
            <v>43465</v>
          </cell>
          <cell r="L118">
            <v>84</v>
          </cell>
          <cell r="M118">
            <v>120</v>
          </cell>
          <cell r="N118">
            <v>36</v>
          </cell>
          <cell r="O118">
            <v>34460273</v>
          </cell>
          <cell r="P118">
            <v>1794801</v>
          </cell>
          <cell r="Q118">
            <v>119654</v>
          </cell>
          <cell r="R118">
            <v>1076886</v>
          </cell>
          <cell r="T118">
            <v>119654</v>
          </cell>
          <cell r="U118">
            <v>119654</v>
          </cell>
          <cell r="V118">
            <v>119654</v>
          </cell>
          <cell r="W118">
            <v>1435848</v>
          </cell>
          <cell r="Y118">
            <v>119654</v>
          </cell>
          <cell r="Z118">
            <v>119654</v>
          </cell>
          <cell r="AA118">
            <v>119654</v>
          </cell>
          <cell r="AB118">
            <v>119654</v>
          </cell>
          <cell r="AC118">
            <v>119654</v>
          </cell>
          <cell r="AD118">
            <v>119654</v>
          </cell>
          <cell r="AE118">
            <v>119654</v>
          </cell>
          <cell r="AF118">
            <v>119654</v>
          </cell>
          <cell r="AG118">
            <v>119654</v>
          </cell>
          <cell r="AH118">
            <v>119654</v>
          </cell>
          <cell r="AI118">
            <v>119654</v>
          </cell>
          <cell r="AJ118">
            <v>119654</v>
          </cell>
          <cell r="AK118">
            <v>1435848</v>
          </cell>
        </row>
        <row r="119">
          <cell r="E119">
            <v>6165</v>
          </cell>
          <cell r="F119" t="str">
            <v>BAGGAGE CART 14290</v>
          </cell>
          <cell r="G119">
            <v>10</v>
          </cell>
          <cell r="H119" t="str">
            <v>OPE.B14.KEL2</v>
          </cell>
          <cell r="I119">
            <v>14290</v>
          </cell>
          <cell r="J119">
            <v>39844</v>
          </cell>
          <cell r="K119">
            <v>43465</v>
          </cell>
          <cell r="L119">
            <v>84</v>
          </cell>
          <cell r="M119">
            <v>120</v>
          </cell>
          <cell r="N119">
            <v>36</v>
          </cell>
          <cell r="O119">
            <v>34460273</v>
          </cell>
          <cell r="P119">
            <v>1794801</v>
          </cell>
          <cell r="Q119">
            <v>119654</v>
          </cell>
          <cell r="R119">
            <v>1076886</v>
          </cell>
          <cell r="T119">
            <v>119654</v>
          </cell>
          <cell r="U119">
            <v>119654</v>
          </cell>
          <cell r="V119">
            <v>119654</v>
          </cell>
          <cell r="W119">
            <v>1435848</v>
          </cell>
          <cell r="Y119">
            <v>119654</v>
          </cell>
          <cell r="Z119">
            <v>119654</v>
          </cell>
          <cell r="AA119">
            <v>119654</v>
          </cell>
          <cell r="AB119">
            <v>119654</v>
          </cell>
          <cell r="AC119">
            <v>119654</v>
          </cell>
          <cell r="AD119">
            <v>119654</v>
          </cell>
          <cell r="AE119">
            <v>119654</v>
          </cell>
          <cell r="AF119">
            <v>119654</v>
          </cell>
          <cell r="AG119">
            <v>119654</v>
          </cell>
          <cell r="AH119">
            <v>119654</v>
          </cell>
          <cell r="AI119">
            <v>119654</v>
          </cell>
          <cell r="AJ119">
            <v>119654</v>
          </cell>
          <cell r="AK119">
            <v>1435848</v>
          </cell>
        </row>
        <row r="120">
          <cell r="E120">
            <v>6166</v>
          </cell>
          <cell r="F120" t="str">
            <v>BAGGAGE CART 14291</v>
          </cell>
          <cell r="G120">
            <v>10</v>
          </cell>
          <cell r="H120" t="str">
            <v>OPE.B14.KEL2</v>
          </cell>
          <cell r="I120">
            <v>14291</v>
          </cell>
          <cell r="J120">
            <v>39844</v>
          </cell>
          <cell r="K120">
            <v>43465</v>
          </cell>
          <cell r="L120">
            <v>84</v>
          </cell>
          <cell r="M120">
            <v>120</v>
          </cell>
          <cell r="N120">
            <v>36</v>
          </cell>
          <cell r="O120">
            <v>34460273</v>
          </cell>
          <cell r="P120">
            <v>1794801</v>
          </cell>
          <cell r="Q120">
            <v>119654</v>
          </cell>
          <cell r="R120">
            <v>1076886</v>
          </cell>
          <cell r="T120">
            <v>119654</v>
          </cell>
          <cell r="U120">
            <v>119654</v>
          </cell>
          <cell r="V120">
            <v>119654</v>
          </cell>
          <cell r="W120">
            <v>1435848</v>
          </cell>
          <cell r="Y120">
            <v>119654</v>
          </cell>
          <cell r="Z120">
            <v>119654</v>
          </cell>
          <cell r="AA120">
            <v>119654</v>
          </cell>
          <cell r="AB120">
            <v>119654</v>
          </cell>
          <cell r="AC120">
            <v>119654</v>
          </cell>
          <cell r="AD120">
            <v>119654</v>
          </cell>
          <cell r="AE120">
            <v>119654</v>
          </cell>
          <cell r="AF120">
            <v>119654</v>
          </cell>
          <cell r="AG120">
            <v>119654</v>
          </cell>
          <cell r="AH120">
            <v>119654</v>
          </cell>
          <cell r="AI120">
            <v>119654</v>
          </cell>
          <cell r="AJ120">
            <v>119654</v>
          </cell>
          <cell r="AK120">
            <v>1435848</v>
          </cell>
        </row>
        <row r="121">
          <cell r="E121">
            <v>6167</v>
          </cell>
          <cell r="F121" t="str">
            <v>BAGGAGE CART 14292</v>
          </cell>
          <cell r="G121">
            <v>10</v>
          </cell>
          <cell r="H121" t="str">
            <v>OPE.B14.KEL2</v>
          </cell>
          <cell r="I121">
            <v>14292</v>
          </cell>
          <cell r="J121">
            <v>39844</v>
          </cell>
          <cell r="K121">
            <v>43465</v>
          </cell>
          <cell r="L121">
            <v>84</v>
          </cell>
          <cell r="M121">
            <v>120</v>
          </cell>
          <cell r="N121">
            <v>36</v>
          </cell>
          <cell r="O121">
            <v>34460273</v>
          </cell>
          <cell r="P121">
            <v>1794801</v>
          </cell>
          <cell r="Q121">
            <v>119654</v>
          </cell>
          <cell r="R121">
            <v>1076886</v>
          </cell>
          <cell r="T121">
            <v>119654</v>
          </cell>
          <cell r="U121">
            <v>119654</v>
          </cell>
          <cell r="V121">
            <v>119654</v>
          </cell>
          <cell r="W121">
            <v>1435848</v>
          </cell>
          <cell r="Y121">
            <v>119654</v>
          </cell>
          <cell r="Z121">
            <v>119654</v>
          </cell>
          <cell r="AA121">
            <v>119654</v>
          </cell>
          <cell r="AB121">
            <v>119654</v>
          </cell>
          <cell r="AC121">
            <v>119654</v>
          </cell>
          <cell r="AD121">
            <v>119654</v>
          </cell>
          <cell r="AE121">
            <v>119654</v>
          </cell>
          <cell r="AF121">
            <v>119654</v>
          </cell>
          <cell r="AG121">
            <v>119654</v>
          </cell>
          <cell r="AH121">
            <v>119654</v>
          </cell>
          <cell r="AI121">
            <v>119654</v>
          </cell>
          <cell r="AJ121">
            <v>119654</v>
          </cell>
          <cell r="AK121">
            <v>1435848</v>
          </cell>
        </row>
        <row r="122">
          <cell r="E122">
            <v>6168</v>
          </cell>
          <cell r="F122" t="str">
            <v>BAGGAGE CART 14293</v>
          </cell>
          <cell r="G122">
            <v>10</v>
          </cell>
          <cell r="H122" t="str">
            <v>OPE.B14.KEL2</v>
          </cell>
          <cell r="I122">
            <v>14293</v>
          </cell>
          <cell r="J122">
            <v>39844</v>
          </cell>
          <cell r="K122">
            <v>43465</v>
          </cell>
          <cell r="L122">
            <v>84</v>
          </cell>
          <cell r="M122">
            <v>120</v>
          </cell>
          <cell r="N122">
            <v>36</v>
          </cell>
          <cell r="O122">
            <v>34460273</v>
          </cell>
          <cell r="P122">
            <v>1794801</v>
          </cell>
          <cell r="Q122">
            <v>119654</v>
          </cell>
          <cell r="R122">
            <v>1076886</v>
          </cell>
          <cell r="T122">
            <v>119654</v>
          </cell>
          <cell r="U122">
            <v>119654</v>
          </cell>
          <cell r="V122">
            <v>119654</v>
          </cell>
          <cell r="W122">
            <v>1435848</v>
          </cell>
          <cell r="Y122">
            <v>119654</v>
          </cell>
          <cell r="Z122">
            <v>119654</v>
          </cell>
          <cell r="AA122">
            <v>119654</v>
          </cell>
          <cell r="AB122">
            <v>119654</v>
          </cell>
          <cell r="AC122">
            <v>119654</v>
          </cell>
          <cell r="AD122">
            <v>119654</v>
          </cell>
          <cell r="AE122">
            <v>119654</v>
          </cell>
          <cell r="AF122">
            <v>119654</v>
          </cell>
          <cell r="AG122">
            <v>119654</v>
          </cell>
          <cell r="AH122">
            <v>119654</v>
          </cell>
          <cell r="AI122">
            <v>119654</v>
          </cell>
          <cell r="AJ122">
            <v>119654</v>
          </cell>
          <cell r="AK122">
            <v>1435848</v>
          </cell>
        </row>
        <row r="123">
          <cell r="E123">
            <v>6169</v>
          </cell>
          <cell r="F123" t="str">
            <v>BAGGAGE CART 14294</v>
          </cell>
          <cell r="G123">
            <v>10</v>
          </cell>
          <cell r="H123" t="str">
            <v>OPE.B14.KEL2</v>
          </cell>
          <cell r="I123">
            <v>14294</v>
          </cell>
          <cell r="J123">
            <v>39844</v>
          </cell>
          <cell r="K123">
            <v>43465</v>
          </cell>
          <cell r="L123">
            <v>84</v>
          </cell>
          <cell r="M123">
            <v>120</v>
          </cell>
          <cell r="N123">
            <v>36</v>
          </cell>
          <cell r="O123">
            <v>34460273</v>
          </cell>
          <cell r="P123">
            <v>1794801</v>
          </cell>
          <cell r="Q123">
            <v>119654</v>
          </cell>
          <cell r="R123">
            <v>1076886</v>
          </cell>
          <cell r="T123">
            <v>119654</v>
          </cell>
          <cell r="U123">
            <v>119654</v>
          </cell>
          <cell r="V123">
            <v>119654</v>
          </cell>
          <cell r="W123">
            <v>1435848</v>
          </cell>
          <cell r="Y123">
            <v>119654</v>
          </cell>
          <cell r="Z123">
            <v>119654</v>
          </cell>
          <cell r="AA123">
            <v>119654</v>
          </cell>
          <cell r="AB123">
            <v>119654</v>
          </cell>
          <cell r="AC123">
            <v>119654</v>
          </cell>
          <cell r="AD123">
            <v>119654</v>
          </cell>
          <cell r="AE123">
            <v>119654</v>
          </cell>
          <cell r="AF123">
            <v>119654</v>
          </cell>
          <cell r="AG123">
            <v>119654</v>
          </cell>
          <cell r="AH123">
            <v>119654</v>
          </cell>
          <cell r="AI123">
            <v>119654</v>
          </cell>
          <cell r="AJ123">
            <v>119654</v>
          </cell>
          <cell r="AK123">
            <v>1435848</v>
          </cell>
        </row>
        <row r="124">
          <cell r="E124">
            <v>6170</v>
          </cell>
          <cell r="F124" t="str">
            <v>BAGGAGE CART 14295</v>
          </cell>
          <cell r="G124">
            <v>10</v>
          </cell>
          <cell r="H124" t="str">
            <v>OPE.B14.KEL2</v>
          </cell>
          <cell r="I124">
            <v>14295</v>
          </cell>
          <cell r="J124">
            <v>39844</v>
          </cell>
          <cell r="K124">
            <v>43465</v>
          </cell>
          <cell r="L124">
            <v>84</v>
          </cell>
          <cell r="M124">
            <v>120</v>
          </cell>
          <cell r="N124">
            <v>36</v>
          </cell>
          <cell r="O124">
            <v>34460273</v>
          </cell>
          <cell r="P124">
            <v>1794801</v>
          </cell>
          <cell r="Q124">
            <v>119654</v>
          </cell>
          <cell r="R124">
            <v>1076886</v>
          </cell>
          <cell r="T124">
            <v>119654</v>
          </cell>
          <cell r="U124">
            <v>119654</v>
          </cell>
          <cell r="V124">
            <v>119654</v>
          </cell>
          <cell r="W124">
            <v>1435848</v>
          </cell>
          <cell r="Y124">
            <v>119654</v>
          </cell>
          <cell r="Z124">
            <v>119654</v>
          </cell>
          <cell r="AA124">
            <v>119654</v>
          </cell>
          <cell r="AB124">
            <v>119654</v>
          </cell>
          <cell r="AC124">
            <v>119654</v>
          </cell>
          <cell r="AD124">
            <v>119654</v>
          </cell>
          <cell r="AE124">
            <v>119654</v>
          </cell>
          <cell r="AF124">
            <v>119654</v>
          </cell>
          <cell r="AG124">
            <v>119654</v>
          </cell>
          <cell r="AH124">
            <v>119654</v>
          </cell>
          <cell r="AI124">
            <v>119654</v>
          </cell>
          <cell r="AJ124">
            <v>119654</v>
          </cell>
          <cell r="AK124">
            <v>1435848</v>
          </cell>
        </row>
        <row r="125">
          <cell r="E125">
            <v>6171</v>
          </cell>
          <cell r="F125" t="str">
            <v>BAGGAGE CART 14296</v>
          </cell>
          <cell r="G125">
            <v>10</v>
          </cell>
          <cell r="H125" t="str">
            <v>OPE.B14.KEL2</v>
          </cell>
          <cell r="I125">
            <v>14296</v>
          </cell>
          <cell r="J125">
            <v>39844</v>
          </cell>
          <cell r="K125">
            <v>43465</v>
          </cell>
          <cell r="L125">
            <v>84</v>
          </cell>
          <cell r="M125">
            <v>120</v>
          </cell>
          <cell r="N125">
            <v>36</v>
          </cell>
          <cell r="O125">
            <v>34460273</v>
          </cell>
          <cell r="P125">
            <v>1794801</v>
          </cell>
          <cell r="Q125">
            <v>119654</v>
          </cell>
          <cell r="R125">
            <v>1076886</v>
          </cell>
          <cell r="T125">
            <v>119654</v>
          </cell>
          <cell r="U125">
            <v>119654</v>
          </cell>
          <cell r="V125">
            <v>119654</v>
          </cell>
          <cell r="W125">
            <v>1435848</v>
          </cell>
          <cell r="Y125">
            <v>119654</v>
          </cell>
          <cell r="Z125">
            <v>119654</v>
          </cell>
          <cell r="AA125">
            <v>119654</v>
          </cell>
          <cell r="AB125">
            <v>119654</v>
          </cell>
          <cell r="AC125">
            <v>119654</v>
          </cell>
          <cell r="AD125">
            <v>119654</v>
          </cell>
          <cell r="AE125">
            <v>119654</v>
          </cell>
          <cell r="AF125">
            <v>119654</v>
          </cell>
          <cell r="AG125">
            <v>119654</v>
          </cell>
          <cell r="AH125">
            <v>119654</v>
          </cell>
          <cell r="AI125">
            <v>119654</v>
          </cell>
          <cell r="AJ125">
            <v>119654</v>
          </cell>
          <cell r="AK125">
            <v>1435848</v>
          </cell>
        </row>
        <row r="126">
          <cell r="E126">
            <v>6172</v>
          </cell>
          <cell r="F126" t="str">
            <v>BAGGAGE CART 14297</v>
          </cell>
          <cell r="G126">
            <v>10</v>
          </cell>
          <cell r="H126" t="str">
            <v>OPE.B14.KEL2</v>
          </cell>
          <cell r="I126">
            <v>14297</v>
          </cell>
          <cell r="J126">
            <v>39844</v>
          </cell>
          <cell r="K126">
            <v>43465</v>
          </cell>
          <cell r="L126">
            <v>84</v>
          </cell>
          <cell r="M126">
            <v>120</v>
          </cell>
          <cell r="N126">
            <v>36</v>
          </cell>
          <cell r="O126">
            <v>34460273</v>
          </cell>
          <cell r="P126">
            <v>1794801</v>
          </cell>
          <cell r="Q126">
            <v>119654</v>
          </cell>
          <cell r="R126">
            <v>1076886</v>
          </cell>
          <cell r="T126">
            <v>119654</v>
          </cell>
          <cell r="U126">
            <v>119654</v>
          </cell>
          <cell r="V126">
            <v>119654</v>
          </cell>
          <cell r="W126">
            <v>1435848</v>
          </cell>
          <cell r="Y126">
            <v>119654</v>
          </cell>
          <cell r="Z126">
            <v>119654</v>
          </cell>
          <cell r="AA126">
            <v>119654</v>
          </cell>
          <cell r="AB126">
            <v>119654</v>
          </cell>
          <cell r="AC126">
            <v>119654</v>
          </cell>
          <cell r="AD126">
            <v>119654</v>
          </cell>
          <cell r="AE126">
            <v>119654</v>
          </cell>
          <cell r="AF126">
            <v>119654</v>
          </cell>
          <cell r="AG126">
            <v>119654</v>
          </cell>
          <cell r="AH126">
            <v>119654</v>
          </cell>
          <cell r="AI126">
            <v>119654</v>
          </cell>
          <cell r="AJ126">
            <v>119654</v>
          </cell>
          <cell r="AK126">
            <v>1435848</v>
          </cell>
        </row>
        <row r="127">
          <cell r="E127">
            <v>6173</v>
          </cell>
          <cell r="F127" t="str">
            <v>BAGGAGE CART 14298</v>
          </cell>
          <cell r="G127">
            <v>10</v>
          </cell>
          <cell r="H127" t="str">
            <v>OPE.B14.KEL2</v>
          </cell>
          <cell r="I127">
            <v>14298</v>
          </cell>
          <cell r="J127">
            <v>39844</v>
          </cell>
          <cell r="K127">
            <v>43465</v>
          </cell>
          <cell r="L127">
            <v>84</v>
          </cell>
          <cell r="M127">
            <v>120</v>
          </cell>
          <cell r="N127">
            <v>36</v>
          </cell>
          <cell r="O127">
            <v>34460273</v>
          </cell>
          <cell r="P127">
            <v>1794801</v>
          </cell>
          <cell r="Q127">
            <v>119654</v>
          </cell>
          <cell r="R127">
            <v>1076886</v>
          </cell>
          <cell r="T127">
            <v>119654</v>
          </cell>
          <cell r="U127">
            <v>119654</v>
          </cell>
          <cell r="V127">
            <v>119654</v>
          </cell>
          <cell r="W127">
            <v>1435848</v>
          </cell>
          <cell r="Y127">
            <v>119654</v>
          </cell>
          <cell r="Z127">
            <v>119654</v>
          </cell>
          <cell r="AA127">
            <v>119654</v>
          </cell>
          <cell r="AB127">
            <v>119654</v>
          </cell>
          <cell r="AC127">
            <v>119654</v>
          </cell>
          <cell r="AD127">
            <v>119654</v>
          </cell>
          <cell r="AE127">
            <v>119654</v>
          </cell>
          <cell r="AF127">
            <v>119654</v>
          </cell>
          <cell r="AG127">
            <v>119654</v>
          </cell>
          <cell r="AH127">
            <v>119654</v>
          </cell>
          <cell r="AI127">
            <v>119654</v>
          </cell>
          <cell r="AJ127">
            <v>119654</v>
          </cell>
          <cell r="AK127">
            <v>1435848</v>
          </cell>
        </row>
        <row r="128">
          <cell r="E128">
            <v>6174</v>
          </cell>
          <cell r="F128" t="str">
            <v>BAGGAGE CART 14299</v>
          </cell>
          <cell r="G128">
            <v>10</v>
          </cell>
          <cell r="H128" t="str">
            <v>OPE.B14.KEL2</v>
          </cell>
          <cell r="I128">
            <v>14299</v>
          </cell>
          <cell r="J128">
            <v>39844</v>
          </cell>
          <cell r="K128">
            <v>43465</v>
          </cell>
          <cell r="L128">
            <v>84</v>
          </cell>
          <cell r="M128">
            <v>120</v>
          </cell>
          <cell r="N128">
            <v>36</v>
          </cell>
          <cell r="O128">
            <v>34460273</v>
          </cell>
          <cell r="P128">
            <v>1794801</v>
          </cell>
          <cell r="Q128">
            <v>119654</v>
          </cell>
          <cell r="R128">
            <v>1076886</v>
          </cell>
          <cell r="T128">
            <v>119654</v>
          </cell>
          <cell r="U128">
            <v>119654</v>
          </cell>
          <cell r="V128">
            <v>119654</v>
          </cell>
          <cell r="W128">
            <v>1435848</v>
          </cell>
          <cell r="Y128">
            <v>119654</v>
          </cell>
          <cell r="Z128">
            <v>119654</v>
          </cell>
          <cell r="AA128">
            <v>119654</v>
          </cell>
          <cell r="AB128">
            <v>119654</v>
          </cell>
          <cell r="AC128">
            <v>119654</v>
          </cell>
          <cell r="AD128">
            <v>119654</v>
          </cell>
          <cell r="AE128">
            <v>119654</v>
          </cell>
          <cell r="AF128">
            <v>119654</v>
          </cell>
          <cell r="AG128">
            <v>119654</v>
          </cell>
          <cell r="AH128">
            <v>119654</v>
          </cell>
          <cell r="AI128">
            <v>119654</v>
          </cell>
          <cell r="AJ128">
            <v>119654</v>
          </cell>
          <cell r="AK128">
            <v>1435848</v>
          </cell>
        </row>
        <row r="129">
          <cell r="E129">
            <v>6175</v>
          </cell>
          <cell r="F129" t="str">
            <v>BAGGAGE CART 14300</v>
          </cell>
          <cell r="G129">
            <v>10</v>
          </cell>
          <cell r="H129" t="str">
            <v>OPE.B14.KEL2</v>
          </cell>
          <cell r="I129">
            <v>14300</v>
          </cell>
          <cell r="J129">
            <v>39844</v>
          </cell>
          <cell r="K129">
            <v>43465</v>
          </cell>
          <cell r="L129">
            <v>84</v>
          </cell>
          <cell r="M129">
            <v>120</v>
          </cell>
          <cell r="N129">
            <v>36</v>
          </cell>
          <cell r="O129">
            <v>34460273</v>
          </cell>
          <cell r="P129">
            <v>1794801</v>
          </cell>
          <cell r="Q129">
            <v>119654</v>
          </cell>
          <cell r="R129">
            <v>1076886</v>
          </cell>
          <cell r="T129">
            <v>119654</v>
          </cell>
          <cell r="U129">
            <v>119654</v>
          </cell>
          <cell r="V129">
            <v>119654</v>
          </cell>
          <cell r="W129">
            <v>1435848</v>
          </cell>
          <cell r="Y129">
            <v>119654</v>
          </cell>
          <cell r="Z129">
            <v>119654</v>
          </cell>
          <cell r="AA129">
            <v>119654</v>
          </cell>
          <cell r="AB129">
            <v>119654</v>
          </cell>
          <cell r="AC129">
            <v>119654</v>
          </cell>
          <cell r="AD129">
            <v>119654</v>
          </cell>
          <cell r="AE129">
            <v>119654</v>
          </cell>
          <cell r="AF129">
            <v>119654</v>
          </cell>
          <cell r="AG129">
            <v>119654</v>
          </cell>
          <cell r="AH129">
            <v>119654</v>
          </cell>
          <cell r="AI129">
            <v>119654</v>
          </cell>
          <cell r="AJ129">
            <v>119654</v>
          </cell>
          <cell r="AK129">
            <v>1435848</v>
          </cell>
        </row>
        <row r="130">
          <cell r="E130">
            <v>6176</v>
          </cell>
          <cell r="F130" t="str">
            <v>BAGGAGE CART 14302</v>
          </cell>
          <cell r="G130">
            <v>10</v>
          </cell>
          <cell r="H130" t="str">
            <v>OPE.B14.KEL2</v>
          </cell>
          <cell r="I130">
            <v>14302</v>
          </cell>
          <cell r="J130">
            <v>39844</v>
          </cell>
          <cell r="K130">
            <v>43465</v>
          </cell>
          <cell r="L130">
            <v>84</v>
          </cell>
          <cell r="M130">
            <v>120</v>
          </cell>
          <cell r="N130">
            <v>36</v>
          </cell>
          <cell r="O130">
            <v>34460273</v>
          </cell>
          <cell r="P130">
            <v>1794801</v>
          </cell>
          <cell r="Q130">
            <v>119654</v>
          </cell>
          <cell r="R130">
            <v>1076886</v>
          </cell>
          <cell r="T130">
            <v>119654</v>
          </cell>
          <cell r="U130">
            <v>119654</v>
          </cell>
          <cell r="V130">
            <v>119654</v>
          </cell>
          <cell r="W130">
            <v>1435848</v>
          </cell>
          <cell r="Y130">
            <v>119654</v>
          </cell>
          <cell r="Z130">
            <v>119654</v>
          </cell>
          <cell r="AA130">
            <v>119654</v>
          </cell>
          <cell r="AB130">
            <v>119654</v>
          </cell>
          <cell r="AC130">
            <v>119654</v>
          </cell>
          <cell r="AD130">
            <v>119654</v>
          </cell>
          <cell r="AE130">
            <v>119654</v>
          </cell>
          <cell r="AF130">
            <v>119654</v>
          </cell>
          <cell r="AG130">
            <v>119654</v>
          </cell>
          <cell r="AH130">
            <v>119654</v>
          </cell>
          <cell r="AI130">
            <v>119654</v>
          </cell>
          <cell r="AJ130">
            <v>119654</v>
          </cell>
          <cell r="AK130">
            <v>1435848</v>
          </cell>
        </row>
        <row r="131">
          <cell r="E131">
            <v>6177</v>
          </cell>
          <cell r="F131" t="str">
            <v>BAGGAGE CART 14303</v>
          </cell>
          <cell r="G131">
            <v>10</v>
          </cell>
          <cell r="H131" t="str">
            <v>OPE.B14.KEL2</v>
          </cell>
          <cell r="I131">
            <v>14303</v>
          </cell>
          <cell r="J131">
            <v>39844</v>
          </cell>
          <cell r="K131">
            <v>43465</v>
          </cell>
          <cell r="L131">
            <v>84</v>
          </cell>
          <cell r="M131">
            <v>120</v>
          </cell>
          <cell r="N131">
            <v>36</v>
          </cell>
          <cell r="O131">
            <v>34460273</v>
          </cell>
          <cell r="P131">
            <v>1794801</v>
          </cell>
          <cell r="Q131">
            <v>119654</v>
          </cell>
          <cell r="R131">
            <v>1076886</v>
          </cell>
          <cell r="T131">
            <v>119654</v>
          </cell>
          <cell r="U131">
            <v>119654</v>
          </cell>
          <cell r="V131">
            <v>119654</v>
          </cell>
          <cell r="W131">
            <v>1435848</v>
          </cell>
          <cell r="Y131">
            <v>119654</v>
          </cell>
          <cell r="Z131">
            <v>119654</v>
          </cell>
          <cell r="AA131">
            <v>119654</v>
          </cell>
          <cell r="AB131">
            <v>119654</v>
          </cell>
          <cell r="AC131">
            <v>119654</v>
          </cell>
          <cell r="AD131">
            <v>119654</v>
          </cell>
          <cell r="AE131">
            <v>119654</v>
          </cell>
          <cell r="AF131">
            <v>119654</v>
          </cell>
          <cell r="AG131">
            <v>119654</v>
          </cell>
          <cell r="AH131">
            <v>119654</v>
          </cell>
          <cell r="AI131">
            <v>119654</v>
          </cell>
          <cell r="AJ131">
            <v>119654</v>
          </cell>
          <cell r="AK131">
            <v>1435848</v>
          </cell>
        </row>
        <row r="132">
          <cell r="E132">
            <v>6178</v>
          </cell>
          <cell r="F132" t="str">
            <v>BAGGAGE CART 14312</v>
          </cell>
          <cell r="G132">
            <v>10</v>
          </cell>
          <cell r="H132" t="str">
            <v>OPE.B14.KEL2</v>
          </cell>
          <cell r="I132">
            <v>14312</v>
          </cell>
          <cell r="J132">
            <v>39844</v>
          </cell>
          <cell r="K132">
            <v>43465</v>
          </cell>
          <cell r="L132">
            <v>84</v>
          </cell>
          <cell r="M132">
            <v>120</v>
          </cell>
          <cell r="N132">
            <v>36</v>
          </cell>
          <cell r="O132">
            <v>34460273</v>
          </cell>
          <cell r="P132">
            <v>1794801</v>
          </cell>
          <cell r="Q132">
            <v>119654</v>
          </cell>
          <cell r="R132">
            <v>1076886</v>
          </cell>
          <cell r="T132">
            <v>119654</v>
          </cell>
          <cell r="U132">
            <v>119654</v>
          </cell>
          <cell r="V132">
            <v>119654</v>
          </cell>
          <cell r="W132">
            <v>1435848</v>
          </cell>
          <cell r="Y132">
            <v>119654</v>
          </cell>
          <cell r="Z132">
            <v>119654</v>
          </cell>
          <cell r="AA132">
            <v>119654</v>
          </cell>
          <cell r="AB132">
            <v>119654</v>
          </cell>
          <cell r="AC132">
            <v>119654</v>
          </cell>
          <cell r="AD132">
            <v>119654</v>
          </cell>
          <cell r="AE132">
            <v>119654</v>
          </cell>
          <cell r="AF132">
            <v>119654</v>
          </cell>
          <cell r="AG132">
            <v>119654</v>
          </cell>
          <cell r="AH132">
            <v>119654</v>
          </cell>
          <cell r="AI132">
            <v>119654</v>
          </cell>
          <cell r="AJ132">
            <v>119654</v>
          </cell>
          <cell r="AK132">
            <v>1435848</v>
          </cell>
        </row>
        <row r="133">
          <cell r="E133">
            <v>6183</v>
          </cell>
          <cell r="F133" t="str">
            <v>TOW BAR 16082</v>
          </cell>
          <cell r="G133">
            <v>15</v>
          </cell>
          <cell r="H133" t="str">
            <v>OPE.B16.KEL2</v>
          </cell>
          <cell r="I133">
            <v>16082</v>
          </cell>
          <cell r="J133">
            <v>40099</v>
          </cell>
          <cell r="K133">
            <v>45565</v>
          </cell>
          <cell r="L133">
            <v>75</v>
          </cell>
          <cell r="M133">
            <v>180</v>
          </cell>
          <cell r="N133">
            <v>105</v>
          </cell>
          <cell r="O133">
            <v>64295360</v>
          </cell>
          <cell r="P133">
            <v>11251681</v>
          </cell>
          <cell r="Q133">
            <v>133949</v>
          </cell>
          <cell r="R133">
            <v>1205541</v>
          </cell>
          <cell r="T133">
            <v>133949</v>
          </cell>
          <cell r="U133">
            <v>133949</v>
          </cell>
          <cell r="V133">
            <v>133949</v>
          </cell>
          <cell r="W133">
            <v>1607388</v>
          </cell>
          <cell r="Y133">
            <v>133949</v>
          </cell>
          <cell r="Z133">
            <v>133949</v>
          </cell>
          <cell r="AA133">
            <v>133949</v>
          </cell>
          <cell r="AB133">
            <v>133949</v>
          </cell>
          <cell r="AC133">
            <v>133949</v>
          </cell>
          <cell r="AD133">
            <v>133949</v>
          </cell>
          <cell r="AE133">
            <v>133949</v>
          </cell>
          <cell r="AF133">
            <v>133949</v>
          </cell>
          <cell r="AG133">
            <v>133949</v>
          </cell>
          <cell r="AH133">
            <v>133949</v>
          </cell>
          <cell r="AI133">
            <v>133949</v>
          </cell>
          <cell r="AJ133">
            <v>133949</v>
          </cell>
          <cell r="AK133">
            <v>1607388</v>
          </cell>
        </row>
        <row r="134">
          <cell r="E134">
            <v>6184</v>
          </cell>
          <cell r="F134" t="str">
            <v>TOW BAR 16081</v>
          </cell>
          <cell r="G134">
            <v>15</v>
          </cell>
          <cell r="H134" t="str">
            <v>OPE.B16.KEL2</v>
          </cell>
          <cell r="I134">
            <v>16081</v>
          </cell>
          <cell r="J134">
            <v>40099</v>
          </cell>
          <cell r="K134">
            <v>45565</v>
          </cell>
          <cell r="L134">
            <v>75</v>
          </cell>
          <cell r="M134">
            <v>180</v>
          </cell>
          <cell r="N134">
            <v>105</v>
          </cell>
          <cell r="O134">
            <v>64295360</v>
          </cell>
          <cell r="P134">
            <v>11251681</v>
          </cell>
          <cell r="Q134">
            <v>133949</v>
          </cell>
          <cell r="R134">
            <v>1205541</v>
          </cell>
          <cell r="T134">
            <v>133949</v>
          </cell>
          <cell r="U134">
            <v>133949</v>
          </cell>
          <cell r="V134">
            <v>133949</v>
          </cell>
          <cell r="W134">
            <v>1607388</v>
          </cell>
          <cell r="Y134">
            <v>133949</v>
          </cell>
          <cell r="Z134">
            <v>133949</v>
          </cell>
          <cell r="AA134">
            <v>133949</v>
          </cell>
          <cell r="AB134">
            <v>133949</v>
          </cell>
          <cell r="AC134">
            <v>133949</v>
          </cell>
          <cell r="AD134">
            <v>133949</v>
          </cell>
          <cell r="AE134">
            <v>133949</v>
          </cell>
          <cell r="AF134">
            <v>133949</v>
          </cell>
          <cell r="AG134">
            <v>133949</v>
          </cell>
          <cell r="AH134">
            <v>133949</v>
          </cell>
          <cell r="AI134">
            <v>133949</v>
          </cell>
          <cell r="AJ134">
            <v>133949</v>
          </cell>
          <cell r="AK134">
            <v>1607388</v>
          </cell>
        </row>
        <row r="135">
          <cell r="E135">
            <v>6689</v>
          </cell>
          <cell r="F135" t="str">
            <v>BAGGAGE CART 14476</v>
          </cell>
          <cell r="G135">
            <v>10</v>
          </cell>
          <cell r="H135" t="str">
            <v>OPE.B14.KEL2</v>
          </cell>
          <cell r="I135">
            <v>14476</v>
          </cell>
          <cell r="J135">
            <v>39903</v>
          </cell>
          <cell r="K135">
            <v>43524</v>
          </cell>
          <cell r="L135">
            <v>82</v>
          </cell>
          <cell r="M135">
            <v>120</v>
          </cell>
          <cell r="N135">
            <v>38</v>
          </cell>
          <cell r="O135">
            <v>13625000</v>
          </cell>
          <cell r="P135">
            <v>888911</v>
          </cell>
          <cell r="Q135">
            <v>52289</v>
          </cell>
          <cell r="R135">
            <v>470601</v>
          </cell>
          <cell r="T135">
            <v>52289</v>
          </cell>
          <cell r="U135">
            <v>52289</v>
          </cell>
          <cell r="V135">
            <v>52289</v>
          </cell>
          <cell r="W135">
            <v>627468</v>
          </cell>
          <cell r="Y135">
            <v>52289</v>
          </cell>
          <cell r="Z135">
            <v>52289</v>
          </cell>
          <cell r="AA135">
            <v>52289</v>
          </cell>
          <cell r="AB135">
            <v>52289</v>
          </cell>
          <cell r="AC135">
            <v>52289</v>
          </cell>
          <cell r="AD135">
            <v>52289</v>
          </cell>
          <cell r="AE135">
            <v>52289</v>
          </cell>
          <cell r="AF135">
            <v>52289</v>
          </cell>
          <cell r="AG135">
            <v>52289</v>
          </cell>
          <cell r="AH135">
            <v>52289</v>
          </cell>
          <cell r="AI135">
            <v>52289</v>
          </cell>
          <cell r="AJ135">
            <v>52289</v>
          </cell>
          <cell r="AK135">
            <v>627468</v>
          </cell>
        </row>
        <row r="136">
          <cell r="E136">
            <v>6690</v>
          </cell>
          <cell r="F136" t="str">
            <v>PALLET DOLLIES 12250</v>
          </cell>
          <cell r="G136">
            <v>15</v>
          </cell>
          <cell r="H136" t="str">
            <v>OPE.B12.KEL2</v>
          </cell>
          <cell r="I136">
            <v>12250</v>
          </cell>
          <cell r="J136">
            <v>40120</v>
          </cell>
          <cell r="K136">
            <v>45596</v>
          </cell>
          <cell r="L136">
            <v>74</v>
          </cell>
          <cell r="M136">
            <v>180</v>
          </cell>
          <cell r="N136">
            <v>106</v>
          </cell>
          <cell r="O136">
            <v>46582222</v>
          </cell>
          <cell r="P136">
            <v>8560230</v>
          </cell>
          <cell r="Q136">
            <v>100708</v>
          </cell>
          <cell r="R136">
            <v>906372</v>
          </cell>
          <cell r="T136">
            <v>100708</v>
          </cell>
          <cell r="U136">
            <v>100708</v>
          </cell>
          <cell r="V136">
            <v>100708</v>
          </cell>
          <cell r="W136">
            <v>1208496</v>
          </cell>
          <cell r="Y136">
            <v>100708</v>
          </cell>
          <cell r="Z136">
            <v>100708</v>
          </cell>
          <cell r="AA136">
            <v>100708</v>
          </cell>
          <cell r="AB136">
            <v>100708</v>
          </cell>
          <cell r="AC136">
            <v>100708</v>
          </cell>
          <cell r="AD136">
            <v>100708</v>
          </cell>
          <cell r="AE136">
            <v>100708</v>
          </cell>
          <cell r="AF136">
            <v>100708</v>
          </cell>
          <cell r="AG136">
            <v>100708</v>
          </cell>
          <cell r="AH136">
            <v>100708</v>
          </cell>
          <cell r="AI136">
            <v>100708</v>
          </cell>
          <cell r="AJ136">
            <v>100708</v>
          </cell>
          <cell r="AK136">
            <v>1208496</v>
          </cell>
        </row>
        <row r="137">
          <cell r="E137">
            <v>6691</v>
          </cell>
          <cell r="F137" t="str">
            <v>PALLET DOLLIES 12251</v>
          </cell>
          <cell r="G137">
            <v>15</v>
          </cell>
          <cell r="H137" t="str">
            <v>OPE.B12.KEL2</v>
          </cell>
          <cell r="I137">
            <v>12251</v>
          </cell>
          <cell r="J137">
            <v>40120</v>
          </cell>
          <cell r="K137">
            <v>45596</v>
          </cell>
          <cell r="L137">
            <v>74</v>
          </cell>
          <cell r="M137">
            <v>180</v>
          </cell>
          <cell r="N137">
            <v>106</v>
          </cell>
          <cell r="O137">
            <v>46582229</v>
          </cell>
          <cell r="P137">
            <v>8560230</v>
          </cell>
          <cell r="Q137">
            <v>100708</v>
          </cell>
          <cell r="R137">
            <v>906372</v>
          </cell>
          <cell r="T137">
            <v>100708</v>
          </cell>
          <cell r="U137">
            <v>100708</v>
          </cell>
          <cell r="V137">
            <v>100708</v>
          </cell>
          <cell r="W137">
            <v>1208496</v>
          </cell>
          <cell r="Y137">
            <v>100708</v>
          </cell>
          <cell r="Z137">
            <v>100708</v>
          </cell>
          <cell r="AA137">
            <v>100708</v>
          </cell>
          <cell r="AB137">
            <v>100708</v>
          </cell>
          <cell r="AC137">
            <v>100708</v>
          </cell>
          <cell r="AD137">
            <v>100708</v>
          </cell>
          <cell r="AE137">
            <v>100708</v>
          </cell>
          <cell r="AF137">
            <v>100708</v>
          </cell>
          <cell r="AG137">
            <v>100708</v>
          </cell>
          <cell r="AH137">
            <v>100708</v>
          </cell>
          <cell r="AI137">
            <v>100708</v>
          </cell>
          <cell r="AJ137">
            <v>100708</v>
          </cell>
          <cell r="AK137">
            <v>1208496</v>
          </cell>
        </row>
        <row r="138">
          <cell r="E138">
            <v>6692</v>
          </cell>
          <cell r="F138" t="str">
            <v>PALLET DOLLIES 12249</v>
          </cell>
          <cell r="G138">
            <v>15</v>
          </cell>
          <cell r="H138" t="str">
            <v>OPE.B12.KEL2</v>
          </cell>
          <cell r="I138">
            <v>12249</v>
          </cell>
          <cell r="J138">
            <v>40120</v>
          </cell>
          <cell r="K138">
            <v>45596</v>
          </cell>
          <cell r="L138">
            <v>74</v>
          </cell>
          <cell r="M138">
            <v>180</v>
          </cell>
          <cell r="N138">
            <v>106</v>
          </cell>
          <cell r="O138">
            <v>46582229</v>
          </cell>
          <cell r="P138">
            <v>8560230</v>
          </cell>
          <cell r="Q138">
            <v>100708</v>
          </cell>
          <cell r="R138">
            <v>906372</v>
          </cell>
          <cell r="T138">
            <v>100708</v>
          </cell>
          <cell r="U138">
            <v>100708</v>
          </cell>
          <cell r="V138">
            <v>100708</v>
          </cell>
          <cell r="W138">
            <v>1208496</v>
          </cell>
          <cell r="Y138">
            <v>100708</v>
          </cell>
          <cell r="Z138">
            <v>100708</v>
          </cell>
          <cell r="AA138">
            <v>100708</v>
          </cell>
          <cell r="AB138">
            <v>100708</v>
          </cell>
          <cell r="AC138">
            <v>100708</v>
          </cell>
          <cell r="AD138">
            <v>100708</v>
          </cell>
          <cell r="AE138">
            <v>100708</v>
          </cell>
          <cell r="AF138">
            <v>100708</v>
          </cell>
          <cell r="AG138">
            <v>100708</v>
          </cell>
          <cell r="AH138">
            <v>100708</v>
          </cell>
          <cell r="AI138">
            <v>100708</v>
          </cell>
          <cell r="AJ138">
            <v>100708</v>
          </cell>
          <cell r="AK138">
            <v>1208496</v>
          </cell>
        </row>
        <row r="139">
          <cell r="E139">
            <v>6693</v>
          </cell>
          <cell r="F139" t="str">
            <v>PALLET DOLLIES 12248</v>
          </cell>
          <cell r="G139">
            <v>15</v>
          </cell>
          <cell r="H139" t="str">
            <v>OPE.B12.KEL2</v>
          </cell>
          <cell r="I139">
            <v>12248</v>
          </cell>
          <cell r="J139">
            <v>40120</v>
          </cell>
          <cell r="K139">
            <v>45596</v>
          </cell>
          <cell r="L139">
            <v>74</v>
          </cell>
          <cell r="M139">
            <v>180</v>
          </cell>
          <cell r="N139">
            <v>106</v>
          </cell>
          <cell r="O139">
            <v>46582229</v>
          </cell>
          <cell r="P139">
            <v>8560230</v>
          </cell>
          <cell r="Q139">
            <v>100708</v>
          </cell>
          <cell r="R139">
            <v>906372</v>
          </cell>
          <cell r="T139">
            <v>100708</v>
          </cell>
          <cell r="U139">
            <v>100708</v>
          </cell>
          <cell r="V139">
            <v>100708</v>
          </cell>
          <cell r="W139">
            <v>1208496</v>
          </cell>
          <cell r="Y139">
            <v>100708</v>
          </cell>
          <cell r="Z139">
            <v>100708</v>
          </cell>
          <cell r="AA139">
            <v>100708</v>
          </cell>
          <cell r="AB139">
            <v>100708</v>
          </cell>
          <cell r="AC139">
            <v>100708</v>
          </cell>
          <cell r="AD139">
            <v>100708</v>
          </cell>
          <cell r="AE139">
            <v>100708</v>
          </cell>
          <cell r="AF139">
            <v>100708</v>
          </cell>
          <cell r="AG139">
            <v>100708</v>
          </cell>
          <cell r="AH139">
            <v>100708</v>
          </cell>
          <cell r="AI139">
            <v>100708</v>
          </cell>
          <cell r="AJ139">
            <v>100708</v>
          </cell>
          <cell r="AK139">
            <v>1208496</v>
          </cell>
        </row>
        <row r="140">
          <cell r="E140">
            <v>6694</v>
          </cell>
          <cell r="F140" t="str">
            <v>PALLET DOLLIES 12247</v>
          </cell>
          <cell r="G140">
            <v>15</v>
          </cell>
          <cell r="H140" t="str">
            <v>OPE.B12.KEL2</v>
          </cell>
          <cell r="I140">
            <v>12247</v>
          </cell>
          <cell r="J140">
            <v>40120</v>
          </cell>
          <cell r="K140">
            <v>45596</v>
          </cell>
          <cell r="L140">
            <v>74</v>
          </cell>
          <cell r="M140">
            <v>180</v>
          </cell>
          <cell r="N140">
            <v>106</v>
          </cell>
          <cell r="O140">
            <v>46582229</v>
          </cell>
          <cell r="P140">
            <v>8560230</v>
          </cell>
          <cell r="Q140">
            <v>100708</v>
          </cell>
          <cell r="R140">
            <v>906372</v>
          </cell>
          <cell r="T140">
            <v>100708</v>
          </cell>
          <cell r="U140">
            <v>100708</v>
          </cell>
          <cell r="V140">
            <v>100708</v>
          </cell>
          <cell r="W140">
            <v>1208496</v>
          </cell>
          <cell r="Y140">
            <v>100708</v>
          </cell>
          <cell r="Z140">
            <v>100708</v>
          </cell>
          <cell r="AA140">
            <v>100708</v>
          </cell>
          <cell r="AB140">
            <v>100708</v>
          </cell>
          <cell r="AC140">
            <v>100708</v>
          </cell>
          <cell r="AD140">
            <v>100708</v>
          </cell>
          <cell r="AE140">
            <v>100708</v>
          </cell>
          <cell r="AF140">
            <v>100708</v>
          </cell>
          <cell r="AG140">
            <v>100708</v>
          </cell>
          <cell r="AH140">
            <v>100708</v>
          </cell>
          <cell r="AI140">
            <v>100708</v>
          </cell>
          <cell r="AJ140">
            <v>100708</v>
          </cell>
          <cell r="AK140">
            <v>1208496</v>
          </cell>
        </row>
        <row r="141">
          <cell r="E141">
            <v>6695</v>
          </cell>
          <cell r="F141" t="str">
            <v>PALLET DOLLIES 12246</v>
          </cell>
          <cell r="G141">
            <v>15</v>
          </cell>
          <cell r="H141" t="str">
            <v>OPE.B12.KEL2</v>
          </cell>
          <cell r="I141">
            <v>12246</v>
          </cell>
          <cell r="J141">
            <v>40120</v>
          </cell>
          <cell r="K141">
            <v>45596</v>
          </cell>
          <cell r="L141">
            <v>74</v>
          </cell>
          <cell r="M141">
            <v>180</v>
          </cell>
          <cell r="N141">
            <v>106</v>
          </cell>
          <cell r="O141">
            <v>46582229</v>
          </cell>
          <cell r="P141">
            <v>8560230</v>
          </cell>
          <cell r="Q141">
            <v>100708</v>
          </cell>
          <cell r="R141">
            <v>906372</v>
          </cell>
          <cell r="T141">
            <v>100708</v>
          </cell>
          <cell r="U141">
            <v>100708</v>
          </cell>
          <cell r="V141">
            <v>100708</v>
          </cell>
          <cell r="W141">
            <v>1208496</v>
          </cell>
          <cell r="Y141">
            <v>100708</v>
          </cell>
          <cell r="Z141">
            <v>100708</v>
          </cell>
          <cell r="AA141">
            <v>100708</v>
          </cell>
          <cell r="AB141">
            <v>100708</v>
          </cell>
          <cell r="AC141">
            <v>100708</v>
          </cell>
          <cell r="AD141">
            <v>100708</v>
          </cell>
          <cell r="AE141">
            <v>100708</v>
          </cell>
          <cell r="AF141">
            <v>100708</v>
          </cell>
          <cell r="AG141">
            <v>100708</v>
          </cell>
          <cell r="AH141">
            <v>100708</v>
          </cell>
          <cell r="AI141">
            <v>100708</v>
          </cell>
          <cell r="AJ141">
            <v>100708</v>
          </cell>
          <cell r="AK141">
            <v>1208496</v>
          </cell>
        </row>
        <row r="142">
          <cell r="E142">
            <v>6696</v>
          </cell>
          <cell r="F142" t="str">
            <v>PALLET DOLLIES 12245</v>
          </cell>
          <cell r="G142">
            <v>15</v>
          </cell>
          <cell r="H142" t="str">
            <v>OPE.B12.KEL2</v>
          </cell>
          <cell r="I142">
            <v>12245</v>
          </cell>
          <cell r="J142">
            <v>40120</v>
          </cell>
          <cell r="K142">
            <v>45596</v>
          </cell>
          <cell r="L142">
            <v>74</v>
          </cell>
          <cell r="M142">
            <v>180</v>
          </cell>
          <cell r="N142">
            <v>106</v>
          </cell>
          <cell r="O142">
            <v>46582229</v>
          </cell>
          <cell r="P142">
            <v>8560230</v>
          </cell>
          <cell r="Q142">
            <v>100708</v>
          </cell>
          <cell r="R142">
            <v>906372</v>
          </cell>
          <cell r="T142">
            <v>100708</v>
          </cell>
          <cell r="U142">
            <v>100708</v>
          </cell>
          <cell r="V142">
            <v>100708</v>
          </cell>
          <cell r="W142">
            <v>1208496</v>
          </cell>
          <cell r="Y142">
            <v>100708</v>
          </cell>
          <cell r="Z142">
            <v>100708</v>
          </cell>
          <cell r="AA142">
            <v>100708</v>
          </cell>
          <cell r="AB142">
            <v>100708</v>
          </cell>
          <cell r="AC142">
            <v>100708</v>
          </cell>
          <cell r="AD142">
            <v>100708</v>
          </cell>
          <cell r="AE142">
            <v>100708</v>
          </cell>
          <cell r="AF142">
            <v>100708</v>
          </cell>
          <cell r="AG142">
            <v>100708</v>
          </cell>
          <cell r="AH142">
            <v>100708</v>
          </cell>
          <cell r="AI142">
            <v>100708</v>
          </cell>
          <cell r="AJ142">
            <v>100708</v>
          </cell>
          <cell r="AK142">
            <v>1208496</v>
          </cell>
        </row>
        <row r="143">
          <cell r="E143">
            <v>6697</v>
          </cell>
          <cell r="F143" t="str">
            <v>PALLET DOLLIES 12244</v>
          </cell>
          <cell r="G143">
            <v>15</v>
          </cell>
          <cell r="H143" t="str">
            <v>OPE.B12.KEL2</v>
          </cell>
          <cell r="I143">
            <v>12244</v>
          </cell>
          <cell r="J143">
            <v>40120</v>
          </cell>
          <cell r="K143">
            <v>45596</v>
          </cell>
          <cell r="L143">
            <v>74</v>
          </cell>
          <cell r="M143">
            <v>180</v>
          </cell>
          <cell r="N143">
            <v>106</v>
          </cell>
          <cell r="O143">
            <v>46582229</v>
          </cell>
          <cell r="P143">
            <v>8560230</v>
          </cell>
          <cell r="Q143">
            <v>100708</v>
          </cell>
          <cell r="R143">
            <v>906372</v>
          </cell>
          <cell r="T143">
            <v>100708</v>
          </cell>
          <cell r="U143">
            <v>100708</v>
          </cell>
          <cell r="V143">
            <v>100708</v>
          </cell>
          <cell r="W143">
            <v>1208496</v>
          </cell>
          <cell r="Y143">
            <v>100708</v>
          </cell>
          <cell r="Z143">
            <v>100708</v>
          </cell>
          <cell r="AA143">
            <v>100708</v>
          </cell>
          <cell r="AB143">
            <v>100708</v>
          </cell>
          <cell r="AC143">
            <v>100708</v>
          </cell>
          <cell r="AD143">
            <v>100708</v>
          </cell>
          <cell r="AE143">
            <v>100708</v>
          </cell>
          <cell r="AF143">
            <v>100708</v>
          </cell>
          <cell r="AG143">
            <v>100708</v>
          </cell>
          <cell r="AH143">
            <v>100708</v>
          </cell>
          <cell r="AI143">
            <v>100708</v>
          </cell>
          <cell r="AJ143">
            <v>100708</v>
          </cell>
          <cell r="AK143">
            <v>1208496</v>
          </cell>
        </row>
        <row r="144">
          <cell r="E144">
            <v>6698</v>
          </cell>
          <cell r="F144" t="str">
            <v>PALLET DOLLIES 12243</v>
          </cell>
          <cell r="G144">
            <v>15</v>
          </cell>
          <cell r="H144" t="str">
            <v>OPE.B12.KEL2</v>
          </cell>
          <cell r="I144">
            <v>12243</v>
          </cell>
          <cell r="J144">
            <v>40120</v>
          </cell>
          <cell r="K144">
            <v>45596</v>
          </cell>
          <cell r="L144">
            <v>74</v>
          </cell>
          <cell r="M144">
            <v>180</v>
          </cell>
          <cell r="N144">
            <v>106</v>
          </cell>
          <cell r="O144">
            <v>46582229</v>
          </cell>
          <cell r="P144">
            <v>8560230</v>
          </cell>
          <cell r="Q144">
            <v>100708</v>
          </cell>
          <cell r="R144">
            <v>906372</v>
          </cell>
          <cell r="T144">
            <v>100708</v>
          </cell>
          <cell r="U144">
            <v>100708</v>
          </cell>
          <cell r="V144">
            <v>100708</v>
          </cell>
          <cell r="W144">
            <v>1208496</v>
          </cell>
          <cell r="Y144">
            <v>100708</v>
          </cell>
          <cell r="Z144">
            <v>100708</v>
          </cell>
          <cell r="AA144">
            <v>100708</v>
          </cell>
          <cell r="AB144">
            <v>100708</v>
          </cell>
          <cell r="AC144">
            <v>100708</v>
          </cell>
          <cell r="AD144">
            <v>100708</v>
          </cell>
          <cell r="AE144">
            <v>100708</v>
          </cell>
          <cell r="AF144">
            <v>100708</v>
          </cell>
          <cell r="AG144">
            <v>100708</v>
          </cell>
          <cell r="AH144">
            <v>100708</v>
          </cell>
          <cell r="AI144">
            <v>100708</v>
          </cell>
          <cell r="AJ144">
            <v>100708</v>
          </cell>
          <cell r="AK144">
            <v>1208496</v>
          </cell>
        </row>
        <row r="145">
          <cell r="E145">
            <v>6699</v>
          </cell>
          <cell r="F145" t="str">
            <v>PALLET DOLLIES 12242</v>
          </cell>
          <cell r="G145">
            <v>15</v>
          </cell>
          <cell r="H145" t="str">
            <v>OPE.B12.KEL2</v>
          </cell>
          <cell r="I145">
            <v>12242</v>
          </cell>
          <cell r="J145">
            <v>40120</v>
          </cell>
          <cell r="K145">
            <v>45596</v>
          </cell>
          <cell r="L145">
            <v>74</v>
          </cell>
          <cell r="M145">
            <v>180</v>
          </cell>
          <cell r="N145">
            <v>106</v>
          </cell>
          <cell r="O145">
            <v>46582229</v>
          </cell>
          <cell r="P145">
            <v>8560230</v>
          </cell>
          <cell r="Q145">
            <v>100708</v>
          </cell>
          <cell r="R145">
            <v>906372</v>
          </cell>
          <cell r="T145">
            <v>100708</v>
          </cell>
          <cell r="U145">
            <v>100708</v>
          </cell>
          <cell r="V145">
            <v>100708</v>
          </cell>
          <cell r="W145">
            <v>1208496</v>
          </cell>
          <cell r="Y145">
            <v>100708</v>
          </cell>
          <cell r="Z145">
            <v>100708</v>
          </cell>
          <cell r="AA145">
            <v>100708</v>
          </cell>
          <cell r="AB145">
            <v>100708</v>
          </cell>
          <cell r="AC145">
            <v>100708</v>
          </cell>
          <cell r="AD145">
            <v>100708</v>
          </cell>
          <cell r="AE145">
            <v>100708</v>
          </cell>
          <cell r="AF145">
            <v>100708</v>
          </cell>
          <cell r="AG145">
            <v>100708</v>
          </cell>
          <cell r="AH145">
            <v>100708</v>
          </cell>
          <cell r="AI145">
            <v>100708</v>
          </cell>
          <cell r="AJ145">
            <v>100708</v>
          </cell>
          <cell r="AK145">
            <v>1208496</v>
          </cell>
        </row>
        <row r="146">
          <cell r="E146">
            <v>6700</v>
          </cell>
          <cell r="F146" t="str">
            <v>PALLET DOLLIES 12241</v>
          </cell>
          <cell r="G146">
            <v>15</v>
          </cell>
          <cell r="H146" t="str">
            <v>OPE.B12.KEL2</v>
          </cell>
          <cell r="I146">
            <v>12241</v>
          </cell>
          <cell r="J146">
            <v>40120</v>
          </cell>
          <cell r="K146">
            <v>45596</v>
          </cell>
          <cell r="L146">
            <v>74</v>
          </cell>
          <cell r="M146">
            <v>180</v>
          </cell>
          <cell r="N146">
            <v>106</v>
          </cell>
          <cell r="O146">
            <v>46582229</v>
          </cell>
          <cell r="P146">
            <v>8560230</v>
          </cell>
          <cell r="Q146">
            <v>100708</v>
          </cell>
          <cell r="R146">
            <v>906372</v>
          </cell>
          <cell r="T146">
            <v>100708</v>
          </cell>
          <cell r="U146">
            <v>100708</v>
          </cell>
          <cell r="V146">
            <v>100708</v>
          </cell>
          <cell r="W146">
            <v>1208496</v>
          </cell>
          <cell r="Y146">
            <v>100708</v>
          </cell>
          <cell r="Z146">
            <v>100708</v>
          </cell>
          <cell r="AA146">
            <v>100708</v>
          </cell>
          <cell r="AB146">
            <v>100708</v>
          </cell>
          <cell r="AC146">
            <v>100708</v>
          </cell>
          <cell r="AD146">
            <v>100708</v>
          </cell>
          <cell r="AE146">
            <v>100708</v>
          </cell>
          <cell r="AF146">
            <v>100708</v>
          </cell>
          <cell r="AG146">
            <v>100708</v>
          </cell>
          <cell r="AH146">
            <v>100708</v>
          </cell>
          <cell r="AI146">
            <v>100708</v>
          </cell>
          <cell r="AJ146">
            <v>100708</v>
          </cell>
          <cell r="AK146">
            <v>1208496</v>
          </cell>
        </row>
        <row r="147">
          <cell r="E147">
            <v>6702</v>
          </cell>
          <cell r="F147" t="str">
            <v>PALLET DOLLIES 12239</v>
          </cell>
          <cell r="G147">
            <v>15</v>
          </cell>
          <cell r="H147" t="str">
            <v>OPE.B12.KEL2</v>
          </cell>
          <cell r="I147">
            <v>12239</v>
          </cell>
          <cell r="J147">
            <v>40120</v>
          </cell>
          <cell r="K147">
            <v>45596</v>
          </cell>
          <cell r="L147">
            <v>74</v>
          </cell>
          <cell r="M147">
            <v>180</v>
          </cell>
          <cell r="N147">
            <v>106</v>
          </cell>
          <cell r="O147">
            <v>46582229</v>
          </cell>
          <cell r="P147">
            <v>8560230</v>
          </cell>
          <cell r="Q147">
            <v>100708</v>
          </cell>
          <cell r="R147">
            <v>906372</v>
          </cell>
          <cell r="T147">
            <v>100708</v>
          </cell>
          <cell r="U147">
            <v>100708</v>
          </cell>
          <cell r="V147">
            <v>100708</v>
          </cell>
          <cell r="W147">
            <v>1208496</v>
          </cell>
          <cell r="Y147">
            <v>100708</v>
          </cell>
          <cell r="Z147">
            <v>100708</v>
          </cell>
          <cell r="AA147">
            <v>100708</v>
          </cell>
          <cell r="AB147">
            <v>100708</v>
          </cell>
          <cell r="AC147">
            <v>100708</v>
          </cell>
          <cell r="AD147">
            <v>100708</v>
          </cell>
          <cell r="AE147">
            <v>100708</v>
          </cell>
          <cell r="AF147">
            <v>100708</v>
          </cell>
          <cell r="AG147">
            <v>100708</v>
          </cell>
          <cell r="AH147">
            <v>100708</v>
          </cell>
          <cell r="AI147">
            <v>100708</v>
          </cell>
          <cell r="AJ147">
            <v>100708</v>
          </cell>
          <cell r="AK147">
            <v>1208496</v>
          </cell>
        </row>
        <row r="148">
          <cell r="E148">
            <v>6703</v>
          </cell>
          <cell r="F148" t="str">
            <v>PALLET DOLLIES 12238</v>
          </cell>
          <cell r="G148">
            <v>15</v>
          </cell>
          <cell r="H148" t="str">
            <v>OPE.B12.KEL2</v>
          </cell>
          <cell r="I148">
            <v>12238</v>
          </cell>
          <cell r="J148">
            <v>40120</v>
          </cell>
          <cell r="K148">
            <v>45596</v>
          </cell>
          <cell r="L148">
            <v>74</v>
          </cell>
          <cell r="M148">
            <v>180</v>
          </cell>
          <cell r="N148">
            <v>106</v>
          </cell>
          <cell r="O148">
            <v>46582229</v>
          </cell>
          <cell r="P148">
            <v>8560230</v>
          </cell>
          <cell r="Q148">
            <v>100708</v>
          </cell>
          <cell r="R148">
            <v>906372</v>
          </cell>
          <cell r="T148">
            <v>100708</v>
          </cell>
          <cell r="U148">
            <v>100708</v>
          </cell>
          <cell r="V148">
            <v>100708</v>
          </cell>
          <cell r="W148">
            <v>1208496</v>
          </cell>
          <cell r="Y148">
            <v>100708</v>
          </cell>
          <cell r="Z148">
            <v>100708</v>
          </cell>
          <cell r="AA148">
            <v>100708</v>
          </cell>
          <cell r="AB148">
            <v>100708</v>
          </cell>
          <cell r="AC148">
            <v>100708</v>
          </cell>
          <cell r="AD148">
            <v>100708</v>
          </cell>
          <cell r="AE148">
            <v>100708</v>
          </cell>
          <cell r="AF148">
            <v>100708</v>
          </cell>
          <cell r="AG148">
            <v>100708</v>
          </cell>
          <cell r="AH148">
            <v>100708</v>
          </cell>
          <cell r="AI148">
            <v>100708</v>
          </cell>
          <cell r="AJ148">
            <v>100708</v>
          </cell>
          <cell r="AK148">
            <v>1208496</v>
          </cell>
        </row>
        <row r="149">
          <cell r="E149">
            <v>6704</v>
          </cell>
          <cell r="F149" t="str">
            <v>PALLET DOLLIES 12237</v>
          </cell>
          <cell r="G149">
            <v>15</v>
          </cell>
          <cell r="H149" t="str">
            <v>OPE.B12.KEL2</v>
          </cell>
          <cell r="I149">
            <v>12237</v>
          </cell>
          <cell r="J149">
            <v>40120</v>
          </cell>
          <cell r="K149">
            <v>45596</v>
          </cell>
          <cell r="L149">
            <v>74</v>
          </cell>
          <cell r="M149">
            <v>180</v>
          </cell>
          <cell r="N149">
            <v>106</v>
          </cell>
          <cell r="O149">
            <v>46582229</v>
          </cell>
          <cell r="P149">
            <v>8560230</v>
          </cell>
          <cell r="Q149">
            <v>100708</v>
          </cell>
          <cell r="R149">
            <v>906372</v>
          </cell>
          <cell r="T149">
            <v>100708</v>
          </cell>
          <cell r="U149">
            <v>100708</v>
          </cell>
          <cell r="V149">
            <v>100708</v>
          </cell>
          <cell r="W149">
            <v>1208496</v>
          </cell>
          <cell r="Y149">
            <v>100708</v>
          </cell>
          <cell r="Z149">
            <v>100708</v>
          </cell>
          <cell r="AA149">
            <v>100708</v>
          </cell>
          <cell r="AB149">
            <v>100708</v>
          </cell>
          <cell r="AC149">
            <v>100708</v>
          </cell>
          <cell r="AD149">
            <v>100708</v>
          </cell>
          <cell r="AE149">
            <v>100708</v>
          </cell>
          <cell r="AF149">
            <v>100708</v>
          </cell>
          <cell r="AG149">
            <v>100708</v>
          </cell>
          <cell r="AH149">
            <v>100708</v>
          </cell>
          <cell r="AI149">
            <v>100708</v>
          </cell>
          <cell r="AJ149">
            <v>100708</v>
          </cell>
          <cell r="AK149">
            <v>1208496</v>
          </cell>
        </row>
        <row r="150">
          <cell r="E150">
            <v>6705</v>
          </cell>
          <cell r="F150" t="str">
            <v>PALLET DOLLIES 12236</v>
          </cell>
          <cell r="G150">
            <v>15</v>
          </cell>
          <cell r="H150" t="str">
            <v>OPE.B12.KEL2</v>
          </cell>
          <cell r="I150">
            <v>12236</v>
          </cell>
          <cell r="J150">
            <v>40120</v>
          </cell>
          <cell r="K150">
            <v>45596</v>
          </cell>
          <cell r="L150">
            <v>74</v>
          </cell>
          <cell r="M150">
            <v>180</v>
          </cell>
          <cell r="N150">
            <v>106</v>
          </cell>
          <cell r="O150">
            <v>46582229</v>
          </cell>
          <cell r="P150">
            <v>8560230</v>
          </cell>
          <cell r="Q150">
            <v>100708</v>
          </cell>
          <cell r="R150">
            <v>906372</v>
          </cell>
          <cell r="T150">
            <v>100708</v>
          </cell>
          <cell r="U150">
            <v>100708</v>
          </cell>
          <cell r="V150">
            <v>100708</v>
          </cell>
          <cell r="W150">
            <v>1208496</v>
          </cell>
          <cell r="Y150">
            <v>100708</v>
          </cell>
          <cell r="Z150">
            <v>100708</v>
          </cell>
          <cell r="AA150">
            <v>100708</v>
          </cell>
          <cell r="AB150">
            <v>100708</v>
          </cell>
          <cell r="AC150">
            <v>100708</v>
          </cell>
          <cell r="AD150">
            <v>100708</v>
          </cell>
          <cell r="AE150">
            <v>100708</v>
          </cell>
          <cell r="AF150">
            <v>100708</v>
          </cell>
          <cell r="AG150">
            <v>100708</v>
          </cell>
          <cell r="AH150">
            <v>100708</v>
          </cell>
          <cell r="AI150">
            <v>100708</v>
          </cell>
          <cell r="AJ150">
            <v>100708</v>
          </cell>
          <cell r="AK150">
            <v>1208496</v>
          </cell>
        </row>
        <row r="151">
          <cell r="E151">
            <v>6706</v>
          </cell>
          <cell r="F151" t="str">
            <v>PALLET DOLLIES 12235</v>
          </cell>
          <cell r="G151">
            <v>15</v>
          </cell>
          <cell r="H151" t="str">
            <v>OPE.B12.KEL2</v>
          </cell>
          <cell r="I151">
            <v>12235</v>
          </cell>
          <cell r="J151">
            <v>40120</v>
          </cell>
          <cell r="K151">
            <v>45596</v>
          </cell>
          <cell r="L151">
            <v>74</v>
          </cell>
          <cell r="M151">
            <v>180</v>
          </cell>
          <cell r="N151">
            <v>106</v>
          </cell>
          <cell r="O151">
            <v>46582229</v>
          </cell>
          <cell r="P151">
            <v>8560230</v>
          </cell>
          <cell r="Q151">
            <v>100708</v>
          </cell>
          <cell r="R151">
            <v>906372</v>
          </cell>
          <cell r="T151">
            <v>100708</v>
          </cell>
          <cell r="U151">
            <v>100708</v>
          </cell>
          <cell r="V151">
            <v>100708</v>
          </cell>
          <cell r="W151">
            <v>1208496</v>
          </cell>
          <cell r="Y151">
            <v>100708</v>
          </cell>
          <cell r="Z151">
            <v>100708</v>
          </cell>
          <cell r="AA151">
            <v>100708</v>
          </cell>
          <cell r="AB151">
            <v>100708</v>
          </cell>
          <cell r="AC151">
            <v>100708</v>
          </cell>
          <cell r="AD151">
            <v>100708</v>
          </cell>
          <cell r="AE151">
            <v>100708</v>
          </cell>
          <cell r="AF151">
            <v>100708</v>
          </cell>
          <cell r="AG151">
            <v>100708</v>
          </cell>
          <cell r="AH151">
            <v>100708</v>
          </cell>
          <cell r="AI151">
            <v>100708</v>
          </cell>
          <cell r="AJ151">
            <v>100708</v>
          </cell>
          <cell r="AK151">
            <v>1208496</v>
          </cell>
        </row>
        <row r="152">
          <cell r="E152">
            <v>6708</v>
          </cell>
          <cell r="F152" t="str">
            <v>PALLET DOLLIES 12233</v>
          </cell>
          <cell r="G152">
            <v>15</v>
          </cell>
          <cell r="H152" t="str">
            <v>OPE.B12.KEL2</v>
          </cell>
          <cell r="I152">
            <v>12233</v>
          </cell>
          <cell r="J152">
            <v>40120</v>
          </cell>
          <cell r="K152">
            <v>45596</v>
          </cell>
          <cell r="L152">
            <v>74</v>
          </cell>
          <cell r="M152">
            <v>180</v>
          </cell>
          <cell r="N152">
            <v>106</v>
          </cell>
          <cell r="O152">
            <v>46582229</v>
          </cell>
          <cell r="P152">
            <v>8560230</v>
          </cell>
          <cell r="Q152">
            <v>100708</v>
          </cell>
          <cell r="R152">
            <v>906372</v>
          </cell>
          <cell r="T152">
            <v>100708</v>
          </cell>
          <cell r="U152">
            <v>100708</v>
          </cell>
          <cell r="V152">
            <v>100708</v>
          </cell>
          <cell r="W152">
            <v>1208496</v>
          </cell>
          <cell r="Y152">
            <v>100708</v>
          </cell>
          <cell r="Z152">
            <v>100708</v>
          </cell>
          <cell r="AA152">
            <v>100708</v>
          </cell>
          <cell r="AB152">
            <v>100708</v>
          </cell>
          <cell r="AC152">
            <v>100708</v>
          </cell>
          <cell r="AD152">
            <v>100708</v>
          </cell>
          <cell r="AE152">
            <v>100708</v>
          </cell>
          <cell r="AF152">
            <v>100708</v>
          </cell>
          <cell r="AG152">
            <v>100708</v>
          </cell>
          <cell r="AH152">
            <v>100708</v>
          </cell>
          <cell r="AI152">
            <v>100708</v>
          </cell>
          <cell r="AJ152">
            <v>100708</v>
          </cell>
          <cell r="AK152">
            <v>1208496</v>
          </cell>
        </row>
        <row r="153">
          <cell r="E153">
            <v>6709</v>
          </cell>
          <cell r="F153" t="str">
            <v>PALLET DOLLIES 12232</v>
          </cell>
          <cell r="G153">
            <v>15</v>
          </cell>
          <cell r="H153" t="str">
            <v>OPE.B12.KEL2</v>
          </cell>
          <cell r="I153">
            <v>12232</v>
          </cell>
          <cell r="J153">
            <v>40120</v>
          </cell>
          <cell r="K153">
            <v>45596</v>
          </cell>
          <cell r="L153">
            <v>74</v>
          </cell>
          <cell r="M153">
            <v>180</v>
          </cell>
          <cell r="N153">
            <v>106</v>
          </cell>
          <cell r="O153">
            <v>46582229</v>
          </cell>
          <cell r="P153">
            <v>8560230</v>
          </cell>
          <cell r="Q153">
            <v>100708</v>
          </cell>
          <cell r="R153">
            <v>906372</v>
          </cell>
          <cell r="T153">
            <v>100708</v>
          </cell>
          <cell r="U153">
            <v>100708</v>
          </cell>
          <cell r="V153">
            <v>100708</v>
          </cell>
          <cell r="W153">
            <v>1208496</v>
          </cell>
          <cell r="Y153">
            <v>100708</v>
          </cell>
          <cell r="Z153">
            <v>100708</v>
          </cell>
          <cell r="AA153">
            <v>100708</v>
          </cell>
          <cell r="AB153">
            <v>100708</v>
          </cell>
          <cell r="AC153">
            <v>100708</v>
          </cell>
          <cell r="AD153">
            <v>100708</v>
          </cell>
          <cell r="AE153">
            <v>100708</v>
          </cell>
          <cell r="AF153">
            <v>100708</v>
          </cell>
          <cell r="AG153">
            <v>100708</v>
          </cell>
          <cell r="AH153">
            <v>100708</v>
          </cell>
          <cell r="AI153">
            <v>100708</v>
          </cell>
          <cell r="AJ153">
            <v>100708</v>
          </cell>
          <cell r="AK153">
            <v>1208496</v>
          </cell>
        </row>
        <row r="154">
          <cell r="E154">
            <v>6710</v>
          </cell>
          <cell r="F154" t="str">
            <v>PALLET DOLLIES 12231</v>
          </cell>
          <cell r="G154">
            <v>15</v>
          </cell>
          <cell r="H154" t="str">
            <v>OPE.B12.KEL2</v>
          </cell>
          <cell r="I154">
            <v>12231</v>
          </cell>
          <cell r="J154">
            <v>40120</v>
          </cell>
          <cell r="K154">
            <v>45596</v>
          </cell>
          <cell r="L154">
            <v>74</v>
          </cell>
          <cell r="M154">
            <v>180</v>
          </cell>
          <cell r="N154">
            <v>106</v>
          </cell>
          <cell r="O154">
            <v>46582229</v>
          </cell>
          <cell r="P154">
            <v>8560230</v>
          </cell>
          <cell r="Q154">
            <v>100708</v>
          </cell>
          <cell r="R154">
            <v>906372</v>
          </cell>
          <cell r="T154">
            <v>100708</v>
          </cell>
          <cell r="U154">
            <v>100708</v>
          </cell>
          <cell r="V154">
            <v>100708</v>
          </cell>
          <cell r="W154">
            <v>1208496</v>
          </cell>
          <cell r="Y154">
            <v>100708</v>
          </cell>
          <cell r="Z154">
            <v>100708</v>
          </cell>
          <cell r="AA154">
            <v>100708</v>
          </cell>
          <cell r="AB154">
            <v>100708</v>
          </cell>
          <cell r="AC154">
            <v>100708</v>
          </cell>
          <cell r="AD154">
            <v>100708</v>
          </cell>
          <cell r="AE154">
            <v>100708</v>
          </cell>
          <cell r="AF154">
            <v>100708</v>
          </cell>
          <cell r="AG154">
            <v>100708</v>
          </cell>
          <cell r="AH154">
            <v>100708</v>
          </cell>
          <cell r="AI154">
            <v>100708</v>
          </cell>
          <cell r="AJ154">
            <v>100708</v>
          </cell>
          <cell r="AK154">
            <v>1208496</v>
          </cell>
        </row>
        <row r="155">
          <cell r="E155">
            <v>6711</v>
          </cell>
          <cell r="F155" t="str">
            <v>PALLET DOLLIES 12230</v>
          </cell>
          <cell r="G155">
            <v>15</v>
          </cell>
          <cell r="H155" t="str">
            <v>OPE.B12.KEL2</v>
          </cell>
          <cell r="I155">
            <v>12230</v>
          </cell>
          <cell r="J155">
            <v>40120</v>
          </cell>
          <cell r="K155">
            <v>45596</v>
          </cell>
          <cell r="L155">
            <v>74</v>
          </cell>
          <cell r="M155">
            <v>180</v>
          </cell>
          <cell r="N155">
            <v>106</v>
          </cell>
          <cell r="O155">
            <v>46582229</v>
          </cell>
          <cell r="P155">
            <v>8560230</v>
          </cell>
          <cell r="Q155">
            <v>100708</v>
          </cell>
          <cell r="R155">
            <v>906372</v>
          </cell>
          <cell r="T155">
            <v>100708</v>
          </cell>
          <cell r="U155">
            <v>100708</v>
          </cell>
          <cell r="V155">
            <v>100708</v>
          </cell>
          <cell r="W155">
            <v>1208496</v>
          </cell>
          <cell r="Y155">
            <v>100708</v>
          </cell>
          <cell r="Z155">
            <v>100708</v>
          </cell>
          <cell r="AA155">
            <v>100708</v>
          </cell>
          <cell r="AB155">
            <v>100708</v>
          </cell>
          <cell r="AC155">
            <v>100708</v>
          </cell>
          <cell r="AD155">
            <v>100708</v>
          </cell>
          <cell r="AE155">
            <v>100708</v>
          </cell>
          <cell r="AF155">
            <v>100708</v>
          </cell>
          <cell r="AG155">
            <v>100708</v>
          </cell>
          <cell r="AH155">
            <v>100708</v>
          </cell>
          <cell r="AI155">
            <v>100708</v>
          </cell>
          <cell r="AJ155">
            <v>100708</v>
          </cell>
          <cell r="AK155">
            <v>1208496</v>
          </cell>
        </row>
        <row r="156">
          <cell r="E156">
            <v>6712</v>
          </cell>
          <cell r="F156" t="str">
            <v>PALLET DOLLIES 12229</v>
          </cell>
          <cell r="G156">
            <v>15</v>
          </cell>
          <cell r="H156" t="str">
            <v>OPE.B12.KEL2</v>
          </cell>
          <cell r="I156">
            <v>12229</v>
          </cell>
          <cell r="J156">
            <v>40120</v>
          </cell>
          <cell r="K156">
            <v>45596</v>
          </cell>
          <cell r="L156">
            <v>74</v>
          </cell>
          <cell r="M156">
            <v>180</v>
          </cell>
          <cell r="N156">
            <v>106</v>
          </cell>
          <cell r="O156">
            <v>46582229</v>
          </cell>
          <cell r="P156">
            <v>8560230</v>
          </cell>
          <cell r="Q156">
            <v>100708</v>
          </cell>
          <cell r="R156">
            <v>906372</v>
          </cell>
          <cell r="T156">
            <v>100708</v>
          </cell>
          <cell r="U156">
            <v>100708</v>
          </cell>
          <cell r="V156">
            <v>100708</v>
          </cell>
          <cell r="W156">
            <v>1208496</v>
          </cell>
          <cell r="Y156">
            <v>100708</v>
          </cell>
          <cell r="Z156">
            <v>100708</v>
          </cell>
          <cell r="AA156">
            <v>100708</v>
          </cell>
          <cell r="AB156">
            <v>100708</v>
          </cell>
          <cell r="AC156">
            <v>100708</v>
          </cell>
          <cell r="AD156">
            <v>100708</v>
          </cell>
          <cell r="AE156">
            <v>100708</v>
          </cell>
          <cell r="AF156">
            <v>100708</v>
          </cell>
          <cell r="AG156">
            <v>100708</v>
          </cell>
          <cell r="AH156">
            <v>100708</v>
          </cell>
          <cell r="AI156">
            <v>100708</v>
          </cell>
          <cell r="AJ156">
            <v>100708</v>
          </cell>
          <cell r="AK156">
            <v>1208496</v>
          </cell>
        </row>
        <row r="157">
          <cell r="E157">
            <v>6713</v>
          </cell>
          <cell r="F157" t="str">
            <v>PALLET DOLLIES 12228</v>
          </cell>
          <cell r="G157">
            <v>15</v>
          </cell>
          <cell r="H157" t="str">
            <v>OPE.B12.KEL2</v>
          </cell>
          <cell r="I157">
            <v>12228</v>
          </cell>
          <cell r="J157">
            <v>40120</v>
          </cell>
          <cell r="K157">
            <v>45596</v>
          </cell>
          <cell r="L157">
            <v>74</v>
          </cell>
          <cell r="M157">
            <v>180</v>
          </cell>
          <cell r="N157">
            <v>106</v>
          </cell>
          <cell r="O157">
            <v>46582229</v>
          </cell>
          <cell r="P157">
            <v>8560230</v>
          </cell>
          <cell r="Q157">
            <v>100708</v>
          </cell>
          <cell r="R157">
            <v>906372</v>
          </cell>
          <cell r="T157">
            <v>100708</v>
          </cell>
          <cell r="U157">
            <v>100708</v>
          </cell>
          <cell r="V157">
            <v>100708</v>
          </cell>
          <cell r="W157">
            <v>1208496</v>
          </cell>
          <cell r="Y157">
            <v>100708</v>
          </cell>
          <cell r="Z157">
            <v>100708</v>
          </cell>
          <cell r="AA157">
            <v>100708</v>
          </cell>
          <cell r="AB157">
            <v>100708</v>
          </cell>
          <cell r="AC157">
            <v>100708</v>
          </cell>
          <cell r="AD157">
            <v>100708</v>
          </cell>
          <cell r="AE157">
            <v>100708</v>
          </cell>
          <cell r="AF157">
            <v>100708</v>
          </cell>
          <cell r="AG157">
            <v>100708</v>
          </cell>
          <cell r="AH157">
            <v>100708</v>
          </cell>
          <cell r="AI157">
            <v>100708</v>
          </cell>
          <cell r="AJ157">
            <v>100708</v>
          </cell>
          <cell r="AK157">
            <v>1208496</v>
          </cell>
        </row>
        <row r="158">
          <cell r="E158">
            <v>6714</v>
          </cell>
          <cell r="F158" t="str">
            <v>PALLET DOLLIES 12227</v>
          </cell>
          <cell r="G158">
            <v>15</v>
          </cell>
          <cell r="H158" t="str">
            <v>OPE.B12.KEL2</v>
          </cell>
          <cell r="I158">
            <v>12227</v>
          </cell>
          <cell r="J158">
            <v>40120</v>
          </cell>
          <cell r="K158">
            <v>45596</v>
          </cell>
          <cell r="L158">
            <v>74</v>
          </cell>
          <cell r="M158">
            <v>180</v>
          </cell>
          <cell r="N158">
            <v>106</v>
          </cell>
          <cell r="O158">
            <v>46582229</v>
          </cell>
          <cell r="P158">
            <v>8560230</v>
          </cell>
          <cell r="Q158">
            <v>100708</v>
          </cell>
          <cell r="R158">
            <v>906372</v>
          </cell>
          <cell r="T158">
            <v>100708</v>
          </cell>
          <cell r="U158">
            <v>100708</v>
          </cell>
          <cell r="V158">
            <v>100708</v>
          </cell>
          <cell r="W158">
            <v>1208496</v>
          </cell>
          <cell r="Y158">
            <v>100708</v>
          </cell>
          <cell r="Z158">
            <v>100708</v>
          </cell>
          <cell r="AA158">
            <v>100708</v>
          </cell>
          <cell r="AB158">
            <v>100708</v>
          </cell>
          <cell r="AC158">
            <v>100708</v>
          </cell>
          <cell r="AD158">
            <v>100708</v>
          </cell>
          <cell r="AE158">
            <v>100708</v>
          </cell>
          <cell r="AF158">
            <v>100708</v>
          </cell>
          <cell r="AG158">
            <v>100708</v>
          </cell>
          <cell r="AH158">
            <v>100708</v>
          </cell>
          <cell r="AI158">
            <v>100708</v>
          </cell>
          <cell r="AJ158">
            <v>100708</v>
          </cell>
          <cell r="AK158">
            <v>1208496</v>
          </cell>
        </row>
        <row r="159">
          <cell r="E159">
            <v>6715</v>
          </cell>
          <cell r="F159" t="str">
            <v>PALLET DOLLIES 12226</v>
          </cell>
          <cell r="G159">
            <v>15</v>
          </cell>
          <cell r="H159" t="str">
            <v>OPE.B12.KEL2</v>
          </cell>
          <cell r="I159">
            <v>12226</v>
          </cell>
          <cell r="J159">
            <v>40120</v>
          </cell>
          <cell r="K159">
            <v>45596</v>
          </cell>
          <cell r="L159">
            <v>74</v>
          </cell>
          <cell r="M159">
            <v>180</v>
          </cell>
          <cell r="N159">
            <v>106</v>
          </cell>
          <cell r="O159">
            <v>46582229</v>
          </cell>
          <cell r="P159">
            <v>8560230</v>
          </cell>
          <cell r="Q159">
            <v>100708</v>
          </cell>
          <cell r="R159">
            <v>906372</v>
          </cell>
          <cell r="T159">
            <v>100708</v>
          </cell>
          <cell r="U159">
            <v>100708</v>
          </cell>
          <cell r="V159">
            <v>100708</v>
          </cell>
          <cell r="W159">
            <v>1208496</v>
          </cell>
          <cell r="Y159">
            <v>100708</v>
          </cell>
          <cell r="Z159">
            <v>100708</v>
          </cell>
          <cell r="AA159">
            <v>100708</v>
          </cell>
          <cell r="AB159">
            <v>100708</v>
          </cell>
          <cell r="AC159">
            <v>100708</v>
          </cell>
          <cell r="AD159">
            <v>100708</v>
          </cell>
          <cell r="AE159">
            <v>100708</v>
          </cell>
          <cell r="AF159">
            <v>100708</v>
          </cell>
          <cell r="AG159">
            <v>100708</v>
          </cell>
          <cell r="AH159">
            <v>100708</v>
          </cell>
          <cell r="AI159">
            <v>100708</v>
          </cell>
          <cell r="AJ159">
            <v>100708</v>
          </cell>
          <cell r="AK159">
            <v>1208496</v>
          </cell>
        </row>
        <row r="160">
          <cell r="E160">
            <v>6716</v>
          </cell>
          <cell r="F160" t="str">
            <v>PALLET DOLLIES 12225</v>
          </cell>
          <cell r="G160">
            <v>15</v>
          </cell>
          <cell r="H160" t="str">
            <v>OPE.B12.KEL2</v>
          </cell>
          <cell r="I160">
            <v>12225</v>
          </cell>
          <cell r="J160">
            <v>40120</v>
          </cell>
          <cell r="K160">
            <v>45596</v>
          </cell>
          <cell r="L160">
            <v>74</v>
          </cell>
          <cell r="M160">
            <v>180</v>
          </cell>
          <cell r="N160">
            <v>106</v>
          </cell>
          <cell r="O160">
            <v>46582229</v>
          </cell>
          <cell r="P160">
            <v>8560230</v>
          </cell>
          <cell r="Q160">
            <v>100708</v>
          </cell>
          <cell r="R160">
            <v>906372</v>
          </cell>
          <cell r="T160">
            <v>100708</v>
          </cell>
          <cell r="U160">
            <v>100708</v>
          </cell>
          <cell r="V160">
            <v>100708</v>
          </cell>
          <cell r="W160">
            <v>1208496</v>
          </cell>
          <cell r="Y160">
            <v>100708</v>
          </cell>
          <cell r="Z160">
            <v>100708</v>
          </cell>
          <cell r="AA160">
            <v>100708</v>
          </cell>
          <cell r="AB160">
            <v>100708</v>
          </cell>
          <cell r="AC160">
            <v>100708</v>
          </cell>
          <cell r="AD160">
            <v>100708</v>
          </cell>
          <cell r="AE160">
            <v>100708</v>
          </cell>
          <cell r="AF160">
            <v>100708</v>
          </cell>
          <cell r="AG160">
            <v>100708</v>
          </cell>
          <cell r="AH160">
            <v>100708</v>
          </cell>
          <cell r="AI160">
            <v>100708</v>
          </cell>
          <cell r="AJ160">
            <v>100708</v>
          </cell>
          <cell r="AK160">
            <v>1208496</v>
          </cell>
        </row>
        <row r="161">
          <cell r="E161">
            <v>6717</v>
          </cell>
          <cell r="F161" t="str">
            <v>PALLET DOLLIES 12224</v>
          </cell>
          <cell r="G161">
            <v>15</v>
          </cell>
          <cell r="H161" t="str">
            <v>OPE.B12.KEL2</v>
          </cell>
          <cell r="I161">
            <v>12224</v>
          </cell>
          <cell r="J161">
            <v>40120</v>
          </cell>
          <cell r="K161">
            <v>45596</v>
          </cell>
          <cell r="L161">
            <v>74</v>
          </cell>
          <cell r="M161">
            <v>180</v>
          </cell>
          <cell r="N161">
            <v>106</v>
          </cell>
          <cell r="O161">
            <v>46582229</v>
          </cell>
          <cell r="P161">
            <v>8560230</v>
          </cell>
          <cell r="Q161">
            <v>100708</v>
          </cell>
          <cell r="R161">
            <v>906372</v>
          </cell>
          <cell r="T161">
            <v>100708</v>
          </cell>
          <cell r="U161">
            <v>100708</v>
          </cell>
          <cell r="V161">
            <v>100708</v>
          </cell>
          <cell r="W161">
            <v>1208496</v>
          </cell>
          <cell r="Y161">
            <v>100708</v>
          </cell>
          <cell r="Z161">
            <v>100708</v>
          </cell>
          <cell r="AA161">
            <v>100708</v>
          </cell>
          <cell r="AB161">
            <v>100708</v>
          </cell>
          <cell r="AC161">
            <v>100708</v>
          </cell>
          <cell r="AD161">
            <v>100708</v>
          </cell>
          <cell r="AE161">
            <v>100708</v>
          </cell>
          <cell r="AF161">
            <v>100708</v>
          </cell>
          <cell r="AG161">
            <v>100708</v>
          </cell>
          <cell r="AH161">
            <v>100708</v>
          </cell>
          <cell r="AI161">
            <v>100708</v>
          </cell>
          <cell r="AJ161">
            <v>100708</v>
          </cell>
          <cell r="AK161">
            <v>1208496</v>
          </cell>
        </row>
        <row r="162">
          <cell r="E162">
            <v>6750</v>
          </cell>
          <cell r="F162" t="str">
            <v>BAGGAGE CART 14288</v>
          </cell>
          <cell r="G162">
            <v>10</v>
          </cell>
          <cell r="H162" t="str">
            <v>OPE.B14.KEL2</v>
          </cell>
          <cell r="I162">
            <v>14288</v>
          </cell>
          <cell r="J162">
            <v>40141</v>
          </cell>
          <cell r="K162">
            <v>43769</v>
          </cell>
          <cell r="L162">
            <v>74</v>
          </cell>
          <cell r="M162">
            <v>120</v>
          </cell>
          <cell r="N162">
            <v>46</v>
          </cell>
          <cell r="O162">
            <v>11000000</v>
          </cell>
          <cell r="P162">
            <v>1370013</v>
          </cell>
          <cell r="Q162">
            <v>54801</v>
          </cell>
          <cell r="R162">
            <v>493209</v>
          </cell>
          <cell r="T162">
            <v>54801</v>
          </cell>
          <cell r="U162">
            <v>54801</v>
          </cell>
          <cell r="V162">
            <v>54801</v>
          </cell>
          <cell r="W162">
            <v>657612</v>
          </cell>
          <cell r="Y162">
            <v>54801</v>
          </cell>
          <cell r="Z162">
            <v>54801</v>
          </cell>
          <cell r="AA162">
            <v>54801</v>
          </cell>
          <cell r="AB162">
            <v>54801</v>
          </cell>
          <cell r="AC162">
            <v>54801</v>
          </cell>
          <cell r="AD162">
            <v>54801</v>
          </cell>
          <cell r="AE162">
            <v>54801</v>
          </cell>
          <cell r="AF162">
            <v>54801</v>
          </cell>
          <cell r="AG162">
            <v>54801</v>
          </cell>
          <cell r="AH162">
            <v>54801</v>
          </cell>
          <cell r="AI162">
            <v>54801</v>
          </cell>
          <cell r="AJ162">
            <v>54801</v>
          </cell>
          <cell r="AK162">
            <v>657612</v>
          </cell>
        </row>
        <row r="163">
          <cell r="E163">
            <v>6752</v>
          </cell>
          <cell r="F163" t="str">
            <v>BAGGAGE CART 14287</v>
          </cell>
          <cell r="G163">
            <v>10</v>
          </cell>
          <cell r="H163" t="str">
            <v>OPE.B14.KEL2</v>
          </cell>
          <cell r="I163">
            <v>14287</v>
          </cell>
          <cell r="J163">
            <v>40141</v>
          </cell>
          <cell r="K163">
            <v>43769</v>
          </cell>
          <cell r="L163">
            <v>74</v>
          </cell>
          <cell r="M163">
            <v>120</v>
          </cell>
          <cell r="N163">
            <v>46</v>
          </cell>
          <cell r="O163">
            <v>11000000</v>
          </cell>
          <cell r="P163">
            <v>1370013</v>
          </cell>
          <cell r="Q163">
            <v>54801</v>
          </cell>
          <cell r="R163">
            <v>493209</v>
          </cell>
          <cell r="T163">
            <v>54801</v>
          </cell>
          <cell r="U163">
            <v>54801</v>
          </cell>
          <cell r="V163">
            <v>54801</v>
          </cell>
          <cell r="W163">
            <v>657612</v>
          </cell>
          <cell r="Y163">
            <v>54801</v>
          </cell>
          <cell r="Z163">
            <v>54801</v>
          </cell>
          <cell r="AA163">
            <v>54801</v>
          </cell>
          <cell r="AB163">
            <v>54801</v>
          </cell>
          <cell r="AC163">
            <v>54801</v>
          </cell>
          <cell r="AD163">
            <v>54801</v>
          </cell>
          <cell r="AE163">
            <v>54801</v>
          </cell>
          <cell r="AF163">
            <v>54801</v>
          </cell>
          <cell r="AG163">
            <v>54801</v>
          </cell>
          <cell r="AH163">
            <v>54801</v>
          </cell>
          <cell r="AI163">
            <v>54801</v>
          </cell>
          <cell r="AJ163">
            <v>54801</v>
          </cell>
          <cell r="AK163">
            <v>657612</v>
          </cell>
        </row>
        <row r="164">
          <cell r="E164">
            <v>6754</v>
          </cell>
          <cell r="F164" t="str">
            <v>BAGGAGE CART 14286</v>
          </cell>
          <cell r="G164">
            <v>10</v>
          </cell>
          <cell r="H164" t="str">
            <v>OPE.B14.KEL2</v>
          </cell>
          <cell r="I164">
            <v>14286</v>
          </cell>
          <cell r="J164">
            <v>40141</v>
          </cell>
          <cell r="K164">
            <v>43769</v>
          </cell>
          <cell r="L164">
            <v>74</v>
          </cell>
          <cell r="M164">
            <v>120</v>
          </cell>
          <cell r="N164">
            <v>46</v>
          </cell>
          <cell r="O164">
            <v>11000000</v>
          </cell>
          <cell r="P164">
            <v>1370013</v>
          </cell>
          <cell r="Q164">
            <v>54801</v>
          </cell>
          <cell r="R164">
            <v>493209</v>
          </cell>
          <cell r="T164">
            <v>54801</v>
          </cell>
          <cell r="U164">
            <v>54801</v>
          </cell>
          <cell r="V164">
            <v>54801</v>
          </cell>
          <cell r="W164">
            <v>657612</v>
          </cell>
          <cell r="Y164">
            <v>54801</v>
          </cell>
          <cell r="Z164">
            <v>54801</v>
          </cell>
          <cell r="AA164">
            <v>54801</v>
          </cell>
          <cell r="AB164">
            <v>54801</v>
          </cell>
          <cell r="AC164">
            <v>54801</v>
          </cell>
          <cell r="AD164">
            <v>54801</v>
          </cell>
          <cell r="AE164">
            <v>54801</v>
          </cell>
          <cell r="AF164">
            <v>54801</v>
          </cell>
          <cell r="AG164">
            <v>54801</v>
          </cell>
          <cell r="AH164">
            <v>54801</v>
          </cell>
          <cell r="AI164">
            <v>54801</v>
          </cell>
          <cell r="AJ164">
            <v>54801</v>
          </cell>
          <cell r="AK164">
            <v>657612</v>
          </cell>
        </row>
        <row r="165">
          <cell r="E165">
            <v>6755</v>
          </cell>
          <cell r="F165" t="str">
            <v>BAGGAGE CART 14285</v>
          </cell>
          <cell r="G165">
            <v>10</v>
          </cell>
          <cell r="H165" t="str">
            <v>OPE.B14.KEL2</v>
          </cell>
          <cell r="I165">
            <v>14285</v>
          </cell>
          <cell r="J165">
            <v>40141</v>
          </cell>
          <cell r="K165">
            <v>43769</v>
          </cell>
          <cell r="L165">
            <v>74</v>
          </cell>
          <cell r="M165">
            <v>120</v>
          </cell>
          <cell r="N165">
            <v>46</v>
          </cell>
          <cell r="O165">
            <v>11000000</v>
          </cell>
          <cell r="P165">
            <v>1370013</v>
          </cell>
          <cell r="Q165">
            <v>54801</v>
          </cell>
          <cell r="R165">
            <v>493209</v>
          </cell>
          <cell r="T165">
            <v>54801</v>
          </cell>
          <cell r="U165">
            <v>54801</v>
          </cell>
          <cell r="V165">
            <v>54801</v>
          </cell>
          <cell r="W165">
            <v>657612</v>
          </cell>
          <cell r="Y165">
            <v>54801</v>
          </cell>
          <cell r="Z165">
            <v>54801</v>
          </cell>
          <cell r="AA165">
            <v>54801</v>
          </cell>
          <cell r="AB165">
            <v>54801</v>
          </cell>
          <cell r="AC165">
            <v>54801</v>
          </cell>
          <cell r="AD165">
            <v>54801</v>
          </cell>
          <cell r="AE165">
            <v>54801</v>
          </cell>
          <cell r="AF165">
            <v>54801</v>
          </cell>
          <cell r="AG165">
            <v>54801</v>
          </cell>
          <cell r="AH165">
            <v>54801</v>
          </cell>
          <cell r="AI165">
            <v>54801</v>
          </cell>
          <cell r="AJ165">
            <v>54801</v>
          </cell>
          <cell r="AK165">
            <v>657612</v>
          </cell>
        </row>
        <row r="166">
          <cell r="E166">
            <v>6756</v>
          </cell>
          <cell r="F166" t="str">
            <v>BAGGAGE CART 14284</v>
          </cell>
          <cell r="G166">
            <v>10</v>
          </cell>
          <cell r="H166" t="str">
            <v>OPE.B14.KEL2</v>
          </cell>
          <cell r="I166">
            <v>14284</v>
          </cell>
          <cell r="J166">
            <v>40141</v>
          </cell>
          <cell r="K166">
            <v>43769</v>
          </cell>
          <cell r="L166">
            <v>74</v>
          </cell>
          <cell r="M166">
            <v>120</v>
          </cell>
          <cell r="N166">
            <v>46</v>
          </cell>
          <cell r="O166">
            <v>11000000</v>
          </cell>
          <cell r="P166">
            <v>1370013</v>
          </cell>
          <cell r="Q166">
            <v>54801</v>
          </cell>
          <cell r="R166">
            <v>493209</v>
          </cell>
          <cell r="T166">
            <v>54801</v>
          </cell>
          <cell r="U166">
            <v>54801</v>
          </cell>
          <cell r="V166">
            <v>54801</v>
          </cell>
          <cell r="W166">
            <v>657612</v>
          </cell>
          <cell r="Y166">
            <v>54801</v>
          </cell>
          <cell r="Z166">
            <v>54801</v>
          </cell>
          <cell r="AA166">
            <v>54801</v>
          </cell>
          <cell r="AB166">
            <v>54801</v>
          </cell>
          <cell r="AC166">
            <v>54801</v>
          </cell>
          <cell r="AD166">
            <v>54801</v>
          </cell>
          <cell r="AE166">
            <v>54801</v>
          </cell>
          <cell r="AF166">
            <v>54801</v>
          </cell>
          <cell r="AG166">
            <v>54801</v>
          </cell>
          <cell r="AH166">
            <v>54801</v>
          </cell>
          <cell r="AI166">
            <v>54801</v>
          </cell>
          <cell r="AJ166">
            <v>54801</v>
          </cell>
          <cell r="AK166">
            <v>657612</v>
          </cell>
        </row>
        <row r="167">
          <cell r="E167">
            <v>6757</v>
          </cell>
          <cell r="F167" t="str">
            <v>BAGGAGE CART 14283</v>
          </cell>
          <cell r="G167">
            <v>10</v>
          </cell>
          <cell r="H167" t="str">
            <v>OPE.B14.KEL2</v>
          </cell>
          <cell r="I167">
            <v>14283</v>
          </cell>
          <cell r="J167">
            <v>40141</v>
          </cell>
          <cell r="K167">
            <v>43769</v>
          </cell>
          <cell r="L167">
            <v>74</v>
          </cell>
          <cell r="M167">
            <v>120</v>
          </cell>
          <cell r="N167">
            <v>46</v>
          </cell>
          <cell r="O167">
            <v>11000000</v>
          </cell>
          <cell r="P167">
            <v>1370013</v>
          </cell>
          <cell r="Q167">
            <v>54801</v>
          </cell>
          <cell r="R167">
            <v>493209</v>
          </cell>
          <cell r="T167">
            <v>54801</v>
          </cell>
          <cell r="U167">
            <v>54801</v>
          </cell>
          <cell r="V167">
            <v>54801</v>
          </cell>
          <cell r="W167">
            <v>657612</v>
          </cell>
          <cell r="Y167">
            <v>54801</v>
          </cell>
          <cell r="Z167">
            <v>54801</v>
          </cell>
          <cell r="AA167">
            <v>54801</v>
          </cell>
          <cell r="AB167">
            <v>54801</v>
          </cell>
          <cell r="AC167">
            <v>54801</v>
          </cell>
          <cell r="AD167">
            <v>54801</v>
          </cell>
          <cell r="AE167">
            <v>54801</v>
          </cell>
          <cell r="AF167">
            <v>54801</v>
          </cell>
          <cell r="AG167">
            <v>54801</v>
          </cell>
          <cell r="AH167">
            <v>54801</v>
          </cell>
          <cell r="AI167">
            <v>54801</v>
          </cell>
          <cell r="AJ167">
            <v>54801</v>
          </cell>
          <cell r="AK167">
            <v>657612</v>
          </cell>
        </row>
        <row r="168">
          <cell r="E168">
            <v>6758</v>
          </cell>
          <cell r="F168" t="str">
            <v>BAGGAGE CART 14282</v>
          </cell>
          <cell r="G168">
            <v>10</v>
          </cell>
          <cell r="H168" t="str">
            <v>OPE.B14.KEL2</v>
          </cell>
          <cell r="I168">
            <v>14282</v>
          </cell>
          <cell r="J168">
            <v>40141</v>
          </cell>
          <cell r="K168">
            <v>43769</v>
          </cell>
          <cell r="L168">
            <v>74</v>
          </cell>
          <cell r="M168">
            <v>120</v>
          </cell>
          <cell r="N168">
            <v>46</v>
          </cell>
          <cell r="O168">
            <v>11000000</v>
          </cell>
          <cell r="P168">
            <v>1370013</v>
          </cell>
          <cell r="Q168">
            <v>54801</v>
          </cell>
          <cell r="R168">
            <v>493209</v>
          </cell>
          <cell r="T168">
            <v>54801</v>
          </cell>
          <cell r="U168">
            <v>54801</v>
          </cell>
          <cell r="V168">
            <v>54801</v>
          </cell>
          <cell r="W168">
            <v>657612</v>
          </cell>
          <cell r="Y168">
            <v>54801</v>
          </cell>
          <cell r="Z168">
            <v>54801</v>
          </cell>
          <cell r="AA168">
            <v>54801</v>
          </cell>
          <cell r="AB168">
            <v>54801</v>
          </cell>
          <cell r="AC168">
            <v>54801</v>
          </cell>
          <cell r="AD168">
            <v>54801</v>
          </cell>
          <cell r="AE168">
            <v>54801</v>
          </cell>
          <cell r="AF168">
            <v>54801</v>
          </cell>
          <cell r="AG168">
            <v>54801</v>
          </cell>
          <cell r="AH168">
            <v>54801</v>
          </cell>
          <cell r="AI168">
            <v>54801</v>
          </cell>
          <cell r="AJ168">
            <v>54801</v>
          </cell>
          <cell r="AK168">
            <v>657612</v>
          </cell>
        </row>
        <row r="169">
          <cell r="E169">
            <v>6759</v>
          </cell>
          <cell r="F169" t="str">
            <v>BAGGAGE CART 14281</v>
          </cell>
          <cell r="G169">
            <v>10</v>
          </cell>
          <cell r="H169" t="str">
            <v>OPE.B14.KEL2</v>
          </cell>
          <cell r="I169">
            <v>14281</v>
          </cell>
          <cell r="J169">
            <v>40141</v>
          </cell>
          <cell r="K169">
            <v>43769</v>
          </cell>
          <cell r="L169">
            <v>74</v>
          </cell>
          <cell r="M169">
            <v>120</v>
          </cell>
          <cell r="N169">
            <v>46</v>
          </cell>
          <cell r="O169">
            <v>11000000</v>
          </cell>
          <cell r="P169">
            <v>1370013</v>
          </cell>
          <cell r="Q169">
            <v>54801</v>
          </cell>
          <cell r="R169">
            <v>493209</v>
          </cell>
          <cell r="T169">
            <v>54801</v>
          </cell>
          <cell r="U169">
            <v>54801</v>
          </cell>
          <cell r="V169">
            <v>54801</v>
          </cell>
          <cell r="W169">
            <v>657612</v>
          </cell>
          <cell r="Y169">
            <v>54801</v>
          </cell>
          <cell r="Z169">
            <v>54801</v>
          </cell>
          <cell r="AA169">
            <v>54801</v>
          </cell>
          <cell r="AB169">
            <v>54801</v>
          </cell>
          <cell r="AC169">
            <v>54801</v>
          </cell>
          <cell r="AD169">
            <v>54801</v>
          </cell>
          <cell r="AE169">
            <v>54801</v>
          </cell>
          <cell r="AF169">
            <v>54801</v>
          </cell>
          <cell r="AG169">
            <v>54801</v>
          </cell>
          <cell r="AH169">
            <v>54801</v>
          </cell>
          <cell r="AI169">
            <v>54801</v>
          </cell>
          <cell r="AJ169">
            <v>54801</v>
          </cell>
          <cell r="AK169">
            <v>657612</v>
          </cell>
        </row>
        <row r="170">
          <cell r="E170">
            <v>6760</v>
          </cell>
          <cell r="F170" t="str">
            <v>BAGGAGE CART 14280</v>
          </cell>
          <cell r="G170">
            <v>10</v>
          </cell>
          <cell r="H170" t="str">
            <v>OPE.B14.KEL2</v>
          </cell>
          <cell r="I170">
            <v>14280</v>
          </cell>
          <cell r="J170">
            <v>40141</v>
          </cell>
          <cell r="K170">
            <v>43769</v>
          </cell>
          <cell r="L170">
            <v>74</v>
          </cell>
          <cell r="M170">
            <v>120</v>
          </cell>
          <cell r="N170">
            <v>46</v>
          </cell>
          <cell r="O170">
            <v>11000000</v>
          </cell>
          <cell r="P170">
            <v>1370013</v>
          </cell>
          <cell r="Q170">
            <v>54801</v>
          </cell>
          <cell r="R170">
            <v>493209</v>
          </cell>
          <cell r="T170">
            <v>54801</v>
          </cell>
          <cell r="U170">
            <v>54801</v>
          </cell>
          <cell r="V170">
            <v>54801</v>
          </cell>
          <cell r="W170">
            <v>657612</v>
          </cell>
          <cell r="Y170">
            <v>54801</v>
          </cell>
          <cell r="Z170">
            <v>54801</v>
          </cell>
          <cell r="AA170">
            <v>54801</v>
          </cell>
          <cell r="AB170">
            <v>54801</v>
          </cell>
          <cell r="AC170">
            <v>54801</v>
          </cell>
          <cell r="AD170">
            <v>54801</v>
          </cell>
          <cell r="AE170">
            <v>54801</v>
          </cell>
          <cell r="AF170">
            <v>54801</v>
          </cell>
          <cell r="AG170">
            <v>54801</v>
          </cell>
          <cell r="AH170">
            <v>54801</v>
          </cell>
          <cell r="AI170">
            <v>54801</v>
          </cell>
          <cell r="AJ170">
            <v>54801</v>
          </cell>
          <cell r="AK170">
            <v>657612</v>
          </cell>
        </row>
        <row r="171">
          <cell r="E171">
            <v>6761</v>
          </cell>
          <cell r="F171" t="str">
            <v>BAGGAGE CART 14279</v>
          </cell>
          <cell r="G171">
            <v>10</v>
          </cell>
          <cell r="H171" t="str">
            <v>OPE.B14.KEL2</v>
          </cell>
          <cell r="I171">
            <v>14279</v>
          </cell>
          <cell r="J171">
            <v>40141</v>
          </cell>
          <cell r="K171">
            <v>43769</v>
          </cell>
          <cell r="L171">
            <v>74</v>
          </cell>
          <cell r="M171">
            <v>120</v>
          </cell>
          <cell r="N171">
            <v>46</v>
          </cell>
          <cell r="O171">
            <v>11000000</v>
          </cell>
          <cell r="P171">
            <v>1370013</v>
          </cell>
          <cell r="Q171">
            <v>54801</v>
          </cell>
          <cell r="R171">
            <v>493209</v>
          </cell>
          <cell r="T171">
            <v>54801</v>
          </cell>
          <cell r="U171">
            <v>54801</v>
          </cell>
          <cell r="V171">
            <v>54801</v>
          </cell>
          <cell r="W171">
            <v>657612</v>
          </cell>
          <cell r="Y171">
            <v>54801</v>
          </cell>
          <cell r="Z171">
            <v>54801</v>
          </cell>
          <cell r="AA171">
            <v>54801</v>
          </cell>
          <cell r="AB171">
            <v>54801</v>
          </cell>
          <cell r="AC171">
            <v>54801</v>
          </cell>
          <cell r="AD171">
            <v>54801</v>
          </cell>
          <cell r="AE171">
            <v>54801</v>
          </cell>
          <cell r="AF171">
            <v>54801</v>
          </cell>
          <cell r="AG171">
            <v>54801</v>
          </cell>
          <cell r="AH171">
            <v>54801</v>
          </cell>
          <cell r="AI171">
            <v>54801</v>
          </cell>
          <cell r="AJ171">
            <v>54801</v>
          </cell>
          <cell r="AK171">
            <v>657612</v>
          </cell>
        </row>
        <row r="172">
          <cell r="E172">
            <v>6762</v>
          </cell>
          <cell r="F172" t="str">
            <v>PUSH BACK ATW 04026</v>
          </cell>
          <cell r="G172">
            <v>15</v>
          </cell>
          <cell r="H172" t="str">
            <v>OPE.B04.KEL2</v>
          </cell>
          <cell r="I172" t="str">
            <v>04026</v>
          </cell>
          <cell r="J172">
            <v>40065</v>
          </cell>
          <cell r="K172">
            <v>45535</v>
          </cell>
          <cell r="L172">
            <v>76</v>
          </cell>
          <cell r="M172">
            <v>180</v>
          </cell>
          <cell r="N172">
            <v>104</v>
          </cell>
          <cell r="O172">
            <v>6706928550</v>
          </cell>
          <cell r="P172">
            <v>1115134352</v>
          </cell>
          <cell r="Q172">
            <v>13435354</v>
          </cell>
          <cell r="R172">
            <v>120918186</v>
          </cell>
          <cell r="T172">
            <v>13435354</v>
          </cell>
          <cell r="U172">
            <v>13435354</v>
          </cell>
          <cell r="V172">
            <v>13435354</v>
          </cell>
          <cell r="W172">
            <v>161224248</v>
          </cell>
          <cell r="Y172">
            <v>13435354</v>
          </cell>
          <cell r="Z172">
            <v>13435354</v>
          </cell>
          <cell r="AA172">
            <v>13435354</v>
          </cell>
          <cell r="AB172">
            <v>13435354</v>
          </cell>
          <cell r="AC172">
            <v>13435354</v>
          </cell>
          <cell r="AD172">
            <v>13435354</v>
          </cell>
          <cell r="AE172">
            <v>13435354</v>
          </cell>
          <cell r="AF172">
            <v>13435354</v>
          </cell>
          <cell r="AG172">
            <v>13435354</v>
          </cell>
          <cell r="AH172">
            <v>13435354</v>
          </cell>
          <cell r="AI172">
            <v>13435354</v>
          </cell>
          <cell r="AJ172">
            <v>13435354</v>
          </cell>
          <cell r="AK172">
            <v>161224248</v>
          </cell>
        </row>
        <row r="173">
          <cell r="E173">
            <v>6763</v>
          </cell>
          <cell r="F173" t="str">
            <v>PUSH BACK ATN 04024</v>
          </cell>
          <cell r="G173">
            <v>15</v>
          </cell>
          <cell r="H173" t="str">
            <v>OPE.B04.KEL2</v>
          </cell>
          <cell r="I173" t="str">
            <v>04024</v>
          </cell>
          <cell r="J173">
            <v>39933</v>
          </cell>
          <cell r="K173">
            <v>45382</v>
          </cell>
          <cell r="L173">
            <v>81</v>
          </cell>
          <cell r="M173">
            <v>180</v>
          </cell>
          <cell r="N173">
            <v>99</v>
          </cell>
          <cell r="O173">
            <v>2337391900</v>
          </cell>
          <cell r="P173">
            <v>287747102</v>
          </cell>
          <cell r="Q173">
            <v>3689066</v>
          </cell>
          <cell r="R173">
            <v>33201594</v>
          </cell>
          <cell r="T173">
            <v>3689066</v>
          </cell>
          <cell r="U173">
            <v>3689066</v>
          </cell>
          <cell r="V173">
            <v>3689066</v>
          </cell>
          <cell r="W173">
            <v>44268792</v>
          </cell>
          <cell r="Y173">
            <v>3689066</v>
          </cell>
          <cell r="Z173">
            <v>3689066</v>
          </cell>
          <cell r="AA173">
            <v>3689066</v>
          </cell>
          <cell r="AB173">
            <v>3689066</v>
          </cell>
          <cell r="AC173">
            <v>3689066</v>
          </cell>
          <cell r="AD173">
            <v>3689066</v>
          </cell>
          <cell r="AE173">
            <v>3689066</v>
          </cell>
          <cell r="AF173">
            <v>3689066</v>
          </cell>
          <cell r="AG173">
            <v>3689066</v>
          </cell>
          <cell r="AH173">
            <v>3689066</v>
          </cell>
          <cell r="AI173">
            <v>3689066</v>
          </cell>
          <cell r="AJ173">
            <v>3689066</v>
          </cell>
          <cell r="AK173">
            <v>44268792</v>
          </cell>
        </row>
        <row r="174">
          <cell r="E174">
            <v>6799</v>
          </cell>
          <cell r="F174" t="str">
            <v>TOW BAR 16079</v>
          </cell>
          <cell r="G174">
            <v>15</v>
          </cell>
          <cell r="H174" t="str">
            <v>OPE.B16.KEL2</v>
          </cell>
          <cell r="I174">
            <v>16079</v>
          </cell>
          <cell r="J174">
            <v>39782</v>
          </cell>
          <cell r="K174">
            <v>45230</v>
          </cell>
          <cell r="L174">
            <v>86</v>
          </cell>
          <cell r="M174">
            <v>180</v>
          </cell>
          <cell r="N174">
            <v>94</v>
          </cell>
          <cell r="O174">
            <v>76765111</v>
          </cell>
          <cell r="P174">
            <v>6209948</v>
          </cell>
          <cell r="Q174">
            <v>85068</v>
          </cell>
          <cell r="R174">
            <v>765612</v>
          </cell>
          <cell r="T174">
            <v>85068</v>
          </cell>
          <cell r="U174">
            <v>85068</v>
          </cell>
          <cell r="V174">
            <v>85068</v>
          </cell>
          <cell r="W174">
            <v>1020816</v>
          </cell>
          <cell r="Y174">
            <v>85068</v>
          </cell>
          <cell r="Z174">
            <v>85068</v>
          </cell>
          <cell r="AA174">
            <v>85068</v>
          </cell>
          <cell r="AB174">
            <v>85068</v>
          </cell>
          <cell r="AC174">
            <v>85068</v>
          </cell>
          <cell r="AD174">
            <v>85068</v>
          </cell>
          <cell r="AE174">
            <v>85068</v>
          </cell>
          <cell r="AF174">
            <v>85068</v>
          </cell>
          <cell r="AG174">
            <v>85068</v>
          </cell>
          <cell r="AH174">
            <v>85068</v>
          </cell>
          <cell r="AI174">
            <v>85068</v>
          </cell>
          <cell r="AJ174">
            <v>85068</v>
          </cell>
          <cell r="AK174">
            <v>1020816</v>
          </cell>
        </row>
        <row r="175">
          <cell r="E175">
            <v>6800</v>
          </cell>
          <cell r="F175" t="str">
            <v>CONTAINER DOLLIES 13056</v>
          </cell>
          <cell r="G175">
            <v>15</v>
          </cell>
          <cell r="H175" t="str">
            <v>OPE.B13.KEL2</v>
          </cell>
          <cell r="I175">
            <v>13056</v>
          </cell>
          <cell r="J175">
            <v>40175</v>
          </cell>
          <cell r="K175">
            <v>45626</v>
          </cell>
          <cell r="L175">
            <v>73</v>
          </cell>
          <cell r="M175">
            <v>180</v>
          </cell>
          <cell r="N175">
            <v>107</v>
          </cell>
          <cell r="O175">
            <v>38261048</v>
          </cell>
          <cell r="P175">
            <v>7367639</v>
          </cell>
          <cell r="Q175">
            <v>85670</v>
          </cell>
          <cell r="R175">
            <v>771030</v>
          </cell>
          <cell r="T175">
            <v>85670</v>
          </cell>
          <cell r="U175">
            <v>85670</v>
          </cell>
          <cell r="V175">
            <v>85670</v>
          </cell>
          <cell r="W175">
            <v>1028040</v>
          </cell>
          <cell r="Y175">
            <v>85670</v>
          </cell>
          <cell r="Z175">
            <v>85670</v>
          </cell>
          <cell r="AA175">
            <v>85670</v>
          </cell>
          <cell r="AB175">
            <v>85670</v>
          </cell>
          <cell r="AC175">
            <v>85670</v>
          </cell>
          <cell r="AD175">
            <v>85670</v>
          </cell>
          <cell r="AE175">
            <v>85670</v>
          </cell>
          <cell r="AF175">
            <v>85670</v>
          </cell>
          <cell r="AG175">
            <v>85670</v>
          </cell>
          <cell r="AH175">
            <v>85670</v>
          </cell>
          <cell r="AI175">
            <v>85670</v>
          </cell>
          <cell r="AJ175">
            <v>85670</v>
          </cell>
          <cell r="AK175">
            <v>1028040</v>
          </cell>
        </row>
        <row r="176">
          <cell r="E176">
            <v>6801</v>
          </cell>
          <cell r="F176" t="str">
            <v>CONTAINER DOLLIES 13068</v>
          </cell>
          <cell r="G176">
            <v>15</v>
          </cell>
          <cell r="H176" t="str">
            <v>OPE.B13.KEL2</v>
          </cell>
          <cell r="I176">
            <v>13068</v>
          </cell>
          <cell r="J176">
            <v>40175</v>
          </cell>
          <cell r="K176">
            <v>45626</v>
          </cell>
          <cell r="L176">
            <v>73</v>
          </cell>
          <cell r="M176">
            <v>180</v>
          </cell>
          <cell r="N176">
            <v>107</v>
          </cell>
          <cell r="O176">
            <v>38261048</v>
          </cell>
          <cell r="P176">
            <v>7367639</v>
          </cell>
          <cell r="Q176">
            <v>85670</v>
          </cell>
          <cell r="R176">
            <v>771030</v>
          </cell>
          <cell r="T176">
            <v>85670</v>
          </cell>
          <cell r="U176">
            <v>85670</v>
          </cell>
          <cell r="V176">
            <v>85670</v>
          </cell>
          <cell r="W176">
            <v>1028040</v>
          </cell>
          <cell r="Y176">
            <v>85670</v>
          </cell>
          <cell r="Z176">
            <v>85670</v>
          </cell>
          <cell r="AA176">
            <v>85670</v>
          </cell>
          <cell r="AB176">
            <v>85670</v>
          </cell>
          <cell r="AC176">
            <v>85670</v>
          </cell>
          <cell r="AD176">
            <v>85670</v>
          </cell>
          <cell r="AE176">
            <v>85670</v>
          </cell>
          <cell r="AF176">
            <v>85670</v>
          </cell>
          <cell r="AG176">
            <v>85670</v>
          </cell>
          <cell r="AH176">
            <v>85670</v>
          </cell>
          <cell r="AI176">
            <v>85670</v>
          </cell>
          <cell r="AJ176">
            <v>85670</v>
          </cell>
          <cell r="AK176">
            <v>1028040</v>
          </cell>
        </row>
        <row r="177">
          <cell r="E177">
            <v>6802</v>
          </cell>
          <cell r="F177" t="str">
            <v>CONTAINER DOLLIES 13082</v>
          </cell>
          <cell r="G177">
            <v>15</v>
          </cell>
          <cell r="H177" t="str">
            <v>OPE.B13.KEL2</v>
          </cell>
          <cell r="I177">
            <v>13082</v>
          </cell>
          <cell r="J177">
            <v>40175</v>
          </cell>
          <cell r="K177">
            <v>45626</v>
          </cell>
          <cell r="L177">
            <v>73</v>
          </cell>
          <cell r="M177">
            <v>180</v>
          </cell>
          <cell r="N177">
            <v>107</v>
          </cell>
          <cell r="O177">
            <v>38261048</v>
          </cell>
          <cell r="P177">
            <v>7367639</v>
          </cell>
          <cell r="Q177">
            <v>85670</v>
          </cell>
          <cell r="R177">
            <v>771030</v>
          </cell>
          <cell r="T177">
            <v>85670</v>
          </cell>
          <cell r="U177">
            <v>85670</v>
          </cell>
          <cell r="V177">
            <v>85670</v>
          </cell>
          <cell r="W177">
            <v>1028040</v>
          </cell>
          <cell r="Y177">
            <v>85670</v>
          </cell>
          <cell r="Z177">
            <v>85670</v>
          </cell>
          <cell r="AA177">
            <v>85670</v>
          </cell>
          <cell r="AB177">
            <v>85670</v>
          </cell>
          <cell r="AC177">
            <v>85670</v>
          </cell>
          <cell r="AD177">
            <v>85670</v>
          </cell>
          <cell r="AE177">
            <v>85670</v>
          </cell>
          <cell r="AF177">
            <v>85670</v>
          </cell>
          <cell r="AG177">
            <v>85670</v>
          </cell>
          <cell r="AH177">
            <v>85670</v>
          </cell>
          <cell r="AI177">
            <v>85670</v>
          </cell>
          <cell r="AJ177">
            <v>85670</v>
          </cell>
          <cell r="AK177">
            <v>1028040</v>
          </cell>
        </row>
        <row r="178">
          <cell r="E178">
            <v>6803</v>
          </cell>
          <cell r="F178" t="str">
            <v>CONTAINER DOLLIES 13083</v>
          </cell>
          <cell r="G178">
            <v>15</v>
          </cell>
          <cell r="H178" t="str">
            <v>OPE.B13.KEL2</v>
          </cell>
          <cell r="I178">
            <v>13083</v>
          </cell>
          <cell r="J178">
            <v>40175</v>
          </cell>
          <cell r="K178">
            <v>45626</v>
          </cell>
          <cell r="L178">
            <v>73</v>
          </cell>
          <cell r="M178">
            <v>180</v>
          </cell>
          <cell r="N178">
            <v>107</v>
          </cell>
          <cell r="O178">
            <v>38261048</v>
          </cell>
          <cell r="P178">
            <v>7367639</v>
          </cell>
          <cell r="Q178">
            <v>85670</v>
          </cell>
          <cell r="R178">
            <v>771030</v>
          </cell>
          <cell r="T178">
            <v>85670</v>
          </cell>
          <cell r="U178">
            <v>85670</v>
          </cell>
          <cell r="V178">
            <v>85670</v>
          </cell>
          <cell r="W178">
            <v>1028040</v>
          </cell>
          <cell r="Y178">
            <v>85670</v>
          </cell>
          <cell r="Z178">
            <v>85670</v>
          </cell>
          <cell r="AA178">
            <v>85670</v>
          </cell>
          <cell r="AB178">
            <v>85670</v>
          </cell>
          <cell r="AC178">
            <v>85670</v>
          </cell>
          <cell r="AD178">
            <v>85670</v>
          </cell>
          <cell r="AE178">
            <v>85670</v>
          </cell>
          <cell r="AF178">
            <v>85670</v>
          </cell>
          <cell r="AG178">
            <v>85670</v>
          </cell>
          <cell r="AH178">
            <v>85670</v>
          </cell>
          <cell r="AI178">
            <v>85670</v>
          </cell>
          <cell r="AJ178">
            <v>85670</v>
          </cell>
          <cell r="AK178">
            <v>1028040</v>
          </cell>
        </row>
        <row r="179">
          <cell r="E179">
            <v>6804</v>
          </cell>
          <cell r="F179" t="str">
            <v>CONTAINER DOLLIES 13084</v>
          </cell>
          <cell r="G179">
            <v>15</v>
          </cell>
          <cell r="H179" t="str">
            <v>OPE.B13.KEL2</v>
          </cell>
          <cell r="I179">
            <v>13084</v>
          </cell>
          <cell r="J179">
            <v>40175</v>
          </cell>
          <cell r="K179">
            <v>45626</v>
          </cell>
          <cell r="L179">
            <v>73</v>
          </cell>
          <cell r="M179">
            <v>180</v>
          </cell>
          <cell r="N179">
            <v>107</v>
          </cell>
          <cell r="O179">
            <v>38261048</v>
          </cell>
          <cell r="P179">
            <v>7367639</v>
          </cell>
          <cell r="Q179">
            <v>85670</v>
          </cell>
          <cell r="R179">
            <v>771030</v>
          </cell>
          <cell r="T179">
            <v>85670</v>
          </cell>
          <cell r="U179">
            <v>85670</v>
          </cell>
          <cell r="V179">
            <v>85670</v>
          </cell>
          <cell r="W179">
            <v>1028040</v>
          </cell>
          <cell r="Y179">
            <v>85670</v>
          </cell>
          <cell r="Z179">
            <v>85670</v>
          </cell>
          <cell r="AA179">
            <v>85670</v>
          </cell>
          <cell r="AB179">
            <v>85670</v>
          </cell>
          <cell r="AC179">
            <v>85670</v>
          </cell>
          <cell r="AD179">
            <v>85670</v>
          </cell>
          <cell r="AE179">
            <v>85670</v>
          </cell>
          <cell r="AF179">
            <v>85670</v>
          </cell>
          <cell r="AG179">
            <v>85670</v>
          </cell>
          <cell r="AH179">
            <v>85670</v>
          </cell>
          <cell r="AI179">
            <v>85670</v>
          </cell>
          <cell r="AJ179">
            <v>85670</v>
          </cell>
          <cell r="AK179">
            <v>1028040</v>
          </cell>
        </row>
        <row r="180">
          <cell r="E180">
            <v>6806</v>
          </cell>
          <cell r="F180" t="str">
            <v>CONTAINER DOLLIES 13088</v>
          </cell>
          <cell r="G180">
            <v>15</v>
          </cell>
          <cell r="H180" t="str">
            <v>OPE.B13.KEL2</v>
          </cell>
          <cell r="I180">
            <v>13088</v>
          </cell>
          <cell r="J180">
            <v>40175</v>
          </cell>
          <cell r="K180">
            <v>45626</v>
          </cell>
          <cell r="L180">
            <v>73</v>
          </cell>
          <cell r="M180">
            <v>180</v>
          </cell>
          <cell r="N180">
            <v>107</v>
          </cell>
          <cell r="O180">
            <v>38261048</v>
          </cell>
          <cell r="P180">
            <v>7367639</v>
          </cell>
          <cell r="Q180">
            <v>85670</v>
          </cell>
          <cell r="R180">
            <v>771030</v>
          </cell>
          <cell r="T180">
            <v>85670</v>
          </cell>
          <cell r="U180">
            <v>85670</v>
          </cell>
          <cell r="V180">
            <v>85670</v>
          </cell>
          <cell r="W180">
            <v>1028040</v>
          </cell>
          <cell r="Y180">
            <v>85670</v>
          </cell>
          <cell r="Z180">
            <v>85670</v>
          </cell>
          <cell r="AA180">
            <v>85670</v>
          </cell>
          <cell r="AB180">
            <v>85670</v>
          </cell>
          <cell r="AC180">
            <v>85670</v>
          </cell>
          <cell r="AD180">
            <v>85670</v>
          </cell>
          <cell r="AE180">
            <v>85670</v>
          </cell>
          <cell r="AF180">
            <v>85670</v>
          </cell>
          <cell r="AG180">
            <v>85670</v>
          </cell>
          <cell r="AH180">
            <v>85670</v>
          </cell>
          <cell r="AI180">
            <v>85670</v>
          </cell>
          <cell r="AJ180">
            <v>85670</v>
          </cell>
          <cell r="AK180">
            <v>1028040</v>
          </cell>
        </row>
        <row r="181">
          <cell r="E181">
            <v>6807</v>
          </cell>
          <cell r="F181" t="str">
            <v>CONTAINER DOLLIES 13089</v>
          </cell>
          <cell r="G181">
            <v>15</v>
          </cell>
          <cell r="H181" t="str">
            <v>OPE.B13.KEL2</v>
          </cell>
          <cell r="I181">
            <v>13089</v>
          </cell>
          <cell r="J181">
            <v>40175</v>
          </cell>
          <cell r="K181">
            <v>45626</v>
          </cell>
          <cell r="L181">
            <v>73</v>
          </cell>
          <cell r="M181">
            <v>180</v>
          </cell>
          <cell r="N181">
            <v>107</v>
          </cell>
          <cell r="O181">
            <v>38261048</v>
          </cell>
          <cell r="P181">
            <v>7367639</v>
          </cell>
          <cell r="Q181">
            <v>85670</v>
          </cell>
          <cell r="R181">
            <v>771030</v>
          </cell>
          <cell r="T181">
            <v>85670</v>
          </cell>
          <cell r="U181">
            <v>85670</v>
          </cell>
          <cell r="V181">
            <v>85670</v>
          </cell>
          <cell r="W181">
            <v>1028040</v>
          </cell>
          <cell r="Y181">
            <v>85670</v>
          </cell>
          <cell r="Z181">
            <v>85670</v>
          </cell>
          <cell r="AA181">
            <v>85670</v>
          </cell>
          <cell r="AB181">
            <v>85670</v>
          </cell>
          <cell r="AC181">
            <v>85670</v>
          </cell>
          <cell r="AD181">
            <v>85670</v>
          </cell>
          <cell r="AE181">
            <v>85670</v>
          </cell>
          <cell r="AF181">
            <v>85670</v>
          </cell>
          <cell r="AG181">
            <v>85670</v>
          </cell>
          <cell r="AH181">
            <v>85670</v>
          </cell>
          <cell r="AI181">
            <v>85670</v>
          </cell>
          <cell r="AJ181">
            <v>85670</v>
          </cell>
          <cell r="AK181">
            <v>1028040</v>
          </cell>
        </row>
        <row r="182">
          <cell r="E182">
            <v>6811</v>
          </cell>
          <cell r="F182" t="str">
            <v>CONTAINER DOLLIES 13235</v>
          </cell>
          <cell r="G182">
            <v>15</v>
          </cell>
          <cell r="H182" t="str">
            <v>OPE.B13.KEL2</v>
          </cell>
          <cell r="I182">
            <v>13235</v>
          </cell>
          <cell r="J182">
            <v>40175</v>
          </cell>
          <cell r="K182">
            <v>45626</v>
          </cell>
          <cell r="L182">
            <v>73</v>
          </cell>
          <cell r="M182">
            <v>180</v>
          </cell>
          <cell r="N182">
            <v>107</v>
          </cell>
          <cell r="O182">
            <v>38261048</v>
          </cell>
          <cell r="P182">
            <v>7367639</v>
          </cell>
          <cell r="Q182">
            <v>85670</v>
          </cell>
          <cell r="R182">
            <v>771030</v>
          </cell>
          <cell r="T182">
            <v>85670</v>
          </cell>
          <cell r="U182">
            <v>85670</v>
          </cell>
          <cell r="V182">
            <v>85670</v>
          </cell>
          <cell r="W182">
            <v>1028040</v>
          </cell>
          <cell r="Y182">
            <v>85670</v>
          </cell>
          <cell r="Z182">
            <v>85670</v>
          </cell>
          <cell r="AA182">
            <v>85670</v>
          </cell>
          <cell r="AB182">
            <v>85670</v>
          </cell>
          <cell r="AC182">
            <v>85670</v>
          </cell>
          <cell r="AD182">
            <v>85670</v>
          </cell>
          <cell r="AE182">
            <v>85670</v>
          </cell>
          <cell r="AF182">
            <v>85670</v>
          </cell>
          <cell r="AG182">
            <v>85670</v>
          </cell>
          <cell r="AH182">
            <v>85670</v>
          </cell>
          <cell r="AI182">
            <v>85670</v>
          </cell>
          <cell r="AJ182">
            <v>85670</v>
          </cell>
          <cell r="AK182">
            <v>1028040</v>
          </cell>
        </row>
        <row r="183">
          <cell r="E183">
            <v>6813</v>
          </cell>
          <cell r="F183" t="str">
            <v>CONTAINER DOLLIES 13094</v>
          </cell>
          <cell r="G183">
            <v>15</v>
          </cell>
          <cell r="H183" t="str">
            <v>OPE.B13.KEL2</v>
          </cell>
          <cell r="I183">
            <v>13094</v>
          </cell>
          <cell r="J183">
            <v>40175</v>
          </cell>
          <cell r="K183">
            <v>45626</v>
          </cell>
          <cell r="L183">
            <v>73</v>
          </cell>
          <cell r="M183">
            <v>180</v>
          </cell>
          <cell r="N183">
            <v>107</v>
          </cell>
          <cell r="O183">
            <v>38261048</v>
          </cell>
          <cell r="P183">
            <v>7367639</v>
          </cell>
          <cell r="Q183">
            <v>85670</v>
          </cell>
          <cell r="R183">
            <v>771030</v>
          </cell>
          <cell r="T183">
            <v>85670</v>
          </cell>
          <cell r="U183">
            <v>85670</v>
          </cell>
          <cell r="V183">
            <v>85670</v>
          </cell>
          <cell r="W183">
            <v>1028040</v>
          </cell>
          <cell r="Y183">
            <v>85670</v>
          </cell>
          <cell r="Z183">
            <v>85670</v>
          </cell>
          <cell r="AA183">
            <v>85670</v>
          </cell>
          <cell r="AB183">
            <v>85670</v>
          </cell>
          <cell r="AC183">
            <v>85670</v>
          </cell>
          <cell r="AD183">
            <v>85670</v>
          </cell>
          <cell r="AE183">
            <v>85670</v>
          </cell>
          <cell r="AF183">
            <v>85670</v>
          </cell>
          <cell r="AG183">
            <v>85670</v>
          </cell>
          <cell r="AH183">
            <v>85670</v>
          </cell>
          <cell r="AI183">
            <v>85670</v>
          </cell>
          <cell r="AJ183">
            <v>85670</v>
          </cell>
          <cell r="AK183">
            <v>1028040</v>
          </cell>
        </row>
        <row r="184">
          <cell r="E184">
            <v>6814</v>
          </cell>
          <cell r="F184" t="str">
            <v>CONTAINER DOLLIES 13095</v>
          </cell>
          <cell r="G184">
            <v>15</v>
          </cell>
          <cell r="H184" t="str">
            <v>OPE.B13.KEL2</v>
          </cell>
          <cell r="I184">
            <v>13095</v>
          </cell>
          <cell r="J184">
            <v>40175</v>
          </cell>
          <cell r="K184">
            <v>45626</v>
          </cell>
          <cell r="L184">
            <v>73</v>
          </cell>
          <cell r="M184">
            <v>180</v>
          </cell>
          <cell r="N184">
            <v>107</v>
          </cell>
          <cell r="O184">
            <v>38261048</v>
          </cell>
          <cell r="P184">
            <v>7367639</v>
          </cell>
          <cell r="Q184">
            <v>85670</v>
          </cell>
          <cell r="R184">
            <v>771030</v>
          </cell>
          <cell r="T184">
            <v>85670</v>
          </cell>
          <cell r="U184">
            <v>85670</v>
          </cell>
          <cell r="V184">
            <v>85670</v>
          </cell>
          <cell r="W184">
            <v>1028040</v>
          </cell>
          <cell r="Y184">
            <v>85670</v>
          </cell>
          <cell r="Z184">
            <v>85670</v>
          </cell>
          <cell r="AA184">
            <v>85670</v>
          </cell>
          <cell r="AB184">
            <v>85670</v>
          </cell>
          <cell r="AC184">
            <v>85670</v>
          </cell>
          <cell r="AD184">
            <v>85670</v>
          </cell>
          <cell r="AE184">
            <v>85670</v>
          </cell>
          <cell r="AF184">
            <v>85670</v>
          </cell>
          <cell r="AG184">
            <v>85670</v>
          </cell>
          <cell r="AH184">
            <v>85670</v>
          </cell>
          <cell r="AI184">
            <v>85670</v>
          </cell>
          <cell r="AJ184">
            <v>85670</v>
          </cell>
          <cell r="AK184">
            <v>1028040</v>
          </cell>
        </row>
        <row r="185">
          <cell r="E185">
            <v>6815</v>
          </cell>
          <cell r="F185" t="str">
            <v>CONTAINER DOLLIES 13096</v>
          </cell>
          <cell r="G185">
            <v>15</v>
          </cell>
          <cell r="H185" t="str">
            <v>OPE.B13.KEL2</v>
          </cell>
          <cell r="I185">
            <v>13096</v>
          </cell>
          <cell r="J185">
            <v>40175</v>
          </cell>
          <cell r="K185">
            <v>45626</v>
          </cell>
          <cell r="L185">
            <v>73</v>
          </cell>
          <cell r="M185">
            <v>180</v>
          </cell>
          <cell r="N185">
            <v>107</v>
          </cell>
          <cell r="O185">
            <v>38261048</v>
          </cell>
          <cell r="P185">
            <v>7367639</v>
          </cell>
          <cell r="Q185">
            <v>85670</v>
          </cell>
          <cell r="R185">
            <v>771030</v>
          </cell>
          <cell r="T185">
            <v>85670</v>
          </cell>
          <cell r="U185">
            <v>85670</v>
          </cell>
          <cell r="V185">
            <v>85670</v>
          </cell>
          <cell r="W185">
            <v>1028040</v>
          </cell>
          <cell r="Y185">
            <v>85670</v>
          </cell>
          <cell r="Z185">
            <v>85670</v>
          </cell>
          <cell r="AA185">
            <v>85670</v>
          </cell>
          <cell r="AB185">
            <v>85670</v>
          </cell>
          <cell r="AC185">
            <v>85670</v>
          </cell>
          <cell r="AD185">
            <v>85670</v>
          </cell>
          <cell r="AE185">
            <v>85670</v>
          </cell>
          <cell r="AF185">
            <v>85670</v>
          </cell>
          <cell r="AG185">
            <v>85670</v>
          </cell>
          <cell r="AH185">
            <v>85670</v>
          </cell>
          <cell r="AI185">
            <v>85670</v>
          </cell>
          <cell r="AJ185">
            <v>85670</v>
          </cell>
          <cell r="AK185">
            <v>1028040</v>
          </cell>
        </row>
        <row r="186">
          <cell r="E186">
            <v>6816</v>
          </cell>
          <cell r="F186" t="str">
            <v>CONTAINER DOLLIES 13097</v>
          </cell>
          <cell r="G186">
            <v>15</v>
          </cell>
          <cell r="H186" t="str">
            <v>OPE.B13.KEL2</v>
          </cell>
          <cell r="I186">
            <v>13097</v>
          </cell>
          <cell r="J186">
            <v>40175</v>
          </cell>
          <cell r="K186">
            <v>45626</v>
          </cell>
          <cell r="L186">
            <v>73</v>
          </cell>
          <cell r="M186">
            <v>180</v>
          </cell>
          <cell r="N186">
            <v>107</v>
          </cell>
          <cell r="O186">
            <v>38261048</v>
          </cell>
          <cell r="P186">
            <v>7367639</v>
          </cell>
          <cell r="Q186">
            <v>85670</v>
          </cell>
          <cell r="R186">
            <v>771030</v>
          </cell>
          <cell r="T186">
            <v>85670</v>
          </cell>
          <cell r="U186">
            <v>85670</v>
          </cell>
          <cell r="V186">
            <v>85670</v>
          </cell>
          <cell r="W186">
            <v>1028040</v>
          </cell>
          <cell r="Y186">
            <v>85670</v>
          </cell>
          <cell r="Z186">
            <v>85670</v>
          </cell>
          <cell r="AA186">
            <v>85670</v>
          </cell>
          <cell r="AB186">
            <v>85670</v>
          </cell>
          <cell r="AC186">
            <v>85670</v>
          </cell>
          <cell r="AD186">
            <v>85670</v>
          </cell>
          <cell r="AE186">
            <v>85670</v>
          </cell>
          <cell r="AF186">
            <v>85670</v>
          </cell>
          <cell r="AG186">
            <v>85670</v>
          </cell>
          <cell r="AH186">
            <v>85670</v>
          </cell>
          <cell r="AI186">
            <v>85670</v>
          </cell>
          <cell r="AJ186">
            <v>85670</v>
          </cell>
          <cell r="AK186">
            <v>1028040</v>
          </cell>
        </row>
        <row r="187">
          <cell r="E187">
            <v>6817</v>
          </cell>
          <cell r="F187" t="str">
            <v>CONTAINER DOLLIES 13098</v>
          </cell>
          <cell r="G187">
            <v>15</v>
          </cell>
          <cell r="H187" t="str">
            <v>OPE.B13.KEL2</v>
          </cell>
          <cell r="I187">
            <v>13098</v>
          </cell>
          <cell r="J187">
            <v>40175</v>
          </cell>
          <cell r="K187">
            <v>45626</v>
          </cell>
          <cell r="L187">
            <v>73</v>
          </cell>
          <cell r="M187">
            <v>180</v>
          </cell>
          <cell r="N187">
            <v>107</v>
          </cell>
          <cell r="O187">
            <v>38261048</v>
          </cell>
          <cell r="P187">
            <v>7367639</v>
          </cell>
          <cell r="Q187">
            <v>85670</v>
          </cell>
          <cell r="R187">
            <v>771030</v>
          </cell>
          <cell r="T187">
            <v>85670</v>
          </cell>
          <cell r="U187">
            <v>85670</v>
          </cell>
          <cell r="V187">
            <v>85670</v>
          </cell>
          <cell r="W187">
            <v>1028040</v>
          </cell>
          <cell r="Y187">
            <v>85670</v>
          </cell>
          <cell r="Z187">
            <v>85670</v>
          </cell>
          <cell r="AA187">
            <v>85670</v>
          </cell>
          <cell r="AB187">
            <v>85670</v>
          </cell>
          <cell r="AC187">
            <v>85670</v>
          </cell>
          <cell r="AD187">
            <v>85670</v>
          </cell>
          <cell r="AE187">
            <v>85670</v>
          </cell>
          <cell r="AF187">
            <v>85670</v>
          </cell>
          <cell r="AG187">
            <v>85670</v>
          </cell>
          <cell r="AH187">
            <v>85670</v>
          </cell>
          <cell r="AI187">
            <v>85670</v>
          </cell>
          <cell r="AJ187">
            <v>85670</v>
          </cell>
          <cell r="AK187">
            <v>1028040</v>
          </cell>
        </row>
        <row r="188">
          <cell r="E188">
            <v>6819</v>
          </cell>
          <cell r="F188" t="str">
            <v>CONTAINER DOLLIES 13099</v>
          </cell>
          <cell r="G188">
            <v>15</v>
          </cell>
          <cell r="H188" t="str">
            <v>OPE.B13.KEL2</v>
          </cell>
          <cell r="I188">
            <v>13099</v>
          </cell>
          <cell r="J188">
            <v>40175</v>
          </cell>
          <cell r="K188">
            <v>45626</v>
          </cell>
          <cell r="L188">
            <v>73</v>
          </cell>
          <cell r="M188">
            <v>180</v>
          </cell>
          <cell r="N188">
            <v>107</v>
          </cell>
          <cell r="O188">
            <v>38261048</v>
          </cell>
          <cell r="P188">
            <v>7367639</v>
          </cell>
          <cell r="Q188">
            <v>85670</v>
          </cell>
          <cell r="R188">
            <v>771030</v>
          </cell>
          <cell r="T188">
            <v>85670</v>
          </cell>
          <cell r="U188">
            <v>85670</v>
          </cell>
          <cell r="V188">
            <v>85670</v>
          </cell>
          <cell r="W188">
            <v>1028040</v>
          </cell>
          <cell r="Y188">
            <v>85670</v>
          </cell>
          <cell r="Z188">
            <v>85670</v>
          </cell>
          <cell r="AA188">
            <v>85670</v>
          </cell>
          <cell r="AB188">
            <v>85670</v>
          </cell>
          <cell r="AC188">
            <v>85670</v>
          </cell>
          <cell r="AD188">
            <v>85670</v>
          </cell>
          <cell r="AE188">
            <v>85670</v>
          </cell>
          <cell r="AF188">
            <v>85670</v>
          </cell>
          <cell r="AG188">
            <v>85670</v>
          </cell>
          <cell r="AH188">
            <v>85670</v>
          </cell>
          <cell r="AI188">
            <v>85670</v>
          </cell>
          <cell r="AJ188">
            <v>85670</v>
          </cell>
          <cell r="AK188">
            <v>1028040</v>
          </cell>
        </row>
        <row r="189">
          <cell r="E189">
            <v>6822</v>
          </cell>
          <cell r="F189" t="str">
            <v>BAGGAGE CART 14301</v>
          </cell>
          <cell r="G189">
            <v>10</v>
          </cell>
          <cell r="H189" t="str">
            <v>OPE.B14.KEL2</v>
          </cell>
          <cell r="I189">
            <v>14301</v>
          </cell>
          <cell r="J189">
            <v>40175</v>
          </cell>
          <cell r="K189">
            <v>43799</v>
          </cell>
          <cell r="L189">
            <v>73</v>
          </cell>
          <cell r="M189">
            <v>120</v>
          </cell>
          <cell r="N189">
            <v>47</v>
          </cell>
          <cell r="O189">
            <v>35323146</v>
          </cell>
          <cell r="P189">
            <v>4681579</v>
          </cell>
          <cell r="Q189">
            <v>180060</v>
          </cell>
          <cell r="R189">
            <v>1620540</v>
          </cell>
          <cell r="T189">
            <v>180060</v>
          </cell>
          <cell r="U189">
            <v>180060</v>
          </cell>
          <cell r="V189">
            <v>180060</v>
          </cell>
          <cell r="W189">
            <v>2160720</v>
          </cell>
          <cell r="Y189">
            <v>180060</v>
          </cell>
          <cell r="Z189">
            <v>180060</v>
          </cell>
          <cell r="AA189">
            <v>180060</v>
          </cell>
          <cell r="AB189">
            <v>180060</v>
          </cell>
          <cell r="AC189">
            <v>180060</v>
          </cell>
          <cell r="AD189">
            <v>180060</v>
          </cell>
          <cell r="AE189">
            <v>180060</v>
          </cell>
          <cell r="AF189">
            <v>180060</v>
          </cell>
          <cell r="AG189">
            <v>180060</v>
          </cell>
          <cell r="AH189">
            <v>180060</v>
          </cell>
          <cell r="AI189">
            <v>180060</v>
          </cell>
          <cell r="AJ189">
            <v>180060</v>
          </cell>
          <cell r="AK189">
            <v>2160720</v>
          </cell>
        </row>
        <row r="190">
          <cell r="E190">
            <v>6823</v>
          </cell>
          <cell r="F190" t="str">
            <v>BAGGAGE CART 14304</v>
          </cell>
          <cell r="G190">
            <v>10</v>
          </cell>
          <cell r="H190" t="str">
            <v>OPE.B14.KEL2</v>
          </cell>
          <cell r="I190">
            <v>14304</v>
          </cell>
          <cell r="J190">
            <v>40175</v>
          </cell>
          <cell r="K190">
            <v>43799</v>
          </cell>
          <cell r="L190">
            <v>73</v>
          </cell>
          <cell r="M190">
            <v>120</v>
          </cell>
          <cell r="N190">
            <v>47</v>
          </cell>
          <cell r="O190">
            <v>35323146</v>
          </cell>
          <cell r="P190">
            <v>4681579</v>
          </cell>
          <cell r="Q190">
            <v>180060</v>
          </cell>
          <cell r="R190">
            <v>1620540</v>
          </cell>
          <cell r="T190">
            <v>180060</v>
          </cell>
          <cell r="U190">
            <v>180060</v>
          </cell>
          <cell r="V190">
            <v>180060</v>
          </cell>
          <cell r="W190">
            <v>2160720</v>
          </cell>
          <cell r="Y190">
            <v>180060</v>
          </cell>
          <cell r="Z190">
            <v>180060</v>
          </cell>
          <cell r="AA190">
            <v>180060</v>
          </cell>
          <cell r="AB190">
            <v>180060</v>
          </cell>
          <cell r="AC190">
            <v>180060</v>
          </cell>
          <cell r="AD190">
            <v>180060</v>
          </cell>
          <cell r="AE190">
            <v>180060</v>
          </cell>
          <cell r="AF190">
            <v>180060</v>
          </cell>
          <cell r="AG190">
            <v>180060</v>
          </cell>
          <cell r="AH190">
            <v>180060</v>
          </cell>
          <cell r="AI190">
            <v>180060</v>
          </cell>
          <cell r="AJ190">
            <v>180060</v>
          </cell>
          <cell r="AK190">
            <v>2160720</v>
          </cell>
        </row>
        <row r="191">
          <cell r="E191">
            <v>6824</v>
          </cell>
          <cell r="F191" t="str">
            <v>BAGGAGE CART 14305</v>
          </cell>
          <cell r="G191">
            <v>10</v>
          </cell>
          <cell r="H191" t="str">
            <v>OPE.B14.KEL2</v>
          </cell>
          <cell r="I191">
            <v>14305</v>
          </cell>
          <cell r="J191">
            <v>40175</v>
          </cell>
          <cell r="K191">
            <v>43799</v>
          </cell>
          <cell r="L191">
            <v>73</v>
          </cell>
          <cell r="M191">
            <v>120</v>
          </cell>
          <cell r="N191">
            <v>47</v>
          </cell>
          <cell r="O191">
            <v>35323146</v>
          </cell>
          <cell r="P191">
            <v>4681579</v>
          </cell>
          <cell r="Q191">
            <v>180060</v>
          </cell>
          <cell r="R191">
            <v>1620540</v>
          </cell>
          <cell r="T191">
            <v>180060</v>
          </cell>
          <cell r="U191">
            <v>180060</v>
          </cell>
          <cell r="V191">
            <v>180060</v>
          </cell>
          <cell r="W191">
            <v>2160720</v>
          </cell>
          <cell r="Y191">
            <v>180060</v>
          </cell>
          <cell r="Z191">
            <v>180060</v>
          </cell>
          <cell r="AA191">
            <v>180060</v>
          </cell>
          <cell r="AB191">
            <v>180060</v>
          </cell>
          <cell r="AC191">
            <v>180060</v>
          </cell>
          <cell r="AD191">
            <v>180060</v>
          </cell>
          <cell r="AE191">
            <v>180060</v>
          </cell>
          <cell r="AF191">
            <v>180060</v>
          </cell>
          <cell r="AG191">
            <v>180060</v>
          </cell>
          <cell r="AH191">
            <v>180060</v>
          </cell>
          <cell r="AI191">
            <v>180060</v>
          </cell>
          <cell r="AJ191">
            <v>180060</v>
          </cell>
          <cell r="AK191">
            <v>2160720</v>
          </cell>
        </row>
        <row r="192">
          <cell r="E192">
            <v>6825</v>
          </cell>
          <cell r="F192" t="str">
            <v>BAGGAGE CART 14306</v>
          </cell>
          <cell r="G192">
            <v>10</v>
          </cell>
          <cell r="H192" t="str">
            <v>OPE.B14.KEL2</v>
          </cell>
          <cell r="I192">
            <v>14306</v>
          </cell>
          <cell r="J192">
            <v>40175</v>
          </cell>
          <cell r="K192">
            <v>43799</v>
          </cell>
          <cell r="L192">
            <v>73</v>
          </cell>
          <cell r="M192">
            <v>120</v>
          </cell>
          <cell r="N192">
            <v>47</v>
          </cell>
          <cell r="O192">
            <v>35323146</v>
          </cell>
          <cell r="P192">
            <v>4681579</v>
          </cell>
          <cell r="Q192">
            <v>180060</v>
          </cell>
          <cell r="R192">
            <v>1620540</v>
          </cell>
          <cell r="T192">
            <v>180060</v>
          </cell>
          <cell r="U192">
            <v>180060</v>
          </cell>
          <cell r="V192">
            <v>180060</v>
          </cell>
          <cell r="W192">
            <v>2160720</v>
          </cell>
          <cell r="Y192">
            <v>180060</v>
          </cell>
          <cell r="Z192">
            <v>180060</v>
          </cell>
          <cell r="AA192">
            <v>180060</v>
          </cell>
          <cell r="AB192">
            <v>180060</v>
          </cell>
          <cell r="AC192">
            <v>180060</v>
          </cell>
          <cell r="AD192">
            <v>180060</v>
          </cell>
          <cell r="AE192">
            <v>180060</v>
          </cell>
          <cell r="AF192">
            <v>180060</v>
          </cell>
          <cell r="AG192">
            <v>180060</v>
          </cell>
          <cell r="AH192">
            <v>180060</v>
          </cell>
          <cell r="AI192">
            <v>180060</v>
          </cell>
          <cell r="AJ192">
            <v>180060</v>
          </cell>
          <cell r="AK192">
            <v>2160720</v>
          </cell>
        </row>
        <row r="193">
          <cell r="E193">
            <v>6826</v>
          </cell>
          <cell r="F193" t="str">
            <v>BAGGAGE CART 14307</v>
          </cell>
          <cell r="G193">
            <v>10</v>
          </cell>
          <cell r="H193" t="str">
            <v>OPE.B14.KEL2</v>
          </cell>
          <cell r="I193">
            <v>14307</v>
          </cell>
          <cell r="J193">
            <v>40175</v>
          </cell>
          <cell r="K193">
            <v>43799</v>
          </cell>
          <cell r="L193">
            <v>73</v>
          </cell>
          <cell r="M193">
            <v>120</v>
          </cell>
          <cell r="N193">
            <v>47</v>
          </cell>
          <cell r="O193">
            <v>35323146</v>
          </cell>
          <cell r="P193">
            <v>4681579</v>
          </cell>
          <cell r="Q193">
            <v>180060</v>
          </cell>
          <cell r="R193">
            <v>1620540</v>
          </cell>
          <cell r="T193">
            <v>180060</v>
          </cell>
          <cell r="U193">
            <v>180060</v>
          </cell>
          <cell r="V193">
            <v>180060</v>
          </cell>
          <cell r="W193">
            <v>2160720</v>
          </cell>
          <cell r="Y193">
            <v>180060</v>
          </cell>
          <cell r="Z193">
            <v>180060</v>
          </cell>
          <cell r="AA193">
            <v>180060</v>
          </cell>
          <cell r="AB193">
            <v>180060</v>
          </cell>
          <cell r="AC193">
            <v>180060</v>
          </cell>
          <cell r="AD193">
            <v>180060</v>
          </cell>
          <cell r="AE193">
            <v>180060</v>
          </cell>
          <cell r="AF193">
            <v>180060</v>
          </cell>
          <cell r="AG193">
            <v>180060</v>
          </cell>
          <cell r="AH193">
            <v>180060</v>
          </cell>
          <cell r="AI193">
            <v>180060</v>
          </cell>
          <cell r="AJ193">
            <v>180060</v>
          </cell>
          <cell r="AK193">
            <v>2160720</v>
          </cell>
        </row>
        <row r="194">
          <cell r="E194">
            <v>6827</v>
          </cell>
          <cell r="F194" t="str">
            <v>BAGGAGE CART 14308</v>
          </cell>
          <cell r="G194">
            <v>10</v>
          </cell>
          <cell r="H194" t="str">
            <v>OPE.B14.KEL2</v>
          </cell>
          <cell r="I194">
            <v>14308</v>
          </cell>
          <cell r="J194">
            <v>40175</v>
          </cell>
          <cell r="K194">
            <v>43799</v>
          </cell>
          <cell r="L194">
            <v>73</v>
          </cell>
          <cell r="M194">
            <v>120</v>
          </cell>
          <cell r="N194">
            <v>47</v>
          </cell>
          <cell r="O194">
            <v>35323146</v>
          </cell>
          <cell r="P194">
            <v>4681579</v>
          </cell>
          <cell r="Q194">
            <v>180060</v>
          </cell>
          <cell r="R194">
            <v>1620540</v>
          </cell>
          <cell r="T194">
            <v>180060</v>
          </cell>
          <cell r="U194">
            <v>180060</v>
          </cell>
          <cell r="V194">
            <v>180060</v>
          </cell>
          <cell r="W194">
            <v>2160720</v>
          </cell>
          <cell r="Y194">
            <v>180060</v>
          </cell>
          <cell r="Z194">
            <v>180060</v>
          </cell>
          <cell r="AA194">
            <v>180060</v>
          </cell>
          <cell r="AB194">
            <v>180060</v>
          </cell>
          <cell r="AC194">
            <v>180060</v>
          </cell>
          <cell r="AD194">
            <v>180060</v>
          </cell>
          <cell r="AE194">
            <v>180060</v>
          </cell>
          <cell r="AF194">
            <v>180060</v>
          </cell>
          <cell r="AG194">
            <v>180060</v>
          </cell>
          <cell r="AH194">
            <v>180060</v>
          </cell>
          <cell r="AI194">
            <v>180060</v>
          </cell>
          <cell r="AJ194">
            <v>180060</v>
          </cell>
          <cell r="AK194">
            <v>2160720</v>
          </cell>
        </row>
        <row r="195">
          <cell r="E195">
            <v>6828</v>
          </cell>
          <cell r="F195" t="str">
            <v>BAGGAGE CART 14309</v>
          </cell>
          <cell r="G195">
            <v>10</v>
          </cell>
          <cell r="H195" t="str">
            <v>OPE.B14.KEL2</v>
          </cell>
          <cell r="I195">
            <v>14309</v>
          </cell>
          <cell r="J195">
            <v>40175</v>
          </cell>
          <cell r="K195">
            <v>43799</v>
          </cell>
          <cell r="L195">
            <v>73</v>
          </cell>
          <cell r="M195">
            <v>120</v>
          </cell>
          <cell r="N195">
            <v>47</v>
          </cell>
          <cell r="O195">
            <v>35323146</v>
          </cell>
          <cell r="P195">
            <v>4681579</v>
          </cell>
          <cell r="Q195">
            <v>180060</v>
          </cell>
          <cell r="R195">
            <v>1620540</v>
          </cell>
          <cell r="T195">
            <v>180060</v>
          </cell>
          <cell r="U195">
            <v>180060</v>
          </cell>
          <cell r="V195">
            <v>180060</v>
          </cell>
          <cell r="W195">
            <v>2160720</v>
          </cell>
          <cell r="Y195">
            <v>180060</v>
          </cell>
          <cell r="Z195">
            <v>180060</v>
          </cell>
          <cell r="AA195">
            <v>180060</v>
          </cell>
          <cell r="AB195">
            <v>180060</v>
          </cell>
          <cell r="AC195">
            <v>180060</v>
          </cell>
          <cell r="AD195">
            <v>180060</v>
          </cell>
          <cell r="AE195">
            <v>180060</v>
          </cell>
          <cell r="AF195">
            <v>180060</v>
          </cell>
          <cell r="AG195">
            <v>180060</v>
          </cell>
          <cell r="AH195">
            <v>180060</v>
          </cell>
          <cell r="AI195">
            <v>180060</v>
          </cell>
          <cell r="AJ195">
            <v>180060</v>
          </cell>
          <cell r="AK195">
            <v>2160720</v>
          </cell>
        </row>
        <row r="196">
          <cell r="E196">
            <v>6829</v>
          </cell>
          <cell r="F196" t="str">
            <v>BAGGAGE CART 14310</v>
          </cell>
          <cell r="G196">
            <v>10</v>
          </cell>
          <cell r="H196" t="str">
            <v>OPE.B14.KEL2</v>
          </cell>
          <cell r="I196">
            <v>14310</v>
          </cell>
          <cell r="J196">
            <v>40175</v>
          </cell>
          <cell r="K196">
            <v>43799</v>
          </cell>
          <cell r="L196">
            <v>73</v>
          </cell>
          <cell r="M196">
            <v>120</v>
          </cell>
          <cell r="N196">
            <v>47</v>
          </cell>
          <cell r="O196">
            <v>35323146</v>
          </cell>
          <cell r="P196">
            <v>4681579</v>
          </cell>
          <cell r="Q196">
            <v>180060</v>
          </cell>
          <cell r="R196">
            <v>1620540</v>
          </cell>
          <cell r="T196">
            <v>180060</v>
          </cell>
          <cell r="U196">
            <v>180060</v>
          </cell>
          <cell r="V196">
            <v>180060</v>
          </cell>
          <cell r="W196">
            <v>2160720</v>
          </cell>
          <cell r="Y196">
            <v>180060</v>
          </cell>
          <cell r="Z196">
            <v>180060</v>
          </cell>
          <cell r="AA196">
            <v>180060</v>
          </cell>
          <cell r="AB196">
            <v>180060</v>
          </cell>
          <cell r="AC196">
            <v>180060</v>
          </cell>
          <cell r="AD196">
            <v>180060</v>
          </cell>
          <cell r="AE196">
            <v>180060</v>
          </cell>
          <cell r="AF196">
            <v>180060</v>
          </cell>
          <cell r="AG196">
            <v>180060</v>
          </cell>
          <cell r="AH196">
            <v>180060</v>
          </cell>
          <cell r="AI196">
            <v>180060</v>
          </cell>
          <cell r="AJ196">
            <v>180060</v>
          </cell>
          <cell r="AK196">
            <v>2160720</v>
          </cell>
        </row>
        <row r="197">
          <cell r="E197">
            <v>6830</v>
          </cell>
          <cell r="F197" t="str">
            <v>BAGGAGE CART 14311</v>
          </cell>
          <cell r="G197">
            <v>10</v>
          </cell>
          <cell r="H197" t="str">
            <v>OPE.B14.KEL2</v>
          </cell>
          <cell r="I197">
            <v>14311</v>
          </cell>
          <cell r="J197">
            <v>40175</v>
          </cell>
          <cell r="K197">
            <v>43799</v>
          </cell>
          <cell r="L197">
            <v>73</v>
          </cell>
          <cell r="M197">
            <v>120</v>
          </cell>
          <cell r="N197">
            <v>47</v>
          </cell>
          <cell r="O197">
            <v>35323146</v>
          </cell>
          <cell r="P197">
            <v>4681579</v>
          </cell>
          <cell r="Q197">
            <v>180060</v>
          </cell>
          <cell r="R197">
            <v>1620540</v>
          </cell>
          <cell r="T197">
            <v>180060</v>
          </cell>
          <cell r="U197">
            <v>180060</v>
          </cell>
          <cell r="V197">
            <v>180060</v>
          </cell>
          <cell r="W197">
            <v>2160720</v>
          </cell>
          <cell r="Y197">
            <v>180060</v>
          </cell>
          <cell r="Z197">
            <v>180060</v>
          </cell>
          <cell r="AA197">
            <v>180060</v>
          </cell>
          <cell r="AB197">
            <v>180060</v>
          </cell>
          <cell r="AC197">
            <v>180060</v>
          </cell>
          <cell r="AD197">
            <v>180060</v>
          </cell>
          <cell r="AE197">
            <v>180060</v>
          </cell>
          <cell r="AF197">
            <v>180060</v>
          </cell>
          <cell r="AG197">
            <v>180060</v>
          </cell>
          <cell r="AH197">
            <v>180060</v>
          </cell>
          <cell r="AI197">
            <v>180060</v>
          </cell>
          <cell r="AJ197">
            <v>180060</v>
          </cell>
          <cell r="AK197">
            <v>2160720</v>
          </cell>
        </row>
        <row r="198">
          <cell r="E198">
            <v>6831</v>
          </cell>
          <cell r="F198" t="str">
            <v>BAGGAGE CART 14316</v>
          </cell>
          <cell r="G198">
            <v>10</v>
          </cell>
          <cell r="H198" t="str">
            <v>OPE.B14.KEL2</v>
          </cell>
          <cell r="I198">
            <v>14316</v>
          </cell>
          <cell r="J198">
            <v>40175</v>
          </cell>
          <cell r="K198">
            <v>43799</v>
          </cell>
          <cell r="L198">
            <v>73</v>
          </cell>
          <cell r="M198">
            <v>120</v>
          </cell>
          <cell r="N198">
            <v>47</v>
          </cell>
          <cell r="O198">
            <v>35323146</v>
          </cell>
          <cell r="P198">
            <v>4681579</v>
          </cell>
          <cell r="Q198">
            <v>180060</v>
          </cell>
          <cell r="R198">
            <v>1620540</v>
          </cell>
          <cell r="T198">
            <v>180060</v>
          </cell>
          <cell r="U198">
            <v>180060</v>
          </cell>
          <cell r="V198">
            <v>180060</v>
          </cell>
          <cell r="W198">
            <v>2160720</v>
          </cell>
          <cell r="Y198">
            <v>180060</v>
          </cell>
          <cell r="Z198">
            <v>180060</v>
          </cell>
          <cell r="AA198">
            <v>180060</v>
          </cell>
          <cell r="AB198">
            <v>180060</v>
          </cell>
          <cell r="AC198">
            <v>180060</v>
          </cell>
          <cell r="AD198">
            <v>180060</v>
          </cell>
          <cell r="AE198">
            <v>180060</v>
          </cell>
          <cell r="AF198">
            <v>180060</v>
          </cell>
          <cell r="AG198">
            <v>180060</v>
          </cell>
          <cell r="AH198">
            <v>180060</v>
          </cell>
          <cell r="AI198">
            <v>180060</v>
          </cell>
          <cell r="AJ198">
            <v>180060</v>
          </cell>
          <cell r="AK198">
            <v>2160720</v>
          </cell>
        </row>
        <row r="199">
          <cell r="E199">
            <v>6832</v>
          </cell>
          <cell r="F199" t="str">
            <v>BAGGAGE CART 14317</v>
          </cell>
          <cell r="G199">
            <v>10</v>
          </cell>
          <cell r="H199" t="str">
            <v>OPE.B14.KEL2</v>
          </cell>
          <cell r="I199">
            <v>14317</v>
          </cell>
          <cell r="J199">
            <v>40175</v>
          </cell>
          <cell r="K199">
            <v>43799</v>
          </cell>
          <cell r="L199">
            <v>73</v>
          </cell>
          <cell r="M199">
            <v>120</v>
          </cell>
          <cell r="N199">
            <v>47</v>
          </cell>
          <cell r="O199">
            <v>35323146</v>
          </cell>
          <cell r="P199">
            <v>4681579</v>
          </cell>
          <cell r="Q199">
            <v>180060</v>
          </cell>
          <cell r="R199">
            <v>1620540</v>
          </cell>
          <cell r="T199">
            <v>180060</v>
          </cell>
          <cell r="U199">
            <v>180060</v>
          </cell>
          <cell r="V199">
            <v>180060</v>
          </cell>
          <cell r="W199">
            <v>2160720</v>
          </cell>
          <cell r="Y199">
            <v>180060</v>
          </cell>
          <cell r="Z199">
            <v>180060</v>
          </cell>
          <cell r="AA199">
            <v>180060</v>
          </cell>
          <cell r="AB199">
            <v>180060</v>
          </cell>
          <cell r="AC199">
            <v>180060</v>
          </cell>
          <cell r="AD199">
            <v>180060</v>
          </cell>
          <cell r="AE199">
            <v>180060</v>
          </cell>
          <cell r="AF199">
            <v>180060</v>
          </cell>
          <cell r="AG199">
            <v>180060</v>
          </cell>
          <cell r="AH199">
            <v>180060</v>
          </cell>
          <cell r="AI199">
            <v>180060</v>
          </cell>
          <cell r="AJ199">
            <v>180060</v>
          </cell>
          <cell r="AK199">
            <v>2160720</v>
          </cell>
        </row>
        <row r="200">
          <cell r="E200">
            <v>6833</v>
          </cell>
          <cell r="F200" t="str">
            <v>BAGGAGE CART 14318</v>
          </cell>
          <cell r="G200">
            <v>10</v>
          </cell>
          <cell r="H200" t="str">
            <v>OPE.B14.KEL2</v>
          </cell>
          <cell r="I200">
            <v>14318</v>
          </cell>
          <cell r="J200">
            <v>40175</v>
          </cell>
          <cell r="K200">
            <v>43799</v>
          </cell>
          <cell r="L200">
            <v>73</v>
          </cell>
          <cell r="M200">
            <v>120</v>
          </cell>
          <cell r="N200">
            <v>47</v>
          </cell>
          <cell r="O200">
            <v>35323146</v>
          </cell>
          <cell r="P200">
            <v>4681579</v>
          </cell>
          <cell r="Q200">
            <v>180060</v>
          </cell>
          <cell r="R200">
            <v>1620540</v>
          </cell>
          <cell r="T200">
            <v>180060</v>
          </cell>
          <cell r="U200">
            <v>180060</v>
          </cell>
          <cell r="V200">
            <v>180060</v>
          </cell>
          <cell r="W200">
            <v>2160720</v>
          </cell>
          <cell r="Y200">
            <v>180060</v>
          </cell>
          <cell r="Z200">
            <v>180060</v>
          </cell>
          <cell r="AA200">
            <v>180060</v>
          </cell>
          <cell r="AB200">
            <v>180060</v>
          </cell>
          <cell r="AC200">
            <v>180060</v>
          </cell>
          <cell r="AD200">
            <v>180060</v>
          </cell>
          <cell r="AE200">
            <v>180060</v>
          </cell>
          <cell r="AF200">
            <v>180060</v>
          </cell>
          <cell r="AG200">
            <v>180060</v>
          </cell>
          <cell r="AH200">
            <v>180060</v>
          </cell>
          <cell r="AI200">
            <v>180060</v>
          </cell>
          <cell r="AJ200">
            <v>180060</v>
          </cell>
          <cell r="AK200">
            <v>2160720</v>
          </cell>
        </row>
        <row r="201">
          <cell r="E201">
            <v>6834</v>
          </cell>
          <cell r="F201" t="str">
            <v>BAGGAGE CART 14319</v>
          </cell>
          <cell r="G201">
            <v>10</v>
          </cell>
          <cell r="H201" t="str">
            <v>OPE.B14.KEL2</v>
          </cell>
          <cell r="I201">
            <v>14319</v>
          </cell>
          <cell r="J201">
            <v>40175</v>
          </cell>
          <cell r="K201">
            <v>43799</v>
          </cell>
          <cell r="L201">
            <v>73</v>
          </cell>
          <cell r="M201">
            <v>120</v>
          </cell>
          <cell r="N201">
            <v>47</v>
          </cell>
          <cell r="O201">
            <v>35323146</v>
          </cell>
          <cell r="P201">
            <v>4681579</v>
          </cell>
          <cell r="Q201">
            <v>180060</v>
          </cell>
          <cell r="R201">
            <v>1620540</v>
          </cell>
          <cell r="T201">
            <v>180060</v>
          </cell>
          <cell r="U201">
            <v>180060</v>
          </cell>
          <cell r="V201">
            <v>180060</v>
          </cell>
          <cell r="W201">
            <v>2160720</v>
          </cell>
          <cell r="Y201">
            <v>180060</v>
          </cell>
          <cell r="Z201">
            <v>180060</v>
          </cell>
          <cell r="AA201">
            <v>180060</v>
          </cell>
          <cell r="AB201">
            <v>180060</v>
          </cell>
          <cell r="AC201">
            <v>180060</v>
          </cell>
          <cell r="AD201">
            <v>180060</v>
          </cell>
          <cell r="AE201">
            <v>180060</v>
          </cell>
          <cell r="AF201">
            <v>180060</v>
          </cell>
          <cell r="AG201">
            <v>180060</v>
          </cell>
          <cell r="AH201">
            <v>180060</v>
          </cell>
          <cell r="AI201">
            <v>180060</v>
          </cell>
          <cell r="AJ201">
            <v>180060</v>
          </cell>
          <cell r="AK201">
            <v>2160720</v>
          </cell>
        </row>
        <row r="202">
          <cell r="E202">
            <v>6835</v>
          </cell>
          <cell r="F202" t="str">
            <v>BAGGAGE CART 14320</v>
          </cell>
          <cell r="G202">
            <v>10</v>
          </cell>
          <cell r="H202" t="str">
            <v>OPE.B14.KEL2</v>
          </cell>
          <cell r="I202">
            <v>14320</v>
          </cell>
          <cell r="J202">
            <v>40175</v>
          </cell>
          <cell r="K202">
            <v>43799</v>
          </cell>
          <cell r="L202">
            <v>73</v>
          </cell>
          <cell r="M202">
            <v>120</v>
          </cell>
          <cell r="N202">
            <v>47</v>
          </cell>
          <cell r="O202">
            <v>35323146</v>
          </cell>
          <cell r="P202">
            <v>4681579</v>
          </cell>
          <cell r="Q202">
            <v>180060</v>
          </cell>
          <cell r="R202">
            <v>1620540</v>
          </cell>
          <cell r="T202">
            <v>180060</v>
          </cell>
          <cell r="U202">
            <v>180060</v>
          </cell>
          <cell r="V202">
            <v>180060</v>
          </cell>
          <cell r="W202">
            <v>2160720</v>
          </cell>
          <cell r="Y202">
            <v>180060</v>
          </cell>
          <cell r="Z202">
            <v>180060</v>
          </cell>
          <cell r="AA202">
            <v>180060</v>
          </cell>
          <cell r="AB202">
            <v>180060</v>
          </cell>
          <cell r="AC202">
            <v>180060</v>
          </cell>
          <cell r="AD202">
            <v>180060</v>
          </cell>
          <cell r="AE202">
            <v>180060</v>
          </cell>
          <cell r="AF202">
            <v>180060</v>
          </cell>
          <cell r="AG202">
            <v>180060</v>
          </cell>
          <cell r="AH202">
            <v>180060</v>
          </cell>
          <cell r="AI202">
            <v>180060</v>
          </cell>
          <cell r="AJ202">
            <v>180060</v>
          </cell>
          <cell r="AK202">
            <v>2160720</v>
          </cell>
        </row>
        <row r="203">
          <cell r="E203">
            <v>6836</v>
          </cell>
          <cell r="F203" t="str">
            <v>BAGGAGE CART 14321</v>
          </cell>
          <cell r="G203">
            <v>10</v>
          </cell>
          <cell r="H203" t="str">
            <v>OPE.B14.KEL2</v>
          </cell>
          <cell r="I203">
            <v>14321</v>
          </cell>
          <cell r="J203">
            <v>40175</v>
          </cell>
          <cell r="K203">
            <v>43799</v>
          </cell>
          <cell r="L203">
            <v>73</v>
          </cell>
          <cell r="M203">
            <v>120</v>
          </cell>
          <cell r="N203">
            <v>47</v>
          </cell>
          <cell r="O203">
            <v>35323146</v>
          </cell>
          <cell r="P203">
            <v>4681579</v>
          </cell>
          <cell r="Q203">
            <v>180060</v>
          </cell>
          <cell r="R203">
            <v>1620540</v>
          </cell>
          <cell r="T203">
            <v>180060</v>
          </cell>
          <cell r="U203">
            <v>180060</v>
          </cell>
          <cell r="V203">
            <v>180060</v>
          </cell>
          <cell r="W203">
            <v>2160720</v>
          </cell>
          <cell r="Y203">
            <v>180060</v>
          </cell>
          <cell r="Z203">
            <v>180060</v>
          </cell>
          <cell r="AA203">
            <v>180060</v>
          </cell>
          <cell r="AB203">
            <v>180060</v>
          </cell>
          <cell r="AC203">
            <v>180060</v>
          </cell>
          <cell r="AD203">
            <v>180060</v>
          </cell>
          <cell r="AE203">
            <v>180060</v>
          </cell>
          <cell r="AF203">
            <v>180060</v>
          </cell>
          <cell r="AG203">
            <v>180060</v>
          </cell>
          <cell r="AH203">
            <v>180060</v>
          </cell>
          <cell r="AI203">
            <v>180060</v>
          </cell>
          <cell r="AJ203">
            <v>180060</v>
          </cell>
          <cell r="AK203">
            <v>2160720</v>
          </cell>
        </row>
        <row r="204">
          <cell r="E204">
            <v>6837</v>
          </cell>
          <cell r="F204" t="str">
            <v>PAX STEP MANUAL 95050</v>
          </cell>
          <cell r="G204">
            <v>10</v>
          </cell>
          <cell r="H204" t="str">
            <v>OPE.B05.KEL2</v>
          </cell>
          <cell r="I204">
            <v>95050</v>
          </cell>
          <cell r="J204">
            <v>40169</v>
          </cell>
          <cell r="K204">
            <v>43799</v>
          </cell>
          <cell r="L204">
            <v>73</v>
          </cell>
          <cell r="M204">
            <v>120</v>
          </cell>
          <cell r="N204">
            <v>47</v>
          </cell>
          <cell r="O204">
            <v>43000000</v>
          </cell>
          <cell r="P204">
            <v>5699030</v>
          </cell>
          <cell r="Q204">
            <v>219193</v>
          </cell>
          <cell r="R204">
            <v>1972737</v>
          </cell>
          <cell r="T204">
            <v>219193</v>
          </cell>
          <cell r="U204">
            <v>219193</v>
          </cell>
          <cell r="V204">
            <v>219193</v>
          </cell>
          <cell r="W204">
            <v>2630316</v>
          </cell>
          <cell r="Y204">
            <v>219193</v>
          </cell>
          <cell r="Z204">
            <v>219193</v>
          </cell>
          <cell r="AA204">
            <v>219193</v>
          </cell>
          <cell r="AB204">
            <v>219193</v>
          </cell>
          <cell r="AC204">
            <v>219193</v>
          </cell>
          <cell r="AD204">
            <v>219193</v>
          </cell>
          <cell r="AE204">
            <v>219193</v>
          </cell>
          <cell r="AF204">
            <v>219193</v>
          </cell>
          <cell r="AG204">
            <v>219193</v>
          </cell>
          <cell r="AH204">
            <v>219193</v>
          </cell>
          <cell r="AI204">
            <v>219193</v>
          </cell>
          <cell r="AJ204">
            <v>219193</v>
          </cell>
          <cell r="AK204">
            <v>2630316</v>
          </cell>
        </row>
        <row r="205">
          <cell r="E205">
            <v>6838</v>
          </cell>
          <cell r="F205" t="str">
            <v>PAX STEP MANUAL 95051</v>
          </cell>
          <cell r="G205">
            <v>10</v>
          </cell>
          <cell r="H205" t="str">
            <v>OPE.B05.KEL2</v>
          </cell>
          <cell r="I205">
            <v>95051</v>
          </cell>
          <cell r="J205">
            <v>40169</v>
          </cell>
          <cell r="K205">
            <v>43799</v>
          </cell>
          <cell r="L205">
            <v>73</v>
          </cell>
          <cell r="M205">
            <v>120</v>
          </cell>
          <cell r="N205">
            <v>47</v>
          </cell>
          <cell r="O205">
            <v>43000000</v>
          </cell>
          <cell r="P205">
            <v>5699030</v>
          </cell>
          <cell r="Q205">
            <v>219193</v>
          </cell>
          <cell r="R205">
            <v>1972737</v>
          </cell>
          <cell r="T205">
            <v>219193</v>
          </cell>
          <cell r="U205">
            <v>219193</v>
          </cell>
          <cell r="V205">
            <v>219193</v>
          </cell>
          <cell r="W205">
            <v>2630316</v>
          </cell>
          <cell r="Y205">
            <v>219193</v>
          </cell>
          <cell r="Z205">
            <v>219193</v>
          </cell>
          <cell r="AA205">
            <v>219193</v>
          </cell>
          <cell r="AB205">
            <v>219193</v>
          </cell>
          <cell r="AC205">
            <v>219193</v>
          </cell>
          <cell r="AD205">
            <v>219193</v>
          </cell>
          <cell r="AE205">
            <v>219193</v>
          </cell>
          <cell r="AF205">
            <v>219193</v>
          </cell>
          <cell r="AG205">
            <v>219193</v>
          </cell>
          <cell r="AH205">
            <v>219193</v>
          </cell>
          <cell r="AI205">
            <v>219193</v>
          </cell>
          <cell r="AJ205">
            <v>219193</v>
          </cell>
          <cell r="AK205">
            <v>2630316</v>
          </cell>
        </row>
        <row r="206">
          <cell r="E206">
            <v>6839</v>
          </cell>
          <cell r="F206" t="str">
            <v>PAX STEP MANUAL 95052</v>
          </cell>
          <cell r="G206">
            <v>10</v>
          </cell>
          <cell r="H206" t="str">
            <v>OPE.B05.KEL2</v>
          </cell>
          <cell r="I206">
            <v>95052</v>
          </cell>
          <cell r="J206">
            <v>40169</v>
          </cell>
          <cell r="K206">
            <v>43799</v>
          </cell>
          <cell r="L206">
            <v>73</v>
          </cell>
          <cell r="M206">
            <v>120</v>
          </cell>
          <cell r="N206">
            <v>47</v>
          </cell>
          <cell r="O206">
            <v>43000000</v>
          </cell>
          <cell r="P206">
            <v>5699030</v>
          </cell>
          <cell r="Q206">
            <v>219193</v>
          </cell>
          <cell r="R206">
            <v>1972737</v>
          </cell>
          <cell r="T206">
            <v>219193</v>
          </cell>
          <cell r="U206">
            <v>219193</v>
          </cell>
          <cell r="V206">
            <v>219193</v>
          </cell>
          <cell r="W206">
            <v>2630316</v>
          </cell>
          <cell r="Y206">
            <v>219193</v>
          </cell>
          <cell r="Z206">
            <v>219193</v>
          </cell>
          <cell r="AA206">
            <v>219193</v>
          </cell>
          <cell r="AB206">
            <v>219193</v>
          </cell>
          <cell r="AC206">
            <v>219193</v>
          </cell>
          <cell r="AD206">
            <v>219193</v>
          </cell>
          <cell r="AE206">
            <v>219193</v>
          </cell>
          <cell r="AF206">
            <v>219193</v>
          </cell>
          <cell r="AG206">
            <v>219193</v>
          </cell>
          <cell r="AH206">
            <v>219193</v>
          </cell>
          <cell r="AI206">
            <v>219193</v>
          </cell>
          <cell r="AJ206">
            <v>219193</v>
          </cell>
          <cell r="AK206">
            <v>2630316</v>
          </cell>
        </row>
        <row r="207">
          <cell r="E207">
            <v>6840</v>
          </cell>
          <cell r="F207" t="str">
            <v>PAX STEP MANUAL 95053</v>
          </cell>
          <cell r="G207">
            <v>10</v>
          </cell>
          <cell r="H207" t="str">
            <v>OPE.B05.KEL2</v>
          </cell>
          <cell r="I207">
            <v>95053</v>
          </cell>
          <cell r="J207">
            <v>40169</v>
          </cell>
          <cell r="K207">
            <v>43799</v>
          </cell>
          <cell r="L207">
            <v>73</v>
          </cell>
          <cell r="M207">
            <v>120</v>
          </cell>
          <cell r="N207">
            <v>47</v>
          </cell>
          <cell r="O207">
            <v>43000000</v>
          </cell>
          <cell r="P207">
            <v>5699030</v>
          </cell>
          <cell r="Q207">
            <v>219193</v>
          </cell>
          <cell r="R207">
            <v>1972737</v>
          </cell>
          <cell r="T207">
            <v>219193</v>
          </cell>
          <cell r="U207">
            <v>219193</v>
          </cell>
          <cell r="V207">
            <v>219193</v>
          </cell>
          <cell r="W207">
            <v>2630316</v>
          </cell>
          <cell r="Y207">
            <v>219193</v>
          </cell>
          <cell r="Z207">
            <v>219193</v>
          </cell>
          <cell r="AA207">
            <v>219193</v>
          </cell>
          <cell r="AB207">
            <v>219193</v>
          </cell>
          <cell r="AC207">
            <v>219193</v>
          </cell>
          <cell r="AD207">
            <v>219193</v>
          </cell>
          <cell r="AE207">
            <v>219193</v>
          </cell>
          <cell r="AF207">
            <v>219193</v>
          </cell>
          <cell r="AG207">
            <v>219193</v>
          </cell>
          <cell r="AH207">
            <v>219193</v>
          </cell>
          <cell r="AI207">
            <v>219193</v>
          </cell>
          <cell r="AJ207">
            <v>219193</v>
          </cell>
          <cell r="AK207">
            <v>2630316</v>
          </cell>
        </row>
        <row r="208">
          <cell r="E208">
            <v>6841</v>
          </cell>
          <cell r="F208" t="str">
            <v>PAX STEP MANUAL 95054</v>
          </cell>
          <cell r="G208">
            <v>10</v>
          </cell>
          <cell r="H208" t="str">
            <v>OPE.B05.KEL2</v>
          </cell>
          <cell r="I208">
            <v>95054</v>
          </cell>
          <cell r="J208">
            <v>40169</v>
          </cell>
          <cell r="K208">
            <v>43799</v>
          </cell>
          <cell r="L208">
            <v>73</v>
          </cell>
          <cell r="M208">
            <v>120</v>
          </cell>
          <cell r="N208">
            <v>47</v>
          </cell>
          <cell r="O208">
            <v>43000000</v>
          </cell>
          <cell r="P208">
            <v>5699030</v>
          </cell>
          <cell r="Q208">
            <v>219193</v>
          </cell>
          <cell r="R208">
            <v>1972737</v>
          </cell>
          <cell r="T208">
            <v>219193</v>
          </cell>
          <cell r="U208">
            <v>219193</v>
          </cell>
          <cell r="V208">
            <v>219193</v>
          </cell>
          <cell r="W208">
            <v>2630316</v>
          </cell>
          <cell r="Y208">
            <v>219193</v>
          </cell>
          <cell r="Z208">
            <v>219193</v>
          </cell>
          <cell r="AA208">
            <v>219193</v>
          </cell>
          <cell r="AB208">
            <v>219193</v>
          </cell>
          <cell r="AC208">
            <v>219193</v>
          </cell>
          <cell r="AD208">
            <v>219193</v>
          </cell>
          <cell r="AE208">
            <v>219193</v>
          </cell>
          <cell r="AF208">
            <v>219193</v>
          </cell>
          <cell r="AG208">
            <v>219193</v>
          </cell>
          <cell r="AH208">
            <v>219193</v>
          </cell>
          <cell r="AI208">
            <v>219193</v>
          </cell>
          <cell r="AJ208">
            <v>219193</v>
          </cell>
          <cell r="AK208">
            <v>2630316</v>
          </cell>
        </row>
        <row r="209">
          <cell r="E209">
            <v>6842</v>
          </cell>
          <cell r="F209" t="str">
            <v>PAX STEP MANUAL 95055</v>
          </cell>
          <cell r="G209">
            <v>10</v>
          </cell>
          <cell r="H209" t="str">
            <v>OPE.B05.KEL2</v>
          </cell>
          <cell r="I209">
            <v>95055</v>
          </cell>
          <cell r="J209">
            <v>40169</v>
          </cell>
          <cell r="K209">
            <v>43799</v>
          </cell>
          <cell r="L209">
            <v>73</v>
          </cell>
          <cell r="M209">
            <v>120</v>
          </cell>
          <cell r="N209">
            <v>47</v>
          </cell>
          <cell r="O209">
            <v>43000000</v>
          </cell>
          <cell r="P209">
            <v>5699030</v>
          </cell>
          <cell r="Q209">
            <v>219193</v>
          </cell>
          <cell r="R209">
            <v>1972737</v>
          </cell>
          <cell r="T209">
            <v>219193</v>
          </cell>
          <cell r="U209">
            <v>219193</v>
          </cell>
          <cell r="V209">
            <v>219193</v>
          </cell>
          <cell r="W209">
            <v>2630316</v>
          </cell>
          <cell r="Y209">
            <v>219193</v>
          </cell>
          <cell r="Z209">
            <v>219193</v>
          </cell>
          <cell r="AA209">
            <v>219193</v>
          </cell>
          <cell r="AB209">
            <v>219193</v>
          </cell>
          <cell r="AC209">
            <v>219193</v>
          </cell>
          <cell r="AD209">
            <v>219193</v>
          </cell>
          <cell r="AE209">
            <v>219193</v>
          </cell>
          <cell r="AF209">
            <v>219193</v>
          </cell>
          <cell r="AG209">
            <v>219193</v>
          </cell>
          <cell r="AH209">
            <v>219193</v>
          </cell>
          <cell r="AI209">
            <v>219193</v>
          </cell>
          <cell r="AJ209">
            <v>219193</v>
          </cell>
          <cell r="AK209">
            <v>2630316</v>
          </cell>
        </row>
        <row r="210">
          <cell r="E210">
            <v>6843</v>
          </cell>
          <cell r="F210" t="str">
            <v>PAX STEP MANUAL 95023</v>
          </cell>
          <cell r="G210">
            <v>10</v>
          </cell>
          <cell r="H210" t="str">
            <v>OPE.B05.KEL2</v>
          </cell>
          <cell r="I210">
            <v>95023</v>
          </cell>
          <cell r="J210">
            <v>40169</v>
          </cell>
          <cell r="K210">
            <v>43799</v>
          </cell>
          <cell r="L210">
            <v>73</v>
          </cell>
          <cell r="M210">
            <v>120</v>
          </cell>
          <cell r="N210">
            <v>47</v>
          </cell>
          <cell r="O210">
            <v>43000000</v>
          </cell>
          <cell r="P210">
            <v>5699030</v>
          </cell>
          <cell r="Q210">
            <v>219193</v>
          </cell>
          <cell r="R210">
            <v>1972737</v>
          </cell>
          <cell r="T210">
            <v>219193</v>
          </cell>
          <cell r="U210">
            <v>219193</v>
          </cell>
          <cell r="V210">
            <v>219193</v>
          </cell>
          <cell r="W210">
            <v>2630316</v>
          </cell>
          <cell r="Y210">
            <v>219193</v>
          </cell>
          <cell r="Z210">
            <v>219193</v>
          </cell>
          <cell r="AA210">
            <v>219193</v>
          </cell>
          <cell r="AB210">
            <v>219193</v>
          </cell>
          <cell r="AC210">
            <v>219193</v>
          </cell>
          <cell r="AD210">
            <v>219193</v>
          </cell>
          <cell r="AE210">
            <v>219193</v>
          </cell>
          <cell r="AF210">
            <v>219193</v>
          </cell>
          <cell r="AG210">
            <v>219193</v>
          </cell>
          <cell r="AH210">
            <v>219193</v>
          </cell>
          <cell r="AI210">
            <v>219193</v>
          </cell>
          <cell r="AJ210">
            <v>219193</v>
          </cell>
          <cell r="AK210">
            <v>2630316</v>
          </cell>
        </row>
        <row r="211">
          <cell r="E211">
            <v>6844</v>
          </cell>
          <cell r="F211" t="str">
            <v>CONVEYOR BELT MANUAL 92031</v>
          </cell>
          <cell r="G211">
            <v>10</v>
          </cell>
          <cell r="H211" t="str">
            <v>OPE.B02.KEL2</v>
          </cell>
          <cell r="I211">
            <v>92031</v>
          </cell>
          <cell r="J211">
            <v>40169</v>
          </cell>
          <cell r="K211">
            <v>43799</v>
          </cell>
          <cell r="L211">
            <v>73</v>
          </cell>
          <cell r="M211">
            <v>120</v>
          </cell>
          <cell r="N211">
            <v>47</v>
          </cell>
          <cell r="O211">
            <v>145000000</v>
          </cell>
          <cell r="P211">
            <v>19217643</v>
          </cell>
          <cell r="Q211">
            <v>739140</v>
          </cell>
          <cell r="R211">
            <v>6652260</v>
          </cell>
          <cell r="T211">
            <v>739140</v>
          </cell>
          <cell r="U211">
            <v>739140</v>
          </cell>
          <cell r="V211">
            <v>739140</v>
          </cell>
          <cell r="W211">
            <v>8869680</v>
          </cell>
          <cell r="Y211">
            <v>739140</v>
          </cell>
          <cell r="Z211">
            <v>739140</v>
          </cell>
          <cell r="AA211">
            <v>739140</v>
          </cell>
          <cell r="AB211">
            <v>739140</v>
          </cell>
          <cell r="AC211">
            <v>739140</v>
          </cell>
          <cell r="AD211">
            <v>739140</v>
          </cell>
          <cell r="AE211">
            <v>739140</v>
          </cell>
          <cell r="AF211">
            <v>739140</v>
          </cell>
          <cell r="AG211">
            <v>739140</v>
          </cell>
          <cell r="AH211">
            <v>739140</v>
          </cell>
          <cell r="AI211">
            <v>739140</v>
          </cell>
          <cell r="AJ211">
            <v>739140</v>
          </cell>
          <cell r="AK211">
            <v>8869680</v>
          </cell>
        </row>
        <row r="212">
          <cell r="E212">
            <v>6845</v>
          </cell>
          <cell r="F212" t="str">
            <v>CONVEYOR BELT MANUAL 92045</v>
          </cell>
          <cell r="G212">
            <v>10</v>
          </cell>
          <cell r="H212" t="str">
            <v>OPE.B02.KEL2</v>
          </cell>
          <cell r="I212">
            <v>92045</v>
          </cell>
          <cell r="J212">
            <v>40169</v>
          </cell>
          <cell r="K212">
            <v>43799</v>
          </cell>
          <cell r="L212">
            <v>73</v>
          </cell>
          <cell r="M212">
            <v>120</v>
          </cell>
          <cell r="N212">
            <v>47</v>
          </cell>
          <cell r="O212">
            <v>145000000</v>
          </cell>
          <cell r="P212">
            <v>19217643</v>
          </cell>
          <cell r="Q212">
            <v>739140</v>
          </cell>
          <cell r="R212">
            <v>6652260</v>
          </cell>
          <cell r="T212">
            <v>739140</v>
          </cell>
          <cell r="U212">
            <v>739140</v>
          </cell>
          <cell r="V212">
            <v>739140</v>
          </cell>
          <cell r="W212">
            <v>8869680</v>
          </cell>
          <cell r="Y212">
            <v>739140</v>
          </cell>
          <cell r="Z212">
            <v>739140</v>
          </cell>
          <cell r="AA212">
            <v>739140</v>
          </cell>
          <cell r="AB212">
            <v>739140</v>
          </cell>
          <cell r="AC212">
            <v>739140</v>
          </cell>
          <cell r="AD212">
            <v>739140</v>
          </cell>
          <cell r="AE212">
            <v>739140</v>
          </cell>
          <cell r="AF212">
            <v>739140</v>
          </cell>
          <cell r="AG212">
            <v>739140</v>
          </cell>
          <cell r="AH212">
            <v>739140</v>
          </cell>
          <cell r="AI212">
            <v>739140</v>
          </cell>
          <cell r="AJ212">
            <v>739140</v>
          </cell>
          <cell r="AK212">
            <v>8869680</v>
          </cell>
        </row>
        <row r="213">
          <cell r="E213">
            <v>6846</v>
          </cell>
          <cell r="F213" t="str">
            <v>CONVEYOR BELT MANUAL 92046</v>
          </cell>
          <cell r="G213">
            <v>10</v>
          </cell>
          <cell r="H213" t="str">
            <v>OPE.B02.KEL2</v>
          </cell>
          <cell r="I213">
            <v>92046</v>
          </cell>
          <cell r="J213">
            <v>40169</v>
          </cell>
          <cell r="K213">
            <v>43799</v>
          </cell>
          <cell r="L213">
            <v>73</v>
          </cell>
          <cell r="M213">
            <v>120</v>
          </cell>
          <cell r="N213">
            <v>47</v>
          </cell>
          <cell r="O213">
            <v>145000000</v>
          </cell>
          <cell r="P213">
            <v>19217643</v>
          </cell>
          <cell r="Q213">
            <v>739140</v>
          </cell>
          <cell r="R213">
            <v>6652260</v>
          </cell>
          <cell r="T213">
            <v>739140</v>
          </cell>
          <cell r="U213">
            <v>739140</v>
          </cell>
          <cell r="V213">
            <v>739140</v>
          </cell>
          <cell r="W213">
            <v>8869680</v>
          </cell>
          <cell r="Y213">
            <v>739140</v>
          </cell>
          <cell r="Z213">
            <v>739140</v>
          </cell>
          <cell r="AA213">
            <v>739140</v>
          </cell>
          <cell r="AB213">
            <v>739140</v>
          </cell>
          <cell r="AC213">
            <v>739140</v>
          </cell>
          <cell r="AD213">
            <v>739140</v>
          </cell>
          <cell r="AE213">
            <v>739140</v>
          </cell>
          <cell r="AF213">
            <v>739140</v>
          </cell>
          <cell r="AG213">
            <v>739140</v>
          </cell>
          <cell r="AH213">
            <v>739140</v>
          </cell>
          <cell r="AI213">
            <v>739140</v>
          </cell>
          <cell r="AJ213">
            <v>739140</v>
          </cell>
          <cell r="AK213">
            <v>8869680</v>
          </cell>
        </row>
        <row r="214">
          <cell r="E214">
            <v>6847</v>
          </cell>
          <cell r="F214" t="str">
            <v>CONVEYOR BELT MANUAL 92047</v>
          </cell>
          <cell r="G214">
            <v>10</v>
          </cell>
          <cell r="H214" t="str">
            <v>OPE.B02.KEL2</v>
          </cell>
          <cell r="I214">
            <v>92047</v>
          </cell>
          <cell r="J214">
            <v>40169</v>
          </cell>
          <cell r="K214">
            <v>43799</v>
          </cell>
          <cell r="L214">
            <v>73</v>
          </cell>
          <cell r="M214">
            <v>120</v>
          </cell>
          <cell r="N214">
            <v>47</v>
          </cell>
          <cell r="O214">
            <v>145000000</v>
          </cell>
          <cell r="P214">
            <v>19217643</v>
          </cell>
          <cell r="Q214">
            <v>739140</v>
          </cell>
          <cell r="R214">
            <v>6652260</v>
          </cell>
          <cell r="T214">
            <v>739140</v>
          </cell>
          <cell r="U214">
            <v>739140</v>
          </cell>
          <cell r="V214">
            <v>739140</v>
          </cell>
          <cell r="W214">
            <v>8869680</v>
          </cell>
          <cell r="Y214">
            <v>739140</v>
          </cell>
          <cell r="Z214">
            <v>739140</v>
          </cell>
          <cell r="AA214">
            <v>739140</v>
          </cell>
          <cell r="AB214">
            <v>739140</v>
          </cell>
          <cell r="AC214">
            <v>739140</v>
          </cell>
          <cell r="AD214">
            <v>739140</v>
          </cell>
          <cell r="AE214">
            <v>739140</v>
          </cell>
          <cell r="AF214">
            <v>739140</v>
          </cell>
          <cell r="AG214">
            <v>739140</v>
          </cell>
          <cell r="AH214">
            <v>739140</v>
          </cell>
          <cell r="AI214">
            <v>739140</v>
          </cell>
          <cell r="AJ214">
            <v>739140</v>
          </cell>
          <cell r="AK214">
            <v>8869680</v>
          </cell>
        </row>
        <row r="215">
          <cell r="E215">
            <v>6848</v>
          </cell>
          <cell r="F215" t="str">
            <v>CONVEYOR BELT MANUAL 92048</v>
          </cell>
          <cell r="G215">
            <v>10</v>
          </cell>
          <cell r="H215" t="str">
            <v>OPE.B02.KEL2</v>
          </cell>
          <cell r="I215">
            <v>92048</v>
          </cell>
          <cell r="J215">
            <v>40169</v>
          </cell>
          <cell r="K215">
            <v>43799</v>
          </cell>
          <cell r="L215">
            <v>73</v>
          </cell>
          <cell r="M215">
            <v>120</v>
          </cell>
          <cell r="N215">
            <v>47</v>
          </cell>
          <cell r="O215">
            <v>145000000</v>
          </cell>
          <cell r="P215">
            <v>19217643</v>
          </cell>
          <cell r="Q215">
            <v>739140</v>
          </cell>
          <cell r="R215">
            <v>6652260</v>
          </cell>
          <cell r="T215">
            <v>739140</v>
          </cell>
          <cell r="U215">
            <v>739140</v>
          </cell>
          <cell r="V215">
            <v>739140</v>
          </cell>
          <cell r="W215">
            <v>8869680</v>
          </cell>
          <cell r="Y215">
            <v>739140</v>
          </cell>
          <cell r="Z215">
            <v>739140</v>
          </cell>
          <cell r="AA215">
            <v>739140</v>
          </cell>
          <cell r="AB215">
            <v>739140</v>
          </cell>
          <cell r="AC215">
            <v>739140</v>
          </cell>
          <cell r="AD215">
            <v>739140</v>
          </cell>
          <cell r="AE215">
            <v>739140</v>
          </cell>
          <cell r="AF215">
            <v>739140</v>
          </cell>
          <cell r="AG215">
            <v>739140</v>
          </cell>
          <cell r="AH215">
            <v>739140</v>
          </cell>
          <cell r="AI215">
            <v>739140</v>
          </cell>
          <cell r="AJ215">
            <v>739140</v>
          </cell>
          <cell r="AK215">
            <v>8869680</v>
          </cell>
        </row>
        <row r="216">
          <cell r="E216">
            <v>6849</v>
          </cell>
          <cell r="F216" t="str">
            <v>CONVEYOR BELT MANUAL 92049</v>
          </cell>
          <cell r="G216">
            <v>10</v>
          </cell>
          <cell r="H216" t="str">
            <v>OPE.B02.KEL2</v>
          </cell>
          <cell r="I216">
            <v>92049</v>
          </cell>
          <cell r="J216">
            <v>40169</v>
          </cell>
          <cell r="K216">
            <v>43799</v>
          </cell>
          <cell r="L216">
            <v>73</v>
          </cell>
          <cell r="M216">
            <v>120</v>
          </cell>
          <cell r="N216">
            <v>47</v>
          </cell>
          <cell r="O216">
            <v>145000000</v>
          </cell>
          <cell r="P216">
            <v>19217643</v>
          </cell>
          <cell r="Q216">
            <v>739140</v>
          </cell>
          <cell r="R216">
            <v>6652260</v>
          </cell>
          <cell r="T216">
            <v>739140</v>
          </cell>
          <cell r="U216">
            <v>739140</v>
          </cell>
          <cell r="V216">
            <v>739140</v>
          </cell>
          <cell r="W216">
            <v>8869680</v>
          </cell>
          <cell r="Y216">
            <v>739140</v>
          </cell>
          <cell r="Z216">
            <v>739140</v>
          </cell>
          <cell r="AA216">
            <v>739140</v>
          </cell>
          <cell r="AB216">
            <v>739140</v>
          </cell>
          <cell r="AC216">
            <v>739140</v>
          </cell>
          <cell r="AD216">
            <v>739140</v>
          </cell>
          <cell r="AE216">
            <v>739140</v>
          </cell>
          <cell r="AF216">
            <v>739140</v>
          </cell>
          <cell r="AG216">
            <v>739140</v>
          </cell>
          <cell r="AH216">
            <v>739140</v>
          </cell>
          <cell r="AI216">
            <v>739140</v>
          </cell>
          <cell r="AJ216">
            <v>739140</v>
          </cell>
          <cell r="AK216">
            <v>8869680</v>
          </cell>
        </row>
        <row r="217">
          <cell r="E217">
            <v>6850</v>
          </cell>
          <cell r="F217" t="str">
            <v>CONVEYOR BELT MANUAL 92050</v>
          </cell>
          <cell r="G217">
            <v>10</v>
          </cell>
          <cell r="H217" t="str">
            <v>OPE.B02.KEL2</v>
          </cell>
          <cell r="I217">
            <v>92050</v>
          </cell>
          <cell r="J217">
            <v>40169</v>
          </cell>
          <cell r="K217">
            <v>43799</v>
          </cell>
          <cell r="L217">
            <v>73</v>
          </cell>
          <cell r="M217">
            <v>120</v>
          </cell>
          <cell r="N217">
            <v>47</v>
          </cell>
          <cell r="O217">
            <v>145000000</v>
          </cell>
          <cell r="P217">
            <v>19217643</v>
          </cell>
          <cell r="Q217">
            <v>739140</v>
          </cell>
          <cell r="R217">
            <v>6652260</v>
          </cell>
          <cell r="T217">
            <v>739140</v>
          </cell>
          <cell r="U217">
            <v>739140</v>
          </cell>
          <cell r="V217">
            <v>739140</v>
          </cell>
          <cell r="W217">
            <v>8869680</v>
          </cell>
          <cell r="Y217">
            <v>739140</v>
          </cell>
          <cell r="Z217">
            <v>739140</v>
          </cell>
          <cell r="AA217">
            <v>739140</v>
          </cell>
          <cell r="AB217">
            <v>739140</v>
          </cell>
          <cell r="AC217">
            <v>739140</v>
          </cell>
          <cell r="AD217">
            <v>739140</v>
          </cell>
          <cell r="AE217">
            <v>739140</v>
          </cell>
          <cell r="AF217">
            <v>739140</v>
          </cell>
          <cell r="AG217">
            <v>739140</v>
          </cell>
          <cell r="AH217">
            <v>739140</v>
          </cell>
          <cell r="AI217">
            <v>739140</v>
          </cell>
          <cell r="AJ217">
            <v>739140</v>
          </cell>
          <cell r="AK217">
            <v>8869680</v>
          </cell>
        </row>
        <row r="218">
          <cell r="E218">
            <v>6851</v>
          </cell>
          <cell r="F218" t="str">
            <v>CONVEYOR BELT MANUAL 92051</v>
          </cell>
          <cell r="G218">
            <v>10</v>
          </cell>
          <cell r="H218" t="str">
            <v>OPE.B02.KEL2</v>
          </cell>
          <cell r="I218">
            <v>92051</v>
          </cell>
          <cell r="J218">
            <v>40169</v>
          </cell>
          <cell r="K218">
            <v>43799</v>
          </cell>
          <cell r="L218">
            <v>73</v>
          </cell>
          <cell r="M218">
            <v>120</v>
          </cell>
          <cell r="N218">
            <v>47</v>
          </cell>
          <cell r="O218">
            <v>145000000</v>
          </cell>
          <cell r="P218">
            <v>19217643</v>
          </cell>
          <cell r="Q218">
            <v>739140</v>
          </cell>
          <cell r="R218">
            <v>6652260</v>
          </cell>
          <cell r="T218">
            <v>739140</v>
          </cell>
          <cell r="U218">
            <v>739140</v>
          </cell>
          <cell r="V218">
            <v>739140</v>
          </cell>
          <cell r="W218">
            <v>8869680</v>
          </cell>
          <cell r="Y218">
            <v>739140</v>
          </cell>
          <cell r="Z218">
            <v>739140</v>
          </cell>
          <cell r="AA218">
            <v>739140</v>
          </cell>
          <cell r="AB218">
            <v>739140</v>
          </cell>
          <cell r="AC218">
            <v>739140</v>
          </cell>
          <cell r="AD218">
            <v>739140</v>
          </cell>
          <cell r="AE218">
            <v>739140</v>
          </cell>
          <cell r="AF218">
            <v>739140</v>
          </cell>
          <cell r="AG218">
            <v>739140</v>
          </cell>
          <cell r="AH218">
            <v>739140</v>
          </cell>
          <cell r="AI218">
            <v>739140</v>
          </cell>
          <cell r="AJ218">
            <v>739140</v>
          </cell>
          <cell r="AK218">
            <v>8869680</v>
          </cell>
        </row>
        <row r="219">
          <cell r="E219">
            <v>7012</v>
          </cell>
          <cell r="F219" t="str">
            <v>BAGGAGE CART 14322</v>
          </cell>
          <cell r="G219">
            <v>10</v>
          </cell>
          <cell r="H219" t="str">
            <v>OPE.B14.KEL2</v>
          </cell>
          <cell r="I219">
            <v>14322</v>
          </cell>
          <cell r="J219">
            <v>40197</v>
          </cell>
          <cell r="K219">
            <v>43830</v>
          </cell>
          <cell r="L219">
            <v>72</v>
          </cell>
          <cell r="M219">
            <v>120</v>
          </cell>
          <cell r="N219">
            <v>48</v>
          </cell>
          <cell r="O219">
            <v>10750000</v>
          </cell>
          <cell r="P219">
            <v>1511710</v>
          </cell>
          <cell r="Q219">
            <v>55990</v>
          </cell>
          <cell r="R219">
            <v>503910</v>
          </cell>
          <cell r="T219">
            <v>55990</v>
          </cell>
          <cell r="U219">
            <v>55990</v>
          </cell>
          <cell r="V219">
            <v>55990</v>
          </cell>
          <cell r="W219">
            <v>671880</v>
          </cell>
          <cell r="Y219">
            <v>55990</v>
          </cell>
          <cell r="Z219">
            <v>55990</v>
          </cell>
          <cell r="AA219">
            <v>55990</v>
          </cell>
          <cell r="AB219">
            <v>55990</v>
          </cell>
          <cell r="AC219">
            <v>55990</v>
          </cell>
          <cell r="AD219">
            <v>55990</v>
          </cell>
          <cell r="AE219">
            <v>55990</v>
          </cell>
          <cell r="AF219">
            <v>55990</v>
          </cell>
          <cell r="AG219">
            <v>55990</v>
          </cell>
          <cell r="AH219">
            <v>55990</v>
          </cell>
          <cell r="AI219">
            <v>55990</v>
          </cell>
          <cell r="AJ219">
            <v>55990</v>
          </cell>
          <cell r="AK219">
            <v>671880</v>
          </cell>
        </row>
        <row r="220">
          <cell r="E220">
            <v>7013</v>
          </cell>
          <cell r="F220" t="str">
            <v>BAGGAGE CART 14323</v>
          </cell>
          <cell r="G220">
            <v>10</v>
          </cell>
          <cell r="H220" t="str">
            <v>OPE.B14.KEL2</v>
          </cell>
          <cell r="I220">
            <v>14323</v>
          </cell>
          <cell r="J220">
            <v>40197</v>
          </cell>
          <cell r="K220">
            <v>43830</v>
          </cell>
          <cell r="L220">
            <v>72</v>
          </cell>
          <cell r="M220">
            <v>120</v>
          </cell>
          <cell r="N220">
            <v>48</v>
          </cell>
          <cell r="O220">
            <v>10750000</v>
          </cell>
          <cell r="P220">
            <v>1511710</v>
          </cell>
          <cell r="Q220">
            <v>55990</v>
          </cell>
          <cell r="R220">
            <v>503910</v>
          </cell>
          <cell r="T220">
            <v>55990</v>
          </cell>
          <cell r="U220">
            <v>55990</v>
          </cell>
          <cell r="V220">
            <v>55990</v>
          </cell>
          <cell r="W220">
            <v>671880</v>
          </cell>
          <cell r="Y220">
            <v>55990</v>
          </cell>
          <cell r="Z220">
            <v>55990</v>
          </cell>
          <cell r="AA220">
            <v>55990</v>
          </cell>
          <cell r="AB220">
            <v>55990</v>
          </cell>
          <cell r="AC220">
            <v>55990</v>
          </cell>
          <cell r="AD220">
            <v>55990</v>
          </cell>
          <cell r="AE220">
            <v>55990</v>
          </cell>
          <cell r="AF220">
            <v>55990</v>
          </cell>
          <cell r="AG220">
            <v>55990</v>
          </cell>
          <cell r="AH220">
            <v>55990</v>
          </cell>
          <cell r="AI220">
            <v>55990</v>
          </cell>
          <cell r="AJ220">
            <v>55990</v>
          </cell>
          <cell r="AK220">
            <v>671880</v>
          </cell>
        </row>
        <row r="221">
          <cell r="E221">
            <v>7014</v>
          </cell>
          <cell r="F221" t="str">
            <v>BAGGAGE CART 14324</v>
          </cell>
          <cell r="G221">
            <v>10</v>
          </cell>
          <cell r="H221" t="str">
            <v>OPE.B14.KEL2</v>
          </cell>
          <cell r="I221">
            <v>14324</v>
          </cell>
          <cell r="J221">
            <v>40197</v>
          </cell>
          <cell r="K221">
            <v>43830</v>
          </cell>
          <cell r="L221">
            <v>72</v>
          </cell>
          <cell r="M221">
            <v>120</v>
          </cell>
          <cell r="N221">
            <v>48</v>
          </cell>
          <cell r="O221">
            <v>10750000</v>
          </cell>
          <cell r="P221">
            <v>1511710</v>
          </cell>
          <cell r="Q221">
            <v>55990</v>
          </cell>
          <cell r="R221">
            <v>503910</v>
          </cell>
          <cell r="T221">
            <v>55990</v>
          </cell>
          <cell r="U221">
            <v>55990</v>
          </cell>
          <cell r="V221">
            <v>55990</v>
          </cell>
          <cell r="W221">
            <v>671880</v>
          </cell>
          <cell r="Y221">
            <v>55990</v>
          </cell>
          <cell r="Z221">
            <v>55990</v>
          </cell>
          <cell r="AA221">
            <v>55990</v>
          </cell>
          <cell r="AB221">
            <v>55990</v>
          </cell>
          <cell r="AC221">
            <v>55990</v>
          </cell>
          <cell r="AD221">
            <v>55990</v>
          </cell>
          <cell r="AE221">
            <v>55990</v>
          </cell>
          <cell r="AF221">
            <v>55990</v>
          </cell>
          <cell r="AG221">
            <v>55990</v>
          </cell>
          <cell r="AH221">
            <v>55990</v>
          </cell>
          <cell r="AI221">
            <v>55990</v>
          </cell>
          <cell r="AJ221">
            <v>55990</v>
          </cell>
          <cell r="AK221">
            <v>671880</v>
          </cell>
        </row>
        <row r="222">
          <cell r="E222">
            <v>7015</v>
          </cell>
          <cell r="F222" t="str">
            <v>BAGGAGE CART 14325</v>
          </cell>
          <cell r="G222">
            <v>10</v>
          </cell>
          <cell r="H222" t="str">
            <v>OPE.B14.KEL2</v>
          </cell>
          <cell r="I222">
            <v>14325</v>
          </cell>
          <cell r="J222">
            <v>40197</v>
          </cell>
          <cell r="K222">
            <v>43830</v>
          </cell>
          <cell r="L222">
            <v>72</v>
          </cell>
          <cell r="M222">
            <v>120</v>
          </cell>
          <cell r="N222">
            <v>48</v>
          </cell>
          <cell r="O222">
            <v>10750000</v>
          </cell>
          <cell r="P222">
            <v>1511710</v>
          </cell>
          <cell r="Q222">
            <v>55990</v>
          </cell>
          <cell r="R222">
            <v>503910</v>
          </cell>
          <cell r="T222">
            <v>55990</v>
          </cell>
          <cell r="U222">
            <v>55990</v>
          </cell>
          <cell r="V222">
            <v>55990</v>
          </cell>
          <cell r="W222">
            <v>671880</v>
          </cell>
          <cell r="Y222">
            <v>55990</v>
          </cell>
          <cell r="Z222">
            <v>55990</v>
          </cell>
          <cell r="AA222">
            <v>55990</v>
          </cell>
          <cell r="AB222">
            <v>55990</v>
          </cell>
          <cell r="AC222">
            <v>55990</v>
          </cell>
          <cell r="AD222">
            <v>55990</v>
          </cell>
          <cell r="AE222">
            <v>55990</v>
          </cell>
          <cell r="AF222">
            <v>55990</v>
          </cell>
          <cell r="AG222">
            <v>55990</v>
          </cell>
          <cell r="AH222">
            <v>55990</v>
          </cell>
          <cell r="AI222">
            <v>55990</v>
          </cell>
          <cell r="AJ222">
            <v>55990</v>
          </cell>
          <cell r="AK222">
            <v>671880</v>
          </cell>
        </row>
        <row r="223">
          <cell r="E223">
            <v>7016</v>
          </cell>
          <cell r="F223" t="str">
            <v>BAGGAGE CART 14326</v>
          </cell>
          <cell r="G223">
            <v>10</v>
          </cell>
          <cell r="H223" t="str">
            <v>OPE.B14.KEL2</v>
          </cell>
          <cell r="I223">
            <v>14326</v>
          </cell>
          <cell r="J223">
            <v>40197</v>
          </cell>
          <cell r="K223">
            <v>43830</v>
          </cell>
          <cell r="L223">
            <v>72</v>
          </cell>
          <cell r="M223">
            <v>120</v>
          </cell>
          <cell r="N223">
            <v>48</v>
          </cell>
          <cell r="O223">
            <v>10750000</v>
          </cell>
          <cell r="P223">
            <v>1511710</v>
          </cell>
          <cell r="Q223">
            <v>55990</v>
          </cell>
          <cell r="R223">
            <v>503910</v>
          </cell>
          <cell r="T223">
            <v>55990</v>
          </cell>
          <cell r="U223">
            <v>55990</v>
          </cell>
          <cell r="V223">
            <v>55990</v>
          </cell>
          <cell r="W223">
            <v>671880</v>
          </cell>
          <cell r="Y223">
            <v>55990</v>
          </cell>
          <cell r="Z223">
            <v>55990</v>
          </cell>
          <cell r="AA223">
            <v>55990</v>
          </cell>
          <cell r="AB223">
            <v>55990</v>
          </cell>
          <cell r="AC223">
            <v>55990</v>
          </cell>
          <cell r="AD223">
            <v>55990</v>
          </cell>
          <cell r="AE223">
            <v>55990</v>
          </cell>
          <cell r="AF223">
            <v>55990</v>
          </cell>
          <cell r="AG223">
            <v>55990</v>
          </cell>
          <cell r="AH223">
            <v>55990</v>
          </cell>
          <cell r="AI223">
            <v>55990</v>
          </cell>
          <cell r="AJ223">
            <v>55990</v>
          </cell>
          <cell r="AK223">
            <v>671880</v>
          </cell>
        </row>
        <row r="224">
          <cell r="E224">
            <v>7017</v>
          </cell>
          <cell r="F224" t="str">
            <v>BAGGAGE CART 14327</v>
          </cell>
          <cell r="G224">
            <v>10</v>
          </cell>
          <cell r="H224" t="str">
            <v>OPE.B14.KEL2</v>
          </cell>
          <cell r="I224">
            <v>14327</v>
          </cell>
          <cell r="J224">
            <v>40197</v>
          </cell>
          <cell r="K224">
            <v>43830</v>
          </cell>
          <cell r="L224">
            <v>72</v>
          </cell>
          <cell r="M224">
            <v>120</v>
          </cell>
          <cell r="N224">
            <v>48</v>
          </cell>
          <cell r="O224">
            <v>10750000</v>
          </cell>
          <cell r="P224">
            <v>1511710</v>
          </cell>
          <cell r="Q224">
            <v>55990</v>
          </cell>
          <cell r="R224">
            <v>503910</v>
          </cell>
          <cell r="T224">
            <v>55990</v>
          </cell>
          <cell r="U224">
            <v>55990</v>
          </cell>
          <cell r="V224">
            <v>55990</v>
          </cell>
          <cell r="W224">
            <v>671880</v>
          </cell>
          <cell r="Y224">
            <v>55990</v>
          </cell>
          <cell r="Z224">
            <v>55990</v>
          </cell>
          <cell r="AA224">
            <v>55990</v>
          </cell>
          <cell r="AB224">
            <v>55990</v>
          </cell>
          <cell r="AC224">
            <v>55990</v>
          </cell>
          <cell r="AD224">
            <v>55990</v>
          </cell>
          <cell r="AE224">
            <v>55990</v>
          </cell>
          <cell r="AF224">
            <v>55990</v>
          </cell>
          <cell r="AG224">
            <v>55990</v>
          </cell>
          <cell r="AH224">
            <v>55990</v>
          </cell>
          <cell r="AI224">
            <v>55990</v>
          </cell>
          <cell r="AJ224">
            <v>55990</v>
          </cell>
          <cell r="AK224">
            <v>671880</v>
          </cell>
        </row>
        <row r="225">
          <cell r="E225">
            <v>7018</v>
          </cell>
          <cell r="F225" t="str">
            <v>BAGGAGE CART 14328</v>
          </cell>
          <cell r="G225">
            <v>10</v>
          </cell>
          <cell r="H225" t="str">
            <v>OPE.B14.KEL2</v>
          </cell>
          <cell r="I225">
            <v>14328</v>
          </cell>
          <cell r="J225">
            <v>40197</v>
          </cell>
          <cell r="K225">
            <v>43830</v>
          </cell>
          <cell r="L225">
            <v>72</v>
          </cell>
          <cell r="M225">
            <v>120</v>
          </cell>
          <cell r="N225">
            <v>48</v>
          </cell>
          <cell r="O225">
            <v>10750000</v>
          </cell>
          <cell r="P225">
            <v>1511710</v>
          </cell>
          <cell r="Q225">
            <v>55990</v>
          </cell>
          <cell r="R225">
            <v>503910</v>
          </cell>
          <cell r="T225">
            <v>55990</v>
          </cell>
          <cell r="U225">
            <v>55990</v>
          </cell>
          <cell r="V225">
            <v>55990</v>
          </cell>
          <cell r="W225">
            <v>671880</v>
          </cell>
          <cell r="Y225">
            <v>55990</v>
          </cell>
          <cell r="Z225">
            <v>55990</v>
          </cell>
          <cell r="AA225">
            <v>55990</v>
          </cell>
          <cell r="AB225">
            <v>55990</v>
          </cell>
          <cell r="AC225">
            <v>55990</v>
          </cell>
          <cell r="AD225">
            <v>55990</v>
          </cell>
          <cell r="AE225">
            <v>55990</v>
          </cell>
          <cell r="AF225">
            <v>55990</v>
          </cell>
          <cell r="AG225">
            <v>55990</v>
          </cell>
          <cell r="AH225">
            <v>55990</v>
          </cell>
          <cell r="AI225">
            <v>55990</v>
          </cell>
          <cell r="AJ225">
            <v>55990</v>
          </cell>
          <cell r="AK225">
            <v>671880</v>
          </cell>
        </row>
        <row r="226">
          <cell r="E226">
            <v>7019</v>
          </cell>
          <cell r="F226" t="str">
            <v>BAGGAGE CART 14139</v>
          </cell>
          <cell r="G226">
            <v>10</v>
          </cell>
          <cell r="H226" t="str">
            <v>OPE.B14.KEL2</v>
          </cell>
          <cell r="I226">
            <v>14139</v>
          </cell>
          <cell r="J226">
            <v>40197</v>
          </cell>
          <cell r="K226">
            <v>43830</v>
          </cell>
          <cell r="L226">
            <v>72</v>
          </cell>
          <cell r="M226">
            <v>120</v>
          </cell>
          <cell r="N226">
            <v>48</v>
          </cell>
          <cell r="O226">
            <v>10750000</v>
          </cell>
          <cell r="P226">
            <v>1511710</v>
          </cell>
          <cell r="Q226">
            <v>55990</v>
          </cell>
          <cell r="R226">
            <v>503910</v>
          </cell>
          <cell r="T226">
            <v>55990</v>
          </cell>
          <cell r="U226">
            <v>55990</v>
          </cell>
          <cell r="V226">
            <v>55990</v>
          </cell>
          <cell r="W226">
            <v>671880</v>
          </cell>
          <cell r="Y226">
            <v>55990</v>
          </cell>
          <cell r="Z226">
            <v>55990</v>
          </cell>
          <cell r="AA226">
            <v>55990</v>
          </cell>
          <cell r="AB226">
            <v>55990</v>
          </cell>
          <cell r="AC226">
            <v>55990</v>
          </cell>
          <cell r="AD226">
            <v>55990</v>
          </cell>
          <cell r="AE226">
            <v>55990</v>
          </cell>
          <cell r="AF226">
            <v>55990</v>
          </cell>
          <cell r="AG226">
            <v>55990</v>
          </cell>
          <cell r="AH226">
            <v>55990</v>
          </cell>
          <cell r="AI226">
            <v>55990</v>
          </cell>
          <cell r="AJ226">
            <v>55990</v>
          </cell>
          <cell r="AK226">
            <v>671880</v>
          </cell>
        </row>
        <row r="227">
          <cell r="E227">
            <v>7021</v>
          </cell>
          <cell r="F227" t="str">
            <v>BAGGAGE CART 14329</v>
          </cell>
          <cell r="G227">
            <v>10</v>
          </cell>
          <cell r="H227" t="str">
            <v>OPE.B14.KEL2</v>
          </cell>
          <cell r="I227">
            <v>14329</v>
          </cell>
          <cell r="J227">
            <v>40197</v>
          </cell>
          <cell r="K227">
            <v>43830</v>
          </cell>
          <cell r="L227">
            <v>72</v>
          </cell>
          <cell r="M227">
            <v>120</v>
          </cell>
          <cell r="N227">
            <v>48</v>
          </cell>
          <cell r="O227">
            <v>10750000</v>
          </cell>
          <cell r="P227">
            <v>1511710</v>
          </cell>
          <cell r="Q227">
            <v>55990</v>
          </cell>
          <cell r="R227">
            <v>503910</v>
          </cell>
          <cell r="T227">
            <v>55990</v>
          </cell>
          <cell r="U227">
            <v>55990</v>
          </cell>
          <cell r="V227">
            <v>55990</v>
          </cell>
          <cell r="W227">
            <v>671880</v>
          </cell>
          <cell r="Y227">
            <v>55990</v>
          </cell>
          <cell r="Z227">
            <v>55990</v>
          </cell>
          <cell r="AA227">
            <v>55990</v>
          </cell>
          <cell r="AB227">
            <v>55990</v>
          </cell>
          <cell r="AC227">
            <v>55990</v>
          </cell>
          <cell r="AD227">
            <v>55990</v>
          </cell>
          <cell r="AE227">
            <v>55990</v>
          </cell>
          <cell r="AF227">
            <v>55990</v>
          </cell>
          <cell r="AG227">
            <v>55990</v>
          </cell>
          <cell r="AH227">
            <v>55990</v>
          </cell>
          <cell r="AI227">
            <v>55990</v>
          </cell>
          <cell r="AJ227">
            <v>55990</v>
          </cell>
          <cell r="AK227">
            <v>671880</v>
          </cell>
        </row>
        <row r="228">
          <cell r="E228">
            <v>7022</v>
          </cell>
          <cell r="F228" t="str">
            <v>BAGGAGE CART 14142</v>
          </cell>
          <cell r="G228">
            <v>10</v>
          </cell>
          <cell r="H228" t="str">
            <v>OPE.B14.KEL2</v>
          </cell>
          <cell r="I228">
            <v>14142</v>
          </cell>
          <cell r="J228">
            <v>40197</v>
          </cell>
          <cell r="K228">
            <v>43830</v>
          </cell>
          <cell r="L228">
            <v>72</v>
          </cell>
          <cell r="M228">
            <v>120</v>
          </cell>
          <cell r="N228">
            <v>48</v>
          </cell>
          <cell r="O228">
            <v>10750000</v>
          </cell>
          <cell r="P228">
            <v>1511710</v>
          </cell>
          <cell r="Q228">
            <v>55990</v>
          </cell>
          <cell r="R228">
            <v>503910</v>
          </cell>
          <cell r="T228">
            <v>55990</v>
          </cell>
          <cell r="U228">
            <v>55990</v>
          </cell>
          <cell r="V228">
            <v>55990</v>
          </cell>
          <cell r="W228">
            <v>671880</v>
          </cell>
          <cell r="Y228">
            <v>55990</v>
          </cell>
          <cell r="Z228">
            <v>55990</v>
          </cell>
          <cell r="AA228">
            <v>55990</v>
          </cell>
          <cell r="AB228">
            <v>55990</v>
          </cell>
          <cell r="AC228">
            <v>55990</v>
          </cell>
          <cell r="AD228">
            <v>55990</v>
          </cell>
          <cell r="AE228">
            <v>55990</v>
          </cell>
          <cell r="AF228">
            <v>55990</v>
          </cell>
          <cell r="AG228">
            <v>55990</v>
          </cell>
          <cell r="AH228">
            <v>55990</v>
          </cell>
          <cell r="AI228">
            <v>55990</v>
          </cell>
          <cell r="AJ228">
            <v>55990</v>
          </cell>
          <cell r="AK228">
            <v>671880</v>
          </cell>
        </row>
        <row r="229">
          <cell r="E229">
            <v>7024</v>
          </cell>
          <cell r="F229" t="str">
            <v>TOW BAR 16083</v>
          </cell>
          <cell r="G229">
            <v>15</v>
          </cell>
          <cell r="H229" t="str">
            <v>OPE.B16.KEL2</v>
          </cell>
          <cell r="I229">
            <v>16083</v>
          </cell>
          <cell r="J229">
            <v>40186</v>
          </cell>
          <cell r="K229">
            <v>45657</v>
          </cell>
          <cell r="L229">
            <v>72</v>
          </cell>
          <cell r="M229">
            <v>180</v>
          </cell>
          <cell r="N229">
            <v>108</v>
          </cell>
          <cell r="O229">
            <v>64205600</v>
          </cell>
          <cell r="P229">
            <v>12930296</v>
          </cell>
          <cell r="Q229">
            <v>148624</v>
          </cell>
          <cell r="R229">
            <v>1337616</v>
          </cell>
          <cell r="T229">
            <v>148624</v>
          </cell>
          <cell r="U229">
            <v>148624</v>
          </cell>
          <cell r="V229">
            <v>148624</v>
          </cell>
          <cell r="W229">
            <v>1783488</v>
          </cell>
          <cell r="Y229">
            <v>148624</v>
          </cell>
          <cell r="Z229">
            <v>148624</v>
          </cell>
          <cell r="AA229">
            <v>148624</v>
          </cell>
          <cell r="AB229">
            <v>148624</v>
          </cell>
          <cell r="AC229">
            <v>148624</v>
          </cell>
          <cell r="AD229">
            <v>148624</v>
          </cell>
          <cell r="AE229">
            <v>148624</v>
          </cell>
          <cell r="AF229">
            <v>148624</v>
          </cell>
          <cell r="AG229">
            <v>148624</v>
          </cell>
          <cell r="AH229">
            <v>148624</v>
          </cell>
          <cell r="AI229">
            <v>148624</v>
          </cell>
          <cell r="AJ229">
            <v>148624</v>
          </cell>
          <cell r="AK229">
            <v>1783488</v>
          </cell>
        </row>
        <row r="230">
          <cell r="E230">
            <v>7025</v>
          </cell>
          <cell r="F230" t="str">
            <v>TOW BAR 16087</v>
          </cell>
          <cell r="G230">
            <v>15</v>
          </cell>
          <cell r="H230" t="str">
            <v>OPE.B16.KEL2</v>
          </cell>
          <cell r="I230">
            <v>16087</v>
          </cell>
          <cell r="J230">
            <v>40186</v>
          </cell>
          <cell r="K230">
            <v>45657</v>
          </cell>
          <cell r="L230">
            <v>72</v>
          </cell>
          <cell r="M230">
            <v>180</v>
          </cell>
          <cell r="N230">
            <v>108</v>
          </cell>
          <cell r="O230">
            <v>64205600</v>
          </cell>
          <cell r="P230">
            <v>12930296</v>
          </cell>
          <cell r="Q230">
            <v>148624</v>
          </cell>
          <cell r="R230">
            <v>1337616</v>
          </cell>
          <cell r="T230">
            <v>148624</v>
          </cell>
          <cell r="U230">
            <v>148624</v>
          </cell>
          <cell r="V230">
            <v>148624</v>
          </cell>
          <cell r="W230">
            <v>1783488</v>
          </cell>
          <cell r="Y230">
            <v>148624</v>
          </cell>
          <cell r="Z230">
            <v>148624</v>
          </cell>
          <cell r="AA230">
            <v>148624</v>
          </cell>
          <cell r="AB230">
            <v>148624</v>
          </cell>
          <cell r="AC230">
            <v>148624</v>
          </cell>
          <cell r="AD230">
            <v>148624</v>
          </cell>
          <cell r="AE230">
            <v>148624</v>
          </cell>
          <cell r="AF230">
            <v>148624</v>
          </cell>
          <cell r="AG230">
            <v>148624</v>
          </cell>
          <cell r="AH230">
            <v>148624</v>
          </cell>
          <cell r="AI230">
            <v>148624</v>
          </cell>
          <cell r="AJ230">
            <v>148624</v>
          </cell>
          <cell r="AK230">
            <v>1783488</v>
          </cell>
        </row>
        <row r="231">
          <cell r="E231">
            <v>7026</v>
          </cell>
          <cell r="F231" t="str">
            <v>TOW BAR 16086</v>
          </cell>
          <cell r="G231">
            <v>15</v>
          </cell>
          <cell r="H231" t="str">
            <v>OPE.B16.KEL2</v>
          </cell>
          <cell r="I231">
            <v>16086</v>
          </cell>
          <cell r="J231">
            <v>40186</v>
          </cell>
          <cell r="K231">
            <v>45657</v>
          </cell>
          <cell r="L231">
            <v>72</v>
          </cell>
          <cell r="M231">
            <v>180</v>
          </cell>
          <cell r="N231">
            <v>108</v>
          </cell>
          <cell r="O231">
            <v>64205600</v>
          </cell>
          <cell r="P231">
            <v>12930296</v>
          </cell>
          <cell r="Q231">
            <v>148624</v>
          </cell>
          <cell r="R231">
            <v>1337616</v>
          </cell>
          <cell r="T231">
            <v>148624</v>
          </cell>
          <cell r="U231">
            <v>148624</v>
          </cell>
          <cell r="V231">
            <v>148624</v>
          </cell>
          <cell r="W231">
            <v>1783488</v>
          </cell>
          <cell r="Y231">
            <v>148624</v>
          </cell>
          <cell r="Z231">
            <v>148624</v>
          </cell>
          <cell r="AA231">
            <v>148624</v>
          </cell>
          <cell r="AB231">
            <v>148624</v>
          </cell>
          <cell r="AC231">
            <v>148624</v>
          </cell>
          <cell r="AD231">
            <v>148624</v>
          </cell>
          <cell r="AE231">
            <v>148624</v>
          </cell>
          <cell r="AF231">
            <v>148624</v>
          </cell>
          <cell r="AG231">
            <v>148624</v>
          </cell>
          <cell r="AH231">
            <v>148624</v>
          </cell>
          <cell r="AI231">
            <v>148624</v>
          </cell>
          <cell r="AJ231">
            <v>148624</v>
          </cell>
          <cell r="AK231">
            <v>1783488</v>
          </cell>
        </row>
        <row r="232">
          <cell r="E232">
            <v>7027</v>
          </cell>
          <cell r="F232" t="str">
            <v>TOW BAR 16085</v>
          </cell>
          <cell r="G232">
            <v>15</v>
          </cell>
          <cell r="H232" t="str">
            <v>OPE.B16.KEL2</v>
          </cell>
          <cell r="I232">
            <v>16085</v>
          </cell>
          <cell r="J232">
            <v>40186</v>
          </cell>
          <cell r="K232">
            <v>45657</v>
          </cell>
          <cell r="L232">
            <v>72</v>
          </cell>
          <cell r="M232">
            <v>180</v>
          </cell>
          <cell r="N232">
            <v>108</v>
          </cell>
          <cell r="O232">
            <v>64205600</v>
          </cell>
          <cell r="P232">
            <v>12930296</v>
          </cell>
          <cell r="Q232">
            <v>148624</v>
          </cell>
          <cell r="R232">
            <v>1337616</v>
          </cell>
          <cell r="T232">
            <v>148624</v>
          </cell>
          <cell r="U232">
            <v>148624</v>
          </cell>
          <cell r="V232">
            <v>148624</v>
          </cell>
          <cell r="W232">
            <v>1783488</v>
          </cell>
          <cell r="Y232">
            <v>148624</v>
          </cell>
          <cell r="Z232">
            <v>148624</v>
          </cell>
          <cell r="AA232">
            <v>148624</v>
          </cell>
          <cell r="AB232">
            <v>148624</v>
          </cell>
          <cell r="AC232">
            <v>148624</v>
          </cell>
          <cell r="AD232">
            <v>148624</v>
          </cell>
          <cell r="AE232">
            <v>148624</v>
          </cell>
          <cell r="AF232">
            <v>148624</v>
          </cell>
          <cell r="AG232">
            <v>148624</v>
          </cell>
          <cell r="AH232">
            <v>148624</v>
          </cell>
          <cell r="AI232">
            <v>148624</v>
          </cell>
          <cell r="AJ232">
            <v>148624</v>
          </cell>
          <cell r="AK232">
            <v>1783488</v>
          </cell>
        </row>
        <row r="233">
          <cell r="E233">
            <v>7028</v>
          </cell>
          <cell r="F233" t="str">
            <v>TOW BAR 16084</v>
          </cell>
          <cell r="G233">
            <v>15</v>
          </cell>
          <cell r="H233" t="str">
            <v>OPE.B16.KEL2</v>
          </cell>
          <cell r="I233">
            <v>16084</v>
          </cell>
          <cell r="J233">
            <v>40186</v>
          </cell>
          <cell r="K233">
            <v>45657</v>
          </cell>
          <cell r="L233">
            <v>72</v>
          </cell>
          <cell r="M233">
            <v>180</v>
          </cell>
          <cell r="N233">
            <v>108</v>
          </cell>
          <cell r="O233">
            <v>64205600</v>
          </cell>
          <cell r="P233">
            <v>12930296</v>
          </cell>
          <cell r="Q233">
            <v>148624</v>
          </cell>
          <cell r="R233">
            <v>1337616</v>
          </cell>
          <cell r="T233">
            <v>148624</v>
          </cell>
          <cell r="U233">
            <v>148624</v>
          </cell>
          <cell r="V233">
            <v>148624</v>
          </cell>
          <cell r="W233">
            <v>1783488</v>
          </cell>
          <cell r="Y233">
            <v>148624</v>
          </cell>
          <cell r="Z233">
            <v>148624</v>
          </cell>
          <cell r="AA233">
            <v>148624</v>
          </cell>
          <cell r="AB233">
            <v>148624</v>
          </cell>
          <cell r="AC233">
            <v>148624</v>
          </cell>
          <cell r="AD233">
            <v>148624</v>
          </cell>
          <cell r="AE233">
            <v>148624</v>
          </cell>
          <cell r="AF233">
            <v>148624</v>
          </cell>
          <cell r="AG233">
            <v>148624</v>
          </cell>
          <cell r="AH233">
            <v>148624</v>
          </cell>
          <cell r="AI233">
            <v>148624</v>
          </cell>
          <cell r="AJ233">
            <v>148624</v>
          </cell>
          <cell r="AK233">
            <v>1783488</v>
          </cell>
        </row>
        <row r="234">
          <cell r="E234">
            <v>7029</v>
          </cell>
          <cell r="F234" t="str">
            <v>PUSH BACK ATN 04004</v>
          </cell>
          <cell r="G234">
            <v>15</v>
          </cell>
          <cell r="H234" t="str">
            <v>OPE.B04.KEL2</v>
          </cell>
          <cell r="I234" t="str">
            <v>04004</v>
          </cell>
          <cell r="J234">
            <v>40193</v>
          </cell>
          <cell r="K234">
            <v>45657</v>
          </cell>
          <cell r="L234">
            <v>72</v>
          </cell>
          <cell r="M234">
            <v>180</v>
          </cell>
          <cell r="N234">
            <v>108</v>
          </cell>
          <cell r="O234">
            <v>2133988800</v>
          </cell>
          <cell r="P234">
            <v>429761631</v>
          </cell>
          <cell r="Q234">
            <v>4939789</v>
          </cell>
          <cell r="R234">
            <v>44458101</v>
          </cell>
          <cell r="T234">
            <v>4939789</v>
          </cell>
          <cell r="U234">
            <v>4939789</v>
          </cell>
          <cell r="V234">
            <v>4939789</v>
          </cell>
          <cell r="W234">
            <v>59277468</v>
          </cell>
          <cell r="Y234">
            <v>4939789</v>
          </cell>
          <cell r="Z234">
            <v>4939789</v>
          </cell>
          <cell r="AA234">
            <v>4939789</v>
          </cell>
          <cell r="AB234">
            <v>4939789</v>
          </cell>
          <cell r="AC234">
            <v>4939789</v>
          </cell>
          <cell r="AD234">
            <v>4939789</v>
          </cell>
          <cell r="AE234">
            <v>4939789</v>
          </cell>
          <cell r="AF234">
            <v>4939789</v>
          </cell>
          <cell r="AG234">
            <v>4939789</v>
          </cell>
          <cell r="AH234">
            <v>4939789</v>
          </cell>
          <cell r="AI234">
            <v>4939789</v>
          </cell>
          <cell r="AJ234">
            <v>4939789</v>
          </cell>
          <cell r="AK234">
            <v>59277468</v>
          </cell>
        </row>
        <row r="235">
          <cell r="E235">
            <v>7030</v>
          </cell>
          <cell r="F235" t="str">
            <v>PUSH BACK ATN 04028</v>
          </cell>
          <cell r="G235">
            <v>15</v>
          </cell>
          <cell r="H235" t="str">
            <v>OPE.B04.KEL2</v>
          </cell>
          <cell r="I235" t="str">
            <v>04028</v>
          </cell>
          <cell r="J235">
            <v>40193</v>
          </cell>
          <cell r="K235">
            <v>45657</v>
          </cell>
          <cell r="L235">
            <v>72</v>
          </cell>
          <cell r="M235">
            <v>180</v>
          </cell>
          <cell r="N235">
            <v>108</v>
          </cell>
          <cell r="O235">
            <v>2133988800</v>
          </cell>
          <cell r="P235">
            <v>429761631</v>
          </cell>
          <cell r="Q235">
            <v>4939789</v>
          </cell>
          <cell r="R235">
            <v>44458101</v>
          </cell>
          <cell r="T235">
            <v>4939789</v>
          </cell>
          <cell r="U235">
            <v>4939789</v>
          </cell>
          <cell r="V235">
            <v>4939789</v>
          </cell>
          <cell r="W235">
            <v>59277468</v>
          </cell>
          <cell r="Y235">
            <v>4939789</v>
          </cell>
          <cell r="Z235">
            <v>4939789</v>
          </cell>
          <cell r="AA235">
            <v>4939789</v>
          </cell>
          <cell r="AB235">
            <v>4939789</v>
          </cell>
          <cell r="AC235">
            <v>4939789</v>
          </cell>
          <cell r="AD235">
            <v>4939789</v>
          </cell>
          <cell r="AE235">
            <v>4939789</v>
          </cell>
          <cell r="AF235">
            <v>4939789</v>
          </cell>
          <cell r="AG235">
            <v>4939789</v>
          </cell>
          <cell r="AH235">
            <v>4939789</v>
          </cell>
          <cell r="AI235">
            <v>4939789</v>
          </cell>
          <cell r="AJ235">
            <v>4939789</v>
          </cell>
          <cell r="AK235">
            <v>59277468</v>
          </cell>
        </row>
        <row r="236">
          <cell r="E236">
            <v>7031</v>
          </cell>
          <cell r="F236" t="str">
            <v>PUSH BACK ATN 04027</v>
          </cell>
          <cell r="G236">
            <v>15</v>
          </cell>
          <cell r="H236" t="str">
            <v>OPE.B04.KEL2</v>
          </cell>
          <cell r="I236" t="str">
            <v>04027</v>
          </cell>
          <cell r="J236">
            <v>40193</v>
          </cell>
          <cell r="K236">
            <v>45657</v>
          </cell>
          <cell r="L236">
            <v>72</v>
          </cell>
          <cell r="M236">
            <v>180</v>
          </cell>
          <cell r="N236">
            <v>108</v>
          </cell>
          <cell r="O236">
            <v>2133988800</v>
          </cell>
          <cell r="P236">
            <v>429761631</v>
          </cell>
          <cell r="Q236">
            <v>4939789</v>
          </cell>
          <cell r="R236">
            <v>44458101</v>
          </cell>
          <cell r="T236">
            <v>4939789</v>
          </cell>
          <cell r="U236">
            <v>4939789</v>
          </cell>
          <cell r="V236">
            <v>4939789</v>
          </cell>
          <cell r="W236">
            <v>59277468</v>
          </cell>
          <cell r="Y236">
            <v>4939789</v>
          </cell>
          <cell r="Z236">
            <v>4939789</v>
          </cell>
          <cell r="AA236">
            <v>4939789</v>
          </cell>
          <cell r="AB236">
            <v>4939789</v>
          </cell>
          <cell r="AC236">
            <v>4939789</v>
          </cell>
          <cell r="AD236">
            <v>4939789</v>
          </cell>
          <cell r="AE236">
            <v>4939789</v>
          </cell>
          <cell r="AF236">
            <v>4939789</v>
          </cell>
          <cell r="AG236">
            <v>4939789</v>
          </cell>
          <cell r="AH236">
            <v>4939789</v>
          </cell>
          <cell r="AI236">
            <v>4939789</v>
          </cell>
          <cell r="AJ236">
            <v>4939789</v>
          </cell>
          <cell r="AK236">
            <v>59277468</v>
          </cell>
        </row>
        <row r="237">
          <cell r="E237">
            <v>7032</v>
          </cell>
          <cell r="F237" t="str">
            <v>PUSH BACK ATN 04008</v>
          </cell>
          <cell r="G237">
            <v>15</v>
          </cell>
          <cell r="H237" t="str">
            <v>OPE.B04.KEL2</v>
          </cell>
          <cell r="I237" t="str">
            <v>04008</v>
          </cell>
          <cell r="J237">
            <v>40193</v>
          </cell>
          <cell r="K237">
            <v>45657</v>
          </cell>
          <cell r="L237">
            <v>72</v>
          </cell>
          <cell r="M237">
            <v>180</v>
          </cell>
          <cell r="N237">
            <v>108</v>
          </cell>
          <cell r="O237">
            <v>2133988800</v>
          </cell>
          <cell r="P237">
            <v>429761631</v>
          </cell>
          <cell r="Q237">
            <v>4939789</v>
          </cell>
          <cell r="R237">
            <v>44458101</v>
          </cell>
          <cell r="T237">
            <v>4939789</v>
          </cell>
          <cell r="U237">
            <v>4939789</v>
          </cell>
          <cell r="V237">
            <v>4939789</v>
          </cell>
          <cell r="W237">
            <v>59277468</v>
          </cell>
          <cell r="Y237">
            <v>4939789</v>
          </cell>
          <cell r="Z237">
            <v>4939789</v>
          </cell>
          <cell r="AA237">
            <v>4939789</v>
          </cell>
          <cell r="AB237">
            <v>4939789</v>
          </cell>
          <cell r="AC237">
            <v>4939789</v>
          </cell>
          <cell r="AD237">
            <v>4939789</v>
          </cell>
          <cell r="AE237">
            <v>4939789</v>
          </cell>
          <cell r="AF237">
            <v>4939789</v>
          </cell>
          <cell r="AG237">
            <v>4939789</v>
          </cell>
          <cell r="AH237">
            <v>4939789</v>
          </cell>
          <cell r="AI237">
            <v>4939789</v>
          </cell>
          <cell r="AJ237">
            <v>4939789</v>
          </cell>
          <cell r="AK237">
            <v>59277468</v>
          </cell>
        </row>
        <row r="238">
          <cell r="E238">
            <v>7033</v>
          </cell>
          <cell r="F238" t="str">
            <v>Tow Bar (Type A 320 Clyde Model 2284)</v>
          </cell>
          <cell r="G238">
            <v>15</v>
          </cell>
          <cell r="H238" t="str">
            <v>OPE.B16.KEL2</v>
          </cell>
          <cell r="J238">
            <v>40198</v>
          </cell>
          <cell r="K238">
            <v>45657</v>
          </cell>
          <cell r="L238">
            <v>72</v>
          </cell>
          <cell r="M238">
            <v>180</v>
          </cell>
          <cell r="N238">
            <v>108</v>
          </cell>
          <cell r="O238">
            <v>67795100</v>
          </cell>
          <cell r="P238">
            <v>13653185</v>
          </cell>
          <cell r="Q238">
            <v>156933</v>
          </cell>
          <cell r="R238">
            <v>1412397</v>
          </cell>
          <cell r="T238">
            <v>156933</v>
          </cell>
          <cell r="U238">
            <v>156933</v>
          </cell>
          <cell r="V238">
            <v>156933</v>
          </cell>
          <cell r="W238">
            <v>1883196</v>
          </cell>
          <cell r="Y238">
            <v>156933</v>
          </cell>
          <cell r="Z238">
            <v>156933</v>
          </cell>
          <cell r="AA238">
            <v>156933</v>
          </cell>
          <cell r="AB238">
            <v>156933</v>
          </cell>
          <cell r="AC238">
            <v>156933</v>
          </cell>
          <cell r="AD238">
            <v>156933</v>
          </cell>
          <cell r="AE238">
            <v>156933</v>
          </cell>
          <cell r="AF238">
            <v>156933</v>
          </cell>
          <cell r="AG238">
            <v>156933</v>
          </cell>
          <cell r="AH238">
            <v>156933</v>
          </cell>
          <cell r="AI238">
            <v>156933</v>
          </cell>
          <cell r="AJ238">
            <v>156933</v>
          </cell>
          <cell r="AK238">
            <v>1883196</v>
          </cell>
        </row>
        <row r="239">
          <cell r="E239">
            <v>7086</v>
          </cell>
          <cell r="F239" t="str">
            <v>PO.1172-2008 TOWING TRACTOR 03027</v>
          </cell>
          <cell r="G239">
            <v>15</v>
          </cell>
          <cell r="H239" t="str">
            <v>OPE.B03.KEL2</v>
          </cell>
          <cell r="I239" t="str">
            <v>03027</v>
          </cell>
          <cell r="J239">
            <v>39903</v>
          </cell>
          <cell r="K239">
            <v>45351</v>
          </cell>
          <cell r="L239">
            <v>82</v>
          </cell>
          <cell r="M239">
            <v>180</v>
          </cell>
          <cell r="N239">
            <v>98</v>
          </cell>
          <cell r="O239">
            <v>458086750</v>
          </cell>
          <cell r="P239">
            <v>52489105</v>
          </cell>
          <cell r="Q239">
            <v>681677</v>
          </cell>
          <cell r="R239">
            <v>6135093</v>
          </cell>
          <cell r="T239">
            <v>681677</v>
          </cell>
          <cell r="U239">
            <v>681677</v>
          </cell>
          <cell r="V239">
            <v>681677</v>
          </cell>
          <cell r="W239">
            <v>8180124</v>
          </cell>
          <cell r="Y239">
            <v>681677</v>
          </cell>
          <cell r="Z239">
            <v>681677</v>
          </cell>
          <cell r="AA239">
            <v>681677</v>
          </cell>
          <cell r="AB239">
            <v>681677</v>
          </cell>
          <cell r="AC239">
            <v>681677</v>
          </cell>
          <cell r="AD239">
            <v>681677</v>
          </cell>
          <cell r="AE239">
            <v>681677</v>
          </cell>
          <cell r="AF239">
            <v>681677</v>
          </cell>
          <cell r="AG239">
            <v>681677</v>
          </cell>
          <cell r="AH239">
            <v>681677</v>
          </cell>
          <cell r="AI239">
            <v>681677</v>
          </cell>
          <cell r="AJ239">
            <v>681677</v>
          </cell>
          <cell r="AK239">
            <v>8180124</v>
          </cell>
        </row>
        <row r="240">
          <cell r="E240">
            <v>7087</v>
          </cell>
          <cell r="F240" t="str">
            <v>PO.1009-2008 TOWING TRACTOR 03030</v>
          </cell>
          <cell r="G240">
            <v>15</v>
          </cell>
          <cell r="H240" t="str">
            <v>OPE.B03.KEL2</v>
          </cell>
          <cell r="I240" t="str">
            <v>03030</v>
          </cell>
          <cell r="J240">
            <v>39872</v>
          </cell>
          <cell r="K240">
            <v>45322</v>
          </cell>
          <cell r="L240">
            <v>83</v>
          </cell>
          <cell r="M240">
            <v>180</v>
          </cell>
          <cell r="N240">
            <v>97</v>
          </cell>
          <cell r="O240">
            <v>445683750</v>
          </cell>
          <cell r="P240">
            <v>47286897</v>
          </cell>
          <cell r="Q240">
            <v>622196</v>
          </cell>
          <cell r="R240">
            <v>5599764</v>
          </cell>
          <cell r="T240">
            <v>622196</v>
          </cell>
          <cell r="U240">
            <v>622196</v>
          </cell>
          <cell r="V240">
            <v>622196</v>
          </cell>
          <cell r="W240">
            <v>7466352</v>
          </cell>
          <cell r="Y240">
            <v>622196</v>
          </cell>
          <cell r="Z240">
            <v>622196</v>
          </cell>
          <cell r="AA240">
            <v>622196</v>
          </cell>
          <cell r="AB240">
            <v>622196</v>
          </cell>
          <cell r="AC240">
            <v>622196</v>
          </cell>
          <cell r="AD240">
            <v>622196</v>
          </cell>
          <cell r="AE240">
            <v>622196</v>
          </cell>
          <cell r="AF240">
            <v>622196</v>
          </cell>
          <cell r="AG240">
            <v>622196</v>
          </cell>
          <cell r="AH240">
            <v>622196</v>
          </cell>
          <cell r="AI240">
            <v>622196</v>
          </cell>
          <cell r="AJ240">
            <v>622196</v>
          </cell>
          <cell r="AK240">
            <v>7466352</v>
          </cell>
        </row>
        <row r="241">
          <cell r="E241">
            <v>7088</v>
          </cell>
          <cell r="F241" t="str">
            <v>PO.0886-2008 TOWING TRACTOR 03032</v>
          </cell>
          <cell r="G241">
            <v>15</v>
          </cell>
          <cell r="H241" t="str">
            <v>OPE.B03.KEL2</v>
          </cell>
          <cell r="I241" t="str">
            <v>03032</v>
          </cell>
          <cell r="J241">
            <v>39872</v>
          </cell>
          <cell r="K241">
            <v>45322</v>
          </cell>
          <cell r="L241">
            <v>83</v>
          </cell>
          <cell r="M241">
            <v>180</v>
          </cell>
          <cell r="N241">
            <v>97</v>
          </cell>
          <cell r="O241">
            <v>449658000</v>
          </cell>
          <cell r="P241">
            <v>47708558</v>
          </cell>
          <cell r="Q241">
            <v>627744</v>
          </cell>
          <cell r="R241">
            <v>5649696</v>
          </cell>
          <cell r="T241">
            <v>627744</v>
          </cell>
          <cell r="U241">
            <v>627744</v>
          </cell>
          <cell r="V241">
            <v>627744</v>
          </cell>
          <cell r="W241">
            <v>7532928</v>
          </cell>
          <cell r="Y241">
            <v>627744</v>
          </cell>
          <cell r="Z241">
            <v>627744</v>
          </cell>
          <cell r="AA241">
            <v>627744</v>
          </cell>
          <cell r="AB241">
            <v>627744</v>
          </cell>
          <cell r="AC241">
            <v>627744</v>
          </cell>
          <cell r="AD241">
            <v>627744</v>
          </cell>
          <cell r="AE241">
            <v>627744</v>
          </cell>
          <cell r="AF241">
            <v>627744</v>
          </cell>
          <cell r="AG241">
            <v>627744</v>
          </cell>
          <cell r="AH241">
            <v>627744</v>
          </cell>
          <cell r="AI241">
            <v>627744</v>
          </cell>
          <cell r="AJ241">
            <v>627744</v>
          </cell>
          <cell r="AK241">
            <v>7532928</v>
          </cell>
        </row>
        <row r="242">
          <cell r="E242">
            <v>7089</v>
          </cell>
          <cell r="F242" t="str">
            <v>PO.0886-2008 TOWING TRACTOR 03036</v>
          </cell>
          <cell r="G242">
            <v>15</v>
          </cell>
          <cell r="H242" t="str">
            <v>OPE.B03.KEL2</v>
          </cell>
          <cell r="I242" t="str">
            <v>03036</v>
          </cell>
          <cell r="J242">
            <v>39872</v>
          </cell>
          <cell r="K242">
            <v>45322</v>
          </cell>
          <cell r="L242">
            <v>83</v>
          </cell>
          <cell r="M242">
            <v>180</v>
          </cell>
          <cell r="N242">
            <v>97</v>
          </cell>
          <cell r="O242">
            <v>449658000</v>
          </cell>
          <cell r="P242">
            <v>47708558</v>
          </cell>
          <cell r="Q242">
            <v>627744</v>
          </cell>
          <cell r="R242">
            <v>5649696</v>
          </cell>
          <cell r="T242">
            <v>627744</v>
          </cell>
          <cell r="U242">
            <v>627744</v>
          </cell>
          <cell r="V242">
            <v>627744</v>
          </cell>
          <cell r="W242">
            <v>7532928</v>
          </cell>
          <cell r="Y242">
            <v>627744</v>
          </cell>
          <cell r="Z242">
            <v>627744</v>
          </cell>
          <cell r="AA242">
            <v>627744</v>
          </cell>
          <cell r="AB242">
            <v>627744</v>
          </cell>
          <cell r="AC242">
            <v>627744</v>
          </cell>
          <cell r="AD242">
            <v>627744</v>
          </cell>
          <cell r="AE242">
            <v>627744</v>
          </cell>
          <cell r="AF242">
            <v>627744</v>
          </cell>
          <cell r="AG242">
            <v>627744</v>
          </cell>
          <cell r="AH242">
            <v>627744</v>
          </cell>
          <cell r="AI242">
            <v>627744</v>
          </cell>
          <cell r="AJ242">
            <v>627744</v>
          </cell>
          <cell r="AK242">
            <v>7532928</v>
          </cell>
        </row>
        <row r="243">
          <cell r="E243">
            <v>7090</v>
          </cell>
          <cell r="F243" t="str">
            <v>PO.0886-2008 TOWING TRACTOR 03034</v>
          </cell>
          <cell r="G243">
            <v>15</v>
          </cell>
          <cell r="H243" t="str">
            <v>OPE.B03.KEL2</v>
          </cell>
          <cell r="I243" t="str">
            <v>03034</v>
          </cell>
          <cell r="J243">
            <v>39872</v>
          </cell>
          <cell r="K243">
            <v>45322</v>
          </cell>
          <cell r="L243">
            <v>83</v>
          </cell>
          <cell r="M243">
            <v>180</v>
          </cell>
          <cell r="N243">
            <v>97</v>
          </cell>
          <cell r="O243">
            <v>449658000</v>
          </cell>
          <cell r="P243">
            <v>47708558</v>
          </cell>
          <cell r="Q243">
            <v>627744</v>
          </cell>
          <cell r="R243">
            <v>5649696</v>
          </cell>
          <cell r="T243">
            <v>627744</v>
          </cell>
          <cell r="U243">
            <v>627744</v>
          </cell>
          <cell r="V243">
            <v>627744</v>
          </cell>
          <cell r="W243">
            <v>7532928</v>
          </cell>
          <cell r="Y243">
            <v>627744</v>
          </cell>
          <cell r="Z243">
            <v>627744</v>
          </cell>
          <cell r="AA243">
            <v>627744</v>
          </cell>
          <cell r="AB243">
            <v>627744</v>
          </cell>
          <cell r="AC243">
            <v>627744</v>
          </cell>
          <cell r="AD243">
            <v>627744</v>
          </cell>
          <cell r="AE243">
            <v>627744</v>
          </cell>
          <cell r="AF243">
            <v>627744</v>
          </cell>
          <cell r="AG243">
            <v>627744</v>
          </cell>
          <cell r="AH243">
            <v>627744</v>
          </cell>
          <cell r="AI243">
            <v>627744</v>
          </cell>
          <cell r="AJ243">
            <v>627744</v>
          </cell>
          <cell r="AK243">
            <v>7532928</v>
          </cell>
        </row>
        <row r="244">
          <cell r="E244">
            <v>7150</v>
          </cell>
          <cell r="F244" t="str">
            <v>BAGGAGE CART 14227</v>
          </cell>
          <cell r="G244">
            <v>10</v>
          </cell>
          <cell r="H244" t="str">
            <v>OPE.B14.KEL2</v>
          </cell>
          <cell r="I244">
            <v>14227</v>
          </cell>
          <cell r="J244">
            <v>40266</v>
          </cell>
          <cell r="K244">
            <v>43890</v>
          </cell>
          <cell r="L244">
            <v>70</v>
          </cell>
          <cell r="M244">
            <v>120</v>
          </cell>
          <cell r="N244">
            <v>50</v>
          </cell>
          <cell r="O244">
            <v>22050000</v>
          </cell>
          <cell r="P244">
            <v>3463677</v>
          </cell>
          <cell r="Q244">
            <v>119438</v>
          </cell>
          <cell r="R244">
            <v>1074942</v>
          </cell>
          <cell r="T244">
            <v>119438</v>
          </cell>
          <cell r="U244">
            <v>119438</v>
          </cell>
          <cell r="V244">
            <v>119438</v>
          </cell>
          <cell r="W244">
            <v>1433256</v>
          </cell>
          <cell r="Y244">
            <v>119438</v>
          </cell>
          <cell r="Z244">
            <v>119438</v>
          </cell>
          <cell r="AA244">
            <v>119438</v>
          </cell>
          <cell r="AB244">
            <v>119438</v>
          </cell>
          <cell r="AC244">
            <v>119438</v>
          </cell>
          <cell r="AD244">
            <v>119438</v>
          </cell>
          <cell r="AE244">
            <v>119438</v>
          </cell>
          <cell r="AF244">
            <v>119438</v>
          </cell>
          <cell r="AG244">
            <v>119438</v>
          </cell>
          <cell r="AH244">
            <v>119438</v>
          </cell>
          <cell r="AI244">
            <v>119438</v>
          </cell>
          <cell r="AJ244">
            <v>119438</v>
          </cell>
          <cell r="AK244">
            <v>1433256</v>
          </cell>
        </row>
        <row r="245">
          <cell r="E245">
            <v>7151</v>
          </cell>
          <cell r="F245" t="str">
            <v>BAGGAGE CART 14228</v>
          </cell>
          <cell r="G245">
            <v>10</v>
          </cell>
          <cell r="H245" t="str">
            <v>OPE.B14.KEL2</v>
          </cell>
          <cell r="I245">
            <v>14228</v>
          </cell>
          <cell r="J245">
            <v>40266</v>
          </cell>
          <cell r="K245">
            <v>43890</v>
          </cell>
          <cell r="L245">
            <v>70</v>
          </cell>
          <cell r="M245">
            <v>120</v>
          </cell>
          <cell r="N245">
            <v>50</v>
          </cell>
          <cell r="O245">
            <v>22050000</v>
          </cell>
          <cell r="P245">
            <v>3463677</v>
          </cell>
          <cell r="Q245">
            <v>119438</v>
          </cell>
          <cell r="R245">
            <v>1074942</v>
          </cell>
          <cell r="T245">
            <v>119438</v>
          </cell>
          <cell r="U245">
            <v>119438</v>
          </cell>
          <cell r="V245">
            <v>119438</v>
          </cell>
          <cell r="W245">
            <v>1433256</v>
          </cell>
          <cell r="Y245">
            <v>119438</v>
          </cell>
          <cell r="Z245">
            <v>119438</v>
          </cell>
          <cell r="AA245">
            <v>119438</v>
          </cell>
          <cell r="AB245">
            <v>119438</v>
          </cell>
          <cell r="AC245">
            <v>119438</v>
          </cell>
          <cell r="AD245">
            <v>119438</v>
          </cell>
          <cell r="AE245">
            <v>119438</v>
          </cell>
          <cell r="AF245">
            <v>119438</v>
          </cell>
          <cell r="AG245">
            <v>119438</v>
          </cell>
          <cell r="AH245">
            <v>119438</v>
          </cell>
          <cell r="AI245">
            <v>119438</v>
          </cell>
          <cell r="AJ245">
            <v>119438</v>
          </cell>
          <cell r="AK245">
            <v>1433256</v>
          </cell>
        </row>
        <row r="246">
          <cell r="E246">
            <v>7152</v>
          </cell>
          <cell r="F246" t="str">
            <v>BAGGAGE CART 14229</v>
          </cell>
          <cell r="G246">
            <v>10</v>
          </cell>
          <cell r="H246" t="str">
            <v>OPE.B14.KEL2</v>
          </cell>
          <cell r="I246">
            <v>14229</v>
          </cell>
          <cell r="J246">
            <v>40266</v>
          </cell>
          <cell r="K246">
            <v>43890</v>
          </cell>
          <cell r="L246">
            <v>70</v>
          </cell>
          <cell r="M246">
            <v>120</v>
          </cell>
          <cell r="N246">
            <v>50</v>
          </cell>
          <cell r="O246">
            <v>22050000</v>
          </cell>
          <cell r="P246">
            <v>3463677</v>
          </cell>
          <cell r="Q246">
            <v>119438</v>
          </cell>
          <cell r="R246">
            <v>1074942</v>
          </cell>
          <cell r="T246">
            <v>119438</v>
          </cell>
          <cell r="U246">
            <v>119438</v>
          </cell>
          <cell r="V246">
            <v>119438</v>
          </cell>
          <cell r="W246">
            <v>1433256</v>
          </cell>
          <cell r="Y246">
            <v>119438</v>
          </cell>
          <cell r="Z246">
            <v>119438</v>
          </cell>
          <cell r="AA246">
            <v>119438</v>
          </cell>
          <cell r="AB246">
            <v>119438</v>
          </cell>
          <cell r="AC246">
            <v>119438</v>
          </cell>
          <cell r="AD246">
            <v>119438</v>
          </cell>
          <cell r="AE246">
            <v>119438</v>
          </cell>
          <cell r="AF246">
            <v>119438</v>
          </cell>
          <cell r="AG246">
            <v>119438</v>
          </cell>
          <cell r="AH246">
            <v>119438</v>
          </cell>
          <cell r="AI246">
            <v>119438</v>
          </cell>
          <cell r="AJ246">
            <v>119438</v>
          </cell>
          <cell r="AK246">
            <v>1433256</v>
          </cell>
        </row>
        <row r="247">
          <cell r="E247">
            <v>7153</v>
          </cell>
          <cell r="F247" t="str">
            <v>BAGGAGE CART 14230</v>
          </cell>
          <cell r="G247">
            <v>10</v>
          </cell>
          <cell r="H247" t="str">
            <v>OPE.B14.KEL2</v>
          </cell>
          <cell r="I247">
            <v>14230</v>
          </cell>
          <cell r="J247">
            <v>40266</v>
          </cell>
          <cell r="K247">
            <v>43890</v>
          </cell>
          <cell r="L247">
            <v>70</v>
          </cell>
          <cell r="M247">
            <v>120</v>
          </cell>
          <cell r="N247">
            <v>50</v>
          </cell>
          <cell r="O247">
            <v>22050000</v>
          </cell>
          <cell r="P247">
            <v>3463677</v>
          </cell>
          <cell r="Q247">
            <v>119438</v>
          </cell>
          <cell r="R247">
            <v>1074942</v>
          </cell>
          <cell r="T247">
            <v>119438</v>
          </cell>
          <cell r="U247">
            <v>119438</v>
          </cell>
          <cell r="V247">
            <v>119438</v>
          </cell>
          <cell r="W247">
            <v>1433256</v>
          </cell>
          <cell r="Y247">
            <v>119438</v>
          </cell>
          <cell r="Z247">
            <v>119438</v>
          </cell>
          <cell r="AA247">
            <v>119438</v>
          </cell>
          <cell r="AB247">
            <v>119438</v>
          </cell>
          <cell r="AC247">
            <v>119438</v>
          </cell>
          <cell r="AD247">
            <v>119438</v>
          </cell>
          <cell r="AE247">
            <v>119438</v>
          </cell>
          <cell r="AF247">
            <v>119438</v>
          </cell>
          <cell r="AG247">
            <v>119438</v>
          </cell>
          <cell r="AH247">
            <v>119438</v>
          </cell>
          <cell r="AI247">
            <v>119438</v>
          </cell>
          <cell r="AJ247">
            <v>119438</v>
          </cell>
          <cell r="AK247">
            <v>1433256</v>
          </cell>
        </row>
        <row r="248">
          <cell r="E248">
            <v>7154</v>
          </cell>
          <cell r="F248" t="str">
            <v>BAGGAGE CART 14231</v>
          </cell>
          <cell r="G248">
            <v>10</v>
          </cell>
          <cell r="H248" t="str">
            <v>OPE.B14.KEL2</v>
          </cell>
          <cell r="I248">
            <v>14231</v>
          </cell>
          <cell r="J248">
            <v>40266</v>
          </cell>
          <cell r="K248">
            <v>43890</v>
          </cell>
          <cell r="L248">
            <v>70</v>
          </cell>
          <cell r="M248">
            <v>120</v>
          </cell>
          <cell r="N248">
            <v>50</v>
          </cell>
          <cell r="O248">
            <v>22050000</v>
          </cell>
          <cell r="P248">
            <v>3463677</v>
          </cell>
          <cell r="Q248">
            <v>119438</v>
          </cell>
          <cell r="R248">
            <v>1074942</v>
          </cell>
          <cell r="T248">
            <v>119438</v>
          </cell>
          <cell r="U248">
            <v>119438</v>
          </cell>
          <cell r="V248">
            <v>119438</v>
          </cell>
          <cell r="W248">
            <v>1433256</v>
          </cell>
          <cell r="Y248">
            <v>119438</v>
          </cell>
          <cell r="Z248">
            <v>119438</v>
          </cell>
          <cell r="AA248">
            <v>119438</v>
          </cell>
          <cell r="AB248">
            <v>119438</v>
          </cell>
          <cell r="AC248">
            <v>119438</v>
          </cell>
          <cell r="AD248">
            <v>119438</v>
          </cell>
          <cell r="AE248">
            <v>119438</v>
          </cell>
          <cell r="AF248">
            <v>119438</v>
          </cell>
          <cell r="AG248">
            <v>119438</v>
          </cell>
          <cell r="AH248">
            <v>119438</v>
          </cell>
          <cell r="AI248">
            <v>119438</v>
          </cell>
          <cell r="AJ248">
            <v>119438</v>
          </cell>
          <cell r="AK248">
            <v>1433256</v>
          </cell>
        </row>
        <row r="249">
          <cell r="E249">
            <v>7155</v>
          </cell>
          <cell r="F249" t="str">
            <v>BAGGAGE CART 14232</v>
          </cell>
          <cell r="G249">
            <v>10</v>
          </cell>
          <cell r="H249" t="str">
            <v>OPE.B14.KEL2</v>
          </cell>
          <cell r="I249">
            <v>14232</v>
          </cell>
          <cell r="J249">
            <v>40266</v>
          </cell>
          <cell r="K249">
            <v>43890</v>
          </cell>
          <cell r="L249">
            <v>70</v>
          </cell>
          <cell r="M249">
            <v>120</v>
          </cell>
          <cell r="N249">
            <v>50</v>
          </cell>
          <cell r="O249">
            <v>22050000</v>
          </cell>
          <cell r="P249">
            <v>3463677</v>
          </cell>
          <cell r="Q249">
            <v>119438</v>
          </cell>
          <cell r="R249">
            <v>1074942</v>
          </cell>
          <cell r="T249">
            <v>119438</v>
          </cell>
          <cell r="U249">
            <v>119438</v>
          </cell>
          <cell r="V249">
            <v>119438</v>
          </cell>
          <cell r="W249">
            <v>1433256</v>
          </cell>
          <cell r="Y249">
            <v>119438</v>
          </cell>
          <cell r="Z249">
            <v>119438</v>
          </cell>
          <cell r="AA249">
            <v>119438</v>
          </cell>
          <cell r="AB249">
            <v>119438</v>
          </cell>
          <cell r="AC249">
            <v>119438</v>
          </cell>
          <cell r="AD249">
            <v>119438</v>
          </cell>
          <cell r="AE249">
            <v>119438</v>
          </cell>
          <cell r="AF249">
            <v>119438</v>
          </cell>
          <cell r="AG249">
            <v>119438</v>
          </cell>
          <cell r="AH249">
            <v>119438</v>
          </cell>
          <cell r="AI249">
            <v>119438</v>
          </cell>
          <cell r="AJ249">
            <v>119438</v>
          </cell>
          <cell r="AK249">
            <v>1433256</v>
          </cell>
        </row>
        <row r="250">
          <cell r="E250">
            <v>7156</v>
          </cell>
          <cell r="F250" t="str">
            <v>BAGGAGE CART 14233</v>
          </cell>
          <cell r="G250">
            <v>10</v>
          </cell>
          <cell r="H250" t="str">
            <v>OPE.B14.KEL2</v>
          </cell>
          <cell r="I250">
            <v>14233</v>
          </cell>
          <cell r="J250">
            <v>40266</v>
          </cell>
          <cell r="K250">
            <v>43890</v>
          </cell>
          <cell r="L250">
            <v>70</v>
          </cell>
          <cell r="M250">
            <v>120</v>
          </cell>
          <cell r="N250">
            <v>50</v>
          </cell>
          <cell r="O250">
            <v>22050000</v>
          </cell>
          <cell r="P250">
            <v>3463677</v>
          </cell>
          <cell r="Q250">
            <v>119438</v>
          </cell>
          <cell r="R250">
            <v>1074942</v>
          </cell>
          <cell r="T250">
            <v>119438</v>
          </cell>
          <cell r="U250">
            <v>119438</v>
          </cell>
          <cell r="V250">
            <v>119438</v>
          </cell>
          <cell r="W250">
            <v>1433256</v>
          </cell>
          <cell r="Y250">
            <v>119438</v>
          </cell>
          <cell r="Z250">
            <v>119438</v>
          </cell>
          <cell r="AA250">
            <v>119438</v>
          </cell>
          <cell r="AB250">
            <v>119438</v>
          </cell>
          <cell r="AC250">
            <v>119438</v>
          </cell>
          <cell r="AD250">
            <v>119438</v>
          </cell>
          <cell r="AE250">
            <v>119438</v>
          </cell>
          <cell r="AF250">
            <v>119438</v>
          </cell>
          <cell r="AG250">
            <v>119438</v>
          </cell>
          <cell r="AH250">
            <v>119438</v>
          </cell>
          <cell r="AI250">
            <v>119438</v>
          </cell>
          <cell r="AJ250">
            <v>119438</v>
          </cell>
          <cell r="AK250">
            <v>1433256</v>
          </cell>
        </row>
        <row r="251">
          <cell r="E251">
            <v>7157</v>
          </cell>
          <cell r="F251" t="str">
            <v>BAGGAGE CART 14234</v>
          </cell>
          <cell r="G251">
            <v>10</v>
          </cell>
          <cell r="H251" t="str">
            <v>OPE.B14.KEL2</v>
          </cell>
          <cell r="I251">
            <v>14234</v>
          </cell>
          <cell r="J251">
            <v>40266</v>
          </cell>
          <cell r="K251">
            <v>43890</v>
          </cell>
          <cell r="L251">
            <v>70</v>
          </cell>
          <cell r="M251">
            <v>120</v>
          </cell>
          <cell r="N251">
            <v>50</v>
          </cell>
          <cell r="O251">
            <v>22050000</v>
          </cell>
          <cell r="P251">
            <v>3463677</v>
          </cell>
          <cell r="Q251">
            <v>119438</v>
          </cell>
          <cell r="R251">
            <v>1074942</v>
          </cell>
          <cell r="T251">
            <v>119438</v>
          </cell>
          <cell r="U251">
            <v>119438</v>
          </cell>
          <cell r="V251">
            <v>119438</v>
          </cell>
          <cell r="W251">
            <v>1433256</v>
          </cell>
          <cell r="Y251">
            <v>119438</v>
          </cell>
          <cell r="Z251">
            <v>119438</v>
          </cell>
          <cell r="AA251">
            <v>119438</v>
          </cell>
          <cell r="AB251">
            <v>119438</v>
          </cell>
          <cell r="AC251">
            <v>119438</v>
          </cell>
          <cell r="AD251">
            <v>119438</v>
          </cell>
          <cell r="AE251">
            <v>119438</v>
          </cell>
          <cell r="AF251">
            <v>119438</v>
          </cell>
          <cell r="AG251">
            <v>119438</v>
          </cell>
          <cell r="AH251">
            <v>119438</v>
          </cell>
          <cell r="AI251">
            <v>119438</v>
          </cell>
          <cell r="AJ251">
            <v>119438</v>
          </cell>
          <cell r="AK251">
            <v>1433256</v>
          </cell>
        </row>
        <row r="252">
          <cell r="E252">
            <v>7158</v>
          </cell>
          <cell r="F252" t="str">
            <v>BAGGAGE CART 14235</v>
          </cell>
          <cell r="G252">
            <v>10</v>
          </cell>
          <cell r="H252" t="str">
            <v>OPE.B14.KEL2</v>
          </cell>
          <cell r="I252">
            <v>14235</v>
          </cell>
          <cell r="J252">
            <v>40266</v>
          </cell>
          <cell r="K252">
            <v>43890</v>
          </cell>
          <cell r="L252">
            <v>70</v>
          </cell>
          <cell r="M252">
            <v>120</v>
          </cell>
          <cell r="N252">
            <v>50</v>
          </cell>
          <cell r="O252">
            <v>22050000</v>
          </cell>
          <cell r="P252">
            <v>3463677</v>
          </cell>
          <cell r="Q252">
            <v>119438</v>
          </cell>
          <cell r="R252">
            <v>1074942</v>
          </cell>
          <cell r="T252">
            <v>119438</v>
          </cell>
          <cell r="U252">
            <v>119438</v>
          </cell>
          <cell r="V252">
            <v>119438</v>
          </cell>
          <cell r="W252">
            <v>1433256</v>
          </cell>
          <cell r="Y252">
            <v>119438</v>
          </cell>
          <cell r="Z252">
            <v>119438</v>
          </cell>
          <cell r="AA252">
            <v>119438</v>
          </cell>
          <cell r="AB252">
            <v>119438</v>
          </cell>
          <cell r="AC252">
            <v>119438</v>
          </cell>
          <cell r="AD252">
            <v>119438</v>
          </cell>
          <cell r="AE252">
            <v>119438</v>
          </cell>
          <cell r="AF252">
            <v>119438</v>
          </cell>
          <cell r="AG252">
            <v>119438</v>
          </cell>
          <cell r="AH252">
            <v>119438</v>
          </cell>
          <cell r="AI252">
            <v>119438</v>
          </cell>
          <cell r="AJ252">
            <v>119438</v>
          </cell>
          <cell r="AK252">
            <v>1433256</v>
          </cell>
        </row>
        <row r="253">
          <cell r="E253">
            <v>7159</v>
          </cell>
          <cell r="F253" t="str">
            <v>BAGGAGE CART 14236</v>
          </cell>
          <cell r="G253">
            <v>10</v>
          </cell>
          <cell r="H253" t="str">
            <v>OPE.B14.KEL2</v>
          </cell>
          <cell r="I253">
            <v>14236</v>
          </cell>
          <cell r="J253">
            <v>40266</v>
          </cell>
          <cell r="K253">
            <v>43890</v>
          </cell>
          <cell r="L253">
            <v>70</v>
          </cell>
          <cell r="M253">
            <v>120</v>
          </cell>
          <cell r="N253">
            <v>50</v>
          </cell>
          <cell r="O253">
            <v>22050000</v>
          </cell>
          <cell r="P253">
            <v>3463677</v>
          </cell>
          <cell r="Q253">
            <v>119438</v>
          </cell>
          <cell r="R253">
            <v>1074942</v>
          </cell>
          <cell r="T253">
            <v>119438</v>
          </cell>
          <cell r="U253">
            <v>119438</v>
          </cell>
          <cell r="V253">
            <v>119438</v>
          </cell>
          <cell r="W253">
            <v>1433256</v>
          </cell>
          <cell r="Y253">
            <v>119438</v>
          </cell>
          <cell r="Z253">
            <v>119438</v>
          </cell>
          <cell r="AA253">
            <v>119438</v>
          </cell>
          <cell r="AB253">
            <v>119438</v>
          </cell>
          <cell r="AC253">
            <v>119438</v>
          </cell>
          <cell r="AD253">
            <v>119438</v>
          </cell>
          <cell r="AE253">
            <v>119438</v>
          </cell>
          <cell r="AF253">
            <v>119438</v>
          </cell>
          <cell r="AG253">
            <v>119438</v>
          </cell>
          <cell r="AH253">
            <v>119438</v>
          </cell>
          <cell r="AI253">
            <v>119438</v>
          </cell>
          <cell r="AJ253">
            <v>119438</v>
          </cell>
          <cell r="AK253">
            <v>1433256</v>
          </cell>
        </row>
        <row r="254">
          <cell r="E254">
            <v>7160</v>
          </cell>
          <cell r="F254" t="str">
            <v>BAGGAGE CART 14237</v>
          </cell>
          <cell r="G254">
            <v>10</v>
          </cell>
          <cell r="H254" t="str">
            <v>OPE.B14.KEL2</v>
          </cell>
          <cell r="I254">
            <v>14237</v>
          </cell>
          <cell r="J254">
            <v>40266</v>
          </cell>
          <cell r="K254">
            <v>43890</v>
          </cell>
          <cell r="L254">
            <v>70</v>
          </cell>
          <cell r="M254">
            <v>120</v>
          </cell>
          <cell r="N254">
            <v>50</v>
          </cell>
          <cell r="O254">
            <v>22050000</v>
          </cell>
          <cell r="P254">
            <v>3463677</v>
          </cell>
          <cell r="Q254">
            <v>119438</v>
          </cell>
          <cell r="R254">
            <v>1074942</v>
          </cell>
          <cell r="T254">
            <v>119438</v>
          </cell>
          <cell r="U254">
            <v>119438</v>
          </cell>
          <cell r="V254">
            <v>119438</v>
          </cell>
          <cell r="W254">
            <v>1433256</v>
          </cell>
          <cell r="Y254">
            <v>119438</v>
          </cell>
          <cell r="Z254">
            <v>119438</v>
          </cell>
          <cell r="AA254">
            <v>119438</v>
          </cell>
          <cell r="AB254">
            <v>119438</v>
          </cell>
          <cell r="AC254">
            <v>119438</v>
          </cell>
          <cell r="AD254">
            <v>119438</v>
          </cell>
          <cell r="AE254">
            <v>119438</v>
          </cell>
          <cell r="AF254">
            <v>119438</v>
          </cell>
          <cell r="AG254">
            <v>119438</v>
          </cell>
          <cell r="AH254">
            <v>119438</v>
          </cell>
          <cell r="AI254">
            <v>119438</v>
          </cell>
          <cell r="AJ254">
            <v>119438</v>
          </cell>
          <cell r="AK254">
            <v>1433256</v>
          </cell>
        </row>
        <row r="255">
          <cell r="E255">
            <v>7161</v>
          </cell>
          <cell r="F255" t="str">
            <v>BAGGAGE CART 14238</v>
          </cell>
          <cell r="G255">
            <v>10</v>
          </cell>
          <cell r="H255" t="str">
            <v>OPE.B14.KEL2</v>
          </cell>
          <cell r="I255">
            <v>14238</v>
          </cell>
          <cell r="J255">
            <v>40266</v>
          </cell>
          <cell r="K255">
            <v>43890</v>
          </cell>
          <cell r="L255">
            <v>70</v>
          </cell>
          <cell r="M255">
            <v>120</v>
          </cell>
          <cell r="N255">
            <v>50</v>
          </cell>
          <cell r="O255">
            <v>22050000</v>
          </cell>
          <cell r="P255">
            <v>3463677</v>
          </cell>
          <cell r="Q255">
            <v>119438</v>
          </cell>
          <cell r="R255">
            <v>1074942</v>
          </cell>
          <cell r="T255">
            <v>119438</v>
          </cell>
          <cell r="U255">
            <v>119438</v>
          </cell>
          <cell r="V255">
            <v>119438</v>
          </cell>
          <cell r="W255">
            <v>1433256</v>
          </cell>
          <cell r="Y255">
            <v>119438</v>
          </cell>
          <cell r="Z255">
            <v>119438</v>
          </cell>
          <cell r="AA255">
            <v>119438</v>
          </cell>
          <cell r="AB255">
            <v>119438</v>
          </cell>
          <cell r="AC255">
            <v>119438</v>
          </cell>
          <cell r="AD255">
            <v>119438</v>
          </cell>
          <cell r="AE255">
            <v>119438</v>
          </cell>
          <cell r="AF255">
            <v>119438</v>
          </cell>
          <cell r="AG255">
            <v>119438</v>
          </cell>
          <cell r="AH255">
            <v>119438</v>
          </cell>
          <cell r="AI255">
            <v>119438</v>
          </cell>
          <cell r="AJ255">
            <v>119438</v>
          </cell>
          <cell r="AK255">
            <v>1433256</v>
          </cell>
        </row>
        <row r="256">
          <cell r="E256">
            <v>7162</v>
          </cell>
          <cell r="F256" t="str">
            <v>BAGGAGE CART 14239</v>
          </cell>
          <cell r="G256">
            <v>10</v>
          </cell>
          <cell r="H256" t="str">
            <v>OPE.B14.KEL2</v>
          </cell>
          <cell r="I256">
            <v>14239</v>
          </cell>
          <cell r="J256">
            <v>40266</v>
          </cell>
          <cell r="K256">
            <v>43890</v>
          </cell>
          <cell r="L256">
            <v>70</v>
          </cell>
          <cell r="M256">
            <v>120</v>
          </cell>
          <cell r="N256">
            <v>50</v>
          </cell>
          <cell r="O256">
            <v>22050000</v>
          </cell>
          <cell r="P256">
            <v>3463677</v>
          </cell>
          <cell r="Q256">
            <v>119438</v>
          </cell>
          <cell r="R256">
            <v>1074942</v>
          </cell>
          <cell r="T256">
            <v>119438</v>
          </cell>
          <cell r="U256">
            <v>119438</v>
          </cell>
          <cell r="V256">
            <v>119438</v>
          </cell>
          <cell r="W256">
            <v>1433256</v>
          </cell>
          <cell r="Y256">
            <v>119438</v>
          </cell>
          <cell r="Z256">
            <v>119438</v>
          </cell>
          <cell r="AA256">
            <v>119438</v>
          </cell>
          <cell r="AB256">
            <v>119438</v>
          </cell>
          <cell r="AC256">
            <v>119438</v>
          </cell>
          <cell r="AD256">
            <v>119438</v>
          </cell>
          <cell r="AE256">
            <v>119438</v>
          </cell>
          <cell r="AF256">
            <v>119438</v>
          </cell>
          <cell r="AG256">
            <v>119438</v>
          </cell>
          <cell r="AH256">
            <v>119438</v>
          </cell>
          <cell r="AI256">
            <v>119438</v>
          </cell>
          <cell r="AJ256">
            <v>119438</v>
          </cell>
          <cell r="AK256">
            <v>1433256</v>
          </cell>
        </row>
        <row r="257">
          <cell r="E257">
            <v>7163</v>
          </cell>
          <cell r="F257" t="str">
            <v>BAGGAGE CART 14240</v>
          </cell>
          <cell r="G257">
            <v>10</v>
          </cell>
          <cell r="H257" t="str">
            <v>OPE.B14.KEL2</v>
          </cell>
          <cell r="I257">
            <v>14240</v>
          </cell>
          <cell r="J257">
            <v>40266</v>
          </cell>
          <cell r="K257">
            <v>43890</v>
          </cell>
          <cell r="L257">
            <v>70</v>
          </cell>
          <cell r="M257">
            <v>120</v>
          </cell>
          <cell r="N257">
            <v>50</v>
          </cell>
          <cell r="O257">
            <v>22050000</v>
          </cell>
          <cell r="P257">
            <v>3463677</v>
          </cell>
          <cell r="Q257">
            <v>119438</v>
          </cell>
          <cell r="R257">
            <v>1074942</v>
          </cell>
          <cell r="T257">
            <v>119438</v>
          </cell>
          <cell r="U257">
            <v>119438</v>
          </cell>
          <cell r="V257">
            <v>119438</v>
          </cell>
          <cell r="W257">
            <v>1433256</v>
          </cell>
          <cell r="Y257">
            <v>119438</v>
          </cell>
          <cell r="Z257">
            <v>119438</v>
          </cell>
          <cell r="AA257">
            <v>119438</v>
          </cell>
          <cell r="AB257">
            <v>119438</v>
          </cell>
          <cell r="AC257">
            <v>119438</v>
          </cell>
          <cell r="AD257">
            <v>119438</v>
          </cell>
          <cell r="AE257">
            <v>119438</v>
          </cell>
          <cell r="AF257">
            <v>119438</v>
          </cell>
          <cell r="AG257">
            <v>119438</v>
          </cell>
          <cell r="AH257">
            <v>119438</v>
          </cell>
          <cell r="AI257">
            <v>119438</v>
          </cell>
          <cell r="AJ257">
            <v>119438</v>
          </cell>
          <cell r="AK257">
            <v>1433256</v>
          </cell>
        </row>
        <row r="258">
          <cell r="E258">
            <v>7164</v>
          </cell>
          <cell r="F258" t="str">
            <v>BAGGAGE CART 14241</v>
          </cell>
          <cell r="G258">
            <v>10</v>
          </cell>
          <cell r="H258" t="str">
            <v>OPE.B14.KEL2</v>
          </cell>
          <cell r="I258">
            <v>14241</v>
          </cell>
          <cell r="J258">
            <v>40266</v>
          </cell>
          <cell r="K258">
            <v>43890</v>
          </cell>
          <cell r="L258">
            <v>70</v>
          </cell>
          <cell r="M258">
            <v>120</v>
          </cell>
          <cell r="N258">
            <v>50</v>
          </cell>
          <cell r="O258">
            <v>22050000</v>
          </cell>
          <cell r="P258">
            <v>3463677</v>
          </cell>
          <cell r="Q258">
            <v>119438</v>
          </cell>
          <cell r="R258">
            <v>1074942</v>
          </cell>
          <cell r="T258">
            <v>119438</v>
          </cell>
          <cell r="U258">
            <v>119438</v>
          </cell>
          <cell r="V258">
            <v>119438</v>
          </cell>
          <cell r="W258">
            <v>1433256</v>
          </cell>
          <cell r="Y258">
            <v>119438</v>
          </cell>
          <cell r="Z258">
            <v>119438</v>
          </cell>
          <cell r="AA258">
            <v>119438</v>
          </cell>
          <cell r="AB258">
            <v>119438</v>
          </cell>
          <cell r="AC258">
            <v>119438</v>
          </cell>
          <cell r="AD258">
            <v>119438</v>
          </cell>
          <cell r="AE258">
            <v>119438</v>
          </cell>
          <cell r="AF258">
            <v>119438</v>
          </cell>
          <cell r="AG258">
            <v>119438</v>
          </cell>
          <cell r="AH258">
            <v>119438</v>
          </cell>
          <cell r="AI258">
            <v>119438</v>
          </cell>
          <cell r="AJ258">
            <v>119438</v>
          </cell>
          <cell r="AK258">
            <v>1433256</v>
          </cell>
        </row>
        <row r="259">
          <cell r="E259">
            <v>7165</v>
          </cell>
          <cell r="F259" t="str">
            <v>BAGGAGE CART 14242</v>
          </cell>
          <cell r="G259">
            <v>10</v>
          </cell>
          <cell r="H259" t="str">
            <v>OPE.B14.KEL2</v>
          </cell>
          <cell r="I259">
            <v>14242</v>
          </cell>
          <cell r="J259">
            <v>40266</v>
          </cell>
          <cell r="K259">
            <v>43890</v>
          </cell>
          <cell r="L259">
            <v>70</v>
          </cell>
          <cell r="M259">
            <v>120</v>
          </cell>
          <cell r="N259">
            <v>50</v>
          </cell>
          <cell r="O259">
            <v>22050000</v>
          </cell>
          <cell r="P259">
            <v>3463677</v>
          </cell>
          <cell r="Q259">
            <v>119438</v>
          </cell>
          <cell r="R259">
            <v>1074942</v>
          </cell>
          <cell r="T259">
            <v>119438</v>
          </cell>
          <cell r="U259">
            <v>119438</v>
          </cell>
          <cell r="V259">
            <v>119438</v>
          </cell>
          <cell r="W259">
            <v>1433256</v>
          </cell>
          <cell r="Y259">
            <v>119438</v>
          </cell>
          <cell r="Z259">
            <v>119438</v>
          </cell>
          <cell r="AA259">
            <v>119438</v>
          </cell>
          <cell r="AB259">
            <v>119438</v>
          </cell>
          <cell r="AC259">
            <v>119438</v>
          </cell>
          <cell r="AD259">
            <v>119438</v>
          </cell>
          <cell r="AE259">
            <v>119438</v>
          </cell>
          <cell r="AF259">
            <v>119438</v>
          </cell>
          <cell r="AG259">
            <v>119438</v>
          </cell>
          <cell r="AH259">
            <v>119438</v>
          </cell>
          <cell r="AI259">
            <v>119438</v>
          </cell>
          <cell r="AJ259">
            <v>119438</v>
          </cell>
          <cell r="AK259">
            <v>1433256</v>
          </cell>
        </row>
        <row r="260">
          <cell r="E260">
            <v>7166</v>
          </cell>
          <cell r="F260" t="str">
            <v>BAGGAGE CART 14243</v>
          </cell>
          <cell r="G260">
            <v>10</v>
          </cell>
          <cell r="H260" t="str">
            <v>OPE.B14.KEL2</v>
          </cell>
          <cell r="I260">
            <v>14243</v>
          </cell>
          <cell r="J260">
            <v>40266</v>
          </cell>
          <cell r="K260">
            <v>43890</v>
          </cell>
          <cell r="L260">
            <v>70</v>
          </cell>
          <cell r="M260">
            <v>120</v>
          </cell>
          <cell r="N260">
            <v>50</v>
          </cell>
          <cell r="O260">
            <v>22050000</v>
          </cell>
          <cell r="P260">
            <v>3463677</v>
          </cell>
          <cell r="Q260">
            <v>119438</v>
          </cell>
          <cell r="R260">
            <v>1074942</v>
          </cell>
          <cell r="T260">
            <v>119438</v>
          </cell>
          <cell r="U260">
            <v>119438</v>
          </cell>
          <cell r="V260">
            <v>119438</v>
          </cell>
          <cell r="W260">
            <v>1433256</v>
          </cell>
          <cell r="Y260">
            <v>119438</v>
          </cell>
          <cell r="Z260">
            <v>119438</v>
          </cell>
          <cell r="AA260">
            <v>119438</v>
          </cell>
          <cell r="AB260">
            <v>119438</v>
          </cell>
          <cell r="AC260">
            <v>119438</v>
          </cell>
          <cell r="AD260">
            <v>119438</v>
          </cell>
          <cell r="AE260">
            <v>119438</v>
          </cell>
          <cell r="AF260">
            <v>119438</v>
          </cell>
          <cell r="AG260">
            <v>119438</v>
          </cell>
          <cell r="AH260">
            <v>119438</v>
          </cell>
          <cell r="AI260">
            <v>119438</v>
          </cell>
          <cell r="AJ260">
            <v>119438</v>
          </cell>
          <cell r="AK260">
            <v>1433256</v>
          </cell>
        </row>
        <row r="261">
          <cell r="E261">
            <v>7167</v>
          </cell>
          <cell r="F261" t="str">
            <v>BAGGAGE CART 14244</v>
          </cell>
          <cell r="G261">
            <v>10</v>
          </cell>
          <cell r="H261" t="str">
            <v>OPE.B14.KEL2</v>
          </cell>
          <cell r="I261">
            <v>14244</v>
          </cell>
          <cell r="J261">
            <v>40266</v>
          </cell>
          <cell r="K261">
            <v>43890</v>
          </cell>
          <cell r="L261">
            <v>70</v>
          </cell>
          <cell r="M261">
            <v>120</v>
          </cell>
          <cell r="N261">
            <v>50</v>
          </cell>
          <cell r="O261">
            <v>22050000</v>
          </cell>
          <cell r="P261">
            <v>3463677</v>
          </cell>
          <cell r="Q261">
            <v>119438</v>
          </cell>
          <cell r="R261">
            <v>1074942</v>
          </cell>
          <cell r="T261">
            <v>119438</v>
          </cell>
          <cell r="U261">
            <v>119438</v>
          </cell>
          <cell r="V261">
            <v>119438</v>
          </cell>
          <cell r="W261">
            <v>1433256</v>
          </cell>
          <cell r="Y261">
            <v>119438</v>
          </cell>
          <cell r="Z261">
            <v>119438</v>
          </cell>
          <cell r="AA261">
            <v>119438</v>
          </cell>
          <cell r="AB261">
            <v>119438</v>
          </cell>
          <cell r="AC261">
            <v>119438</v>
          </cell>
          <cell r="AD261">
            <v>119438</v>
          </cell>
          <cell r="AE261">
            <v>119438</v>
          </cell>
          <cell r="AF261">
            <v>119438</v>
          </cell>
          <cell r="AG261">
            <v>119438</v>
          </cell>
          <cell r="AH261">
            <v>119438</v>
          </cell>
          <cell r="AI261">
            <v>119438</v>
          </cell>
          <cell r="AJ261">
            <v>119438</v>
          </cell>
          <cell r="AK261">
            <v>1433256</v>
          </cell>
        </row>
        <row r="262">
          <cell r="E262">
            <v>7168</v>
          </cell>
          <cell r="F262" t="str">
            <v>BAGGAGE CART 14245</v>
          </cell>
          <cell r="G262">
            <v>10</v>
          </cell>
          <cell r="H262" t="str">
            <v>OPE.B14.KEL2</v>
          </cell>
          <cell r="I262">
            <v>14245</v>
          </cell>
          <cell r="J262">
            <v>40266</v>
          </cell>
          <cell r="K262">
            <v>43890</v>
          </cell>
          <cell r="L262">
            <v>70</v>
          </cell>
          <cell r="M262">
            <v>120</v>
          </cell>
          <cell r="N262">
            <v>50</v>
          </cell>
          <cell r="O262">
            <v>22050000</v>
          </cell>
          <cell r="P262">
            <v>3463677</v>
          </cell>
          <cell r="Q262">
            <v>119438</v>
          </cell>
          <cell r="R262">
            <v>1074942</v>
          </cell>
          <cell r="T262">
            <v>119438</v>
          </cell>
          <cell r="U262">
            <v>119438</v>
          </cell>
          <cell r="V262">
            <v>119438</v>
          </cell>
          <cell r="W262">
            <v>1433256</v>
          </cell>
          <cell r="Y262">
            <v>119438</v>
          </cell>
          <cell r="Z262">
            <v>119438</v>
          </cell>
          <cell r="AA262">
            <v>119438</v>
          </cell>
          <cell r="AB262">
            <v>119438</v>
          </cell>
          <cell r="AC262">
            <v>119438</v>
          </cell>
          <cell r="AD262">
            <v>119438</v>
          </cell>
          <cell r="AE262">
            <v>119438</v>
          </cell>
          <cell r="AF262">
            <v>119438</v>
          </cell>
          <cell r="AG262">
            <v>119438</v>
          </cell>
          <cell r="AH262">
            <v>119438</v>
          </cell>
          <cell r="AI262">
            <v>119438</v>
          </cell>
          <cell r="AJ262">
            <v>119438</v>
          </cell>
          <cell r="AK262">
            <v>1433256</v>
          </cell>
        </row>
        <row r="263">
          <cell r="E263">
            <v>7169</v>
          </cell>
          <cell r="F263" t="str">
            <v>BAGGAGE CART 14246</v>
          </cell>
          <cell r="G263">
            <v>10</v>
          </cell>
          <cell r="H263" t="str">
            <v>OPE.B14.KEL2</v>
          </cell>
          <cell r="I263">
            <v>14246</v>
          </cell>
          <cell r="J263">
            <v>40266</v>
          </cell>
          <cell r="K263">
            <v>43890</v>
          </cell>
          <cell r="L263">
            <v>70</v>
          </cell>
          <cell r="M263">
            <v>120</v>
          </cell>
          <cell r="N263">
            <v>50</v>
          </cell>
          <cell r="O263">
            <v>22050000</v>
          </cell>
          <cell r="P263">
            <v>3463677</v>
          </cell>
          <cell r="Q263">
            <v>119438</v>
          </cell>
          <cell r="R263">
            <v>1074942</v>
          </cell>
          <cell r="T263">
            <v>119438</v>
          </cell>
          <cell r="U263">
            <v>119438</v>
          </cell>
          <cell r="V263">
            <v>119438</v>
          </cell>
          <cell r="W263">
            <v>1433256</v>
          </cell>
          <cell r="Y263">
            <v>119438</v>
          </cell>
          <cell r="Z263">
            <v>119438</v>
          </cell>
          <cell r="AA263">
            <v>119438</v>
          </cell>
          <cell r="AB263">
            <v>119438</v>
          </cell>
          <cell r="AC263">
            <v>119438</v>
          </cell>
          <cell r="AD263">
            <v>119438</v>
          </cell>
          <cell r="AE263">
            <v>119438</v>
          </cell>
          <cell r="AF263">
            <v>119438</v>
          </cell>
          <cell r="AG263">
            <v>119438</v>
          </cell>
          <cell r="AH263">
            <v>119438</v>
          </cell>
          <cell r="AI263">
            <v>119438</v>
          </cell>
          <cell r="AJ263">
            <v>119438</v>
          </cell>
          <cell r="AK263">
            <v>1433256</v>
          </cell>
        </row>
        <row r="264">
          <cell r="E264">
            <v>7170</v>
          </cell>
          <cell r="F264" t="str">
            <v>BAGGAGE CART 14247</v>
          </cell>
          <cell r="G264">
            <v>10</v>
          </cell>
          <cell r="H264" t="str">
            <v>OPE.B14.KEL2</v>
          </cell>
          <cell r="I264">
            <v>14247</v>
          </cell>
          <cell r="J264">
            <v>40266</v>
          </cell>
          <cell r="K264">
            <v>43890</v>
          </cell>
          <cell r="L264">
            <v>70</v>
          </cell>
          <cell r="M264">
            <v>120</v>
          </cell>
          <cell r="N264">
            <v>50</v>
          </cell>
          <cell r="O264">
            <v>22050000</v>
          </cell>
          <cell r="P264">
            <v>3463677</v>
          </cell>
          <cell r="Q264">
            <v>119438</v>
          </cell>
          <cell r="R264">
            <v>1074942</v>
          </cell>
          <cell r="T264">
            <v>119438</v>
          </cell>
          <cell r="U264">
            <v>119438</v>
          </cell>
          <cell r="V264">
            <v>119438</v>
          </cell>
          <cell r="W264">
            <v>1433256</v>
          </cell>
          <cell r="Y264">
            <v>119438</v>
          </cell>
          <cell r="Z264">
            <v>119438</v>
          </cell>
          <cell r="AA264">
            <v>119438</v>
          </cell>
          <cell r="AB264">
            <v>119438</v>
          </cell>
          <cell r="AC264">
            <v>119438</v>
          </cell>
          <cell r="AD264">
            <v>119438</v>
          </cell>
          <cell r="AE264">
            <v>119438</v>
          </cell>
          <cell r="AF264">
            <v>119438</v>
          </cell>
          <cell r="AG264">
            <v>119438</v>
          </cell>
          <cell r="AH264">
            <v>119438</v>
          </cell>
          <cell r="AI264">
            <v>119438</v>
          </cell>
          <cell r="AJ264">
            <v>119438</v>
          </cell>
          <cell r="AK264">
            <v>1433256</v>
          </cell>
        </row>
        <row r="265">
          <cell r="E265">
            <v>7171</v>
          </cell>
          <cell r="F265" t="str">
            <v>BAGGAGE CART 14248</v>
          </cell>
          <cell r="G265">
            <v>10</v>
          </cell>
          <cell r="H265" t="str">
            <v>OPE.B14.KEL2</v>
          </cell>
          <cell r="I265">
            <v>14248</v>
          </cell>
          <cell r="J265">
            <v>40266</v>
          </cell>
          <cell r="K265">
            <v>43890</v>
          </cell>
          <cell r="L265">
            <v>70</v>
          </cell>
          <cell r="M265">
            <v>120</v>
          </cell>
          <cell r="N265">
            <v>50</v>
          </cell>
          <cell r="O265">
            <v>22050000</v>
          </cell>
          <cell r="P265">
            <v>3463677</v>
          </cell>
          <cell r="Q265">
            <v>119438</v>
          </cell>
          <cell r="R265">
            <v>1074942</v>
          </cell>
          <cell r="T265">
            <v>119438</v>
          </cell>
          <cell r="U265">
            <v>119438</v>
          </cell>
          <cell r="V265">
            <v>119438</v>
          </cell>
          <cell r="W265">
            <v>1433256</v>
          </cell>
          <cell r="Y265">
            <v>119438</v>
          </cell>
          <cell r="Z265">
            <v>119438</v>
          </cell>
          <cell r="AA265">
            <v>119438</v>
          </cell>
          <cell r="AB265">
            <v>119438</v>
          </cell>
          <cell r="AC265">
            <v>119438</v>
          </cell>
          <cell r="AD265">
            <v>119438</v>
          </cell>
          <cell r="AE265">
            <v>119438</v>
          </cell>
          <cell r="AF265">
            <v>119438</v>
          </cell>
          <cell r="AG265">
            <v>119438</v>
          </cell>
          <cell r="AH265">
            <v>119438</v>
          </cell>
          <cell r="AI265">
            <v>119438</v>
          </cell>
          <cell r="AJ265">
            <v>119438</v>
          </cell>
          <cell r="AK265">
            <v>1433256</v>
          </cell>
        </row>
        <row r="266">
          <cell r="E266">
            <v>7172</v>
          </cell>
          <cell r="F266" t="str">
            <v>BAGGAGE CART 14249</v>
          </cell>
          <cell r="G266">
            <v>10</v>
          </cell>
          <cell r="H266" t="str">
            <v>OPE.B14.KEL2</v>
          </cell>
          <cell r="I266">
            <v>14249</v>
          </cell>
          <cell r="J266">
            <v>40266</v>
          </cell>
          <cell r="K266">
            <v>43890</v>
          </cell>
          <cell r="L266">
            <v>70</v>
          </cell>
          <cell r="M266">
            <v>120</v>
          </cell>
          <cell r="N266">
            <v>50</v>
          </cell>
          <cell r="O266">
            <v>22050000</v>
          </cell>
          <cell r="P266">
            <v>3463677</v>
          </cell>
          <cell r="Q266">
            <v>119438</v>
          </cell>
          <cell r="R266">
            <v>1074942</v>
          </cell>
          <cell r="T266">
            <v>119438</v>
          </cell>
          <cell r="U266">
            <v>119438</v>
          </cell>
          <cell r="V266">
            <v>119438</v>
          </cell>
          <cell r="W266">
            <v>1433256</v>
          </cell>
          <cell r="Y266">
            <v>119438</v>
          </cell>
          <cell r="Z266">
            <v>119438</v>
          </cell>
          <cell r="AA266">
            <v>119438</v>
          </cell>
          <cell r="AB266">
            <v>119438</v>
          </cell>
          <cell r="AC266">
            <v>119438</v>
          </cell>
          <cell r="AD266">
            <v>119438</v>
          </cell>
          <cell r="AE266">
            <v>119438</v>
          </cell>
          <cell r="AF266">
            <v>119438</v>
          </cell>
          <cell r="AG266">
            <v>119438</v>
          </cell>
          <cell r="AH266">
            <v>119438</v>
          </cell>
          <cell r="AI266">
            <v>119438</v>
          </cell>
          <cell r="AJ266">
            <v>119438</v>
          </cell>
          <cell r="AK266">
            <v>1433256</v>
          </cell>
        </row>
        <row r="267">
          <cell r="E267">
            <v>7173</v>
          </cell>
          <cell r="F267" t="str">
            <v>BAGGAGE CART 14250</v>
          </cell>
          <cell r="G267">
            <v>10</v>
          </cell>
          <cell r="H267" t="str">
            <v>OPE.B14.KEL2</v>
          </cell>
          <cell r="I267">
            <v>14250</v>
          </cell>
          <cell r="J267">
            <v>40266</v>
          </cell>
          <cell r="K267">
            <v>43890</v>
          </cell>
          <cell r="L267">
            <v>70</v>
          </cell>
          <cell r="M267">
            <v>120</v>
          </cell>
          <cell r="N267">
            <v>50</v>
          </cell>
          <cell r="O267">
            <v>22050000</v>
          </cell>
          <cell r="P267">
            <v>3463677</v>
          </cell>
          <cell r="Q267">
            <v>119438</v>
          </cell>
          <cell r="R267">
            <v>1074942</v>
          </cell>
          <cell r="T267">
            <v>119438</v>
          </cell>
          <cell r="U267">
            <v>119438</v>
          </cell>
          <cell r="V267">
            <v>119438</v>
          </cell>
          <cell r="W267">
            <v>1433256</v>
          </cell>
          <cell r="Y267">
            <v>119438</v>
          </cell>
          <cell r="Z267">
            <v>119438</v>
          </cell>
          <cell r="AA267">
            <v>119438</v>
          </cell>
          <cell r="AB267">
            <v>119438</v>
          </cell>
          <cell r="AC267">
            <v>119438</v>
          </cell>
          <cell r="AD267">
            <v>119438</v>
          </cell>
          <cell r="AE267">
            <v>119438</v>
          </cell>
          <cell r="AF267">
            <v>119438</v>
          </cell>
          <cell r="AG267">
            <v>119438</v>
          </cell>
          <cell r="AH267">
            <v>119438</v>
          </cell>
          <cell r="AI267">
            <v>119438</v>
          </cell>
          <cell r="AJ267">
            <v>119438</v>
          </cell>
          <cell r="AK267">
            <v>1433256</v>
          </cell>
        </row>
        <row r="268">
          <cell r="E268">
            <v>7174</v>
          </cell>
          <cell r="F268" t="str">
            <v>BAGGAGE CART 14251</v>
          </cell>
          <cell r="G268">
            <v>10</v>
          </cell>
          <cell r="H268" t="str">
            <v>OPE.B14.KEL2</v>
          </cell>
          <cell r="I268">
            <v>14251</v>
          </cell>
          <cell r="J268">
            <v>40266</v>
          </cell>
          <cell r="K268">
            <v>43890</v>
          </cell>
          <cell r="L268">
            <v>70</v>
          </cell>
          <cell r="M268">
            <v>120</v>
          </cell>
          <cell r="N268">
            <v>50</v>
          </cell>
          <cell r="O268">
            <v>22050000</v>
          </cell>
          <cell r="P268">
            <v>3463677</v>
          </cell>
          <cell r="Q268">
            <v>119438</v>
          </cell>
          <cell r="R268">
            <v>1074942</v>
          </cell>
          <cell r="T268">
            <v>119438</v>
          </cell>
          <cell r="U268">
            <v>119438</v>
          </cell>
          <cell r="V268">
            <v>119438</v>
          </cell>
          <cell r="W268">
            <v>1433256</v>
          </cell>
          <cell r="Y268">
            <v>119438</v>
          </cell>
          <cell r="Z268">
            <v>119438</v>
          </cell>
          <cell r="AA268">
            <v>119438</v>
          </cell>
          <cell r="AB268">
            <v>119438</v>
          </cell>
          <cell r="AC268">
            <v>119438</v>
          </cell>
          <cell r="AD268">
            <v>119438</v>
          </cell>
          <cell r="AE268">
            <v>119438</v>
          </cell>
          <cell r="AF268">
            <v>119438</v>
          </cell>
          <cell r="AG268">
            <v>119438</v>
          </cell>
          <cell r="AH268">
            <v>119438</v>
          </cell>
          <cell r="AI268">
            <v>119438</v>
          </cell>
          <cell r="AJ268">
            <v>119438</v>
          </cell>
          <cell r="AK268">
            <v>1433256</v>
          </cell>
        </row>
        <row r="269">
          <cell r="E269">
            <v>7175</v>
          </cell>
          <cell r="F269" t="str">
            <v>BAGGAGE CART 14252</v>
          </cell>
          <cell r="G269">
            <v>10</v>
          </cell>
          <cell r="H269" t="str">
            <v>OPE.B14.KEL2</v>
          </cell>
          <cell r="I269">
            <v>14252</v>
          </cell>
          <cell r="J269">
            <v>40266</v>
          </cell>
          <cell r="K269">
            <v>43890</v>
          </cell>
          <cell r="L269">
            <v>70</v>
          </cell>
          <cell r="M269">
            <v>120</v>
          </cell>
          <cell r="N269">
            <v>50</v>
          </cell>
          <cell r="O269">
            <v>22050000</v>
          </cell>
          <cell r="P269">
            <v>3463677</v>
          </cell>
          <cell r="Q269">
            <v>119438</v>
          </cell>
          <cell r="R269">
            <v>1074942</v>
          </cell>
          <cell r="T269">
            <v>119438</v>
          </cell>
          <cell r="U269">
            <v>119438</v>
          </cell>
          <cell r="V269">
            <v>119438</v>
          </cell>
          <cell r="W269">
            <v>1433256</v>
          </cell>
          <cell r="Y269">
            <v>119438</v>
          </cell>
          <cell r="Z269">
            <v>119438</v>
          </cell>
          <cell r="AA269">
            <v>119438</v>
          </cell>
          <cell r="AB269">
            <v>119438</v>
          </cell>
          <cell r="AC269">
            <v>119438</v>
          </cell>
          <cell r="AD269">
            <v>119438</v>
          </cell>
          <cell r="AE269">
            <v>119438</v>
          </cell>
          <cell r="AF269">
            <v>119438</v>
          </cell>
          <cell r="AG269">
            <v>119438</v>
          </cell>
          <cell r="AH269">
            <v>119438</v>
          </cell>
          <cell r="AI269">
            <v>119438</v>
          </cell>
          <cell r="AJ269">
            <v>119438</v>
          </cell>
          <cell r="AK269">
            <v>1433256</v>
          </cell>
        </row>
        <row r="270">
          <cell r="E270">
            <v>7176</v>
          </cell>
          <cell r="F270" t="str">
            <v>BAGGAGE CART 14253</v>
          </cell>
          <cell r="G270">
            <v>10</v>
          </cell>
          <cell r="H270" t="str">
            <v>OPE.B14.KEL2</v>
          </cell>
          <cell r="I270">
            <v>14253</v>
          </cell>
          <cell r="J270">
            <v>40266</v>
          </cell>
          <cell r="K270">
            <v>43890</v>
          </cell>
          <cell r="L270">
            <v>70</v>
          </cell>
          <cell r="M270">
            <v>120</v>
          </cell>
          <cell r="N270">
            <v>50</v>
          </cell>
          <cell r="O270">
            <v>22050000</v>
          </cell>
          <cell r="P270">
            <v>3463677</v>
          </cell>
          <cell r="Q270">
            <v>119438</v>
          </cell>
          <cell r="R270">
            <v>1074942</v>
          </cell>
          <cell r="T270">
            <v>119438</v>
          </cell>
          <cell r="U270">
            <v>119438</v>
          </cell>
          <cell r="V270">
            <v>119438</v>
          </cell>
          <cell r="W270">
            <v>1433256</v>
          </cell>
          <cell r="Y270">
            <v>119438</v>
          </cell>
          <cell r="Z270">
            <v>119438</v>
          </cell>
          <cell r="AA270">
            <v>119438</v>
          </cell>
          <cell r="AB270">
            <v>119438</v>
          </cell>
          <cell r="AC270">
            <v>119438</v>
          </cell>
          <cell r="AD270">
            <v>119438</v>
          </cell>
          <cell r="AE270">
            <v>119438</v>
          </cell>
          <cell r="AF270">
            <v>119438</v>
          </cell>
          <cell r="AG270">
            <v>119438</v>
          </cell>
          <cell r="AH270">
            <v>119438</v>
          </cell>
          <cell r="AI270">
            <v>119438</v>
          </cell>
          <cell r="AJ270">
            <v>119438</v>
          </cell>
          <cell r="AK270">
            <v>1433256</v>
          </cell>
        </row>
        <row r="271">
          <cell r="E271">
            <v>7177</v>
          </cell>
          <cell r="F271" t="str">
            <v>BAGGAGE CART 14254</v>
          </cell>
          <cell r="G271">
            <v>10</v>
          </cell>
          <cell r="H271" t="str">
            <v>OPE.B14.KEL2</v>
          </cell>
          <cell r="I271">
            <v>14254</v>
          </cell>
          <cell r="J271">
            <v>40266</v>
          </cell>
          <cell r="K271">
            <v>43890</v>
          </cell>
          <cell r="L271">
            <v>70</v>
          </cell>
          <cell r="M271">
            <v>120</v>
          </cell>
          <cell r="N271">
            <v>50</v>
          </cell>
          <cell r="O271">
            <v>22050000</v>
          </cell>
          <cell r="P271">
            <v>3463677</v>
          </cell>
          <cell r="Q271">
            <v>119438</v>
          </cell>
          <cell r="R271">
            <v>1074942</v>
          </cell>
          <cell r="T271">
            <v>119438</v>
          </cell>
          <cell r="U271">
            <v>119438</v>
          </cell>
          <cell r="V271">
            <v>119438</v>
          </cell>
          <cell r="W271">
            <v>1433256</v>
          </cell>
          <cell r="Y271">
            <v>119438</v>
          </cell>
          <cell r="Z271">
            <v>119438</v>
          </cell>
          <cell r="AA271">
            <v>119438</v>
          </cell>
          <cell r="AB271">
            <v>119438</v>
          </cell>
          <cell r="AC271">
            <v>119438</v>
          </cell>
          <cell r="AD271">
            <v>119438</v>
          </cell>
          <cell r="AE271">
            <v>119438</v>
          </cell>
          <cell r="AF271">
            <v>119438</v>
          </cell>
          <cell r="AG271">
            <v>119438</v>
          </cell>
          <cell r="AH271">
            <v>119438</v>
          </cell>
          <cell r="AI271">
            <v>119438</v>
          </cell>
          <cell r="AJ271">
            <v>119438</v>
          </cell>
          <cell r="AK271">
            <v>1433256</v>
          </cell>
        </row>
        <row r="272">
          <cell r="E272">
            <v>7178</v>
          </cell>
          <cell r="F272" t="str">
            <v>BAGGAGE CART 14255</v>
          </cell>
          <cell r="G272">
            <v>10</v>
          </cell>
          <cell r="H272" t="str">
            <v>OPE.B14.KEL2</v>
          </cell>
          <cell r="I272">
            <v>14255</v>
          </cell>
          <cell r="J272">
            <v>40266</v>
          </cell>
          <cell r="K272">
            <v>43890</v>
          </cell>
          <cell r="L272">
            <v>70</v>
          </cell>
          <cell r="M272">
            <v>120</v>
          </cell>
          <cell r="N272">
            <v>50</v>
          </cell>
          <cell r="O272">
            <v>22050000</v>
          </cell>
          <cell r="P272">
            <v>3463677</v>
          </cell>
          <cell r="Q272">
            <v>119438</v>
          </cell>
          <cell r="R272">
            <v>1074942</v>
          </cell>
          <cell r="T272">
            <v>119438</v>
          </cell>
          <cell r="U272">
            <v>119438</v>
          </cell>
          <cell r="V272">
            <v>119438</v>
          </cell>
          <cell r="W272">
            <v>1433256</v>
          </cell>
          <cell r="Y272">
            <v>119438</v>
          </cell>
          <cell r="Z272">
            <v>119438</v>
          </cell>
          <cell r="AA272">
            <v>119438</v>
          </cell>
          <cell r="AB272">
            <v>119438</v>
          </cell>
          <cell r="AC272">
            <v>119438</v>
          </cell>
          <cell r="AD272">
            <v>119438</v>
          </cell>
          <cell r="AE272">
            <v>119438</v>
          </cell>
          <cell r="AF272">
            <v>119438</v>
          </cell>
          <cell r="AG272">
            <v>119438</v>
          </cell>
          <cell r="AH272">
            <v>119438</v>
          </cell>
          <cell r="AI272">
            <v>119438</v>
          </cell>
          <cell r="AJ272">
            <v>119438</v>
          </cell>
          <cell r="AK272">
            <v>1433256</v>
          </cell>
        </row>
        <row r="273">
          <cell r="E273">
            <v>7179</v>
          </cell>
          <cell r="F273" t="str">
            <v>BAGGAGE CART 14256</v>
          </cell>
          <cell r="G273">
            <v>10</v>
          </cell>
          <cell r="H273" t="str">
            <v>OPE.B14.KEL2</v>
          </cell>
          <cell r="I273">
            <v>14256</v>
          </cell>
          <cell r="J273">
            <v>40266</v>
          </cell>
          <cell r="K273">
            <v>43890</v>
          </cell>
          <cell r="L273">
            <v>70</v>
          </cell>
          <cell r="M273">
            <v>120</v>
          </cell>
          <cell r="N273">
            <v>50</v>
          </cell>
          <cell r="O273">
            <v>22050000</v>
          </cell>
          <cell r="P273">
            <v>3463677</v>
          </cell>
          <cell r="Q273">
            <v>119438</v>
          </cell>
          <cell r="R273">
            <v>1074942</v>
          </cell>
          <cell r="T273">
            <v>119438</v>
          </cell>
          <cell r="U273">
            <v>119438</v>
          </cell>
          <cell r="V273">
            <v>119438</v>
          </cell>
          <cell r="W273">
            <v>1433256</v>
          </cell>
          <cell r="Y273">
            <v>119438</v>
          </cell>
          <cell r="Z273">
            <v>119438</v>
          </cell>
          <cell r="AA273">
            <v>119438</v>
          </cell>
          <cell r="AB273">
            <v>119438</v>
          </cell>
          <cell r="AC273">
            <v>119438</v>
          </cell>
          <cell r="AD273">
            <v>119438</v>
          </cell>
          <cell r="AE273">
            <v>119438</v>
          </cell>
          <cell r="AF273">
            <v>119438</v>
          </cell>
          <cell r="AG273">
            <v>119438</v>
          </cell>
          <cell r="AH273">
            <v>119438</v>
          </cell>
          <cell r="AI273">
            <v>119438</v>
          </cell>
          <cell r="AJ273">
            <v>119438</v>
          </cell>
          <cell r="AK273">
            <v>1433256</v>
          </cell>
        </row>
        <row r="274">
          <cell r="E274">
            <v>7180</v>
          </cell>
          <cell r="F274" t="str">
            <v>PAX STEP MANUAL 95064</v>
          </cell>
          <cell r="G274">
            <v>10</v>
          </cell>
          <cell r="H274" t="str">
            <v>OPE.B05.KEL2</v>
          </cell>
          <cell r="I274">
            <v>95064</v>
          </cell>
          <cell r="J274">
            <v>40266</v>
          </cell>
          <cell r="K274">
            <v>43890</v>
          </cell>
          <cell r="L274">
            <v>70</v>
          </cell>
          <cell r="M274">
            <v>120</v>
          </cell>
          <cell r="N274">
            <v>50</v>
          </cell>
          <cell r="O274">
            <v>62650000</v>
          </cell>
          <cell r="P274">
            <v>9841276</v>
          </cell>
          <cell r="Q274">
            <v>339354</v>
          </cell>
          <cell r="R274">
            <v>3054186</v>
          </cell>
          <cell r="T274">
            <v>339354</v>
          </cell>
          <cell r="U274">
            <v>339354</v>
          </cell>
          <cell r="V274">
            <v>339354</v>
          </cell>
          <cell r="W274">
            <v>4072248</v>
          </cell>
          <cell r="Y274">
            <v>339354</v>
          </cell>
          <cell r="Z274">
            <v>339354</v>
          </cell>
          <cell r="AA274">
            <v>339354</v>
          </cell>
          <cell r="AB274">
            <v>339354</v>
          </cell>
          <cell r="AC274">
            <v>339354</v>
          </cell>
          <cell r="AD274">
            <v>339354</v>
          </cell>
          <cell r="AE274">
            <v>339354</v>
          </cell>
          <cell r="AF274">
            <v>339354</v>
          </cell>
          <cell r="AG274">
            <v>339354</v>
          </cell>
          <cell r="AH274">
            <v>339354</v>
          </cell>
          <cell r="AI274">
            <v>339354</v>
          </cell>
          <cell r="AJ274">
            <v>339354</v>
          </cell>
          <cell r="AK274">
            <v>4072248</v>
          </cell>
        </row>
        <row r="275">
          <cell r="E275">
            <v>7181</v>
          </cell>
          <cell r="F275" t="str">
            <v>PAX STEP MANUAL 95065</v>
          </cell>
          <cell r="G275">
            <v>10</v>
          </cell>
          <cell r="H275" t="str">
            <v>OPE.B05.KEL2</v>
          </cell>
          <cell r="I275">
            <v>95065</v>
          </cell>
          <cell r="J275">
            <v>40266</v>
          </cell>
          <cell r="K275">
            <v>43890</v>
          </cell>
          <cell r="L275">
            <v>70</v>
          </cell>
          <cell r="M275">
            <v>120</v>
          </cell>
          <cell r="N275">
            <v>50</v>
          </cell>
          <cell r="O275">
            <v>62650000</v>
          </cell>
          <cell r="P275">
            <v>9841276</v>
          </cell>
          <cell r="Q275">
            <v>339354</v>
          </cell>
          <cell r="R275">
            <v>3054186</v>
          </cell>
          <cell r="T275">
            <v>339354</v>
          </cell>
          <cell r="U275">
            <v>339354</v>
          </cell>
          <cell r="V275">
            <v>339354</v>
          </cell>
          <cell r="W275">
            <v>4072248</v>
          </cell>
          <cell r="Y275">
            <v>339354</v>
          </cell>
          <cell r="Z275">
            <v>339354</v>
          </cell>
          <cell r="AA275">
            <v>339354</v>
          </cell>
          <cell r="AB275">
            <v>339354</v>
          </cell>
          <cell r="AC275">
            <v>339354</v>
          </cell>
          <cell r="AD275">
            <v>339354</v>
          </cell>
          <cell r="AE275">
            <v>339354</v>
          </cell>
          <cell r="AF275">
            <v>339354</v>
          </cell>
          <cell r="AG275">
            <v>339354</v>
          </cell>
          <cell r="AH275">
            <v>339354</v>
          </cell>
          <cell r="AI275">
            <v>339354</v>
          </cell>
          <cell r="AJ275">
            <v>339354</v>
          </cell>
          <cell r="AK275">
            <v>4072248</v>
          </cell>
        </row>
        <row r="276">
          <cell r="E276">
            <v>7312</v>
          </cell>
          <cell r="F276" t="str">
            <v>PALLET DOLLIES 12159</v>
          </cell>
          <cell r="G276">
            <v>15</v>
          </cell>
          <cell r="H276" t="str">
            <v>OPE.B12.KEL2</v>
          </cell>
          <cell r="I276">
            <v>12159</v>
          </cell>
          <cell r="J276">
            <v>40298</v>
          </cell>
          <cell r="K276">
            <v>45747</v>
          </cell>
          <cell r="L276">
            <v>69</v>
          </cell>
          <cell r="M276">
            <v>180</v>
          </cell>
          <cell r="N276">
            <v>111</v>
          </cell>
          <cell r="O276">
            <v>50351444</v>
          </cell>
          <cell r="P276">
            <v>11482167</v>
          </cell>
          <cell r="Q276">
            <v>127580</v>
          </cell>
          <cell r="R276">
            <v>1148220</v>
          </cell>
          <cell r="T276">
            <v>127580</v>
          </cell>
          <cell r="U276">
            <v>127580</v>
          </cell>
          <cell r="V276">
            <v>127580</v>
          </cell>
          <cell r="W276">
            <v>1530960</v>
          </cell>
          <cell r="Y276">
            <v>127580</v>
          </cell>
          <cell r="Z276">
            <v>127580</v>
          </cell>
          <cell r="AA276">
            <v>127580</v>
          </cell>
          <cell r="AB276">
            <v>127580</v>
          </cell>
          <cell r="AC276">
            <v>127580</v>
          </cell>
          <cell r="AD276">
            <v>127580</v>
          </cell>
          <cell r="AE276">
            <v>127580</v>
          </cell>
          <cell r="AF276">
            <v>127580</v>
          </cell>
          <cell r="AG276">
            <v>127580</v>
          </cell>
          <cell r="AH276">
            <v>127580</v>
          </cell>
          <cell r="AI276">
            <v>127580</v>
          </cell>
          <cell r="AJ276">
            <v>127580</v>
          </cell>
          <cell r="AK276">
            <v>1530960</v>
          </cell>
        </row>
        <row r="277">
          <cell r="E277">
            <v>7313</v>
          </cell>
          <cell r="F277" t="str">
            <v>PALLET DOLLIES 12319</v>
          </cell>
          <cell r="G277">
            <v>15</v>
          </cell>
          <cell r="H277" t="str">
            <v>OPE.B12.KEL2</v>
          </cell>
          <cell r="I277">
            <v>12319</v>
          </cell>
          <cell r="J277">
            <v>40298</v>
          </cell>
          <cell r="K277">
            <v>45747</v>
          </cell>
          <cell r="L277">
            <v>69</v>
          </cell>
          <cell r="M277">
            <v>180</v>
          </cell>
          <cell r="N277">
            <v>111</v>
          </cell>
          <cell r="O277">
            <v>50351444</v>
          </cell>
          <cell r="P277">
            <v>11482167</v>
          </cell>
          <cell r="Q277">
            <v>127580</v>
          </cell>
          <cell r="R277">
            <v>1148220</v>
          </cell>
          <cell r="T277">
            <v>127580</v>
          </cell>
          <cell r="U277">
            <v>127580</v>
          </cell>
          <cell r="V277">
            <v>127580</v>
          </cell>
          <cell r="W277">
            <v>1530960</v>
          </cell>
          <cell r="Y277">
            <v>127580</v>
          </cell>
          <cell r="Z277">
            <v>127580</v>
          </cell>
          <cell r="AA277">
            <v>127580</v>
          </cell>
          <cell r="AB277">
            <v>127580</v>
          </cell>
          <cell r="AC277">
            <v>127580</v>
          </cell>
          <cell r="AD277">
            <v>127580</v>
          </cell>
          <cell r="AE277">
            <v>127580</v>
          </cell>
          <cell r="AF277">
            <v>127580</v>
          </cell>
          <cell r="AG277">
            <v>127580</v>
          </cell>
          <cell r="AH277">
            <v>127580</v>
          </cell>
          <cell r="AI277">
            <v>127580</v>
          </cell>
          <cell r="AJ277">
            <v>127580</v>
          </cell>
          <cell r="AK277">
            <v>1530960</v>
          </cell>
        </row>
        <row r="278">
          <cell r="E278">
            <v>7314</v>
          </cell>
          <cell r="F278" t="str">
            <v>PALLET DOLLIES 12166</v>
          </cell>
          <cell r="G278">
            <v>15</v>
          </cell>
          <cell r="H278" t="str">
            <v>OPE.B12.KEL2</v>
          </cell>
          <cell r="I278">
            <v>12166</v>
          </cell>
          <cell r="J278">
            <v>40298</v>
          </cell>
          <cell r="K278">
            <v>45747</v>
          </cell>
          <cell r="L278">
            <v>69</v>
          </cell>
          <cell r="M278">
            <v>180</v>
          </cell>
          <cell r="N278">
            <v>111</v>
          </cell>
          <cell r="O278">
            <v>50351444</v>
          </cell>
          <cell r="P278">
            <v>11482167</v>
          </cell>
          <cell r="Q278">
            <v>127580</v>
          </cell>
          <cell r="R278">
            <v>1148220</v>
          </cell>
          <cell r="T278">
            <v>127580</v>
          </cell>
          <cell r="U278">
            <v>127580</v>
          </cell>
          <cell r="V278">
            <v>127580</v>
          </cell>
          <cell r="W278">
            <v>1530960</v>
          </cell>
          <cell r="Y278">
            <v>127580</v>
          </cell>
          <cell r="Z278">
            <v>127580</v>
          </cell>
          <cell r="AA278">
            <v>127580</v>
          </cell>
          <cell r="AB278">
            <v>127580</v>
          </cell>
          <cell r="AC278">
            <v>127580</v>
          </cell>
          <cell r="AD278">
            <v>127580</v>
          </cell>
          <cell r="AE278">
            <v>127580</v>
          </cell>
          <cell r="AF278">
            <v>127580</v>
          </cell>
          <cell r="AG278">
            <v>127580</v>
          </cell>
          <cell r="AH278">
            <v>127580</v>
          </cell>
          <cell r="AI278">
            <v>127580</v>
          </cell>
          <cell r="AJ278">
            <v>127580</v>
          </cell>
          <cell r="AK278">
            <v>1530960</v>
          </cell>
        </row>
        <row r="279">
          <cell r="E279">
            <v>7315</v>
          </cell>
          <cell r="F279" t="str">
            <v>PALLET DOLLIES 12320</v>
          </cell>
          <cell r="G279">
            <v>15</v>
          </cell>
          <cell r="H279" t="str">
            <v>OPE.B12.KEL2</v>
          </cell>
          <cell r="I279">
            <v>12320</v>
          </cell>
          <cell r="J279">
            <v>40298</v>
          </cell>
          <cell r="K279">
            <v>45747</v>
          </cell>
          <cell r="L279">
            <v>69</v>
          </cell>
          <cell r="M279">
            <v>180</v>
          </cell>
          <cell r="N279">
            <v>111</v>
          </cell>
          <cell r="O279">
            <v>50351444</v>
          </cell>
          <cell r="P279">
            <v>11482167</v>
          </cell>
          <cell r="Q279">
            <v>127580</v>
          </cell>
          <cell r="R279">
            <v>1148220</v>
          </cell>
          <cell r="T279">
            <v>127580</v>
          </cell>
          <cell r="U279">
            <v>127580</v>
          </cell>
          <cell r="V279">
            <v>127580</v>
          </cell>
          <cell r="W279">
            <v>1530960</v>
          </cell>
          <cell r="Y279">
            <v>127580</v>
          </cell>
          <cell r="Z279">
            <v>127580</v>
          </cell>
          <cell r="AA279">
            <v>127580</v>
          </cell>
          <cell r="AB279">
            <v>127580</v>
          </cell>
          <cell r="AC279">
            <v>127580</v>
          </cell>
          <cell r="AD279">
            <v>127580</v>
          </cell>
          <cell r="AE279">
            <v>127580</v>
          </cell>
          <cell r="AF279">
            <v>127580</v>
          </cell>
          <cell r="AG279">
            <v>127580</v>
          </cell>
          <cell r="AH279">
            <v>127580</v>
          </cell>
          <cell r="AI279">
            <v>127580</v>
          </cell>
          <cell r="AJ279">
            <v>127580</v>
          </cell>
          <cell r="AK279">
            <v>1530960</v>
          </cell>
        </row>
        <row r="280">
          <cell r="E280">
            <v>7316</v>
          </cell>
          <cell r="F280" t="str">
            <v>PALLET DOLLIES 12321</v>
          </cell>
          <cell r="G280">
            <v>15</v>
          </cell>
          <cell r="H280" t="str">
            <v>OPE.B12.KEL2</v>
          </cell>
          <cell r="I280">
            <v>12321</v>
          </cell>
          <cell r="J280">
            <v>40298</v>
          </cell>
          <cell r="K280">
            <v>45747</v>
          </cell>
          <cell r="L280">
            <v>69</v>
          </cell>
          <cell r="M280">
            <v>180</v>
          </cell>
          <cell r="N280">
            <v>111</v>
          </cell>
          <cell r="O280">
            <v>50351444</v>
          </cell>
          <cell r="P280">
            <v>11482167</v>
          </cell>
          <cell r="Q280">
            <v>127580</v>
          </cell>
          <cell r="R280">
            <v>1148220</v>
          </cell>
          <cell r="T280">
            <v>127580</v>
          </cell>
          <cell r="U280">
            <v>127580</v>
          </cell>
          <cell r="V280">
            <v>127580</v>
          </cell>
          <cell r="W280">
            <v>1530960</v>
          </cell>
          <cell r="Y280">
            <v>127580</v>
          </cell>
          <cell r="Z280">
            <v>127580</v>
          </cell>
          <cell r="AA280">
            <v>127580</v>
          </cell>
          <cell r="AB280">
            <v>127580</v>
          </cell>
          <cell r="AC280">
            <v>127580</v>
          </cell>
          <cell r="AD280">
            <v>127580</v>
          </cell>
          <cell r="AE280">
            <v>127580</v>
          </cell>
          <cell r="AF280">
            <v>127580</v>
          </cell>
          <cell r="AG280">
            <v>127580</v>
          </cell>
          <cell r="AH280">
            <v>127580</v>
          </cell>
          <cell r="AI280">
            <v>127580</v>
          </cell>
          <cell r="AJ280">
            <v>127580</v>
          </cell>
          <cell r="AK280">
            <v>1530960</v>
          </cell>
        </row>
        <row r="281">
          <cell r="E281">
            <v>7317</v>
          </cell>
          <cell r="F281" t="str">
            <v>PALLET DOLLIES 12322</v>
          </cell>
          <cell r="G281">
            <v>15</v>
          </cell>
          <cell r="H281" t="str">
            <v>OPE.B12.KEL2</v>
          </cell>
          <cell r="I281">
            <v>12322</v>
          </cell>
          <cell r="J281">
            <v>40298</v>
          </cell>
          <cell r="K281">
            <v>45747</v>
          </cell>
          <cell r="L281">
            <v>69</v>
          </cell>
          <cell r="M281">
            <v>180</v>
          </cell>
          <cell r="N281">
            <v>111</v>
          </cell>
          <cell r="O281">
            <v>50351444</v>
          </cell>
          <cell r="P281">
            <v>11482167</v>
          </cell>
          <cell r="Q281">
            <v>127580</v>
          </cell>
          <cell r="R281">
            <v>1148220</v>
          </cell>
          <cell r="T281">
            <v>127580</v>
          </cell>
          <cell r="U281">
            <v>127580</v>
          </cell>
          <cell r="V281">
            <v>127580</v>
          </cell>
          <cell r="W281">
            <v>1530960</v>
          </cell>
          <cell r="Y281">
            <v>127580</v>
          </cell>
          <cell r="Z281">
            <v>127580</v>
          </cell>
          <cell r="AA281">
            <v>127580</v>
          </cell>
          <cell r="AB281">
            <v>127580</v>
          </cell>
          <cell r="AC281">
            <v>127580</v>
          </cell>
          <cell r="AD281">
            <v>127580</v>
          </cell>
          <cell r="AE281">
            <v>127580</v>
          </cell>
          <cell r="AF281">
            <v>127580</v>
          </cell>
          <cell r="AG281">
            <v>127580</v>
          </cell>
          <cell r="AH281">
            <v>127580</v>
          </cell>
          <cell r="AI281">
            <v>127580</v>
          </cell>
          <cell r="AJ281">
            <v>127580</v>
          </cell>
          <cell r="AK281">
            <v>1530960</v>
          </cell>
        </row>
        <row r="282">
          <cell r="E282">
            <v>7318</v>
          </cell>
          <cell r="F282" t="str">
            <v>PALLET DOLLIES 12323</v>
          </cell>
          <cell r="G282">
            <v>15</v>
          </cell>
          <cell r="H282" t="str">
            <v>OPE.B12.KEL2</v>
          </cell>
          <cell r="I282">
            <v>12323</v>
          </cell>
          <cell r="J282">
            <v>40298</v>
          </cell>
          <cell r="K282">
            <v>45747</v>
          </cell>
          <cell r="L282">
            <v>69</v>
          </cell>
          <cell r="M282">
            <v>180</v>
          </cell>
          <cell r="N282">
            <v>111</v>
          </cell>
          <cell r="O282">
            <v>51925708</v>
          </cell>
          <cell r="P282">
            <v>11841159</v>
          </cell>
          <cell r="Q282">
            <v>131569</v>
          </cell>
          <cell r="R282">
            <v>1184121</v>
          </cell>
          <cell r="T282">
            <v>131569</v>
          </cell>
          <cell r="U282">
            <v>131569</v>
          </cell>
          <cell r="V282">
            <v>131569</v>
          </cell>
          <cell r="W282">
            <v>1578828</v>
          </cell>
          <cell r="Y282">
            <v>131569</v>
          </cell>
          <cell r="Z282">
            <v>131569</v>
          </cell>
          <cell r="AA282">
            <v>131569</v>
          </cell>
          <cell r="AB282">
            <v>131569</v>
          </cell>
          <cell r="AC282">
            <v>131569</v>
          </cell>
          <cell r="AD282">
            <v>131569</v>
          </cell>
          <cell r="AE282">
            <v>131569</v>
          </cell>
          <cell r="AF282">
            <v>131569</v>
          </cell>
          <cell r="AG282">
            <v>131569</v>
          </cell>
          <cell r="AH282">
            <v>131569</v>
          </cell>
          <cell r="AI282">
            <v>131569</v>
          </cell>
          <cell r="AJ282">
            <v>131569</v>
          </cell>
          <cell r="AK282">
            <v>1578828</v>
          </cell>
        </row>
        <row r="283">
          <cell r="E283">
            <v>7319</v>
          </cell>
          <cell r="F283" t="str">
            <v>PALLET DOLLIES 12167</v>
          </cell>
          <cell r="G283">
            <v>15</v>
          </cell>
          <cell r="H283" t="str">
            <v>OPE.B12.KEL2</v>
          </cell>
          <cell r="I283">
            <v>12167</v>
          </cell>
          <cell r="J283">
            <v>40298</v>
          </cell>
          <cell r="K283">
            <v>45747</v>
          </cell>
          <cell r="L283">
            <v>69</v>
          </cell>
          <cell r="M283">
            <v>180</v>
          </cell>
          <cell r="N283">
            <v>111</v>
          </cell>
          <cell r="O283">
            <v>51925708</v>
          </cell>
          <cell r="P283">
            <v>11841159</v>
          </cell>
          <cell r="Q283">
            <v>131569</v>
          </cell>
          <cell r="R283">
            <v>1184121</v>
          </cell>
          <cell r="T283">
            <v>131569</v>
          </cell>
          <cell r="U283">
            <v>131569</v>
          </cell>
          <cell r="V283">
            <v>131569</v>
          </cell>
          <cell r="W283">
            <v>1578828</v>
          </cell>
          <cell r="Y283">
            <v>131569</v>
          </cell>
          <cell r="Z283">
            <v>131569</v>
          </cell>
          <cell r="AA283">
            <v>131569</v>
          </cell>
          <cell r="AB283">
            <v>131569</v>
          </cell>
          <cell r="AC283">
            <v>131569</v>
          </cell>
          <cell r="AD283">
            <v>131569</v>
          </cell>
          <cell r="AE283">
            <v>131569</v>
          </cell>
          <cell r="AF283">
            <v>131569</v>
          </cell>
          <cell r="AG283">
            <v>131569</v>
          </cell>
          <cell r="AH283">
            <v>131569</v>
          </cell>
          <cell r="AI283">
            <v>131569</v>
          </cell>
          <cell r="AJ283">
            <v>131569</v>
          </cell>
          <cell r="AK283">
            <v>1578828</v>
          </cell>
        </row>
        <row r="284">
          <cell r="E284">
            <v>7320</v>
          </cell>
          <cell r="F284" t="str">
            <v>PALLET DOLLIES 12168</v>
          </cell>
          <cell r="G284">
            <v>15</v>
          </cell>
          <cell r="H284" t="str">
            <v>OPE.B12.KEL2</v>
          </cell>
          <cell r="I284">
            <v>12168</v>
          </cell>
          <cell r="J284">
            <v>40298</v>
          </cell>
          <cell r="K284">
            <v>45747</v>
          </cell>
          <cell r="L284">
            <v>69</v>
          </cell>
          <cell r="M284">
            <v>180</v>
          </cell>
          <cell r="N284">
            <v>111</v>
          </cell>
          <cell r="O284">
            <v>51925708</v>
          </cell>
          <cell r="P284">
            <v>11841159</v>
          </cell>
          <cell r="Q284">
            <v>131569</v>
          </cell>
          <cell r="R284">
            <v>1184121</v>
          </cell>
          <cell r="T284">
            <v>131569</v>
          </cell>
          <cell r="U284">
            <v>131569</v>
          </cell>
          <cell r="V284">
            <v>131569</v>
          </cell>
          <cell r="W284">
            <v>1578828</v>
          </cell>
          <cell r="Y284">
            <v>131569</v>
          </cell>
          <cell r="Z284">
            <v>131569</v>
          </cell>
          <cell r="AA284">
            <v>131569</v>
          </cell>
          <cell r="AB284">
            <v>131569</v>
          </cell>
          <cell r="AC284">
            <v>131569</v>
          </cell>
          <cell r="AD284">
            <v>131569</v>
          </cell>
          <cell r="AE284">
            <v>131569</v>
          </cell>
          <cell r="AF284">
            <v>131569</v>
          </cell>
          <cell r="AG284">
            <v>131569</v>
          </cell>
          <cell r="AH284">
            <v>131569</v>
          </cell>
          <cell r="AI284">
            <v>131569</v>
          </cell>
          <cell r="AJ284">
            <v>131569</v>
          </cell>
          <cell r="AK284">
            <v>1578828</v>
          </cell>
        </row>
        <row r="285">
          <cell r="E285">
            <v>7321</v>
          </cell>
          <cell r="F285" t="str">
            <v>PALLET DOLLIES 12025</v>
          </cell>
          <cell r="G285">
            <v>15</v>
          </cell>
          <cell r="H285" t="str">
            <v>OPE.B12.KEL2</v>
          </cell>
          <cell r="I285">
            <v>12025</v>
          </cell>
          <cell r="J285">
            <v>40298</v>
          </cell>
          <cell r="K285">
            <v>45747</v>
          </cell>
          <cell r="L285">
            <v>69</v>
          </cell>
          <cell r="M285">
            <v>180</v>
          </cell>
          <cell r="N285">
            <v>111</v>
          </cell>
          <cell r="O285">
            <v>51925708</v>
          </cell>
          <cell r="P285">
            <v>11841159</v>
          </cell>
          <cell r="Q285">
            <v>131569</v>
          </cell>
          <cell r="R285">
            <v>1184121</v>
          </cell>
          <cell r="T285">
            <v>131569</v>
          </cell>
          <cell r="U285">
            <v>131569</v>
          </cell>
          <cell r="V285">
            <v>131569</v>
          </cell>
          <cell r="W285">
            <v>1578828</v>
          </cell>
          <cell r="Y285">
            <v>131569</v>
          </cell>
          <cell r="Z285">
            <v>131569</v>
          </cell>
          <cell r="AA285">
            <v>131569</v>
          </cell>
          <cell r="AB285">
            <v>131569</v>
          </cell>
          <cell r="AC285">
            <v>131569</v>
          </cell>
          <cell r="AD285">
            <v>131569</v>
          </cell>
          <cell r="AE285">
            <v>131569</v>
          </cell>
          <cell r="AF285">
            <v>131569</v>
          </cell>
          <cell r="AG285">
            <v>131569</v>
          </cell>
          <cell r="AH285">
            <v>131569</v>
          </cell>
          <cell r="AI285">
            <v>131569</v>
          </cell>
          <cell r="AJ285">
            <v>131569</v>
          </cell>
          <cell r="AK285">
            <v>1578828</v>
          </cell>
        </row>
        <row r="286">
          <cell r="E286">
            <v>7683</v>
          </cell>
          <cell r="F286" t="str">
            <v>FORKLIFT 27006</v>
          </cell>
          <cell r="G286">
            <v>15</v>
          </cell>
          <cell r="H286" t="str">
            <v>OPE.B25.KEL2</v>
          </cell>
          <cell r="I286">
            <v>27006</v>
          </cell>
          <cell r="J286">
            <v>40350</v>
          </cell>
          <cell r="K286">
            <v>45808</v>
          </cell>
          <cell r="L286">
            <v>67</v>
          </cell>
          <cell r="M286">
            <v>180</v>
          </cell>
          <cell r="N286">
            <v>113</v>
          </cell>
          <cell r="O286">
            <v>208697424</v>
          </cell>
          <cell r="P286">
            <v>51327862</v>
          </cell>
          <cell r="Q286">
            <v>557912</v>
          </cell>
          <cell r="R286">
            <v>5021208</v>
          </cell>
          <cell r="T286">
            <v>557912</v>
          </cell>
          <cell r="U286">
            <v>557912</v>
          </cell>
          <cell r="V286">
            <v>557912</v>
          </cell>
          <cell r="W286">
            <v>6694944</v>
          </cell>
          <cell r="Y286">
            <v>557912</v>
          </cell>
          <cell r="Z286">
            <v>557912</v>
          </cell>
          <cell r="AA286">
            <v>557912</v>
          </cell>
          <cell r="AB286">
            <v>557912</v>
          </cell>
          <cell r="AC286">
            <v>557912</v>
          </cell>
          <cell r="AD286">
            <v>557912</v>
          </cell>
          <cell r="AE286">
            <v>557912</v>
          </cell>
          <cell r="AF286">
            <v>557912</v>
          </cell>
          <cell r="AG286">
            <v>557912</v>
          </cell>
          <cell r="AH286">
            <v>557912</v>
          </cell>
          <cell r="AI286">
            <v>557912</v>
          </cell>
          <cell r="AJ286">
            <v>557912</v>
          </cell>
          <cell r="AK286">
            <v>6694944</v>
          </cell>
        </row>
        <row r="287">
          <cell r="E287">
            <v>7684</v>
          </cell>
          <cell r="F287" t="str">
            <v>FORKLIFT 27005</v>
          </cell>
          <cell r="G287">
            <v>15</v>
          </cell>
          <cell r="H287" t="str">
            <v>OPE.B25.KEL2</v>
          </cell>
          <cell r="I287">
            <v>27005</v>
          </cell>
          <cell r="J287">
            <v>40350</v>
          </cell>
          <cell r="K287">
            <v>45808</v>
          </cell>
          <cell r="L287">
            <v>67</v>
          </cell>
          <cell r="M287">
            <v>180</v>
          </cell>
          <cell r="N287">
            <v>113</v>
          </cell>
          <cell r="O287">
            <v>208697424</v>
          </cell>
          <cell r="P287">
            <v>51327862</v>
          </cell>
          <cell r="Q287">
            <v>557912</v>
          </cell>
          <cell r="R287">
            <v>5021208</v>
          </cell>
          <cell r="T287">
            <v>557912</v>
          </cell>
          <cell r="U287">
            <v>557912</v>
          </cell>
          <cell r="V287">
            <v>557912</v>
          </cell>
          <cell r="W287">
            <v>6694944</v>
          </cell>
          <cell r="Y287">
            <v>557912</v>
          </cell>
          <cell r="Z287">
            <v>557912</v>
          </cell>
          <cell r="AA287">
            <v>557912</v>
          </cell>
          <cell r="AB287">
            <v>557912</v>
          </cell>
          <cell r="AC287">
            <v>557912</v>
          </cell>
          <cell r="AD287">
            <v>557912</v>
          </cell>
          <cell r="AE287">
            <v>557912</v>
          </cell>
          <cell r="AF287">
            <v>557912</v>
          </cell>
          <cell r="AG287">
            <v>557912</v>
          </cell>
          <cell r="AH287">
            <v>557912</v>
          </cell>
          <cell r="AI287">
            <v>557912</v>
          </cell>
          <cell r="AJ287">
            <v>557912</v>
          </cell>
          <cell r="AK287">
            <v>6694944</v>
          </cell>
        </row>
        <row r="288">
          <cell r="E288">
            <v>7898</v>
          </cell>
          <cell r="F288" t="str">
            <v>PALLET DOLLIES 12252</v>
          </cell>
          <cell r="G288">
            <v>15</v>
          </cell>
          <cell r="H288" t="str">
            <v>OPE.B12.KEL2</v>
          </cell>
          <cell r="I288">
            <v>12252</v>
          </cell>
          <cell r="J288">
            <v>40402</v>
          </cell>
          <cell r="K288">
            <v>45869</v>
          </cell>
          <cell r="L288">
            <v>65</v>
          </cell>
          <cell r="M288">
            <v>180</v>
          </cell>
          <cell r="N288">
            <v>115</v>
          </cell>
          <cell r="O288">
            <v>47632824</v>
          </cell>
          <cell r="P288">
            <v>12572641</v>
          </cell>
          <cell r="Q288">
            <v>133752</v>
          </cell>
          <cell r="R288">
            <v>1203768</v>
          </cell>
          <cell r="T288">
            <v>133752</v>
          </cell>
          <cell r="U288">
            <v>133752</v>
          </cell>
          <cell r="V288">
            <v>133752</v>
          </cell>
          <cell r="W288">
            <v>1605024</v>
          </cell>
          <cell r="Y288">
            <v>133752</v>
          </cell>
          <cell r="Z288">
            <v>133752</v>
          </cell>
          <cell r="AA288">
            <v>133752</v>
          </cell>
          <cell r="AB288">
            <v>133752</v>
          </cell>
          <cell r="AC288">
            <v>133752</v>
          </cell>
          <cell r="AD288">
            <v>133752</v>
          </cell>
          <cell r="AE288">
            <v>133752</v>
          </cell>
          <cell r="AF288">
            <v>133752</v>
          </cell>
          <cell r="AG288">
            <v>133752</v>
          </cell>
          <cell r="AH288">
            <v>133752</v>
          </cell>
          <cell r="AI288">
            <v>133752</v>
          </cell>
          <cell r="AJ288">
            <v>133752</v>
          </cell>
          <cell r="AK288">
            <v>1605024</v>
          </cell>
        </row>
        <row r="289">
          <cell r="E289">
            <v>7899</v>
          </cell>
          <cell r="F289" t="str">
            <v>PALLET DOLLIES 12253</v>
          </cell>
          <cell r="G289">
            <v>15</v>
          </cell>
          <cell r="H289" t="str">
            <v>OPE.B12.KEL2</v>
          </cell>
          <cell r="I289">
            <v>12253</v>
          </cell>
          <cell r="J289">
            <v>40402</v>
          </cell>
          <cell r="K289">
            <v>45869</v>
          </cell>
          <cell r="L289">
            <v>65</v>
          </cell>
          <cell r="M289">
            <v>180</v>
          </cell>
          <cell r="N289">
            <v>115</v>
          </cell>
          <cell r="O289">
            <v>47632824</v>
          </cell>
          <cell r="P289">
            <v>12572641</v>
          </cell>
          <cell r="Q289">
            <v>133752</v>
          </cell>
          <cell r="R289">
            <v>1203768</v>
          </cell>
          <cell r="T289">
            <v>133752</v>
          </cell>
          <cell r="U289">
            <v>133752</v>
          </cell>
          <cell r="V289">
            <v>133752</v>
          </cell>
          <cell r="W289">
            <v>1605024</v>
          </cell>
          <cell r="Y289">
            <v>133752</v>
          </cell>
          <cell r="Z289">
            <v>133752</v>
          </cell>
          <cell r="AA289">
            <v>133752</v>
          </cell>
          <cell r="AB289">
            <v>133752</v>
          </cell>
          <cell r="AC289">
            <v>133752</v>
          </cell>
          <cell r="AD289">
            <v>133752</v>
          </cell>
          <cell r="AE289">
            <v>133752</v>
          </cell>
          <cell r="AF289">
            <v>133752</v>
          </cell>
          <cell r="AG289">
            <v>133752</v>
          </cell>
          <cell r="AH289">
            <v>133752</v>
          </cell>
          <cell r="AI289">
            <v>133752</v>
          </cell>
          <cell r="AJ289">
            <v>133752</v>
          </cell>
          <cell r="AK289">
            <v>1605024</v>
          </cell>
        </row>
        <row r="290">
          <cell r="E290">
            <v>7900</v>
          </cell>
          <cell r="F290" t="str">
            <v>PALLET DOLLIES 12254</v>
          </cell>
          <cell r="G290">
            <v>15</v>
          </cell>
          <cell r="H290" t="str">
            <v>OPE.B12.KEL2</v>
          </cell>
          <cell r="I290">
            <v>12254</v>
          </cell>
          <cell r="J290">
            <v>40402</v>
          </cell>
          <cell r="K290">
            <v>45869</v>
          </cell>
          <cell r="L290">
            <v>65</v>
          </cell>
          <cell r="M290">
            <v>180</v>
          </cell>
          <cell r="N290">
            <v>115</v>
          </cell>
          <cell r="O290">
            <v>47632824</v>
          </cell>
          <cell r="P290">
            <v>12572641</v>
          </cell>
          <cell r="Q290">
            <v>133752</v>
          </cell>
          <cell r="R290">
            <v>1203768</v>
          </cell>
          <cell r="T290">
            <v>133752</v>
          </cell>
          <cell r="U290">
            <v>133752</v>
          </cell>
          <cell r="V290">
            <v>133752</v>
          </cell>
          <cell r="W290">
            <v>1605024</v>
          </cell>
          <cell r="Y290">
            <v>133752</v>
          </cell>
          <cell r="Z290">
            <v>133752</v>
          </cell>
          <cell r="AA290">
            <v>133752</v>
          </cell>
          <cell r="AB290">
            <v>133752</v>
          </cell>
          <cell r="AC290">
            <v>133752</v>
          </cell>
          <cell r="AD290">
            <v>133752</v>
          </cell>
          <cell r="AE290">
            <v>133752</v>
          </cell>
          <cell r="AF290">
            <v>133752</v>
          </cell>
          <cell r="AG290">
            <v>133752</v>
          </cell>
          <cell r="AH290">
            <v>133752</v>
          </cell>
          <cell r="AI290">
            <v>133752</v>
          </cell>
          <cell r="AJ290">
            <v>133752</v>
          </cell>
          <cell r="AK290">
            <v>1605024</v>
          </cell>
        </row>
        <row r="291">
          <cell r="E291">
            <v>7901</v>
          </cell>
          <cell r="F291" t="str">
            <v>PALLET DOLLIES 12255</v>
          </cell>
          <cell r="G291">
            <v>15</v>
          </cell>
          <cell r="H291" t="str">
            <v>OPE.B12.KEL2</v>
          </cell>
          <cell r="I291">
            <v>12255</v>
          </cell>
          <cell r="J291">
            <v>40402</v>
          </cell>
          <cell r="K291">
            <v>45869</v>
          </cell>
          <cell r="L291">
            <v>65</v>
          </cell>
          <cell r="M291">
            <v>180</v>
          </cell>
          <cell r="N291">
            <v>115</v>
          </cell>
          <cell r="O291">
            <v>47632824</v>
          </cell>
          <cell r="P291">
            <v>12572641</v>
          </cell>
          <cell r="Q291">
            <v>133752</v>
          </cell>
          <cell r="R291">
            <v>1203768</v>
          </cell>
          <cell r="T291">
            <v>133752</v>
          </cell>
          <cell r="U291">
            <v>133752</v>
          </cell>
          <cell r="V291">
            <v>133752</v>
          </cell>
          <cell r="W291">
            <v>1605024</v>
          </cell>
          <cell r="Y291">
            <v>133752</v>
          </cell>
          <cell r="Z291">
            <v>133752</v>
          </cell>
          <cell r="AA291">
            <v>133752</v>
          </cell>
          <cell r="AB291">
            <v>133752</v>
          </cell>
          <cell r="AC291">
            <v>133752</v>
          </cell>
          <cell r="AD291">
            <v>133752</v>
          </cell>
          <cell r="AE291">
            <v>133752</v>
          </cell>
          <cell r="AF291">
            <v>133752</v>
          </cell>
          <cell r="AG291">
            <v>133752</v>
          </cell>
          <cell r="AH291">
            <v>133752</v>
          </cell>
          <cell r="AI291">
            <v>133752</v>
          </cell>
          <cell r="AJ291">
            <v>133752</v>
          </cell>
          <cell r="AK291">
            <v>1605024</v>
          </cell>
        </row>
        <row r="292">
          <cell r="E292">
            <v>7902</v>
          </cell>
          <cell r="F292" t="str">
            <v>PALLET DOLLIES 12256</v>
          </cell>
          <cell r="G292">
            <v>15</v>
          </cell>
          <cell r="H292" t="str">
            <v>OPE.B12.KEL2</v>
          </cell>
          <cell r="I292">
            <v>12256</v>
          </cell>
          <cell r="J292">
            <v>40402</v>
          </cell>
          <cell r="K292">
            <v>45869</v>
          </cell>
          <cell r="L292">
            <v>65</v>
          </cell>
          <cell r="M292">
            <v>180</v>
          </cell>
          <cell r="N292">
            <v>115</v>
          </cell>
          <cell r="O292">
            <v>47632824</v>
          </cell>
          <cell r="P292">
            <v>12572641</v>
          </cell>
          <cell r="Q292">
            <v>133752</v>
          </cell>
          <cell r="R292">
            <v>1203768</v>
          </cell>
          <cell r="T292">
            <v>133752</v>
          </cell>
          <cell r="U292">
            <v>133752</v>
          </cell>
          <cell r="V292">
            <v>133752</v>
          </cell>
          <cell r="W292">
            <v>1605024</v>
          </cell>
          <cell r="Y292">
            <v>133752</v>
          </cell>
          <cell r="Z292">
            <v>133752</v>
          </cell>
          <cell r="AA292">
            <v>133752</v>
          </cell>
          <cell r="AB292">
            <v>133752</v>
          </cell>
          <cell r="AC292">
            <v>133752</v>
          </cell>
          <cell r="AD292">
            <v>133752</v>
          </cell>
          <cell r="AE292">
            <v>133752</v>
          </cell>
          <cell r="AF292">
            <v>133752</v>
          </cell>
          <cell r="AG292">
            <v>133752</v>
          </cell>
          <cell r="AH292">
            <v>133752</v>
          </cell>
          <cell r="AI292">
            <v>133752</v>
          </cell>
          <cell r="AJ292">
            <v>133752</v>
          </cell>
          <cell r="AK292">
            <v>1605024</v>
          </cell>
        </row>
        <row r="293">
          <cell r="E293">
            <v>7903</v>
          </cell>
          <cell r="F293" t="str">
            <v>PALLET DOLLIES 12257</v>
          </cell>
          <cell r="G293">
            <v>15</v>
          </cell>
          <cell r="H293" t="str">
            <v>OPE.B12.KEL2</v>
          </cell>
          <cell r="I293">
            <v>12257</v>
          </cell>
          <cell r="J293">
            <v>40402</v>
          </cell>
          <cell r="K293">
            <v>45869</v>
          </cell>
          <cell r="L293">
            <v>65</v>
          </cell>
          <cell r="M293">
            <v>180</v>
          </cell>
          <cell r="N293">
            <v>115</v>
          </cell>
          <cell r="O293">
            <v>47632824</v>
          </cell>
          <cell r="P293">
            <v>12572641</v>
          </cell>
          <cell r="Q293">
            <v>133752</v>
          </cell>
          <cell r="R293">
            <v>1203768</v>
          </cell>
          <cell r="T293">
            <v>133752</v>
          </cell>
          <cell r="U293">
            <v>133752</v>
          </cell>
          <cell r="V293">
            <v>133752</v>
          </cell>
          <cell r="W293">
            <v>1605024</v>
          </cell>
          <cell r="Y293">
            <v>133752</v>
          </cell>
          <cell r="Z293">
            <v>133752</v>
          </cell>
          <cell r="AA293">
            <v>133752</v>
          </cell>
          <cell r="AB293">
            <v>133752</v>
          </cell>
          <cell r="AC293">
            <v>133752</v>
          </cell>
          <cell r="AD293">
            <v>133752</v>
          </cell>
          <cell r="AE293">
            <v>133752</v>
          </cell>
          <cell r="AF293">
            <v>133752</v>
          </cell>
          <cell r="AG293">
            <v>133752</v>
          </cell>
          <cell r="AH293">
            <v>133752</v>
          </cell>
          <cell r="AI293">
            <v>133752</v>
          </cell>
          <cell r="AJ293">
            <v>133752</v>
          </cell>
          <cell r="AK293">
            <v>1605024</v>
          </cell>
        </row>
        <row r="294">
          <cell r="E294">
            <v>7904</v>
          </cell>
          <cell r="F294" t="str">
            <v>PALLET DOLLIES 12258</v>
          </cell>
          <cell r="G294">
            <v>15</v>
          </cell>
          <cell r="H294" t="str">
            <v>OPE.B12.KEL2</v>
          </cell>
          <cell r="I294">
            <v>12258</v>
          </cell>
          <cell r="J294">
            <v>40402</v>
          </cell>
          <cell r="K294">
            <v>45869</v>
          </cell>
          <cell r="L294">
            <v>65</v>
          </cell>
          <cell r="M294">
            <v>180</v>
          </cell>
          <cell r="N294">
            <v>115</v>
          </cell>
          <cell r="O294">
            <v>47632824</v>
          </cell>
          <cell r="P294">
            <v>12572641</v>
          </cell>
          <cell r="Q294">
            <v>133752</v>
          </cell>
          <cell r="R294">
            <v>1203768</v>
          </cell>
          <cell r="T294">
            <v>133752</v>
          </cell>
          <cell r="U294">
            <v>133752</v>
          </cell>
          <cell r="V294">
            <v>133752</v>
          </cell>
          <cell r="W294">
            <v>1605024</v>
          </cell>
          <cell r="Y294">
            <v>133752</v>
          </cell>
          <cell r="Z294">
            <v>133752</v>
          </cell>
          <cell r="AA294">
            <v>133752</v>
          </cell>
          <cell r="AB294">
            <v>133752</v>
          </cell>
          <cell r="AC294">
            <v>133752</v>
          </cell>
          <cell r="AD294">
            <v>133752</v>
          </cell>
          <cell r="AE294">
            <v>133752</v>
          </cell>
          <cell r="AF294">
            <v>133752</v>
          </cell>
          <cell r="AG294">
            <v>133752</v>
          </cell>
          <cell r="AH294">
            <v>133752</v>
          </cell>
          <cell r="AI294">
            <v>133752</v>
          </cell>
          <cell r="AJ294">
            <v>133752</v>
          </cell>
          <cell r="AK294">
            <v>1605024</v>
          </cell>
        </row>
        <row r="295">
          <cell r="E295">
            <v>7905</v>
          </cell>
          <cell r="F295" t="str">
            <v>PALLET DOLLIES 12259</v>
          </cell>
          <cell r="G295">
            <v>15</v>
          </cell>
          <cell r="H295" t="str">
            <v>OPE.B12.KEL2</v>
          </cell>
          <cell r="I295">
            <v>12259</v>
          </cell>
          <cell r="J295">
            <v>40402</v>
          </cell>
          <cell r="K295">
            <v>45869</v>
          </cell>
          <cell r="L295">
            <v>65</v>
          </cell>
          <cell r="M295">
            <v>180</v>
          </cell>
          <cell r="N295">
            <v>115</v>
          </cell>
          <cell r="O295">
            <v>47632824</v>
          </cell>
          <cell r="P295">
            <v>12572641</v>
          </cell>
          <cell r="Q295">
            <v>133752</v>
          </cell>
          <cell r="R295">
            <v>1203768</v>
          </cell>
          <cell r="T295">
            <v>133752</v>
          </cell>
          <cell r="U295">
            <v>133752</v>
          </cell>
          <cell r="V295">
            <v>133752</v>
          </cell>
          <cell r="W295">
            <v>1605024</v>
          </cell>
          <cell r="Y295">
            <v>133752</v>
          </cell>
          <cell r="Z295">
            <v>133752</v>
          </cell>
          <cell r="AA295">
            <v>133752</v>
          </cell>
          <cell r="AB295">
            <v>133752</v>
          </cell>
          <cell r="AC295">
            <v>133752</v>
          </cell>
          <cell r="AD295">
            <v>133752</v>
          </cell>
          <cell r="AE295">
            <v>133752</v>
          </cell>
          <cell r="AF295">
            <v>133752</v>
          </cell>
          <cell r="AG295">
            <v>133752</v>
          </cell>
          <cell r="AH295">
            <v>133752</v>
          </cell>
          <cell r="AI295">
            <v>133752</v>
          </cell>
          <cell r="AJ295">
            <v>133752</v>
          </cell>
          <cell r="AK295">
            <v>1605024</v>
          </cell>
        </row>
        <row r="296">
          <cell r="E296">
            <v>7906</v>
          </cell>
          <cell r="F296" t="str">
            <v>PALLET DOLLIES 12260</v>
          </cell>
          <cell r="G296">
            <v>15</v>
          </cell>
          <cell r="H296" t="str">
            <v>OPE.B12.KEL2</v>
          </cell>
          <cell r="I296">
            <v>12260</v>
          </cell>
          <cell r="J296">
            <v>40402</v>
          </cell>
          <cell r="K296">
            <v>45869</v>
          </cell>
          <cell r="L296">
            <v>65</v>
          </cell>
          <cell r="M296">
            <v>180</v>
          </cell>
          <cell r="N296">
            <v>115</v>
          </cell>
          <cell r="O296">
            <v>47632824</v>
          </cell>
          <cell r="P296">
            <v>12572641</v>
          </cell>
          <cell r="Q296">
            <v>133752</v>
          </cell>
          <cell r="R296">
            <v>1203768</v>
          </cell>
          <cell r="T296">
            <v>133752</v>
          </cell>
          <cell r="U296">
            <v>133752</v>
          </cell>
          <cell r="V296">
            <v>133752</v>
          </cell>
          <cell r="W296">
            <v>1605024</v>
          </cell>
          <cell r="Y296">
            <v>133752</v>
          </cell>
          <cell r="Z296">
            <v>133752</v>
          </cell>
          <cell r="AA296">
            <v>133752</v>
          </cell>
          <cell r="AB296">
            <v>133752</v>
          </cell>
          <cell r="AC296">
            <v>133752</v>
          </cell>
          <cell r="AD296">
            <v>133752</v>
          </cell>
          <cell r="AE296">
            <v>133752</v>
          </cell>
          <cell r="AF296">
            <v>133752</v>
          </cell>
          <cell r="AG296">
            <v>133752</v>
          </cell>
          <cell r="AH296">
            <v>133752</v>
          </cell>
          <cell r="AI296">
            <v>133752</v>
          </cell>
          <cell r="AJ296">
            <v>133752</v>
          </cell>
          <cell r="AK296">
            <v>1605024</v>
          </cell>
        </row>
        <row r="297">
          <cell r="E297">
            <v>7907</v>
          </cell>
          <cell r="F297" t="str">
            <v>PALLET DOLLIES 12271</v>
          </cell>
          <cell r="G297">
            <v>15</v>
          </cell>
          <cell r="H297" t="str">
            <v>OPE.B12.KEL2</v>
          </cell>
          <cell r="I297">
            <v>12271</v>
          </cell>
          <cell r="J297">
            <v>40402</v>
          </cell>
          <cell r="K297">
            <v>45869</v>
          </cell>
          <cell r="L297">
            <v>65</v>
          </cell>
          <cell r="M297">
            <v>180</v>
          </cell>
          <cell r="N297">
            <v>115</v>
          </cell>
          <cell r="O297">
            <v>47632824</v>
          </cell>
          <cell r="P297">
            <v>12572641</v>
          </cell>
          <cell r="Q297">
            <v>133752</v>
          </cell>
          <cell r="R297">
            <v>1203768</v>
          </cell>
          <cell r="T297">
            <v>133752</v>
          </cell>
          <cell r="U297">
            <v>133752</v>
          </cell>
          <cell r="V297">
            <v>133752</v>
          </cell>
          <cell r="W297">
            <v>1605024</v>
          </cell>
          <cell r="Y297">
            <v>133752</v>
          </cell>
          <cell r="Z297">
            <v>133752</v>
          </cell>
          <cell r="AA297">
            <v>133752</v>
          </cell>
          <cell r="AB297">
            <v>133752</v>
          </cell>
          <cell r="AC297">
            <v>133752</v>
          </cell>
          <cell r="AD297">
            <v>133752</v>
          </cell>
          <cell r="AE297">
            <v>133752</v>
          </cell>
          <cell r="AF297">
            <v>133752</v>
          </cell>
          <cell r="AG297">
            <v>133752</v>
          </cell>
          <cell r="AH297">
            <v>133752</v>
          </cell>
          <cell r="AI297">
            <v>133752</v>
          </cell>
          <cell r="AJ297">
            <v>133752</v>
          </cell>
          <cell r="AK297">
            <v>1605024</v>
          </cell>
        </row>
        <row r="298">
          <cell r="E298">
            <v>7908</v>
          </cell>
          <cell r="F298" t="str">
            <v>PALLET DOLLIES 12261</v>
          </cell>
          <cell r="G298">
            <v>15</v>
          </cell>
          <cell r="H298" t="str">
            <v>OPE.B12.KEL2</v>
          </cell>
          <cell r="I298">
            <v>12261</v>
          </cell>
          <cell r="J298">
            <v>40402</v>
          </cell>
          <cell r="K298">
            <v>45869</v>
          </cell>
          <cell r="L298">
            <v>65</v>
          </cell>
          <cell r="M298">
            <v>180</v>
          </cell>
          <cell r="N298">
            <v>115</v>
          </cell>
          <cell r="O298">
            <v>47632824</v>
          </cell>
          <cell r="P298">
            <v>12572641</v>
          </cell>
          <cell r="Q298">
            <v>133752</v>
          </cell>
          <cell r="R298">
            <v>1203768</v>
          </cell>
          <cell r="T298">
            <v>133752</v>
          </cell>
          <cell r="U298">
            <v>133752</v>
          </cell>
          <cell r="V298">
            <v>133752</v>
          </cell>
          <cell r="W298">
            <v>1605024</v>
          </cell>
          <cell r="Y298">
            <v>133752</v>
          </cell>
          <cell r="Z298">
            <v>133752</v>
          </cell>
          <cell r="AA298">
            <v>133752</v>
          </cell>
          <cell r="AB298">
            <v>133752</v>
          </cell>
          <cell r="AC298">
            <v>133752</v>
          </cell>
          <cell r="AD298">
            <v>133752</v>
          </cell>
          <cell r="AE298">
            <v>133752</v>
          </cell>
          <cell r="AF298">
            <v>133752</v>
          </cell>
          <cell r="AG298">
            <v>133752</v>
          </cell>
          <cell r="AH298">
            <v>133752</v>
          </cell>
          <cell r="AI298">
            <v>133752</v>
          </cell>
          <cell r="AJ298">
            <v>133752</v>
          </cell>
          <cell r="AK298">
            <v>1605024</v>
          </cell>
        </row>
        <row r="299">
          <cell r="E299">
            <v>7909</v>
          </cell>
          <cell r="F299" t="str">
            <v>PALLET DOLLIES 12262</v>
          </cell>
          <cell r="G299">
            <v>15</v>
          </cell>
          <cell r="H299" t="str">
            <v>OPE.B12.KEL2</v>
          </cell>
          <cell r="I299">
            <v>12262</v>
          </cell>
          <cell r="J299">
            <v>40402</v>
          </cell>
          <cell r="K299">
            <v>45869</v>
          </cell>
          <cell r="L299">
            <v>65</v>
          </cell>
          <cell r="M299">
            <v>180</v>
          </cell>
          <cell r="N299">
            <v>115</v>
          </cell>
          <cell r="O299">
            <v>47632824</v>
          </cell>
          <cell r="P299">
            <v>12572641</v>
          </cell>
          <cell r="Q299">
            <v>133752</v>
          </cell>
          <cell r="R299">
            <v>1203768</v>
          </cell>
          <cell r="T299">
            <v>133752</v>
          </cell>
          <cell r="U299">
            <v>133752</v>
          </cell>
          <cell r="V299">
            <v>133752</v>
          </cell>
          <cell r="W299">
            <v>1605024</v>
          </cell>
          <cell r="Y299">
            <v>133752</v>
          </cell>
          <cell r="Z299">
            <v>133752</v>
          </cell>
          <cell r="AA299">
            <v>133752</v>
          </cell>
          <cell r="AB299">
            <v>133752</v>
          </cell>
          <cell r="AC299">
            <v>133752</v>
          </cell>
          <cell r="AD299">
            <v>133752</v>
          </cell>
          <cell r="AE299">
            <v>133752</v>
          </cell>
          <cell r="AF299">
            <v>133752</v>
          </cell>
          <cell r="AG299">
            <v>133752</v>
          </cell>
          <cell r="AH299">
            <v>133752</v>
          </cell>
          <cell r="AI299">
            <v>133752</v>
          </cell>
          <cell r="AJ299">
            <v>133752</v>
          </cell>
          <cell r="AK299">
            <v>1605024</v>
          </cell>
        </row>
        <row r="300">
          <cell r="E300">
            <v>7910</v>
          </cell>
          <cell r="F300" t="str">
            <v>PALLET DOLLIES 12263</v>
          </cell>
          <cell r="G300">
            <v>15</v>
          </cell>
          <cell r="H300" t="str">
            <v>OPE.B12.KEL2</v>
          </cell>
          <cell r="I300">
            <v>12263</v>
          </cell>
          <cell r="J300">
            <v>40402</v>
          </cell>
          <cell r="K300">
            <v>45869</v>
          </cell>
          <cell r="L300">
            <v>65</v>
          </cell>
          <cell r="M300">
            <v>180</v>
          </cell>
          <cell r="N300">
            <v>115</v>
          </cell>
          <cell r="O300">
            <v>47632824</v>
          </cell>
          <cell r="P300">
            <v>12572641</v>
          </cell>
          <cell r="Q300">
            <v>133752</v>
          </cell>
          <cell r="R300">
            <v>1203768</v>
          </cell>
          <cell r="T300">
            <v>133752</v>
          </cell>
          <cell r="U300">
            <v>133752</v>
          </cell>
          <cell r="V300">
            <v>133752</v>
          </cell>
          <cell r="W300">
            <v>1605024</v>
          </cell>
          <cell r="Y300">
            <v>133752</v>
          </cell>
          <cell r="Z300">
            <v>133752</v>
          </cell>
          <cell r="AA300">
            <v>133752</v>
          </cell>
          <cell r="AB300">
            <v>133752</v>
          </cell>
          <cell r="AC300">
            <v>133752</v>
          </cell>
          <cell r="AD300">
            <v>133752</v>
          </cell>
          <cell r="AE300">
            <v>133752</v>
          </cell>
          <cell r="AF300">
            <v>133752</v>
          </cell>
          <cell r="AG300">
            <v>133752</v>
          </cell>
          <cell r="AH300">
            <v>133752</v>
          </cell>
          <cell r="AI300">
            <v>133752</v>
          </cell>
          <cell r="AJ300">
            <v>133752</v>
          </cell>
          <cell r="AK300">
            <v>1605024</v>
          </cell>
        </row>
        <row r="301">
          <cell r="E301">
            <v>7911</v>
          </cell>
          <cell r="F301" t="str">
            <v>PALLET DOLLIES 12264</v>
          </cell>
          <cell r="G301">
            <v>15</v>
          </cell>
          <cell r="H301" t="str">
            <v>OPE.B12.KEL2</v>
          </cell>
          <cell r="I301">
            <v>12264</v>
          </cell>
          <cell r="J301">
            <v>40402</v>
          </cell>
          <cell r="K301">
            <v>45869</v>
          </cell>
          <cell r="L301">
            <v>65</v>
          </cell>
          <cell r="M301">
            <v>180</v>
          </cell>
          <cell r="N301">
            <v>115</v>
          </cell>
          <cell r="O301">
            <v>47632824</v>
          </cell>
          <cell r="P301">
            <v>12572641</v>
          </cell>
          <cell r="Q301">
            <v>133752</v>
          </cell>
          <cell r="R301">
            <v>1203768</v>
          </cell>
          <cell r="T301">
            <v>133752</v>
          </cell>
          <cell r="U301">
            <v>133752</v>
          </cell>
          <cell r="V301">
            <v>133752</v>
          </cell>
          <cell r="W301">
            <v>1605024</v>
          </cell>
          <cell r="Y301">
            <v>133752</v>
          </cell>
          <cell r="Z301">
            <v>133752</v>
          </cell>
          <cell r="AA301">
            <v>133752</v>
          </cell>
          <cell r="AB301">
            <v>133752</v>
          </cell>
          <cell r="AC301">
            <v>133752</v>
          </cell>
          <cell r="AD301">
            <v>133752</v>
          </cell>
          <cell r="AE301">
            <v>133752</v>
          </cell>
          <cell r="AF301">
            <v>133752</v>
          </cell>
          <cell r="AG301">
            <v>133752</v>
          </cell>
          <cell r="AH301">
            <v>133752</v>
          </cell>
          <cell r="AI301">
            <v>133752</v>
          </cell>
          <cell r="AJ301">
            <v>133752</v>
          </cell>
          <cell r="AK301">
            <v>1605024</v>
          </cell>
        </row>
        <row r="302">
          <cell r="E302">
            <v>7912</v>
          </cell>
          <cell r="F302" t="str">
            <v>PALLET DOLLIES 12265</v>
          </cell>
          <cell r="G302">
            <v>15</v>
          </cell>
          <cell r="H302" t="str">
            <v>OPE.B12.KEL2</v>
          </cell>
          <cell r="I302">
            <v>12265</v>
          </cell>
          <cell r="J302">
            <v>40402</v>
          </cell>
          <cell r="K302">
            <v>45869</v>
          </cell>
          <cell r="L302">
            <v>65</v>
          </cell>
          <cell r="M302">
            <v>180</v>
          </cell>
          <cell r="N302">
            <v>115</v>
          </cell>
          <cell r="O302">
            <v>47632824</v>
          </cell>
          <cell r="P302">
            <v>12572641</v>
          </cell>
          <cell r="Q302">
            <v>133752</v>
          </cell>
          <cell r="R302">
            <v>1203768</v>
          </cell>
          <cell r="T302">
            <v>133752</v>
          </cell>
          <cell r="U302">
            <v>133752</v>
          </cell>
          <cell r="V302">
            <v>133752</v>
          </cell>
          <cell r="W302">
            <v>1605024</v>
          </cell>
          <cell r="Y302">
            <v>133752</v>
          </cell>
          <cell r="Z302">
            <v>133752</v>
          </cell>
          <cell r="AA302">
            <v>133752</v>
          </cell>
          <cell r="AB302">
            <v>133752</v>
          </cell>
          <cell r="AC302">
            <v>133752</v>
          </cell>
          <cell r="AD302">
            <v>133752</v>
          </cell>
          <cell r="AE302">
            <v>133752</v>
          </cell>
          <cell r="AF302">
            <v>133752</v>
          </cell>
          <cell r="AG302">
            <v>133752</v>
          </cell>
          <cell r="AH302">
            <v>133752</v>
          </cell>
          <cell r="AI302">
            <v>133752</v>
          </cell>
          <cell r="AJ302">
            <v>133752</v>
          </cell>
          <cell r="AK302">
            <v>1605024</v>
          </cell>
        </row>
        <row r="303">
          <cell r="E303">
            <v>7913</v>
          </cell>
          <cell r="F303" t="str">
            <v>PALLET DOLLIES 12266</v>
          </cell>
          <cell r="G303">
            <v>15</v>
          </cell>
          <cell r="H303" t="str">
            <v>OPE.B12.KEL2</v>
          </cell>
          <cell r="I303">
            <v>12266</v>
          </cell>
          <cell r="J303">
            <v>40402</v>
          </cell>
          <cell r="K303">
            <v>45869</v>
          </cell>
          <cell r="L303">
            <v>65</v>
          </cell>
          <cell r="M303">
            <v>180</v>
          </cell>
          <cell r="N303">
            <v>115</v>
          </cell>
          <cell r="O303">
            <v>47632824</v>
          </cell>
          <cell r="P303">
            <v>12572641</v>
          </cell>
          <cell r="Q303">
            <v>133752</v>
          </cell>
          <cell r="R303">
            <v>1203768</v>
          </cell>
          <cell r="T303">
            <v>133752</v>
          </cell>
          <cell r="U303">
            <v>133752</v>
          </cell>
          <cell r="V303">
            <v>133752</v>
          </cell>
          <cell r="W303">
            <v>1605024</v>
          </cell>
          <cell r="Y303">
            <v>133752</v>
          </cell>
          <cell r="Z303">
            <v>133752</v>
          </cell>
          <cell r="AA303">
            <v>133752</v>
          </cell>
          <cell r="AB303">
            <v>133752</v>
          </cell>
          <cell r="AC303">
            <v>133752</v>
          </cell>
          <cell r="AD303">
            <v>133752</v>
          </cell>
          <cell r="AE303">
            <v>133752</v>
          </cell>
          <cell r="AF303">
            <v>133752</v>
          </cell>
          <cell r="AG303">
            <v>133752</v>
          </cell>
          <cell r="AH303">
            <v>133752</v>
          </cell>
          <cell r="AI303">
            <v>133752</v>
          </cell>
          <cell r="AJ303">
            <v>133752</v>
          </cell>
          <cell r="AK303">
            <v>1605024</v>
          </cell>
        </row>
        <row r="304">
          <cell r="E304">
            <v>7914</v>
          </cell>
          <cell r="F304" t="str">
            <v>PALLET DOLLIES 12267</v>
          </cell>
          <cell r="G304">
            <v>15</v>
          </cell>
          <cell r="H304" t="str">
            <v>OPE.B12.KEL2</v>
          </cell>
          <cell r="I304">
            <v>12267</v>
          </cell>
          <cell r="J304">
            <v>40402</v>
          </cell>
          <cell r="K304">
            <v>45869</v>
          </cell>
          <cell r="L304">
            <v>65</v>
          </cell>
          <cell r="M304">
            <v>180</v>
          </cell>
          <cell r="N304">
            <v>115</v>
          </cell>
          <cell r="O304">
            <v>47632824</v>
          </cell>
          <cell r="P304">
            <v>12572641</v>
          </cell>
          <cell r="Q304">
            <v>133752</v>
          </cell>
          <cell r="R304">
            <v>1203768</v>
          </cell>
          <cell r="T304">
            <v>133752</v>
          </cell>
          <cell r="U304">
            <v>133752</v>
          </cell>
          <cell r="V304">
            <v>133752</v>
          </cell>
          <cell r="W304">
            <v>1605024</v>
          </cell>
          <cell r="Y304">
            <v>133752</v>
          </cell>
          <cell r="Z304">
            <v>133752</v>
          </cell>
          <cell r="AA304">
            <v>133752</v>
          </cell>
          <cell r="AB304">
            <v>133752</v>
          </cell>
          <cell r="AC304">
            <v>133752</v>
          </cell>
          <cell r="AD304">
            <v>133752</v>
          </cell>
          <cell r="AE304">
            <v>133752</v>
          </cell>
          <cell r="AF304">
            <v>133752</v>
          </cell>
          <cell r="AG304">
            <v>133752</v>
          </cell>
          <cell r="AH304">
            <v>133752</v>
          </cell>
          <cell r="AI304">
            <v>133752</v>
          </cell>
          <cell r="AJ304">
            <v>133752</v>
          </cell>
          <cell r="AK304">
            <v>1605024</v>
          </cell>
        </row>
        <row r="305">
          <cell r="E305">
            <v>7915</v>
          </cell>
          <cell r="F305" t="str">
            <v>PALLET DOLLIES 12268</v>
          </cell>
          <cell r="G305">
            <v>15</v>
          </cell>
          <cell r="H305" t="str">
            <v>OPE.B12.KEL2</v>
          </cell>
          <cell r="I305">
            <v>12268</v>
          </cell>
          <cell r="J305">
            <v>40402</v>
          </cell>
          <cell r="K305">
            <v>45869</v>
          </cell>
          <cell r="L305">
            <v>65</v>
          </cell>
          <cell r="M305">
            <v>180</v>
          </cell>
          <cell r="N305">
            <v>115</v>
          </cell>
          <cell r="O305">
            <v>47632824</v>
          </cell>
          <cell r="P305">
            <v>12572641</v>
          </cell>
          <cell r="Q305">
            <v>133752</v>
          </cell>
          <cell r="R305">
            <v>1203768</v>
          </cell>
          <cell r="T305">
            <v>133752</v>
          </cell>
          <cell r="U305">
            <v>133752</v>
          </cell>
          <cell r="V305">
            <v>133752</v>
          </cell>
          <cell r="W305">
            <v>1605024</v>
          </cell>
          <cell r="Y305">
            <v>133752</v>
          </cell>
          <cell r="Z305">
            <v>133752</v>
          </cell>
          <cell r="AA305">
            <v>133752</v>
          </cell>
          <cell r="AB305">
            <v>133752</v>
          </cell>
          <cell r="AC305">
            <v>133752</v>
          </cell>
          <cell r="AD305">
            <v>133752</v>
          </cell>
          <cell r="AE305">
            <v>133752</v>
          </cell>
          <cell r="AF305">
            <v>133752</v>
          </cell>
          <cell r="AG305">
            <v>133752</v>
          </cell>
          <cell r="AH305">
            <v>133752</v>
          </cell>
          <cell r="AI305">
            <v>133752</v>
          </cell>
          <cell r="AJ305">
            <v>133752</v>
          </cell>
          <cell r="AK305">
            <v>1605024</v>
          </cell>
        </row>
        <row r="306">
          <cell r="E306">
            <v>7916</v>
          </cell>
          <cell r="F306" t="str">
            <v>PALLET DOLLIES 12269</v>
          </cell>
          <cell r="G306">
            <v>15</v>
          </cell>
          <cell r="H306" t="str">
            <v>OPE.B12.KEL2</v>
          </cell>
          <cell r="I306">
            <v>12269</v>
          </cell>
          <cell r="J306">
            <v>40402</v>
          </cell>
          <cell r="K306">
            <v>45869</v>
          </cell>
          <cell r="L306">
            <v>65</v>
          </cell>
          <cell r="M306">
            <v>180</v>
          </cell>
          <cell r="N306">
            <v>115</v>
          </cell>
          <cell r="O306">
            <v>47632824</v>
          </cell>
          <cell r="P306">
            <v>12572641</v>
          </cell>
          <cell r="Q306">
            <v>133752</v>
          </cell>
          <cell r="R306">
            <v>1203768</v>
          </cell>
          <cell r="T306">
            <v>133752</v>
          </cell>
          <cell r="U306">
            <v>133752</v>
          </cell>
          <cell r="V306">
            <v>133752</v>
          </cell>
          <cell r="W306">
            <v>1605024</v>
          </cell>
          <cell r="Y306">
            <v>133752</v>
          </cell>
          <cell r="Z306">
            <v>133752</v>
          </cell>
          <cell r="AA306">
            <v>133752</v>
          </cell>
          <cell r="AB306">
            <v>133752</v>
          </cell>
          <cell r="AC306">
            <v>133752</v>
          </cell>
          <cell r="AD306">
            <v>133752</v>
          </cell>
          <cell r="AE306">
            <v>133752</v>
          </cell>
          <cell r="AF306">
            <v>133752</v>
          </cell>
          <cell r="AG306">
            <v>133752</v>
          </cell>
          <cell r="AH306">
            <v>133752</v>
          </cell>
          <cell r="AI306">
            <v>133752</v>
          </cell>
          <cell r="AJ306">
            <v>133752</v>
          </cell>
          <cell r="AK306">
            <v>1605024</v>
          </cell>
        </row>
        <row r="307">
          <cell r="E307">
            <v>7917</v>
          </cell>
          <cell r="F307" t="str">
            <v>PALLET DOLLIES 12270</v>
          </cell>
          <cell r="G307">
            <v>15</v>
          </cell>
          <cell r="H307" t="str">
            <v>OPE.B12.KEL2</v>
          </cell>
          <cell r="I307">
            <v>12270</v>
          </cell>
          <cell r="J307">
            <v>40402</v>
          </cell>
          <cell r="K307">
            <v>45869</v>
          </cell>
          <cell r="L307">
            <v>65</v>
          </cell>
          <cell r="M307">
            <v>180</v>
          </cell>
          <cell r="N307">
            <v>115</v>
          </cell>
          <cell r="O307">
            <v>47632824</v>
          </cell>
          <cell r="P307">
            <v>12572641</v>
          </cell>
          <cell r="Q307">
            <v>133752</v>
          </cell>
          <cell r="R307">
            <v>1203768</v>
          </cell>
          <cell r="T307">
            <v>133752</v>
          </cell>
          <cell r="U307">
            <v>133752</v>
          </cell>
          <cell r="V307">
            <v>133752</v>
          </cell>
          <cell r="W307">
            <v>1605024</v>
          </cell>
          <cell r="Y307">
            <v>133752</v>
          </cell>
          <cell r="Z307">
            <v>133752</v>
          </cell>
          <cell r="AA307">
            <v>133752</v>
          </cell>
          <cell r="AB307">
            <v>133752</v>
          </cell>
          <cell r="AC307">
            <v>133752</v>
          </cell>
          <cell r="AD307">
            <v>133752</v>
          </cell>
          <cell r="AE307">
            <v>133752</v>
          </cell>
          <cell r="AF307">
            <v>133752</v>
          </cell>
          <cell r="AG307">
            <v>133752</v>
          </cell>
          <cell r="AH307">
            <v>133752</v>
          </cell>
          <cell r="AI307">
            <v>133752</v>
          </cell>
          <cell r="AJ307">
            <v>133752</v>
          </cell>
          <cell r="AK307">
            <v>1605024</v>
          </cell>
        </row>
        <row r="308">
          <cell r="E308">
            <v>8649</v>
          </cell>
          <cell r="F308" t="str">
            <v>PO.3413-2010  HI-LOADER 01034</v>
          </cell>
          <cell r="G308">
            <v>15</v>
          </cell>
          <cell r="H308" t="str">
            <v>OPE.B01.KEL2</v>
          </cell>
          <cell r="I308" t="str">
            <v>01034</v>
          </cell>
          <cell r="J308">
            <v>40543</v>
          </cell>
          <cell r="K308">
            <v>45991</v>
          </cell>
          <cell r="L308">
            <v>61</v>
          </cell>
          <cell r="M308">
            <v>180</v>
          </cell>
          <cell r="N308">
            <v>119</v>
          </cell>
          <cell r="O308">
            <v>2548609826</v>
          </cell>
          <cell r="P308">
            <v>765207606</v>
          </cell>
          <cell r="Q308">
            <v>7808241</v>
          </cell>
          <cell r="R308">
            <v>70274169</v>
          </cell>
          <cell r="T308">
            <v>7808241</v>
          </cell>
          <cell r="U308">
            <v>7808241</v>
          </cell>
          <cell r="V308">
            <v>7808241</v>
          </cell>
          <cell r="W308">
            <v>93698892</v>
          </cell>
          <cell r="Y308">
            <v>7808241</v>
          </cell>
          <cell r="Z308">
            <v>7808241</v>
          </cell>
          <cell r="AA308">
            <v>7808241</v>
          </cell>
          <cell r="AB308">
            <v>7808241</v>
          </cell>
          <cell r="AC308">
            <v>7808241</v>
          </cell>
          <cell r="AD308">
            <v>7808241</v>
          </cell>
          <cell r="AE308">
            <v>7808241</v>
          </cell>
          <cell r="AF308">
            <v>7808241</v>
          </cell>
          <cell r="AG308">
            <v>7808241</v>
          </cell>
          <cell r="AH308">
            <v>7808241</v>
          </cell>
          <cell r="AI308">
            <v>7808241</v>
          </cell>
          <cell r="AJ308">
            <v>7808241</v>
          </cell>
          <cell r="AK308">
            <v>93698892</v>
          </cell>
        </row>
        <row r="309">
          <cell r="E309">
            <v>8650</v>
          </cell>
          <cell r="F309" t="str">
            <v>PO.3586-2010  TOWING TRACTOR 03006</v>
          </cell>
          <cell r="G309">
            <v>15</v>
          </cell>
          <cell r="H309" t="str">
            <v>OPE.B03.KEL2</v>
          </cell>
          <cell r="I309" t="str">
            <v>03006</v>
          </cell>
          <cell r="J309">
            <v>40543</v>
          </cell>
          <cell r="K309">
            <v>45991</v>
          </cell>
          <cell r="L309">
            <v>61</v>
          </cell>
          <cell r="M309">
            <v>180</v>
          </cell>
          <cell r="N309">
            <v>119</v>
          </cell>
          <cell r="O309">
            <v>299549798</v>
          </cell>
          <cell r="P309">
            <v>89938370</v>
          </cell>
          <cell r="Q309">
            <v>917738</v>
          </cell>
          <cell r="R309">
            <v>8259642</v>
          </cell>
          <cell r="T309">
            <v>917738</v>
          </cell>
          <cell r="U309">
            <v>917738</v>
          </cell>
          <cell r="V309">
            <v>917738</v>
          </cell>
          <cell r="W309">
            <v>11012856</v>
          </cell>
          <cell r="Y309">
            <v>917738</v>
          </cell>
          <cell r="Z309">
            <v>917738</v>
          </cell>
          <cell r="AA309">
            <v>917738</v>
          </cell>
          <cell r="AB309">
            <v>917738</v>
          </cell>
          <cell r="AC309">
            <v>917738</v>
          </cell>
          <cell r="AD309">
            <v>917738</v>
          </cell>
          <cell r="AE309">
            <v>917738</v>
          </cell>
          <cell r="AF309">
            <v>917738</v>
          </cell>
          <cell r="AG309">
            <v>917738</v>
          </cell>
          <cell r="AH309">
            <v>917738</v>
          </cell>
          <cell r="AI309">
            <v>917738</v>
          </cell>
          <cell r="AJ309">
            <v>917738</v>
          </cell>
          <cell r="AK309">
            <v>11012856</v>
          </cell>
        </row>
        <row r="310">
          <cell r="E310">
            <v>8651</v>
          </cell>
          <cell r="F310" t="str">
            <v>PO.3586-2010  TOWING TRACTOR 03001</v>
          </cell>
          <cell r="G310">
            <v>15</v>
          </cell>
          <cell r="H310" t="str">
            <v>OPE.B03.KEL2</v>
          </cell>
          <cell r="I310" t="str">
            <v>03001</v>
          </cell>
          <cell r="J310">
            <v>40543</v>
          </cell>
          <cell r="K310">
            <v>45991</v>
          </cell>
          <cell r="L310">
            <v>61</v>
          </cell>
          <cell r="M310">
            <v>180</v>
          </cell>
          <cell r="N310">
            <v>119</v>
          </cell>
          <cell r="O310">
            <v>299549798</v>
          </cell>
          <cell r="P310">
            <v>89938370</v>
          </cell>
          <cell r="Q310">
            <v>917738</v>
          </cell>
          <cell r="R310">
            <v>8259642</v>
          </cell>
          <cell r="T310">
            <v>917738</v>
          </cell>
          <cell r="U310">
            <v>917738</v>
          </cell>
          <cell r="V310">
            <v>917738</v>
          </cell>
          <cell r="W310">
            <v>11012856</v>
          </cell>
          <cell r="Y310">
            <v>917738</v>
          </cell>
          <cell r="Z310">
            <v>917738</v>
          </cell>
          <cell r="AA310">
            <v>917738</v>
          </cell>
          <cell r="AB310">
            <v>917738</v>
          </cell>
          <cell r="AC310">
            <v>917738</v>
          </cell>
          <cell r="AD310">
            <v>917738</v>
          </cell>
          <cell r="AE310">
            <v>917738</v>
          </cell>
          <cell r="AF310">
            <v>917738</v>
          </cell>
          <cell r="AG310">
            <v>917738</v>
          </cell>
          <cell r="AH310">
            <v>917738</v>
          </cell>
          <cell r="AI310">
            <v>917738</v>
          </cell>
          <cell r="AJ310">
            <v>917738</v>
          </cell>
          <cell r="AK310">
            <v>11012856</v>
          </cell>
        </row>
        <row r="311">
          <cell r="E311">
            <v>8652</v>
          </cell>
          <cell r="F311" t="str">
            <v>PO.3586-2010  TOWING TRACTOR 03021</v>
          </cell>
          <cell r="G311">
            <v>15</v>
          </cell>
          <cell r="H311" t="str">
            <v>OPE.B03.KEL2</v>
          </cell>
          <cell r="I311" t="str">
            <v>03021</v>
          </cell>
          <cell r="J311">
            <v>40543</v>
          </cell>
          <cell r="K311">
            <v>45991</v>
          </cell>
          <cell r="L311">
            <v>61</v>
          </cell>
          <cell r="M311">
            <v>180</v>
          </cell>
          <cell r="N311">
            <v>119</v>
          </cell>
          <cell r="O311">
            <v>299549797</v>
          </cell>
          <cell r="P311">
            <v>89938369</v>
          </cell>
          <cell r="Q311">
            <v>917738</v>
          </cell>
          <cell r="R311">
            <v>8259642</v>
          </cell>
          <cell r="T311">
            <v>917738</v>
          </cell>
          <cell r="U311">
            <v>917738</v>
          </cell>
          <cell r="V311">
            <v>917738</v>
          </cell>
          <cell r="W311">
            <v>11012856</v>
          </cell>
          <cell r="Y311">
            <v>917738</v>
          </cell>
          <cell r="Z311">
            <v>917738</v>
          </cell>
          <cell r="AA311">
            <v>917738</v>
          </cell>
          <cell r="AB311">
            <v>917738</v>
          </cell>
          <cell r="AC311">
            <v>917738</v>
          </cell>
          <cell r="AD311">
            <v>917738</v>
          </cell>
          <cell r="AE311">
            <v>917738</v>
          </cell>
          <cell r="AF311">
            <v>917738</v>
          </cell>
          <cell r="AG311">
            <v>917738</v>
          </cell>
          <cell r="AH311">
            <v>917738</v>
          </cell>
          <cell r="AI311">
            <v>917738</v>
          </cell>
          <cell r="AJ311">
            <v>917738</v>
          </cell>
          <cell r="AK311">
            <v>11012856</v>
          </cell>
        </row>
        <row r="312">
          <cell r="E312">
            <v>8653</v>
          </cell>
          <cell r="F312" t="str">
            <v>PO.3063-2010  CONVEYOR BELT MANUAL 92043</v>
          </cell>
          <cell r="G312">
            <v>10</v>
          </cell>
          <cell r="H312" t="str">
            <v>OPE.B02.KEL2</v>
          </cell>
          <cell r="I312">
            <v>92043</v>
          </cell>
          <cell r="J312">
            <v>40438</v>
          </cell>
          <cell r="K312">
            <v>44074</v>
          </cell>
          <cell r="L312">
            <v>64</v>
          </cell>
          <cell r="M312">
            <v>120</v>
          </cell>
          <cell r="N312">
            <v>56</v>
          </cell>
          <cell r="O312">
            <v>149000000</v>
          </cell>
          <cell r="P312">
            <v>31041663</v>
          </cell>
          <cell r="Q312">
            <v>886905</v>
          </cell>
          <cell r="R312">
            <v>7982145</v>
          </cell>
          <cell r="T312">
            <v>886905</v>
          </cell>
          <cell r="U312">
            <v>886905</v>
          </cell>
          <cell r="V312">
            <v>886905</v>
          </cell>
          <cell r="W312">
            <v>10642860</v>
          </cell>
          <cell r="Y312">
            <v>886905</v>
          </cell>
          <cell r="Z312">
            <v>886905</v>
          </cell>
          <cell r="AA312">
            <v>886905</v>
          </cell>
          <cell r="AB312">
            <v>886905</v>
          </cell>
          <cell r="AC312">
            <v>886905</v>
          </cell>
          <cell r="AD312">
            <v>886905</v>
          </cell>
          <cell r="AE312">
            <v>886905</v>
          </cell>
          <cell r="AF312">
            <v>886905</v>
          </cell>
          <cell r="AG312">
            <v>886905</v>
          </cell>
          <cell r="AH312">
            <v>886905</v>
          </cell>
          <cell r="AI312">
            <v>886905</v>
          </cell>
          <cell r="AJ312">
            <v>886905</v>
          </cell>
          <cell r="AK312">
            <v>10642860</v>
          </cell>
        </row>
        <row r="313">
          <cell r="E313">
            <v>8654</v>
          </cell>
          <cell r="F313" t="str">
            <v>PO.3063-2010  CONVEYOR BELT MANUAL 92044</v>
          </cell>
          <cell r="G313">
            <v>10</v>
          </cell>
          <cell r="H313" t="str">
            <v>OPE.B02.KEL2</v>
          </cell>
          <cell r="I313">
            <v>92044</v>
          </cell>
          <cell r="J313">
            <v>40438</v>
          </cell>
          <cell r="K313">
            <v>44074</v>
          </cell>
          <cell r="L313">
            <v>64</v>
          </cell>
          <cell r="M313">
            <v>120</v>
          </cell>
          <cell r="N313">
            <v>56</v>
          </cell>
          <cell r="O313">
            <v>149000000</v>
          </cell>
          <cell r="P313">
            <v>31041663</v>
          </cell>
          <cell r="Q313">
            <v>886905</v>
          </cell>
          <cell r="R313">
            <v>7982145</v>
          </cell>
          <cell r="T313">
            <v>886905</v>
          </cell>
          <cell r="U313">
            <v>886905</v>
          </cell>
          <cell r="V313">
            <v>886905</v>
          </cell>
          <cell r="W313">
            <v>10642860</v>
          </cell>
          <cell r="Y313">
            <v>886905</v>
          </cell>
          <cell r="Z313">
            <v>886905</v>
          </cell>
          <cell r="AA313">
            <v>886905</v>
          </cell>
          <cell r="AB313">
            <v>886905</v>
          </cell>
          <cell r="AC313">
            <v>886905</v>
          </cell>
          <cell r="AD313">
            <v>886905</v>
          </cell>
          <cell r="AE313">
            <v>886905</v>
          </cell>
          <cell r="AF313">
            <v>886905</v>
          </cell>
          <cell r="AG313">
            <v>886905</v>
          </cell>
          <cell r="AH313">
            <v>886905</v>
          </cell>
          <cell r="AI313">
            <v>886905</v>
          </cell>
          <cell r="AJ313">
            <v>886905</v>
          </cell>
          <cell r="AK313">
            <v>10642860</v>
          </cell>
        </row>
        <row r="314">
          <cell r="E314">
            <v>8658</v>
          </cell>
          <cell r="F314" t="str">
            <v>PAX STEP MANUAL 95081</v>
          </cell>
          <cell r="G314">
            <v>10</v>
          </cell>
          <cell r="H314" t="str">
            <v>OPE.B05.KEL2</v>
          </cell>
          <cell r="I314">
            <v>95081</v>
          </cell>
          <cell r="J314">
            <v>40193</v>
          </cell>
          <cell r="K314">
            <v>43830</v>
          </cell>
          <cell r="L314">
            <v>72</v>
          </cell>
          <cell r="M314">
            <v>120</v>
          </cell>
          <cell r="N314">
            <v>48</v>
          </cell>
          <cell r="O314">
            <v>26000000</v>
          </cell>
          <cell r="P314">
            <v>3656247</v>
          </cell>
          <cell r="Q314">
            <v>135417</v>
          </cell>
          <cell r="R314">
            <v>1218753</v>
          </cell>
          <cell r="T314">
            <v>135417</v>
          </cell>
          <cell r="U314">
            <v>135417</v>
          </cell>
          <cell r="V314">
            <v>135417</v>
          </cell>
          <cell r="W314">
            <v>1625004</v>
          </cell>
          <cell r="Y314">
            <v>135417</v>
          </cell>
          <cell r="Z314">
            <v>135417</v>
          </cell>
          <cell r="AA314">
            <v>135417</v>
          </cell>
          <cell r="AB314">
            <v>135417</v>
          </cell>
          <cell r="AC314">
            <v>135417</v>
          </cell>
          <cell r="AD314">
            <v>135417</v>
          </cell>
          <cell r="AE314">
            <v>135417</v>
          </cell>
          <cell r="AF314">
            <v>135417</v>
          </cell>
          <cell r="AG314">
            <v>135417</v>
          </cell>
          <cell r="AH314">
            <v>135417</v>
          </cell>
          <cell r="AI314">
            <v>135417</v>
          </cell>
          <cell r="AJ314">
            <v>135417</v>
          </cell>
          <cell r="AK314">
            <v>1625004</v>
          </cell>
        </row>
        <row r="315">
          <cell r="E315">
            <v>8659</v>
          </cell>
          <cell r="F315" t="str">
            <v>PO.1794  PAX STEP MANUAL 95069</v>
          </cell>
          <cell r="G315">
            <v>10</v>
          </cell>
          <cell r="H315" t="str">
            <v>OPE.B05.KEL2</v>
          </cell>
          <cell r="I315">
            <v>95069</v>
          </cell>
          <cell r="J315">
            <v>40193</v>
          </cell>
          <cell r="K315">
            <v>43830</v>
          </cell>
          <cell r="L315">
            <v>72</v>
          </cell>
          <cell r="M315">
            <v>120</v>
          </cell>
          <cell r="N315">
            <v>48</v>
          </cell>
          <cell r="O315">
            <v>26000000</v>
          </cell>
          <cell r="P315">
            <v>3656247</v>
          </cell>
          <cell r="Q315">
            <v>135417</v>
          </cell>
          <cell r="R315">
            <v>1218753</v>
          </cell>
          <cell r="T315">
            <v>135417</v>
          </cell>
          <cell r="U315">
            <v>135417</v>
          </cell>
          <cell r="V315">
            <v>135417</v>
          </cell>
          <cell r="W315">
            <v>1625004</v>
          </cell>
          <cell r="Y315">
            <v>135417</v>
          </cell>
          <cell r="Z315">
            <v>135417</v>
          </cell>
          <cell r="AA315">
            <v>135417</v>
          </cell>
          <cell r="AB315">
            <v>135417</v>
          </cell>
          <cell r="AC315">
            <v>135417</v>
          </cell>
          <cell r="AD315">
            <v>135417</v>
          </cell>
          <cell r="AE315">
            <v>135417</v>
          </cell>
          <cell r="AF315">
            <v>135417</v>
          </cell>
          <cell r="AG315">
            <v>135417</v>
          </cell>
          <cell r="AH315">
            <v>135417</v>
          </cell>
          <cell r="AI315">
            <v>135417</v>
          </cell>
          <cell r="AJ315">
            <v>135417</v>
          </cell>
          <cell r="AK315">
            <v>1625004</v>
          </cell>
        </row>
        <row r="316">
          <cell r="E316">
            <v>8664</v>
          </cell>
          <cell r="F316" t="str">
            <v>PO.3572  PAX STEP MANUAL 95070</v>
          </cell>
          <cell r="G316">
            <v>10</v>
          </cell>
          <cell r="H316" t="str">
            <v>OPE.B05.KEL2</v>
          </cell>
          <cell r="I316">
            <v>95070</v>
          </cell>
          <cell r="J316">
            <v>40847</v>
          </cell>
          <cell r="K316">
            <v>44469</v>
          </cell>
          <cell r="L316">
            <v>51</v>
          </cell>
          <cell r="M316">
            <v>120</v>
          </cell>
          <cell r="N316">
            <v>69</v>
          </cell>
          <cell r="O316">
            <v>61000000</v>
          </cell>
          <cell r="P316">
            <v>19891308</v>
          </cell>
          <cell r="Q316">
            <v>414402</v>
          </cell>
          <cell r="R316">
            <v>3729618</v>
          </cell>
          <cell r="T316">
            <v>414402</v>
          </cell>
          <cell r="U316">
            <v>414402</v>
          </cell>
          <cell r="V316">
            <v>414402</v>
          </cell>
          <cell r="W316">
            <v>4972824</v>
          </cell>
          <cell r="Y316">
            <v>414402</v>
          </cell>
          <cell r="Z316">
            <v>414402</v>
          </cell>
          <cell r="AA316">
            <v>414402</v>
          </cell>
          <cell r="AB316">
            <v>414402</v>
          </cell>
          <cell r="AC316">
            <v>414402</v>
          </cell>
          <cell r="AD316">
            <v>414402</v>
          </cell>
          <cell r="AE316">
            <v>414402</v>
          </cell>
          <cell r="AF316">
            <v>414402</v>
          </cell>
          <cell r="AG316">
            <v>414402</v>
          </cell>
          <cell r="AH316">
            <v>414402</v>
          </cell>
          <cell r="AI316">
            <v>414402</v>
          </cell>
          <cell r="AJ316">
            <v>414402</v>
          </cell>
          <cell r="AK316">
            <v>4972824</v>
          </cell>
        </row>
        <row r="317">
          <cell r="E317">
            <v>8665</v>
          </cell>
          <cell r="F317" t="str">
            <v>PO.3572  PAX STEP MANUAL 95071</v>
          </cell>
          <cell r="G317">
            <v>10</v>
          </cell>
          <cell r="H317" t="str">
            <v>OPE.B05.KEL2</v>
          </cell>
          <cell r="I317">
            <v>95071</v>
          </cell>
          <cell r="J317">
            <v>40847</v>
          </cell>
          <cell r="K317">
            <v>44469</v>
          </cell>
          <cell r="L317">
            <v>51</v>
          </cell>
          <cell r="M317">
            <v>120</v>
          </cell>
          <cell r="N317">
            <v>69</v>
          </cell>
          <cell r="O317">
            <v>61000000</v>
          </cell>
          <cell r="P317">
            <v>19891308</v>
          </cell>
          <cell r="Q317">
            <v>414402</v>
          </cell>
          <cell r="R317">
            <v>3729618</v>
          </cell>
          <cell r="T317">
            <v>414402</v>
          </cell>
          <cell r="U317">
            <v>414402</v>
          </cell>
          <cell r="V317">
            <v>414402</v>
          </cell>
          <cell r="W317">
            <v>4972824</v>
          </cell>
          <cell r="Y317">
            <v>414402</v>
          </cell>
          <cell r="Z317">
            <v>414402</v>
          </cell>
          <cell r="AA317">
            <v>414402</v>
          </cell>
          <cell r="AB317">
            <v>414402</v>
          </cell>
          <cell r="AC317">
            <v>414402</v>
          </cell>
          <cell r="AD317">
            <v>414402</v>
          </cell>
          <cell r="AE317">
            <v>414402</v>
          </cell>
          <cell r="AF317">
            <v>414402</v>
          </cell>
          <cell r="AG317">
            <v>414402</v>
          </cell>
          <cell r="AH317">
            <v>414402</v>
          </cell>
          <cell r="AI317">
            <v>414402</v>
          </cell>
          <cell r="AJ317">
            <v>414402</v>
          </cell>
          <cell r="AK317">
            <v>4972824</v>
          </cell>
        </row>
        <row r="318">
          <cell r="E318">
            <v>8666</v>
          </cell>
          <cell r="F318" t="str">
            <v>PO.3572  PAX STEP MANUAL 95072</v>
          </cell>
          <cell r="G318">
            <v>10</v>
          </cell>
          <cell r="H318" t="str">
            <v>OPE.B05.KEL2</v>
          </cell>
          <cell r="I318">
            <v>95072</v>
          </cell>
          <cell r="J318">
            <v>40847</v>
          </cell>
          <cell r="K318">
            <v>44469</v>
          </cell>
          <cell r="L318">
            <v>51</v>
          </cell>
          <cell r="M318">
            <v>120</v>
          </cell>
          <cell r="N318">
            <v>69</v>
          </cell>
          <cell r="O318">
            <v>61000000</v>
          </cell>
          <cell r="P318">
            <v>19891308</v>
          </cell>
          <cell r="Q318">
            <v>414402</v>
          </cell>
          <cell r="R318">
            <v>3729618</v>
          </cell>
          <cell r="T318">
            <v>414402</v>
          </cell>
          <cell r="U318">
            <v>414402</v>
          </cell>
          <cell r="V318">
            <v>414402</v>
          </cell>
          <cell r="W318">
            <v>4972824</v>
          </cell>
          <cell r="Y318">
            <v>414402</v>
          </cell>
          <cell r="Z318">
            <v>414402</v>
          </cell>
          <cell r="AA318">
            <v>414402</v>
          </cell>
          <cell r="AB318">
            <v>414402</v>
          </cell>
          <cell r="AC318">
            <v>414402</v>
          </cell>
          <cell r="AD318">
            <v>414402</v>
          </cell>
          <cell r="AE318">
            <v>414402</v>
          </cell>
          <cell r="AF318">
            <v>414402</v>
          </cell>
          <cell r="AG318">
            <v>414402</v>
          </cell>
          <cell r="AH318">
            <v>414402</v>
          </cell>
          <cell r="AI318">
            <v>414402</v>
          </cell>
          <cell r="AJ318">
            <v>414402</v>
          </cell>
          <cell r="AK318">
            <v>4972824</v>
          </cell>
        </row>
        <row r="319">
          <cell r="E319">
            <v>9100</v>
          </cell>
          <cell r="F319" t="str">
            <v>PAX STEP MANUAL 95073</v>
          </cell>
          <cell r="G319">
            <v>10</v>
          </cell>
          <cell r="H319" t="str">
            <v>OPE.B05.KEL2</v>
          </cell>
          <cell r="I319">
            <v>95073</v>
          </cell>
          <cell r="J319">
            <v>40632</v>
          </cell>
          <cell r="K319">
            <v>44255</v>
          </cell>
          <cell r="L319">
            <v>58</v>
          </cell>
          <cell r="M319">
            <v>120</v>
          </cell>
          <cell r="N319">
            <v>62</v>
          </cell>
          <cell r="O319">
            <v>12750000</v>
          </cell>
          <cell r="P319">
            <v>3337454</v>
          </cell>
          <cell r="Q319">
            <v>81401</v>
          </cell>
          <cell r="R319">
            <v>732609</v>
          </cell>
          <cell r="T319">
            <v>81401</v>
          </cell>
          <cell r="U319">
            <v>81401</v>
          </cell>
          <cell r="V319">
            <v>81401</v>
          </cell>
          <cell r="W319">
            <v>976812</v>
          </cell>
          <cell r="Y319">
            <v>81401</v>
          </cell>
          <cell r="Z319">
            <v>81401</v>
          </cell>
          <cell r="AA319">
            <v>81401</v>
          </cell>
          <cell r="AB319">
            <v>81401</v>
          </cell>
          <cell r="AC319">
            <v>81401</v>
          </cell>
          <cell r="AD319">
            <v>81401</v>
          </cell>
          <cell r="AE319">
            <v>81401</v>
          </cell>
          <cell r="AF319">
            <v>81401</v>
          </cell>
          <cell r="AG319">
            <v>81401</v>
          </cell>
          <cell r="AH319">
            <v>81401</v>
          </cell>
          <cell r="AI319">
            <v>81401</v>
          </cell>
          <cell r="AJ319">
            <v>81401</v>
          </cell>
          <cell r="AK319">
            <v>976812</v>
          </cell>
        </row>
        <row r="320">
          <cell r="E320">
            <v>9101</v>
          </cell>
          <cell r="F320" t="str">
            <v>PAX STEP MANUAL 95068</v>
          </cell>
          <cell r="G320">
            <v>10</v>
          </cell>
          <cell r="H320" t="str">
            <v>OPE.B05.KEL2</v>
          </cell>
          <cell r="I320">
            <v>95068</v>
          </cell>
          <cell r="J320">
            <v>40632</v>
          </cell>
          <cell r="K320">
            <v>44255</v>
          </cell>
          <cell r="L320">
            <v>58</v>
          </cell>
          <cell r="M320">
            <v>120</v>
          </cell>
          <cell r="N320">
            <v>62</v>
          </cell>
          <cell r="O320">
            <v>12750000</v>
          </cell>
          <cell r="P320">
            <v>3337454</v>
          </cell>
          <cell r="Q320">
            <v>81401</v>
          </cell>
          <cell r="R320">
            <v>732609</v>
          </cell>
          <cell r="T320">
            <v>81401</v>
          </cell>
          <cell r="U320">
            <v>81401</v>
          </cell>
          <cell r="V320">
            <v>81401</v>
          </cell>
          <cell r="W320">
            <v>976812</v>
          </cell>
          <cell r="Y320">
            <v>81401</v>
          </cell>
          <cell r="Z320">
            <v>81401</v>
          </cell>
          <cell r="AA320">
            <v>81401</v>
          </cell>
          <cell r="AB320">
            <v>81401</v>
          </cell>
          <cell r="AC320">
            <v>81401</v>
          </cell>
          <cell r="AD320">
            <v>81401</v>
          </cell>
          <cell r="AE320">
            <v>81401</v>
          </cell>
          <cell r="AF320">
            <v>81401</v>
          </cell>
          <cell r="AG320">
            <v>81401</v>
          </cell>
          <cell r="AH320">
            <v>81401</v>
          </cell>
          <cell r="AI320">
            <v>81401</v>
          </cell>
          <cell r="AJ320">
            <v>81401</v>
          </cell>
          <cell r="AK320">
            <v>976812</v>
          </cell>
        </row>
        <row r="321">
          <cell r="E321">
            <v>9102</v>
          </cell>
          <cell r="F321" t="str">
            <v>PO.5546-2011  TOW BAR 16074</v>
          </cell>
          <cell r="G321">
            <v>15</v>
          </cell>
          <cell r="H321" t="str">
            <v>OPE.B16.KEL2</v>
          </cell>
          <cell r="I321">
            <v>16074</v>
          </cell>
          <cell r="J321">
            <v>40630</v>
          </cell>
          <cell r="K321">
            <v>46081</v>
          </cell>
          <cell r="L321">
            <v>58</v>
          </cell>
          <cell r="M321">
            <v>180</v>
          </cell>
          <cell r="N321">
            <v>122</v>
          </cell>
          <cell r="O321">
            <v>63657460</v>
          </cell>
          <cell r="P321">
            <v>20860428</v>
          </cell>
          <cell r="Q321">
            <v>206539</v>
          </cell>
          <cell r="R321">
            <v>1858851</v>
          </cell>
          <cell r="T321">
            <v>206539</v>
          </cell>
          <cell r="U321">
            <v>206539</v>
          </cell>
          <cell r="V321">
            <v>206539</v>
          </cell>
          <cell r="W321">
            <v>2478468</v>
          </cell>
          <cell r="Y321">
            <v>206539</v>
          </cell>
          <cell r="Z321">
            <v>206539</v>
          </cell>
          <cell r="AA321">
            <v>206539</v>
          </cell>
          <cell r="AB321">
            <v>206539</v>
          </cell>
          <cell r="AC321">
            <v>206539</v>
          </cell>
          <cell r="AD321">
            <v>206539</v>
          </cell>
          <cell r="AE321">
            <v>206539</v>
          </cell>
          <cell r="AF321">
            <v>206539</v>
          </cell>
          <cell r="AG321">
            <v>206539</v>
          </cell>
          <cell r="AH321">
            <v>206539</v>
          </cell>
          <cell r="AI321">
            <v>206539</v>
          </cell>
          <cell r="AJ321">
            <v>206539</v>
          </cell>
          <cell r="AK321">
            <v>2478468</v>
          </cell>
        </row>
        <row r="322">
          <cell r="E322">
            <v>9111</v>
          </cell>
          <cell r="F322" t="str">
            <v>PO.0390-2009  BAGGAGE CART 14155</v>
          </cell>
          <cell r="G322">
            <v>10</v>
          </cell>
          <cell r="H322" t="str">
            <v>OPE.B14.KEL2</v>
          </cell>
          <cell r="I322">
            <v>14155</v>
          </cell>
          <cell r="J322">
            <v>40025</v>
          </cell>
          <cell r="K322">
            <v>43646</v>
          </cell>
          <cell r="L322">
            <v>78</v>
          </cell>
          <cell r="M322">
            <v>120</v>
          </cell>
          <cell r="N322">
            <v>42</v>
          </cell>
          <cell r="O322">
            <v>12200000</v>
          </cell>
          <cell r="P322">
            <v>1143760</v>
          </cell>
          <cell r="Q322">
            <v>54464</v>
          </cell>
          <cell r="R322">
            <v>490176</v>
          </cell>
          <cell r="T322">
            <v>54464</v>
          </cell>
          <cell r="U322">
            <v>54464</v>
          </cell>
          <cell r="V322">
            <v>54464</v>
          </cell>
          <cell r="W322">
            <v>653568</v>
          </cell>
          <cell r="Y322">
            <v>54464</v>
          </cell>
          <cell r="Z322">
            <v>54464</v>
          </cell>
          <cell r="AA322">
            <v>54464</v>
          </cell>
          <cell r="AB322">
            <v>54464</v>
          </cell>
          <cell r="AC322">
            <v>54464</v>
          </cell>
          <cell r="AD322">
            <v>54464</v>
          </cell>
          <cell r="AE322">
            <v>54464</v>
          </cell>
          <cell r="AF322">
            <v>54464</v>
          </cell>
          <cell r="AG322">
            <v>54464</v>
          </cell>
          <cell r="AH322">
            <v>54464</v>
          </cell>
          <cell r="AI322">
            <v>54464</v>
          </cell>
          <cell r="AJ322">
            <v>54464</v>
          </cell>
          <cell r="AK322">
            <v>653568</v>
          </cell>
        </row>
        <row r="323">
          <cell r="E323">
            <v>9112</v>
          </cell>
          <cell r="F323" t="str">
            <v>PO.0390-2009  BAGGAGE CART 14156</v>
          </cell>
          <cell r="G323">
            <v>10</v>
          </cell>
          <cell r="H323" t="str">
            <v>OPE.B14.KEL2</v>
          </cell>
          <cell r="I323">
            <v>14156</v>
          </cell>
          <cell r="J323">
            <v>40025</v>
          </cell>
          <cell r="K323">
            <v>43646</v>
          </cell>
          <cell r="L323">
            <v>78</v>
          </cell>
          <cell r="M323">
            <v>120</v>
          </cell>
          <cell r="N323">
            <v>42</v>
          </cell>
          <cell r="O323">
            <v>12200000</v>
          </cell>
          <cell r="P323">
            <v>1143760</v>
          </cell>
          <cell r="Q323">
            <v>54464</v>
          </cell>
          <cell r="R323">
            <v>490176</v>
          </cell>
          <cell r="T323">
            <v>54464</v>
          </cell>
          <cell r="U323">
            <v>54464</v>
          </cell>
          <cell r="V323">
            <v>54464</v>
          </cell>
          <cell r="W323">
            <v>653568</v>
          </cell>
          <cell r="Y323">
            <v>54464</v>
          </cell>
          <cell r="Z323">
            <v>54464</v>
          </cell>
          <cell r="AA323">
            <v>54464</v>
          </cell>
          <cell r="AB323">
            <v>54464</v>
          </cell>
          <cell r="AC323">
            <v>54464</v>
          </cell>
          <cell r="AD323">
            <v>54464</v>
          </cell>
          <cell r="AE323">
            <v>54464</v>
          </cell>
          <cell r="AF323">
            <v>54464</v>
          </cell>
          <cell r="AG323">
            <v>54464</v>
          </cell>
          <cell r="AH323">
            <v>54464</v>
          </cell>
          <cell r="AI323">
            <v>54464</v>
          </cell>
          <cell r="AJ323">
            <v>54464</v>
          </cell>
          <cell r="AK323">
            <v>653568</v>
          </cell>
        </row>
        <row r="324">
          <cell r="E324">
            <v>9113</v>
          </cell>
          <cell r="F324" t="str">
            <v>PO.0390-2009  BAGGAGE CART 14157</v>
          </cell>
          <cell r="G324">
            <v>10</v>
          </cell>
          <cell r="H324" t="str">
            <v>OPE.B14.KEL2</v>
          </cell>
          <cell r="I324">
            <v>14157</v>
          </cell>
          <cell r="J324">
            <v>40025</v>
          </cell>
          <cell r="K324">
            <v>43646</v>
          </cell>
          <cell r="L324">
            <v>78</v>
          </cell>
          <cell r="M324">
            <v>120</v>
          </cell>
          <cell r="N324">
            <v>42</v>
          </cell>
          <cell r="O324">
            <v>12200000</v>
          </cell>
          <cell r="P324">
            <v>1143760</v>
          </cell>
          <cell r="Q324">
            <v>54464</v>
          </cell>
          <cell r="R324">
            <v>490176</v>
          </cell>
          <cell r="T324">
            <v>54464</v>
          </cell>
          <cell r="U324">
            <v>54464</v>
          </cell>
          <cell r="V324">
            <v>54464</v>
          </cell>
          <cell r="W324">
            <v>653568</v>
          </cell>
          <cell r="Y324">
            <v>54464</v>
          </cell>
          <cell r="Z324">
            <v>54464</v>
          </cell>
          <cell r="AA324">
            <v>54464</v>
          </cell>
          <cell r="AB324">
            <v>54464</v>
          </cell>
          <cell r="AC324">
            <v>54464</v>
          </cell>
          <cell r="AD324">
            <v>54464</v>
          </cell>
          <cell r="AE324">
            <v>54464</v>
          </cell>
          <cell r="AF324">
            <v>54464</v>
          </cell>
          <cell r="AG324">
            <v>54464</v>
          </cell>
          <cell r="AH324">
            <v>54464</v>
          </cell>
          <cell r="AI324">
            <v>54464</v>
          </cell>
          <cell r="AJ324">
            <v>54464</v>
          </cell>
          <cell r="AK324">
            <v>653568</v>
          </cell>
        </row>
        <row r="325">
          <cell r="E325">
            <v>9114</v>
          </cell>
          <cell r="F325" t="str">
            <v>PO.0390-2009  BAGGAGE CART 14454</v>
          </cell>
          <cell r="G325">
            <v>10</v>
          </cell>
          <cell r="H325" t="str">
            <v>OPE.B14.KEL2</v>
          </cell>
          <cell r="I325">
            <v>14454</v>
          </cell>
          <cell r="J325">
            <v>40025</v>
          </cell>
          <cell r="K325">
            <v>43646</v>
          </cell>
          <cell r="L325">
            <v>78</v>
          </cell>
          <cell r="M325">
            <v>120</v>
          </cell>
          <cell r="N325">
            <v>42</v>
          </cell>
          <cell r="O325">
            <v>12200000</v>
          </cell>
          <cell r="P325">
            <v>1143760</v>
          </cell>
          <cell r="Q325">
            <v>54464</v>
          </cell>
          <cell r="R325">
            <v>490176</v>
          </cell>
          <cell r="T325">
            <v>54464</v>
          </cell>
          <cell r="U325">
            <v>54464</v>
          </cell>
          <cell r="V325">
            <v>54464</v>
          </cell>
          <cell r="W325">
            <v>653568</v>
          </cell>
          <cell r="Y325">
            <v>54464</v>
          </cell>
          <cell r="Z325">
            <v>54464</v>
          </cell>
          <cell r="AA325">
            <v>54464</v>
          </cell>
          <cell r="AB325">
            <v>54464</v>
          </cell>
          <cell r="AC325">
            <v>54464</v>
          </cell>
          <cell r="AD325">
            <v>54464</v>
          </cell>
          <cell r="AE325">
            <v>54464</v>
          </cell>
          <cell r="AF325">
            <v>54464</v>
          </cell>
          <cell r="AG325">
            <v>54464</v>
          </cell>
          <cell r="AH325">
            <v>54464</v>
          </cell>
          <cell r="AI325">
            <v>54464</v>
          </cell>
          <cell r="AJ325">
            <v>54464</v>
          </cell>
          <cell r="AK325">
            <v>653568</v>
          </cell>
        </row>
        <row r="326">
          <cell r="E326">
            <v>9115</v>
          </cell>
          <cell r="F326" t="str">
            <v>PO.0390-2009  BAGGAGE CART 14455</v>
          </cell>
          <cell r="G326">
            <v>10</v>
          </cell>
          <cell r="H326" t="str">
            <v>OPE.B14.KEL2</v>
          </cell>
          <cell r="I326">
            <v>14455</v>
          </cell>
          <cell r="J326">
            <v>40025</v>
          </cell>
          <cell r="K326">
            <v>43646</v>
          </cell>
          <cell r="L326">
            <v>78</v>
          </cell>
          <cell r="M326">
            <v>120</v>
          </cell>
          <cell r="N326">
            <v>42</v>
          </cell>
          <cell r="O326">
            <v>12200000</v>
          </cell>
          <cell r="P326">
            <v>1143760</v>
          </cell>
          <cell r="Q326">
            <v>54464</v>
          </cell>
          <cell r="R326">
            <v>490176</v>
          </cell>
          <cell r="T326">
            <v>54464</v>
          </cell>
          <cell r="U326">
            <v>54464</v>
          </cell>
          <cell r="V326">
            <v>54464</v>
          </cell>
          <cell r="W326">
            <v>653568</v>
          </cell>
          <cell r="Y326">
            <v>54464</v>
          </cell>
          <cell r="Z326">
            <v>54464</v>
          </cell>
          <cell r="AA326">
            <v>54464</v>
          </cell>
          <cell r="AB326">
            <v>54464</v>
          </cell>
          <cell r="AC326">
            <v>54464</v>
          </cell>
          <cell r="AD326">
            <v>54464</v>
          </cell>
          <cell r="AE326">
            <v>54464</v>
          </cell>
          <cell r="AF326">
            <v>54464</v>
          </cell>
          <cell r="AG326">
            <v>54464</v>
          </cell>
          <cell r="AH326">
            <v>54464</v>
          </cell>
          <cell r="AI326">
            <v>54464</v>
          </cell>
          <cell r="AJ326">
            <v>54464</v>
          </cell>
          <cell r="AK326">
            <v>653568</v>
          </cell>
        </row>
        <row r="327">
          <cell r="E327">
            <v>9116</v>
          </cell>
          <cell r="F327" t="str">
            <v>PO.0390-2009  BAGGAGE CART 14456</v>
          </cell>
          <cell r="G327">
            <v>10</v>
          </cell>
          <cell r="H327" t="str">
            <v>OPE.B14.KEL2</v>
          </cell>
          <cell r="I327">
            <v>14456</v>
          </cell>
          <cell r="J327">
            <v>40025</v>
          </cell>
          <cell r="K327">
            <v>43646</v>
          </cell>
          <cell r="L327">
            <v>78</v>
          </cell>
          <cell r="M327">
            <v>120</v>
          </cell>
          <cell r="N327">
            <v>42</v>
          </cell>
          <cell r="O327">
            <v>12200000</v>
          </cell>
          <cell r="P327">
            <v>1143760</v>
          </cell>
          <cell r="Q327">
            <v>54464</v>
          </cell>
          <cell r="R327">
            <v>490176</v>
          </cell>
          <cell r="T327">
            <v>54464</v>
          </cell>
          <cell r="U327">
            <v>54464</v>
          </cell>
          <cell r="V327">
            <v>54464</v>
          </cell>
          <cell r="W327">
            <v>653568</v>
          </cell>
          <cell r="Y327">
            <v>54464</v>
          </cell>
          <cell r="Z327">
            <v>54464</v>
          </cell>
          <cell r="AA327">
            <v>54464</v>
          </cell>
          <cell r="AB327">
            <v>54464</v>
          </cell>
          <cell r="AC327">
            <v>54464</v>
          </cell>
          <cell r="AD327">
            <v>54464</v>
          </cell>
          <cell r="AE327">
            <v>54464</v>
          </cell>
          <cell r="AF327">
            <v>54464</v>
          </cell>
          <cell r="AG327">
            <v>54464</v>
          </cell>
          <cell r="AH327">
            <v>54464</v>
          </cell>
          <cell r="AI327">
            <v>54464</v>
          </cell>
          <cell r="AJ327">
            <v>54464</v>
          </cell>
          <cell r="AK327">
            <v>653568</v>
          </cell>
        </row>
        <row r="328">
          <cell r="E328">
            <v>9117</v>
          </cell>
          <cell r="F328" t="str">
            <v>PO.0390-2009  BAGGAGE CART 14457</v>
          </cell>
          <cell r="G328">
            <v>10</v>
          </cell>
          <cell r="H328" t="str">
            <v>OPE.B14.KEL2</v>
          </cell>
          <cell r="I328">
            <v>14457</v>
          </cell>
          <cell r="J328">
            <v>40025</v>
          </cell>
          <cell r="K328">
            <v>43646</v>
          </cell>
          <cell r="L328">
            <v>78</v>
          </cell>
          <cell r="M328">
            <v>120</v>
          </cell>
          <cell r="N328">
            <v>42</v>
          </cell>
          <cell r="O328">
            <v>12200000</v>
          </cell>
          <cell r="P328">
            <v>1143760</v>
          </cell>
          <cell r="Q328">
            <v>54464</v>
          </cell>
          <cell r="R328">
            <v>490176</v>
          </cell>
          <cell r="T328">
            <v>54464</v>
          </cell>
          <cell r="U328">
            <v>54464</v>
          </cell>
          <cell r="V328">
            <v>54464</v>
          </cell>
          <cell r="W328">
            <v>653568</v>
          </cell>
          <cell r="Y328">
            <v>54464</v>
          </cell>
          <cell r="Z328">
            <v>54464</v>
          </cell>
          <cell r="AA328">
            <v>54464</v>
          </cell>
          <cell r="AB328">
            <v>54464</v>
          </cell>
          <cell r="AC328">
            <v>54464</v>
          </cell>
          <cell r="AD328">
            <v>54464</v>
          </cell>
          <cell r="AE328">
            <v>54464</v>
          </cell>
          <cell r="AF328">
            <v>54464</v>
          </cell>
          <cell r="AG328">
            <v>54464</v>
          </cell>
          <cell r="AH328">
            <v>54464</v>
          </cell>
          <cell r="AI328">
            <v>54464</v>
          </cell>
          <cell r="AJ328">
            <v>54464</v>
          </cell>
          <cell r="AK328">
            <v>653568</v>
          </cell>
        </row>
        <row r="329">
          <cell r="E329">
            <v>9118</v>
          </cell>
          <cell r="F329" t="str">
            <v>PO.0390-2009  BAGGAGE CART 14458</v>
          </cell>
          <cell r="G329">
            <v>10</v>
          </cell>
          <cell r="H329" t="str">
            <v>OPE.B14.KEL2</v>
          </cell>
          <cell r="I329">
            <v>14458</v>
          </cell>
          <cell r="J329">
            <v>40025</v>
          </cell>
          <cell r="K329">
            <v>43646</v>
          </cell>
          <cell r="L329">
            <v>78</v>
          </cell>
          <cell r="M329">
            <v>120</v>
          </cell>
          <cell r="N329">
            <v>42</v>
          </cell>
          <cell r="O329">
            <v>12200000</v>
          </cell>
          <cell r="P329">
            <v>1143760</v>
          </cell>
          <cell r="Q329">
            <v>54464</v>
          </cell>
          <cell r="R329">
            <v>490176</v>
          </cell>
          <cell r="T329">
            <v>54464</v>
          </cell>
          <cell r="U329">
            <v>54464</v>
          </cell>
          <cell r="V329">
            <v>54464</v>
          </cell>
          <cell r="W329">
            <v>653568</v>
          </cell>
          <cell r="Y329">
            <v>54464</v>
          </cell>
          <cell r="Z329">
            <v>54464</v>
          </cell>
          <cell r="AA329">
            <v>54464</v>
          </cell>
          <cell r="AB329">
            <v>54464</v>
          </cell>
          <cell r="AC329">
            <v>54464</v>
          </cell>
          <cell r="AD329">
            <v>54464</v>
          </cell>
          <cell r="AE329">
            <v>54464</v>
          </cell>
          <cell r="AF329">
            <v>54464</v>
          </cell>
          <cell r="AG329">
            <v>54464</v>
          </cell>
          <cell r="AH329">
            <v>54464</v>
          </cell>
          <cell r="AI329">
            <v>54464</v>
          </cell>
          <cell r="AJ329">
            <v>54464</v>
          </cell>
          <cell r="AK329">
            <v>653568</v>
          </cell>
        </row>
        <row r="330">
          <cell r="E330">
            <v>9119</v>
          </cell>
          <cell r="F330" t="str">
            <v>PO.0390-2009  BAGGAGE CART 14459</v>
          </cell>
          <cell r="G330">
            <v>10</v>
          </cell>
          <cell r="H330" t="str">
            <v>OPE.B14.KEL2</v>
          </cell>
          <cell r="I330">
            <v>14459</v>
          </cell>
          <cell r="J330">
            <v>40025</v>
          </cell>
          <cell r="K330">
            <v>43646</v>
          </cell>
          <cell r="L330">
            <v>78</v>
          </cell>
          <cell r="M330">
            <v>120</v>
          </cell>
          <cell r="N330">
            <v>42</v>
          </cell>
          <cell r="O330">
            <v>12200000</v>
          </cell>
          <cell r="P330">
            <v>1143760</v>
          </cell>
          <cell r="Q330">
            <v>54464</v>
          </cell>
          <cell r="R330">
            <v>490176</v>
          </cell>
          <cell r="T330">
            <v>54464</v>
          </cell>
          <cell r="U330">
            <v>54464</v>
          </cell>
          <cell r="V330">
            <v>54464</v>
          </cell>
          <cell r="W330">
            <v>653568</v>
          </cell>
          <cell r="Y330">
            <v>54464</v>
          </cell>
          <cell r="Z330">
            <v>54464</v>
          </cell>
          <cell r="AA330">
            <v>54464</v>
          </cell>
          <cell r="AB330">
            <v>54464</v>
          </cell>
          <cell r="AC330">
            <v>54464</v>
          </cell>
          <cell r="AD330">
            <v>54464</v>
          </cell>
          <cell r="AE330">
            <v>54464</v>
          </cell>
          <cell r="AF330">
            <v>54464</v>
          </cell>
          <cell r="AG330">
            <v>54464</v>
          </cell>
          <cell r="AH330">
            <v>54464</v>
          </cell>
          <cell r="AI330">
            <v>54464</v>
          </cell>
          <cell r="AJ330">
            <v>54464</v>
          </cell>
          <cell r="AK330">
            <v>653568</v>
          </cell>
        </row>
        <row r="331">
          <cell r="E331">
            <v>9120</v>
          </cell>
          <cell r="F331" t="str">
            <v>PO.0634-2008  BAGGAGE CART 14196</v>
          </cell>
          <cell r="G331">
            <v>10</v>
          </cell>
          <cell r="H331" t="str">
            <v>OPE.B14.KEL2</v>
          </cell>
          <cell r="I331">
            <v>14196</v>
          </cell>
          <cell r="J331">
            <v>39721</v>
          </cell>
          <cell r="K331">
            <v>43343</v>
          </cell>
          <cell r="L331">
            <v>88</v>
          </cell>
          <cell r="M331">
            <v>120</v>
          </cell>
          <cell r="N331">
            <v>32</v>
          </cell>
          <cell r="O331">
            <v>10000000</v>
          </cell>
          <cell r="P331">
            <v>286448</v>
          </cell>
          <cell r="Q331">
            <v>26042</v>
          </cell>
          <cell r="R331">
            <v>234378</v>
          </cell>
          <cell r="T331">
            <v>26042</v>
          </cell>
          <cell r="U331">
            <v>26042</v>
          </cell>
          <cell r="V331">
            <v>26042</v>
          </cell>
          <cell r="W331">
            <v>312504</v>
          </cell>
          <cell r="Y331">
            <v>26042</v>
          </cell>
          <cell r="Z331">
            <v>26042</v>
          </cell>
          <cell r="AA331">
            <v>26042</v>
          </cell>
          <cell r="AB331">
            <v>26042</v>
          </cell>
          <cell r="AC331">
            <v>26042</v>
          </cell>
          <cell r="AD331">
            <v>26042</v>
          </cell>
          <cell r="AE331">
            <v>26042</v>
          </cell>
          <cell r="AF331">
            <v>26042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208336</v>
          </cell>
        </row>
        <row r="332">
          <cell r="E332">
            <v>9121</v>
          </cell>
          <cell r="F332" t="str">
            <v>PO.0634-2008  BAGGAGE CART 14197</v>
          </cell>
          <cell r="G332">
            <v>10</v>
          </cell>
          <cell r="H332" t="str">
            <v>OPE.B14.KEL2</v>
          </cell>
          <cell r="I332">
            <v>14197</v>
          </cell>
          <cell r="J332">
            <v>39721</v>
          </cell>
          <cell r="K332">
            <v>43343</v>
          </cell>
          <cell r="L332">
            <v>88</v>
          </cell>
          <cell r="M332">
            <v>120</v>
          </cell>
          <cell r="N332">
            <v>32</v>
          </cell>
          <cell r="O332">
            <v>10000000</v>
          </cell>
          <cell r="P332">
            <v>286448</v>
          </cell>
          <cell r="Q332">
            <v>26042</v>
          </cell>
          <cell r="R332">
            <v>234378</v>
          </cell>
          <cell r="T332">
            <v>26042</v>
          </cell>
          <cell r="U332">
            <v>26042</v>
          </cell>
          <cell r="V332">
            <v>26042</v>
          </cell>
          <cell r="W332">
            <v>312504</v>
          </cell>
          <cell r="Y332">
            <v>26042</v>
          </cell>
          <cell r="Z332">
            <v>26042</v>
          </cell>
          <cell r="AA332">
            <v>26042</v>
          </cell>
          <cell r="AB332">
            <v>26042</v>
          </cell>
          <cell r="AC332">
            <v>26042</v>
          </cell>
          <cell r="AD332">
            <v>26042</v>
          </cell>
          <cell r="AE332">
            <v>26042</v>
          </cell>
          <cell r="AF332">
            <v>26042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208336</v>
          </cell>
        </row>
        <row r="333">
          <cell r="E333">
            <v>9122</v>
          </cell>
          <cell r="F333" t="str">
            <v>PO.0634-2008  BAGGAGE CART 14193</v>
          </cell>
          <cell r="G333">
            <v>10</v>
          </cell>
          <cell r="H333" t="str">
            <v>OPE.B14.KEL2</v>
          </cell>
          <cell r="I333">
            <v>14193</v>
          </cell>
          <cell r="J333">
            <v>39721</v>
          </cell>
          <cell r="K333">
            <v>43343</v>
          </cell>
          <cell r="L333">
            <v>88</v>
          </cell>
          <cell r="M333">
            <v>120</v>
          </cell>
          <cell r="N333">
            <v>32</v>
          </cell>
          <cell r="O333">
            <v>10000000</v>
          </cell>
          <cell r="P333">
            <v>286448</v>
          </cell>
          <cell r="Q333">
            <v>26042</v>
          </cell>
          <cell r="R333">
            <v>234378</v>
          </cell>
          <cell r="T333">
            <v>26042</v>
          </cell>
          <cell r="U333">
            <v>26042</v>
          </cell>
          <cell r="V333">
            <v>26042</v>
          </cell>
          <cell r="W333">
            <v>312504</v>
          </cell>
          <cell r="Y333">
            <v>26042</v>
          </cell>
          <cell r="Z333">
            <v>26042</v>
          </cell>
          <cell r="AA333">
            <v>26042</v>
          </cell>
          <cell r="AB333">
            <v>26042</v>
          </cell>
          <cell r="AC333">
            <v>26042</v>
          </cell>
          <cell r="AD333">
            <v>26042</v>
          </cell>
          <cell r="AE333">
            <v>26042</v>
          </cell>
          <cell r="AF333">
            <v>26042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208336</v>
          </cell>
        </row>
        <row r="334">
          <cell r="E334">
            <v>9123</v>
          </cell>
          <cell r="F334" t="str">
            <v>PO.0634-2008  BAGGAGE CART 14194</v>
          </cell>
          <cell r="G334">
            <v>10</v>
          </cell>
          <cell r="H334" t="str">
            <v>OPE.B14.KEL2</v>
          </cell>
          <cell r="I334">
            <v>14194</v>
          </cell>
          <cell r="J334">
            <v>39721</v>
          </cell>
          <cell r="K334">
            <v>43343</v>
          </cell>
          <cell r="L334">
            <v>88</v>
          </cell>
          <cell r="M334">
            <v>120</v>
          </cell>
          <cell r="N334">
            <v>32</v>
          </cell>
          <cell r="O334">
            <v>10000000</v>
          </cell>
          <cell r="P334">
            <v>286448</v>
          </cell>
          <cell r="Q334">
            <v>26042</v>
          </cell>
          <cell r="R334">
            <v>234378</v>
          </cell>
          <cell r="T334">
            <v>26042</v>
          </cell>
          <cell r="U334">
            <v>26042</v>
          </cell>
          <cell r="V334">
            <v>26042</v>
          </cell>
          <cell r="W334">
            <v>312504</v>
          </cell>
          <cell r="Y334">
            <v>26042</v>
          </cell>
          <cell r="Z334">
            <v>26042</v>
          </cell>
          <cell r="AA334">
            <v>26042</v>
          </cell>
          <cell r="AB334">
            <v>26042</v>
          </cell>
          <cell r="AC334">
            <v>26042</v>
          </cell>
          <cell r="AD334">
            <v>26042</v>
          </cell>
          <cell r="AE334">
            <v>26042</v>
          </cell>
          <cell r="AF334">
            <v>26042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208336</v>
          </cell>
        </row>
        <row r="335">
          <cell r="E335">
            <v>9124</v>
          </cell>
          <cell r="F335" t="str">
            <v>PO.0634-2008  BAGGAGE CART 14195</v>
          </cell>
          <cell r="G335">
            <v>10</v>
          </cell>
          <cell r="H335" t="str">
            <v>OPE.B14.KEL2</v>
          </cell>
          <cell r="I335">
            <v>14195</v>
          </cell>
          <cell r="J335">
            <v>39721</v>
          </cell>
          <cell r="K335">
            <v>43343</v>
          </cell>
          <cell r="L335">
            <v>88</v>
          </cell>
          <cell r="M335">
            <v>120</v>
          </cell>
          <cell r="N335">
            <v>32</v>
          </cell>
          <cell r="O335">
            <v>10000000</v>
          </cell>
          <cell r="P335">
            <v>286448</v>
          </cell>
          <cell r="Q335">
            <v>26042</v>
          </cell>
          <cell r="R335">
            <v>234378</v>
          </cell>
          <cell r="T335">
            <v>26042</v>
          </cell>
          <cell r="U335">
            <v>26042</v>
          </cell>
          <cell r="V335">
            <v>26042</v>
          </cell>
          <cell r="W335">
            <v>312504</v>
          </cell>
          <cell r="Y335">
            <v>26042</v>
          </cell>
          <cell r="Z335">
            <v>26042</v>
          </cell>
          <cell r="AA335">
            <v>26042</v>
          </cell>
          <cell r="AB335">
            <v>26042</v>
          </cell>
          <cell r="AC335">
            <v>26042</v>
          </cell>
          <cell r="AD335">
            <v>26042</v>
          </cell>
          <cell r="AE335">
            <v>26042</v>
          </cell>
          <cell r="AF335">
            <v>26042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208336</v>
          </cell>
        </row>
        <row r="336">
          <cell r="E336">
            <v>9126</v>
          </cell>
          <cell r="F336" t="str">
            <v>PO.5192-2011  WATER CART 90004</v>
          </cell>
          <cell r="G336">
            <v>10</v>
          </cell>
          <cell r="H336" t="str">
            <v>OPE.B10.KEL2</v>
          </cell>
          <cell r="I336">
            <v>90004</v>
          </cell>
          <cell r="J336">
            <v>40632</v>
          </cell>
          <cell r="K336">
            <v>44255</v>
          </cell>
          <cell r="L336">
            <v>58</v>
          </cell>
          <cell r="M336">
            <v>120</v>
          </cell>
          <cell r="N336">
            <v>62</v>
          </cell>
          <cell r="O336">
            <v>61000000</v>
          </cell>
          <cell r="P336">
            <v>15967401</v>
          </cell>
          <cell r="Q336">
            <v>389449</v>
          </cell>
          <cell r="R336">
            <v>3505041</v>
          </cell>
          <cell r="T336">
            <v>389449</v>
          </cell>
          <cell r="U336">
            <v>389449</v>
          </cell>
          <cell r="V336">
            <v>389449</v>
          </cell>
          <cell r="W336">
            <v>4673388</v>
          </cell>
          <cell r="Y336">
            <v>389449</v>
          </cell>
          <cell r="Z336">
            <v>389449</v>
          </cell>
          <cell r="AA336">
            <v>389449</v>
          </cell>
          <cell r="AB336">
            <v>389449</v>
          </cell>
          <cell r="AC336">
            <v>389449</v>
          </cell>
          <cell r="AD336">
            <v>389449</v>
          </cell>
          <cell r="AE336">
            <v>389449</v>
          </cell>
          <cell r="AF336">
            <v>389449</v>
          </cell>
          <cell r="AG336">
            <v>389449</v>
          </cell>
          <cell r="AH336">
            <v>389449</v>
          </cell>
          <cell r="AI336">
            <v>389449</v>
          </cell>
          <cell r="AJ336">
            <v>389449</v>
          </cell>
          <cell r="AK336">
            <v>4673388</v>
          </cell>
        </row>
        <row r="337">
          <cell r="E337">
            <v>9127</v>
          </cell>
          <cell r="F337" t="str">
            <v>PO.5192-2011  WATER CART 90002</v>
          </cell>
          <cell r="G337">
            <v>10</v>
          </cell>
          <cell r="H337" t="str">
            <v>OPE.B10.KEL2</v>
          </cell>
          <cell r="I337">
            <v>90002</v>
          </cell>
          <cell r="J337">
            <v>40632</v>
          </cell>
          <cell r="K337">
            <v>44255</v>
          </cell>
          <cell r="L337">
            <v>58</v>
          </cell>
          <cell r="M337">
            <v>120</v>
          </cell>
          <cell r="N337">
            <v>62</v>
          </cell>
          <cell r="R337">
            <v>2336694</v>
          </cell>
          <cell r="T337">
            <v>0</v>
          </cell>
          <cell r="U337">
            <v>0</v>
          </cell>
          <cell r="V337">
            <v>0</v>
          </cell>
          <cell r="W337">
            <v>2336694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</row>
        <row r="338">
          <cell r="E338">
            <v>9129</v>
          </cell>
          <cell r="F338" t="str">
            <v>PO.5193-2011  LAVATORY CART 91002</v>
          </cell>
          <cell r="G338">
            <v>10</v>
          </cell>
          <cell r="H338" t="str">
            <v>OPE.B11.KEL2</v>
          </cell>
          <cell r="I338">
            <v>91002</v>
          </cell>
          <cell r="J338">
            <v>40632</v>
          </cell>
          <cell r="K338">
            <v>44255</v>
          </cell>
          <cell r="L338">
            <v>58</v>
          </cell>
          <cell r="M338">
            <v>120</v>
          </cell>
          <cell r="N338">
            <v>62</v>
          </cell>
          <cell r="O338">
            <v>64000000</v>
          </cell>
          <cell r="P338">
            <v>16752692</v>
          </cell>
          <cell r="Q338">
            <v>408602</v>
          </cell>
          <cell r="R338">
            <v>3677418</v>
          </cell>
          <cell r="T338">
            <v>408602</v>
          </cell>
          <cell r="U338">
            <v>408602</v>
          </cell>
          <cell r="V338">
            <v>408602</v>
          </cell>
          <cell r="W338">
            <v>4903224</v>
          </cell>
          <cell r="Y338">
            <v>408602</v>
          </cell>
          <cell r="Z338">
            <v>408602</v>
          </cell>
          <cell r="AA338">
            <v>408602</v>
          </cell>
          <cell r="AB338">
            <v>408602</v>
          </cell>
          <cell r="AC338">
            <v>408602</v>
          </cell>
          <cell r="AD338">
            <v>408602</v>
          </cell>
          <cell r="AE338">
            <v>408602</v>
          </cell>
          <cell r="AF338">
            <v>408602</v>
          </cell>
          <cell r="AG338">
            <v>408602</v>
          </cell>
          <cell r="AH338">
            <v>408602</v>
          </cell>
          <cell r="AI338">
            <v>408602</v>
          </cell>
          <cell r="AJ338">
            <v>408602</v>
          </cell>
          <cell r="AK338">
            <v>4903224</v>
          </cell>
        </row>
        <row r="339">
          <cell r="E339">
            <v>9130</v>
          </cell>
          <cell r="F339" t="str">
            <v>PO.5193-2011  LAVATORY CART 91003</v>
          </cell>
          <cell r="G339">
            <v>10</v>
          </cell>
          <cell r="H339" t="str">
            <v>OPE.B11.KEL2</v>
          </cell>
          <cell r="I339">
            <v>91003</v>
          </cell>
          <cell r="J339">
            <v>40632</v>
          </cell>
          <cell r="K339">
            <v>44255</v>
          </cell>
          <cell r="L339">
            <v>58</v>
          </cell>
          <cell r="M339">
            <v>120</v>
          </cell>
          <cell r="N339">
            <v>62</v>
          </cell>
          <cell r="O339">
            <v>64000000</v>
          </cell>
          <cell r="P339">
            <v>16752692</v>
          </cell>
          <cell r="Q339">
            <v>408602</v>
          </cell>
          <cell r="R339">
            <v>3677418</v>
          </cell>
          <cell r="T339">
            <v>408602</v>
          </cell>
          <cell r="U339">
            <v>408602</v>
          </cell>
          <cell r="V339">
            <v>408602</v>
          </cell>
          <cell r="W339">
            <v>4903224</v>
          </cell>
          <cell r="Y339">
            <v>408602</v>
          </cell>
          <cell r="Z339">
            <v>408602</v>
          </cell>
          <cell r="AA339">
            <v>408602</v>
          </cell>
          <cell r="AB339">
            <v>408602</v>
          </cell>
          <cell r="AC339">
            <v>408602</v>
          </cell>
          <cell r="AD339">
            <v>408602</v>
          </cell>
          <cell r="AE339">
            <v>408602</v>
          </cell>
          <cell r="AF339">
            <v>408602</v>
          </cell>
          <cell r="AG339">
            <v>408602</v>
          </cell>
          <cell r="AH339">
            <v>408602</v>
          </cell>
          <cell r="AI339">
            <v>408602</v>
          </cell>
          <cell r="AJ339">
            <v>408602</v>
          </cell>
          <cell r="AK339">
            <v>4903224</v>
          </cell>
        </row>
        <row r="340">
          <cell r="E340">
            <v>9131</v>
          </cell>
          <cell r="F340" t="str">
            <v>PO.5193-2011  LAVATORY CART 91004</v>
          </cell>
          <cell r="G340">
            <v>10</v>
          </cell>
          <cell r="H340" t="str">
            <v>OPE.B11.KEL2</v>
          </cell>
          <cell r="I340">
            <v>91004</v>
          </cell>
          <cell r="J340">
            <v>40632</v>
          </cell>
          <cell r="K340">
            <v>44255</v>
          </cell>
          <cell r="L340">
            <v>58</v>
          </cell>
          <cell r="M340">
            <v>120</v>
          </cell>
          <cell r="N340">
            <v>62</v>
          </cell>
          <cell r="R340">
            <v>2451612</v>
          </cell>
          <cell r="T340">
            <v>0</v>
          </cell>
          <cell r="U340">
            <v>0</v>
          </cell>
          <cell r="V340">
            <v>0</v>
          </cell>
          <cell r="W340">
            <v>2451612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</row>
        <row r="341">
          <cell r="E341">
            <v>9681</v>
          </cell>
          <cell r="F341" t="str">
            <v>PO.5142-2011  CONVEYOR BELT MANUAL 92054</v>
          </cell>
          <cell r="G341">
            <v>10</v>
          </cell>
          <cell r="H341" t="str">
            <v>OPE.B02.KEL2</v>
          </cell>
          <cell r="I341">
            <v>92054</v>
          </cell>
          <cell r="J341">
            <v>40673</v>
          </cell>
          <cell r="K341">
            <v>44316</v>
          </cell>
          <cell r="L341">
            <v>56</v>
          </cell>
          <cell r="M341">
            <v>120</v>
          </cell>
          <cell r="N341">
            <v>64</v>
          </cell>
          <cell r="O341">
            <v>146250000</v>
          </cell>
          <cell r="P341">
            <v>40942392</v>
          </cell>
          <cell r="Q341">
            <v>952148</v>
          </cell>
          <cell r="R341">
            <v>8569332</v>
          </cell>
          <cell r="T341">
            <v>952148</v>
          </cell>
          <cell r="U341">
            <v>952148</v>
          </cell>
          <cell r="V341">
            <v>952148</v>
          </cell>
          <cell r="W341">
            <v>11425776</v>
          </cell>
          <cell r="Y341">
            <v>952148</v>
          </cell>
          <cell r="Z341">
            <v>952148</v>
          </cell>
          <cell r="AA341">
            <v>952148</v>
          </cell>
          <cell r="AB341">
            <v>952148</v>
          </cell>
          <cell r="AC341">
            <v>952148</v>
          </cell>
          <cell r="AD341">
            <v>952148</v>
          </cell>
          <cell r="AE341">
            <v>952148</v>
          </cell>
          <cell r="AF341">
            <v>952148</v>
          </cell>
          <cell r="AG341">
            <v>952148</v>
          </cell>
          <cell r="AH341">
            <v>952148</v>
          </cell>
          <cell r="AI341">
            <v>952148</v>
          </cell>
          <cell r="AJ341">
            <v>952148</v>
          </cell>
          <cell r="AK341">
            <v>11425776</v>
          </cell>
        </row>
        <row r="342">
          <cell r="E342">
            <v>9682</v>
          </cell>
          <cell r="F342" t="str">
            <v>PO.5142-2011  CONVEYOR BELT MANUAL 92055</v>
          </cell>
          <cell r="G342">
            <v>10</v>
          </cell>
          <cell r="H342" t="str">
            <v>OPE.B02.KEL2</v>
          </cell>
          <cell r="I342">
            <v>92055</v>
          </cell>
          <cell r="J342">
            <v>40673</v>
          </cell>
          <cell r="K342">
            <v>44316</v>
          </cell>
          <cell r="L342">
            <v>56</v>
          </cell>
          <cell r="M342">
            <v>120</v>
          </cell>
          <cell r="N342">
            <v>64</v>
          </cell>
          <cell r="O342">
            <v>146250000</v>
          </cell>
          <cell r="P342">
            <v>40942392</v>
          </cell>
          <cell r="Q342">
            <v>952148</v>
          </cell>
          <cell r="R342">
            <v>8569332</v>
          </cell>
          <cell r="T342">
            <v>952148</v>
          </cell>
          <cell r="U342">
            <v>952148</v>
          </cell>
          <cell r="V342">
            <v>952148</v>
          </cell>
          <cell r="W342">
            <v>11425776</v>
          </cell>
          <cell r="Y342">
            <v>952148</v>
          </cell>
          <cell r="Z342">
            <v>952148</v>
          </cell>
          <cell r="AA342">
            <v>952148</v>
          </cell>
          <cell r="AB342">
            <v>952148</v>
          </cell>
          <cell r="AC342">
            <v>952148</v>
          </cell>
          <cell r="AD342">
            <v>952148</v>
          </cell>
          <cell r="AE342">
            <v>952148</v>
          </cell>
          <cell r="AF342">
            <v>952148</v>
          </cell>
          <cell r="AG342">
            <v>952148</v>
          </cell>
          <cell r="AH342">
            <v>952148</v>
          </cell>
          <cell r="AI342">
            <v>952148</v>
          </cell>
          <cell r="AJ342">
            <v>952148</v>
          </cell>
          <cell r="AK342">
            <v>11425776</v>
          </cell>
        </row>
        <row r="343">
          <cell r="E343">
            <v>9685</v>
          </cell>
          <cell r="F343" t="str">
            <v>PO.4971-2011  GPU AIRMARKS 90 KVA-AC/DC 07019</v>
          </cell>
          <cell r="G343">
            <v>15</v>
          </cell>
          <cell r="H343" t="str">
            <v>OPE.B07.KEL2</v>
          </cell>
          <cell r="I343" t="str">
            <v>07019</v>
          </cell>
          <cell r="J343">
            <v>40703</v>
          </cell>
          <cell r="K343">
            <v>46173</v>
          </cell>
          <cell r="L343">
            <v>55</v>
          </cell>
          <cell r="M343">
            <v>180</v>
          </cell>
          <cell r="N343">
            <v>125</v>
          </cell>
          <cell r="O343">
            <v>538587000</v>
          </cell>
          <cell r="P343">
            <v>191377920</v>
          </cell>
          <cell r="Q343">
            <v>1840172</v>
          </cell>
          <cell r="R343">
            <v>16561548</v>
          </cell>
          <cell r="T343">
            <v>1840172</v>
          </cell>
          <cell r="U343">
            <v>1840172</v>
          </cell>
          <cell r="V343">
            <v>1840172</v>
          </cell>
          <cell r="W343">
            <v>22082064</v>
          </cell>
          <cell r="Y343">
            <v>1840172</v>
          </cell>
          <cell r="Z343">
            <v>1840172</v>
          </cell>
          <cell r="AA343">
            <v>1840172</v>
          </cell>
          <cell r="AB343">
            <v>1840172</v>
          </cell>
          <cell r="AC343">
            <v>1840172</v>
          </cell>
          <cell r="AD343">
            <v>1840172</v>
          </cell>
          <cell r="AE343">
            <v>1840172</v>
          </cell>
          <cell r="AF343">
            <v>1840172</v>
          </cell>
          <cell r="AG343">
            <v>1840172</v>
          </cell>
          <cell r="AH343">
            <v>1840172</v>
          </cell>
          <cell r="AI343">
            <v>1840172</v>
          </cell>
          <cell r="AJ343">
            <v>1840172</v>
          </cell>
          <cell r="AK343">
            <v>22082064</v>
          </cell>
        </row>
        <row r="344">
          <cell r="E344">
            <v>9686</v>
          </cell>
          <cell r="F344" t="str">
            <v>PO.4971-2011  GPU AIRMARKS 90 KVA-AC/DC 07018</v>
          </cell>
          <cell r="G344">
            <v>15</v>
          </cell>
          <cell r="H344" t="str">
            <v>OPE.B07.KEL2</v>
          </cell>
          <cell r="I344" t="str">
            <v>07018</v>
          </cell>
          <cell r="J344">
            <v>40703</v>
          </cell>
          <cell r="K344">
            <v>46173</v>
          </cell>
          <cell r="L344">
            <v>55</v>
          </cell>
          <cell r="M344">
            <v>180</v>
          </cell>
          <cell r="N344">
            <v>125</v>
          </cell>
          <cell r="O344">
            <v>538587000</v>
          </cell>
          <cell r="P344">
            <v>191377920</v>
          </cell>
          <cell r="Q344">
            <v>1840172</v>
          </cell>
          <cell r="R344">
            <v>16561548</v>
          </cell>
          <cell r="T344">
            <v>1840172</v>
          </cell>
          <cell r="U344">
            <v>1840172</v>
          </cell>
          <cell r="V344">
            <v>1840172</v>
          </cell>
          <cell r="W344">
            <v>22082064</v>
          </cell>
          <cell r="Y344">
            <v>1840172</v>
          </cell>
          <cell r="Z344">
            <v>1840172</v>
          </cell>
          <cell r="AA344">
            <v>1840172</v>
          </cell>
          <cell r="AB344">
            <v>1840172</v>
          </cell>
          <cell r="AC344">
            <v>1840172</v>
          </cell>
          <cell r="AD344">
            <v>1840172</v>
          </cell>
          <cell r="AE344">
            <v>1840172</v>
          </cell>
          <cell r="AF344">
            <v>1840172</v>
          </cell>
          <cell r="AG344">
            <v>1840172</v>
          </cell>
          <cell r="AH344">
            <v>1840172</v>
          </cell>
          <cell r="AI344">
            <v>1840172</v>
          </cell>
          <cell r="AJ344">
            <v>1840172</v>
          </cell>
          <cell r="AK344">
            <v>22082064</v>
          </cell>
        </row>
        <row r="345">
          <cell r="E345">
            <v>9687</v>
          </cell>
          <cell r="F345" t="str">
            <v>PO.4108-2011  CONTAINER RACK 15098</v>
          </cell>
          <cell r="G345">
            <v>10</v>
          </cell>
          <cell r="H345" t="str">
            <v>OPE.B15.KEL2</v>
          </cell>
          <cell r="I345">
            <v>15098</v>
          </cell>
          <cell r="J345">
            <v>40724</v>
          </cell>
          <cell r="K345">
            <v>44347</v>
          </cell>
          <cell r="L345">
            <v>55</v>
          </cell>
          <cell r="M345">
            <v>120</v>
          </cell>
          <cell r="N345">
            <v>65</v>
          </cell>
          <cell r="O345">
            <v>22500000</v>
          </cell>
          <cell r="P345">
            <v>6504798</v>
          </cell>
          <cell r="Q345">
            <v>147837</v>
          </cell>
          <cell r="R345">
            <v>1330533</v>
          </cell>
          <cell r="T345">
            <v>147837</v>
          </cell>
          <cell r="U345">
            <v>147837</v>
          </cell>
          <cell r="V345">
            <v>147837</v>
          </cell>
          <cell r="W345">
            <v>1774044</v>
          </cell>
          <cell r="Y345">
            <v>147837</v>
          </cell>
          <cell r="Z345">
            <v>147837</v>
          </cell>
          <cell r="AA345">
            <v>147837</v>
          </cell>
          <cell r="AB345">
            <v>147837</v>
          </cell>
          <cell r="AC345">
            <v>147837</v>
          </cell>
          <cell r="AD345">
            <v>147837</v>
          </cell>
          <cell r="AE345">
            <v>147837</v>
          </cell>
          <cell r="AF345">
            <v>147837</v>
          </cell>
          <cell r="AG345">
            <v>147837</v>
          </cell>
          <cell r="AH345">
            <v>147837</v>
          </cell>
          <cell r="AI345">
            <v>147837</v>
          </cell>
          <cell r="AJ345">
            <v>147837</v>
          </cell>
          <cell r="AK345">
            <v>1774044</v>
          </cell>
        </row>
        <row r="346">
          <cell r="E346">
            <v>9688</v>
          </cell>
          <cell r="F346" t="str">
            <v>PO.4108-2011  CONTAINER RACK 15099</v>
          </cell>
          <cell r="G346">
            <v>10</v>
          </cell>
          <cell r="H346" t="str">
            <v>OPE.B15.KEL2</v>
          </cell>
          <cell r="I346">
            <v>15099</v>
          </cell>
          <cell r="J346">
            <v>40724</v>
          </cell>
          <cell r="K346">
            <v>44347</v>
          </cell>
          <cell r="L346">
            <v>55</v>
          </cell>
          <cell r="M346">
            <v>120</v>
          </cell>
          <cell r="N346">
            <v>65</v>
          </cell>
          <cell r="O346">
            <v>22500000</v>
          </cell>
          <cell r="P346">
            <v>6504798</v>
          </cell>
          <cell r="Q346">
            <v>147837</v>
          </cell>
          <cell r="R346">
            <v>1330533</v>
          </cell>
          <cell r="T346">
            <v>147837</v>
          </cell>
          <cell r="U346">
            <v>147837</v>
          </cell>
          <cell r="V346">
            <v>147837</v>
          </cell>
          <cell r="W346">
            <v>1774044</v>
          </cell>
          <cell r="Y346">
            <v>147837</v>
          </cell>
          <cell r="Z346">
            <v>147837</v>
          </cell>
          <cell r="AA346">
            <v>147837</v>
          </cell>
          <cell r="AB346">
            <v>147837</v>
          </cell>
          <cell r="AC346">
            <v>147837</v>
          </cell>
          <cell r="AD346">
            <v>147837</v>
          </cell>
          <cell r="AE346">
            <v>147837</v>
          </cell>
          <cell r="AF346">
            <v>147837</v>
          </cell>
          <cell r="AG346">
            <v>147837</v>
          </cell>
          <cell r="AH346">
            <v>147837</v>
          </cell>
          <cell r="AI346">
            <v>147837</v>
          </cell>
          <cell r="AJ346">
            <v>147837</v>
          </cell>
          <cell r="AK346">
            <v>1774044</v>
          </cell>
        </row>
        <row r="347">
          <cell r="E347">
            <v>9689</v>
          </cell>
          <cell r="F347" t="str">
            <v>PO.4108-2011  CONTAINER RACK 15100</v>
          </cell>
          <cell r="G347">
            <v>10</v>
          </cell>
          <cell r="H347" t="str">
            <v>OPE.B15.KEL2</v>
          </cell>
          <cell r="I347">
            <v>15100</v>
          </cell>
          <cell r="J347">
            <v>40724</v>
          </cell>
          <cell r="K347">
            <v>44347</v>
          </cell>
          <cell r="L347">
            <v>55</v>
          </cell>
          <cell r="M347">
            <v>120</v>
          </cell>
          <cell r="N347">
            <v>65</v>
          </cell>
          <cell r="O347">
            <v>22500000</v>
          </cell>
          <cell r="P347">
            <v>6504798</v>
          </cell>
          <cell r="Q347">
            <v>147837</v>
          </cell>
          <cell r="R347">
            <v>1330533</v>
          </cell>
          <cell r="T347">
            <v>147837</v>
          </cell>
          <cell r="U347">
            <v>147837</v>
          </cell>
          <cell r="V347">
            <v>147837</v>
          </cell>
          <cell r="W347">
            <v>1774044</v>
          </cell>
          <cell r="Y347">
            <v>147837</v>
          </cell>
          <cell r="Z347">
            <v>147837</v>
          </cell>
          <cell r="AA347">
            <v>147837</v>
          </cell>
          <cell r="AB347">
            <v>147837</v>
          </cell>
          <cell r="AC347">
            <v>147837</v>
          </cell>
          <cell r="AD347">
            <v>147837</v>
          </cell>
          <cell r="AE347">
            <v>147837</v>
          </cell>
          <cell r="AF347">
            <v>147837</v>
          </cell>
          <cell r="AG347">
            <v>147837</v>
          </cell>
          <cell r="AH347">
            <v>147837</v>
          </cell>
          <cell r="AI347">
            <v>147837</v>
          </cell>
          <cell r="AJ347">
            <v>147837</v>
          </cell>
          <cell r="AK347">
            <v>1774044</v>
          </cell>
        </row>
        <row r="348">
          <cell r="E348">
            <v>9690</v>
          </cell>
          <cell r="F348" t="str">
            <v>PO.4108-2011  CONTAINER RACK 15101</v>
          </cell>
          <cell r="G348">
            <v>10</v>
          </cell>
          <cell r="H348" t="str">
            <v>OPE.B15.KEL2</v>
          </cell>
          <cell r="I348">
            <v>15101</v>
          </cell>
          <cell r="J348">
            <v>40724</v>
          </cell>
          <cell r="K348">
            <v>44347</v>
          </cell>
          <cell r="L348">
            <v>55</v>
          </cell>
          <cell r="M348">
            <v>120</v>
          </cell>
          <cell r="N348">
            <v>65</v>
          </cell>
          <cell r="O348">
            <v>22500000</v>
          </cell>
          <cell r="P348">
            <v>6504798</v>
          </cell>
          <cell r="Q348">
            <v>147837</v>
          </cell>
          <cell r="R348">
            <v>1330533</v>
          </cell>
          <cell r="T348">
            <v>147837</v>
          </cell>
          <cell r="U348">
            <v>147837</v>
          </cell>
          <cell r="V348">
            <v>147837</v>
          </cell>
          <cell r="W348">
            <v>1774044</v>
          </cell>
          <cell r="Y348">
            <v>147837</v>
          </cell>
          <cell r="Z348">
            <v>147837</v>
          </cell>
          <cell r="AA348">
            <v>147837</v>
          </cell>
          <cell r="AB348">
            <v>147837</v>
          </cell>
          <cell r="AC348">
            <v>147837</v>
          </cell>
          <cell r="AD348">
            <v>147837</v>
          </cell>
          <cell r="AE348">
            <v>147837</v>
          </cell>
          <cell r="AF348">
            <v>147837</v>
          </cell>
          <cell r="AG348">
            <v>147837</v>
          </cell>
          <cell r="AH348">
            <v>147837</v>
          </cell>
          <cell r="AI348">
            <v>147837</v>
          </cell>
          <cell r="AJ348">
            <v>147837</v>
          </cell>
          <cell r="AK348">
            <v>1774044</v>
          </cell>
        </row>
        <row r="349">
          <cell r="E349">
            <v>9691</v>
          </cell>
          <cell r="F349" t="str">
            <v>PO.4108-2011  CONTAINER RACK 15102</v>
          </cell>
          <cell r="G349">
            <v>10</v>
          </cell>
          <cell r="H349" t="str">
            <v>OPE.B15.KEL2</v>
          </cell>
          <cell r="I349">
            <v>15102</v>
          </cell>
          <cell r="J349">
            <v>40724</v>
          </cell>
          <cell r="K349">
            <v>44347</v>
          </cell>
          <cell r="L349">
            <v>55</v>
          </cell>
          <cell r="M349">
            <v>120</v>
          </cell>
          <cell r="N349">
            <v>65</v>
          </cell>
          <cell r="O349">
            <v>22500000</v>
          </cell>
          <cell r="P349">
            <v>6504798</v>
          </cell>
          <cell r="Q349">
            <v>147837</v>
          </cell>
          <cell r="R349">
            <v>1330533</v>
          </cell>
          <cell r="T349">
            <v>147837</v>
          </cell>
          <cell r="U349">
            <v>147837</v>
          </cell>
          <cell r="V349">
            <v>147837</v>
          </cell>
          <cell r="W349">
            <v>1774044</v>
          </cell>
          <cell r="Y349">
            <v>147837</v>
          </cell>
          <cell r="Z349">
            <v>147837</v>
          </cell>
          <cell r="AA349">
            <v>147837</v>
          </cell>
          <cell r="AB349">
            <v>147837</v>
          </cell>
          <cell r="AC349">
            <v>147837</v>
          </cell>
          <cell r="AD349">
            <v>147837</v>
          </cell>
          <cell r="AE349">
            <v>147837</v>
          </cell>
          <cell r="AF349">
            <v>147837</v>
          </cell>
          <cell r="AG349">
            <v>147837</v>
          </cell>
          <cell r="AH349">
            <v>147837</v>
          </cell>
          <cell r="AI349">
            <v>147837</v>
          </cell>
          <cell r="AJ349">
            <v>147837</v>
          </cell>
          <cell r="AK349">
            <v>1774044</v>
          </cell>
        </row>
        <row r="350">
          <cell r="E350">
            <v>9692</v>
          </cell>
          <cell r="F350" t="str">
            <v>PO.4108-2011  CONTAINER RACK 15103</v>
          </cell>
          <cell r="G350">
            <v>10</v>
          </cell>
          <cell r="H350" t="str">
            <v>OPE.B15.KEL2</v>
          </cell>
          <cell r="I350">
            <v>15103</v>
          </cell>
          <cell r="J350">
            <v>40724</v>
          </cell>
          <cell r="K350">
            <v>44347</v>
          </cell>
          <cell r="L350">
            <v>55</v>
          </cell>
          <cell r="M350">
            <v>120</v>
          </cell>
          <cell r="N350">
            <v>65</v>
          </cell>
          <cell r="O350">
            <v>22500000</v>
          </cell>
          <cell r="P350">
            <v>6504798</v>
          </cell>
          <cell r="Q350">
            <v>147837</v>
          </cell>
          <cell r="R350">
            <v>1330533</v>
          </cell>
          <cell r="T350">
            <v>147837</v>
          </cell>
          <cell r="U350">
            <v>147837</v>
          </cell>
          <cell r="V350">
            <v>147837</v>
          </cell>
          <cell r="W350">
            <v>1774044</v>
          </cell>
          <cell r="Y350">
            <v>147837</v>
          </cell>
          <cell r="Z350">
            <v>147837</v>
          </cell>
          <cell r="AA350">
            <v>147837</v>
          </cell>
          <cell r="AB350">
            <v>147837</v>
          </cell>
          <cell r="AC350">
            <v>147837</v>
          </cell>
          <cell r="AD350">
            <v>147837</v>
          </cell>
          <cell r="AE350">
            <v>147837</v>
          </cell>
          <cell r="AF350">
            <v>147837</v>
          </cell>
          <cell r="AG350">
            <v>147837</v>
          </cell>
          <cell r="AH350">
            <v>147837</v>
          </cell>
          <cell r="AI350">
            <v>147837</v>
          </cell>
          <cell r="AJ350">
            <v>147837</v>
          </cell>
          <cell r="AK350">
            <v>1774044</v>
          </cell>
        </row>
        <row r="351">
          <cell r="E351">
            <v>9693</v>
          </cell>
          <cell r="F351" t="str">
            <v>PO.4108-2011  CONTAINER RACK 15104</v>
          </cell>
          <cell r="G351">
            <v>10</v>
          </cell>
          <cell r="H351" t="str">
            <v>OPE.B15.KEL2</v>
          </cell>
          <cell r="I351">
            <v>15104</v>
          </cell>
          <cell r="J351">
            <v>40724</v>
          </cell>
          <cell r="K351">
            <v>44347</v>
          </cell>
          <cell r="L351">
            <v>55</v>
          </cell>
          <cell r="M351">
            <v>120</v>
          </cell>
          <cell r="N351">
            <v>65</v>
          </cell>
          <cell r="O351">
            <v>22500000</v>
          </cell>
          <cell r="P351">
            <v>6504798</v>
          </cell>
          <cell r="Q351">
            <v>147837</v>
          </cell>
          <cell r="R351">
            <v>1330533</v>
          </cell>
          <cell r="T351">
            <v>147837</v>
          </cell>
          <cell r="U351">
            <v>147837</v>
          </cell>
          <cell r="V351">
            <v>147837</v>
          </cell>
          <cell r="W351">
            <v>1774044</v>
          </cell>
          <cell r="Y351">
            <v>147837</v>
          </cell>
          <cell r="Z351">
            <v>147837</v>
          </cell>
          <cell r="AA351">
            <v>147837</v>
          </cell>
          <cell r="AB351">
            <v>147837</v>
          </cell>
          <cell r="AC351">
            <v>147837</v>
          </cell>
          <cell r="AD351">
            <v>147837</v>
          </cell>
          <cell r="AE351">
            <v>147837</v>
          </cell>
          <cell r="AF351">
            <v>147837</v>
          </cell>
          <cell r="AG351">
            <v>147837</v>
          </cell>
          <cell r="AH351">
            <v>147837</v>
          </cell>
          <cell r="AI351">
            <v>147837</v>
          </cell>
          <cell r="AJ351">
            <v>147837</v>
          </cell>
          <cell r="AK351">
            <v>1774044</v>
          </cell>
        </row>
        <row r="352">
          <cell r="E352">
            <v>9694</v>
          </cell>
          <cell r="F352" t="str">
            <v>PO.4108-2011  CONTAINER RACK 15105</v>
          </cell>
          <cell r="G352">
            <v>10</v>
          </cell>
          <cell r="H352" t="str">
            <v>OPE.B15.KEL2</v>
          </cell>
          <cell r="I352">
            <v>15105</v>
          </cell>
          <cell r="J352">
            <v>40724</v>
          </cell>
          <cell r="K352">
            <v>44347</v>
          </cell>
          <cell r="L352">
            <v>55</v>
          </cell>
          <cell r="M352">
            <v>120</v>
          </cell>
          <cell r="N352">
            <v>65</v>
          </cell>
          <cell r="O352">
            <v>22500000</v>
          </cell>
          <cell r="P352">
            <v>6504798</v>
          </cell>
          <cell r="Q352">
            <v>147837</v>
          </cell>
          <cell r="R352">
            <v>1330533</v>
          </cell>
          <cell r="T352">
            <v>147837</v>
          </cell>
          <cell r="U352">
            <v>147837</v>
          </cell>
          <cell r="V352">
            <v>147837</v>
          </cell>
          <cell r="W352">
            <v>1774044</v>
          </cell>
          <cell r="Y352">
            <v>147837</v>
          </cell>
          <cell r="Z352">
            <v>147837</v>
          </cell>
          <cell r="AA352">
            <v>147837</v>
          </cell>
          <cell r="AB352">
            <v>147837</v>
          </cell>
          <cell r="AC352">
            <v>147837</v>
          </cell>
          <cell r="AD352">
            <v>147837</v>
          </cell>
          <cell r="AE352">
            <v>147837</v>
          </cell>
          <cell r="AF352">
            <v>147837</v>
          </cell>
          <cell r="AG352">
            <v>147837</v>
          </cell>
          <cell r="AH352">
            <v>147837</v>
          </cell>
          <cell r="AI352">
            <v>147837</v>
          </cell>
          <cell r="AJ352">
            <v>147837</v>
          </cell>
          <cell r="AK352">
            <v>1774044</v>
          </cell>
        </row>
        <row r="353">
          <cell r="E353">
            <v>9695</v>
          </cell>
          <cell r="F353" t="str">
            <v>PO.4108-2011  CONTAINER RACK 15106</v>
          </cell>
          <cell r="G353">
            <v>10</v>
          </cell>
          <cell r="H353" t="str">
            <v>OPE.B15.KEL2</v>
          </cell>
          <cell r="I353">
            <v>15106</v>
          </cell>
          <cell r="J353">
            <v>40724</v>
          </cell>
          <cell r="K353">
            <v>44347</v>
          </cell>
          <cell r="L353">
            <v>55</v>
          </cell>
          <cell r="M353">
            <v>120</v>
          </cell>
          <cell r="N353">
            <v>65</v>
          </cell>
          <cell r="O353">
            <v>22500000</v>
          </cell>
          <cell r="P353">
            <v>6504798</v>
          </cell>
          <cell r="Q353">
            <v>147837</v>
          </cell>
          <cell r="R353">
            <v>1330533</v>
          </cell>
          <cell r="T353">
            <v>147837</v>
          </cell>
          <cell r="U353">
            <v>147837</v>
          </cell>
          <cell r="V353">
            <v>147837</v>
          </cell>
          <cell r="W353">
            <v>1774044</v>
          </cell>
          <cell r="Y353">
            <v>147837</v>
          </cell>
          <cell r="Z353">
            <v>147837</v>
          </cell>
          <cell r="AA353">
            <v>147837</v>
          </cell>
          <cell r="AB353">
            <v>147837</v>
          </cell>
          <cell r="AC353">
            <v>147837</v>
          </cell>
          <cell r="AD353">
            <v>147837</v>
          </cell>
          <cell r="AE353">
            <v>147837</v>
          </cell>
          <cell r="AF353">
            <v>147837</v>
          </cell>
          <cell r="AG353">
            <v>147837</v>
          </cell>
          <cell r="AH353">
            <v>147837</v>
          </cell>
          <cell r="AI353">
            <v>147837</v>
          </cell>
          <cell r="AJ353">
            <v>147837</v>
          </cell>
          <cell r="AK353">
            <v>1774044</v>
          </cell>
        </row>
        <row r="354">
          <cell r="E354">
            <v>9696</v>
          </cell>
          <cell r="F354" t="str">
            <v>PO.4108-2011  CONTAINER RACK 15107</v>
          </cell>
          <cell r="G354">
            <v>10</v>
          </cell>
          <cell r="H354" t="str">
            <v>OPE.B15.KEL2</v>
          </cell>
          <cell r="I354">
            <v>15107</v>
          </cell>
          <cell r="J354">
            <v>40724</v>
          </cell>
          <cell r="K354">
            <v>44347</v>
          </cell>
          <cell r="L354">
            <v>55</v>
          </cell>
          <cell r="M354">
            <v>120</v>
          </cell>
          <cell r="N354">
            <v>65</v>
          </cell>
          <cell r="O354">
            <v>22500000</v>
          </cell>
          <cell r="P354">
            <v>6504798</v>
          </cell>
          <cell r="Q354">
            <v>147837</v>
          </cell>
          <cell r="R354">
            <v>1330533</v>
          </cell>
          <cell r="T354">
            <v>147837</v>
          </cell>
          <cell r="U354">
            <v>147837</v>
          </cell>
          <cell r="V354">
            <v>147837</v>
          </cell>
          <cell r="W354">
            <v>1774044</v>
          </cell>
          <cell r="Y354">
            <v>147837</v>
          </cell>
          <cell r="Z354">
            <v>147837</v>
          </cell>
          <cell r="AA354">
            <v>147837</v>
          </cell>
          <cell r="AB354">
            <v>147837</v>
          </cell>
          <cell r="AC354">
            <v>147837</v>
          </cell>
          <cell r="AD354">
            <v>147837</v>
          </cell>
          <cell r="AE354">
            <v>147837</v>
          </cell>
          <cell r="AF354">
            <v>147837</v>
          </cell>
          <cell r="AG354">
            <v>147837</v>
          </cell>
          <cell r="AH354">
            <v>147837</v>
          </cell>
          <cell r="AI354">
            <v>147837</v>
          </cell>
          <cell r="AJ354">
            <v>147837</v>
          </cell>
          <cell r="AK354">
            <v>1774044</v>
          </cell>
        </row>
        <row r="355">
          <cell r="E355">
            <v>9697</v>
          </cell>
          <cell r="F355" t="str">
            <v>PO.4108-2011  CONTAINER RACK 15108</v>
          </cell>
          <cell r="G355">
            <v>10</v>
          </cell>
          <cell r="H355" t="str">
            <v>OPE.B15.KEL2</v>
          </cell>
          <cell r="I355">
            <v>15108</v>
          </cell>
          <cell r="J355">
            <v>40724</v>
          </cell>
          <cell r="K355">
            <v>44347</v>
          </cell>
          <cell r="L355">
            <v>55</v>
          </cell>
          <cell r="M355">
            <v>120</v>
          </cell>
          <cell r="N355">
            <v>65</v>
          </cell>
          <cell r="O355">
            <v>22500000</v>
          </cell>
          <cell r="P355">
            <v>6504798</v>
          </cell>
          <cell r="Q355">
            <v>147837</v>
          </cell>
          <cell r="R355">
            <v>1330533</v>
          </cell>
          <cell r="T355">
            <v>147837</v>
          </cell>
          <cell r="U355">
            <v>147837</v>
          </cell>
          <cell r="V355">
            <v>147837</v>
          </cell>
          <cell r="W355">
            <v>1774044</v>
          </cell>
          <cell r="Y355">
            <v>147837</v>
          </cell>
          <cell r="Z355">
            <v>147837</v>
          </cell>
          <cell r="AA355">
            <v>147837</v>
          </cell>
          <cell r="AB355">
            <v>147837</v>
          </cell>
          <cell r="AC355">
            <v>147837</v>
          </cell>
          <cell r="AD355">
            <v>147837</v>
          </cell>
          <cell r="AE355">
            <v>147837</v>
          </cell>
          <cell r="AF355">
            <v>147837</v>
          </cell>
          <cell r="AG355">
            <v>147837</v>
          </cell>
          <cell r="AH355">
            <v>147837</v>
          </cell>
          <cell r="AI355">
            <v>147837</v>
          </cell>
          <cell r="AJ355">
            <v>147837</v>
          </cell>
          <cell r="AK355">
            <v>1774044</v>
          </cell>
        </row>
        <row r="356">
          <cell r="E356">
            <v>9698</v>
          </cell>
          <cell r="F356" t="str">
            <v>PO.4108-2011  CONTAINER RACK 15109</v>
          </cell>
          <cell r="G356">
            <v>10</v>
          </cell>
          <cell r="H356" t="str">
            <v>OPE.B15.KEL2</v>
          </cell>
          <cell r="I356">
            <v>15109</v>
          </cell>
          <cell r="J356">
            <v>40724</v>
          </cell>
          <cell r="K356">
            <v>44347</v>
          </cell>
          <cell r="L356">
            <v>55</v>
          </cell>
          <cell r="M356">
            <v>120</v>
          </cell>
          <cell r="N356">
            <v>65</v>
          </cell>
          <cell r="O356">
            <v>22500000</v>
          </cell>
          <cell r="P356">
            <v>6504798</v>
          </cell>
          <cell r="Q356">
            <v>147837</v>
          </cell>
          <cell r="R356">
            <v>1330533</v>
          </cell>
          <cell r="T356">
            <v>147837</v>
          </cell>
          <cell r="U356">
            <v>147837</v>
          </cell>
          <cell r="V356">
            <v>147837</v>
          </cell>
          <cell r="W356">
            <v>1774044</v>
          </cell>
          <cell r="Y356">
            <v>147837</v>
          </cell>
          <cell r="Z356">
            <v>147837</v>
          </cell>
          <cell r="AA356">
            <v>147837</v>
          </cell>
          <cell r="AB356">
            <v>147837</v>
          </cell>
          <cell r="AC356">
            <v>147837</v>
          </cell>
          <cell r="AD356">
            <v>147837</v>
          </cell>
          <cell r="AE356">
            <v>147837</v>
          </cell>
          <cell r="AF356">
            <v>147837</v>
          </cell>
          <cell r="AG356">
            <v>147837</v>
          </cell>
          <cell r="AH356">
            <v>147837</v>
          </cell>
          <cell r="AI356">
            <v>147837</v>
          </cell>
          <cell r="AJ356">
            <v>147837</v>
          </cell>
          <cell r="AK356">
            <v>1774044</v>
          </cell>
        </row>
        <row r="357">
          <cell r="E357">
            <v>9699</v>
          </cell>
          <cell r="F357" t="str">
            <v>PO.4108-2011  CONTAINER RACK 15110</v>
          </cell>
          <cell r="G357">
            <v>10</v>
          </cell>
          <cell r="H357" t="str">
            <v>OPE.B15.KEL2</v>
          </cell>
          <cell r="I357">
            <v>15110</v>
          </cell>
          <cell r="J357">
            <v>40724</v>
          </cell>
          <cell r="K357">
            <v>44347</v>
          </cell>
          <cell r="L357">
            <v>55</v>
          </cell>
          <cell r="M357">
            <v>120</v>
          </cell>
          <cell r="N357">
            <v>65</v>
          </cell>
          <cell r="O357">
            <v>22500000</v>
          </cell>
          <cell r="P357">
            <v>6504798</v>
          </cell>
          <cell r="Q357">
            <v>147837</v>
          </cell>
          <cell r="R357">
            <v>1330533</v>
          </cell>
          <cell r="T357">
            <v>147837</v>
          </cell>
          <cell r="U357">
            <v>147837</v>
          </cell>
          <cell r="V357">
            <v>147837</v>
          </cell>
          <cell r="W357">
            <v>1774044</v>
          </cell>
          <cell r="Y357">
            <v>147837</v>
          </cell>
          <cell r="Z357">
            <v>147837</v>
          </cell>
          <cell r="AA357">
            <v>147837</v>
          </cell>
          <cell r="AB357">
            <v>147837</v>
          </cell>
          <cell r="AC357">
            <v>147837</v>
          </cell>
          <cell r="AD357">
            <v>147837</v>
          </cell>
          <cell r="AE357">
            <v>147837</v>
          </cell>
          <cell r="AF357">
            <v>147837</v>
          </cell>
          <cell r="AG357">
            <v>147837</v>
          </cell>
          <cell r="AH357">
            <v>147837</v>
          </cell>
          <cell r="AI357">
            <v>147837</v>
          </cell>
          <cell r="AJ357">
            <v>147837</v>
          </cell>
          <cell r="AK357">
            <v>1774044</v>
          </cell>
        </row>
        <row r="358">
          <cell r="E358">
            <v>9700</v>
          </cell>
          <cell r="F358" t="str">
            <v>PO.4108-2011  CONTAINER RACK 15111</v>
          </cell>
          <cell r="G358">
            <v>10</v>
          </cell>
          <cell r="H358" t="str">
            <v>OPE.B15.KEL2</v>
          </cell>
          <cell r="I358">
            <v>15111</v>
          </cell>
          <cell r="J358">
            <v>40724</v>
          </cell>
          <cell r="K358">
            <v>44347</v>
          </cell>
          <cell r="L358">
            <v>55</v>
          </cell>
          <cell r="M358">
            <v>120</v>
          </cell>
          <cell r="N358">
            <v>65</v>
          </cell>
          <cell r="O358">
            <v>22500000</v>
          </cell>
          <cell r="P358">
            <v>6504798</v>
          </cell>
          <cell r="Q358">
            <v>147837</v>
          </cell>
          <cell r="R358">
            <v>1330533</v>
          </cell>
          <cell r="T358">
            <v>147837</v>
          </cell>
          <cell r="U358">
            <v>147837</v>
          </cell>
          <cell r="V358">
            <v>147837</v>
          </cell>
          <cell r="W358">
            <v>1774044</v>
          </cell>
          <cell r="Y358">
            <v>147837</v>
          </cell>
          <cell r="Z358">
            <v>147837</v>
          </cell>
          <cell r="AA358">
            <v>147837</v>
          </cell>
          <cell r="AB358">
            <v>147837</v>
          </cell>
          <cell r="AC358">
            <v>147837</v>
          </cell>
          <cell r="AD358">
            <v>147837</v>
          </cell>
          <cell r="AE358">
            <v>147837</v>
          </cell>
          <cell r="AF358">
            <v>147837</v>
          </cell>
          <cell r="AG358">
            <v>147837</v>
          </cell>
          <cell r="AH358">
            <v>147837</v>
          </cell>
          <cell r="AI358">
            <v>147837</v>
          </cell>
          <cell r="AJ358">
            <v>147837</v>
          </cell>
          <cell r="AK358">
            <v>1774044</v>
          </cell>
        </row>
        <row r="359">
          <cell r="E359">
            <v>9701</v>
          </cell>
          <cell r="F359" t="str">
            <v>PO.4108-2011  CONTAINER RACK 15112</v>
          </cell>
          <cell r="G359">
            <v>10</v>
          </cell>
          <cell r="H359" t="str">
            <v>OPE.B15.KEL2</v>
          </cell>
          <cell r="I359">
            <v>15112</v>
          </cell>
          <cell r="J359">
            <v>40724</v>
          </cell>
          <cell r="K359">
            <v>44347</v>
          </cell>
          <cell r="L359">
            <v>55</v>
          </cell>
          <cell r="M359">
            <v>120</v>
          </cell>
          <cell r="N359">
            <v>65</v>
          </cell>
          <cell r="O359">
            <v>22500000</v>
          </cell>
          <cell r="P359">
            <v>6504798</v>
          </cell>
          <cell r="Q359">
            <v>147837</v>
          </cell>
          <cell r="R359">
            <v>1330533</v>
          </cell>
          <cell r="T359">
            <v>147837</v>
          </cell>
          <cell r="U359">
            <v>147837</v>
          </cell>
          <cell r="V359">
            <v>147837</v>
          </cell>
          <cell r="W359">
            <v>1774044</v>
          </cell>
          <cell r="Y359">
            <v>147837</v>
          </cell>
          <cell r="Z359">
            <v>147837</v>
          </cell>
          <cell r="AA359">
            <v>147837</v>
          </cell>
          <cell r="AB359">
            <v>147837</v>
          </cell>
          <cell r="AC359">
            <v>147837</v>
          </cell>
          <cell r="AD359">
            <v>147837</v>
          </cell>
          <cell r="AE359">
            <v>147837</v>
          </cell>
          <cell r="AF359">
            <v>147837</v>
          </cell>
          <cell r="AG359">
            <v>147837</v>
          </cell>
          <cell r="AH359">
            <v>147837</v>
          </cell>
          <cell r="AI359">
            <v>147837</v>
          </cell>
          <cell r="AJ359">
            <v>147837</v>
          </cell>
          <cell r="AK359">
            <v>1774044</v>
          </cell>
        </row>
        <row r="360">
          <cell r="E360">
            <v>9702</v>
          </cell>
          <cell r="F360" t="str">
            <v>PO.4108-2011  CONTAINER RACK 15113</v>
          </cell>
          <cell r="G360">
            <v>10</v>
          </cell>
          <cell r="H360" t="str">
            <v>OPE.B15.KEL2</v>
          </cell>
          <cell r="I360">
            <v>15113</v>
          </cell>
          <cell r="J360">
            <v>40724</v>
          </cell>
          <cell r="K360">
            <v>44347</v>
          </cell>
          <cell r="L360">
            <v>55</v>
          </cell>
          <cell r="M360">
            <v>120</v>
          </cell>
          <cell r="N360">
            <v>65</v>
          </cell>
          <cell r="O360">
            <v>22500000</v>
          </cell>
          <cell r="P360">
            <v>6504798</v>
          </cell>
          <cell r="Q360">
            <v>147837</v>
          </cell>
          <cell r="R360">
            <v>1330533</v>
          </cell>
          <cell r="T360">
            <v>147837</v>
          </cell>
          <cell r="U360">
            <v>147837</v>
          </cell>
          <cell r="V360">
            <v>147837</v>
          </cell>
          <cell r="W360">
            <v>1774044</v>
          </cell>
          <cell r="Y360">
            <v>147837</v>
          </cell>
          <cell r="Z360">
            <v>147837</v>
          </cell>
          <cell r="AA360">
            <v>147837</v>
          </cell>
          <cell r="AB360">
            <v>147837</v>
          </cell>
          <cell r="AC360">
            <v>147837</v>
          </cell>
          <cell r="AD360">
            <v>147837</v>
          </cell>
          <cell r="AE360">
            <v>147837</v>
          </cell>
          <cell r="AF360">
            <v>147837</v>
          </cell>
          <cell r="AG360">
            <v>147837</v>
          </cell>
          <cell r="AH360">
            <v>147837</v>
          </cell>
          <cell r="AI360">
            <v>147837</v>
          </cell>
          <cell r="AJ360">
            <v>147837</v>
          </cell>
          <cell r="AK360">
            <v>1774044</v>
          </cell>
        </row>
        <row r="361">
          <cell r="E361">
            <v>9703</v>
          </cell>
          <cell r="F361" t="str">
            <v>PO.4108-2011  CONTAINER RACK 15114</v>
          </cell>
          <cell r="G361">
            <v>10</v>
          </cell>
          <cell r="H361" t="str">
            <v>OPE.B15.KEL2</v>
          </cell>
          <cell r="I361">
            <v>15114</v>
          </cell>
          <cell r="J361">
            <v>40724</v>
          </cell>
          <cell r="K361">
            <v>44347</v>
          </cell>
          <cell r="L361">
            <v>55</v>
          </cell>
          <cell r="M361">
            <v>120</v>
          </cell>
          <cell r="N361">
            <v>65</v>
          </cell>
          <cell r="O361">
            <v>22500000</v>
          </cell>
          <cell r="P361">
            <v>6504798</v>
          </cell>
          <cell r="Q361">
            <v>147837</v>
          </cell>
          <cell r="R361">
            <v>1330533</v>
          </cell>
          <cell r="T361">
            <v>147837</v>
          </cell>
          <cell r="U361">
            <v>147837</v>
          </cell>
          <cell r="V361">
            <v>147837</v>
          </cell>
          <cell r="W361">
            <v>1774044</v>
          </cell>
          <cell r="Y361">
            <v>147837</v>
          </cell>
          <cell r="Z361">
            <v>147837</v>
          </cell>
          <cell r="AA361">
            <v>147837</v>
          </cell>
          <cell r="AB361">
            <v>147837</v>
          </cell>
          <cell r="AC361">
            <v>147837</v>
          </cell>
          <cell r="AD361">
            <v>147837</v>
          </cell>
          <cell r="AE361">
            <v>147837</v>
          </cell>
          <cell r="AF361">
            <v>147837</v>
          </cell>
          <cell r="AG361">
            <v>147837</v>
          </cell>
          <cell r="AH361">
            <v>147837</v>
          </cell>
          <cell r="AI361">
            <v>147837</v>
          </cell>
          <cell r="AJ361">
            <v>147837</v>
          </cell>
          <cell r="AK361">
            <v>1774044</v>
          </cell>
        </row>
        <row r="362">
          <cell r="E362">
            <v>9704</v>
          </cell>
          <cell r="F362" t="str">
            <v>PO.4108-2011  CONTAINER RACK 15115</v>
          </cell>
          <cell r="G362">
            <v>10</v>
          </cell>
          <cell r="H362" t="str">
            <v>OPE.B15.KEL2</v>
          </cell>
          <cell r="I362">
            <v>15115</v>
          </cell>
          <cell r="J362">
            <v>40724</v>
          </cell>
          <cell r="K362">
            <v>44347</v>
          </cell>
          <cell r="L362">
            <v>55</v>
          </cell>
          <cell r="M362">
            <v>120</v>
          </cell>
          <cell r="N362">
            <v>65</v>
          </cell>
          <cell r="O362">
            <v>22500000</v>
          </cell>
          <cell r="P362">
            <v>6504798</v>
          </cell>
          <cell r="Q362">
            <v>147837</v>
          </cell>
          <cell r="R362">
            <v>1330533</v>
          </cell>
          <cell r="T362">
            <v>147837</v>
          </cell>
          <cell r="U362">
            <v>147837</v>
          </cell>
          <cell r="V362">
            <v>147837</v>
          </cell>
          <cell r="W362">
            <v>1774044</v>
          </cell>
          <cell r="Y362">
            <v>147837</v>
          </cell>
          <cell r="Z362">
            <v>147837</v>
          </cell>
          <cell r="AA362">
            <v>147837</v>
          </cell>
          <cell r="AB362">
            <v>147837</v>
          </cell>
          <cell r="AC362">
            <v>147837</v>
          </cell>
          <cell r="AD362">
            <v>147837</v>
          </cell>
          <cell r="AE362">
            <v>147837</v>
          </cell>
          <cell r="AF362">
            <v>147837</v>
          </cell>
          <cell r="AG362">
            <v>147837</v>
          </cell>
          <cell r="AH362">
            <v>147837</v>
          </cell>
          <cell r="AI362">
            <v>147837</v>
          </cell>
          <cell r="AJ362">
            <v>147837</v>
          </cell>
          <cell r="AK362">
            <v>1774044</v>
          </cell>
        </row>
        <row r="363">
          <cell r="E363">
            <v>9762</v>
          </cell>
          <cell r="F363" t="str">
            <v>PO.5153-2011  PAX STEP MANUAL 95057</v>
          </cell>
          <cell r="G363">
            <v>10</v>
          </cell>
          <cell r="H363" t="str">
            <v>OPE.B05.KEL2</v>
          </cell>
          <cell r="I363">
            <v>95057</v>
          </cell>
          <cell r="J363">
            <v>40689</v>
          </cell>
          <cell r="K363">
            <v>44316</v>
          </cell>
          <cell r="L363">
            <v>56</v>
          </cell>
          <cell r="M363">
            <v>120</v>
          </cell>
          <cell r="N363">
            <v>64</v>
          </cell>
          <cell r="O363">
            <v>57575000</v>
          </cell>
          <cell r="P363">
            <v>16118007</v>
          </cell>
          <cell r="Q363">
            <v>374837</v>
          </cell>
          <cell r="R363">
            <v>3373533</v>
          </cell>
          <cell r="T363">
            <v>374837</v>
          </cell>
          <cell r="U363">
            <v>374837</v>
          </cell>
          <cell r="V363">
            <v>374837</v>
          </cell>
          <cell r="W363">
            <v>4498044</v>
          </cell>
          <cell r="Y363">
            <v>374837</v>
          </cell>
          <cell r="Z363">
            <v>374837</v>
          </cell>
          <cell r="AA363">
            <v>374837</v>
          </cell>
          <cell r="AB363">
            <v>374837</v>
          </cell>
          <cell r="AC363">
            <v>374837</v>
          </cell>
          <cell r="AD363">
            <v>374837</v>
          </cell>
          <cell r="AE363">
            <v>374837</v>
          </cell>
          <cell r="AF363">
            <v>374837</v>
          </cell>
          <cell r="AG363">
            <v>374837</v>
          </cell>
          <cell r="AH363">
            <v>374837</v>
          </cell>
          <cell r="AI363">
            <v>374837</v>
          </cell>
          <cell r="AJ363">
            <v>374837</v>
          </cell>
          <cell r="AK363">
            <v>4498044</v>
          </cell>
        </row>
        <row r="364">
          <cell r="E364">
            <v>9763</v>
          </cell>
          <cell r="F364" t="str">
            <v>PO.5153-2011  PAX STEP MANUAL 95058</v>
          </cell>
          <cell r="G364">
            <v>10</v>
          </cell>
          <cell r="H364" t="str">
            <v>OPE.B05.KEL2</v>
          </cell>
          <cell r="I364">
            <v>95058</v>
          </cell>
          <cell r="J364">
            <v>40689</v>
          </cell>
          <cell r="K364">
            <v>44316</v>
          </cell>
          <cell r="L364">
            <v>56</v>
          </cell>
          <cell r="M364">
            <v>120</v>
          </cell>
          <cell r="N364">
            <v>64</v>
          </cell>
          <cell r="O364">
            <v>57575000</v>
          </cell>
          <cell r="P364">
            <v>16118007</v>
          </cell>
          <cell r="Q364">
            <v>374837</v>
          </cell>
          <cell r="R364">
            <v>3373533</v>
          </cell>
          <cell r="T364">
            <v>374837</v>
          </cell>
          <cell r="U364">
            <v>374837</v>
          </cell>
          <cell r="V364">
            <v>374837</v>
          </cell>
          <cell r="W364">
            <v>4498044</v>
          </cell>
          <cell r="Y364">
            <v>374837</v>
          </cell>
          <cell r="Z364">
            <v>374837</v>
          </cell>
          <cell r="AA364">
            <v>374837</v>
          </cell>
          <cell r="AB364">
            <v>374837</v>
          </cell>
          <cell r="AC364">
            <v>374837</v>
          </cell>
          <cell r="AD364">
            <v>374837</v>
          </cell>
          <cell r="AE364">
            <v>374837</v>
          </cell>
          <cell r="AF364">
            <v>374837</v>
          </cell>
          <cell r="AG364">
            <v>374837</v>
          </cell>
          <cell r="AH364">
            <v>374837</v>
          </cell>
          <cell r="AI364">
            <v>374837</v>
          </cell>
          <cell r="AJ364">
            <v>374837</v>
          </cell>
          <cell r="AK364">
            <v>4498044</v>
          </cell>
        </row>
        <row r="365">
          <cell r="E365">
            <v>9764</v>
          </cell>
          <cell r="F365" t="str">
            <v>PO.5154-2011  PAX STEP MANUAL 95061</v>
          </cell>
          <cell r="G365">
            <v>10</v>
          </cell>
          <cell r="H365" t="str">
            <v>OPE.B05.KEL2</v>
          </cell>
          <cell r="I365">
            <v>95061</v>
          </cell>
          <cell r="J365">
            <v>40673</v>
          </cell>
          <cell r="K365">
            <v>44316</v>
          </cell>
          <cell r="L365">
            <v>56</v>
          </cell>
          <cell r="M365">
            <v>120</v>
          </cell>
          <cell r="N365">
            <v>64</v>
          </cell>
          <cell r="O365">
            <v>57575000</v>
          </cell>
          <cell r="P365">
            <v>16118007</v>
          </cell>
          <cell r="Q365">
            <v>374837</v>
          </cell>
          <cell r="R365">
            <v>3373533</v>
          </cell>
          <cell r="T365">
            <v>374837</v>
          </cell>
          <cell r="U365">
            <v>374837</v>
          </cell>
          <cell r="V365">
            <v>374837</v>
          </cell>
          <cell r="W365">
            <v>4498044</v>
          </cell>
          <cell r="Y365">
            <v>374837</v>
          </cell>
          <cell r="Z365">
            <v>374837</v>
          </cell>
          <cell r="AA365">
            <v>374837</v>
          </cell>
          <cell r="AB365">
            <v>374837</v>
          </cell>
          <cell r="AC365">
            <v>374837</v>
          </cell>
          <cell r="AD365">
            <v>374837</v>
          </cell>
          <cell r="AE365">
            <v>374837</v>
          </cell>
          <cell r="AF365">
            <v>374837</v>
          </cell>
          <cell r="AG365">
            <v>374837</v>
          </cell>
          <cell r="AH365">
            <v>374837</v>
          </cell>
          <cell r="AI365">
            <v>374837</v>
          </cell>
          <cell r="AJ365">
            <v>374837</v>
          </cell>
          <cell r="AK365">
            <v>4498044</v>
          </cell>
        </row>
        <row r="366">
          <cell r="E366">
            <v>9765</v>
          </cell>
          <cell r="F366" t="str">
            <v>PO.5154-2011  PAX STEP MANUAL 95062</v>
          </cell>
          <cell r="G366">
            <v>10</v>
          </cell>
          <cell r="H366" t="str">
            <v>OPE.B05.KEL2</v>
          </cell>
          <cell r="I366">
            <v>95062</v>
          </cell>
          <cell r="J366">
            <v>40673</v>
          </cell>
          <cell r="K366">
            <v>44316</v>
          </cell>
          <cell r="L366">
            <v>56</v>
          </cell>
          <cell r="M366">
            <v>120</v>
          </cell>
          <cell r="N366">
            <v>64</v>
          </cell>
          <cell r="O366">
            <v>57575000</v>
          </cell>
          <cell r="P366">
            <v>16118007</v>
          </cell>
          <cell r="Q366">
            <v>374837</v>
          </cell>
          <cell r="R366">
            <v>3373533</v>
          </cell>
          <cell r="T366">
            <v>374837</v>
          </cell>
          <cell r="U366">
            <v>374837</v>
          </cell>
          <cell r="V366">
            <v>374837</v>
          </cell>
          <cell r="W366">
            <v>4498044</v>
          </cell>
          <cell r="Y366">
            <v>374837</v>
          </cell>
          <cell r="Z366">
            <v>374837</v>
          </cell>
          <cell r="AA366">
            <v>374837</v>
          </cell>
          <cell r="AB366">
            <v>374837</v>
          </cell>
          <cell r="AC366">
            <v>374837</v>
          </cell>
          <cell r="AD366">
            <v>374837</v>
          </cell>
          <cell r="AE366">
            <v>374837</v>
          </cell>
          <cell r="AF366">
            <v>374837</v>
          </cell>
          <cell r="AG366">
            <v>374837</v>
          </cell>
          <cell r="AH366">
            <v>374837</v>
          </cell>
          <cell r="AI366">
            <v>374837</v>
          </cell>
          <cell r="AJ366">
            <v>374837</v>
          </cell>
          <cell r="AK366">
            <v>4498044</v>
          </cell>
        </row>
        <row r="367">
          <cell r="E367">
            <v>9766</v>
          </cell>
          <cell r="F367" t="str">
            <v>PO.5154-2011  PAX STEP MANUAL 95060</v>
          </cell>
          <cell r="G367">
            <v>10</v>
          </cell>
          <cell r="H367" t="str">
            <v>OPE.B05.KEL2</v>
          </cell>
          <cell r="I367">
            <v>95060</v>
          </cell>
          <cell r="J367">
            <v>40730</v>
          </cell>
          <cell r="K367">
            <v>44377</v>
          </cell>
          <cell r="L367">
            <v>54</v>
          </cell>
          <cell r="M367">
            <v>120</v>
          </cell>
          <cell r="N367">
            <v>66</v>
          </cell>
          <cell r="O367">
            <v>57575000</v>
          </cell>
          <cell r="P367">
            <v>17174371</v>
          </cell>
          <cell r="Q367">
            <v>381652</v>
          </cell>
          <cell r="R367">
            <v>3434868</v>
          </cell>
          <cell r="T367">
            <v>381652</v>
          </cell>
          <cell r="U367">
            <v>381652</v>
          </cell>
          <cell r="V367">
            <v>381652</v>
          </cell>
          <cell r="W367">
            <v>4579824</v>
          </cell>
          <cell r="Y367">
            <v>381652</v>
          </cell>
          <cell r="Z367">
            <v>381652</v>
          </cell>
          <cell r="AA367">
            <v>381652</v>
          </cell>
          <cell r="AB367">
            <v>381652</v>
          </cell>
          <cell r="AC367">
            <v>381652</v>
          </cell>
          <cell r="AD367">
            <v>381652</v>
          </cell>
          <cell r="AE367">
            <v>381652</v>
          </cell>
          <cell r="AF367">
            <v>381652</v>
          </cell>
          <cell r="AG367">
            <v>381652</v>
          </cell>
          <cell r="AH367">
            <v>381652</v>
          </cell>
          <cell r="AI367">
            <v>381652</v>
          </cell>
          <cell r="AJ367">
            <v>381652</v>
          </cell>
          <cell r="AK367">
            <v>4579824</v>
          </cell>
        </row>
        <row r="368">
          <cell r="E368">
            <v>9767</v>
          </cell>
          <cell r="F368" t="str">
            <v>PO.5154-2011  PAX STEP MANUAL 95059</v>
          </cell>
          <cell r="G368">
            <v>10</v>
          </cell>
          <cell r="H368" t="str">
            <v>OPE.B05.KEL2</v>
          </cell>
          <cell r="I368">
            <v>95059</v>
          </cell>
          <cell r="J368">
            <v>40730</v>
          </cell>
          <cell r="K368">
            <v>44377</v>
          </cell>
          <cell r="L368">
            <v>54</v>
          </cell>
          <cell r="M368">
            <v>120</v>
          </cell>
          <cell r="N368">
            <v>66</v>
          </cell>
          <cell r="O368">
            <v>57575000</v>
          </cell>
          <cell r="P368">
            <v>17174371</v>
          </cell>
          <cell r="Q368">
            <v>381652</v>
          </cell>
          <cell r="R368">
            <v>3434868</v>
          </cell>
          <cell r="T368">
            <v>381652</v>
          </cell>
          <cell r="U368">
            <v>381652</v>
          </cell>
          <cell r="V368">
            <v>381652</v>
          </cell>
          <cell r="W368">
            <v>4579824</v>
          </cell>
          <cell r="Y368">
            <v>381652</v>
          </cell>
          <cell r="Z368">
            <v>381652</v>
          </cell>
          <cell r="AA368">
            <v>381652</v>
          </cell>
          <cell r="AB368">
            <v>381652</v>
          </cell>
          <cell r="AC368">
            <v>381652</v>
          </cell>
          <cell r="AD368">
            <v>381652</v>
          </cell>
          <cell r="AE368">
            <v>381652</v>
          </cell>
          <cell r="AF368">
            <v>381652</v>
          </cell>
          <cell r="AG368">
            <v>381652</v>
          </cell>
          <cell r="AH368">
            <v>381652</v>
          </cell>
          <cell r="AI368">
            <v>381652</v>
          </cell>
          <cell r="AJ368">
            <v>381652</v>
          </cell>
          <cell r="AK368">
            <v>4579824</v>
          </cell>
        </row>
        <row r="369">
          <cell r="E369">
            <v>10168</v>
          </cell>
          <cell r="F369" t="str">
            <v>PO.5546-2011  TOW BAR 16076</v>
          </cell>
          <cell r="G369">
            <v>15</v>
          </cell>
          <cell r="H369" t="str">
            <v>OPE.B16.KEL2</v>
          </cell>
          <cell r="I369">
            <v>16076</v>
          </cell>
          <cell r="J369">
            <v>40749</v>
          </cell>
          <cell r="K369">
            <v>46203</v>
          </cell>
          <cell r="L369">
            <v>54</v>
          </cell>
          <cell r="M369">
            <v>180</v>
          </cell>
          <cell r="N369">
            <v>126</v>
          </cell>
          <cell r="O369">
            <v>62363900</v>
          </cell>
          <cell r="P369">
            <v>22736848</v>
          </cell>
          <cell r="Q369">
            <v>216541</v>
          </cell>
          <cell r="R369">
            <v>1948869</v>
          </cell>
          <cell r="T369">
            <v>216541</v>
          </cell>
          <cell r="U369">
            <v>216541</v>
          </cell>
          <cell r="V369">
            <v>216541</v>
          </cell>
          <cell r="W369">
            <v>2598492</v>
          </cell>
          <cell r="Y369">
            <v>216541</v>
          </cell>
          <cell r="Z369">
            <v>216541</v>
          </cell>
          <cell r="AA369">
            <v>216541</v>
          </cell>
          <cell r="AB369">
            <v>216541</v>
          </cell>
          <cell r="AC369">
            <v>216541</v>
          </cell>
          <cell r="AD369">
            <v>216541</v>
          </cell>
          <cell r="AE369">
            <v>216541</v>
          </cell>
          <cell r="AF369">
            <v>216541</v>
          </cell>
          <cell r="AG369">
            <v>216541</v>
          </cell>
          <cell r="AH369">
            <v>216541</v>
          </cell>
          <cell r="AI369">
            <v>216541</v>
          </cell>
          <cell r="AJ369">
            <v>216541</v>
          </cell>
          <cell r="AK369">
            <v>2598492</v>
          </cell>
        </row>
        <row r="370">
          <cell r="E370">
            <v>10169</v>
          </cell>
          <cell r="F370" t="str">
            <v>PO.6833-2011  WORKING STEP 21005</v>
          </cell>
          <cell r="G370">
            <v>10</v>
          </cell>
          <cell r="H370" t="str">
            <v>OPE.B20.KEL2</v>
          </cell>
          <cell r="I370">
            <v>21005</v>
          </cell>
          <cell r="J370">
            <v>40742</v>
          </cell>
          <cell r="K370">
            <v>44377</v>
          </cell>
          <cell r="L370">
            <v>54</v>
          </cell>
          <cell r="M370">
            <v>120</v>
          </cell>
          <cell r="N370">
            <v>66</v>
          </cell>
          <cell r="O370">
            <v>12000000</v>
          </cell>
          <cell r="P370">
            <v>3579555</v>
          </cell>
          <cell r="Q370">
            <v>79545</v>
          </cell>
          <cell r="R370">
            <v>715905</v>
          </cell>
          <cell r="T370">
            <v>79545</v>
          </cell>
          <cell r="U370">
            <v>79545</v>
          </cell>
          <cell r="V370">
            <v>79545</v>
          </cell>
          <cell r="W370">
            <v>954540</v>
          </cell>
          <cell r="Y370">
            <v>79545</v>
          </cell>
          <cell r="Z370">
            <v>79545</v>
          </cell>
          <cell r="AA370">
            <v>79545</v>
          </cell>
          <cell r="AB370">
            <v>79545</v>
          </cell>
          <cell r="AC370">
            <v>79545</v>
          </cell>
          <cell r="AD370">
            <v>79545</v>
          </cell>
          <cell r="AE370">
            <v>79545</v>
          </cell>
          <cell r="AF370">
            <v>79545</v>
          </cell>
          <cell r="AG370">
            <v>79545</v>
          </cell>
          <cell r="AH370">
            <v>79545</v>
          </cell>
          <cell r="AI370">
            <v>79545</v>
          </cell>
          <cell r="AJ370">
            <v>79545</v>
          </cell>
          <cell r="AK370">
            <v>954540</v>
          </cell>
        </row>
        <row r="371">
          <cell r="E371">
            <v>10170</v>
          </cell>
          <cell r="F371" t="str">
            <v>PO.6833-2011  WORKING STEP 21006</v>
          </cell>
          <cell r="G371">
            <v>10</v>
          </cell>
          <cell r="H371" t="str">
            <v>OPE.B20.KEL2</v>
          </cell>
          <cell r="I371">
            <v>21006</v>
          </cell>
          <cell r="J371">
            <v>40742</v>
          </cell>
          <cell r="K371">
            <v>44377</v>
          </cell>
          <cell r="L371">
            <v>54</v>
          </cell>
          <cell r="M371">
            <v>120</v>
          </cell>
          <cell r="N371">
            <v>66</v>
          </cell>
          <cell r="O371">
            <v>12000000</v>
          </cell>
          <cell r="P371">
            <v>3579555</v>
          </cell>
          <cell r="Q371">
            <v>79545</v>
          </cell>
          <cell r="R371">
            <v>715905</v>
          </cell>
          <cell r="T371">
            <v>79545</v>
          </cell>
          <cell r="U371">
            <v>79545</v>
          </cell>
          <cell r="V371">
            <v>79545</v>
          </cell>
          <cell r="W371">
            <v>954540</v>
          </cell>
          <cell r="Y371">
            <v>79545</v>
          </cell>
          <cell r="Z371">
            <v>79545</v>
          </cell>
          <cell r="AA371">
            <v>79545</v>
          </cell>
          <cell r="AB371">
            <v>79545</v>
          </cell>
          <cell r="AC371">
            <v>79545</v>
          </cell>
          <cell r="AD371">
            <v>79545</v>
          </cell>
          <cell r="AE371">
            <v>79545</v>
          </cell>
          <cell r="AF371">
            <v>79545</v>
          </cell>
          <cell r="AG371">
            <v>79545</v>
          </cell>
          <cell r="AH371">
            <v>79545</v>
          </cell>
          <cell r="AI371">
            <v>79545</v>
          </cell>
          <cell r="AJ371">
            <v>79545</v>
          </cell>
          <cell r="AK371">
            <v>954540</v>
          </cell>
        </row>
        <row r="372">
          <cell r="E372">
            <v>10172</v>
          </cell>
          <cell r="F372" t="str">
            <v>PO.5139-2011  CONVEYOR BELT MANUAL 92052</v>
          </cell>
          <cell r="G372">
            <v>10</v>
          </cell>
          <cell r="H372" t="str">
            <v>OPE.B02.KEL2</v>
          </cell>
          <cell r="I372">
            <v>92052</v>
          </cell>
          <cell r="J372">
            <v>40689</v>
          </cell>
          <cell r="K372">
            <v>44316</v>
          </cell>
          <cell r="L372">
            <v>56</v>
          </cell>
          <cell r="M372">
            <v>120</v>
          </cell>
          <cell r="N372">
            <v>64</v>
          </cell>
          <cell r="O372">
            <v>146250000</v>
          </cell>
          <cell r="P372">
            <v>40942392</v>
          </cell>
          <cell r="Q372">
            <v>952148</v>
          </cell>
          <cell r="R372">
            <v>8569332</v>
          </cell>
          <cell r="T372">
            <v>952148</v>
          </cell>
          <cell r="U372">
            <v>952148</v>
          </cell>
          <cell r="V372">
            <v>952148</v>
          </cell>
          <cell r="W372">
            <v>11425776</v>
          </cell>
          <cell r="Y372">
            <v>952148</v>
          </cell>
          <cell r="Z372">
            <v>952148</v>
          </cell>
          <cell r="AA372">
            <v>952148</v>
          </cell>
          <cell r="AB372">
            <v>952148</v>
          </cell>
          <cell r="AC372">
            <v>952148</v>
          </cell>
          <cell r="AD372">
            <v>952148</v>
          </cell>
          <cell r="AE372">
            <v>952148</v>
          </cell>
          <cell r="AF372">
            <v>952148</v>
          </cell>
          <cell r="AG372">
            <v>952148</v>
          </cell>
          <cell r="AH372">
            <v>952148</v>
          </cell>
          <cell r="AI372">
            <v>952148</v>
          </cell>
          <cell r="AJ372">
            <v>952148</v>
          </cell>
          <cell r="AK372">
            <v>11425776</v>
          </cell>
        </row>
        <row r="373">
          <cell r="E373">
            <v>10173</v>
          </cell>
          <cell r="F373" t="str">
            <v>PO.5139-2011  CONVEYOR BELT MANUAL 92053</v>
          </cell>
          <cell r="G373">
            <v>10</v>
          </cell>
          <cell r="H373" t="str">
            <v>OPE.B02.KEL2</v>
          </cell>
          <cell r="I373">
            <v>92053</v>
          </cell>
          <cell r="J373">
            <v>40689</v>
          </cell>
          <cell r="K373">
            <v>44316</v>
          </cell>
          <cell r="L373">
            <v>56</v>
          </cell>
          <cell r="M373">
            <v>120</v>
          </cell>
          <cell r="N373">
            <v>64</v>
          </cell>
          <cell r="O373">
            <v>146250000</v>
          </cell>
          <cell r="P373">
            <v>40942388</v>
          </cell>
          <cell r="Q373">
            <v>952148</v>
          </cell>
          <cell r="R373">
            <v>8569332</v>
          </cell>
          <cell r="T373">
            <v>952148</v>
          </cell>
          <cell r="U373">
            <v>952148</v>
          </cell>
          <cell r="V373">
            <v>952148</v>
          </cell>
          <cell r="W373">
            <v>11425776</v>
          </cell>
          <cell r="Y373">
            <v>952148</v>
          </cell>
          <cell r="Z373">
            <v>952148</v>
          </cell>
          <cell r="AA373">
            <v>952148</v>
          </cell>
          <cell r="AB373">
            <v>952148</v>
          </cell>
          <cell r="AC373">
            <v>952148</v>
          </cell>
          <cell r="AD373">
            <v>952148</v>
          </cell>
          <cell r="AE373">
            <v>952148</v>
          </cell>
          <cell r="AF373">
            <v>952148</v>
          </cell>
          <cell r="AG373">
            <v>952148</v>
          </cell>
          <cell r="AH373">
            <v>952148</v>
          </cell>
          <cell r="AI373">
            <v>952148</v>
          </cell>
          <cell r="AJ373">
            <v>952148</v>
          </cell>
          <cell r="AK373">
            <v>11425776</v>
          </cell>
        </row>
        <row r="374">
          <cell r="E374">
            <v>10254</v>
          </cell>
          <cell r="F374" t="str">
            <v>PO.7459-2011  WATER CART 90003</v>
          </cell>
          <cell r="G374">
            <v>10</v>
          </cell>
          <cell r="H374" t="str">
            <v>OPE.B10.KEL2</v>
          </cell>
          <cell r="I374">
            <v>90003</v>
          </cell>
          <cell r="J374">
            <v>40658</v>
          </cell>
          <cell r="K374">
            <v>44286</v>
          </cell>
          <cell r="L374">
            <v>57</v>
          </cell>
          <cell r="M374">
            <v>120</v>
          </cell>
          <cell r="N374">
            <v>63</v>
          </cell>
          <cell r="O374">
            <v>28000000</v>
          </cell>
          <cell r="P374">
            <v>7583324</v>
          </cell>
          <cell r="Q374">
            <v>180556</v>
          </cell>
          <cell r="R374">
            <v>1625004</v>
          </cell>
          <cell r="T374">
            <v>180556</v>
          </cell>
          <cell r="U374">
            <v>180556</v>
          </cell>
          <cell r="V374">
            <v>180556</v>
          </cell>
          <cell r="W374">
            <v>2166672</v>
          </cell>
          <cell r="Y374">
            <v>180556</v>
          </cell>
          <cell r="Z374">
            <v>180556</v>
          </cell>
          <cell r="AA374">
            <v>180556</v>
          </cell>
          <cell r="AB374">
            <v>180556</v>
          </cell>
          <cell r="AC374">
            <v>180556</v>
          </cell>
          <cell r="AD374">
            <v>180556</v>
          </cell>
          <cell r="AE374">
            <v>180556</v>
          </cell>
          <cell r="AF374">
            <v>180556</v>
          </cell>
          <cell r="AG374">
            <v>180556</v>
          </cell>
          <cell r="AH374">
            <v>180556</v>
          </cell>
          <cell r="AI374">
            <v>180556</v>
          </cell>
          <cell r="AJ374">
            <v>180556</v>
          </cell>
          <cell r="AK374">
            <v>2166672</v>
          </cell>
        </row>
        <row r="375">
          <cell r="E375">
            <v>10413</v>
          </cell>
          <cell r="F375" t="str">
            <v>PO.6124-2011  FUEL BOWSER 17002</v>
          </cell>
          <cell r="G375">
            <v>15</v>
          </cell>
          <cell r="H375" t="str">
            <v>OPE.B41.KEL2</v>
          </cell>
          <cell r="I375">
            <v>17002</v>
          </cell>
          <cell r="J375">
            <v>40896</v>
          </cell>
          <cell r="K375">
            <v>46356</v>
          </cell>
          <cell r="L375">
            <v>49</v>
          </cell>
          <cell r="M375">
            <v>180</v>
          </cell>
          <cell r="N375">
            <v>131</v>
          </cell>
          <cell r="O375">
            <v>145000000</v>
          </cell>
          <cell r="P375">
            <v>59609578</v>
          </cell>
          <cell r="Q375">
            <v>541905</v>
          </cell>
          <cell r="R375">
            <v>4877145</v>
          </cell>
          <cell r="T375">
            <v>541905</v>
          </cell>
          <cell r="U375">
            <v>541905</v>
          </cell>
          <cell r="V375">
            <v>541905</v>
          </cell>
          <cell r="W375">
            <v>6502860</v>
          </cell>
          <cell r="Y375">
            <v>541905</v>
          </cell>
          <cell r="Z375">
            <v>541905</v>
          </cell>
          <cell r="AA375">
            <v>541905</v>
          </cell>
          <cell r="AB375">
            <v>541905</v>
          </cell>
          <cell r="AC375">
            <v>541905</v>
          </cell>
          <cell r="AD375">
            <v>541905</v>
          </cell>
          <cell r="AE375">
            <v>541905</v>
          </cell>
          <cell r="AF375">
            <v>541905</v>
          </cell>
          <cell r="AG375">
            <v>541905</v>
          </cell>
          <cell r="AH375">
            <v>541905</v>
          </cell>
          <cell r="AI375">
            <v>541905</v>
          </cell>
          <cell r="AJ375">
            <v>541905</v>
          </cell>
          <cell r="AK375">
            <v>6502860</v>
          </cell>
        </row>
        <row r="376">
          <cell r="E376">
            <v>10572</v>
          </cell>
          <cell r="F376" t="str">
            <v>PO.8676-2011  PALLET DOLLIES 12301</v>
          </cell>
          <cell r="G376">
            <v>15</v>
          </cell>
          <cell r="H376" t="str">
            <v>OPE.B12.KEL2</v>
          </cell>
          <cell r="I376">
            <v>12301</v>
          </cell>
          <cell r="J376">
            <v>40959</v>
          </cell>
          <cell r="K376">
            <v>46418</v>
          </cell>
          <cell r="L376">
            <v>47</v>
          </cell>
          <cell r="M376">
            <v>180</v>
          </cell>
          <cell r="N376">
            <v>133</v>
          </cell>
          <cell r="O376">
            <v>49999667</v>
          </cell>
          <cell r="P376">
            <v>21491080</v>
          </cell>
          <cell r="Q376">
            <v>191885</v>
          </cell>
          <cell r="R376">
            <v>1726965</v>
          </cell>
          <cell r="T376">
            <v>191885</v>
          </cell>
          <cell r="U376">
            <v>191885</v>
          </cell>
          <cell r="V376">
            <v>191885</v>
          </cell>
          <cell r="W376">
            <v>2302620</v>
          </cell>
          <cell r="Y376">
            <v>191885</v>
          </cell>
          <cell r="Z376">
            <v>191885</v>
          </cell>
          <cell r="AA376">
            <v>191885</v>
          </cell>
          <cell r="AB376">
            <v>191885</v>
          </cell>
          <cell r="AC376">
            <v>191885</v>
          </cell>
          <cell r="AD376">
            <v>191885</v>
          </cell>
          <cell r="AE376">
            <v>191885</v>
          </cell>
          <cell r="AF376">
            <v>191885</v>
          </cell>
          <cell r="AG376">
            <v>191885</v>
          </cell>
          <cell r="AH376">
            <v>191885</v>
          </cell>
          <cell r="AI376">
            <v>191885</v>
          </cell>
          <cell r="AJ376">
            <v>191885</v>
          </cell>
          <cell r="AK376">
            <v>2302620</v>
          </cell>
        </row>
        <row r="377">
          <cell r="E377">
            <v>10573</v>
          </cell>
          <cell r="F377" t="str">
            <v>PO.8676-2011  PALLET DOLLIES 12300</v>
          </cell>
          <cell r="G377">
            <v>15</v>
          </cell>
          <cell r="H377" t="str">
            <v>OPE.B12.KEL2</v>
          </cell>
          <cell r="I377">
            <v>12300</v>
          </cell>
          <cell r="J377">
            <v>40959</v>
          </cell>
          <cell r="K377">
            <v>46418</v>
          </cell>
          <cell r="L377">
            <v>47</v>
          </cell>
          <cell r="M377">
            <v>180</v>
          </cell>
          <cell r="N377">
            <v>133</v>
          </cell>
          <cell r="O377">
            <v>49999667</v>
          </cell>
          <cell r="P377">
            <v>21491080</v>
          </cell>
          <cell r="Q377">
            <v>191885</v>
          </cell>
          <cell r="R377">
            <v>1726965</v>
          </cell>
          <cell r="T377">
            <v>191885</v>
          </cell>
          <cell r="U377">
            <v>191885</v>
          </cell>
          <cell r="V377">
            <v>191885</v>
          </cell>
          <cell r="W377">
            <v>2302620</v>
          </cell>
          <cell r="Y377">
            <v>191885</v>
          </cell>
          <cell r="Z377">
            <v>191885</v>
          </cell>
          <cell r="AA377">
            <v>191885</v>
          </cell>
          <cell r="AB377">
            <v>191885</v>
          </cell>
          <cell r="AC377">
            <v>191885</v>
          </cell>
          <cell r="AD377">
            <v>191885</v>
          </cell>
          <cell r="AE377">
            <v>191885</v>
          </cell>
          <cell r="AF377">
            <v>191885</v>
          </cell>
          <cell r="AG377">
            <v>191885</v>
          </cell>
          <cell r="AH377">
            <v>191885</v>
          </cell>
          <cell r="AI377">
            <v>191885</v>
          </cell>
          <cell r="AJ377">
            <v>191885</v>
          </cell>
          <cell r="AK377">
            <v>2302620</v>
          </cell>
        </row>
        <row r="378">
          <cell r="E378">
            <v>10574</v>
          </cell>
          <cell r="F378" t="str">
            <v>PO.8676-2011  PALLET DOLLIES 12299</v>
          </cell>
          <cell r="G378">
            <v>15</v>
          </cell>
          <cell r="H378" t="str">
            <v>OPE.B12.KEL2</v>
          </cell>
          <cell r="I378">
            <v>12299</v>
          </cell>
          <cell r="J378">
            <v>40959</v>
          </cell>
          <cell r="K378">
            <v>46418</v>
          </cell>
          <cell r="L378">
            <v>47</v>
          </cell>
          <cell r="M378">
            <v>180</v>
          </cell>
          <cell r="N378">
            <v>133</v>
          </cell>
          <cell r="O378">
            <v>49999667</v>
          </cell>
          <cell r="P378">
            <v>21491080</v>
          </cell>
          <cell r="Q378">
            <v>191885</v>
          </cell>
          <cell r="R378">
            <v>1726965</v>
          </cell>
          <cell r="T378">
            <v>191885</v>
          </cell>
          <cell r="U378">
            <v>191885</v>
          </cell>
          <cell r="V378">
            <v>191885</v>
          </cell>
          <cell r="W378">
            <v>2302620</v>
          </cell>
          <cell r="Y378">
            <v>191885</v>
          </cell>
          <cell r="Z378">
            <v>191885</v>
          </cell>
          <cell r="AA378">
            <v>191885</v>
          </cell>
          <cell r="AB378">
            <v>191885</v>
          </cell>
          <cell r="AC378">
            <v>191885</v>
          </cell>
          <cell r="AD378">
            <v>191885</v>
          </cell>
          <cell r="AE378">
            <v>191885</v>
          </cell>
          <cell r="AF378">
            <v>191885</v>
          </cell>
          <cell r="AG378">
            <v>191885</v>
          </cell>
          <cell r="AH378">
            <v>191885</v>
          </cell>
          <cell r="AI378">
            <v>191885</v>
          </cell>
          <cell r="AJ378">
            <v>191885</v>
          </cell>
          <cell r="AK378">
            <v>2302620</v>
          </cell>
        </row>
        <row r="379">
          <cell r="E379">
            <v>10575</v>
          </cell>
          <cell r="F379" t="str">
            <v>PO.8676-2011  PALLET DOLLIES 12035</v>
          </cell>
          <cell r="G379">
            <v>15</v>
          </cell>
          <cell r="H379" t="str">
            <v>OPE.B12.KEL2</v>
          </cell>
          <cell r="I379">
            <v>12035</v>
          </cell>
          <cell r="J379">
            <v>40959</v>
          </cell>
          <cell r="K379">
            <v>46418</v>
          </cell>
          <cell r="L379">
            <v>47</v>
          </cell>
          <cell r="M379">
            <v>180</v>
          </cell>
          <cell r="N379">
            <v>133</v>
          </cell>
          <cell r="O379">
            <v>49999667</v>
          </cell>
          <cell r="P379">
            <v>21491080</v>
          </cell>
          <cell r="Q379">
            <v>191885</v>
          </cell>
          <cell r="R379">
            <v>1726965</v>
          </cell>
          <cell r="T379">
            <v>191885</v>
          </cell>
          <cell r="U379">
            <v>191885</v>
          </cell>
          <cell r="V379">
            <v>191885</v>
          </cell>
          <cell r="W379">
            <v>2302620</v>
          </cell>
          <cell r="Y379">
            <v>191885</v>
          </cell>
          <cell r="Z379">
            <v>191885</v>
          </cell>
          <cell r="AA379">
            <v>191885</v>
          </cell>
          <cell r="AB379">
            <v>191885</v>
          </cell>
          <cell r="AC379">
            <v>191885</v>
          </cell>
          <cell r="AD379">
            <v>191885</v>
          </cell>
          <cell r="AE379">
            <v>191885</v>
          </cell>
          <cell r="AF379">
            <v>191885</v>
          </cell>
          <cell r="AG379">
            <v>191885</v>
          </cell>
          <cell r="AH379">
            <v>191885</v>
          </cell>
          <cell r="AI379">
            <v>191885</v>
          </cell>
          <cell r="AJ379">
            <v>191885</v>
          </cell>
          <cell r="AK379">
            <v>2302620</v>
          </cell>
        </row>
        <row r="380">
          <cell r="E380">
            <v>10576</v>
          </cell>
          <cell r="F380" t="str">
            <v>PO.8676-2011  PALLET DOLLIES 12297</v>
          </cell>
          <cell r="G380">
            <v>15</v>
          </cell>
          <cell r="H380" t="str">
            <v>OPE.B12.KEL2</v>
          </cell>
          <cell r="I380">
            <v>12297</v>
          </cell>
          <cell r="J380">
            <v>40959</v>
          </cell>
          <cell r="K380">
            <v>46418</v>
          </cell>
          <cell r="L380">
            <v>47</v>
          </cell>
          <cell r="M380">
            <v>180</v>
          </cell>
          <cell r="N380">
            <v>133</v>
          </cell>
          <cell r="O380">
            <v>49999667</v>
          </cell>
          <cell r="P380">
            <v>21491080</v>
          </cell>
          <cell r="Q380">
            <v>191885</v>
          </cell>
          <cell r="R380">
            <v>1726965</v>
          </cell>
          <cell r="T380">
            <v>191885</v>
          </cell>
          <cell r="U380">
            <v>191885</v>
          </cell>
          <cell r="V380">
            <v>191885</v>
          </cell>
          <cell r="W380">
            <v>2302620</v>
          </cell>
          <cell r="Y380">
            <v>191885</v>
          </cell>
          <cell r="Z380">
            <v>191885</v>
          </cell>
          <cell r="AA380">
            <v>191885</v>
          </cell>
          <cell r="AB380">
            <v>191885</v>
          </cell>
          <cell r="AC380">
            <v>191885</v>
          </cell>
          <cell r="AD380">
            <v>191885</v>
          </cell>
          <cell r="AE380">
            <v>191885</v>
          </cell>
          <cell r="AF380">
            <v>191885</v>
          </cell>
          <cell r="AG380">
            <v>191885</v>
          </cell>
          <cell r="AH380">
            <v>191885</v>
          </cell>
          <cell r="AI380">
            <v>191885</v>
          </cell>
          <cell r="AJ380">
            <v>191885</v>
          </cell>
          <cell r="AK380">
            <v>2302620</v>
          </cell>
        </row>
        <row r="381">
          <cell r="E381">
            <v>10577</v>
          </cell>
          <cell r="F381" t="str">
            <v>PO.8676-2011  PALLET DOLLIES 12296</v>
          </cell>
          <cell r="G381">
            <v>15</v>
          </cell>
          <cell r="H381" t="str">
            <v>OPE.B12.KEL2</v>
          </cell>
          <cell r="I381">
            <v>12296</v>
          </cell>
          <cell r="J381">
            <v>40959</v>
          </cell>
          <cell r="K381">
            <v>46418</v>
          </cell>
          <cell r="L381">
            <v>47</v>
          </cell>
          <cell r="M381">
            <v>180</v>
          </cell>
          <cell r="N381">
            <v>133</v>
          </cell>
          <cell r="O381">
            <v>49999667</v>
          </cell>
          <cell r="P381">
            <v>21491080</v>
          </cell>
          <cell r="Q381">
            <v>191885</v>
          </cell>
          <cell r="R381">
            <v>1726965</v>
          </cell>
          <cell r="T381">
            <v>191885</v>
          </cell>
          <cell r="U381">
            <v>191885</v>
          </cell>
          <cell r="V381">
            <v>191885</v>
          </cell>
          <cell r="W381">
            <v>2302620</v>
          </cell>
          <cell r="Y381">
            <v>191885</v>
          </cell>
          <cell r="Z381">
            <v>191885</v>
          </cell>
          <cell r="AA381">
            <v>191885</v>
          </cell>
          <cell r="AB381">
            <v>191885</v>
          </cell>
          <cell r="AC381">
            <v>191885</v>
          </cell>
          <cell r="AD381">
            <v>191885</v>
          </cell>
          <cell r="AE381">
            <v>191885</v>
          </cell>
          <cell r="AF381">
            <v>191885</v>
          </cell>
          <cell r="AG381">
            <v>191885</v>
          </cell>
          <cell r="AH381">
            <v>191885</v>
          </cell>
          <cell r="AI381">
            <v>191885</v>
          </cell>
          <cell r="AJ381">
            <v>191885</v>
          </cell>
          <cell r="AK381">
            <v>2302620</v>
          </cell>
        </row>
        <row r="382">
          <cell r="E382">
            <v>10579</v>
          </cell>
          <cell r="F382" t="str">
            <v>PO.8676-2011  PALLET DOLLIES 12294</v>
          </cell>
          <cell r="G382">
            <v>15</v>
          </cell>
          <cell r="H382" t="str">
            <v>OPE.B12.KEL2</v>
          </cell>
          <cell r="I382">
            <v>12294</v>
          </cell>
          <cell r="J382">
            <v>40959</v>
          </cell>
          <cell r="K382">
            <v>46418</v>
          </cell>
          <cell r="L382">
            <v>47</v>
          </cell>
          <cell r="M382">
            <v>180</v>
          </cell>
          <cell r="N382">
            <v>133</v>
          </cell>
          <cell r="O382">
            <v>49999667</v>
          </cell>
          <cell r="P382">
            <v>21491080</v>
          </cell>
          <cell r="Q382">
            <v>191885</v>
          </cell>
          <cell r="R382">
            <v>1726965</v>
          </cell>
          <cell r="T382">
            <v>191885</v>
          </cell>
          <cell r="U382">
            <v>191885</v>
          </cell>
          <cell r="V382">
            <v>191885</v>
          </cell>
          <cell r="W382">
            <v>2302620</v>
          </cell>
          <cell r="Y382">
            <v>191885</v>
          </cell>
          <cell r="Z382">
            <v>191885</v>
          </cell>
          <cell r="AA382">
            <v>191885</v>
          </cell>
          <cell r="AB382">
            <v>191885</v>
          </cell>
          <cell r="AC382">
            <v>191885</v>
          </cell>
          <cell r="AD382">
            <v>191885</v>
          </cell>
          <cell r="AE382">
            <v>191885</v>
          </cell>
          <cell r="AF382">
            <v>191885</v>
          </cell>
          <cell r="AG382">
            <v>191885</v>
          </cell>
          <cell r="AH382">
            <v>191885</v>
          </cell>
          <cell r="AI382">
            <v>191885</v>
          </cell>
          <cell r="AJ382">
            <v>191885</v>
          </cell>
          <cell r="AK382">
            <v>2302620</v>
          </cell>
        </row>
        <row r="383">
          <cell r="E383">
            <v>10580</v>
          </cell>
          <cell r="F383" t="str">
            <v>PO.8676-2011  PALLET DOLLIES 12293</v>
          </cell>
          <cell r="G383">
            <v>15</v>
          </cell>
          <cell r="H383" t="str">
            <v>OPE.B12.KEL2</v>
          </cell>
          <cell r="I383">
            <v>12293</v>
          </cell>
          <cell r="J383">
            <v>40959</v>
          </cell>
          <cell r="K383">
            <v>46418</v>
          </cell>
          <cell r="L383">
            <v>47</v>
          </cell>
          <cell r="M383">
            <v>180</v>
          </cell>
          <cell r="N383">
            <v>133</v>
          </cell>
          <cell r="O383">
            <v>49999667</v>
          </cell>
          <cell r="P383">
            <v>21491080</v>
          </cell>
          <cell r="Q383">
            <v>191885</v>
          </cell>
          <cell r="R383">
            <v>1726965</v>
          </cell>
          <cell r="T383">
            <v>191885</v>
          </cell>
          <cell r="U383">
            <v>191885</v>
          </cell>
          <cell r="V383">
            <v>191885</v>
          </cell>
          <cell r="W383">
            <v>2302620</v>
          </cell>
          <cell r="Y383">
            <v>191885</v>
          </cell>
          <cell r="Z383">
            <v>191885</v>
          </cell>
          <cell r="AA383">
            <v>191885</v>
          </cell>
          <cell r="AB383">
            <v>191885</v>
          </cell>
          <cell r="AC383">
            <v>191885</v>
          </cell>
          <cell r="AD383">
            <v>191885</v>
          </cell>
          <cell r="AE383">
            <v>191885</v>
          </cell>
          <cell r="AF383">
            <v>191885</v>
          </cell>
          <cell r="AG383">
            <v>191885</v>
          </cell>
          <cell r="AH383">
            <v>191885</v>
          </cell>
          <cell r="AI383">
            <v>191885</v>
          </cell>
          <cell r="AJ383">
            <v>191885</v>
          </cell>
          <cell r="AK383">
            <v>2302620</v>
          </cell>
        </row>
        <row r="384">
          <cell r="E384">
            <v>10581</v>
          </cell>
          <cell r="F384" t="str">
            <v>PO.8676-2011  PALLET DOLLIES 12292</v>
          </cell>
          <cell r="G384">
            <v>15</v>
          </cell>
          <cell r="H384" t="str">
            <v>OPE.B12.KEL2</v>
          </cell>
          <cell r="I384">
            <v>12292</v>
          </cell>
          <cell r="J384">
            <v>40959</v>
          </cell>
          <cell r="K384">
            <v>46418</v>
          </cell>
          <cell r="L384">
            <v>47</v>
          </cell>
          <cell r="M384">
            <v>180</v>
          </cell>
          <cell r="N384">
            <v>133</v>
          </cell>
          <cell r="O384">
            <v>49999667</v>
          </cell>
          <cell r="P384">
            <v>21491080</v>
          </cell>
          <cell r="Q384">
            <v>191885</v>
          </cell>
          <cell r="R384">
            <v>1726965</v>
          </cell>
          <cell r="T384">
            <v>191885</v>
          </cell>
          <cell r="U384">
            <v>191885</v>
          </cell>
          <cell r="V384">
            <v>191885</v>
          </cell>
          <cell r="W384">
            <v>2302620</v>
          </cell>
          <cell r="Y384">
            <v>191885</v>
          </cell>
          <cell r="Z384">
            <v>191885</v>
          </cell>
          <cell r="AA384">
            <v>191885</v>
          </cell>
          <cell r="AB384">
            <v>191885</v>
          </cell>
          <cell r="AC384">
            <v>191885</v>
          </cell>
          <cell r="AD384">
            <v>191885</v>
          </cell>
          <cell r="AE384">
            <v>191885</v>
          </cell>
          <cell r="AF384">
            <v>191885</v>
          </cell>
          <cell r="AG384">
            <v>191885</v>
          </cell>
          <cell r="AH384">
            <v>191885</v>
          </cell>
          <cell r="AI384">
            <v>191885</v>
          </cell>
          <cell r="AJ384">
            <v>191885</v>
          </cell>
          <cell r="AK384">
            <v>2302620</v>
          </cell>
        </row>
        <row r="385">
          <cell r="E385">
            <v>10582</v>
          </cell>
          <cell r="F385" t="str">
            <v>PO.8676-2011  PALLET DOLLIES 12291</v>
          </cell>
          <cell r="G385">
            <v>15</v>
          </cell>
          <cell r="H385" t="str">
            <v>OPE.B12.KEL2</v>
          </cell>
          <cell r="I385">
            <v>12291</v>
          </cell>
          <cell r="J385">
            <v>40959</v>
          </cell>
          <cell r="K385">
            <v>46418</v>
          </cell>
          <cell r="L385">
            <v>47</v>
          </cell>
          <cell r="M385">
            <v>180</v>
          </cell>
          <cell r="N385">
            <v>133</v>
          </cell>
          <cell r="O385">
            <v>49999667</v>
          </cell>
          <cell r="P385">
            <v>21491080</v>
          </cell>
          <cell r="Q385">
            <v>191885</v>
          </cell>
          <cell r="R385">
            <v>1726965</v>
          </cell>
          <cell r="T385">
            <v>191885</v>
          </cell>
          <cell r="U385">
            <v>191885</v>
          </cell>
          <cell r="V385">
            <v>191885</v>
          </cell>
          <cell r="W385">
            <v>2302620</v>
          </cell>
          <cell r="Y385">
            <v>191885</v>
          </cell>
          <cell r="Z385">
            <v>191885</v>
          </cell>
          <cell r="AA385">
            <v>191885</v>
          </cell>
          <cell r="AB385">
            <v>191885</v>
          </cell>
          <cell r="AC385">
            <v>191885</v>
          </cell>
          <cell r="AD385">
            <v>191885</v>
          </cell>
          <cell r="AE385">
            <v>191885</v>
          </cell>
          <cell r="AF385">
            <v>191885</v>
          </cell>
          <cell r="AG385">
            <v>191885</v>
          </cell>
          <cell r="AH385">
            <v>191885</v>
          </cell>
          <cell r="AI385">
            <v>191885</v>
          </cell>
          <cell r="AJ385">
            <v>191885</v>
          </cell>
          <cell r="AK385">
            <v>2302620</v>
          </cell>
        </row>
        <row r="386">
          <cell r="E386">
            <v>10583</v>
          </cell>
          <cell r="F386" t="str">
            <v>PO.8676-2011  PALLET DOLLIES 12290</v>
          </cell>
          <cell r="G386">
            <v>15</v>
          </cell>
          <cell r="H386" t="str">
            <v>OPE.B12.KEL2</v>
          </cell>
          <cell r="I386">
            <v>12290</v>
          </cell>
          <cell r="J386">
            <v>40959</v>
          </cell>
          <cell r="K386">
            <v>46418</v>
          </cell>
          <cell r="L386">
            <v>47</v>
          </cell>
          <cell r="M386">
            <v>180</v>
          </cell>
          <cell r="N386">
            <v>133</v>
          </cell>
          <cell r="O386">
            <v>49999667</v>
          </cell>
          <cell r="P386">
            <v>21491080</v>
          </cell>
          <cell r="Q386">
            <v>191885</v>
          </cell>
          <cell r="R386">
            <v>1726965</v>
          </cell>
          <cell r="T386">
            <v>191885</v>
          </cell>
          <cell r="U386">
            <v>191885</v>
          </cell>
          <cell r="V386">
            <v>191885</v>
          </cell>
          <cell r="W386">
            <v>2302620</v>
          </cell>
          <cell r="Y386">
            <v>191885</v>
          </cell>
          <cell r="Z386">
            <v>191885</v>
          </cell>
          <cell r="AA386">
            <v>191885</v>
          </cell>
          <cell r="AB386">
            <v>191885</v>
          </cell>
          <cell r="AC386">
            <v>191885</v>
          </cell>
          <cell r="AD386">
            <v>191885</v>
          </cell>
          <cell r="AE386">
            <v>191885</v>
          </cell>
          <cell r="AF386">
            <v>191885</v>
          </cell>
          <cell r="AG386">
            <v>191885</v>
          </cell>
          <cell r="AH386">
            <v>191885</v>
          </cell>
          <cell r="AI386">
            <v>191885</v>
          </cell>
          <cell r="AJ386">
            <v>191885</v>
          </cell>
          <cell r="AK386">
            <v>2302620</v>
          </cell>
        </row>
        <row r="387">
          <cell r="E387">
            <v>10584</v>
          </cell>
          <cell r="F387" t="str">
            <v>PO.8676-2011  PALLET DOLLIES 12289</v>
          </cell>
          <cell r="G387">
            <v>15</v>
          </cell>
          <cell r="H387" t="str">
            <v>OPE.B12.KEL2</v>
          </cell>
          <cell r="I387">
            <v>12289</v>
          </cell>
          <cell r="J387">
            <v>40959</v>
          </cell>
          <cell r="K387">
            <v>46418</v>
          </cell>
          <cell r="L387">
            <v>47</v>
          </cell>
          <cell r="M387">
            <v>180</v>
          </cell>
          <cell r="N387">
            <v>133</v>
          </cell>
          <cell r="O387">
            <v>49999667</v>
          </cell>
          <cell r="P387">
            <v>21491080</v>
          </cell>
          <cell r="Q387">
            <v>191885</v>
          </cell>
          <cell r="R387">
            <v>1726965</v>
          </cell>
          <cell r="T387">
            <v>191885</v>
          </cell>
          <cell r="U387">
            <v>191885</v>
          </cell>
          <cell r="V387">
            <v>191885</v>
          </cell>
          <cell r="W387">
            <v>2302620</v>
          </cell>
          <cell r="Y387">
            <v>191885</v>
          </cell>
          <cell r="Z387">
            <v>191885</v>
          </cell>
          <cell r="AA387">
            <v>191885</v>
          </cell>
          <cell r="AB387">
            <v>191885</v>
          </cell>
          <cell r="AC387">
            <v>191885</v>
          </cell>
          <cell r="AD387">
            <v>191885</v>
          </cell>
          <cell r="AE387">
            <v>191885</v>
          </cell>
          <cell r="AF387">
            <v>191885</v>
          </cell>
          <cell r="AG387">
            <v>191885</v>
          </cell>
          <cell r="AH387">
            <v>191885</v>
          </cell>
          <cell r="AI387">
            <v>191885</v>
          </cell>
          <cell r="AJ387">
            <v>191885</v>
          </cell>
          <cell r="AK387">
            <v>2302620</v>
          </cell>
        </row>
        <row r="388">
          <cell r="E388">
            <v>10585</v>
          </cell>
          <cell r="F388" t="str">
            <v>PO.8676-2011  PALLET DOLLIES 12288</v>
          </cell>
          <cell r="G388">
            <v>15</v>
          </cell>
          <cell r="H388" t="str">
            <v>OPE.B12.KEL2</v>
          </cell>
          <cell r="I388">
            <v>12288</v>
          </cell>
          <cell r="J388">
            <v>40959</v>
          </cell>
          <cell r="K388">
            <v>46418</v>
          </cell>
          <cell r="L388">
            <v>47</v>
          </cell>
          <cell r="M388">
            <v>180</v>
          </cell>
          <cell r="N388">
            <v>133</v>
          </cell>
          <cell r="O388">
            <v>49999667</v>
          </cell>
          <cell r="P388">
            <v>21491080</v>
          </cell>
          <cell r="Q388">
            <v>191885</v>
          </cell>
          <cell r="R388">
            <v>1726965</v>
          </cell>
          <cell r="T388">
            <v>191885</v>
          </cell>
          <cell r="U388">
            <v>191885</v>
          </cell>
          <cell r="V388">
            <v>191885</v>
          </cell>
          <cell r="W388">
            <v>2302620</v>
          </cell>
          <cell r="Y388">
            <v>191885</v>
          </cell>
          <cell r="Z388">
            <v>191885</v>
          </cell>
          <cell r="AA388">
            <v>191885</v>
          </cell>
          <cell r="AB388">
            <v>191885</v>
          </cell>
          <cell r="AC388">
            <v>191885</v>
          </cell>
          <cell r="AD388">
            <v>191885</v>
          </cell>
          <cell r="AE388">
            <v>191885</v>
          </cell>
          <cell r="AF388">
            <v>191885</v>
          </cell>
          <cell r="AG388">
            <v>191885</v>
          </cell>
          <cell r="AH388">
            <v>191885</v>
          </cell>
          <cell r="AI388">
            <v>191885</v>
          </cell>
          <cell r="AJ388">
            <v>191885</v>
          </cell>
          <cell r="AK388">
            <v>2302620</v>
          </cell>
        </row>
        <row r="389">
          <cell r="E389">
            <v>10586</v>
          </cell>
          <cell r="F389" t="str">
            <v>PO.8676-2011  PALLET DOLLIES 12287</v>
          </cell>
          <cell r="G389">
            <v>15</v>
          </cell>
          <cell r="H389" t="str">
            <v>OPE.B12.KEL2</v>
          </cell>
          <cell r="I389">
            <v>12287</v>
          </cell>
          <cell r="J389">
            <v>40959</v>
          </cell>
          <cell r="K389">
            <v>46418</v>
          </cell>
          <cell r="L389">
            <v>47</v>
          </cell>
          <cell r="M389">
            <v>180</v>
          </cell>
          <cell r="N389">
            <v>133</v>
          </cell>
          <cell r="O389">
            <v>49999667</v>
          </cell>
          <cell r="P389">
            <v>21491080</v>
          </cell>
          <cell r="Q389">
            <v>191885</v>
          </cell>
          <cell r="R389">
            <v>1726965</v>
          </cell>
          <cell r="T389">
            <v>191885</v>
          </cell>
          <cell r="U389">
            <v>191885</v>
          </cell>
          <cell r="V389">
            <v>191885</v>
          </cell>
          <cell r="W389">
            <v>2302620</v>
          </cell>
          <cell r="Y389">
            <v>191885</v>
          </cell>
          <cell r="Z389">
            <v>191885</v>
          </cell>
          <cell r="AA389">
            <v>191885</v>
          </cell>
          <cell r="AB389">
            <v>191885</v>
          </cell>
          <cell r="AC389">
            <v>191885</v>
          </cell>
          <cell r="AD389">
            <v>191885</v>
          </cell>
          <cell r="AE389">
            <v>191885</v>
          </cell>
          <cell r="AF389">
            <v>191885</v>
          </cell>
          <cell r="AG389">
            <v>191885</v>
          </cell>
          <cell r="AH389">
            <v>191885</v>
          </cell>
          <cell r="AI389">
            <v>191885</v>
          </cell>
          <cell r="AJ389">
            <v>191885</v>
          </cell>
          <cell r="AK389">
            <v>2302620</v>
          </cell>
        </row>
        <row r="390">
          <cell r="E390">
            <v>10587</v>
          </cell>
          <cell r="F390" t="str">
            <v>PO.8676-2011  PALLET DOLLIES 12286</v>
          </cell>
          <cell r="G390">
            <v>15</v>
          </cell>
          <cell r="H390" t="str">
            <v>OPE.B12.KEL2</v>
          </cell>
          <cell r="I390">
            <v>12286</v>
          </cell>
          <cell r="J390">
            <v>40959</v>
          </cell>
          <cell r="K390">
            <v>46418</v>
          </cell>
          <cell r="L390">
            <v>47</v>
          </cell>
          <cell r="M390">
            <v>180</v>
          </cell>
          <cell r="N390">
            <v>133</v>
          </cell>
          <cell r="O390">
            <v>49999667</v>
          </cell>
          <cell r="P390">
            <v>21491080</v>
          </cell>
          <cell r="Q390">
            <v>191885</v>
          </cell>
          <cell r="R390">
            <v>1726965</v>
          </cell>
          <cell r="T390">
            <v>191885</v>
          </cell>
          <cell r="U390">
            <v>191885</v>
          </cell>
          <cell r="V390">
            <v>191885</v>
          </cell>
          <cell r="W390">
            <v>2302620</v>
          </cell>
          <cell r="Y390">
            <v>191885</v>
          </cell>
          <cell r="Z390">
            <v>191885</v>
          </cell>
          <cell r="AA390">
            <v>191885</v>
          </cell>
          <cell r="AB390">
            <v>191885</v>
          </cell>
          <cell r="AC390">
            <v>191885</v>
          </cell>
          <cell r="AD390">
            <v>191885</v>
          </cell>
          <cell r="AE390">
            <v>191885</v>
          </cell>
          <cell r="AF390">
            <v>191885</v>
          </cell>
          <cell r="AG390">
            <v>191885</v>
          </cell>
          <cell r="AH390">
            <v>191885</v>
          </cell>
          <cell r="AI390">
            <v>191885</v>
          </cell>
          <cell r="AJ390">
            <v>191885</v>
          </cell>
          <cell r="AK390">
            <v>2302620</v>
          </cell>
        </row>
        <row r="391">
          <cell r="E391">
            <v>10588</v>
          </cell>
          <cell r="F391" t="str">
            <v>PO.8676-2011  PALLET DOLLIES 12285</v>
          </cell>
          <cell r="G391">
            <v>15</v>
          </cell>
          <cell r="H391" t="str">
            <v>OPE.B12.KEL2</v>
          </cell>
          <cell r="I391">
            <v>12285</v>
          </cell>
          <cell r="J391">
            <v>40959</v>
          </cell>
          <cell r="K391">
            <v>46418</v>
          </cell>
          <cell r="L391">
            <v>47</v>
          </cell>
          <cell r="M391">
            <v>180</v>
          </cell>
          <cell r="N391">
            <v>133</v>
          </cell>
          <cell r="O391">
            <v>49999667</v>
          </cell>
          <cell r="P391">
            <v>21491080</v>
          </cell>
          <cell r="Q391">
            <v>191885</v>
          </cell>
          <cell r="R391">
            <v>1726965</v>
          </cell>
          <cell r="T391">
            <v>191885</v>
          </cell>
          <cell r="U391">
            <v>191885</v>
          </cell>
          <cell r="V391">
            <v>191885</v>
          </cell>
          <cell r="W391">
            <v>2302620</v>
          </cell>
          <cell r="Y391">
            <v>191885</v>
          </cell>
          <cell r="Z391">
            <v>191885</v>
          </cell>
          <cell r="AA391">
            <v>191885</v>
          </cell>
          <cell r="AB391">
            <v>191885</v>
          </cell>
          <cell r="AC391">
            <v>191885</v>
          </cell>
          <cell r="AD391">
            <v>191885</v>
          </cell>
          <cell r="AE391">
            <v>191885</v>
          </cell>
          <cell r="AF391">
            <v>191885</v>
          </cell>
          <cell r="AG391">
            <v>191885</v>
          </cell>
          <cell r="AH391">
            <v>191885</v>
          </cell>
          <cell r="AI391">
            <v>191885</v>
          </cell>
          <cell r="AJ391">
            <v>191885</v>
          </cell>
          <cell r="AK391">
            <v>2302620</v>
          </cell>
        </row>
        <row r="392">
          <cell r="E392">
            <v>10589</v>
          </cell>
          <cell r="F392" t="str">
            <v>PO.8676-2011  PALLET DOLLIES 12284</v>
          </cell>
          <cell r="G392">
            <v>15</v>
          </cell>
          <cell r="H392" t="str">
            <v>OPE.B12.KEL2</v>
          </cell>
          <cell r="I392">
            <v>12284</v>
          </cell>
          <cell r="J392">
            <v>40959</v>
          </cell>
          <cell r="K392">
            <v>46418</v>
          </cell>
          <cell r="L392">
            <v>47</v>
          </cell>
          <cell r="M392">
            <v>180</v>
          </cell>
          <cell r="N392">
            <v>133</v>
          </cell>
          <cell r="O392">
            <v>49999667</v>
          </cell>
          <cell r="P392">
            <v>21491080</v>
          </cell>
          <cell r="Q392">
            <v>191885</v>
          </cell>
          <cell r="R392">
            <v>1726965</v>
          </cell>
          <cell r="T392">
            <v>191885</v>
          </cell>
          <cell r="U392">
            <v>191885</v>
          </cell>
          <cell r="V392">
            <v>191885</v>
          </cell>
          <cell r="W392">
            <v>2302620</v>
          </cell>
          <cell r="Y392">
            <v>191885</v>
          </cell>
          <cell r="Z392">
            <v>191885</v>
          </cell>
          <cell r="AA392">
            <v>191885</v>
          </cell>
          <cell r="AB392">
            <v>191885</v>
          </cell>
          <cell r="AC392">
            <v>191885</v>
          </cell>
          <cell r="AD392">
            <v>191885</v>
          </cell>
          <cell r="AE392">
            <v>191885</v>
          </cell>
          <cell r="AF392">
            <v>191885</v>
          </cell>
          <cell r="AG392">
            <v>191885</v>
          </cell>
          <cell r="AH392">
            <v>191885</v>
          </cell>
          <cell r="AI392">
            <v>191885</v>
          </cell>
          <cell r="AJ392">
            <v>191885</v>
          </cell>
          <cell r="AK392">
            <v>2302620</v>
          </cell>
        </row>
        <row r="393">
          <cell r="E393">
            <v>10590</v>
          </cell>
          <cell r="F393" t="str">
            <v>PO.8676-2011  PALLET DOLLIES 12283</v>
          </cell>
          <cell r="G393">
            <v>15</v>
          </cell>
          <cell r="H393" t="str">
            <v>OPE.B12.KEL2</v>
          </cell>
          <cell r="I393">
            <v>12283</v>
          </cell>
          <cell r="J393">
            <v>40959</v>
          </cell>
          <cell r="K393">
            <v>46418</v>
          </cell>
          <cell r="L393">
            <v>47</v>
          </cell>
          <cell r="M393">
            <v>180</v>
          </cell>
          <cell r="N393">
            <v>133</v>
          </cell>
          <cell r="O393">
            <v>49999667</v>
          </cell>
          <cell r="P393">
            <v>21491080</v>
          </cell>
          <cell r="Q393">
            <v>191885</v>
          </cell>
          <cell r="R393">
            <v>1726965</v>
          </cell>
          <cell r="T393">
            <v>191885</v>
          </cell>
          <cell r="U393">
            <v>191885</v>
          </cell>
          <cell r="V393">
            <v>191885</v>
          </cell>
          <cell r="W393">
            <v>2302620</v>
          </cell>
          <cell r="Y393">
            <v>191885</v>
          </cell>
          <cell r="Z393">
            <v>191885</v>
          </cell>
          <cell r="AA393">
            <v>191885</v>
          </cell>
          <cell r="AB393">
            <v>191885</v>
          </cell>
          <cell r="AC393">
            <v>191885</v>
          </cell>
          <cell r="AD393">
            <v>191885</v>
          </cell>
          <cell r="AE393">
            <v>191885</v>
          </cell>
          <cell r="AF393">
            <v>191885</v>
          </cell>
          <cell r="AG393">
            <v>191885</v>
          </cell>
          <cell r="AH393">
            <v>191885</v>
          </cell>
          <cell r="AI393">
            <v>191885</v>
          </cell>
          <cell r="AJ393">
            <v>191885</v>
          </cell>
          <cell r="AK393">
            <v>2302620</v>
          </cell>
        </row>
        <row r="394">
          <cell r="E394">
            <v>10591</v>
          </cell>
          <cell r="F394" t="str">
            <v>PO.8676-2011  PALLET DOLLIES 12282</v>
          </cell>
          <cell r="G394">
            <v>15</v>
          </cell>
          <cell r="H394" t="str">
            <v>OPE.B12.KEL2</v>
          </cell>
          <cell r="I394">
            <v>12282</v>
          </cell>
          <cell r="J394">
            <v>40959</v>
          </cell>
          <cell r="K394">
            <v>46418</v>
          </cell>
          <cell r="L394">
            <v>47</v>
          </cell>
          <cell r="M394">
            <v>180</v>
          </cell>
          <cell r="N394">
            <v>133</v>
          </cell>
          <cell r="O394">
            <v>49999667</v>
          </cell>
          <cell r="P394">
            <v>21491080</v>
          </cell>
          <cell r="Q394">
            <v>191885</v>
          </cell>
          <cell r="R394">
            <v>1726965</v>
          </cell>
          <cell r="T394">
            <v>191885</v>
          </cell>
          <cell r="U394">
            <v>191885</v>
          </cell>
          <cell r="V394">
            <v>191885</v>
          </cell>
          <cell r="W394">
            <v>2302620</v>
          </cell>
          <cell r="Y394">
            <v>191885</v>
          </cell>
          <cell r="Z394">
            <v>191885</v>
          </cell>
          <cell r="AA394">
            <v>191885</v>
          </cell>
          <cell r="AB394">
            <v>191885</v>
          </cell>
          <cell r="AC394">
            <v>191885</v>
          </cell>
          <cell r="AD394">
            <v>191885</v>
          </cell>
          <cell r="AE394">
            <v>191885</v>
          </cell>
          <cell r="AF394">
            <v>191885</v>
          </cell>
          <cell r="AG394">
            <v>191885</v>
          </cell>
          <cell r="AH394">
            <v>191885</v>
          </cell>
          <cell r="AI394">
            <v>191885</v>
          </cell>
          <cell r="AJ394">
            <v>191885</v>
          </cell>
          <cell r="AK394">
            <v>2302620</v>
          </cell>
        </row>
        <row r="395">
          <cell r="E395">
            <v>10592</v>
          </cell>
          <cell r="F395" t="str">
            <v>PO.8676-2011  PALLET DOLLIES 12038</v>
          </cell>
          <cell r="G395">
            <v>15</v>
          </cell>
          <cell r="H395" t="str">
            <v>OPE.B12.KEL2</v>
          </cell>
          <cell r="I395">
            <v>12038</v>
          </cell>
          <cell r="J395">
            <v>40907</v>
          </cell>
          <cell r="K395">
            <v>46356</v>
          </cell>
          <cell r="L395">
            <v>49</v>
          </cell>
          <cell r="M395">
            <v>180</v>
          </cell>
          <cell r="N395">
            <v>131</v>
          </cell>
          <cell r="O395">
            <v>49999667</v>
          </cell>
          <cell r="P395">
            <v>20554881</v>
          </cell>
          <cell r="Q395">
            <v>186863</v>
          </cell>
          <cell r="R395">
            <v>1681767</v>
          </cell>
          <cell r="T395">
            <v>186863</v>
          </cell>
          <cell r="U395">
            <v>186863</v>
          </cell>
          <cell r="V395">
            <v>186863</v>
          </cell>
          <cell r="W395">
            <v>2242356</v>
          </cell>
          <cell r="Y395">
            <v>186863</v>
          </cell>
          <cell r="Z395">
            <v>186863</v>
          </cell>
          <cell r="AA395">
            <v>186863</v>
          </cell>
          <cell r="AB395">
            <v>186863</v>
          </cell>
          <cell r="AC395">
            <v>186863</v>
          </cell>
          <cell r="AD395">
            <v>186863</v>
          </cell>
          <cell r="AE395">
            <v>186863</v>
          </cell>
          <cell r="AF395">
            <v>186863</v>
          </cell>
          <cell r="AG395">
            <v>186863</v>
          </cell>
          <cell r="AH395">
            <v>186863</v>
          </cell>
          <cell r="AI395">
            <v>186863</v>
          </cell>
          <cell r="AJ395">
            <v>186863</v>
          </cell>
          <cell r="AK395">
            <v>2242356</v>
          </cell>
        </row>
        <row r="396">
          <cell r="E396">
            <v>10593</v>
          </cell>
          <cell r="F396" t="str">
            <v>PO.8676-2011  PALLET DOLLIES 12280</v>
          </cell>
          <cell r="G396">
            <v>15</v>
          </cell>
          <cell r="H396" t="str">
            <v>OPE.B12.KEL2</v>
          </cell>
          <cell r="I396">
            <v>12280</v>
          </cell>
          <cell r="J396">
            <v>40907</v>
          </cell>
          <cell r="K396">
            <v>46356</v>
          </cell>
          <cell r="L396">
            <v>49</v>
          </cell>
          <cell r="M396">
            <v>180</v>
          </cell>
          <cell r="N396">
            <v>131</v>
          </cell>
          <cell r="O396">
            <v>49999667</v>
          </cell>
          <cell r="P396">
            <v>20554881</v>
          </cell>
          <cell r="Q396">
            <v>186863</v>
          </cell>
          <cell r="R396">
            <v>1681767</v>
          </cell>
          <cell r="T396">
            <v>186863</v>
          </cell>
          <cell r="U396">
            <v>186863</v>
          </cell>
          <cell r="V396">
            <v>186863</v>
          </cell>
          <cell r="W396">
            <v>2242356</v>
          </cell>
          <cell r="Y396">
            <v>186863</v>
          </cell>
          <cell r="Z396">
            <v>186863</v>
          </cell>
          <cell r="AA396">
            <v>186863</v>
          </cell>
          <cell r="AB396">
            <v>186863</v>
          </cell>
          <cell r="AC396">
            <v>186863</v>
          </cell>
          <cell r="AD396">
            <v>186863</v>
          </cell>
          <cell r="AE396">
            <v>186863</v>
          </cell>
          <cell r="AF396">
            <v>186863</v>
          </cell>
          <cell r="AG396">
            <v>186863</v>
          </cell>
          <cell r="AH396">
            <v>186863</v>
          </cell>
          <cell r="AI396">
            <v>186863</v>
          </cell>
          <cell r="AJ396">
            <v>186863</v>
          </cell>
          <cell r="AK396">
            <v>2242356</v>
          </cell>
        </row>
        <row r="397">
          <cell r="E397">
            <v>10594</v>
          </cell>
          <cell r="F397" t="str">
            <v>PO.8676-2011  PALLET DOLLIES 12279</v>
          </cell>
          <cell r="G397">
            <v>15</v>
          </cell>
          <cell r="H397" t="str">
            <v>OPE.B12.KEL2</v>
          </cell>
          <cell r="I397">
            <v>12279</v>
          </cell>
          <cell r="J397">
            <v>40907</v>
          </cell>
          <cell r="K397">
            <v>46356</v>
          </cell>
          <cell r="L397">
            <v>49</v>
          </cell>
          <cell r="M397">
            <v>180</v>
          </cell>
          <cell r="N397">
            <v>131</v>
          </cell>
          <cell r="O397">
            <v>49999667</v>
          </cell>
          <cell r="P397">
            <v>20554881</v>
          </cell>
          <cell r="Q397">
            <v>186863</v>
          </cell>
          <cell r="R397">
            <v>1681767</v>
          </cell>
          <cell r="T397">
            <v>186863</v>
          </cell>
          <cell r="U397">
            <v>186863</v>
          </cell>
          <cell r="V397">
            <v>186863</v>
          </cell>
          <cell r="W397">
            <v>2242356</v>
          </cell>
          <cell r="Y397">
            <v>186863</v>
          </cell>
          <cell r="Z397">
            <v>186863</v>
          </cell>
          <cell r="AA397">
            <v>186863</v>
          </cell>
          <cell r="AB397">
            <v>186863</v>
          </cell>
          <cell r="AC397">
            <v>186863</v>
          </cell>
          <cell r="AD397">
            <v>186863</v>
          </cell>
          <cell r="AE397">
            <v>186863</v>
          </cell>
          <cell r="AF397">
            <v>186863</v>
          </cell>
          <cell r="AG397">
            <v>186863</v>
          </cell>
          <cell r="AH397">
            <v>186863</v>
          </cell>
          <cell r="AI397">
            <v>186863</v>
          </cell>
          <cell r="AJ397">
            <v>186863</v>
          </cell>
          <cell r="AK397">
            <v>2242356</v>
          </cell>
        </row>
        <row r="398">
          <cell r="E398">
            <v>10595</v>
          </cell>
          <cell r="F398" t="str">
            <v>PO.8676-2011  PALLET DOLLIES 12278</v>
          </cell>
          <cell r="G398">
            <v>15</v>
          </cell>
          <cell r="H398" t="str">
            <v>OPE.B12.KEL2</v>
          </cell>
          <cell r="I398">
            <v>12278</v>
          </cell>
          <cell r="J398">
            <v>40907</v>
          </cell>
          <cell r="K398">
            <v>46356</v>
          </cell>
          <cell r="L398">
            <v>49</v>
          </cell>
          <cell r="M398">
            <v>180</v>
          </cell>
          <cell r="N398">
            <v>131</v>
          </cell>
          <cell r="O398">
            <v>49999667</v>
          </cell>
          <cell r="P398">
            <v>20554881</v>
          </cell>
          <cell r="Q398">
            <v>186863</v>
          </cell>
          <cell r="R398">
            <v>1681767</v>
          </cell>
          <cell r="T398">
            <v>186863</v>
          </cell>
          <cell r="U398">
            <v>186863</v>
          </cell>
          <cell r="V398">
            <v>186863</v>
          </cell>
          <cell r="W398">
            <v>2242356</v>
          </cell>
          <cell r="Y398">
            <v>186863</v>
          </cell>
          <cell r="Z398">
            <v>186863</v>
          </cell>
          <cell r="AA398">
            <v>186863</v>
          </cell>
          <cell r="AB398">
            <v>186863</v>
          </cell>
          <cell r="AC398">
            <v>186863</v>
          </cell>
          <cell r="AD398">
            <v>186863</v>
          </cell>
          <cell r="AE398">
            <v>186863</v>
          </cell>
          <cell r="AF398">
            <v>186863</v>
          </cell>
          <cell r="AG398">
            <v>186863</v>
          </cell>
          <cell r="AH398">
            <v>186863</v>
          </cell>
          <cell r="AI398">
            <v>186863</v>
          </cell>
          <cell r="AJ398">
            <v>186863</v>
          </cell>
          <cell r="AK398">
            <v>2242356</v>
          </cell>
        </row>
        <row r="399">
          <cell r="E399">
            <v>10596</v>
          </cell>
          <cell r="F399" t="str">
            <v>PO.8676-2011  PALLET DOLLIES 12036</v>
          </cell>
          <cell r="G399">
            <v>15</v>
          </cell>
          <cell r="H399" t="str">
            <v>OPE.B12.KEL2</v>
          </cell>
          <cell r="I399">
            <v>12036</v>
          </cell>
          <cell r="J399">
            <v>40907</v>
          </cell>
          <cell r="K399">
            <v>46356</v>
          </cell>
          <cell r="L399">
            <v>49</v>
          </cell>
          <cell r="M399">
            <v>180</v>
          </cell>
          <cell r="N399">
            <v>131</v>
          </cell>
          <cell r="O399">
            <v>49999667</v>
          </cell>
          <cell r="P399">
            <v>20554881</v>
          </cell>
          <cell r="Q399">
            <v>186863</v>
          </cell>
          <cell r="R399">
            <v>1681767</v>
          </cell>
          <cell r="T399">
            <v>186863</v>
          </cell>
          <cell r="U399">
            <v>186863</v>
          </cell>
          <cell r="V399">
            <v>186863</v>
          </cell>
          <cell r="W399">
            <v>2242356</v>
          </cell>
          <cell r="Y399">
            <v>186863</v>
          </cell>
          <cell r="Z399">
            <v>186863</v>
          </cell>
          <cell r="AA399">
            <v>186863</v>
          </cell>
          <cell r="AB399">
            <v>186863</v>
          </cell>
          <cell r="AC399">
            <v>186863</v>
          </cell>
          <cell r="AD399">
            <v>186863</v>
          </cell>
          <cell r="AE399">
            <v>186863</v>
          </cell>
          <cell r="AF399">
            <v>186863</v>
          </cell>
          <cell r="AG399">
            <v>186863</v>
          </cell>
          <cell r="AH399">
            <v>186863</v>
          </cell>
          <cell r="AI399">
            <v>186863</v>
          </cell>
          <cell r="AJ399">
            <v>186863</v>
          </cell>
          <cell r="AK399">
            <v>2242356</v>
          </cell>
        </row>
        <row r="400">
          <cell r="E400">
            <v>10597</v>
          </cell>
          <cell r="F400" t="str">
            <v>PO.8676-2011  PALLET DOLLIES 12276</v>
          </cell>
          <cell r="G400">
            <v>15</v>
          </cell>
          <cell r="H400" t="str">
            <v>OPE.B12.KEL2</v>
          </cell>
          <cell r="I400">
            <v>12276</v>
          </cell>
          <cell r="J400">
            <v>40907</v>
          </cell>
          <cell r="K400">
            <v>46356</v>
          </cell>
          <cell r="L400">
            <v>49</v>
          </cell>
          <cell r="M400">
            <v>180</v>
          </cell>
          <cell r="N400">
            <v>131</v>
          </cell>
          <cell r="O400">
            <v>49999667</v>
          </cell>
          <cell r="P400">
            <v>20554881</v>
          </cell>
          <cell r="Q400">
            <v>186863</v>
          </cell>
          <cell r="R400">
            <v>1681767</v>
          </cell>
          <cell r="T400">
            <v>186863</v>
          </cell>
          <cell r="U400">
            <v>186863</v>
          </cell>
          <cell r="V400">
            <v>186863</v>
          </cell>
          <cell r="W400">
            <v>2242356</v>
          </cell>
          <cell r="Y400">
            <v>186863</v>
          </cell>
          <cell r="Z400">
            <v>186863</v>
          </cell>
          <cell r="AA400">
            <v>186863</v>
          </cell>
          <cell r="AB400">
            <v>186863</v>
          </cell>
          <cell r="AC400">
            <v>186863</v>
          </cell>
          <cell r="AD400">
            <v>186863</v>
          </cell>
          <cell r="AE400">
            <v>186863</v>
          </cell>
          <cell r="AF400">
            <v>186863</v>
          </cell>
          <cell r="AG400">
            <v>186863</v>
          </cell>
          <cell r="AH400">
            <v>186863</v>
          </cell>
          <cell r="AI400">
            <v>186863</v>
          </cell>
          <cell r="AJ400">
            <v>186863</v>
          </cell>
          <cell r="AK400">
            <v>2242356</v>
          </cell>
        </row>
        <row r="401">
          <cell r="E401">
            <v>10598</v>
          </cell>
          <cell r="F401" t="str">
            <v>PO.8676-2011  PALLET DOLLIES 12275</v>
          </cell>
          <cell r="G401">
            <v>15</v>
          </cell>
          <cell r="H401" t="str">
            <v>OPE.B12.KEL2</v>
          </cell>
          <cell r="I401">
            <v>12275</v>
          </cell>
          <cell r="J401">
            <v>40908</v>
          </cell>
          <cell r="K401">
            <v>46356</v>
          </cell>
          <cell r="L401">
            <v>49</v>
          </cell>
          <cell r="M401">
            <v>180</v>
          </cell>
          <cell r="N401">
            <v>131</v>
          </cell>
          <cell r="O401">
            <v>49999667</v>
          </cell>
          <cell r="P401">
            <v>20554881</v>
          </cell>
          <cell r="Q401">
            <v>186863</v>
          </cell>
          <cell r="R401">
            <v>1681767</v>
          </cell>
          <cell r="T401">
            <v>186863</v>
          </cell>
          <cell r="U401">
            <v>186863</v>
          </cell>
          <cell r="V401">
            <v>186863</v>
          </cell>
          <cell r="W401">
            <v>2242356</v>
          </cell>
          <cell r="Y401">
            <v>186863</v>
          </cell>
          <cell r="Z401">
            <v>186863</v>
          </cell>
          <cell r="AA401">
            <v>186863</v>
          </cell>
          <cell r="AB401">
            <v>186863</v>
          </cell>
          <cell r="AC401">
            <v>186863</v>
          </cell>
          <cell r="AD401">
            <v>186863</v>
          </cell>
          <cell r="AE401">
            <v>186863</v>
          </cell>
          <cell r="AF401">
            <v>186863</v>
          </cell>
          <cell r="AG401">
            <v>186863</v>
          </cell>
          <cell r="AH401">
            <v>186863</v>
          </cell>
          <cell r="AI401">
            <v>186863</v>
          </cell>
          <cell r="AJ401">
            <v>186863</v>
          </cell>
          <cell r="AK401">
            <v>2242356</v>
          </cell>
        </row>
        <row r="402">
          <cell r="E402">
            <v>10599</v>
          </cell>
          <cell r="F402" t="str">
            <v>PO.8676-2011  PALLET DOLLIES 12274</v>
          </cell>
          <cell r="G402">
            <v>15</v>
          </cell>
          <cell r="H402" t="str">
            <v>OPE.B12.KEL2</v>
          </cell>
          <cell r="I402">
            <v>12274</v>
          </cell>
          <cell r="J402">
            <v>40907</v>
          </cell>
          <cell r="K402">
            <v>46356</v>
          </cell>
          <cell r="L402">
            <v>49</v>
          </cell>
          <cell r="M402">
            <v>180</v>
          </cell>
          <cell r="N402">
            <v>131</v>
          </cell>
          <cell r="O402">
            <v>49999667</v>
          </cell>
          <cell r="P402">
            <v>20554881</v>
          </cell>
          <cell r="Q402">
            <v>186863</v>
          </cell>
          <cell r="R402">
            <v>1681767</v>
          </cell>
          <cell r="T402">
            <v>186863</v>
          </cell>
          <cell r="U402">
            <v>186863</v>
          </cell>
          <cell r="V402">
            <v>186863</v>
          </cell>
          <cell r="W402">
            <v>2242356</v>
          </cell>
          <cell r="Y402">
            <v>186863</v>
          </cell>
          <cell r="Z402">
            <v>186863</v>
          </cell>
          <cell r="AA402">
            <v>186863</v>
          </cell>
          <cell r="AB402">
            <v>186863</v>
          </cell>
          <cell r="AC402">
            <v>186863</v>
          </cell>
          <cell r="AD402">
            <v>186863</v>
          </cell>
          <cell r="AE402">
            <v>186863</v>
          </cell>
          <cell r="AF402">
            <v>186863</v>
          </cell>
          <cell r="AG402">
            <v>186863</v>
          </cell>
          <cell r="AH402">
            <v>186863</v>
          </cell>
          <cell r="AI402">
            <v>186863</v>
          </cell>
          <cell r="AJ402">
            <v>186863</v>
          </cell>
          <cell r="AK402">
            <v>2242356</v>
          </cell>
        </row>
        <row r="403">
          <cell r="E403">
            <v>10600</v>
          </cell>
          <cell r="F403" t="str">
            <v>PO.8676-2011  PALLET DOLLIES 12273</v>
          </cell>
          <cell r="G403">
            <v>15</v>
          </cell>
          <cell r="H403" t="str">
            <v>OPE.B12.KEL2</v>
          </cell>
          <cell r="I403">
            <v>12273</v>
          </cell>
          <cell r="J403">
            <v>40907</v>
          </cell>
          <cell r="K403">
            <v>46356</v>
          </cell>
          <cell r="L403">
            <v>49</v>
          </cell>
          <cell r="M403">
            <v>180</v>
          </cell>
          <cell r="N403">
            <v>131</v>
          </cell>
          <cell r="O403">
            <v>49999667</v>
          </cell>
          <cell r="P403">
            <v>20554881</v>
          </cell>
          <cell r="Q403">
            <v>186863</v>
          </cell>
          <cell r="R403">
            <v>1681767</v>
          </cell>
          <cell r="T403">
            <v>186863</v>
          </cell>
          <cell r="U403">
            <v>186863</v>
          </cell>
          <cell r="V403">
            <v>186863</v>
          </cell>
          <cell r="W403">
            <v>2242356</v>
          </cell>
          <cell r="Y403">
            <v>186863</v>
          </cell>
          <cell r="Z403">
            <v>186863</v>
          </cell>
          <cell r="AA403">
            <v>186863</v>
          </cell>
          <cell r="AB403">
            <v>186863</v>
          </cell>
          <cell r="AC403">
            <v>186863</v>
          </cell>
          <cell r="AD403">
            <v>186863</v>
          </cell>
          <cell r="AE403">
            <v>186863</v>
          </cell>
          <cell r="AF403">
            <v>186863</v>
          </cell>
          <cell r="AG403">
            <v>186863</v>
          </cell>
          <cell r="AH403">
            <v>186863</v>
          </cell>
          <cell r="AI403">
            <v>186863</v>
          </cell>
          <cell r="AJ403">
            <v>186863</v>
          </cell>
          <cell r="AK403">
            <v>2242356</v>
          </cell>
        </row>
        <row r="404">
          <cell r="E404">
            <v>10601</v>
          </cell>
          <cell r="F404" t="str">
            <v>PO.8676-2011  PALLET DOLLIES 12272</v>
          </cell>
          <cell r="G404">
            <v>15</v>
          </cell>
          <cell r="H404" t="str">
            <v>OPE.B12.KEL2</v>
          </cell>
          <cell r="I404">
            <v>12272</v>
          </cell>
          <cell r="J404">
            <v>40907</v>
          </cell>
          <cell r="K404">
            <v>46356</v>
          </cell>
          <cell r="L404">
            <v>49</v>
          </cell>
          <cell r="M404">
            <v>180</v>
          </cell>
          <cell r="N404">
            <v>131</v>
          </cell>
          <cell r="O404">
            <v>49999667</v>
          </cell>
          <cell r="P404">
            <v>20554881</v>
          </cell>
          <cell r="Q404">
            <v>186863</v>
          </cell>
          <cell r="R404">
            <v>1681767</v>
          </cell>
          <cell r="T404">
            <v>186863</v>
          </cell>
          <cell r="U404">
            <v>186863</v>
          </cell>
          <cell r="V404">
            <v>186863</v>
          </cell>
          <cell r="W404">
            <v>2242356</v>
          </cell>
          <cell r="Y404">
            <v>186863</v>
          </cell>
          <cell r="Z404">
            <v>186863</v>
          </cell>
          <cell r="AA404">
            <v>186863</v>
          </cell>
          <cell r="AB404">
            <v>186863</v>
          </cell>
          <cell r="AC404">
            <v>186863</v>
          </cell>
          <cell r="AD404">
            <v>186863</v>
          </cell>
          <cell r="AE404">
            <v>186863</v>
          </cell>
          <cell r="AF404">
            <v>186863</v>
          </cell>
          <cell r="AG404">
            <v>186863</v>
          </cell>
          <cell r="AH404">
            <v>186863</v>
          </cell>
          <cell r="AI404">
            <v>186863</v>
          </cell>
          <cell r="AJ404">
            <v>186863</v>
          </cell>
          <cell r="AK404">
            <v>2242356</v>
          </cell>
        </row>
        <row r="405">
          <cell r="E405">
            <v>10794</v>
          </cell>
          <cell r="F405" t="str">
            <v>PO.9735-2012  FUEL BOWSER 17001</v>
          </cell>
          <cell r="G405">
            <v>15</v>
          </cell>
          <cell r="H405" t="str">
            <v>OPE.B41.KEL2</v>
          </cell>
          <cell r="I405">
            <v>17001</v>
          </cell>
          <cell r="J405">
            <v>41075</v>
          </cell>
          <cell r="K405">
            <v>46538</v>
          </cell>
          <cell r="L405">
            <v>43</v>
          </cell>
          <cell r="M405">
            <v>180</v>
          </cell>
          <cell r="N405">
            <v>137</v>
          </cell>
          <cell r="O405">
            <v>298000000</v>
          </cell>
          <cell r="P405">
            <v>139302312</v>
          </cell>
          <cell r="Q405">
            <v>1200882</v>
          </cell>
          <cell r="R405">
            <v>10807938</v>
          </cell>
          <cell r="T405">
            <v>1200882</v>
          </cell>
          <cell r="U405">
            <v>1200882</v>
          </cell>
          <cell r="V405">
            <v>1200882</v>
          </cell>
          <cell r="W405">
            <v>14410584</v>
          </cell>
          <cell r="Y405">
            <v>1200882</v>
          </cell>
          <cell r="Z405">
            <v>1200882</v>
          </cell>
          <cell r="AA405">
            <v>1200882</v>
          </cell>
          <cell r="AB405">
            <v>1200882</v>
          </cell>
          <cell r="AC405">
            <v>1200882</v>
          </cell>
          <cell r="AD405">
            <v>1200882</v>
          </cell>
          <cell r="AE405">
            <v>1200882</v>
          </cell>
          <cell r="AF405">
            <v>1200882</v>
          </cell>
          <cell r="AG405">
            <v>1200882</v>
          </cell>
          <cell r="AH405">
            <v>1200882</v>
          </cell>
          <cell r="AI405">
            <v>1200882</v>
          </cell>
          <cell r="AJ405">
            <v>1200882</v>
          </cell>
          <cell r="AK405">
            <v>14410584</v>
          </cell>
        </row>
        <row r="406">
          <cell r="E406">
            <v>11033</v>
          </cell>
          <cell r="F406" t="str">
            <v>PO.10430-2012  PALLET DOLLIES 12302</v>
          </cell>
          <cell r="G406">
            <v>15</v>
          </cell>
          <cell r="H406" t="str">
            <v>OPE.B12.KEL2</v>
          </cell>
          <cell r="I406">
            <v>12302</v>
          </cell>
          <cell r="J406">
            <v>41142</v>
          </cell>
          <cell r="K406">
            <v>46599</v>
          </cell>
          <cell r="L406">
            <v>41</v>
          </cell>
          <cell r="M406">
            <v>180</v>
          </cell>
          <cell r="N406">
            <v>139</v>
          </cell>
          <cell r="O406">
            <v>49900000</v>
          </cell>
          <cell r="P406">
            <v>24269409</v>
          </cell>
          <cell r="Q406">
            <v>205673</v>
          </cell>
          <cell r="R406">
            <v>1851057</v>
          </cell>
          <cell r="T406">
            <v>205673</v>
          </cell>
          <cell r="U406">
            <v>205673</v>
          </cell>
          <cell r="V406">
            <v>205673</v>
          </cell>
          <cell r="W406">
            <v>2468076</v>
          </cell>
          <cell r="Y406">
            <v>205673</v>
          </cell>
          <cell r="Z406">
            <v>205673</v>
          </cell>
          <cell r="AA406">
            <v>205673</v>
          </cell>
          <cell r="AB406">
            <v>205673</v>
          </cell>
          <cell r="AC406">
            <v>205673</v>
          </cell>
          <cell r="AD406">
            <v>205673</v>
          </cell>
          <cell r="AE406">
            <v>205673</v>
          </cell>
          <cell r="AF406">
            <v>205673</v>
          </cell>
          <cell r="AG406">
            <v>205673</v>
          </cell>
          <cell r="AH406">
            <v>205673</v>
          </cell>
          <cell r="AI406">
            <v>205673</v>
          </cell>
          <cell r="AJ406">
            <v>205673</v>
          </cell>
          <cell r="AK406">
            <v>2468076</v>
          </cell>
        </row>
        <row r="407">
          <cell r="E407">
            <v>11034</v>
          </cell>
          <cell r="F407" t="str">
            <v>PO.10430-2012  PALLET DOLLIES 12311</v>
          </cell>
          <cell r="G407">
            <v>15</v>
          </cell>
          <cell r="H407" t="str">
            <v>OPE.B12.KEL2</v>
          </cell>
          <cell r="I407">
            <v>12311</v>
          </cell>
          <cell r="J407">
            <v>41142</v>
          </cell>
          <cell r="K407">
            <v>46599</v>
          </cell>
          <cell r="L407">
            <v>41</v>
          </cell>
          <cell r="M407">
            <v>180</v>
          </cell>
          <cell r="N407">
            <v>139</v>
          </cell>
          <cell r="O407">
            <v>49900000</v>
          </cell>
          <cell r="P407">
            <v>24269409</v>
          </cell>
          <cell r="Q407">
            <v>205673</v>
          </cell>
          <cell r="R407">
            <v>1851057</v>
          </cell>
          <cell r="T407">
            <v>205673</v>
          </cell>
          <cell r="U407">
            <v>205673</v>
          </cell>
          <cell r="V407">
            <v>205673</v>
          </cell>
          <cell r="W407">
            <v>2468076</v>
          </cell>
          <cell r="Y407">
            <v>205673</v>
          </cell>
          <cell r="Z407">
            <v>205673</v>
          </cell>
          <cell r="AA407">
            <v>205673</v>
          </cell>
          <cell r="AB407">
            <v>205673</v>
          </cell>
          <cell r="AC407">
            <v>205673</v>
          </cell>
          <cell r="AD407">
            <v>205673</v>
          </cell>
          <cell r="AE407">
            <v>205673</v>
          </cell>
          <cell r="AF407">
            <v>205673</v>
          </cell>
          <cell r="AG407">
            <v>205673</v>
          </cell>
          <cell r="AH407">
            <v>205673</v>
          </cell>
          <cell r="AI407">
            <v>205673</v>
          </cell>
          <cell r="AJ407">
            <v>205673</v>
          </cell>
          <cell r="AK407">
            <v>2468076</v>
          </cell>
        </row>
        <row r="408">
          <cell r="E408">
            <v>11035</v>
          </cell>
          <cell r="F408" t="str">
            <v>PO.10430-2012  PALLET DOLLIES 12312</v>
          </cell>
          <cell r="G408">
            <v>15</v>
          </cell>
          <cell r="H408" t="str">
            <v>OPE.B12.KEL2</v>
          </cell>
          <cell r="I408">
            <v>12312</v>
          </cell>
          <cell r="J408">
            <v>41142</v>
          </cell>
          <cell r="K408">
            <v>46599</v>
          </cell>
          <cell r="L408">
            <v>41</v>
          </cell>
          <cell r="M408">
            <v>180</v>
          </cell>
          <cell r="N408">
            <v>139</v>
          </cell>
          <cell r="O408">
            <v>49900000</v>
          </cell>
          <cell r="P408">
            <v>24269409</v>
          </cell>
          <cell r="Q408">
            <v>205673</v>
          </cell>
          <cell r="R408">
            <v>1851057</v>
          </cell>
          <cell r="T408">
            <v>205673</v>
          </cell>
          <cell r="U408">
            <v>205673</v>
          </cell>
          <cell r="V408">
            <v>205673</v>
          </cell>
          <cell r="W408">
            <v>2468076</v>
          </cell>
          <cell r="Y408">
            <v>205673</v>
          </cell>
          <cell r="Z408">
            <v>205673</v>
          </cell>
          <cell r="AA408">
            <v>205673</v>
          </cell>
          <cell r="AB408">
            <v>205673</v>
          </cell>
          <cell r="AC408">
            <v>205673</v>
          </cell>
          <cell r="AD408">
            <v>205673</v>
          </cell>
          <cell r="AE408">
            <v>205673</v>
          </cell>
          <cell r="AF408">
            <v>205673</v>
          </cell>
          <cell r="AG408">
            <v>205673</v>
          </cell>
          <cell r="AH408">
            <v>205673</v>
          </cell>
          <cell r="AI408">
            <v>205673</v>
          </cell>
          <cell r="AJ408">
            <v>205673</v>
          </cell>
          <cell r="AK408">
            <v>2468076</v>
          </cell>
        </row>
        <row r="409">
          <cell r="E409">
            <v>11036</v>
          </cell>
          <cell r="F409" t="str">
            <v>PO.10430-2012  PALLET DOLLIES 12313</v>
          </cell>
          <cell r="G409">
            <v>15</v>
          </cell>
          <cell r="H409" t="str">
            <v>OPE.B12.KEL2</v>
          </cell>
          <cell r="I409">
            <v>12313</v>
          </cell>
          <cell r="J409">
            <v>41142</v>
          </cell>
          <cell r="K409">
            <v>46599</v>
          </cell>
          <cell r="L409">
            <v>41</v>
          </cell>
          <cell r="M409">
            <v>180</v>
          </cell>
          <cell r="N409">
            <v>139</v>
          </cell>
          <cell r="O409">
            <v>49900000</v>
          </cell>
          <cell r="P409">
            <v>24269409</v>
          </cell>
          <cell r="Q409">
            <v>205673</v>
          </cell>
          <cell r="R409">
            <v>1851057</v>
          </cell>
          <cell r="T409">
            <v>205673</v>
          </cell>
          <cell r="U409">
            <v>205673</v>
          </cell>
          <cell r="V409">
            <v>205673</v>
          </cell>
          <cell r="W409">
            <v>2468076</v>
          </cell>
          <cell r="Y409">
            <v>205673</v>
          </cell>
          <cell r="Z409">
            <v>205673</v>
          </cell>
          <cell r="AA409">
            <v>205673</v>
          </cell>
          <cell r="AB409">
            <v>205673</v>
          </cell>
          <cell r="AC409">
            <v>205673</v>
          </cell>
          <cell r="AD409">
            <v>205673</v>
          </cell>
          <cell r="AE409">
            <v>205673</v>
          </cell>
          <cell r="AF409">
            <v>205673</v>
          </cell>
          <cell r="AG409">
            <v>205673</v>
          </cell>
          <cell r="AH409">
            <v>205673</v>
          </cell>
          <cell r="AI409">
            <v>205673</v>
          </cell>
          <cell r="AJ409">
            <v>205673</v>
          </cell>
          <cell r="AK409">
            <v>2468076</v>
          </cell>
        </row>
        <row r="410">
          <cell r="E410">
            <v>11037</v>
          </cell>
          <cell r="F410" t="str">
            <v>PO.10430-2012  PALLET DOLLIES 12314</v>
          </cell>
          <cell r="G410">
            <v>15</v>
          </cell>
          <cell r="H410" t="str">
            <v>OPE.B12.KEL2</v>
          </cell>
          <cell r="I410">
            <v>12314</v>
          </cell>
          <cell r="J410">
            <v>41142</v>
          </cell>
          <cell r="K410">
            <v>46599</v>
          </cell>
          <cell r="L410">
            <v>41</v>
          </cell>
          <cell r="M410">
            <v>180</v>
          </cell>
          <cell r="N410">
            <v>139</v>
          </cell>
          <cell r="O410">
            <v>49900000</v>
          </cell>
          <cell r="P410">
            <v>24269409</v>
          </cell>
          <cell r="Q410">
            <v>205673</v>
          </cell>
          <cell r="R410">
            <v>1851057</v>
          </cell>
          <cell r="T410">
            <v>205673</v>
          </cell>
          <cell r="U410">
            <v>205673</v>
          </cell>
          <cell r="V410">
            <v>205673</v>
          </cell>
          <cell r="W410">
            <v>2468076</v>
          </cell>
          <cell r="Y410">
            <v>205673</v>
          </cell>
          <cell r="Z410">
            <v>205673</v>
          </cell>
          <cell r="AA410">
            <v>205673</v>
          </cell>
          <cell r="AB410">
            <v>205673</v>
          </cell>
          <cell r="AC410">
            <v>205673</v>
          </cell>
          <cell r="AD410">
            <v>205673</v>
          </cell>
          <cell r="AE410">
            <v>205673</v>
          </cell>
          <cell r="AF410">
            <v>205673</v>
          </cell>
          <cell r="AG410">
            <v>205673</v>
          </cell>
          <cell r="AH410">
            <v>205673</v>
          </cell>
          <cell r="AI410">
            <v>205673</v>
          </cell>
          <cell r="AJ410">
            <v>205673</v>
          </cell>
          <cell r="AK410">
            <v>2468076</v>
          </cell>
        </row>
        <row r="411">
          <cell r="E411">
            <v>11038</v>
          </cell>
          <cell r="F411" t="str">
            <v>PO.10430-2012  PALLET DOLLIES 12315</v>
          </cell>
          <cell r="G411">
            <v>15</v>
          </cell>
          <cell r="H411" t="str">
            <v>OPE.B12.KEL2</v>
          </cell>
          <cell r="I411">
            <v>12315</v>
          </cell>
          <cell r="J411">
            <v>41142</v>
          </cell>
          <cell r="K411">
            <v>46599</v>
          </cell>
          <cell r="L411">
            <v>41</v>
          </cell>
          <cell r="M411">
            <v>180</v>
          </cell>
          <cell r="N411">
            <v>139</v>
          </cell>
          <cell r="O411">
            <v>49900000</v>
          </cell>
          <cell r="P411">
            <v>24269409</v>
          </cell>
          <cell r="Q411">
            <v>205673</v>
          </cell>
          <cell r="R411">
            <v>1851057</v>
          </cell>
          <cell r="T411">
            <v>205673</v>
          </cell>
          <cell r="U411">
            <v>205673</v>
          </cell>
          <cell r="V411">
            <v>205673</v>
          </cell>
          <cell r="W411">
            <v>2468076</v>
          </cell>
          <cell r="Y411">
            <v>205673</v>
          </cell>
          <cell r="Z411">
            <v>205673</v>
          </cell>
          <cell r="AA411">
            <v>205673</v>
          </cell>
          <cell r="AB411">
            <v>205673</v>
          </cell>
          <cell r="AC411">
            <v>205673</v>
          </cell>
          <cell r="AD411">
            <v>205673</v>
          </cell>
          <cell r="AE411">
            <v>205673</v>
          </cell>
          <cell r="AF411">
            <v>205673</v>
          </cell>
          <cell r="AG411">
            <v>205673</v>
          </cell>
          <cell r="AH411">
            <v>205673</v>
          </cell>
          <cell r="AI411">
            <v>205673</v>
          </cell>
          <cell r="AJ411">
            <v>205673</v>
          </cell>
          <cell r="AK411">
            <v>2468076</v>
          </cell>
        </row>
        <row r="412">
          <cell r="E412">
            <v>11039</v>
          </cell>
          <cell r="F412" t="str">
            <v>PO.10430-2012  PALLET DOLLIES 12316</v>
          </cell>
          <cell r="G412">
            <v>15</v>
          </cell>
          <cell r="H412" t="str">
            <v>OPE.B12.KEL2</v>
          </cell>
          <cell r="I412">
            <v>12316</v>
          </cell>
          <cell r="J412">
            <v>41142</v>
          </cell>
          <cell r="K412">
            <v>46599</v>
          </cell>
          <cell r="L412">
            <v>41</v>
          </cell>
          <cell r="M412">
            <v>180</v>
          </cell>
          <cell r="N412">
            <v>139</v>
          </cell>
          <cell r="O412">
            <v>49900000</v>
          </cell>
          <cell r="P412">
            <v>24269409</v>
          </cell>
          <cell r="Q412">
            <v>205673</v>
          </cell>
          <cell r="R412">
            <v>1851057</v>
          </cell>
          <cell r="T412">
            <v>205673</v>
          </cell>
          <cell r="U412">
            <v>205673</v>
          </cell>
          <cell r="V412">
            <v>205673</v>
          </cell>
          <cell r="W412">
            <v>2468076</v>
          </cell>
          <cell r="Y412">
            <v>205673</v>
          </cell>
          <cell r="Z412">
            <v>205673</v>
          </cell>
          <cell r="AA412">
            <v>205673</v>
          </cell>
          <cell r="AB412">
            <v>205673</v>
          </cell>
          <cell r="AC412">
            <v>205673</v>
          </cell>
          <cell r="AD412">
            <v>205673</v>
          </cell>
          <cell r="AE412">
            <v>205673</v>
          </cell>
          <cell r="AF412">
            <v>205673</v>
          </cell>
          <cell r="AG412">
            <v>205673</v>
          </cell>
          <cell r="AH412">
            <v>205673</v>
          </cell>
          <cell r="AI412">
            <v>205673</v>
          </cell>
          <cell r="AJ412">
            <v>205673</v>
          </cell>
          <cell r="AK412">
            <v>2468076</v>
          </cell>
        </row>
        <row r="413">
          <cell r="E413">
            <v>11040</v>
          </cell>
          <cell r="F413" t="str">
            <v>PO.10430-2012  PALLET DOLLIES 12317</v>
          </cell>
          <cell r="G413">
            <v>15</v>
          </cell>
          <cell r="H413" t="str">
            <v>OPE.B12.KEL2</v>
          </cell>
          <cell r="I413">
            <v>12317</v>
          </cell>
          <cell r="J413">
            <v>41142</v>
          </cell>
          <cell r="K413">
            <v>46599</v>
          </cell>
          <cell r="L413">
            <v>41</v>
          </cell>
          <cell r="M413">
            <v>180</v>
          </cell>
          <cell r="N413">
            <v>139</v>
          </cell>
          <cell r="O413">
            <v>49900000</v>
          </cell>
          <cell r="P413">
            <v>24269409</v>
          </cell>
          <cell r="Q413">
            <v>205673</v>
          </cell>
          <cell r="R413">
            <v>1851057</v>
          </cell>
          <cell r="T413">
            <v>205673</v>
          </cell>
          <cell r="U413">
            <v>205673</v>
          </cell>
          <cell r="V413">
            <v>205673</v>
          </cell>
          <cell r="W413">
            <v>2468076</v>
          </cell>
          <cell r="Y413">
            <v>205673</v>
          </cell>
          <cell r="Z413">
            <v>205673</v>
          </cell>
          <cell r="AA413">
            <v>205673</v>
          </cell>
          <cell r="AB413">
            <v>205673</v>
          </cell>
          <cell r="AC413">
            <v>205673</v>
          </cell>
          <cell r="AD413">
            <v>205673</v>
          </cell>
          <cell r="AE413">
            <v>205673</v>
          </cell>
          <cell r="AF413">
            <v>205673</v>
          </cell>
          <cell r="AG413">
            <v>205673</v>
          </cell>
          <cell r="AH413">
            <v>205673</v>
          </cell>
          <cell r="AI413">
            <v>205673</v>
          </cell>
          <cell r="AJ413">
            <v>205673</v>
          </cell>
          <cell r="AK413">
            <v>2468076</v>
          </cell>
        </row>
        <row r="414">
          <cell r="E414">
            <v>11041</v>
          </cell>
          <cell r="F414" t="str">
            <v>PO.10430-2012  PALLET DOLLIES 12318</v>
          </cell>
          <cell r="G414">
            <v>15</v>
          </cell>
          <cell r="H414" t="str">
            <v>OPE.B12.KEL2</v>
          </cell>
          <cell r="I414">
            <v>12318</v>
          </cell>
          <cell r="J414">
            <v>41142</v>
          </cell>
          <cell r="K414">
            <v>46599</v>
          </cell>
          <cell r="L414">
            <v>41</v>
          </cell>
          <cell r="M414">
            <v>180</v>
          </cell>
          <cell r="N414">
            <v>139</v>
          </cell>
          <cell r="O414">
            <v>49900000</v>
          </cell>
          <cell r="P414">
            <v>24269409</v>
          </cell>
          <cell r="Q414">
            <v>205673</v>
          </cell>
          <cell r="R414">
            <v>1851057</v>
          </cell>
          <cell r="T414">
            <v>205673</v>
          </cell>
          <cell r="U414">
            <v>205673</v>
          </cell>
          <cell r="V414">
            <v>205673</v>
          </cell>
          <cell r="W414">
            <v>2468076</v>
          </cell>
          <cell r="Y414">
            <v>205673</v>
          </cell>
          <cell r="Z414">
            <v>205673</v>
          </cell>
          <cell r="AA414">
            <v>205673</v>
          </cell>
          <cell r="AB414">
            <v>205673</v>
          </cell>
          <cell r="AC414">
            <v>205673</v>
          </cell>
          <cell r="AD414">
            <v>205673</v>
          </cell>
          <cell r="AE414">
            <v>205673</v>
          </cell>
          <cell r="AF414">
            <v>205673</v>
          </cell>
          <cell r="AG414">
            <v>205673</v>
          </cell>
          <cell r="AH414">
            <v>205673</v>
          </cell>
          <cell r="AI414">
            <v>205673</v>
          </cell>
          <cell r="AJ414">
            <v>205673</v>
          </cell>
          <cell r="AK414">
            <v>2468076</v>
          </cell>
        </row>
        <row r="415">
          <cell r="E415">
            <v>11042</v>
          </cell>
          <cell r="F415" t="str">
            <v>PO.10430-2012  PALLET DOLLIES 12055</v>
          </cell>
          <cell r="G415">
            <v>15</v>
          </cell>
          <cell r="H415" t="str">
            <v>OPE.B12.KEL2</v>
          </cell>
          <cell r="I415">
            <v>12055</v>
          </cell>
          <cell r="J415">
            <v>41142</v>
          </cell>
          <cell r="K415">
            <v>46599</v>
          </cell>
          <cell r="L415">
            <v>41</v>
          </cell>
          <cell r="M415">
            <v>180</v>
          </cell>
          <cell r="N415">
            <v>139</v>
          </cell>
          <cell r="O415">
            <v>49900000</v>
          </cell>
          <cell r="P415">
            <v>24269409</v>
          </cell>
          <cell r="Q415">
            <v>205673</v>
          </cell>
          <cell r="R415">
            <v>1851057</v>
          </cell>
          <cell r="T415">
            <v>205673</v>
          </cell>
          <cell r="U415">
            <v>205673</v>
          </cell>
          <cell r="V415">
            <v>205673</v>
          </cell>
          <cell r="W415">
            <v>2468076</v>
          </cell>
          <cell r="Y415">
            <v>205673</v>
          </cell>
          <cell r="Z415">
            <v>205673</v>
          </cell>
          <cell r="AA415">
            <v>205673</v>
          </cell>
          <cell r="AB415">
            <v>205673</v>
          </cell>
          <cell r="AC415">
            <v>205673</v>
          </cell>
          <cell r="AD415">
            <v>205673</v>
          </cell>
          <cell r="AE415">
            <v>205673</v>
          </cell>
          <cell r="AF415">
            <v>205673</v>
          </cell>
          <cell r="AG415">
            <v>205673</v>
          </cell>
          <cell r="AH415">
            <v>205673</v>
          </cell>
          <cell r="AI415">
            <v>205673</v>
          </cell>
          <cell r="AJ415">
            <v>205673</v>
          </cell>
          <cell r="AK415">
            <v>2468076</v>
          </cell>
        </row>
        <row r="416">
          <cell r="E416">
            <v>11043</v>
          </cell>
          <cell r="F416" t="str">
            <v>PO.10430-2012  PALLET DOLLIES 12198</v>
          </cell>
          <cell r="G416">
            <v>15</v>
          </cell>
          <cell r="H416" t="str">
            <v>OPE.B12.KEL2</v>
          </cell>
          <cell r="I416">
            <v>12198</v>
          </cell>
          <cell r="J416">
            <v>41142</v>
          </cell>
          <cell r="K416">
            <v>46599</v>
          </cell>
          <cell r="L416">
            <v>41</v>
          </cell>
          <cell r="M416">
            <v>180</v>
          </cell>
          <cell r="N416">
            <v>139</v>
          </cell>
          <cell r="O416">
            <v>49900000</v>
          </cell>
          <cell r="P416">
            <v>24269409</v>
          </cell>
          <cell r="Q416">
            <v>205673</v>
          </cell>
          <cell r="R416">
            <v>1851057</v>
          </cell>
          <cell r="T416">
            <v>205673</v>
          </cell>
          <cell r="U416">
            <v>205673</v>
          </cell>
          <cell r="V416">
            <v>205673</v>
          </cell>
          <cell r="W416">
            <v>2468076</v>
          </cell>
          <cell r="Y416">
            <v>205673</v>
          </cell>
          <cell r="Z416">
            <v>205673</v>
          </cell>
          <cell r="AA416">
            <v>205673</v>
          </cell>
          <cell r="AB416">
            <v>205673</v>
          </cell>
          <cell r="AC416">
            <v>205673</v>
          </cell>
          <cell r="AD416">
            <v>205673</v>
          </cell>
          <cell r="AE416">
            <v>205673</v>
          </cell>
          <cell r="AF416">
            <v>205673</v>
          </cell>
          <cell r="AG416">
            <v>205673</v>
          </cell>
          <cell r="AH416">
            <v>205673</v>
          </cell>
          <cell r="AI416">
            <v>205673</v>
          </cell>
          <cell r="AJ416">
            <v>205673</v>
          </cell>
          <cell r="AK416">
            <v>2468076</v>
          </cell>
        </row>
        <row r="417">
          <cell r="E417">
            <v>11044</v>
          </cell>
          <cell r="F417" t="str">
            <v>PO.10430-2012  PALLET DOLLIES 12098</v>
          </cell>
          <cell r="G417">
            <v>15</v>
          </cell>
          <cell r="H417" t="str">
            <v>OPE.B12.KEL2</v>
          </cell>
          <cell r="I417">
            <v>12098</v>
          </cell>
          <cell r="J417">
            <v>41142</v>
          </cell>
          <cell r="K417">
            <v>46599</v>
          </cell>
          <cell r="L417">
            <v>41</v>
          </cell>
          <cell r="M417">
            <v>180</v>
          </cell>
          <cell r="N417">
            <v>139</v>
          </cell>
          <cell r="O417">
            <v>49900000</v>
          </cell>
          <cell r="P417">
            <v>24269409</v>
          </cell>
          <cell r="Q417">
            <v>205673</v>
          </cell>
          <cell r="R417">
            <v>1851057</v>
          </cell>
          <cell r="T417">
            <v>205673</v>
          </cell>
          <cell r="U417">
            <v>205673</v>
          </cell>
          <cell r="V417">
            <v>205673</v>
          </cell>
          <cell r="W417">
            <v>2468076</v>
          </cell>
          <cell r="Y417">
            <v>205673</v>
          </cell>
          <cell r="Z417">
            <v>205673</v>
          </cell>
          <cell r="AA417">
            <v>205673</v>
          </cell>
          <cell r="AB417">
            <v>205673</v>
          </cell>
          <cell r="AC417">
            <v>205673</v>
          </cell>
          <cell r="AD417">
            <v>205673</v>
          </cell>
          <cell r="AE417">
            <v>205673</v>
          </cell>
          <cell r="AF417">
            <v>205673</v>
          </cell>
          <cell r="AG417">
            <v>205673</v>
          </cell>
          <cell r="AH417">
            <v>205673</v>
          </cell>
          <cell r="AI417">
            <v>205673</v>
          </cell>
          <cell r="AJ417">
            <v>205673</v>
          </cell>
          <cell r="AK417">
            <v>2468076</v>
          </cell>
        </row>
        <row r="418">
          <cell r="E418">
            <v>11045</v>
          </cell>
          <cell r="F418" t="str">
            <v>PO.10430-2012  PALLET DOLLIES 12177</v>
          </cell>
          <cell r="G418">
            <v>15</v>
          </cell>
          <cell r="H418" t="str">
            <v>OPE.B12.KEL2</v>
          </cell>
          <cell r="I418">
            <v>12177</v>
          </cell>
          <cell r="J418">
            <v>41142</v>
          </cell>
          <cell r="K418">
            <v>46599</v>
          </cell>
          <cell r="L418">
            <v>41</v>
          </cell>
          <cell r="M418">
            <v>180</v>
          </cell>
          <cell r="N418">
            <v>139</v>
          </cell>
          <cell r="O418">
            <v>49900000</v>
          </cell>
          <cell r="P418">
            <v>24269409</v>
          </cell>
          <cell r="Q418">
            <v>205673</v>
          </cell>
          <cell r="R418">
            <v>1851057</v>
          </cell>
          <cell r="T418">
            <v>205673</v>
          </cell>
          <cell r="U418">
            <v>205673</v>
          </cell>
          <cell r="V418">
            <v>205673</v>
          </cell>
          <cell r="W418">
            <v>2468076</v>
          </cell>
          <cell r="Y418">
            <v>205673</v>
          </cell>
          <cell r="Z418">
            <v>205673</v>
          </cell>
          <cell r="AA418">
            <v>205673</v>
          </cell>
          <cell r="AB418">
            <v>205673</v>
          </cell>
          <cell r="AC418">
            <v>205673</v>
          </cell>
          <cell r="AD418">
            <v>205673</v>
          </cell>
          <cell r="AE418">
            <v>205673</v>
          </cell>
          <cell r="AF418">
            <v>205673</v>
          </cell>
          <cell r="AG418">
            <v>205673</v>
          </cell>
          <cell r="AH418">
            <v>205673</v>
          </cell>
          <cell r="AI418">
            <v>205673</v>
          </cell>
          <cell r="AJ418">
            <v>205673</v>
          </cell>
          <cell r="AK418">
            <v>2468076</v>
          </cell>
        </row>
        <row r="419">
          <cell r="E419">
            <v>11046</v>
          </cell>
          <cell r="F419" t="str">
            <v>PO.10430-2012  PALLET DOLLIES 12175</v>
          </cell>
          <cell r="G419">
            <v>15</v>
          </cell>
          <cell r="H419" t="str">
            <v>OPE.B12.KEL2</v>
          </cell>
          <cell r="I419">
            <v>12175</v>
          </cell>
          <cell r="J419">
            <v>41142</v>
          </cell>
          <cell r="K419">
            <v>46599</v>
          </cell>
          <cell r="L419">
            <v>41</v>
          </cell>
          <cell r="M419">
            <v>180</v>
          </cell>
          <cell r="N419">
            <v>139</v>
          </cell>
          <cell r="O419">
            <v>49900000</v>
          </cell>
          <cell r="P419">
            <v>24269409</v>
          </cell>
          <cell r="Q419">
            <v>205673</v>
          </cell>
          <cell r="R419">
            <v>1851057</v>
          </cell>
          <cell r="T419">
            <v>205673</v>
          </cell>
          <cell r="U419">
            <v>205673</v>
          </cell>
          <cell r="V419">
            <v>205673</v>
          </cell>
          <cell r="W419">
            <v>2468076</v>
          </cell>
          <cell r="Y419">
            <v>205673</v>
          </cell>
          <cell r="Z419">
            <v>205673</v>
          </cell>
          <cell r="AA419">
            <v>205673</v>
          </cell>
          <cell r="AB419">
            <v>205673</v>
          </cell>
          <cell r="AC419">
            <v>205673</v>
          </cell>
          <cell r="AD419">
            <v>205673</v>
          </cell>
          <cell r="AE419">
            <v>205673</v>
          </cell>
          <cell r="AF419">
            <v>205673</v>
          </cell>
          <cell r="AG419">
            <v>205673</v>
          </cell>
          <cell r="AH419">
            <v>205673</v>
          </cell>
          <cell r="AI419">
            <v>205673</v>
          </cell>
          <cell r="AJ419">
            <v>205673</v>
          </cell>
          <cell r="AK419">
            <v>2468076</v>
          </cell>
        </row>
        <row r="420">
          <cell r="E420">
            <v>11047</v>
          </cell>
          <cell r="F420" t="str">
            <v>PO.10430-2012  PALLET DOLLIES 12172</v>
          </cell>
          <cell r="G420">
            <v>15</v>
          </cell>
          <cell r="H420" t="str">
            <v>OPE.B12.KEL2</v>
          </cell>
          <cell r="I420">
            <v>12172</v>
          </cell>
          <cell r="J420">
            <v>41142</v>
          </cell>
          <cell r="K420">
            <v>46599</v>
          </cell>
          <cell r="L420">
            <v>41</v>
          </cell>
          <cell r="M420">
            <v>180</v>
          </cell>
          <cell r="N420">
            <v>139</v>
          </cell>
          <cell r="O420">
            <v>49900000</v>
          </cell>
          <cell r="P420">
            <v>24269409</v>
          </cell>
          <cell r="Q420">
            <v>205673</v>
          </cell>
          <cell r="R420">
            <v>1851057</v>
          </cell>
          <cell r="T420">
            <v>205673</v>
          </cell>
          <cell r="U420">
            <v>205673</v>
          </cell>
          <cell r="V420">
            <v>205673</v>
          </cell>
          <cell r="W420">
            <v>2468076</v>
          </cell>
          <cell r="Y420">
            <v>205673</v>
          </cell>
          <cell r="Z420">
            <v>205673</v>
          </cell>
          <cell r="AA420">
            <v>205673</v>
          </cell>
          <cell r="AB420">
            <v>205673</v>
          </cell>
          <cell r="AC420">
            <v>205673</v>
          </cell>
          <cell r="AD420">
            <v>205673</v>
          </cell>
          <cell r="AE420">
            <v>205673</v>
          </cell>
          <cell r="AF420">
            <v>205673</v>
          </cell>
          <cell r="AG420">
            <v>205673</v>
          </cell>
          <cell r="AH420">
            <v>205673</v>
          </cell>
          <cell r="AI420">
            <v>205673</v>
          </cell>
          <cell r="AJ420">
            <v>205673</v>
          </cell>
          <cell r="AK420">
            <v>2468076</v>
          </cell>
        </row>
        <row r="421">
          <cell r="E421">
            <v>11048</v>
          </cell>
          <cell r="F421" t="str">
            <v>PO.10430-2012  PALLET DOLLIES 12171</v>
          </cell>
          <cell r="G421">
            <v>15</v>
          </cell>
          <cell r="H421" t="str">
            <v>OPE.B12.KEL2</v>
          </cell>
          <cell r="I421">
            <v>12171</v>
          </cell>
          <cell r="J421">
            <v>41142</v>
          </cell>
          <cell r="K421">
            <v>46599</v>
          </cell>
          <cell r="L421">
            <v>41</v>
          </cell>
          <cell r="M421">
            <v>180</v>
          </cell>
          <cell r="N421">
            <v>139</v>
          </cell>
          <cell r="O421">
            <v>49900000</v>
          </cell>
          <cell r="P421">
            <v>24269409</v>
          </cell>
          <cell r="Q421">
            <v>205673</v>
          </cell>
          <cell r="R421">
            <v>1851057</v>
          </cell>
          <cell r="T421">
            <v>205673</v>
          </cell>
          <cell r="U421">
            <v>205673</v>
          </cell>
          <cell r="V421">
            <v>205673</v>
          </cell>
          <cell r="W421">
            <v>2468076</v>
          </cell>
          <cell r="Y421">
            <v>205673</v>
          </cell>
          <cell r="Z421">
            <v>205673</v>
          </cell>
          <cell r="AA421">
            <v>205673</v>
          </cell>
          <cell r="AB421">
            <v>205673</v>
          </cell>
          <cell r="AC421">
            <v>205673</v>
          </cell>
          <cell r="AD421">
            <v>205673</v>
          </cell>
          <cell r="AE421">
            <v>205673</v>
          </cell>
          <cell r="AF421">
            <v>205673</v>
          </cell>
          <cell r="AG421">
            <v>205673</v>
          </cell>
          <cell r="AH421">
            <v>205673</v>
          </cell>
          <cell r="AI421">
            <v>205673</v>
          </cell>
          <cell r="AJ421">
            <v>205673</v>
          </cell>
          <cell r="AK421">
            <v>2468076</v>
          </cell>
        </row>
        <row r="422">
          <cell r="E422">
            <v>11049</v>
          </cell>
          <cell r="F422" t="str">
            <v>PO.10430-2012  PALLET DOLLIES 12170</v>
          </cell>
          <cell r="G422">
            <v>15</v>
          </cell>
          <cell r="H422" t="str">
            <v>OPE.B12.KEL2</v>
          </cell>
          <cell r="I422">
            <v>12170</v>
          </cell>
          <cell r="J422">
            <v>41142</v>
          </cell>
          <cell r="K422">
            <v>46599</v>
          </cell>
          <cell r="L422">
            <v>41</v>
          </cell>
          <cell r="M422">
            <v>180</v>
          </cell>
          <cell r="N422">
            <v>139</v>
          </cell>
          <cell r="O422">
            <v>49900000</v>
          </cell>
          <cell r="P422">
            <v>24269409</v>
          </cell>
          <cell r="Q422">
            <v>205673</v>
          </cell>
          <cell r="R422">
            <v>1851057</v>
          </cell>
          <cell r="T422">
            <v>205673</v>
          </cell>
          <cell r="U422">
            <v>205673</v>
          </cell>
          <cell r="V422">
            <v>205673</v>
          </cell>
          <cell r="W422">
            <v>2468076</v>
          </cell>
          <cell r="Y422">
            <v>205673</v>
          </cell>
          <cell r="Z422">
            <v>205673</v>
          </cell>
          <cell r="AA422">
            <v>205673</v>
          </cell>
          <cell r="AB422">
            <v>205673</v>
          </cell>
          <cell r="AC422">
            <v>205673</v>
          </cell>
          <cell r="AD422">
            <v>205673</v>
          </cell>
          <cell r="AE422">
            <v>205673</v>
          </cell>
          <cell r="AF422">
            <v>205673</v>
          </cell>
          <cell r="AG422">
            <v>205673</v>
          </cell>
          <cell r="AH422">
            <v>205673</v>
          </cell>
          <cell r="AI422">
            <v>205673</v>
          </cell>
          <cell r="AJ422">
            <v>205673</v>
          </cell>
          <cell r="AK422">
            <v>2468076</v>
          </cell>
        </row>
        <row r="423">
          <cell r="E423">
            <v>11050</v>
          </cell>
          <cell r="F423" t="str">
            <v>PO.10430-2012  PALLET DOLLIES 12303</v>
          </cell>
          <cell r="G423">
            <v>15</v>
          </cell>
          <cell r="H423" t="str">
            <v>OPE.B12.KEL2</v>
          </cell>
          <cell r="I423">
            <v>12303</v>
          </cell>
          <cell r="J423">
            <v>41142</v>
          </cell>
          <cell r="K423">
            <v>46599</v>
          </cell>
          <cell r="L423">
            <v>41</v>
          </cell>
          <cell r="M423">
            <v>180</v>
          </cell>
          <cell r="N423">
            <v>139</v>
          </cell>
          <cell r="O423">
            <v>49900000</v>
          </cell>
          <cell r="P423">
            <v>24269409</v>
          </cell>
          <cell r="Q423">
            <v>205673</v>
          </cell>
          <cell r="R423">
            <v>1851057</v>
          </cell>
          <cell r="T423">
            <v>205673</v>
          </cell>
          <cell r="U423">
            <v>205673</v>
          </cell>
          <cell r="V423">
            <v>205673</v>
          </cell>
          <cell r="W423">
            <v>2468076</v>
          </cell>
          <cell r="Y423">
            <v>205673</v>
          </cell>
          <cell r="Z423">
            <v>205673</v>
          </cell>
          <cell r="AA423">
            <v>205673</v>
          </cell>
          <cell r="AB423">
            <v>205673</v>
          </cell>
          <cell r="AC423">
            <v>205673</v>
          </cell>
          <cell r="AD423">
            <v>205673</v>
          </cell>
          <cell r="AE423">
            <v>205673</v>
          </cell>
          <cell r="AF423">
            <v>205673</v>
          </cell>
          <cell r="AG423">
            <v>205673</v>
          </cell>
          <cell r="AH423">
            <v>205673</v>
          </cell>
          <cell r="AI423">
            <v>205673</v>
          </cell>
          <cell r="AJ423">
            <v>205673</v>
          </cell>
          <cell r="AK423">
            <v>2468076</v>
          </cell>
        </row>
        <row r="424">
          <cell r="E424">
            <v>11051</v>
          </cell>
          <cell r="F424" t="str">
            <v>PO.10430-2012  PALLET DOLLIES 12304</v>
          </cell>
          <cell r="G424">
            <v>15</v>
          </cell>
          <cell r="H424" t="str">
            <v>OPE.B12.KEL2</v>
          </cell>
          <cell r="I424">
            <v>12304</v>
          </cell>
          <cell r="J424">
            <v>41142</v>
          </cell>
          <cell r="K424">
            <v>46599</v>
          </cell>
          <cell r="L424">
            <v>41</v>
          </cell>
          <cell r="M424">
            <v>180</v>
          </cell>
          <cell r="N424">
            <v>139</v>
          </cell>
          <cell r="O424">
            <v>49900000</v>
          </cell>
          <cell r="P424">
            <v>24269409</v>
          </cell>
          <cell r="Q424">
            <v>205673</v>
          </cell>
          <cell r="R424">
            <v>1851057</v>
          </cell>
          <cell r="T424">
            <v>205673</v>
          </cell>
          <cell r="U424">
            <v>205673</v>
          </cell>
          <cell r="V424">
            <v>205673</v>
          </cell>
          <cell r="W424">
            <v>2468076</v>
          </cell>
          <cell r="Y424">
            <v>205673</v>
          </cell>
          <cell r="Z424">
            <v>205673</v>
          </cell>
          <cell r="AA424">
            <v>205673</v>
          </cell>
          <cell r="AB424">
            <v>205673</v>
          </cell>
          <cell r="AC424">
            <v>205673</v>
          </cell>
          <cell r="AD424">
            <v>205673</v>
          </cell>
          <cell r="AE424">
            <v>205673</v>
          </cell>
          <cell r="AF424">
            <v>205673</v>
          </cell>
          <cell r="AG424">
            <v>205673</v>
          </cell>
          <cell r="AH424">
            <v>205673</v>
          </cell>
          <cell r="AI424">
            <v>205673</v>
          </cell>
          <cell r="AJ424">
            <v>205673</v>
          </cell>
          <cell r="AK424">
            <v>2468076</v>
          </cell>
        </row>
        <row r="425">
          <cell r="E425">
            <v>11052</v>
          </cell>
          <cell r="F425" t="str">
            <v>PO.10430-2012  PALLET DOLLIES 12305</v>
          </cell>
          <cell r="G425">
            <v>15</v>
          </cell>
          <cell r="H425" t="str">
            <v>OPE.B12.KEL2</v>
          </cell>
          <cell r="I425">
            <v>12305</v>
          </cell>
          <cell r="J425">
            <v>41142</v>
          </cell>
          <cell r="K425">
            <v>46599</v>
          </cell>
          <cell r="L425">
            <v>41</v>
          </cell>
          <cell r="M425">
            <v>180</v>
          </cell>
          <cell r="N425">
            <v>139</v>
          </cell>
          <cell r="O425">
            <v>49900000</v>
          </cell>
          <cell r="P425">
            <v>24269409</v>
          </cell>
          <cell r="Q425">
            <v>205673</v>
          </cell>
          <cell r="R425">
            <v>1851057</v>
          </cell>
          <cell r="T425">
            <v>205673</v>
          </cell>
          <cell r="U425">
            <v>205673</v>
          </cell>
          <cell r="V425">
            <v>205673</v>
          </cell>
          <cell r="W425">
            <v>2468076</v>
          </cell>
          <cell r="Y425">
            <v>205673</v>
          </cell>
          <cell r="Z425">
            <v>205673</v>
          </cell>
          <cell r="AA425">
            <v>205673</v>
          </cell>
          <cell r="AB425">
            <v>205673</v>
          </cell>
          <cell r="AC425">
            <v>205673</v>
          </cell>
          <cell r="AD425">
            <v>205673</v>
          </cell>
          <cell r="AE425">
            <v>205673</v>
          </cell>
          <cell r="AF425">
            <v>205673</v>
          </cell>
          <cell r="AG425">
            <v>205673</v>
          </cell>
          <cell r="AH425">
            <v>205673</v>
          </cell>
          <cell r="AI425">
            <v>205673</v>
          </cell>
          <cell r="AJ425">
            <v>205673</v>
          </cell>
          <cell r="AK425">
            <v>2468076</v>
          </cell>
        </row>
        <row r="426">
          <cell r="E426">
            <v>11053</v>
          </cell>
          <cell r="F426" t="str">
            <v>PO.10430-2012  PALLET DOLLIES 12306</v>
          </cell>
          <cell r="G426">
            <v>15</v>
          </cell>
          <cell r="H426" t="str">
            <v>OPE.B12.KEL2</v>
          </cell>
          <cell r="I426">
            <v>12306</v>
          </cell>
          <cell r="J426">
            <v>41142</v>
          </cell>
          <cell r="K426">
            <v>46599</v>
          </cell>
          <cell r="L426">
            <v>41</v>
          </cell>
          <cell r="M426">
            <v>180</v>
          </cell>
          <cell r="N426">
            <v>139</v>
          </cell>
          <cell r="O426">
            <v>49900000</v>
          </cell>
          <cell r="P426">
            <v>24269409</v>
          </cell>
          <cell r="Q426">
            <v>205673</v>
          </cell>
          <cell r="R426">
            <v>1851057</v>
          </cell>
          <cell r="T426">
            <v>205673</v>
          </cell>
          <cell r="U426">
            <v>205673</v>
          </cell>
          <cell r="V426">
            <v>205673</v>
          </cell>
          <cell r="W426">
            <v>2468076</v>
          </cell>
          <cell r="Y426">
            <v>205673</v>
          </cell>
          <cell r="Z426">
            <v>205673</v>
          </cell>
          <cell r="AA426">
            <v>205673</v>
          </cell>
          <cell r="AB426">
            <v>205673</v>
          </cell>
          <cell r="AC426">
            <v>205673</v>
          </cell>
          <cell r="AD426">
            <v>205673</v>
          </cell>
          <cell r="AE426">
            <v>205673</v>
          </cell>
          <cell r="AF426">
            <v>205673</v>
          </cell>
          <cell r="AG426">
            <v>205673</v>
          </cell>
          <cell r="AH426">
            <v>205673</v>
          </cell>
          <cell r="AI426">
            <v>205673</v>
          </cell>
          <cell r="AJ426">
            <v>205673</v>
          </cell>
          <cell r="AK426">
            <v>2468076</v>
          </cell>
        </row>
        <row r="427">
          <cell r="E427">
            <v>11054</v>
          </cell>
          <cell r="F427" t="str">
            <v>PO.10430-2012  PALLET DOLLIES 12307</v>
          </cell>
          <cell r="G427">
            <v>15</v>
          </cell>
          <cell r="H427" t="str">
            <v>OPE.B12.KEL2</v>
          </cell>
          <cell r="I427">
            <v>12307</v>
          </cell>
          <cell r="J427">
            <v>41142</v>
          </cell>
          <cell r="K427">
            <v>46599</v>
          </cell>
          <cell r="L427">
            <v>41</v>
          </cell>
          <cell r="M427">
            <v>180</v>
          </cell>
          <cell r="N427">
            <v>139</v>
          </cell>
          <cell r="O427">
            <v>49900000</v>
          </cell>
          <cell r="P427">
            <v>24269409</v>
          </cell>
          <cell r="Q427">
            <v>205673</v>
          </cell>
          <cell r="R427">
            <v>1851057</v>
          </cell>
          <cell r="T427">
            <v>205673</v>
          </cell>
          <cell r="U427">
            <v>205673</v>
          </cell>
          <cell r="V427">
            <v>205673</v>
          </cell>
          <cell r="W427">
            <v>2468076</v>
          </cell>
          <cell r="Y427">
            <v>205673</v>
          </cell>
          <cell r="Z427">
            <v>205673</v>
          </cell>
          <cell r="AA427">
            <v>205673</v>
          </cell>
          <cell r="AB427">
            <v>205673</v>
          </cell>
          <cell r="AC427">
            <v>205673</v>
          </cell>
          <cell r="AD427">
            <v>205673</v>
          </cell>
          <cell r="AE427">
            <v>205673</v>
          </cell>
          <cell r="AF427">
            <v>205673</v>
          </cell>
          <cell r="AG427">
            <v>205673</v>
          </cell>
          <cell r="AH427">
            <v>205673</v>
          </cell>
          <cell r="AI427">
            <v>205673</v>
          </cell>
          <cell r="AJ427">
            <v>205673</v>
          </cell>
          <cell r="AK427">
            <v>2468076</v>
          </cell>
        </row>
        <row r="428">
          <cell r="E428">
            <v>11055</v>
          </cell>
          <cell r="F428" t="str">
            <v>PO.10430-2012  PALLET DOLLIES 12308</v>
          </cell>
          <cell r="G428">
            <v>15</v>
          </cell>
          <cell r="H428" t="str">
            <v>OPE.B12.KEL2</v>
          </cell>
          <cell r="I428">
            <v>12308</v>
          </cell>
          <cell r="J428">
            <v>41142</v>
          </cell>
          <cell r="K428">
            <v>46599</v>
          </cell>
          <cell r="L428">
            <v>41</v>
          </cell>
          <cell r="M428">
            <v>180</v>
          </cell>
          <cell r="N428">
            <v>139</v>
          </cell>
          <cell r="O428">
            <v>49900000</v>
          </cell>
          <cell r="P428">
            <v>24269409</v>
          </cell>
          <cell r="Q428">
            <v>205673</v>
          </cell>
          <cell r="R428">
            <v>1851057</v>
          </cell>
          <cell r="T428">
            <v>205673</v>
          </cell>
          <cell r="U428">
            <v>205673</v>
          </cell>
          <cell r="V428">
            <v>205673</v>
          </cell>
          <cell r="W428">
            <v>2468076</v>
          </cell>
          <cell r="Y428">
            <v>205673</v>
          </cell>
          <cell r="Z428">
            <v>205673</v>
          </cell>
          <cell r="AA428">
            <v>205673</v>
          </cell>
          <cell r="AB428">
            <v>205673</v>
          </cell>
          <cell r="AC428">
            <v>205673</v>
          </cell>
          <cell r="AD428">
            <v>205673</v>
          </cell>
          <cell r="AE428">
            <v>205673</v>
          </cell>
          <cell r="AF428">
            <v>205673</v>
          </cell>
          <cell r="AG428">
            <v>205673</v>
          </cell>
          <cell r="AH428">
            <v>205673</v>
          </cell>
          <cell r="AI428">
            <v>205673</v>
          </cell>
          <cell r="AJ428">
            <v>205673</v>
          </cell>
          <cell r="AK428">
            <v>2468076</v>
          </cell>
        </row>
        <row r="429">
          <cell r="E429">
            <v>11056</v>
          </cell>
          <cell r="F429" t="str">
            <v>PO.10430-2012  PALLET DOLLIES 12309</v>
          </cell>
          <cell r="G429">
            <v>15</v>
          </cell>
          <cell r="H429" t="str">
            <v>OPE.B12.KEL2</v>
          </cell>
          <cell r="I429">
            <v>12309</v>
          </cell>
          <cell r="J429">
            <v>41142</v>
          </cell>
          <cell r="K429">
            <v>46599</v>
          </cell>
          <cell r="L429">
            <v>41</v>
          </cell>
          <cell r="M429">
            <v>180</v>
          </cell>
          <cell r="N429">
            <v>139</v>
          </cell>
          <cell r="O429">
            <v>49900000</v>
          </cell>
          <cell r="P429">
            <v>24269409</v>
          </cell>
          <cell r="Q429">
            <v>205673</v>
          </cell>
          <cell r="R429">
            <v>1851057</v>
          </cell>
          <cell r="T429">
            <v>205673</v>
          </cell>
          <cell r="U429">
            <v>205673</v>
          </cell>
          <cell r="V429">
            <v>205673</v>
          </cell>
          <cell r="W429">
            <v>2468076</v>
          </cell>
          <cell r="Y429">
            <v>205673</v>
          </cell>
          <cell r="Z429">
            <v>205673</v>
          </cell>
          <cell r="AA429">
            <v>205673</v>
          </cell>
          <cell r="AB429">
            <v>205673</v>
          </cell>
          <cell r="AC429">
            <v>205673</v>
          </cell>
          <cell r="AD429">
            <v>205673</v>
          </cell>
          <cell r="AE429">
            <v>205673</v>
          </cell>
          <cell r="AF429">
            <v>205673</v>
          </cell>
          <cell r="AG429">
            <v>205673</v>
          </cell>
          <cell r="AH429">
            <v>205673</v>
          </cell>
          <cell r="AI429">
            <v>205673</v>
          </cell>
          <cell r="AJ429">
            <v>205673</v>
          </cell>
          <cell r="AK429">
            <v>2468076</v>
          </cell>
        </row>
        <row r="430">
          <cell r="E430">
            <v>11057</v>
          </cell>
          <cell r="F430" t="str">
            <v>PO.10430-2012  PALLET DOLLIES 12310</v>
          </cell>
          <cell r="G430">
            <v>15</v>
          </cell>
          <cell r="H430" t="str">
            <v>OPE.B12.KEL2</v>
          </cell>
          <cell r="I430">
            <v>12310</v>
          </cell>
          <cell r="J430">
            <v>41142</v>
          </cell>
          <cell r="K430">
            <v>46599</v>
          </cell>
          <cell r="L430">
            <v>41</v>
          </cell>
          <cell r="M430">
            <v>180</v>
          </cell>
          <cell r="N430">
            <v>139</v>
          </cell>
          <cell r="O430">
            <v>49900000</v>
          </cell>
          <cell r="P430">
            <v>24269409</v>
          </cell>
          <cell r="Q430">
            <v>205673</v>
          </cell>
          <cell r="R430">
            <v>1851057</v>
          </cell>
          <cell r="T430">
            <v>205673</v>
          </cell>
          <cell r="U430">
            <v>205673</v>
          </cell>
          <cell r="V430">
            <v>205673</v>
          </cell>
          <cell r="W430">
            <v>2468076</v>
          </cell>
          <cell r="Y430">
            <v>205673</v>
          </cell>
          <cell r="Z430">
            <v>205673</v>
          </cell>
          <cell r="AA430">
            <v>205673</v>
          </cell>
          <cell r="AB430">
            <v>205673</v>
          </cell>
          <cell r="AC430">
            <v>205673</v>
          </cell>
          <cell r="AD430">
            <v>205673</v>
          </cell>
          <cell r="AE430">
            <v>205673</v>
          </cell>
          <cell r="AF430">
            <v>205673</v>
          </cell>
          <cell r="AG430">
            <v>205673</v>
          </cell>
          <cell r="AH430">
            <v>205673</v>
          </cell>
          <cell r="AI430">
            <v>205673</v>
          </cell>
          <cell r="AJ430">
            <v>205673</v>
          </cell>
          <cell r="AK430">
            <v>2468076</v>
          </cell>
        </row>
        <row r="431">
          <cell r="E431">
            <v>11100</v>
          </cell>
          <cell r="F431" t="str">
            <v>PO.10431-2012  CONTAINER DOLLIES 13100</v>
          </cell>
          <cell r="G431">
            <v>15</v>
          </cell>
          <cell r="H431" t="str">
            <v>OPE.B13.KEL2</v>
          </cell>
          <cell r="I431">
            <v>13100</v>
          </cell>
          <cell r="J431">
            <v>41152</v>
          </cell>
          <cell r="K431">
            <v>46599</v>
          </cell>
          <cell r="L431">
            <v>41</v>
          </cell>
          <cell r="M431">
            <v>180</v>
          </cell>
          <cell r="N431">
            <v>139</v>
          </cell>
          <cell r="O431">
            <v>37500000</v>
          </cell>
          <cell r="P431">
            <v>18238531</v>
          </cell>
          <cell r="Q431">
            <v>154564</v>
          </cell>
          <cell r="R431">
            <v>1391076</v>
          </cell>
          <cell r="T431">
            <v>154564</v>
          </cell>
          <cell r="U431">
            <v>154564</v>
          </cell>
          <cell r="V431">
            <v>154564</v>
          </cell>
          <cell r="W431">
            <v>1854768</v>
          </cell>
          <cell r="Y431">
            <v>154564</v>
          </cell>
          <cell r="Z431">
            <v>154564</v>
          </cell>
          <cell r="AA431">
            <v>154564</v>
          </cell>
          <cell r="AB431">
            <v>154564</v>
          </cell>
          <cell r="AC431">
            <v>154564</v>
          </cell>
          <cell r="AD431">
            <v>154564</v>
          </cell>
          <cell r="AE431">
            <v>154564</v>
          </cell>
          <cell r="AF431">
            <v>154564</v>
          </cell>
          <cell r="AG431">
            <v>154564</v>
          </cell>
          <cell r="AH431">
            <v>154564</v>
          </cell>
          <cell r="AI431">
            <v>154564</v>
          </cell>
          <cell r="AJ431">
            <v>154564</v>
          </cell>
          <cell r="AK431">
            <v>1854768</v>
          </cell>
        </row>
        <row r="432">
          <cell r="E432">
            <v>11101</v>
          </cell>
          <cell r="F432" t="str">
            <v>PO.10431-2012  CONTAINER DOLLIES 13102</v>
          </cell>
          <cell r="G432">
            <v>15</v>
          </cell>
          <cell r="H432" t="str">
            <v>OPE.B13.KEL2</v>
          </cell>
          <cell r="I432">
            <v>13102</v>
          </cell>
          <cell r="J432">
            <v>41152</v>
          </cell>
          <cell r="K432">
            <v>46599</v>
          </cell>
          <cell r="L432">
            <v>41</v>
          </cell>
          <cell r="M432">
            <v>180</v>
          </cell>
          <cell r="N432">
            <v>139</v>
          </cell>
          <cell r="O432">
            <v>37500000</v>
          </cell>
          <cell r="P432">
            <v>18238531</v>
          </cell>
          <cell r="Q432">
            <v>154564</v>
          </cell>
          <cell r="R432">
            <v>1391076</v>
          </cell>
          <cell r="T432">
            <v>154564</v>
          </cell>
          <cell r="U432">
            <v>154564</v>
          </cell>
          <cell r="V432">
            <v>154564</v>
          </cell>
          <cell r="W432">
            <v>1854768</v>
          </cell>
          <cell r="Y432">
            <v>154564</v>
          </cell>
          <cell r="Z432">
            <v>154564</v>
          </cell>
          <cell r="AA432">
            <v>154564</v>
          </cell>
          <cell r="AB432">
            <v>154564</v>
          </cell>
          <cell r="AC432">
            <v>154564</v>
          </cell>
          <cell r="AD432">
            <v>154564</v>
          </cell>
          <cell r="AE432">
            <v>154564</v>
          </cell>
          <cell r="AF432">
            <v>154564</v>
          </cell>
          <cell r="AG432">
            <v>154564</v>
          </cell>
          <cell r="AH432">
            <v>154564</v>
          </cell>
          <cell r="AI432">
            <v>154564</v>
          </cell>
          <cell r="AJ432">
            <v>154564</v>
          </cell>
          <cell r="AK432">
            <v>1854768</v>
          </cell>
        </row>
        <row r="433">
          <cell r="E433">
            <v>11102</v>
          </cell>
          <cell r="F433" t="str">
            <v>PO.10431-2012  CONTAINER DOLLIES 13108</v>
          </cell>
          <cell r="G433">
            <v>15</v>
          </cell>
          <cell r="H433" t="str">
            <v>OPE.B13.KEL2</v>
          </cell>
          <cell r="I433">
            <v>13108</v>
          </cell>
          <cell r="J433">
            <v>41152</v>
          </cell>
          <cell r="K433">
            <v>46599</v>
          </cell>
          <cell r="L433">
            <v>41</v>
          </cell>
          <cell r="M433">
            <v>180</v>
          </cell>
          <cell r="N433">
            <v>139</v>
          </cell>
          <cell r="O433">
            <v>37500000</v>
          </cell>
          <cell r="P433">
            <v>18238531</v>
          </cell>
          <cell r="Q433">
            <v>154564</v>
          </cell>
          <cell r="R433">
            <v>1391076</v>
          </cell>
          <cell r="T433">
            <v>154564</v>
          </cell>
          <cell r="U433">
            <v>154564</v>
          </cell>
          <cell r="V433">
            <v>154564</v>
          </cell>
          <cell r="W433">
            <v>1854768</v>
          </cell>
          <cell r="Y433">
            <v>154564</v>
          </cell>
          <cell r="Z433">
            <v>154564</v>
          </cell>
          <cell r="AA433">
            <v>154564</v>
          </cell>
          <cell r="AB433">
            <v>154564</v>
          </cell>
          <cell r="AC433">
            <v>154564</v>
          </cell>
          <cell r="AD433">
            <v>154564</v>
          </cell>
          <cell r="AE433">
            <v>154564</v>
          </cell>
          <cell r="AF433">
            <v>154564</v>
          </cell>
          <cell r="AG433">
            <v>154564</v>
          </cell>
          <cell r="AH433">
            <v>154564</v>
          </cell>
          <cell r="AI433">
            <v>154564</v>
          </cell>
          <cell r="AJ433">
            <v>154564</v>
          </cell>
          <cell r="AK433">
            <v>1854768</v>
          </cell>
        </row>
        <row r="434">
          <cell r="E434">
            <v>11103</v>
          </cell>
          <cell r="F434" t="str">
            <v>PO.10431-2012  CONTAINER DOLLIES 13113</v>
          </cell>
          <cell r="G434">
            <v>15</v>
          </cell>
          <cell r="H434" t="str">
            <v>OPE.B13.KEL2</v>
          </cell>
          <cell r="I434">
            <v>13113</v>
          </cell>
          <cell r="J434">
            <v>41152</v>
          </cell>
          <cell r="K434">
            <v>46599</v>
          </cell>
          <cell r="L434">
            <v>41</v>
          </cell>
          <cell r="M434">
            <v>180</v>
          </cell>
          <cell r="N434">
            <v>139</v>
          </cell>
          <cell r="O434">
            <v>37500000</v>
          </cell>
          <cell r="P434">
            <v>18238531</v>
          </cell>
          <cell r="Q434">
            <v>154564</v>
          </cell>
          <cell r="R434">
            <v>1391076</v>
          </cell>
          <cell r="T434">
            <v>154564</v>
          </cell>
          <cell r="U434">
            <v>154564</v>
          </cell>
          <cell r="V434">
            <v>154564</v>
          </cell>
          <cell r="W434">
            <v>1854768</v>
          </cell>
          <cell r="Y434">
            <v>154564</v>
          </cell>
          <cell r="Z434">
            <v>154564</v>
          </cell>
          <cell r="AA434">
            <v>154564</v>
          </cell>
          <cell r="AB434">
            <v>154564</v>
          </cell>
          <cell r="AC434">
            <v>154564</v>
          </cell>
          <cell r="AD434">
            <v>154564</v>
          </cell>
          <cell r="AE434">
            <v>154564</v>
          </cell>
          <cell r="AF434">
            <v>154564</v>
          </cell>
          <cell r="AG434">
            <v>154564</v>
          </cell>
          <cell r="AH434">
            <v>154564</v>
          </cell>
          <cell r="AI434">
            <v>154564</v>
          </cell>
          <cell r="AJ434">
            <v>154564</v>
          </cell>
          <cell r="AK434">
            <v>1854768</v>
          </cell>
        </row>
        <row r="435">
          <cell r="E435">
            <v>11104</v>
          </cell>
          <cell r="F435" t="str">
            <v>PO.10431-2012  CONTAINER DOLLIES 13116</v>
          </cell>
          <cell r="G435">
            <v>15</v>
          </cell>
          <cell r="H435" t="str">
            <v>OPE.B13.KEL2</v>
          </cell>
          <cell r="I435">
            <v>13116</v>
          </cell>
          <cell r="J435">
            <v>41152</v>
          </cell>
          <cell r="K435">
            <v>46599</v>
          </cell>
          <cell r="L435">
            <v>41</v>
          </cell>
          <cell r="M435">
            <v>180</v>
          </cell>
          <cell r="N435">
            <v>139</v>
          </cell>
          <cell r="O435">
            <v>37500000</v>
          </cell>
          <cell r="P435">
            <v>18238531</v>
          </cell>
          <cell r="Q435">
            <v>154564</v>
          </cell>
          <cell r="R435">
            <v>1391076</v>
          </cell>
          <cell r="T435">
            <v>154564</v>
          </cell>
          <cell r="U435">
            <v>154564</v>
          </cell>
          <cell r="V435">
            <v>154564</v>
          </cell>
          <cell r="W435">
            <v>1854768</v>
          </cell>
          <cell r="Y435">
            <v>154564</v>
          </cell>
          <cell r="Z435">
            <v>154564</v>
          </cell>
          <cell r="AA435">
            <v>154564</v>
          </cell>
          <cell r="AB435">
            <v>154564</v>
          </cell>
          <cell r="AC435">
            <v>154564</v>
          </cell>
          <cell r="AD435">
            <v>154564</v>
          </cell>
          <cell r="AE435">
            <v>154564</v>
          </cell>
          <cell r="AF435">
            <v>154564</v>
          </cell>
          <cell r="AG435">
            <v>154564</v>
          </cell>
          <cell r="AH435">
            <v>154564</v>
          </cell>
          <cell r="AI435">
            <v>154564</v>
          </cell>
          <cell r="AJ435">
            <v>154564</v>
          </cell>
          <cell r="AK435">
            <v>1854768</v>
          </cell>
        </row>
        <row r="436">
          <cell r="E436">
            <v>11105</v>
          </cell>
          <cell r="F436" t="str">
            <v>PO.10431-2012  CONTAINER DOLLIES 13117</v>
          </cell>
          <cell r="G436">
            <v>15</v>
          </cell>
          <cell r="H436" t="str">
            <v>OPE.B13.KEL2</v>
          </cell>
          <cell r="I436">
            <v>13117</v>
          </cell>
          <cell r="J436">
            <v>41152</v>
          </cell>
          <cell r="K436">
            <v>46599</v>
          </cell>
          <cell r="L436">
            <v>41</v>
          </cell>
          <cell r="M436">
            <v>180</v>
          </cell>
          <cell r="N436">
            <v>139</v>
          </cell>
          <cell r="O436">
            <v>37500000</v>
          </cell>
          <cell r="P436">
            <v>18238531</v>
          </cell>
          <cell r="Q436">
            <v>154564</v>
          </cell>
          <cell r="R436">
            <v>1391076</v>
          </cell>
          <cell r="T436">
            <v>154564</v>
          </cell>
          <cell r="U436">
            <v>154564</v>
          </cell>
          <cell r="V436">
            <v>154564</v>
          </cell>
          <cell r="W436">
            <v>1854768</v>
          </cell>
          <cell r="Y436">
            <v>154564</v>
          </cell>
          <cell r="Z436">
            <v>154564</v>
          </cell>
          <cell r="AA436">
            <v>154564</v>
          </cell>
          <cell r="AB436">
            <v>154564</v>
          </cell>
          <cell r="AC436">
            <v>154564</v>
          </cell>
          <cell r="AD436">
            <v>154564</v>
          </cell>
          <cell r="AE436">
            <v>154564</v>
          </cell>
          <cell r="AF436">
            <v>154564</v>
          </cell>
          <cell r="AG436">
            <v>154564</v>
          </cell>
          <cell r="AH436">
            <v>154564</v>
          </cell>
          <cell r="AI436">
            <v>154564</v>
          </cell>
          <cell r="AJ436">
            <v>154564</v>
          </cell>
          <cell r="AK436">
            <v>1854768</v>
          </cell>
        </row>
        <row r="437">
          <cell r="E437">
            <v>11106</v>
          </cell>
          <cell r="F437" t="str">
            <v>PO.10431-2012  CONTAINER DOLLIES 13118</v>
          </cell>
          <cell r="G437">
            <v>15</v>
          </cell>
          <cell r="H437" t="str">
            <v>OPE.B13.KEL2</v>
          </cell>
          <cell r="I437">
            <v>13118</v>
          </cell>
          <cell r="J437">
            <v>41152</v>
          </cell>
          <cell r="K437">
            <v>46599</v>
          </cell>
          <cell r="L437">
            <v>41</v>
          </cell>
          <cell r="M437">
            <v>180</v>
          </cell>
          <cell r="N437">
            <v>139</v>
          </cell>
          <cell r="O437">
            <v>37500000</v>
          </cell>
          <cell r="P437">
            <v>18238531</v>
          </cell>
          <cell r="Q437">
            <v>154564</v>
          </cell>
          <cell r="R437">
            <v>1391076</v>
          </cell>
          <cell r="T437">
            <v>154564</v>
          </cell>
          <cell r="U437">
            <v>154564</v>
          </cell>
          <cell r="V437">
            <v>154564</v>
          </cell>
          <cell r="W437">
            <v>1854768</v>
          </cell>
          <cell r="Y437">
            <v>154564</v>
          </cell>
          <cell r="Z437">
            <v>154564</v>
          </cell>
          <cell r="AA437">
            <v>154564</v>
          </cell>
          <cell r="AB437">
            <v>154564</v>
          </cell>
          <cell r="AC437">
            <v>154564</v>
          </cell>
          <cell r="AD437">
            <v>154564</v>
          </cell>
          <cell r="AE437">
            <v>154564</v>
          </cell>
          <cell r="AF437">
            <v>154564</v>
          </cell>
          <cell r="AG437">
            <v>154564</v>
          </cell>
          <cell r="AH437">
            <v>154564</v>
          </cell>
          <cell r="AI437">
            <v>154564</v>
          </cell>
          <cell r="AJ437">
            <v>154564</v>
          </cell>
          <cell r="AK437">
            <v>1854768</v>
          </cell>
        </row>
        <row r="438">
          <cell r="E438">
            <v>11107</v>
          </cell>
          <cell r="F438" t="str">
            <v>PO.10431-2012  CONTAINER DOLLIES 13121</v>
          </cell>
          <cell r="G438">
            <v>15</v>
          </cell>
          <cell r="H438" t="str">
            <v>OPE.B13.KEL2</v>
          </cell>
          <cell r="I438">
            <v>13121</v>
          </cell>
          <cell r="J438">
            <v>41152</v>
          </cell>
          <cell r="K438">
            <v>46599</v>
          </cell>
          <cell r="L438">
            <v>41</v>
          </cell>
          <cell r="M438">
            <v>180</v>
          </cell>
          <cell r="N438">
            <v>139</v>
          </cell>
          <cell r="O438">
            <v>37500000</v>
          </cell>
          <cell r="P438">
            <v>18238531</v>
          </cell>
          <cell r="Q438">
            <v>154564</v>
          </cell>
          <cell r="R438">
            <v>1391076</v>
          </cell>
          <cell r="T438">
            <v>154564</v>
          </cell>
          <cell r="U438">
            <v>154564</v>
          </cell>
          <cell r="V438">
            <v>154564</v>
          </cell>
          <cell r="W438">
            <v>1854768</v>
          </cell>
          <cell r="Y438">
            <v>154564</v>
          </cell>
          <cell r="Z438">
            <v>154564</v>
          </cell>
          <cell r="AA438">
            <v>154564</v>
          </cell>
          <cell r="AB438">
            <v>154564</v>
          </cell>
          <cell r="AC438">
            <v>154564</v>
          </cell>
          <cell r="AD438">
            <v>154564</v>
          </cell>
          <cell r="AE438">
            <v>154564</v>
          </cell>
          <cell r="AF438">
            <v>154564</v>
          </cell>
          <cell r="AG438">
            <v>154564</v>
          </cell>
          <cell r="AH438">
            <v>154564</v>
          </cell>
          <cell r="AI438">
            <v>154564</v>
          </cell>
          <cell r="AJ438">
            <v>154564</v>
          </cell>
          <cell r="AK438">
            <v>1854768</v>
          </cell>
        </row>
        <row r="439">
          <cell r="E439">
            <v>11108</v>
          </cell>
          <cell r="F439" t="str">
            <v>PO.10431-2012  CONTAINER DOLLIES 13123</v>
          </cell>
          <cell r="G439">
            <v>15</v>
          </cell>
          <cell r="H439" t="str">
            <v>OPE.B13.KEL2</v>
          </cell>
          <cell r="I439">
            <v>13123</v>
          </cell>
          <cell r="J439">
            <v>41152</v>
          </cell>
          <cell r="K439">
            <v>46599</v>
          </cell>
          <cell r="L439">
            <v>41</v>
          </cell>
          <cell r="M439">
            <v>180</v>
          </cell>
          <cell r="N439">
            <v>139</v>
          </cell>
          <cell r="O439">
            <v>37500000</v>
          </cell>
          <cell r="P439">
            <v>18238531</v>
          </cell>
          <cell r="Q439">
            <v>154564</v>
          </cell>
          <cell r="R439">
            <v>1391076</v>
          </cell>
          <cell r="T439">
            <v>154564</v>
          </cell>
          <cell r="U439">
            <v>154564</v>
          </cell>
          <cell r="V439">
            <v>154564</v>
          </cell>
          <cell r="W439">
            <v>1854768</v>
          </cell>
          <cell r="Y439">
            <v>154564</v>
          </cell>
          <cell r="Z439">
            <v>154564</v>
          </cell>
          <cell r="AA439">
            <v>154564</v>
          </cell>
          <cell r="AB439">
            <v>154564</v>
          </cell>
          <cell r="AC439">
            <v>154564</v>
          </cell>
          <cell r="AD439">
            <v>154564</v>
          </cell>
          <cell r="AE439">
            <v>154564</v>
          </cell>
          <cell r="AF439">
            <v>154564</v>
          </cell>
          <cell r="AG439">
            <v>154564</v>
          </cell>
          <cell r="AH439">
            <v>154564</v>
          </cell>
          <cell r="AI439">
            <v>154564</v>
          </cell>
          <cell r="AJ439">
            <v>154564</v>
          </cell>
          <cell r="AK439">
            <v>1854768</v>
          </cell>
        </row>
        <row r="440">
          <cell r="E440">
            <v>11109</v>
          </cell>
          <cell r="F440" t="str">
            <v>PO.10431-2012  CONTAINER DOLLIES 13282</v>
          </cell>
          <cell r="G440">
            <v>15</v>
          </cell>
          <cell r="H440" t="str">
            <v>OPE.B13.KEL2</v>
          </cell>
          <cell r="I440">
            <v>13282</v>
          </cell>
          <cell r="J440">
            <v>41152</v>
          </cell>
          <cell r="K440">
            <v>46599</v>
          </cell>
          <cell r="L440">
            <v>41</v>
          </cell>
          <cell r="M440">
            <v>180</v>
          </cell>
          <cell r="N440">
            <v>139</v>
          </cell>
          <cell r="O440">
            <v>37500000</v>
          </cell>
          <cell r="P440">
            <v>18238531</v>
          </cell>
          <cell r="Q440">
            <v>154564</v>
          </cell>
          <cell r="R440">
            <v>1391076</v>
          </cell>
          <cell r="T440">
            <v>154564</v>
          </cell>
          <cell r="U440">
            <v>154564</v>
          </cell>
          <cell r="V440">
            <v>154564</v>
          </cell>
          <cell r="W440">
            <v>1854768</v>
          </cell>
          <cell r="Y440">
            <v>154564</v>
          </cell>
          <cell r="Z440">
            <v>154564</v>
          </cell>
          <cell r="AA440">
            <v>154564</v>
          </cell>
          <cell r="AB440">
            <v>154564</v>
          </cell>
          <cell r="AC440">
            <v>154564</v>
          </cell>
          <cell r="AD440">
            <v>154564</v>
          </cell>
          <cell r="AE440">
            <v>154564</v>
          </cell>
          <cell r="AF440">
            <v>154564</v>
          </cell>
          <cell r="AG440">
            <v>154564</v>
          </cell>
          <cell r="AH440">
            <v>154564</v>
          </cell>
          <cell r="AI440">
            <v>154564</v>
          </cell>
          <cell r="AJ440">
            <v>154564</v>
          </cell>
          <cell r="AK440">
            <v>1854768</v>
          </cell>
        </row>
        <row r="441">
          <cell r="E441">
            <v>11110</v>
          </cell>
          <cell r="F441" t="str">
            <v>PO.10431-2012  CONTAINER DOLLIES 13125</v>
          </cell>
          <cell r="G441">
            <v>15</v>
          </cell>
          <cell r="H441" t="str">
            <v>OPE.B13.KEL2</v>
          </cell>
          <cell r="I441">
            <v>13125</v>
          </cell>
          <cell r="J441">
            <v>41152</v>
          </cell>
          <cell r="K441">
            <v>46599</v>
          </cell>
          <cell r="L441">
            <v>41</v>
          </cell>
          <cell r="M441">
            <v>180</v>
          </cell>
          <cell r="N441">
            <v>139</v>
          </cell>
          <cell r="O441">
            <v>37500000</v>
          </cell>
          <cell r="P441">
            <v>18238531</v>
          </cell>
          <cell r="Q441">
            <v>154564</v>
          </cell>
          <cell r="R441">
            <v>1391076</v>
          </cell>
          <cell r="T441">
            <v>154564</v>
          </cell>
          <cell r="U441">
            <v>154564</v>
          </cell>
          <cell r="V441">
            <v>154564</v>
          </cell>
          <cell r="W441">
            <v>1854768</v>
          </cell>
          <cell r="Y441">
            <v>154564</v>
          </cell>
          <cell r="Z441">
            <v>154564</v>
          </cell>
          <cell r="AA441">
            <v>154564</v>
          </cell>
          <cell r="AB441">
            <v>154564</v>
          </cell>
          <cell r="AC441">
            <v>154564</v>
          </cell>
          <cell r="AD441">
            <v>154564</v>
          </cell>
          <cell r="AE441">
            <v>154564</v>
          </cell>
          <cell r="AF441">
            <v>154564</v>
          </cell>
          <cell r="AG441">
            <v>154564</v>
          </cell>
          <cell r="AH441">
            <v>154564</v>
          </cell>
          <cell r="AI441">
            <v>154564</v>
          </cell>
          <cell r="AJ441">
            <v>154564</v>
          </cell>
          <cell r="AK441">
            <v>1854768</v>
          </cell>
        </row>
        <row r="442">
          <cell r="E442">
            <v>11111</v>
          </cell>
          <cell r="F442" t="str">
            <v>PO.10431-2012  CONTAINER DOLLIES 13126</v>
          </cell>
          <cell r="G442">
            <v>15</v>
          </cell>
          <cell r="H442" t="str">
            <v>OPE.B13.KEL2</v>
          </cell>
          <cell r="I442">
            <v>13126</v>
          </cell>
          <cell r="J442">
            <v>41152</v>
          </cell>
          <cell r="K442">
            <v>46599</v>
          </cell>
          <cell r="L442">
            <v>41</v>
          </cell>
          <cell r="M442">
            <v>180</v>
          </cell>
          <cell r="N442">
            <v>139</v>
          </cell>
          <cell r="O442">
            <v>37500000</v>
          </cell>
          <cell r="P442">
            <v>18238531</v>
          </cell>
          <cell r="Q442">
            <v>154564</v>
          </cell>
          <cell r="R442">
            <v>1391076</v>
          </cell>
          <cell r="T442">
            <v>154564</v>
          </cell>
          <cell r="U442">
            <v>154564</v>
          </cell>
          <cell r="V442">
            <v>154564</v>
          </cell>
          <cell r="W442">
            <v>1854768</v>
          </cell>
          <cell r="Y442">
            <v>154564</v>
          </cell>
          <cell r="Z442">
            <v>154564</v>
          </cell>
          <cell r="AA442">
            <v>154564</v>
          </cell>
          <cell r="AB442">
            <v>154564</v>
          </cell>
          <cell r="AC442">
            <v>154564</v>
          </cell>
          <cell r="AD442">
            <v>154564</v>
          </cell>
          <cell r="AE442">
            <v>154564</v>
          </cell>
          <cell r="AF442">
            <v>154564</v>
          </cell>
          <cell r="AG442">
            <v>154564</v>
          </cell>
          <cell r="AH442">
            <v>154564</v>
          </cell>
          <cell r="AI442">
            <v>154564</v>
          </cell>
          <cell r="AJ442">
            <v>154564</v>
          </cell>
          <cell r="AK442">
            <v>1854768</v>
          </cell>
        </row>
        <row r="443">
          <cell r="E443">
            <v>11112</v>
          </cell>
          <cell r="F443" t="str">
            <v>PO.10431-2012  CONTAINER DOLLIES 13127</v>
          </cell>
          <cell r="G443">
            <v>15</v>
          </cell>
          <cell r="H443" t="str">
            <v>OPE.B13.KEL2</v>
          </cell>
          <cell r="I443">
            <v>13127</v>
          </cell>
          <cell r="J443">
            <v>41152</v>
          </cell>
          <cell r="K443">
            <v>46599</v>
          </cell>
          <cell r="L443">
            <v>41</v>
          </cell>
          <cell r="M443">
            <v>180</v>
          </cell>
          <cell r="N443">
            <v>139</v>
          </cell>
          <cell r="O443">
            <v>37500000</v>
          </cell>
          <cell r="P443">
            <v>18238531</v>
          </cell>
          <cell r="Q443">
            <v>154564</v>
          </cell>
          <cell r="R443">
            <v>1391076</v>
          </cell>
          <cell r="T443">
            <v>154564</v>
          </cell>
          <cell r="U443">
            <v>154564</v>
          </cell>
          <cell r="V443">
            <v>154564</v>
          </cell>
          <cell r="W443">
            <v>1854768</v>
          </cell>
          <cell r="Y443">
            <v>154564</v>
          </cell>
          <cell r="Z443">
            <v>154564</v>
          </cell>
          <cell r="AA443">
            <v>154564</v>
          </cell>
          <cell r="AB443">
            <v>154564</v>
          </cell>
          <cell r="AC443">
            <v>154564</v>
          </cell>
          <cell r="AD443">
            <v>154564</v>
          </cell>
          <cell r="AE443">
            <v>154564</v>
          </cell>
          <cell r="AF443">
            <v>154564</v>
          </cell>
          <cell r="AG443">
            <v>154564</v>
          </cell>
          <cell r="AH443">
            <v>154564</v>
          </cell>
          <cell r="AI443">
            <v>154564</v>
          </cell>
          <cell r="AJ443">
            <v>154564</v>
          </cell>
          <cell r="AK443">
            <v>1854768</v>
          </cell>
        </row>
        <row r="444">
          <cell r="E444">
            <v>11113</v>
          </cell>
          <cell r="F444" t="str">
            <v>PO.10431-2012  CONTAINER DOLLIES 13131</v>
          </cell>
          <cell r="G444">
            <v>15</v>
          </cell>
          <cell r="H444" t="str">
            <v>OPE.B13.KEL2</v>
          </cell>
          <cell r="I444">
            <v>13131</v>
          </cell>
          <cell r="J444">
            <v>41152</v>
          </cell>
          <cell r="K444">
            <v>46599</v>
          </cell>
          <cell r="L444">
            <v>41</v>
          </cell>
          <cell r="M444">
            <v>180</v>
          </cell>
          <cell r="N444">
            <v>139</v>
          </cell>
          <cell r="O444">
            <v>37500000</v>
          </cell>
          <cell r="P444">
            <v>18238531</v>
          </cell>
          <cell r="Q444">
            <v>154564</v>
          </cell>
          <cell r="R444">
            <v>1391076</v>
          </cell>
          <cell r="T444">
            <v>154564</v>
          </cell>
          <cell r="U444">
            <v>154564</v>
          </cell>
          <cell r="V444">
            <v>154564</v>
          </cell>
          <cell r="W444">
            <v>1854768</v>
          </cell>
          <cell r="Y444">
            <v>154564</v>
          </cell>
          <cell r="Z444">
            <v>154564</v>
          </cell>
          <cell r="AA444">
            <v>154564</v>
          </cell>
          <cell r="AB444">
            <v>154564</v>
          </cell>
          <cell r="AC444">
            <v>154564</v>
          </cell>
          <cell r="AD444">
            <v>154564</v>
          </cell>
          <cell r="AE444">
            <v>154564</v>
          </cell>
          <cell r="AF444">
            <v>154564</v>
          </cell>
          <cell r="AG444">
            <v>154564</v>
          </cell>
          <cell r="AH444">
            <v>154564</v>
          </cell>
          <cell r="AI444">
            <v>154564</v>
          </cell>
          <cell r="AJ444">
            <v>154564</v>
          </cell>
          <cell r="AK444">
            <v>1854768</v>
          </cell>
        </row>
        <row r="445">
          <cell r="E445">
            <v>11114</v>
          </cell>
          <cell r="F445" t="str">
            <v>PO.10431-2012  CONTAINER DOLLIES 13133</v>
          </cell>
          <cell r="G445">
            <v>15</v>
          </cell>
          <cell r="H445" t="str">
            <v>OPE.B13.KEL2</v>
          </cell>
          <cell r="I445">
            <v>13133</v>
          </cell>
          <cell r="J445">
            <v>41152</v>
          </cell>
          <cell r="K445">
            <v>46599</v>
          </cell>
          <cell r="L445">
            <v>41</v>
          </cell>
          <cell r="M445">
            <v>180</v>
          </cell>
          <cell r="N445">
            <v>139</v>
          </cell>
          <cell r="O445">
            <v>37500000</v>
          </cell>
          <cell r="P445">
            <v>18238531</v>
          </cell>
          <cell r="Q445">
            <v>154564</v>
          </cell>
          <cell r="R445">
            <v>1391076</v>
          </cell>
          <cell r="T445">
            <v>154564</v>
          </cell>
          <cell r="U445">
            <v>154564</v>
          </cell>
          <cell r="V445">
            <v>154564</v>
          </cell>
          <cell r="W445">
            <v>1854768</v>
          </cell>
          <cell r="Y445">
            <v>154564</v>
          </cell>
          <cell r="Z445">
            <v>154564</v>
          </cell>
          <cell r="AA445">
            <v>154564</v>
          </cell>
          <cell r="AB445">
            <v>154564</v>
          </cell>
          <cell r="AC445">
            <v>154564</v>
          </cell>
          <cell r="AD445">
            <v>154564</v>
          </cell>
          <cell r="AE445">
            <v>154564</v>
          </cell>
          <cell r="AF445">
            <v>154564</v>
          </cell>
          <cell r="AG445">
            <v>154564</v>
          </cell>
          <cell r="AH445">
            <v>154564</v>
          </cell>
          <cell r="AI445">
            <v>154564</v>
          </cell>
          <cell r="AJ445">
            <v>154564</v>
          </cell>
          <cell r="AK445">
            <v>1854768</v>
          </cell>
        </row>
        <row r="446">
          <cell r="E446">
            <v>11115</v>
          </cell>
          <cell r="F446" t="str">
            <v>PO.10431-2012  CONTAINER DOLLIES 13134</v>
          </cell>
          <cell r="G446">
            <v>15</v>
          </cell>
          <cell r="H446" t="str">
            <v>OPE.B13.KEL2</v>
          </cell>
          <cell r="I446">
            <v>13134</v>
          </cell>
          <cell r="J446">
            <v>41152</v>
          </cell>
          <cell r="K446">
            <v>46599</v>
          </cell>
          <cell r="L446">
            <v>41</v>
          </cell>
          <cell r="M446">
            <v>180</v>
          </cell>
          <cell r="N446">
            <v>139</v>
          </cell>
          <cell r="O446">
            <v>37500000</v>
          </cell>
          <cell r="P446">
            <v>18238531</v>
          </cell>
          <cell r="Q446">
            <v>154564</v>
          </cell>
          <cell r="R446">
            <v>1391076</v>
          </cell>
          <cell r="T446">
            <v>154564</v>
          </cell>
          <cell r="U446">
            <v>154564</v>
          </cell>
          <cell r="V446">
            <v>154564</v>
          </cell>
          <cell r="W446">
            <v>1854768</v>
          </cell>
          <cell r="Y446">
            <v>154564</v>
          </cell>
          <cell r="Z446">
            <v>154564</v>
          </cell>
          <cell r="AA446">
            <v>154564</v>
          </cell>
          <cell r="AB446">
            <v>154564</v>
          </cell>
          <cell r="AC446">
            <v>154564</v>
          </cell>
          <cell r="AD446">
            <v>154564</v>
          </cell>
          <cell r="AE446">
            <v>154564</v>
          </cell>
          <cell r="AF446">
            <v>154564</v>
          </cell>
          <cell r="AG446">
            <v>154564</v>
          </cell>
          <cell r="AH446">
            <v>154564</v>
          </cell>
          <cell r="AI446">
            <v>154564</v>
          </cell>
          <cell r="AJ446">
            <v>154564</v>
          </cell>
          <cell r="AK446">
            <v>1854768</v>
          </cell>
        </row>
        <row r="447">
          <cell r="E447">
            <v>11116</v>
          </cell>
          <cell r="F447" t="str">
            <v>PO.10431-2012  CONTAINER DOLLIES 13135</v>
          </cell>
          <cell r="G447">
            <v>15</v>
          </cell>
          <cell r="H447" t="str">
            <v>OPE.B13.KEL2</v>
          </cell>
          <cell r="I447">
            <v>13135</v>
          </cell>
          <cell r="J447">
            <v>41152</v>
          </cell>
          <cell r="K447">
            <v>46599</v>
          </cell>
          <cell r="L447">
            <v>41</v>
          </cell>
          <cell r="M447">
            <v>180</v>
          </cell>
          <cell r="N447">
            <v>139</v>
          </cell>
          <cell r="O447">
            <v>37500000</v>
          </cell>
          <cell r="P447">
            <v>18238531</v>
          </cell>
          <cell r="Q447">
            <v>154564</v>
          </cell>
          <cell r="R447">
            <v>1391076</v>
          </cell>
          <cell r="T447">
            <v>154564</v>
          </cell>
          <cell r="U447">
            <v>154564</v>
          </cell>
          <cell r="V447">
            <v>154564</v>
          </cell>
          <cell r="W447">
            <v>1854768</v>
          </cell>
          <cell r="Y447">
            <v>154564</v>
          </cell>
          <cell r="Z447">
            <v>154564</v>
          </cell>
          <cell r="AA447">
            <v>154564</v>
          </cell>
          <cell r="AB447">
            <v>154564</v>
          </cell>
          <cell r="AC447">
            <v>154564</v>
          </cell>
          <cell r="AD447">
            <v>154564</v>
          </cell>
          <cell r="AE447">
            <v>154564</v>
          </cell>
          <cell r="AF447">
            <v>154564</v>
          </cell>
          <cell r="AG447">
            <v>154564</v>
          </cell>
          <cell r="AH447">
            <v>154564</v>
          </cell>
          <cell r="AI447">
            <v>154564</v>
          </cell>
          <cell r="AJ447">
            <v>154564</v>
          </cell>
          <cell r="AK447">
            <v>1854768</v>
          </cell>
        </row>
        <row r="448">
          <cell r="E448">
            <v>11117</v>
          </cell>
          <cell r="F448" t="str">
            <v>PO.10431-2012  CONTAINER DOLLIES 13290</v>
          </cell>
          <cell r="G448">
            <v>15</v>
          </cell>
          <cell r="H448" t="str">
            <v>OPE.B13.KEL2</v>
          </cell>
          <cell r="I448">
            <v>13290</v>
          </cell>
          <cell r="J448">
            <v>41152</v>
          </cell>
          <cell r="K448">
            <v>46599</v>
          </cell>
          <cell r="L448">
            <v>41</v>
          </cell>
          <cell r="M448">
            <v>180</v>
          </cell>
          <cell r="N448">
            <v>139</v>
          </cell>
          <cell r="O448">
            <v>37500000</v>
          </cell>
          <cell r="P448">
            <v>18238531</v>
          </cell>
          <cell r="Q448">
            <v>154564</v>
          </cell>
          <cell r="R448">
            <v>1391076</v>
          </cell>
          <cell r="T448">
            <v>154564</v>
          </cell>
          <cell r="U448">
            <v>154564</v>
          </cell>
          <cell r="V448">
            <v>154564</v>
          </cell>
          <cell r="W448">
            <v>1854768</v>
          </cell>
          <cell r="Y448">
            <v>154564</v>
          </cell>
          <cell r="Z448">
            <v>154564</v>
          </cell>
          <cell r="AA448">
            <v>154564</v>
          </cell>
          <cell r="AB448">
            <v>154564</v>
          </cell>
          <cell r="AC448">
            <v>154564</v>
          </cell>
          <cell r="AD448">
            <v>154564</v>
          </cell>
          <cell r="AE448">
            <v>154564</v>
          </cell>
          <cell r="AF448">
            <v>154564</v>
          </cell>
          <cell r="AG448">
            <v>154564</v>
          </cell>
          <cell r="AH448">
            <v>154564</v>
          </cell>
          <cell r="AI448">
            <v>154564</v>
          </cell>
          <cell r="AJ448">
            <v>154564</v>
          </cell>
          <cell r="AK448">
            <v>1854768</v>
          </cell>
        </row>
        <row r="449">
          <cell r="E449">
            <v>11118</v>
          </cell>
          <cell r="F449" t="str">
            <v>PO.10431-2012  CONTAINER DOLLIES 13291</v>
          </cell>
          <cell r="G449">
            <v>15</v>
          </cell>
          <cell r="H449" t="str">
            <v>OPE.B13.KEL2</v>
          </cell>
          <cell r="I449">
            <v>13291</v>
          </cell>
          <cell r="J449">
            <v>41152</v>
          </cell>
          <cell r="K449">
            <v>46599</v>
          </cell>
          <cell r="L449">
            <v>41</v>
          </cell>
          <cell r="M449">
            <v>180</v>
          </cell>
          <cell r="N449">
            <v>139</v>
          </cell>
          <cell r="O449">
            <v>37500000</v>
          </cell>
          <cell r="P449">
            <v>18238531</v>
          </cell>
          <cell r="Q449">
            <v>154564</v>
          </cell>
          <cell r="R449">
            <v>1391076</v>
          </cell>
          <cell r="T449">
            <v>154564</v>
          </cell>
          <cell r="U449">
            <v>154564</v>
          </cell>
          <cell r="V449">
            <v>154564</v>
          </cell>
          <cell r="W449">
            <v>1854768</v>
          </cell>
          <cell r="Y449">
            <v>154564</v>
          </cell>
          <cell r="Z449">
            <v>154564</v>
          </cell>
          <cell r="AA449">
            <v>154564</v>
          </cell>
          <cell r="AB449">
            <v>154564</v>
          </cell>
          <cell r="AC449">
            <v>154564</v>
          </cell>
          <cell r="AD449">
            <v>154564</v>
          </cell>
          <cell r="AE449">
            <v>154564</v>
          </cell>
          <cell r="AF449">
            <v>154564</v>
          </cell>
          <cell r="AG449">
            <v>154564</v>
          </cell>
          <cell r="AH449">
            <v>154564</v>
          </cell>
          <cell r="AI449">
            <v>154564</v>
          </cell>
          <cell r="AJ449">
            <v>154564</v>
          </cell>
          <cell r="AK449">
            <v>1854768</v>
          </cell>
        </row>
        <row r="450">
          <cell r="E450">
            <v>11119</v>
          </cell>
          <cell r="F450" t="str">
            <v>PO.10431-2012  CONTAINER DOLLIES 13292</v>
          </cell>
          <cell r="G450">
            <v>15</v>
          </cell>
          <cell r="H450" t="str">
            <v>OPE.B13.KEL2</v>
          </cell>
          <cell r="I450">
            <v>13292</v>
          </cell>
          <cell r="J450">
            <v>41152</v>
          </cell>
          <cell r="K450">
            <v>46599</v>
          </cell>
          <cell r="L450">
            <v>41</v>
          </cell>
          <cell r="M450">
            <v>180</v>
          </cell>
          <cell r="N450">
            <v>139</v>
          </cell>
          <cell r="O450">
            <v>37500000</v>
          </cell>
          <cell r="P450">
            <v>18238531</v>
          </cell>
          <cell r="Q450">
            <v>154564</v>
          </cell>
          <cell r="R450">
            <v>1391076</v>
          </cell>
          <cell r="T450">
            <v>154564</v>
          </cell>
          <cell r="U450">
            <v>154564</v>
          </cell>
          <cell r="V450">
            <v>154564</v>
          </cell>
          <cell r="W450">
            <v>1854768</v>
          </cell>
          <cell r="Y450">
            <v>154564</v>
          </cell>
          <cell r="Z450">
            <v>154564</v>
          </cell>
          <cell r="AA450">
            <v>154564</v>
          </cell>
          <cell r="AB450">
            <v>154564</v>
          </cell>
          <cell r="AC450">
            <v>154564</v>
          </cell>
          <cell r="AD450">
            <v>154564</v>
          </cell>
          <cell r="AE450">
            <v>154564</v>
          </cell>
          <cell r="AF450">
            <v>154564</v>
          </cell>
          <cell r="AG450">
            <v>154564</v>
          </cell>
          <cell r="AH450">
            <v>154564</v>
          </cell>
          <cell r="AI450">
            <v>154564</v>
          </cell>
          <cell r="AJ450">
            <v>154564</v>
          </cell>
          <cell r="AK450">
            <v>1854768</v>
          </cell>
        </row>
        <row r="451">
          <cell r="E451">
            <v>11120</v>
          </cell>
          <cell r="F451" t="str">
            <v>PO.10431-2012  CONTAINER DOLLIES 13293</v>
          </cell>
          <cell r="G451">
            <v>15</v>
          </cell>
          <cell r="H451" t="str">
            <v>OPE.B13.KEL2</v>
          </cell>
          <cell r="I451">
            <v>13293</v>
          </cell>
          <cell r="J451">
            <v>41152</v>
          </cell>
          <cell r="K451">
            <v>46599</v>
          </cell>
          <cell r="L451">
            <v>41</v>
          </cell>
          <cell r="M451">
            <v>180</v>
          </cell>
          <cell r="N451">
            <v>139</v>
          </cell>
          <cell r="O451">
            <v>37500000</v>
          </cell>
          <cell r="P451">
            <v>18238531</v>
          </cell>
          <cell r="Q451">
            <v>154564</v>
          </cell>
          <cell r="R451">
            <v>1391076</v>
          </cell>
          <cell r="T451">
            <v>154564</v>
          </cell>
          <cell r="U451">
            <v>154564</v>
          </cell>
          <cell r="V451">
            <v>154564</v>
          </cell>
          <cell r="W451">
            <v>1854768</v>
          </cell>
          <cell r="Y451">
            <v>154564</v>
          </cell>
          <cell r="Z451">
            <v>154564</v>
          </cell>
          <cell r="AA451">
            <v>154564</v>
          </cell>
          <cell r="AB451">
            <v>154564</v>
          </cell>
          <cell r="AC451">
            <v>154564</v>
          </cell>
          <cell r="AD451">
            <v>154564</v>
          </cell>
          <cell r="AE451">
            <v>154564</v>
          </cell>
          <cell r="AF451">
            <v>154564</v>
          </cell>
          <cell r="AG451">
            <v>154564</v>
          </cell>
          <cell r="AH451">
            <v>154564</v>
          </cell>
          <cell r="AI451">
            <v>154564</v>
          </cell>
          <cell r="AJ451">
            <v>154564</v>
          </cell>
          <cell r="AK451">
            <v>1854768</v>
          </cell>
        </row>
        <row r="452">
          <cell r="E452">
            <v>11121</v>
          </cell>
          <cell r="F452" t="str">
            <v>PO.10431-2012  CONTAINER DOLLIES 13294</v>
          </cell>
          <cell r="G452">
            <v>15</v>
          </cell>
          <cell r="H452" t="str">
            <v>OPE.B13.KEL2</v>
          </cell>
          <cell r="I452">
            <v>13294</v>
          </cell>
          <cell r="J452">
            <v>41152</v>
          </cell>
          <cell r="K452">
            <v>46599</v>
          </cell>
          <cell r="L452">
            <v>41</v>
          </cell>
          <cell r="M452">
            <v>180</v>
          </cell>
          <cell r="N452">
            <v>139</v>
          </cell>
          <cell r="O452">
            <v>37500000</v>
          </cell>
          <cell r="P452">
            <v>18238531</v>
          </cell>
          <cell r="Q452">
            <v>154564</v>
          </cell>
          <cell r="R452">
            <v>1391076</v>
          </cell>
          <cell r="T452">
            <v>154564</v>
          </cell>
          <cell r="U452">
            <v>154564</v>
          </cell>
          <cell r="V452">
            <v>154564</v>
          </cell>
          <cell r="W452">
            <v>1854768</v>
          </cell>
          <cell r="Y452">
            <v>154564</v>
          </cell>
          <cell r="Z452">
            <v>154564</v>
          </cell>
          <cell r="AA452">
            <v>154564</v>
          </cell>
          <cell r="AB452">
            <v>154564</v>
          </cell>
          <cell r="AC452">
            <v>154564</v>
          </cell>
          <cell r="AD452">
            <v>154564</v>
          </cell>
          <cell r="AE452">
            <v>154564</v>
          </cell>
          <cell r="AF452">
            <v>154564</v>
          </cell>
          <cell r="AG452">
            <v>154564</v>
          </cell>
          <cell r="AH452">
            <v>154564</v>
          </cell>
          <cell r="AI452">
            <v>154564</v>
          </cell>
          <cell r="AJ452">
            <v>154564</v>
          </cell>
          <cell r="AK452">
            <v>1854768</v>
          </cell>
        </row>
        <row r="453">
          <cell r="E453">
            <v>11122</v>
          </cell>
          <cell r="F453" t="str">
            <v>PO.10431-2012  CONTAINER DOLLIES 13295</v>
          </cell>
          <cell r="G453">
            <v>15</v>
          </cell>
          <cell r="H453" t="str">
            <v>OPE.B13.KEL2</v>
          </cell>
          <cell r="I453">
            <v>13295</v>
          </cell>
          <cell r="J453">
            <v>41152</v>
          </cell>
          <cell r="K453">
            <v>46599</v>
          </cell>
          <cell r="L453">
            <v>41</v>
          </cell>
          <cell r="M453">
            <v>180</v>
          </cell>
          <cell r="N453">
            <v>139</v>
          </cell>
          <cell r="O453">
            <v>37500000</v>
          </cell>
          <cell r="P453">
            <v>18238531</v>
          </cell>
          <cell r="Q453">
            <v>154564</v>
          </cell>
          <cell r="R453">
            <v>1391076</v>
          </cell>
          <cell r="T453">
            <v>154564</v>
          </cell>
          <cell r="U453">
            <v>154564</v>
          </cell>
          <cell r="V453">
            <v>154564</v>
          </cell>
          <cell r="W453">
            <v>1854768</v>
          </cell>
          <cell r="Y453">
            <v>154564</v>
          </cell>
          <cell r="Z453">
            <v>154564</v>
          </cell>
          <cell r="AA453">
            <v>154564</v>
          </cell>
          <cell r="AB453">
            <v>154564</v>
          </cell>
          <cell r="AC453">
            <v>154564</v>
          </cell>
          <cell r="AD453">
            <v>154564</v>
          </cell>
          <cell r="AE453">
            <v>154564</v>
          </cell>
          <cell r="AF453">
            <v>154564</v>
          </cell>
          <cell r="AG453">
            <v>154564</v>
          </cell>
          <cell r="AH453">
            <v>154564</v>
          </cell>
          <cell r="AI453">
            <v>154564</v>
          </cell>
          <cell r="AJ453">
            <v>154564</v>
          </cell>
          <cell r="AK453">
            <v>1854768</v>
          </cell>
        </row>
        <row r="454">
          <cell r="E454">
            <v>11123</v>
          </cell>
          <cell r="F454" t="str">
            <v>PO.10431-2012  CONTAINER DOLLIES 13296</v>
          </cell>
          <cell r="G454">
            <v>15</v>
          </cell>
          <cell r="H454" t="str">
            <v>OPE.B13.KEL2</v>
          </cell>
          <cell r="I454">
            <v>13296</v>
          </cell>
          <cell r="J454">
            <v>41152</v>
          </cell>
          <cell r="K454">
            <v>46599</v>
          </cell>
          <cell r="L454">
            <v>41</v>
          </cell>
          <cell r="M454">
            <v>180</v>
          </cell>
          <cell r="N454">
            <v>139</v>
          </cell>
          <cell r="O454">
            <v>37500000</v>
          </cell>
          <cell r="P454">
            <v>18238531</v>
          </cell>
          <cell r="Q454">
            <v>154564</v>
          </cell>
          <cell r="R454">
            <v>1391076</v>
          </cell>
          <cell r="T454">
            <v>154564</v>
          </cell>
          <cell r="U454">
            <v>154564</v>
          </cell>
          <cell r="V454">
            <v>154564</v>
          </cell>
          <cell r="W454">
            <v>1854768</v>
          </cell>
          <cell r="Y454">
            <v>154564</v>
          </cell>
          <cell r="Z454">
            <v>154564</v>
          </cell>
          <cell r="AA454">
            <v>154564</v>
          </cell>
          <cell r="AB454">
            <v>154564</v>
          </cell>
          <cell r="AC454">
            <v>154564</v>
          </cell>
          <cell r="AD454">
            <v>154564</v>
          </cell>
          <cell r="AE454">
            <v>154564</v>
          </cell>
          <cell r="AF454">
            <v>154564</v>
          </cell>
          <cell r="AG454">
            <v>154564</v>
          </cell>
          <cell r="AH454">
            <v>154564</v>
          </cell>
          <cell r="AI454">
            <v>154564</v>
          </cell>
          <cell r="AJ454">
            <v>154564</v>
          </cell>
          <cell r="AK454">
            <v>1854768</v>
          </cell>
        </row>
        <row r="455">
          <cell r="E455">
            <v>11124</v>
          </cell>
          <cell r="F455" t="str">
            <v>PO.10431-2012  CONTAINER DOLLIES 13234</v>
          </cell>
          <cell r="G455">
            <v>15</v>
          </cell>
          <cell r="H455" t="str">
            <v>OPE.B13.KEL2</v>
          </cell>
          <cell r="I455">
            <v>13234</v>
          </cell>
          <cell r="J455">
            <v>41152</v>
          </cell>
          <cell r="K455">
            <v>46599</v>
          </cell>
          <cell r="L455">
            <v>41</v>
          </cell>
          <cell r="M455">
            <v>180</v>
          </cell>
          <cell r="N455">
            <v>139</v>
          </cell>
          <cell r="O455">
            <v>37500000</v>
          </cell>
          <cell r="P455">
            <v>18238531</v>
          </cell>
          <cell r="Q455">
            <v>154564</v>
          </cell>
          <cell r="R455">
            <v>1391076</v>
          </cell>
          <cell r="T455">
            <v>154564</v>
          </cell>
          <cell r="U455">
            <v>154564</v>
          </cell>
          <cell r="V455">
            <v>154564</v>
          </cell>
          <cell r="W455">
            <v>1854768</v>
          </cell>
          <cell r="Y455">
            <v>154564</v>
          </cell>
          <cell r="Z455">
            <v>154564</v>
          </cell>
          <cell r="AA455">
            <v>154564</v>
          </cell>
          <cell r="AB455">
            <v>154564</v>
          </cell>
          <cell r="AC455">
            <v>154564</v>
          </cell>
          <cell r="AD455">
            <v>154564</v>
          </cell>
          <cell r="AE455">
            <v>154564</v>
          </cell>
          <cell r="AF455">
            <v>154564</v>
          </cell>
          <cell r="AG455">
            <v>154564</v>
          </cell>
          <cell r="AH455">
            <v>154564</v>
          </cell>
          <cell r="AI455">
            <v>154564</v>
          </cell>
          <cell r="AJ455">
            <v>154564</v>
          </cell>
          <cell r="AK455">
            <v>1854768</v>
          </cell>
        </row>
        <row r="456">
          <cell r="E456">
            <v>11125</v>
          </cell>
          <cell r="F456" t="str">
            <v>PO.10431-2012  CONTAINER DOLLIES 13233</v>
          </cell>
          <cell r="G456">
            <v>15</v>
          </cell>
          <cell r="H456" t="str">
            <v>OPE.B13.KEL2</v>
          </cell>
          <cell r="I456">
            <v>13233</v>
          </cell>
          <cell r="J456">
            <v>41152</v>
          </cell>
          <cell r="K456">
            <v>46599</v>
          </cell>
          <cell r="L456">
            <v>41</v>
          </cell>
          <cell r="M456">
            <v>180</v>
          </cell>
          <cell r="N456">
            <v>139</v>
          </cell>
          <cell r="O456">
            <v>37500000</v>
          </cell>
          <cell r="P456">
            <v>18238531</v>
          </cell>
          <cell r="Q456">
            <v>154564</v>
          </cell>
          <cell r="R456">
            <v>1391076</v>
          </cell>
          <cell r="T456">
            <v>154564</v>
          </cell>
          <cell r="U456">
            <v>154564</v>
          </cell>
          <cell r="V456">
            <v>154564</v>
          </cell>
          <cell r="W456">
            <v>1854768</v>
          </cell>
          <cell r="Y456">
            <v>154564</v>
          </cell>
          <cell r="Z456">
            <v>154564</v>
          </cell>
          <cell r="AA456">
            <v>154564</v>
          </cell>
          <cell r="AB456">
            <v>154564</v>
          </cell>
          <cell r="AC456">
            <v>154564</v>
          </cell>
          <cell r="AD456">
            <v>154564</v>
          </cell>
          <cell r="AE456">
            <v>154564</v>
          </cell>
          <cell r="AF456">
            <v>154564</v>
          </cell>
          <cell r="AG456">
            <v>154564</v>
          </cell>
          <cell r="AH456">
            <v>154564</v>
          </cell>
          <cell r="AI456">
            <v>154564</v>
          </cell>
          <cell r="AJ456">
            <v>154564</v>
          </cell>
          <cell r="AK456">
            <v>1854768</v>
          </cell>
        </row>
        <row r="457">
          <cell r="E457">
            <v>11126</v>
          </cell>
          <cell r="F457" t="str">
            <v>PO.10431-2012  CONTAINER DOLLIES 13230</v>
          </cell>
          <cell r="G457">
            <v>15</v>
          </cell>
          <cell r="H457" t="str">
            <v>OPE.B13.KEL2</v>
          </cell>
          <cell r="I457">
            <v>13230</v>
          </cell>
          <cell r="J457">
            <v>41152</v>
          </cell>
          <cell r="K457">
            <v>46599</v>
          </cell>
          <cell r="L457">
            <v>41</v>
          </cell>
          <cell r="M457">
            <v>180</v>
          </cell>
          <cell r="N457">
            <v>139</v>
          </cell>
          <cell r="O457">
            <v>37500000</v>
          </cell>
          <cell r="P457">
            <v>18238531</v>
          </cell>
          <cell r="Q457">
            <v>154564</v>
          </cell>
          <cell r="R457">
            <v>1391076</v>
          </cell>
          <cell r="T457">
            <v>154564</v>
          </cell>
          <cell r="U457">
            <v>154564</v>
          </cell>
          <cell r="V457">
            <v>154564</v>
          </cell>
          <cell r="W457">
            <v>1854768</v>
          </cell>
          <cell r="Y457">
            <v>154564</v>
          </cell>
          <cell r="Z457">
            <v>154564</v>
          </cell>
          <cell r="AA457">
            <v>154564</v>
          </cell>
          <cell r="AB457">
            <v>154564</v>
          </cell>
          <cell r="AC457">
            <v>154564</v>
          </cell>
          <cell r="AD457">
            <v>154564</v>
          </cell>
          <cell r="AE457">
            <v>154564</v>
          </cell>
          <cell r="AF457">
            <v>154564</v>
          </cell>
          <cell r="AG457">
            <v>154564</v>
          </cell>
          <cell r="AH457">
            <v>154564</v>
          </cell>
          <cell r="AI457">
            <v>154564</v>
          </cell>
          <cell r="AJ457">
            <v>154564</v>
          </cell>
          <cell r="AK457">
            <v>1854768</v>
          </cell>
        </row>
        <row r="458">
          <cell r="E458">
            <v>11127</v>
          </cell>
          <cell r="F458" t="str">
            <v>PO.10431-2012  CONTAINER DOLLIES 13136</v>
          </cell>
          <cell r="G458">
            <v>15</v>
          </cell>
          <cell r="H458" t="str">
            <v>OPE.B13.KEL2</v>
          </cell>
          <cell r="I458">
            <v>13136</v>
          </cell>
          <cell r="J458">
            <v>41152</v>
          </cell>
          <cell r="K458">
            <v>46599</v>
          </cell>
          <cell r="L458">
            <v>41</v>
          </cell>
          <cell r="M458">
            <v>180</v>
          </cell>
          <cell r="N458">
            <v>139</v>
          </cell>
          <cell r="O458">
            <v>37500000</v>
          </cell>
          <cell r="P458">
            <v>18238531</v>
          </cell>
          <cell r="Q458">
            <v>154564</v>
          </cell>
          <cell r="R458">
            <v>1391076</v>
          </cell>
          <cell r="T458">
            <v>154564</v>
          </cell>
          <cell r="U458">
            <v>154564</v>
          </cell>
          <cell r="V458">
            <v>154564</v>
          </cell>
          <cell r="W458">
            <v>1854768</v>
          </cell>
          <cell r="Y458">
            <v>154564</v>
          </cell>
          <cell r="Z458">
            <v>154564</v>
          </cell>
          <cell r="AA458">
            <v>154564</v>
          </cell>
          <cell r="AB458">
            <v>154564</v>
          </cell>
          <cell r="AC458">
            <v>154564</v>
          </cell>
          <cell r="AD458">
            <v>154564</v>
          </cell>
          <cell r="AE458">
            <v>154564</v>
          </cell>
          <cell r="AF458">
            <v>154564</v>
          </cell>
          <cell r="AG458">
            <v>154564</v>
          </cell>
          <cell r="AH458">
            <v>154564</v>
          </cell>
          <cell r="AI458">
            <v>154564</v>
          </cell>
          <cell r="AJ458">
            <v>154564</v>
          </cell>
          <cell r="AK458">
            <v>1854768</v>
          </cell>
        </row>
        <row r="459">
          <cell r="E459">
            <v>11128</v>
          </cell>
          <cell r="F459" t="str">
            <v>PO.10431-2012  CONTAINER DOLLIES 13228</v>
          </cell>
          <cell r="G459">
            <v>15</v>
          </cell>
          <cell r="H459" t="str">
            <v>OPE.B13.KEL2</v>
          </cell>
          <cell r="I459">
            <v>13228</v>
          </cell>
          <cell r="J459">
            <v>41152</v>
          </cell>
          <cell r="K459">
            <v>46599</v>
          </cell>
          <cell r="L459">
            <v>41</v>
          </cell>
          <cell r="M459">
            <v>180</v>
          </cell>
          <cell r="N459">
            <v>139</v>
          </cell>
          <cell r="O459">
            <v>37500000</v>
          </cell>
          <cell r="P459">
            <v>18238531</v>
          </cell>
          <cell r="Q459">
            <v>154564</v>
          </cell>
          <cell r="R459">
            <v>1391076</v>
          </cell>
          <cell r="T459">
            <v>154564</v>
          </cell>
          <cell r="U459">
            <v>154564</v>
          </cell>
          <cell r="V459">
            <v>154564</v>
          </cell>
          <cell r="W459">
            <v>1854768</v>
          </cell>
          <cell r="Y459">
            <v>154564</v>
          </cell>
          <cell r="Z459">
            <v>154564</v>
          </cell>
          <cell r="AA459">
            <v>154564</v>
          </cell>
          <cell r="AB459">
            <v>154564</v>
          </cell>
          <cell r="AC459">
            <v>154564</v>
          </cell>
          <cell r="AD459">
            <v>154564</v>
          </cell>
          <cell r="AE459">
            <v>154564</v>
          </cell>
          <cell r="AF459">
            <v>154564</v>
          </cell>
          <cell r="AG459">
            <v>154564</v>
          </cell>
          <cell r="AH459">
            <v>154564</v>
          </cell>
          <cell r="AI459">
            <v>154564</v>
          </cell>
          <cell r="AJ459">
            <v>154564</v>
          </cell>
          <cell r="AK459">
            <v>1854768</v>
          </cell>
        </row>
        <row r="460">
          <cell r="E460">
            <v>11129</v>
          </cell>
          <cell r="F460" t="str">
            <v>PO.10431-2012  CONTAINER DOLLIES 13226</v>
          </cell>
          <cell r="G460">
            <v>15</v>
          </cell>
          <cell r="H460" t="str">
            <v>OPE.B13.KEL2</v>
          </cell>
          <cell r="I460">
            <v>13226</v>
          </cell>
          <cell r="J460">
            <v>41152</v>
          </cell>
          <cell r="K460">
            <v>46599</v>
          </cell>
          <cell r="L460">
            <v>41</v>
          </cell>
          <cell r="M460">
            <v>180</v>
          </cell>
          <cell r="N460">
            <v>139</v>
          </cell>
          <cell r="O460">
            <v>37500000</v>
          </cell>
          <cell r="P460">
            <v>18238531</v>
          </cell>
          <cell r="Q460">
            <v>154564</v>
          </cell>
          <cell r="R460">
            <v>1391076</v>
          </cell>
          <cell r="T460">
            <v>154564</v>
          </cell>
          <cell r="U460">
            <v>154564</v>
          </cell>
          <cell r="V460">
            <v>154564</v>
          </cell>
          <cell r="W460">
            <v>1854768</v>
          </cell>
          <cell r="Y460">
            <v>154564</v>
          </cell>
          <cell r="Z460">
            <v>154564</v>
          </cell>
          <cell r="AA460">
            <v>154564</v>
          </cell>
          <cell r="AB460">
            <v>154564</v>
          </cell>
          <cell r="AC460">
            <v>154564</v>
          </cell>
          <cell r="AD460">
            <v>154564</v>
          </cell>
          <cell r="AE460">
            <v>154564</v>
          </cell>
          <cell r="AF460">
            <v>154564</v>
          </cell>
          <cell r="AG460">
            <v>154564</v>
          </cell>
          <cell r="AH460">
            <v>154564</v>
          </cell>
          <cell r="AI460">
            <v>154564</v>
          </cell>
          <cell r="AJ460">
            <v>154564</v>
          </cell>
          <cell r="AK460">
            <v>1854768</v>
          </cell>
        </row>
        <row r="461">
          <cell r="E461">
            <v>11307</v>
          </cell>
          <cell r="F461" t="str">
            <v>PO.9512and9516-2012  FORKLIFT 27009</v>
          </cell>
          <cell r="G461">
            <v>15</v>
          </cell>
          <cell r="H461" t="str">
            <v>OPE.B25.KEL1</v>
          </cell>
          <cell r="I461">
            <v>27009</v>
          </cell>
          <cell r="J461">
            <v>41002</v>
          </cell>
          <cell r="K461">
            <v>46477</v>
          </cell>
          <cell r="L461">
            <v>45</v>
          </cell>
          <cell r="M461">
            <v>180</v>
          </cell>
          <cell r="N461">
            <v>135</v>
          </cell>
          <cell r="O461">
            <v>139831673</v>
          </cell>
          <cell r="P461">
            <v>7380004</v>
          </cell>
          <cell r="Q461">
            <v>64737</v>
          </cell>
          <cell r="R461">
            <v>582633</v>
          </cell>
          <cell r="T461">
            <v>64737</v>
          </cell>
          <cell r="U461">
            <v>64737</v>
          </cell>
          <cell r="V461">
            <v>64737</v>
          </cell>
          <cell r="W461">
            <v>776844</v>
          </cell>
          <cell r="Y461">
            <v>64737</v>
          </cell>
          <cell r="Z461">
            <v>64737</v>
          </cell>
          <cell r="AA461">
            <v>64737</v>
          </cell>
          <cell r="AB461">
            <v>64737</v>
          </cell>
          <cell r="AC461">
            <v>64737</v>
          </cell>
          <cell r="AD461">
            <v>64737</v>
          </cell>
          <cell r="AE461">
            <v>64737</v>
          </cell>
          <cell r="AF461">
            <v>64737</v>
          </cell>
          <cell r="AG461">
            <v>64737</v>
          </cell>
          <cell r="AH461">
            <v>64737</v>
          </cell>
          <cell r="AI461">
            <v>64737</v>
          </cell>
          <cell r="AJ461">
            <v>64737</v>
          </cell>
          <cell r="AK461">
            <v>776844</v>
          </cell>
        </row>
        <row r="462">
          <cell r="E462">
            <v>11437</v>
          </cell>
          <cell r="F462" t="str">
            <v>PO.11276-2012  CONVEYOR BELT MANUAL 92056</v>
          </cell>
          <cell r="G462">
            <v>10</v>
          </cell>
          <cell r="H462" t="str">
            <v>OPE.B02.KEL2</v>
          </cell>
          <cell r="I462">
            <v>92056</v>
          </cell>
          <cell r="J462">
            <v>41239</v>
          </cell>
          <cell r="K462">
            <v>44865</v>
          </cell>
          <cell r="L462">
            <v>38</v>
          </cell>
          <cell r="M462">
            <v>120</v>
          </cell>
          <cell r="N462">
            <v>82</v>
          </cell>
          <cell r="O462">
            <v>105000000</v>
          </cell>
          <cell r="P462">
            <v>47191312</v>
          </cell>
          <cell r="Q462">
            <v>773628</v>
          </cell>
          <cell r="R462">
            <v>6962652</v>
          </cell>
          <cell r="T462">
            <v>773628</v>
          </cell>
          <cell r="U462">
            <v>773628</v>
          </cell>
          <cell r="V462">
            <v>773628</v>
          </cell>
          <cell r="W462">
            <v>9283536</v>
          </cell>
          <cell r="Y462">
            <v>773628</v>
          </cell>
          <cell r="Z462">
            <v>773628</v>
          </cell>
          <cell r="AA462">
            <v>773628</v>
          </cell>
          <cell r="AB462">
            <v>773628</v>
          </cell>
          <cell r="AC462">
            <v>773628</v>
          </cell>
          <cell r="AD462">
            <v>773628</v>
          </cell>
          <cell r="AE462">
            <v>773628</v>
          </cell>
          <cell r="AF462">
            <v>773628</v>
          </cell>
          <cell r="AG462">
            <v>773628</v>
          </cell>
          <cell r="AH462">
            <v>773628</v>
          </cell>
          <cell r="AI462">
            <v>773628</v>
          </cell>
          <cell r="AJ462">
            <v>773628</v>
          </cell>
          <cell r="AK462">
            <v>9283536</v>
          </cell>
        </row>
        <row r="463">
          <cell r="E463">
            <v>11438</v>
          </cell>
          <cell r="F463" t="str">
            <v>PO.11276-2012  CONVEYOR BELT MANUAL 92057</v>
          </cell>
          <cell r="G463">
            <v>10</v>
          </cell>
          <cell r="H463" t="str">
            <v>OPE.B02.KEL2</v>
          </cell>
          <cell r="I463">
            <v>92057</v>
          </cell>
          <cell r="J463">
            <v>41239</v>
          </cell>
          <cell r="K463">
            <v>44865</v>
          </cell>
          <cell r="L463">
            <v>38</v>
          </cell>
          <cell r="M463">
            <v>120</v>
          </cell>
          <cell r="N463">
            <v>82</v>
          </cell>
          <cell r="O463">
            <v>105000000</v>
          </cell>
          <cell r="P463">
            <v>47191312</v>
          </cell>
          <cell r="Q463">
            <v>773628</v>
          </cell>
          <cell r="R463">
            <v>6962652</v>
          </cell>
          <cell r="T463">
            <v>773628</v>
          </cell>
          <cell r="U463">
            <v>773628</v>
          </cell>
          <cell r="V463">
            <v>773628</v>
          </cell>
          <cell r="W463">
            <v>9283536</v>
          </cell>
          <cell r="Y463">
            <v>773628</v>
          </cell>
          <cell r="Z463">
            <v>773628</v>
          </cell>
          <cell r="AA463">
            <v>773628</v>
          </cell>
          <cell r="AB463">
            <v>773628</v>
          </cell>
          <cell r="AC463">
            <v>773628</v>
          </cell>
          <cell r="AD463">
            <v>773628</v>
          </cell>
          <cell r="AE463">
            <v>773628</v>
          </cell>
          <cell r="AF463">
            <v>773628</v>
          </cell>
          <cell r="AG463">
            <v>773628</v>
          </cell>
          <cell r="AH463">
            <v>773628</v>
          </cell>
          <cell r="AI463">
            <v>773628</v>
          </cell>
          <cell r="AJ463">
            <v>773628</v>
          </cell>
          <cell r="AK463">
            <v>9283536</v>
          </cell>
        </row>
        <row r="464">
          <cell r="E464">
            <v>11491</v>
          </cell>
          <cell r="F464" t="str">
            <v>PO.11177-2012  PAX STEP MANUAL 95049</v>
          </cell>
          <cell r="G464">
            <v>10</v>
          </cell>
          <cell r="H464" t="str">
            <v>OPE.B05.KEL2</v>
          </cell>
          <cell r="I464">
            <v>95049</v>
          </cell>
          <cell r="J464">
            <v>41305</v>
          </cell>
          <cell r="K464">
            <v>44926</v>
          </cell>
          <cell r="L464">
            <v>36</v>
          </cell>
          <cell r="M464">
            <v>120</v>
          </cell>
          <cell r="N464">
            <v>84</v>
          </cell>
          <cell r="O464">
            <v>59400000</v>
          </cell>
          <cell r="P464">
            <v>27843756</v>
          </cell>
          <cell r="Q464">
            <v>441964</v>
          </cell>
          <cell r="R464">
            <v>3977676</v>
          </cell>
          <cell r="T464">
            <v>441964</v>
          </cell>
          <cell r="U464">
            <v>441964</v>
          </cell>
          <cell r="V464">
            <v>441964</v>
          </cell>
          <cell r="W464">
            <v>5303568</v>
          </cell>
          <cell r="Y464">
            <v>441964</v>
          </cell>
          <cell r="Z464">
            <v>441964</v>
          </cell>
          <cell r="AA464">
            <v>441964</v>
          </cell>
          <cell r="AB464">
            <v>441964</v>
          </cell>
          <cell r="AC464">
            <v>441964</v>
          </cell>
          <cell r="AD464">
            <v>441964</v>
          </cell>
          <cell r="AE464">
            <v>441964</v>
          </cell>
          <cell r="AF464">
            <v>441964</v>
          </cell>
          <cell r="AG464">
            <v>441964</v>
          </cell>
          <cell r="AH464">
            <v>441964</v>
          </cell>
          <cell r="AI464">
            <v>441964</v>
          </cell>
          <cell r="AJ464">
            <v>441964</v>
          </cell>
          <cell r="AK464">
            <v>5303568</v>
          </cell>
        </row>
        <row r="465">
          <cell r="E465">
            <v>11492</v>
          </cell>
          <cell r="F465" t="str">
            <v>PO.11177-2012  PAX STEP MANUAL 95067</v>
          </cell>
          <cell r="G465">
            <v>10</v>
          </cell>
          <cell r="H465" t="str">
            <v>OPE.B05.KEL2</v>
          </cell>
          <cell r="I465">
            <v>95067</v>
          </cell>
          <cell r="J465">
            <v>41305</v>
          </cell>
          <cell r="K465">
            <v>44926</v>
          </cell>
          <cell r="L465">
            <v>36</v>
          </cell>
          <cell r="M465">
            <v>120</v>
          </cell>
          <cell r="N465">
            <v>84</v>
          </cell>
          <cell r="O465">
            <v>59400000</v>
          </cell>
          <cell r="P465">
            <v>27843756</v>
          </cell>
          <cell r="Q465">
            <v>441964</v>
          </cell>
          <cell r="R465">
            <v>3977676</v>
          </cell>
          <cell r="T465">
            <v>441964</v>
          </cell>
          <cell r="U465">
            <v>441964</v>
          </cell>
          <cell r="V465">
            <v>441964</v>
          </cell>
          <cell r="W465">
            <v>5303568</v>
          </cell>
          <cell r="Y465">
            <v>441964</v>
          </cell>
          <cell r="Z465">
            <v>441964</v>
          </cell>
          <cell r="AA465">
            <v>441964</v>
          </cell>
          <cell r="AB465">
            <v>441964</v>
          </cell>
          <cell r="AC465">
            <v>441964</v>
          </cell>
          <cell r="AD465">
            <v>441964</v>
          </cell>
          <cell r="AE465">
            <v>441964</v>
          </cell>
          <cell r="AF465">
            <v>441964</v>
          </cell>
          <cell r="AG465">
            <v>441964</v>
          </cell>
          <cell r="AH465">
            <v>441964</v>
          </cell>
          <cell r="AI465">
            <v>441964</v>
          </cell>
          <cell r="AJ465">
            <v>441964</v>
          </cell>
          <cell r="AK465">
            <v>5303568</v>
          </cell>
        </row>
        <row r="466">
          <cell r="E466">
            <v>19556</v>
          </cell>
          <cell r="F466" t="str">
            <v>PO.12626-2013  TOW BAR 16068</v>
          </cell>
          <cell r="G466">
            <v>15</v>
          </cell>
          <cell r="H466" t="str">
            <v>OPE.B16.KEL2</v>
          </cell>
          <cell r="I466">
            <v>16068</v>
          </cell>
          <cell r="J466">
            <v>41372</v>
          </cell>
          <cell r="K466">
            <v>46843</v>
          </cell>
          <cell r="L466">
            <v>33</v>
          </cell>
          <cell r="M466">
            <v>180</v>
          </cell>
          <cell r="N466">
            <v>147</v>
          </cell>
          <cell r="O466">
            <v>68152000</v>
          </cell>
          <cell r="P466">
            <v>38335500</v>
          </cell>
          <cell r="Q466">
            <v>304250</v>
          </cell>
          <cell r="R466">
            <v>2738250</v>
          </cell>
          <cell r="T466">
            <v>304250</v>
          </cell>
          <cell r="U466">
            <v>304250</v>
          </cell>
          <cell r="V466">
            <v>304250</v>
          </cell>
          <cell r="W466">
            <v>3651000</v>
          </cell>
          <cell r="Y466">
            <v>304250</v>
          </cell>
          <cell r="Z466">
            <v>304250</v>
          </cell>
          <cell r="AA466">
            <v>304250</v>
          </cell>
          <cell r="AB466">
            <v>304250</v>
          </cell>
          <cell r="AC466">
            <v>304250</v>
          </cell>
          <cell r="AD466">
            <v>304250</v>
          </cell>
          <cell r="AE466">
            <v>304250</v>
          </cell>
          <cell r="AF466">
            <v>304250</v>
          </cell>
          <cell r="AG466">
            <v>304250</v>
          </cell>
          <cell r="AH466">
            <v>304250</v>
          </cell>
          <cell r="AI466">
            <v>304250</v>
          </cell>
          <cell r="AJ466">
            <v>304250</v>
          </cell>
          <cell r="AK466">
            <v>3651000</v>
          </cell>
        </row>
        <row r="467">
          <cell r="E467">
            <v>20553</v>
          </cell>
          <cell r="F467" t="str">
            <v>PO.13117-2013  CONVEYOR BELT MANUAL 92058</v>
          </cell>
          <cell r="G467">
            <v>10</v>
          </cell>
          <cell r="H467" t="str">
            <v>OPE.B02.KEL2</v>
          </cell>
          <cell r="I467">
            <v>92058</v>
          </cell>
          <cell r="J467">
            <v>41360</v>
          </cell>
          <cell r="K467">
            <v>44985</v>
          </cell>
          <cell r="L467">
            <v>34</v>
          </cell>
          <cell r="M467">
            <v>120</v>
          </cell>
          <cell r="N467">
            <v>86</v>
          </cell>
          <cell r="O467">
            <v>155000000</v>
          </cell>
          <cell r="P467">
            <v>75660125</v>
          </cell>
          <cell r="Q467">
            <v>1164002</v>
          </cell>
          <cell r="R467">
            <v>10476018</v>
          </cell>
          <cell r="T467">
            <v>1164002</v>
          </cell>
          <cell r="U467">
            <v>1164002</v>
          </cell>
          <cell r="V467">
            <v>1164002</v>
          </cell>
          <cell r="W467">
            <v>13968024</v>
          </cell>
          <cell r="Y467">
            <v>1164002</v>
          </cell>
          <cell r="Z467">
            <v>1164002</v>
          </cell>
          <cell r="AA467">
            <v>1164002</v>
          </cell>
          <cell r="AB467">
            <v>1164002</v>
          </cell>
          <cell r="AC467">
            <v>1164002</v>
          </cell>
          <cell r="AD467">
            <v>1164002</v>
          </cell>
          <cell r="AE467">
            <v>1164002</v>
          </cell>
          <cell r="AF467">
            <v>1164002</v>
          </cell>
          <cell r="AG467">
            <v>1164002</v>
          </cell>
          <cell r="AH467">
            <v>1164002</v>
          </cell>
          <cell r="AI467">
            <v>1164002</v>
          </cell>
          <cell r="AJ467">
            <v>1164002</v>
          </cell>
          <cell r="AK467">
            <v>13968024</v>
          </cell>
        </row>
        <row r="468">
          <cell r="E468">
            <v>20554</v>
          </cell>
          <cell r="F468" t="str">
            <v>PO.13117-2013  CONVEYOR BELT MANUAL 92059</v>
          </cell>
          <cell r="G468">
            <v>10</v>
          </cell>
          <cell r="H468" t="str">
            <v>OPE.B02.KEL2</v>
          </cell>
          <cell r="I468">
            <v>92059</v>
          </cell>
          <cell r="J468">
            <v>41360</v>
          </cell>
          <cell r="K468">
            <v>44985</v>
          </cell>
          <cell r="L468">
            <v>34</v>
          </cell>
          <cell r="M468">
            <v>120</v>
          </cell>
          <cell r="N468">
            <v>86</v>
          </cell>
          <cell r="O468">
            <v>155000000</v>
          </cell>
          <cell r="P468">
            <v>75660125</v>
          </cell>
          <cell r="Q468">
            <v>1164002</v>
          </cell>
          <cell r="R468">
            <v>10476018</v>
          </cell>
          <cell r="T468">
            <v>1164002</v>
          </cell>
          <cell r="U468">
            <v>1164002</v>
          </cell>
          <cell r="V468">
            <v>1164002</v>
          </cell>
          <cell r="W468">
            <v>13968024</v>
          </cell>
          <cell r="Y468">
            <v>1164002</v>
          </cell>
          <cell r="Z468">
            <v>1164002</v>
          </cell>
          <cell r="AA468">
            <v>1164002</v>
          </cell>
          <cell r="AB468">
            <v>1164002</v>
          </cell>
          <cell r="AC468">
            <v>1164002</v>
          </cell>
          <cell r="AD468">
            <v>1164002</v>
          </cell>
          <cell r="AE468">
            <v>1164002</v>
          </cell>
          <cell r="AF468">
            <v>1164002</v>
          </cell>
          <cell r="AG468">
            <v>1164002</v>
          </cell>
          <cell r="AH468">
            <v>1164002</v>
          </cell>
          <cell r="AI468">
            <v>1164002</v>
          </cell>
          <cell r="AJ468">
            <v>1164002</v>
          </cell>
          <cell r="AK468">
            <v>13968024</v>
          </cell>
        </row>
        <row r="469">
          <cell r="E469">
            <v>20560</v>
          </cell>
          <cell r="F469" t="str">
            <v>PO.13127-2013  TOW BAR 16069</v>
          </cell>
          <cell r="G469">
            <v>15</v>
          </cell>
          <cell r="H469" t="str">
            <v>OPE.B16.KEL2</v>
          </cell>
          <cell r="I469">
            <v>16069</v>
          </cell>
          <cell r="J469">
            <v>41361</v>
          </cell>
          <cell r="K469">
            <v>46812</v>
          </cell>
          <cell r="L469">
            <v>34</v>
          </cell>
          <cell r="M469">
            <v>180</v>
          </cell>
          <cell r="N469">
            <v>146</v>
          </cell>
          <cell r="O469">
            <v>89681600</v>
          </cell>
          <cell r="P469">
            <v>49588499</v>
          </cell>
          <cell r="Q469">
            <v>396708</v>
          </cell>
          <cell r="R469">
            <v>3570372</v>
          </cell>
          <cell r="T469">
            <v>396708</v>
          </cell>
          <cell r="U469">
            <v>396708</v>
          </cell>
          <cell r="V469">
            <v>396708</v>
          </cell>
          <cell r="W469">
            <v>4760496</v>
          </cell>
          <cell r="Y469">
            <v>396708</v>
          </cell>
          <cell r="Z469">
            <v>396708</v>
          </cell>
          <cell r="AA469">
            <v>396708</v>
          </cell>
          <cell r="AB469">
            <v>396708</v>
          </cell>
          <cell r="AC469">
            <v>396708</v>
          </cell>
          <cell r="AD469">
            <v>396708</v>
          </cell>
          <cell r="AE469">
            <v>396708</v>
          </cell>
          <cell r="AF469">
            <v>396708</v>
          </cell>
          <cell r="AG469">
            <v>396708</v>
          </cell>
          <cell r="AH469">
            <v>396708</v>
          </cell>
          <cell r="AI469">
            <v>396708</v>
          </cell>
          <cell r="AJ469">
            <v>396708</v>
          </cell>
          <cell r="AK469">
            <v>4760496</v>
          </cell>
        </row>
        <row r="470">
          <cell r="E470">
            <v>22622</v>
          </cell>
          <cell r="F470" t="str">
            <v>PO.13487-2013  PAX STEP MANUAL 95037</v>
          </cell>
          <cell r="G470">
            <v>10</v>
          </cell>
          <cell r="H470" t="str">
            <v>OPE.B05.KEL2</v>
          </cell>
          <cell r="I470">
            <v>95037</v>
          </cell>
          <cell r="J470">
            <v>41394</v>
          </cell>
          <cell r="K470">
            <v>45016</v>
          </cell>
          <cell r="L470">
            <v>33</v>
          </cell>
          <cell r="M470">
            <v>120</v>
          </cell>
          <cell r="N470">
            <v>87</v>
          </cell>
          <cell r="O470">
            <v>74658000</v>
          </cell>
          <cell r="P470">
            <v>37168100</v>
          </cell>
          <cell r="Q470">
            <v>563153</v>
          </cell>
          <cell r="R470">
            <v>5068377</v>
          </cell>
          <cell r="T470">
            <v>563153</v>
          </cell>
          <cell r="U470">
            <v>563153</v>
          </cell>
          <cell r="V470">
            <v>563153</v>
          </cell>
          <cell r="W470">
            <v>6757836</v>
          </cell>
          <cell r="Y470">
            <v>563153</v>
          </cell>
          <cell r="Z470">
            <v>563153</v>
          </cell>
          <cell r="AA470">
            <v>563153</v>
          </cell>
          <cell r="AB470">
            <v>563153</v>
          </cell>
          <cell r="AC470">
            <v>563153</v>
          </cell>
          <cell r="AD470">
            <v>563153</v>
          </cell>
          <cell r="AE470">
            <v>563153</v>
          </cell>
          <cell r="AF470">
            <v>563153</v>
          </cell>
          <cell r="AG470">
            <v>563153</v>
          </cell>
          <cell r="AH470">
            <v>563153</v>
          </cell>
          <cell r="AI470">
            <v>563153</v>
          </cell>
          <cell r="AJ470">
            <v>563153</v>
          </cell>
          <cell r="AK470">
            <v>6757836</v>
          </cell>
        </row>
        <row r="471">
          <cell r="E471">
            <v>22623</v>
          </cell>
          <cell r="F471" t="str">
            <v>PO.13487-2013  PAX STEP MANUAL 95041</v>
          </cell>
          <cell r="G471">
            <v>10</v>
          </cell>
          <cell r="H471" t="str">
            <v>OPE.B05.KEL2</v>
          </cell>
          <cell r="I471">
            <v>95041</v>
          </cell>
          <cell r="J471">
            <v>41394</v>
          </cell>
          <cell r="K471">
            <v>45016</v>
          </cell>
          <cell r="L471">
            <v>33</v>
          </cell>
          <cell r="M471">
            <v>120</v>
          </cell>
          <cell r="N471">
            <v>87</v>
          </cell>
          <cell r="O471">
            <v>74658000</v>
          </cell>
          <cell r="P471">
            <v>37168100</v>
          </cell>
          <cell r="Q471">
            <v>563153</v>
          </cell>
          <cell r="R471">
            <v>5068377</v>
          </cell>
          <cell r="T471">
            <v>563153</v>
          </cell>
          <cell r="U471">
            <v>563153</v>
          </cell>
          <cell r="V471">
            <v>563153</v>
          </cell>
          <cell r="W471">
            <v>6757836</v>
          </cell>
          <cell r="Y471">
            <v>563153</v>
          </cell>
          <cell r="Z471">
            <v>563153</v>
          </cell>
          <cell r="AA471">
            <v>563153</v>
          </cell>
          <cell r="AB471">
            <v>563153</v>
          </cell>
          <cell r="AC471">
            <v>563153</v>
          </cell>
          <cell r="AD471">
            <v>563153</v>
          </cell>
          <cell r="AE471">
            <v>563153</v>
          </cell>
          <cell r="AF471">
            <v>563153</v>
          </cell>
          <cell r="AG471">
            <v>563153</v>
          </cell>
          <cell r="AH471">
            <v>563153</v>
          </cell>
          <cell r="AI471">
            <v>563153</v>
          </cell>
          <cell r="AJ471">
            <v>563153</v>
          </cell>
          <cell r="AK471">
            <v>6757836</v>
          </cell>
        </row>
        <row r="472">
          <cell r="E472">
            <v>27614</v>
          </cell>
          <cell r="F472" t="str">
            <v>PO.13735-2013  BAGGAGE CART 14330</v>
          </cell>
          <cell r="G472">
            <v>10</v>
          </cell>
          <cell r="H472" t="str">
            <v>OPE.B14.KEL2</v>
          </cell>
          <cell r="I472">
            <v>14330</v>
          </cell>
          <cell r="J472">
            <v>41458</v>
          </cell>
          <cell r="K472">
            <v>45107</v>
          </cell>
          <cell r="L472">
            <v>30</v>
          </cell>
          <cell r="M472">
            <v>120</v>
          </cell>
          <cell r="N472">
            <v>90</v>
          </cell>
          <cell r="O472">
            <v>12500000</v>
          </cell>
          <cell r="P472">
            <v>6588544</v>
          </cell>
          <cell r="Q472">
            <v>95486</v>
          </cell>
          <cell r="R472">
            <v>859374</v>
          </cell>
          <cell r="T472">
            <v>95486</v>
          </cell>
          <cell r="U472">
            <v>95486</v>
          </cell>
          <cell r="V472">
            <v>95486</v>
          </cell>
          <cell r="W472">
            <v>1145832</v>
          </cell>
          <cell r="Y472">
            <v>95486</v>
          </cell>
          <cell r="Z472">
            <v>95486</v>
          </cell>
          <cell r="AA472">
            <v>95486</v>
          </cell>
          <cell r="AB472">
            <v>95486</v>
          </cell>
          <cell r="AC472">
            <v>95486</v>
          </cell>
          <cell r="AD472">
            <v>95486</v>
          </cell>
          <cell r="AE472">
            <v>95486</v>
          </cell>
          <cell r="AF472">
            <v>95486</v>
          </cell>
          <cell r="AG472">
            <v>95486</v>
          </cell>
          <cell r="AH472">
            <v>95486</v>
          </cell>
          <cell r="AI472">
            <v>95486</v>
          </cell>
          <cell r="AJ472">
            <v>95486</v>
          </cell>
          <cell r="AK472">
            <v>1145832</v>
          </cell>
        </row>
        <row r="473">
          <cell r="E473">
            <v>27615</v>
          </cell>
          <cell r="F473" t="str">
            <v>PO.13735-2013  BAGGAGE CART 14331</v>
          </cell>
          <cell r="G473">
            <v>10</v>
          </cell>
          <cell r="H473" t="str">
            <v>OPE.B14.KEL2</v>
          </cell>
          <cell r="I473">
            <v>14331</v>
          </cell>
          <cell r="J473">
            <v>41458</v>
          </cell>
          <cell r="K473">
            <v>45107</v>
          </cell>
          <cell r="L473">
            <v>30</v>
          </cell>
          <cell r="M473">
            <v>120</v>
          </cell>
          <cell r="N473">
            <v>90</v>
          </cell>
          <cell r="O473">
            <v>12500000</v>
          </cell>
          <cell r="P473">
            <v>6588544</v>
          </cell>
          <cell r="Q473">
            <v>95486</v>
          </cell>
          <cell r="R473">
            <v>859374</v>
          </cell>
          <cell r="T473">
            <v>95486</v>
          </cell>
          <cell r="U473">
            <v>95486</v>
          </cell>
          <cell r="V473">
            <v>95486</v>
          </cell>
          <cell r="W473">
            <v>1145832</v>
          </cell>
          <cell r="Y473">
            <v>95486</v>
          </cell>
          <cell r="Z473">
            <v>95486</v>
          </cell>
          <cell r="AA473">
            <v>95486</v>
          </cell>
          <cell r="AB473">
            <v>95486</v>
          </cell>
          <cell r="AC473">
            <v>95486</v>
          </cell>
          <cell r="AD473">
            <v>95486</v>
          </cell>
          <cell r="AE473">
            <v>95486</v>
          </cell>
          <cell r="AF473">
            <v>95486</v>
          </cell>
          <cell r="AG473">
            <v>95486</v>
          </cell>
          <cell r="AH473">
            <v>95486</v>
          </cell>
          <cell r="AI473">
            <v>95486</v>
          </cell>
          <cell r="AJ473">
            <v>95486</v>
          </cell>
          <cell r="AK473">
            <v>1145832</v>
          </cell>
        </row>
        <row r="474">
          <cell r="E474">
            <v>27616</v>
          </cell>
          <cell r="F474" t="str">
            <v>PO.13735-2013  BAGGAGE CART 14332</v>
          </cell>
          <cell r="G474">
            <v>10</v>
          </cell>
          <cell r="H474" t="str">
            <v>OPE.B14.KEL2</v>
          </cell>
          <cell r="I474">
            <v>14332</v>
          </cell>
          <cell r="J474">
            <v>41458</v>
          </cell>
          <cell r="K474">
            <v>45107</v>
          </cell>
          <cell r="L474">
            <v>30</v>
          </cell>
          <cell r="M474">
            <v>120</v>
          </cell>
          <cell r="N474">
            <v>90</v>
          </cell>
          <cell r="O474">
            <v>12500000</v>
          </cell>
          <cell r="P474">
            <v>6588544</v>
          </cell>
          <cell r="Q474">
            <v>95486</v>
          </cell>
          <cell r="R474">
            <v>859374</v>
          </cell>
          <cell r="T474">
            <v>95486</v>
          </cell>
          <cell r="U474">
            <v>95486</v>
          </cell>
          <cell r="V474">
            <v>95486</v>
          </cell>
          <cell r="W474">
            <v>1145832</v>
          </cell>
          <cell r="Y474">
            <v>95486</v>
          </cell>
          <cell r="Z474">
            <v>95486</v>
          </cell>
          <cell r="AA474">
            <v>95486</v>
          </cell>
          <cell r="AB474">
            <v>95486</v>
          </cell>
          <cell r="AC474">
            <v>95486</v>
          </cell>
          <cell r="AD474">
            <v>95486</v>
          </cell>
          <cell r="AE474">
            <v>95486</v>
          </cell>
          <cell r="AF474">
            <v>95486</v>
          </cell>
          <cell r="AG474">
            <v>95486</v>
          </cell>
          <cell r="AH474">
            <v>95486</v>
          </cell>
          <cell r="AI474">
            <v>95486</v>
          </cell>
          <cell r="AJ474">
            <v>95486</v>
          </cell>
          <cell r="AK474">
            <v>1145832</v>
          </cell>
        </row>
        <row r="475">
          <cell r="E475">
            <v>27617</v>
          </cell>
          <cell r="F475" t="str">
            <v>PO.13735-2013  BAGGAGE CART 14333</v>
          </cell>
          <cell r="G475">
            <v>10</v>
          </cell>
          <cell r="H475" t="str">
            <v>OPE.B14.KEL2</v>
          </cell>
          <cell r="I475">
            <v>14333</v>
          </cell>
          <cell r="J475">
            <v>41458</v>
          </cell>
          <cell r="K475">
            <v>45107</v>
          </cell>
          <cell r="L475">
            <v>30</v>
          </cell>
          <cell r="M475">
            <v>120</v>
          </cell>
          <cell r="N475">
            <v>90</v>
          </cell>
          <cell r="O475">
            <v>12500000</v>
          </cell>
          <cell r="P475">
            <v>6588544</v>
          </cell>
          <cell r="Q475">
            <v>95486</v>
          </cell>
          <cell r="R475">
            <v>859374</v>
          </cell>
          <cell r="T475">
            <v>95486</v>
          </cell>
          <cell r="U475">
            <v>95486</v>
          </cell>
          <cell r="V475">
            <v>95486</v>
          </cell>
          <cell r="W475">
            <v>1145832</v>
          </cell>
          <cell r="Y475">
            <v>95486</v>
          </cell>
          <cell r="Z475">
            <v>95486</v>
          </cell>
          <cell r="AA475">
            <v>95486</v>
          </cell>
          <cell r="AB475">
            <v>95486</v>
          </cell>
          <cell r="AC475">
            <v>95486</v>
          </cell>
          <cell r="AD475">
            <v>95486</v>
          </cell>
          <cell r="AE475">
            <v>95486</v>
          </cell>
          <cell r="AF475">
            <v>95486</v>
          </cell>
          <cell r="AG475">
            <v>95486</v>
          </cell>
          <cell r="AH475">
            <v>95486</v>
          </cell>
          <cell r="AI475">
            <v>95486</v>
          </cell>
          <cell r="AJ475">
            <v>95486</v>
          </cell>
          <cell r="AK475">
            <v>1145832</v>
          </cell>
        </row>
        <row r="476">
          <cell r="E476">
            <v>27618</v>
          </cell>
          <cell r="F476" t="str">
            <v>PO.13735-2013  BAGGAGE CART 14334</v>
          </cell>
          <cell r="G476">
            <v>10</v>
          </cell>
          <cell r="H476" t="str">
            <v>OPE.B14.KEL2</v>
          </cell>
          <cell r="I476">
            <v>14334</v>
          </cell>
          <cell r="J476">
            <v>41458</v>
          </cell>
          <cell r="K476">
            <v>45107</v>
          </cell>
          <cell r="L476">
            <v>30</v>
          </cell>
          <cell r="M476">
            <v>120</v>
          </cell>
          <cell r="N476">
            <v>90</v>
          </cell>
          <cell r="O476">
            <v>12500000</v>
          </cell>
          <cell r="P476">
            <v>6588544</v>
          </cell>
          <cell r="Q476">
            <v>95486</v>
          </cell>
          <cell r="R476">
            <v>859374</v>
          </cell>
          <cell r="T476">
            <v>95486</v>
          </cell>
          <cell r="U476">
            <v>95486</v>
          </cell>
          <cell r="V476">
            <v>95486</v>
          </cell>
          <cell r="W476">
            <v>1145832</v>
          </cell>
          <cell r="Y476">
            <v>95486</v>
          </cell>
          <cell r="Z476">
            <v>95486</v>
          </cell>
          <cell r="AA476">
            <v>95486</v>
          </cell>
          <cell r="AB476">
            <v>95486</v>
          </cell>
          <cell r="AC476">
            <v>95486</v>
          </cell>
          <cell r="AD476">
            <v>95486</v>
          </cell>
          <cell r="AE476">
            <v>95486</v>
          </cell>
          <cell r="AF476">
            <v>95486</v>
          </cell>
          <cell r="AG476">
            <v>95486</v>
          </cell>
          <cell r="AH476">
            <v>95486</v>
          </cell>
          <cell r="AI476">
            <v>95486</v>
          </cell>
          <cell r="AJ476">
            <v>95486</v>
          </cell>
          <cell r="AK476">
            <v>1145832</v>
          </cell>
        </row>
        <row r="477">
          <cell r="E477">
            <v>27619</v>
          </cell>
          <cell r="F477" t="str">
            <v>PO.13735-2013  BAGGAGE CART 14335</v>
          </cell>
          <cell r="G477">
            <v>10</v>
          </cell>
          <cell r="H477" t="str">
            <v>OPE.B14.KEL2</v>
          </cell>
          <cell r="I477">
            <v>14335</v>
          </cell>
          <cell r="J477">
            <v>41458</v>
          </cell>
          <cell r="K477">
            <v>45107</v>
          </cell>
          <cell r="L477">
            <v>30</v>
          </cell>
          <cell r="M477">
            <v>120</v>
          </cell>
          <cell r="N477">
            <v>90</v>
          </cell>
          <cell r="O477">
            <v>12500000</v>
          </cell>
          <cell r="P477">
            <v>6588544</v>
          </cell>
          <cell r="Q477">
            <v>95486</v>
          </cell>
          <cell r="R477">
            <v>859374</v>
          </cell>
          <cell r="T477">
            <v>95486</v>
          </cell>
          <cell r="U477">
            <v>95486</v>
          </cell>
          <cell r="V477">
            <v>95486</v>
          </cell>
          <cell r="W477">
            <v>1145832</v>
          </cell>
          <cell r="Y477">
            <v>95486</v>
          </cell>
          <cell r="Z477">
            <v>95486</v>
          </cell>
          <cell r="AA477">
            <v>95486</v>
          </cell>
          <cell r="AB477">
            <v>95486</v>
          </cell>
          <cell r="AC477">
            <v>95486</v>
          </cell>
          <cell r="AD477">
            <v>95486</v>
          </cell>
          <cell r="AE477">
            <v>95486</v>
          </cell>
          <cell r="AF477">
            <v>95486</v>
          </cell>
          <cell r="AG477">
            <v>95486</v>
          </cell>
          <cell r="AH477">
            <v>95486</v>
          </cell>
          <cell r="AI477">
            <v>95486</v>
          </cell>
          <cell r="AJ477">
            <v>95486</v>
          </cell>
          <cell r="AK477">
            <v>1145832</v>
          </cell>
        </row>
        <row r="478">
          <cell r="E478">
            <v>27620</v>
          </cell>
          <cell r="F478" t="str">
            <v>PO.13735-2013  BAGGAGE CART 14336</v>
          </cell>
          <cell r="G478">
            <v>10</v>
          </cell>
          <cell r="H478" t="str">
            <v>OPE.B14.KEL2</v>
          </cell>
          <cell r="I478">
            <v>14336</v>
          </cell>
          <cell r="J478">
            <v>41458</v>
          </cell>
          <cell r="K478">
            <v>45107</v>
          </cell>
          <cell r="L478">
            <v>30</v>
          </cell>
          <cell r="M478">
            <v>120</v>
          </cell>
          <cell r="N478">
            <v>90</v>
          </cell>
          <cell r="O478">
            <v>12500000</v>
          </cell>
          <cell r="P478">
            <v>6588544</v>
          </cell>
          <cell r="Q478">
            <v>95486</v>
          </cell>
          <cell r="R478">
            <v>859374</v>
          </cell>
          <cell r="T478">
            <v>95486</v>
          </cell>
          <cell r="U478">
            <v>95486</v>
          </cell>
          <cell r="V478">
            <v>95486</v>
          </cell>
          <cell r="W478">
            <v>1145832</v>
          </cell>
          <cell r="Y478">
            <v>95486</v>
          </cell>
          <cell r="Z478">
            <v>95486</v>
          </cell>
          <cell r="AA478">
            <v>95486</v>
          </cell>
          <cell r="AB478">
            <v>95486</v>
          </cell>
          <cell r="AC478">
            <v>95486</v>
          </cell>
          <cell r="AD478">
            <v>95486</v>
          </cell>
          <cell r="AE478">
            <v>95486</v>
          </cell>
          <cell r="AF478">
            <v>95486</v>
          </cell>
          <cell r="AG478">
            <v>95486</v>
          </cell>
          <cell r="AH478">
            <v>95486</v>
          </cell>
          <cell r="AI478">
            <v>95486</v>
          </cell>
          <cell r="AJ478">
            <v>95486</v>
          </cell>
          <cell r="AK478">
            <v>1145832</v>
          </cell>
        </row>
        <row r="479">
          <cell r="E479">
            <v>27621</v>
          </cell>
          <cell r="F479" t="str">
            <v>PO.13735-2013  BAGGAGE CART 14337</v>
          </cell>
          <cell r="G479">
            <v>10</v>
          </cell>
          <cell r="H479" t="str">
            <v>OPE.B14.KEL2</v>
          </cell>
          <cell r="I479">
            <v>14337</v>
          </cell>
          <cell r="J479">
            <v>41458</v>
          </cell>
          <cell r="K479">
            <v>45107</v>
          </cell>
          <cell r="L479">
            <v>30</v>
          </cell>
          <cell r="M479">
            <v>120</v>
          </cell>
          <cell r="N479">
            <v>90</v>
          </cell>
          <cell r="O479">
            <v>12500000</v>
          </cell>
          <cell r="P479">
            <v>6588544</v>
          </cell>
          <cell r="Q479">
            <v>95486</v>
          </cell>
          <cell r="R479">
            <v>859374</v>
          </cell>
          <cell r="T479">
            <v>95486</v>
          </cell>
          <cell r="U479">
            <v>95486</v>
          </cell>
          <cell r="V479">
            <v>95486</v>
          </cell>
          <cell r="W479">
            <v>1145832</v>
          </cell>
          <cell r="Y479">
            <v>95486</v>
          </cell>
          <cell r="Z479">
            <v>95486</v>
          </cell>
          <cell r="AA479">
            <v>95486</v>
          </cell>
          <cell r="AB479">
            <v>95486</v>
          </cell>
          <cell r="AC479">
            <v>95486</v>
          </cell>
          <cell r="AD479">
            <v>95486</v>
          </cell>
          <cell r="AE479">
            <v>95486</v>
          </cell>
          <cell r="AF479">
            <v>95486</v>
          </cell>
          <cell r="AG479">
            <v>95486</v>
          </cell>
          <cell r="AH479">
            <v>95486</v>
          </cell>
          <cell r="AI479">
            <v>95486</v>
          </cell>
          <cell r="AJ479">
            <v>95486</v>
          </cell>
          <cell r="AK479">
            <v>1145832</v>
          </cell>
        </row>
        <row r="480">
          <cell r="E480">
            <v>27622</v>
          </cell>
          <cell r="F480" t="str">
            <v>PO.13735-2013 BAGGAGE CART 14339</v>
          </cell>
          <cell r="G480">
            <v>10</v>
          </cell>
          <cell r="H480" t="str">
            <v>OPE.B14.KEL2</v>
          </cell>
          <cell r="J480">
            <v>41458</v>
          </cell>
          <cell r="K480">
            <v>45107</v>
          </cell>
          <cell r="L480">
            <v>30</v>
          </cell>
          <cell r="M480">
            <v>120</v>
          </cell>
          <cell r="N480">
            <v>90</v>
          </cell>
          <cell r="O480">
            <v>12500000</v>
          </cell>
          <cell r="P480">
            <v>6588544</v>
          </cell>
          <cell r="Q480">
            <v>95486</v>
          </cell>
          <cell r="R480">
            <v>859374</v>
          </cell>
          <cell r="T480">
            <v>95486</v>
          </cell>
          <cell r="U480">
            <v>95486</v>
          </cell>
          <cell r="V480">
            <v>95486</v>
          </cell>
          <cell r="W480">
            <v>1145832</v>
          </cell>
          <cell r="Y480">
            <v>95486</v>
          </cell>
          <cell r="Z480">
            <v>95486</v>
          </cell>
          <cell r="AA480">
            <v>95486</v>
          </cell>
          <cell r="AB480">
            <v>95486</v>
          </cell>
          <cell r="AC480">
            <v>95486</v>
          </cell>
          <cell r="AD480">
            <v>95486</v>
          </cell>
          <cell r="AE480">
            <v>95486</v>
          </cell>
          <cell r="AF480">
            <v>95486</v>
          </cell>
          <cell r="AG480">
            <v>95486</v>
          </cell>
          <cell r="AH480">
            <v>95486</v>
          </cell>
          <cell r="AI480">
            <v>95486</v>
          </cell>
          <cell r="AJ480">
            <v>95486</v>
          </cell>
          <cell r="AK480">
            <v>1145832</v>
          </cell>
        </row>
        <row r="481">
          <cell r="E481">
            <v>27623</v>
          </cell>
          <cell r="F481" t="str">
            <v>PO.13735-2013 BAGGAGE CART 14338</v>
          </cell>
          <cell r="G481">
            <v>10</v>
          </cell>
          <cell r="H481" t="str">
            <v>OPE.B14.KEL2</v>
          </cell>
          <cell r="J481">
            <v>41458</v>
          </cell>
          <cell r="K481">
            <v>45107</v>
          </cell>
          <cell r="L481">
            <v>30</v>
          </cell>
          <cell r="M481">
            <v>120</v>
          </cell>
          <cell r="N481">
            <v>90</v>
          </cell>
          <cell r="O481">
            <v>12500000</v>
          </cell>
          <cell r="P481">
            <v>6588544</v>
          </cell>
          <cell r="Q481">
            <v>95486</v>
          </cell>
          <cell r="R481">
            <v>859374</v>
          </cell>
          <cell r="T481">
            <v>95486</v>
          </cell>
          <cell r="U481">
            <v>95486</v>
          </cell>
          <cell r="V481">
            <v>95486</v>
          </cell>
          <cell r="W481">
            <v>1145832</v>
          </cell>
          <cell r="Y481">
            <v>95486</v>
          </cell>
          <cell r="Z481">
            <v>95486</v>
          </cell>
          <cell r="AA481">
            <v>95486</v>
          </cell>
          <cell r="AB481">
            <v>95486</v>
          </cell>
          <cell r="AC481">
            <v>95486</v>
          </cell>
          <cell r="AD481">
            <v>95486</v>
          </cell>
          <cell r="AE481">
            <v>95486</v>
          </cell>
          <cell r="AF481">
            <v>95486</v>
          </cell>
          <cell r="AG481">
            <v>95486</v>
          </cell>
          <cell r="AH481">
            <v>95486</v>
          </cell>
          <cell r="AI481">
            <v>95486</v>
          </cell>
          <cell r="AJ481">
            <v>95486</v>
          </cell>
          <cell r="AK481">
            <v>1145832</v>
          </cell>
        </row>
        <row r="482">
          <cell r="E482">
            <v>28614</v>
          </cell>
          <cell r="F482" t="str">
            <v>PO.14648-2013  PAX STEP MANUAL 95034</v>
          </cell>
          <cell r="G482">
            <v>10</v>
          </cell>
          <cell r="H482" t="str">
            <v>OPE.B05.KEL2</v>
          </cell>
          <cell r="I482">
            <v>95034</v>
          </cell>
          <cell r="J482">
            <v>41474</v>
          </cell>
          <cell r="K482">
            <v>45107</v>
          </cell>
          <cell r="L482">
            <v>30</v>
          </cell>
          <cell r="M482">
            <v>120</v>
          </cell>
          <cell r="N482">
            <v>90</v>
          </cell>
          <cell r="O482">
            <v>98000000</v>
          </cell>
          <cell r="P482">
            <v>51654169</v>
          </cell>
          <cell r="Q482">
            <v>748611</v>
          </cell>
          <cell r="R482">
            <v>6737499</v>
          </cell>
          <cell r="T482">
            <v>748611</v>
          </cell>
          <cell r="U482">
            <v>748611</v>
          </cell>
          <cell r="V482">
            <v>748611</v>
          </cell>
          <cell r="W482">
            <v>8983332</v>
          </cell>
          <cell r="Y482">
            <v>748611</v>
          </cell>
          <cell r="Z482">
            <v>748611</v>
          </cell>
          <cell r="AA482">
            <v>748611</v>
          </cell>
          <cell r="AB482">
            <v>748611</v>
          </cell>
          <cell r="AC482">
            <v>748611</v>
          </cell>
          <cell r="AD482">
            <v>748611</v>
          </cell>
          <cell r="AE482">
            <v>748611</v>
          </cell>
          <cell r="AF482">
            <v>748611</v>
          </cell>
          <cell r="AG482">
            <v>748611</v>
          </cell>
          <cell r="AH482">
            <v>748611</v>
          </cell>
          <cell r="AI482">
            <v>748611</v>
          </cell>
          <cell r="AJ482">
            <v>748611</v>
          </cell>
          <cell r="AK482">
            <v>8983332</v>
          </cell>
        </row>
        <row r="483">
          <cell r="E483">
            <v>28615</v>
          </cell>
          <cell r="F483" t="str">
            <v>PO.14648-2013  PAX STEP MANUAL 95035</v>
          </cell>
          <cell r="G483">
            <v>10</v>
          </cell>
          <cell r="H483" t="str">
            <v>OPE.B05.KEL2</v>
          </cell>
          <cell r="I483">
            <v>95035</v>
          </cell>
          <cell r="J483">
            <v>41474</v>
          </cell>
          <cell r="K483">
            <v>45107</v>
          </cell>
          <cell r="L483">
            <v>30</v>
          </cell>
          <cell r="M483">
            <v>120</v>
          </cell>
          <cell r="N483">
            <v>90</v>
          </cell>
          <cell r="O483">
            <v>98000000</v>
          </cell>
          <cell r="P483">
            <v>51654169</v>
          </cell>
          <cell r="Q483">
            <v>748611</v>
          </cell>
          <cell r="R483">
            <v>6737499</v>
          </cell>
          <cell r="T483">
            <v>748611</v>
          </cell>
          <cell r="U483">
            <v>748611</v>
          </cell>
          <cell r="V483">
            <v>748611</v>
          </cell>
          <cell r="W483">
            <v>8983332</v>
          </cell>
          <cell r="Y483">
            <v>748611</v>
          </cell>
          <cell r="Z483">
            <v>748611</v>
          </cell>
          <cell r="AA483">
            <v>748611</v>
          </cell>
          <cell r="AB483">
            <v>748611</v>
          </cell>
          <cell r="AC483">
            <v>748611</v>
          </cell>
          <cell r="AD483">
            <v>748611</v>
          </cell>
          <cell r="AE483">
            <v>748611</v>
          </cell>
          <cell r="AF483">
            <v>748611</v>
          </cell>
          <cell r="AG483">
            <v>748611</v>
          </cell>
          <cell r="AH483">
            <v>748611</v>
          </cell>
          <cell r="AI483">
            <v>748611</v>
          </cell>
          <cell r="AJ483">
            <v>748611</v>
          </cell>
          <cell r="AK483">
            <v>8983332</v>
          </cell>
        </row>
        <row r="484">
          <cell r="E484">
            <v>28616</v>
          </cell>
          <cell r="F484" t="str">
            <v>PO.14648-2013  PAX STEP MANUAL 95036</v>
          </cell>
          <cell r="G484">
            <v>10</v>
          </cell>
          <cell r="H484" t="str">
            <v>OPE.B05.KEL2</v>
          </cell>
          <cell r="I484">
            <v>95036</v>
          </cell>
          <cell r="J484">
            <v>41474</v>
          </cell>
          <cell r="K484">
            <v>45107</v>
          </cell>
          <cell r="L484">
            <v>30</v>
          </cell>
          <cell r="M484">
            <v>120</v>
          </cell>
          <cell r="N484">
            <v>90</v>
          </cell>
          <cell r="O484">
            <v>98000000</v>
          </cell>
          <cell r="P484">
            <v>51654169</v>
          </cell>
          <cell r="Q484">
            <v>748611</v>
          </cell>
          <cell r="R484">
            <v>6737499</v>
          </cell>
          <cell r="T484">
            <v>748611</v>
          </cell>
          <cell r="U484">
            <v>748611</v>
          </cell>
          <cell r="V484">
            <v>748611</v>
          </cell>
          <cell r="W484">
            <v>8983332</v>
          </cell>
          <cell r="Y484">
            <v>748611</v>
          </cell>
          <cell r="Z484">
            <v>748611</v>
          </cell>
          <cell r="AA484">
            <v>748611</v>
          </cell>
          <cell r="AB484">
            <v>748611</v>
          </cell>
          <cell r="AC484">
            <v>748611</v>
          </cell>
          <cell r="AD484">
            <v>748611</v>
          </cell>
          <cell r="AE484">
            <v>748611</v>
          </cell>
          <cell r="AF484">
            <v>748611</v>
          </cell>
          <cell r="AG484">
            <v>748611</v>
          </cell>
          <cell r="AH484">
            <v>748611</v>
          </cell>
          <cell r="AI484">
            <v>748611</v>
          </cell>
          <cell r="AJ484">
            <v>748611</v>
          </cell>
          <cell r="AK484">
            <v>8983332</v>
          </cell>
        </row>
        <row r="485">
          <cell r="E485">
            <v>28617</v>
          </cell>
          <cell r="F485" t="str">
            <v>PO.14061-2013  PALLET DOLLIES 12056</v>
          </cell>
          <cell r="G485">
            <v>15</v>
          </cell>
          <cell r="H485" t="str">
            <v>OPE.B12.KEL2</v>
          </cell>
          <cell r="I485">
            <v>12056</v>
          </cell>
          <cell r="J485">
            <v>41465</v>
          </cell>
          <cell r="K485">
            <v>46934</v>
          </cell>
          <cell r="L485">
            <v>30</v>
          </cell>
          <cell r="M485">
            <v>180</v>
          </cell>
          <cell r="N485">
            <v>150</v>
          </cell>
          <cell r="O485">
            <v>49900000</v>
          </cell>
          <cell r="P485">
            <v>29503382</v>
          </cell>
          <cell r="Q485">
            <v>228708</v>
          </cell>
          <cell r="R485">
            <v>2058372</v>
          </cell>
          <cell r="T485">
            <v>228708</v>
          </cell>
          <cell r="U485">
            <v>228708</v>
          </cell>
          <cell r="V485">
            <v>228708</v>
          </cell>
          <cell r="W485">
            <v>2744496</v>
          </cell>
          <cell r="Y485">
            <v>228708</v>
          </cell>
          <cell r="Z485">
            <v>228708</v>
          </cell>
          <cell r="AA485">
            <v>228708</v>
          </cell>
          <cell r="AB485">
            <v>228708</v>
          </cell>
          <cell r="AC485">
            <v>228708</v>
          </cell>
          <cell r="AD485">
            <v>228708</v>
          </cell>
          <cell r="AE485">
            <v>228708</v>
          </cell>
          <cell r="AF485">
            <v>228708</v>
          </cell>
          <cell r="AG485">
            <v>228708</v>
          </cell>
          <cell r="AH485">
            <v>228708</v>
          </cell>
          <cell r="AI485">
            <v>228708</v>
          </cell>
          <cell r="AJ485">
            <v>228708</v>
          </cell>
          <cell r="AK485">
            <v>2744496</v>
          </cell>
        </row>
        <row r="486">
          <cell r="E486">
            <v>28618</v>
          </cell>
          <cell r="F486" t="str">
            <v>PO.14061-2013  PALLET DOLLIES 12059</v>
          </cell>
          <cell r="G486">
            <v>15</v>
          </cell>
          <cell r="H486" t="str">
            <v>OPE.B12.KEL2</v>
          </cell>
          <cell r="I486">
            <v>12059</v>
          </cell>
          <cell r="J486">
            <v>41465</v>
          </cell>
          <cell r="K486">
            <v>46934</v>
          </cell>
          <cell r="L486">
            <v>30</v>
          </cell>
          <cell r="M486">
            <v>180</v>
          </cell>
          <cell r="N486">
            <v>150</v>
          </cell>
          <cell r="O486">
            <v>49900000</v>
          </cell>
          <cell r="P486">
            <v>29503382</v>
          </cell>
          <cell r="Q486">
            <v>228708</v>
          </cell>
          <cell r="R486">
            <v>2058372</v>
          </cell>
          <cell r="T486">
            <v>228708</v>
          </cell>
          <cell r="U486">
            <v>228708</v>
          </cell>
          <cell r="V486">
            <v>228708</v>
          </cell>
          <cell r="W486">
            <v>2744496</v>
          </cell>
          <cell r="Y486">
            <v>228708</v>
          </cell>
          <cell r="Z486">
            <v>228708</v>
          </cell>
          <cell r="AA486">
            <v>228708</v>
          </cell>
          <cell r="AB486">
            <v>228708</v>
          </cell>
          <cell r="AC486">
            <v>228708</v>
          </cell>
          <cell r="AD486">
            <v>228708</v>
          </cell>
          <cell r="AE486">
            <v>228708</v>
          </cell>
          <cell r="AF486">
            <v>228708</v>
          </cell>
          <cell r="AG486">
            <v>228708</v>
          </cell>
          <cell r="AH486">
            <v>228708</v>
          </cell>
          <cell r="AI486">
            <v>228708</v>
          </cell>
          <cell r="AJ486">
            <v>228708</v>
          </cell>
          <cell r="AK486">
            <v>2744496</v>
          </cell>
        </row>
        <row r="487">
          <cell r="E487">
            <v>28619</v>
          </cell>
          <cell r="F487" t="str">
            <v>PO.14061-2013  PALLET DOLLIES 12061</v>
          </cell>
          <cell r="G487">
            <v>15</v>
          </cell>
          <cell r="H487" t="str">
            <v>OPE.B12.KEL2</v>
          </cell>
          <cell r="I487">
            <v>12061</v>
          </cell>
          <cell r="J487">
            <v>41465</v>
          </cell>
          <cell r="K487">
            <v>46934</v>
          </cell>
          <cell r="L487">
            <v>30</v>
          </cell>
          <cell r="M487">
            <v>180</v>
          </cell>
          <cell r="N487">
            <v>150</v>
          </cell>
          <cell r="O487">
            <v>49900000</v>
          </cell>
          <cell r="P487">
            <v>29503382</v>
          </cell>
          <cell r="Q487">
            <v>228708</v>
          </cell>
          <cell r="R487">
            <v>2058372</v>
          </cell>
          <cell r="T487">
            <v>228708</v>
          </cell>
          <cell r="U487">
            <v>228708</v>
          </cell>
          <cell r="V487">
            <v>228708</v>
          </cell>
          <cell r="W487">
            <v>2744496</v>
          </cell>
          <cell r="Y487">
            <v>228708</v>
          </cell>
          <cell r="Z487">
            <v>228708</v>
          </cell>
          <cell r="AA487">
            <v>228708</v>
          </cell>
          <cell r="AB487">
            <v>228708</v>
          </cell>
          <cell r="AC487">
            <v>228708</v>
          </cell>
          <cell r="AD487">
            <v>228708</v>
          </cell>
          <cell r="AE487">
            <v>228708</v>
          </cell>
          <cell r="AF487">
            <v>228708</v>
          </cell>
          <cell r="AG487">
            <v>228708</v>
          </cell>
          <cell r="AH487">
            <v>228708</v>
          </cell>
          <cell r="AI487">
            <v>228708</v>
          </cell>
          <cell r="AJ487">
            <v>228708</v>
          </cell>
          <cell r="AK487">
            <v>2744496</v>
          </cell>
        </row>
        <row r="488">
          <cell r="E488">
            <v>28620</v>
          </cell>
          <cell r="F488" t="str">
            <v>PO.14061-2013  PALLET DOLLIES 12066</v>
          </cell>
          <cell r="G488">
            <v>15</v>
          </cell>
          <cell r="H488" t="str">
            <v>OPE.B12.KEL2</v>
          </cell>
          <cell r="I488">
            <v>12066</v>
          </cell>
          <cell r="J488">
            <v>41465</v>
          </cell>
          <cell r="K488">
            <v>46934</v>
          </cell>
          <cell r="L488">
            <v>30</v>
          </cell>
          <cell r="M488">
            <v>180</v>
          </cell>
          <cell r="N488">
            <v>150</v>
          </cell>
          <cell r="O488">
            <v>49900000</v>
          </cell>
          <cell r="P488">
            <v>29503382</v>
          </cell>
          <cell r="Q488">
            <v>228708</v>
          </cell>
          <cell r="R488">
            <v>2058372</v>
          </cell>
          <cell r="T488">
            <v>228708</v>
          </cell>
          <cell r="U488">
            <v>228708</v>
          </cell>
          <cell r="V488">
            <v>228708</v>
          </cell>
          <cell r="W488">
            <v>2744496</v>
          </cell>
          <cell r="Y488">
            <v>228708</v>
          </cell>
          <cell r="Z488">
            <v>228708</v>
          </cell>
          <cell r="AA488">
            <v>228708</v>
          </cell>
          <cell r="AB488">
            <v>228708</v>
          </cell>
          <cell r="AC488">
            <v>228708</v>
          </cell>
          <cell r="AD488">
            <v>228708</v>
          </cell>
          <cell r="AE488">
            <v>228708</v>
          </cell>
          <cell r="AF488">
            <v>228708</v>
          </cell>
          <cell r="AG488">
            <v>228708</v>
          </cell>
          <cell r="AH488">
            <v>228708</v>
          </cell>
          <cell r="AI488">
            <v>228708</v>
          </cell>
          <cell r="AJ488">
            <v>228708</v>
          </cell>
          <cell r="AK488">
            <v>2744496</v>
          </cell>
        </row>
        <row r="489">
          <cell r="E489">
            <v>28621</v>
          </cell>
          <cell r="F489" t="str">
            <v>PO.14061-2013  PALLET DOLLIES 12080</v>
          </cell>
          <cell r="G489">
            <v>15</v>
          </cell>
          <cell r="H489" t="str">
            <v>OPE.B12.KEL2</v>
          </cell>
          <cell r="I489">
            <v>12080</v>
          </cell>
          <cell r="J489">
            <v>41465</v>
          </cell>
          <cell r="K489">
            <v>46934</v>
          </cell>
          <cell r="L489">
            <v>30</v>
          </cell>
          <cell r="M489">
            <v>180</v>
          </cell>
          <cell r="N489">
            <v>150</v>
          </cell>
          <cell r="O489">
            <v>49900000</v>
          </cell>
          <cell r="P489">
            <v>29503382</v>
          </cell>
          <cell r="Q489">
            <v>228708</v>
          </cell>
          <cell r="R489">
            <v>2058372</v>
          </cell>
          <cell r="T489">
            <v>228708</v>
          </cell>
          <cell r="U489">
            <v>228708</v>
          </cell>
          <cell r="V489">
            <v>228708</v>
          </cell>
          <cell r="W489">
            <v>2744496</v>
          </cell>
          <cell r="Y489">
            <v>228708</v>
          </cell>
          <cell r="Z489">
            <v>228708</v>
          </cell>
          <cell r="AA489">
            <v>228708</v>
          </cell>
          <cell r="AB489">
            <v>228708</v>
          </cell>
          <cell r="AC489">
            <v>228708</v>
          </cell>
          <cell r="AD489">
            <v>228708</v>
          </cell>
          <cell r="AE489">
            <v>228708</v>
          </cell>
          <cell r="AF489">
            <v>228708</v>
          </cell>
          <cell r="AG489">
            <v>228708</v>
          </cell>
          <cell r="AH489">
            <v>228708</v>
          </cell>
          <cell r="AI489">
            <v>228708</v>
          </cell>
          <cell r="AJ489">
            <v>228708</v>
          </cell>
          <cell r="AK489">
            <v>2744496</v>
          </cell>
        </row>
        <row r="490">
          <cell r="E490">
            <v>28622</v>
          </cell>
          <cell r="F490" t="str">
            <v>PO.14061-2013  PALLET DOLLIES 12081</v>
          </cell>
          <cell r="G490">
            <v>15</v>
          </cell>
          <cell r="H490" t="str">
            <v>OPE.B12.KEL2</v>
          </cell>
          <cell r="I490">
            <v>12081</v>
          </cell>
          <cell r="J490">
            <v>41465</v>
          </cell>
          <cell r="K490">
            <v>46934</v>
          </cell>
          <cell r="L490">
            <v>30</v>
          </cell>
          <cell r="M490">
            <v>180</v>
          </cell>
          <cell r="N490">
            <v>150</v>
          </cell>
          <cell r="O490">
            <v>49900000</v>
          </cell>
          <cell r="P490">
            <v>29503382</v>
          </cell>
          <cell r="Q490">
            <v>228708</v>
          </cell>
          <cell r="R490">
            <v>2058372</v>
          </cell>
          <cell r="T490">
            <v>228708</v>
          </cell>
          <cell r="U490">
            <v>228708</v>
          </cell>
          <cell r="V490">
            <v>228708</v>
          </cell>
          <cell r="W490">
            <v>2744496</v>
          </cell>
          <cell r="Y490">
            <v>228708</v>
          </cell>
          <cell r="Z490">
            <v>228708</v>
          </cell>
          <cell r="AA490">
            <v>228708</v>
          </cell>
          <cell r="AB490">
            <v>228708</v>
          </cell>
          <cell r="AC490">
            <v>228708</v>
          </cell>
          <cell r="AD490">
            <v>228708</v>
          </cell>
          <cell r="AE490">
            <v>228708</v>
          </cell>
          <cell r="AF490">
            <v>228708</v>
          </cell>
          <cell r="AG490">
            <v>228708</v>
          </cell>
          <cell r="AH490">
            <v>228708</v>
          </cell>
          <cell r="AI490">
            <v>228708</v>
          </cell>
          <cell r="AJ490">
            <v>228708</v>
          </cell>
          <cell r="AK490">
            <v>2744496</v>
          </cell>
        </row>
        <row r="491">
          <cell r="E491">
            <v>28623</v>
          </cell>
          <cell r="F491" t="str">
            <v>PO.14061-2013  PALLET DOLLIES 12084</v>
          </cell>
          <cell r="G491">
            <v>15</v>
          </cell>
          <cell r="H491" t="str">
            <v>OPE.B12.KEL2</v>
          </cell>
          <cell r="I491">
            <v>12084</v>
          </cell>
          <cell r="J491">
            <v>41465</v>
          </cell>
          <cell r="K491">
            <v>46934</v>
          </cell>
          <cell r="L491">
            <v>30</v>
          </cell>
          <cell r="M491">
            <v>180</v>
          </cell>
          <cell r="N491">
            <v>150</v>
          </cell>
          <cell r="O491">
            <v>49900000</v>
          </cell>
          <cell r="P491">
            <v>29503382</v>
          </cell>
          <cell r="Q491">
            <v>228708</v>
          </cell>
          <cell r="R491">
            <v>2058372</v>
          </cell>
          <cell r="T491">
            <v>228708</v>
          </cell>
          <cell r="U491">
            <v>228708</v>
          </cell>
          <cell r="V491">
            <v>228708</v>
          </cell>
          <cell r="W491">
            <v>2744496</v>
          </cell>
          <cell r="Y491">
            <v>228708</v>
          </cell>
          <cell r="Z491">
            <v>228708</v>
          </cell>
          <cell r="AA491">
            <v>228708</v>
          </cell>
          <cell r="AB491">
            <v>228708</v>
          </cell>
          <cell r="AC491">
            <v>228708</v>
          </cell>
          <cell r="AD491">
            <v>228708</v>
          </cell>
          <cell r="AE491">
            <v>228708</v>
          </cell>
          <cell r="AF491">
            <v>228708</v>
          </cell>
          <cell r="AG491">
            <v>228708</v>
          </cell>
          <cell r="AH491">
            <v>228708</v>
          </cell>
          <cell r="AI491">
            <v>228708</v>
          </cell>
          <cell r="AJ491">
            <v>228708</v>
          </cell>
          <cell r="AK491">
            <v>2744496</v>
          </cell>
        </row>
        <row r="492">
          <cell r="E492">
            <v>28624</v>
          </cell>
          <cell r="F492" t="str">
            <v>PO.14061-2013  PALLET DOLLIES 12086</v>
          </cell>
          <cell r="G492">
            <v>15</v>
          </cell>
          <cell r="H492" t="str">
            <v>OPE.B12.KEL2</v>
          </cell>
          <cell r="I492">
            <v>12086</v>
          </cell>
          <cell r="J492">
            <v>41465</v>
          </cell>
          <cell r="K492">
            <v>46934</v>
          </cell>
          <cell r="L492">
            <v>30</v>
          </cell>
          <cell r="M492">
            <v>180</v>
          </cell>
          <cell r="N492">
            <v>150</v>
          </cell>
          <cell r="O492">
            <v>49900000</v>
          </cell>
          <cell r="P492">
            <v>29503382</v>
          </cell>
          <cell r="Q492">
            <v>228708</v>
          </cell>
          <cell r="R492">
            <v>2058372</v>
          </cell>
          <cell r="T492">
            <v>228708</v>
          </cell>
          <cell r="U492">
            <v>228708</v>
          </cell>
          <cell r="V492">
            <v>228708</v>
          </cell>
          <cell r="W492">
            <v>2744496</v>
          </cell>
          <cell r="Y492">
            <v>228708</v>
          </cell>
          <cell r="Z492">
            <v>228708</v>
          </cell>
          <cell r="AA492">
            <v>228708</v>
          </cell>
          <cell r="AB492">
            <v>228708</v>
          </cell>
          <cell r="AC492">
            <v>228708</v>
          </cell>
          <cell r="AD492">
            <v>228708</v>
          </cell>
          <cell r="AE492">
            <v>228708</v>
          </cell>
          <cell r="AF492">
            <v>228708</v>
          </cell>
          <cell r="AG492">
            <v>228708</v>
          </cell>
          <cell r="AH492">
            <v>228708</v>
          </cell>
          <cell r="AI492">
            <v>228708</v>
          </cell>
          <cell r="AJ492">
            <v>228708</v>
          </cell>
          <cell r="AK492">
            <v>2744496</v>
          </cell>
        </row>
        <row r="493">
          <cell r="E493">
            <v>28625</v>
          </cell>
          <cell r="F493" t="str">
            <v>PO.14061-2013  PALLET DOLLIES 12092</v>
          </cell>
          <cell r="G493">
            <v>15</v>
          </cell>
          <cell r="H493" t="str">
            <v>OPE.B12.KEL2</v>
          </cell>
          <cell r="I493">
            <v>12092</v>
          </cell>
          <cell r="J493">
            <v>41465</v>
          </cell>
          <cell r="K493">
            <v>46934</v>
          </cell>
          <cell r="L493">
            <v>30</v>
          </cell>
          <cell r="M493">
            <v>180</v>
          </cell>
          <cell r="N493">
            <v>150</v>
          </cell>
          <cell r="O493">
            <v>49900000</v>
          </cell>
          <cell r="P493">
            <v>29503382</v>
          </cell>
          <cell r="Q493">
            <v>228708</v>
          </cell>
          <cell r="R493">
            <v>2058372</v>
          </cell>
          <cell r="T493">
            <v>228708</v>
          </cell>
          <cell r="U493">
            <v>228708</v>
          </cell>
          <cell r="V493">
            <v>228708</v>
          </cell>
          <cell r="W493">
            <v>2744496</v>
          </cell>
          <cell r="Y493">
            <v>228708</v>
          </cell>
          <cell r="Z493">
            <v>228708</v>
          </cell>
          <cell r="AA493">
            <v>228708</v>
          </cell>
          <cell r="AB493">
            <v>228708</v>
          </cell>
          <cell r="AC493">
            <v>228708</v>
          </cell>
          <cell r="AD493">
            <v>228708</v>
          </cell>
          <cell r="AE493">
            <v>228708</v>
          </cell>
          <cell r="AF493">
            <v>228708</v>
          </cell>
          <cell r="AG493">
            <v>228708</v>
          </cell>
          <cell r="AH493">
            <v>228708</v>
          </cell>
          <cell r="AI493">
            <v>228708</v>
          </cell>
          <cell r="AJ493">
            <v>228708</v>
          </cell>
          <cell r="AK493">
            <v>2744496</v>
          </cell>
        </row>
        <row r="494">
          <cell r="E494">
            <v>28626</v>
          </cell>
          <cell r="F494" t="str">
            <v>PO.14061-2013  PALLET DOLLIES 12095</v>
          </cell>
          <cell r="G494">
            <v>15</v>
          </cell>
          <cell r="H494" t="str">
            <v>OPE.B12.KEL2</v>
          </cell>
          <cell r="I494">
            <v>12095</v>
          </cell>
          <cell r="J494">
            <v>41465</v>
          </cell>
          <cell r="K494">
            <v>46934</v>
          </cell>
          <cell r="L494">
            <v>30</v>
          </cell>
          <cell r="M494">
            <v>180</v>
          </cell>
          <cell r="N494">
            <v>150</v>
          </cell>
          <cell r="O494">
            <v>49900000</v>
          </cell>
          <cell r="P494">
            <v>29503382</v>
          </cell>
          <cell r="Q494">
            <v>228708</v>
          </cell>
          <cell r="R494">
            <v>2058372</v>
          </cell>
          <cell r="T494">
            <v>228708</v>
          </cell>
          <cell r="U494">
            <v>228708</v>
          </cell>
          <cell r="V494">
            <v>228708</v>
          </cell>
          <cell r="W494">
            <v>2744496</v>
          </cell>
          <cell r="Y494">
            <v>228708</v>
          </cell>
          <cell r="Z494">
            <v>228708</v>
          </cell>
          <cell r="AA494">
            <v>228708</v>
          </cell>
          <cell r="AB494">
            <v>228708</v>
          </cell>
          <cell r="AC494">
            <v>228708</v>
          </cell>
          <cell r="AD494">
            <v>228708</v>
          </cell>
          <cell r="AE494">
            <v>228708</v>
          </cell>
          <cell r="AF494">
            <v>228708</v>
          </cell>
          <cell r="AG494">
            <v>228708</v>
          </cell>
          <cell r="AH494">
            <v>228708</v>
          </cell>
          <cell r="AI494">
            <v>228708</v>
          </cell>
          <cell r="AJ494">
            <v>228708</v>
          </cell>
          <cell r="AK494">
            <v>2744496</v>
          </cell>
        </row>
        <row r="495">
          <cell r="E495">
            <v>28627</v>
          </cell>
          <cell r="F495" t="str">
            <v>PO.14061-2013  PALLET DOLLIES 12096</v>
          </cell>
          <cell r="G495">
            <v>15</v>
          </cell>
          <cell r="H495" t="str">
            <v>OPE.B12.KEL2</v>
          </cell>
          <cell r="I495">
            <v>12096</v>
          </cell>
          <cell r="J495">
            <v>41465</v>
          </cell>
          <cell r="K495">
            <v>46934</v>
          </cell>
          <cell r="L495">
            <v>30</v>
          </cell>
          <cell r="M495">
            <v>180</v>
          </cell>
          <cell r="N495">
            <v>150</v>
          </cell>
          <cell r="O495">
            <v>49900000</v>
          </cell>
          <cell r="P495">
            <v>29503382</v>
          </cell>
          <cell r="Q495">
            <v>228708</v>
          </cell>
          <cell r="R495">
            <v>2058372</v>
          </cell>
          <cell r="T495">
            <v>228708</v>
          </cell>
          <cell r="U495">
            <v>228708</v>
          </cell>
          <cell r="V495">
            <v>228708</v>
          </cell>
          <cell r="W495">
            <v>2744496</v>
          </cell>
          <cell r="Y495">
            <v>228708</v>
          </cell>
          <cell r="Z495">
            <v>228708</v>
          </cell>
          <cell r="AA495">
            <v>228708</v>
          </cell>
          <cell r="AB495">
            <v>228708</v>
          </cell>
          <cell r="AC495">
            <v>228708</v>
          </cell>
          <cell r="AD495">
            <v>228708</v>
          </cell>
          <cell r="AE495">
            <v>228708</v>
          </cell>
          <cell r="AF495">
            <v>228708</v>
          </cell>
          <cell r="AG495">
            <v>228708</v>
          </cell>
          <cell r="AH495">
            <v>228708</v>
          </cell>
          <cell r="AI495">
            <v>228708</v>
          </cell>
          <cell r="AJ495">
            <v>228708</v>
          </cell>
          <cell r="AK495">
            <v>2744496</v>
          </cell>
        </row>
        <row r="496">
          <cell r="E496">
            <v>28628</v>
          </cell>
          <cell r="F496" t="str">
            <v>PO.14061-2013  PALLET DOLLIES 12099</v>
          </cell>
          <cell r="G496">
            <v>15</v>
          </cell>
          <cell r="H496" t="str">
            <v>OPE.B12.KEL2</v>
          </cell>
          <cell r="I496">
            <v>12099</v>
          </cell>
          <cell r="J496">
            <v>41465</v>
          </cell>
          <cell r="K496">
            <v>46934</v>
          </cell>
          <cell r="L496">
            <v>30</v>
          </cell>
          <cell r="M496">
            <v>180</v>
          </cell>
          <cell r="N496">
            <v>150</v>
          </cell>
          <cell r="O496">
            <v>49900000</v>
          </cell>
          <cell r="P496">
            <v>29503382</v>
          </cell>
          <cell r="Q496">
            <v>228708</v>
          </cell>
          <cell r="R496">
            <v>2058372</v>
          </cell>
          <cell r="T496">
            <v>228708</v>
          </cell>
          <cell r="U496">
            <v>228708</v>
          </cell>
          <cell r="V496">
            <v>228708</v>
          </cell>
          <cell r="W496">
            <v>2744496</v>
          </cell>
          <cell r="Y496">
            <v>228708</v>
          </cell>
          <cell r="Z496">
            <v>228708</v>
          </cell>
          <cell r="AA496">
            <v>228708</v>
          </cell>
          <cell r="AB496">
            <v>228708</v>
          </cell>
          <cell r="AC496">
            <v>228708</v>
          </cell>
          <cell r="AD496">
            <v>228708</v>
          </cell>
          <cell r="AE496">
            <v>228708</v>
          </cell>
          <cell r="AF496">
            <v>228708</v>
          </cell>
          <cell r="AG496">
            <v>228708</v>
          </cell>
          <cell r="AH496">
            <v>228708</v>
          </cell>
          <cell r="AI496">
            <v>228708</v>
          </cell>
          <cell r="AJ496">
            <v>228708</v>
          </cell>
          <cell r="AK496">
            <v>2744496</v>
          </cell>
        </row>
        <row r="497">
          <cell r="E497">
            <v>28629</v>
          </cell>
          <cell r="F497" t="str">
            <v>PO.14061-2013  PALLET DOLLIES 12100</v>
          </cell>
          <cell r="G497">
            <v>15</v>
          </cell>
          <cell r="H497" t="str">
            <v>OPE.B12.KEL2</v>
          </cell>
          <cell r="I497">
            <v>12100</v>
          </cell>
          <cell r="J497">
            <v>41465</v>
          </cell>
          <cell r="K497">
            <v>46934</v>
          </cell>
          <cell r="L497">
            <v>30</v>
          </cell>
          <cell r="M497">
            <v>180</v>
          </cell>
          <cell r="N497">
            <v>150</v>
          </cell>
          <cell r="O497">
            <v>49900000</v>
          </cell>
          <cell r="P497">
            <v>29503382</v>
          </cell>
          <cell r="Q497">
            <v>228708</v>
          </cell>
          <cell r="R497">
            <v>2058372</v>
          </cell>
          <cell r="T497">
            <v>228708</v>
          </cell>
          <cell r="U497">
            <v>228708</v>
          </cell>
          <cell r="V497">
            <v>228708</v>
          </cell>
          <cell r="W497">
            <v>2744496</v>
          </cell>
          <cell r="Y497">
            <v>228708</v>
          </cell>
          <cell r="Z497">
            <v>228708</v>
          </cell>
          <cell r="AA497">
            <v>228708</v>
          </cell>
          <cell r="AB497">
            <v>228708</v>
          </cell>
          <cell r="AC497">
            <v>228708</v>
          </cell>
          <cell r="AD497">
            <v>228708</v>
          </cell>
          <cell r="AE497">
            <v>228708</v>
          </cell>
          <cell r="AF497">
            <v>228708</v>
          </cell>
          <cell r="AG497">
            <v>228708</v>
          </cell>
          <cell r="AH497">
            <v>228708</v>
          </cell>
          <cell r="AI497">
            <v>228708</v>
          </cell>
          <cell r="AJ497">
            <v>228708</v>
          </cell>
          <cell r="AK497">
            <v>2744496</v>
          </cell>
        </row>
        <row r="498">
          <cell r="E498">
            <v>28630</v>
          </cell>
          <cell r="F498" t="str">
            <v>PO.14061-2013  PALLET DOLLIES 12101</v>
          </cell>
          <cell r="G498">
            <v>15</v>
          </cell>
          <cell r="H498" t="str">
            <v>OPE.B12.KEL2</v>
          </cell>
          <cell r="I498">
            <v>12101</v>
          </cell>
          <cell r="J498">
            <v>41465</v>
          </cell>
          <cell r="K498">
            <v>46934</v>
          </cell>
          <cell r="L498">
            <v>30</v>
          </cell>
          <cell r="M498">
            <v>180</v>
          </cell>
          <cell r="N498">
            <v>150</v>
          </cell>
          <cell r="O498">
            <v>49900000</v>
          </cell>
          <cell r="P498">
            <v>29503382</v>
          </cell>
          <cell r="Q498">
            <v>228708</v>
          </cell>
          <cell r="R498">
            <v>2058372</v>
          </cell>
          <cell r="T498">
            <v>228708</v>
          </cell>
          <cell r="U498">
            <v>228708</v>
          </cell>
          <cell r="V498">
            <v>228708</v>
          </cell>
          <cell r="W498">
            <v>2744496</v>
          </cell>
          <cell r="Y498">
            <v>228708</v>
          </cell>
          <cell r="Z498">
            <v>228708</v>
          </cell>
          <cell r="AA498">
            <v>228708</v>
          </cell>
          <cell r="AB498">
            <v>228708</v>
          </cell>
          <cell r="AC498">
            <v>228708</v>
          </cell>
          <cell r="AD498">
            <v>228708</v>
          </cell>
          <cell r="AE498">
            <v>228708</v>
          </cell>
          <cell r="AF498">
            <v>228708</v>
          </cell>
          <cell r="AG498">
            <v>228708</v>
          </cell>
          <cell r="AH498">
            <v>228708</v>
          </cell>
          <cell r="AI498">
            <v>228708</v>
          </cell>
          <cell r="AJ498">
            <v>228708</v>
          </cell>
          <cell r="AK498">
            <v>2744496</v>
          </cell>
        </row>
        <row r="499">
          <cell r="E499">
            <v>28631</v>
          </cell>
          <cell r="F499" t="str">
            <v>PO.14061-2013  PALLET DOLLIES 12103</v>
          </cell>
          <cell r="G499">
            <v>15</v>
          </cell>
          <cell r="H499" t="str">
            <v>OPE.B12.KEL2</v>
          </cell>
          <cell r="I499">
            <v>12103</v>
          </cell>
          <cell r="J499">
            <v>41465</v>
          </cell>
          <cell r="K499">
            <v>46934</v>
          </cell>
          <cell r="L499">
            <v>30</v>
          </cell>
          <cell r="M499">
            <v>180</v>
          </cell>
          <cell r="N499">
            <v>150</v>
          </cell>
          <cell r="O499">
            <v>49900000</v>
          </cell>
          <cell r="P499">
            <v>29503382</v>
          </cell>
          <cell r="Q499">
            <v>228708</v>
          </cell>
          <cell r="R499">
            <v>2058372</v>
          </cell>
          <cell r="T499">
            <v>228708</v>
          </cell>
          <cell r="U499">
            <v>228708</v>
          </cell>
          <cell r="V499">
            <v>228708</v>
          </cell>
          <cell r="W499">
            <v>2744496</v>
          </cell>
          <cell r="Y499">
            <v>228708</v>
          </cell>
          <cell r="Z499">
            <v>228708</v>
          </cell>
          <cell r="AA499">
            <v>228708</v>
          </cell>
          <cell r="AB499">
            <v>228708</v>
          </cell>
          <cell r="AC499">
            <v>228708</v>
          </cell>
          <cell r="AD499">
            <v>228708</v>
          </cell>
          <cell r="AE499">
            <v>228708</v>
          </cell>
          <cell r="AF499">
            <v>228708</v>
          </cell>
          <cell r="AG499">
            <v>228708</v>
          </cell>
          <cell r="AH499">
            <v>228708</v>
          </cell>
          <cell r="AI499">
            <v>228708</v>
          </cell>
          <cell r="AJ499">
            <v>228708</v>
          </cell>
          <cell r="AK499">
            <v>2744496</v>
          </cell>
        </row>
        <row r="500">
          <cell r="E500">
            <v>28632</v>
          </cell>
          <cell r="F500" t="str">
            <v>PO.14061-2013  PALLET DOLLIES 12104</v>
          </cell>
          <cell r="G500">
            <v>15</v>
          </cell>
          <cell r="H500" t="str">
            <v>OPE.B12.KEL2</v>
          </cell>
          <cell r="I500">
            <v>12104</v>
          </cell>
          <cell r="J500">
            <v>41465</v>
          </cell>
          <cell r="K500">
            <v>46934</v>
          </cell>
          <cell r="L500">
            <v>30</v>
          </cell>
          <cell r="M500">
            <v>180</v>
          </cell>
          <cell r="N500">
            <v>150</v>
          </cell>
          <cell r="O500">
            <v>49900000</v>
          </cell>
          <cell r="P500">
            <v>29503382</v>
          </cell>
          <cell r="Q500">
            <v>228708</v>
          </cell>
          <cell r="R500">
            <v>2058372</v>
          </cell>
          <cell r="T500">
            <v>228708</v>
          </cell>
          <cell r="U500">
            <v>228708</v>
          </cell>
          <cell r="V500">
            <v>228708</v>
          </cell>
          <cell r="W500">
            <v>2744496</v>
          </cell>
          <cell r="Y500">
            <v>228708</v>
          </cell>
          <cell r="Z500">
            <v>228708</v>
          </cell>
          <cell r="AA500">
            <v>228708</v>
          </cell>
          <cell r="AB500">
            <v>228708</v>
          </cell>
          <cell r="AC500">
            <v>228708</v>
          </cell>
          <cell r="AD500">
            <v>228708</v>
          </cell>
          <cell r="AE500">
            <v>228708</v>
          </cell>
          <cell r="AF500">
            <v>228708</v>
          </cell>
          <cell r="AG500">
            <v>228708</v>
          </cell>
          <cell r="AH500">
            <v>228708</v>
          </cell>
          <cell r="AI500">
            <v>228708</v>
          </cell>
          <cell r="AJ500">
            <v>228708</v>
          </cell>
          <cell r="AK500">
            <v>2744496</v>
          </cell>
        </row>
        <row r="501">
          <cell r="E501">
            <v>28633</v>
          </cell>
          <cell r="F501" t="str">
            <v>PO.14061-2013  PALLET DOLLIES 12112</v>
          </cell>
          <cell r="G501">
            <v>15</v>
          </cell>
          <cell r="H501" t="str">
            <v>OPE.B12.KEL2</v>
          </cell>
          <cell r="I501">
            <v>12112</v>
          </cell>
          <cell r="J501">
            <v>41465</v>
          </cell>
          <cell r="K501">
            <v>46934</v>
          </cell>
          <cell r="L501">
            <v>30</v>
          </cell>
          <cell r="M501">
            <v>180</v>
          </cell>
          <cell r="N501">
            <v>150</v>
          </cell>
          <cell r="O501">
            <v>49900000</v>
          </cell>
          <cell r="P501">
            <v>29503382</v>
          </cell>
          <cell r="Q501">
            <v>228708</v>
          </cell>
          <cell r="R501">
            <v>2058372</v>
          </cell>
          <cell r="T501">
            <v>228708</v>
          </cell>
          <cell r="U501">
            <v>228708</v>
          </cell>
          <cell r="V501">
            <v>228708</v>
          </cell>
          <cell r="W501">
            <v>2744496</v>
          </cell>
          <cell r="Y501">
            <v>228708</v>
          </cell>
          <cell r="Z501">
            <v>228708</v>
          </cell>
          <cell r="AA501">
            <v>228708</v>
          </cell>
          <cell r="AB501">
            <v>228708</v>
          </cell>
          <cell r="AC501">
            <v>228708</v>
          </cell>
          <cell r="AD501">
            <v>228708</v>
          </cell>
          <cell r="AE501">
            <v>228708</v>
          </cell>
          <cell r="AF501">
            <v>228708</v>
          </cell>
          <cell r="AG501">
            <v>228708</v>
          </cell>
          <cell r="AH501">
            <v>228708</v>
          </cell>
          <cell r="AI501">
            <v>228708</v>
          </cell>
          <cell r="AJ501">
            <v>228708</v>
          </cell>
          <cell r="AK501">
            <v>2744496</v>
          </cell>
        </row>
        <row r="502">
          <cell r="E502">
            <v>28634</v>
          </cell>
          <cell r="F502" t="str">
            <v>PO.14061-2013  PALLET DOLLIES 12115</v>
          </cell>
          <cell r="G502">
            <v>15</v>
          </cell>
          <cell r="H502" t="str">
            <v>OPE.B12.KEL2</v>
          </cell>
          <cell r="I502">
            <v>12115</v>
          </cell>
          <cell r="J502">
            <v>41465</v>
          </cell>
          <cell r="K502">
            <v>46934</v>
          </cell>
          <cell r="L502">
            <v>30</v>
          </cell>
          <cell r="M502">
            <v>180</v>
          </cell>
          <cell r="N502">
            <v>150</v>
          </cell>
          <cell r="O502">
            <v>49900000</v>
          </cell>
          <cell r="P502">
            <v>29503382</v>
          </cell>
          <cell r="Q502">
            <v>228708</v>
          </cell>
          <cell r="R502">
            <v>2058372</v>
          </cell>
          <cell r="T502">
            <v>228708</v>
          </cell>
          <cell r="U502">
            <v>228708</v>
          </cell>
          <cell r="V502">
            <v>228708</v>
          </cell>
          <cell r="W502">
            <v>2744496</v>
          </cell>
          <cell r="Y502">
            <v>228708</v>
          </cell>
          <cell r="Z502">
            <v>228708</v>
          </cell>
          <cell r="AA502">
            <v>228708</v>
          </cell>
          <cell r="AB502">
            <v>228708</v>
          </cell>
          <cell r="AC502">
            <v>228708</v>
          </cell>
          <cell r="AD502">
            <v>228708</v>
          </cell>
          <cell r="AE502">
            <v>228708</v>
          </cell>
          <cell r="AF502">
            <v>228708</v>
          </cell>
          <cell r="AG502">
            <v>228708</v>
          </cell>
          <cell r="AH502">
            <v>228708</v>
          </cell>
          <cell r="AI502">
            <v>228708</v>
          </cell>
          <cell r="AJ502">
            <v>228708</v>
          </cell>
          <cell r="AK502">
            <v>2744496</v>
          </cell>
        </row>
        <row r="503">
          <cell r="E503">
            <v>28635</v>
          </cell>
          <cell r="F503" t="str">
            <v>PO.14061-2013  PALLET DOLLIES 12117</v>
          </cell>
          <cell r="G503">
            <v>15</v>
          </cell>
          <cell r="H503" t="str">
            <v>OPE.B12.KEL2</v>
          </cell>
          <cell r="I503">
            <v>12117</v>
          </cell>
          <cell r="J503">
            <v>41465</v>
          </cell>
          <cell r="K503">
            <v>46934</v>
          </cell>
          <cell r="L503">
            <v>30</v>
          </cell>
          <cell r="M503">
            <v>180</v>
          </cell>
          <cell r="N503">
            <v>150</v>
          </cell>
          <cell r="O503">
            <v>49900000</v>
          </cell>
          <cell r="P503">
            <v>29503382</v>
          </cell>
          <cell r="Q503">
            <v>228708</v>
          </cell>
          <cell r="R503">
            <v>2058372</v>
          </cell>
          <cell r="T503">
            <v>228708</v>
          </cell>
          <cell r="U503">
            <v>228708</v>
          </cell>
          <cell r="V503">
            <v>228708</v>
          </cell>
          <cell r="W503">
            <v>2744496</v>
          </cell>
          <cell r="Y503">
            <v>228708</v>
          </cell>
          <cell r="Z503">
            <v>228708</v>
          </cell>
          <cell r="AA503">
            <v>228708</v>
          </cell>
          <cell r="AB503">
            <v>228708</v>
          </cell>
          <cell r="AC503">
            <v>228708</v>
          </cell>
          <cell r="AD503">
            <v>228708</v>
          </cell>
          <cell r="AE503">
            <v>228708</v>
          </cell>
          <cell r="AF503">
            <v>228708</v>
          </cell>
          <cell r="AG503">
            <v>228708</v>
          </cell>
          <cell r="AH503">
            <v>228708</v>
          </cell>
          <cell r="AI503">
            <v>228708</v>
          </cell>
          <cell r="AJ503">
            <v>228708</v>
          </cell>
          <cell r="AK503">
            <v>2744496</v>
          </cell>
        </row>
        <row r="504">
          <cell r="E504">
            <v>28636</v>
          </cell>
          <cell r="F504" t="str">
            <v>PO.14061-2013  PALLET DOLLIES 12118</v>
          </cell>
          <cell r="G504">
            <v>15</v>
          </cell>
          <cell r="H504" t="str">
            <v>OPE.B12.KEL2</v>
          </cell>
          <cell r="I504">
            <v>12118</v>
          </cell>
          <cell r="J504">
            <v>41465</v>
          </cell>
          <cell r="K504">
            <v>46934</v>
          </cell>
          <cell r="L504">
            <v>30</v>
          </cell>
          <cell r="M504">
            <v>180</v>
          </cell>
          <cell r="N504">
            <v>150</v>
          </cell>
          <cell r="O504">
            <v>49900000</v>
          </cell>
          <cell r="P504">
            <v>29503382</v>
          </cell>
          <cell r="Q504">
            <v>228708</v>
          </cell>
          <cell r="R504">
            <v>2058372</v>
          </cell>
          <cell r="T504">
            <v>228708</v>
          </cell>
          <cell r="U504">
            <v>228708</v>
          </cell>
          <cell r="V504">
            <v>228708</v>
          </cell>
          <cell r="W504">
            <v>2744496</v>
          </cell>
          <cell r="Y504">
            <v>228708</v>
          </cell>
          <cell r="Z504">
            <v>228708</v>
          </cell>
          <cell r="AA504">
            <v>228708</v>
          </cell>
          <cell r="AB504">
            <v>228708</v>
          </cell>
          <cell r="AC504">
            <v>228708</v>
          </cell>
          <cell r="AD504">
            <v>228708</v>
          </cell>
          <cell r="AE504">
            <v>228708</v>
          </cell>
          <cell r="AF504">
            <v>228708</v>
          </cell>
          <cell r="AG504">
            <v>228708</v>
          </cell>
          <cell r="AH504">
            <v>228708</v>
          </cell>
          <cell r="AI504">
            <v>228708</v>
          </cell>
          <cell r="AJ504">
            <v>228708</v>
          </cell>
          <cell r="AK504">
            <v>2744496</v>
          </cell>
        </row>
        <row r="505">
          <cell r="E505">
            <v>28637</v>
          </cell>
          <cell r="F505" t="str">
            <v>PO.14061-2013  PALLET DOLLIES 12119</v>
          </cell>
          <cell r="G505">
            <v>15</v>
          </cell>
          <cell r="H505" t="str">
            <v>OPE.B12.KEL2</v>
          </cell>
          <cell r="I505">
            <v>12119</v>
          </cell>
          <cell r="J505">
            <v>41465</v>
          </cell>
          <cell r="K505">
            <v>46934</v>
          </cell>
          <cell r="L505">
            <v>30</v>
          </cell>
          <cell r="M505">
            <v>180</v>
          </cell>
          <cell r="N505">
            <v>150</v>
          </cell>
          <cell r="O505">
            <v>49900000</v>
          </cell>
          <cell r="P505">
            <v>29503382</v>
          </cell>
          <cell r="Q505">
            <v>228708</v>
          </cell>
          <cell r="R505">
            <v>2058372</v>
          </cell>
          <cell r="T505">
            <v>228708</v>
          </cell>
          <cell r="U505">
            <v>228708</v>
          </cell>
          <cell r="V505">
            <v>228708</v>
          </cell>
          <cell r="W505">
            <v>2744496</v>
          </cell>
          <cell r="Y505">
            <v>228708</v>
          </cell>
          <cell r="Z505">
            <v>228708</v>
          </cell>
          <cell r="AA505">
            <v>228708</v>
          </cell>
          <cell r="AB505">
            <v>228708</v>
          </cell>
          <cell r="AC505">
            <v>228708</v>
          </cell>
          <cell r="AD505">
            <v>228708</v>
          </cell>
          <cell r="AE505">
            <v>228708</v>
          </cell>
          <cell r="AF505">
            <v>228708</v>
          </cell>
          <cell r="AG505">
            <v>228708</v>
          </cell>
          <cell r="AH505">
            <v>228708</v>
          </cell>
          <cell r="AI505">
            <v>228708</v>
          </cell>
          <cell r="AJ505">
            <v>228708</v>
          </cell>
          <cell r="AK505">
            <v>2744496</v>
          </cell>
        </row>
        <row r="506">
          <cell r="E506">
            <v>28638</v>
          </cell>
          <cell r="F506" t="str">
            <v>PO.14061-2013  PALLET DOLLIES 12122</v>
          </cell>
          <cell r="G506">
            <v>15</v>
          </cell>
          <cell r="H506" t="str">
            <v>OPE.B12.KEL2</v>
          </cell>
          <cell r="I506">
            <v>12122</v>
          </cell>
          <cell r="J506">
            <v>41465</v>
          </cell>
          <cell r="K506">
            <v>46934</v>
          </cell>
          <cell r="L506">
            <v>30</v>
          </cell>
          <cell r="M506">
            <v>180</v>
          </cell>
          <cell r="N506">
            <v>150</v>
          </cell>
          <cell r="O506">
            <v>49900000</v>
          </cell>
          <cell r="P506">
            <v>29503382</v>
          </cell>
          <cell r="Q506">
            <v>228708</v>
          </cell>
          <cell r="R506">
            <v>2058372</v>
          </cell>
          <cell r="T506">
            <v>228708</v>
          </cell>
          <cell r="U506">
            <v>228708</v>
          </cell>
          <cell r="V506">
            <v>228708</v>
          </cell>
          <cell r="W506">
            <v>2744496</v>
          </cell>
          <cell r="Y506">
            <v>228708</v>
          </cell>
          <cell r="Z506">
            <v>228708</v>
          </cell>
          <cell r="AA506">
            <v>228708</v>
          </cell>
          <cell r="AB506">
            <v>228708</v>
          </cell>
          <cell r="AC506">
            <v>228708</v>
          </cell>
          <cell r="AD506">
            <v>228708</v>
          </cell>
          <cell r="AE506">
            <v>228708</v>
          </cell>
          <cell r="AF506">
            <v>228708</v>
          </cell>
          <cell r="AG506">
            <v>228708</v>
          </cell>
          <cell r="AH506">
            <v>228708</v>
          </cell>
          <cell r="AI506">
            <v>228708</v>
          </cell>
          <cell r="AJ506">
            <v>228708</v>
          </cell>
          <cell r="AK506">
            <v>2744496</v>
          </cell>
        </row>
        <row r="507">
          <cell r="E507">
            <v>28639</v>
          </cell>
          <cell r="F507" t="str">
            <v>PO.14061-2013  PALLET DOLLIES 12136</v>
          </cell>
          <cell r="G507">
            <v>15</v>
          </cell>
          <cell r="H507" t="str">
            <v>OPE.B12.KEL2</v>
          </cell>
          <cell r="I507">
            <v>12136</v>
          </cell>
          <cell r="J507">
            <v>41465</v>
          </cell>
          <cell r="K507">
            <v>46934</v>
          </cell>
          <cell r="L507">
            <v>30</v>
          </cell>
          <cell r="M507">
            <v>180</v>
          </cell>
          <cell r="N507">
            <v>150</v>
          </cell>
          <cell r="O507">
            <v>49900000</v>
          </cell>
          <cell r="P507">
            <v>29503382</v>
          </cell>
          <cell r="Q507">
            <v>228708</v>
          </cell>
          <cell r="R507">
            <v>2058372</v>
          </cell>
          <cell r="T507">
            <v>228708</v>
          </cell>
          <cell r="U507">
            <v>228708</v>
          </cell>
          <cell r="V507">
            <v>228708</v>
          </cell>
          <cell r="W507">
            <v>2744496</v>
          </cell>
          <cell r="Y507">
            <v>228708</v>
          </cell>
          <cell r="Z507">
            <v>228708</v>
          </cell>
          <cell r="AA507">
            <v>228708</v>
          </cell>
          <cell r="AB507">
            <v>228708</v>
          </cell>
          <cell r="AC507">
            <v>228708</v>
          </cell>
          <cell r="AD507">
            <v>228708</v>
          </cell>
          <cell r="AE507">
            <v>228708</v>
          </cell>
          <cell r="AF507">
            <v>228708</v>
          </cell>
          <cell r="AG507">
            <v>228708</v>
          </cell>
          <cell r="AH507">
            <v>228708</v>
          </cell>
          <cell r="AI507">
            <v>228708</v>
          </cell>
          <cell r="AJ507">
            <v>228708</v>
          </cell>
          <cell r="AK507">
            <v>2744496</v>
          </cell>
        </row>
        <row r="508">
          <cell r="E508">
            <v>28640</v>
          </cell>
          <cell r="F508" t="str">
            <v>PO.14061-2013  PALLET DOLLIES 12137</v>
          </cell>
          <cell r="G508">
            <v>15</v>
          </cell>
          <cell r="H508" t="str">
            <v>OPE.B12.KEL2</v>
          </cell>
          <cell r="I508">
            <v>12137</v>
          </cell>
          <cell r="J508">
            <v>41465</v>
          </cell>
          <cell r="K508">
            <v>46934</v>
          </cell>
          <cell r="L508">
            <v>30</v>
          </cell>
          <cell r="M508">
            <v>180</v>
          </cell>
          <cell r="N508">
            <v>150</v>
          </cell>
          <cell r="O508">
            <v>49900000</v>
          </cell>
          <cell r="P508">
            <v>29503382</v>
          </cell>
          <cell r="Q508">
            <v>228708</v>
          </cell>
          <cell r="R508">
            <v>2058372</v>
          </cell>
          <cell r="T508">
            <v>228708</v>
          </cell>
          <cell r="U508">
            <v>228708</v>
          </cell>
          <cell r="V508">
            <v>228708</v>
          </cell>
          <cell r="W508">
            <v>2744496</v>
          </cell>
          <cell r="Y508">
            <v>228708</v>
          </cell>
          <cell r="Z508">
            <v>228708</v>
          </cell>
          <cell r="AA508">
            <v>228708</v>
          </cell>
          <cell r="AB508">
            <v>228708</v>
          </cell>
          <cell r="AC508">
            <v>228708</v>
          </cell>
          <cell r="AD508">
            <v>228708</v>
          </cell>
          <cell r="AE508">
            <v>228708</v>
          </cell>
          <cell r="AF508">
            <v>228708</v>
          </cell>
          <cell r="AG508">
            <v>228708</v>
          </cell>
          <cell r="AH508">
            <v>228708</v>
          </cell>
          <cell r="AI508">
            <v>228708</v>
          </cell>
          <cell r="AJ508">
            <v>228708</v>
          </cell>
          <cell r="AK508">
            <v>2744496</v>
          </cell>
        </row>
        <row r="509">
          <cell r="E509">
            <v>28641</v>
          </cell>
          <cell r="F509" t="str">
            <v>PO.14061-2013  PALLET DOLLIES 12142</v>
          </cell>
          <cell r="G509">
            <v>15</v>
          </cell>
          <cell r="H509" t="str">
            <v>OPE.B12.KEL2</v>
          </cell>
          <cell r="I509">
            <v>12142</v>
          </cell>
          <cell r="J509">
            <v>41465</v>
          </cell>
          <cell r="K509">
            <v>46934</v>
          </cell>
          <cell r="L509">
            <v>30</v>
          </cell>
          <cell r="M509">
            <v>180</v>
          </cell>
          <cell r="N509">
            <v>150</v>
          </cell>
          <cell r="O509">
            <v>49900000</v>
          </cell>
          <cell r="P509">
            <v>29503382</v>
          </cell>
          <cell r="Q509">
            <v>228708</v>
          </cell>
          <cell r="R509">
            <v>2058372</v>
          </cell>
          <cell r="T509">
            <v>228708</v>
          </cell>
          <cell r="U509">
            <v>228708</v>
          </cell>
          <cell r="V509">
            <v>228708</v>
          </cell>
          <cell r="W509">
            <v>2744496</v>
          </cell>
          <cell r="Y509">
            <v>228708</v>
          </cell>
          <cell r="Z509">
            <v>228708</v>
          </cell>
          <cell r="AA509">
            <v>228708</v>
          </cell>
          <cell r="AB509">
            <v>228708</v>
          </cell>
          <cell r="AC509">
            <v>228708</v>
          </cell>
          <cell r="AD509">
            <v>228708</v>
          </cell>
          <cell r="AE509">
            <v>228708</v>
          </cell>
          <cell r="AF509">
            <v>228708</v>
          </cell>
          <cell r="AG509">
            <v>228708</v>
          </cell>
          <cell r="AH509">
            <v>228708</v>
          </cell>
          <cell r="AI509">
            <v>228708</v>
          </cell>
          <cell r="AJ509">
            <v>228708</v>
          </cell>
          <cell r="AK509">
            <v>2744496</v>
          </cell>
        </row>
        <row r="510">
          <cell r="E510">
            <v>28642</v>
          </cell>
          <cell r="F510" t="str">
            <v>PO.14061-2013  PALLET DOLLIES 12150</v>
          </cell>
          <cell r="G510">
            <v>15</v>
          </cell>
          <cell r="H510" t="str">
            <v>OPE.B12.KEL2</v>
          </cell>
          <cell r="I510">
            <v>12150</v>
          </cell>
          <cell r="J510">
            <v>41465</v>
          </cell>
          <cell r="K510">
            <v>46934</v>
          </cell>
          <cell r="L510">
            <v>30</v>
          </cell>
          <cell r="M510">
            <v>180</v>
          </cell>
          <cell r="N510">
            <v>150</v>
          </cell>
          <cell r="O510">
            <v>49900000</v>
          </cell>
          <cell r="P510">
            <v>29503382</v>
          </cell>
          <cell r="Q510">
            <v>228708</v>
          </cell>
          <cell r="R510">
            <v>2058372</v>
          </cell>
          <cell r="T510">
            <v>228708</v>
          </cell>
          <cell r="U510">
            <v>228708</v>
          </cell>
          <cell r="V510">
            <v>228708</v>
          </cell>
          <cell r="W510">
            <v>2744496</v>
          </cell>
          <cell r="Y510">
            <v>228708</v>
          </cell>
          <cell r="Z510">
            <v>228708</v>
          </cell>
          <cell r="AA510">
            <v>228708</v>
          </cell>
          <cell r="AB510">
            <v>228708</v>
          </cell>
          <cell r="AC510">
            <v>228708</v>
          </cell>
          <cell r="AD510">
            <v>228708</v>
          </cell>
          <cell r="AE510">
            <v>228708</v>
          </cell>
          <cell r="AF510">
            <v>228708</v>
          </cell>
          <cell r="AG510">
            <v>228708</v>
          </cell>
          <cell r="AH510">
            <v>228708</v>
          </cell>
          <cell r="AI510">
            <v>228708</v>
          </cell>
          <cell r="AJ510">
            <v>228708</v>
          </cell>
          <cell r="AK510">
            <v>2744496</v>
          </cell>
        </row>
        <row r="511">
          <cell r="E511">
            <v>28643</v>
          </cell>
          <cell r="F511" t="str">
            <v>PO.14061-2013  PALLET DOLLIES 12153</v>
          </cell>
          <cell r="G511">
            <v>15</v>
          </cell>
          <cell r="H511" t="str">
            <v>OPE.B12.KEL2</v>
          </cell>
          <cell r="I511">
            <v>12153</v>
          </cell>
          <cell r="J511">
            <v>41465</v>
          </cell>
          <cell r="K511">
            <v>46934</v>
          </cell>
          <cell r="L511">
            <v>30</v>
          </cell>
          <cell r="M511">
            <v>180</v>
          </cell>
          <cell r="N511">
            <v>150</v>
          </cell>
          <cell r="O511">
            <v>49900000</v>
          </cell>
          <cell r="P511">
            <v>29503382</v>
          </cell>
          <cell r="Q511">
            <v>228708</v>
          </cell>
          <cell r="R511">
            <v>2058372</v>
          </cell>
          <cell r="T511">
            <v>228708</v>
          </cell>
          <cell r="U511">
            <v>228708</v>
          </cell>
          <cell r="V511">
            <v>228708</v>
          </cell>
          <cell r="W511">
            <v>2744496</v>
          </cell>
          <cell r="Y511">
            <v>228708</v>
          </cell>
          <cell r="Z511">
            <v>228708</v>
          </cell>
          <cell r="AA511">
            <v>228708</v>
          </cell>
          <cell r="AB511">
            <v>228708</v>
          </cell>
          <cell r="AC511">
            <v>228708</v>
          </cell>
          <cell r="AD511">
            <v>228708</v>
          </cell>
          <cell r="AE511">
            <v>228708</v>
          </cell>
          <cell r="AF511">
            <v>228708</v>
          </cell>
          <cell r="AG511">
            <v>228708</v>
          </cell>
          <cell r="AH511">
            <v>228708</v>
          </cell>
          <cell r="AI511">
            <v>228708</v>
          </cell>
          <cell r="AJ511">
            <v>228708</v>
          </cell>
          <cell r="AK511">
            <v>2744496</v>
          </cell>
        </row>
        <row r="512">
          <cell r="E512">
            <v>28644</v>
          </cell>
          <cell r="F512" t="str">
            <v>PO.14061-2013  PALLET DOLLIES 12160</v>
          </cell>
          <cell r="G512">
            <v>15</v>
          </cell>
          <cell r="H512" t="str">
            <v>OPE.B12.KEL2</v>
          </cell>
          <cell r="I512">
            <v>12160</v>
          </cell>
          <cell r="J512">
            <v>41465</v>
          </cell>
          <cell r="K512">
            <v>46934</v>
          </cell>
          <cell r="L512">
            <v>30</v>
          </cell>
          <cell r="M512">
            <v>180</v>
          </cell>
          <cell r="N512">
            <v>150</v>
          </cell>
          <cell r="O512">
            <v>49900000</v>
          </cell>
          <cell r="P512">
            <v>29503382</v>
          </cell>
          <cell r="Q512">
            <v>228708</v>
          </cell>
          <cell r="R512">
            <v>2058372</v>
          </cell>
          <cell r="T512">
            <v>228708</v>
          </cell>
          <cell r="U512">
            <v>228708</v>
          </cell>
          <cell r="V512">
            <v>228708</v>
          </cell>
          <cell r="W512">
            <v>2744496</v>
          </cell>
          <cell r="Y512">
            <v>228708</v>
          </cell>
          <cell r="Z512">
            <v>228708</v>
          </cell>
          <cell r="AA512">
            <v>228708</v>
          </cell>
          <cell r="AB512">
            <v>228708</v>
          </cell>
          <cell r="AC512">
            <v>228708</v>
          </cell>
          <cell r="AD512">
            <v>228708</v>
          </cell>
          <cell r="AE512">
            <v>228708</v>
          </cell>
          <cell r="AF512">
            <v>228708</v>
          </cell>
          <cell r="AG512">
            <v>228708</v>
          </cell>
          <cell r="AH512">
            <v>228708</v>
          </cell>
          <cell r="AI512">
            <v>228708</v>
          </cell>
          <cell r="AJ512">
            <v>228708</v>
          </cell>
          <cell r="AK512">
            <v>2744496</v>
          </cell>
        </row>
        <row r="513">
          <cell r="E513">
            <v>28645</v>
          </cell>
          <cell r="F513" t="str">
            <v>PO.14061-2013  PALLET DOLLIES 12162</v>
          </cell>
          <cell r="G513">
            <v>15</v>
          </cell>
          <cell r="H513" t="str">
            <v>OPE.B12.KEL2</v>
          </cell>
          <cell r="I513">
            <v>12162</v>
          </cell>
          <cell r="J513">
            <v>41465</v>
          </cell>
          <cell r="K513">
            <v>46934</v>
          </cell>
          <cell r="L513">
            <v>30</v>
          </cell>
          <cell r="M513">
            <v>180</v>
          </cell>
          <cell r="N513">
            <v>150</v>
          </cell>
          <cell r="O513">
            <v>49900000</v>
          </cell>
          <cell r="P513">
            <v>29503382</v>
          </cell>
          <cell r="Q513">
            <v>228708</v>
          </cell>
          <cell r="R513">
            <v>2058372</v>
          </cell>
          <cell r="T513">
            <v>228708</v>
          </cell>
          <cell r="U513">
            <v>228708</v>
          </cell>
          <cell r="V513">
            <v>228708</v>
          </cell>
          <cell r="W513">
            <v>2744496</v>
          </cell>
          <cell r="Y513">
            <v>228708</v>
          </cell>
          <cell r="Z513">
            <v>228708</v>
          </cell>
          <cell r="AA513">
            <v>228708</v>
          </cell>
          <cell r="AB513">
            <v>228708</v>
          </cell>
          <cell r="AC513">
            <v>228708</v>
          </cell>
          <cell r="AD513">
            <v>228708</v>
          </cell>
          <cell r="AE513">
            <v>228708</v>
          </cell>
          <cell r="AF513">
            <v>228708</v>
          </cell>
          <cell r="AG513">
            <v>228708</v>
          </cell>
          <cell r="AH513">
            <v>228708</v>
          </cell>
          <cell r="AI513">
            <v>228708</v>
          </cell>
          <cell r="AJ513">
            <v>228708</v>
          </cell>
          <cell r="AK513">
            <v>2744496</v>
          </cell>
        </row>
        <row r="514">
          <cell r="E514">
            <v>28646</v>
          </cell>
          <cell r="F514" t="str">
            <v>PO.14061-2013  PALLET DOLLIES 12169</v>
          </cell>
          <cell r="G514">
            <v>15</v>
          </cell>
          <cell r="H514" t="str">
            <v>OPE.B12.KEL2</v>
          </cell>
          <cell r="I514">
            <v>12169</v>
          </cell>
          <cell r="J514">
            <v>41465</v>
          </cell>
          <cell r="K514">
            <v>46934</v>
          </cell>
          <cell r="L514">
            <v>30</v>
          </cell>
          <cell r="M514">
            <v>180</v>
          </cell>
          <cell r="N514">
            <v>150</v>
          </cell>
          <cell r="O514">
            <v>49900000</v>
          </cell>
          <cell r="P514">
            <v>29503382</v>
          </cell>
          <cell r="Q514">
            <v>228708</v>
          </cell>
          <cell r="R514">
            <v>2058372</v>
          </cell>
          <cell r="T514">
            <v>228708</v>
          </cell>
          <cell r="U514">
            <v>228708</v>
          </cell>
          <cell r="V514">
            <v>228708</v>
          </cell>
          <cell r="W514">
            <v>2744496</v>
          </cell>
          <cell r="Y514">
            <v>228708</v>
          </cell>
          <cell r="Z514">
            <v>228708</v>
          </cell>
          <cell r="AA514">
            <v>228708</v>
          </cell>
          <cell r="AB514">
            <v>228708</v>
          </cell>
          <cell r="AC514">
            <v>228708</v>
          </cell>
          <cell r="AD514">
            <v>228708</v>
          </cell>
          <cell r="AE514">
            <v>228708</v>
          </cell>
          <cell r="AF514">
            <v>228708</v>
          </cell>
          <cell r="AG514">
            <v>228708</v>
          </cell>
          <cell r="AH514">
            <v>228708</v>
          </cell>
          <cell r="AI514">
            <v>228708</v>
          </cell>
          <cell r="AJ514">
            <v>228708</v>
          </cell>
          <cell r="AK514">
            <v>2744496</v>
          </cell>
        </row>
        <row r="515">
          <cell r="E515">
            <v>28647</v>
          </cell>
          <cell r="F515" t="str">
            <v>PO.14062-2013  CONTAINER DOLLIES 13225</v>
          </cell>
          <cell r="G515">
            <v>15</v>
          </cell>
          <cell r="H515" t="str">
            <v>OPE.B13.KEL2</v>
          </cell>
          <cell r="I515">
            <v>13225</v>
          </cell>
          <cell r="J515">
            <v>41465</v>
          </cell>
          <cell r="K515">
            <v>46934</v>
          </cell>
          <cell r="L515">
            <v>30</v>
          </cell>
          <cell r="M515">
            <v>180</v>
          </cell>
          <cell r="N515">
            <v>150</v>
          </cell>
          <cell r="O515">
            <v>37500000</v>
          </cell>
          <cell r="P515">
            <v>22171875</v>
          </cell>
          <cell r="Q515">
            <v>171875</v>
          </cell>
          <cell r="R515">
            <v>1546875</v>
          </cell>
          <cell r="T515">
            <v>171875</v>
          </cell>
          <cell r="U515">
            <v>171875</v>
          </cell>
          <cell r="V515">
            <v>171875</v>
          </cell>
          <cell r="W515">
            <v>2062500</v>
          </cell>
          <cell r="Y515">
            <v>171875</v>
          </cell>
          <cell r="Z515">
            <v>171875</v>
          </cell>
          <cell r="AA515">
            <v>171875</v>
          </cell>
          <cell r="AB515">
            <v>171875</v>
          </cell>
          <cell r="AC515">
            <v>171875</v>
          </cell>
          <cell r="AD515">
            <v>171875</v>
          </cell>
          <cell r="AE515">
            <v>171875</v>
          </cell>
          <cell r="AF515">
            <v>171875</v>
          </cell>
          <cell r="AG515">
            <v>171875</v>
          </cell>
          <cell r="AH515">
            <v>171875</v>
          </cell>
          <cell r="AI515">
            <v>171875</v>
          </cell>
          <cell r="AJ515">
            <v>171875</v>
          </cell>
          <cell r="AK515">
            <v>2062500</v>
          </cell>
        </row>
        <row r="516">
          <cell r="E516">
            <v>28648</v>
          </cell>
          <cell r="F516" t="str">
            <v>PO.14062-2013  CONTAINER DOLLIES 13223</v>
          </cell>
          <cell r="G516">
            <v>15</v>
          </cell>
          <cell r="H516" t="str">
            <v>OPE.B13.KEL2</v>
          </cell>
          <cell r="I516">
            <v>13223</v>
          </cell>
          <cell r="J516">
            <v>41465</v>
          </cell>
          <cell r="K516">
            <v>46934</v>
          </cell>
          <cell r="L516">
            <v>30</v>
          </cell>
          <cell r="M516">
            <v>180</v>
          </cell>
          <cell r="N516">
            <v>150</v>
          </cell>
          <cell r="O516">
            <v>37500000</v>
          </cell>
          <cell r="P516">
            <v>22171875</v>
          </cell>
          <cell r="Q516">
            <v>171875</v>
          </cell>
          <cell r="R516">
            <v>1546875</v>
          </cell>
          <cell r="T516">
            <v>171875</v>
          </cell>
          <cell r="U516">
            <v>171875</v>
          </cell>
          <cell r="V516">
            <v>171875</v>
          </cell>
          <cell r="W516">
            <v>2062500</v>
          </cell>
          <cell r="Y516">
            <v>171875</v>
          </cell>
          <cell r="Z516">
            <v>171875</v>
          </cell>
          <cell r="AA516">
            <v>171875</v>
          </cell>
          <cell r="AB516">
            <v>171875</v>
          </cell>
          <cell r="AC516">
            <v>171875</v>
          </cell>
          <cell r="AD516">
            <v>171875</v>
          </cell>
          <cell r="AE516">
            <v>171875</v>
          </cell>
          <cell r="AF516">
            <v>171875</v>
          </cell>
          <cell r="AG516">
            <v>171875</v>
          </cell>
          <cell r="AH516">
            <v>171875</v>
          </cell>
          <cell r="AI516">
            <v>171875</v>
          </cell>
          <cell r="AJ516">
            <v>171875</v>
          </cell>
          <cell r="AK516">
            <v>2062500</v>
          </cell>
        </row>
        <row r="517">
          <cell r="E517">
            <v>28649</v>
          </cell>
          <cell r="F517" t="str">
            <v>PO.14062-2013  CONTAINER DOLLIES 13217</v>
          </cell>
          <cell r="G517">
            <v>15</v>
          </cell>
          <cell r="H517" t="str">
            <v>OPE.B13.KEL2</v>
          </cell>
          <cell r="I517">
            <v>13217</v>
          </cell>
          <cell r="J517">
            <v>41465</v>
          </cell>
          <cell r="K517">
            <v>46934</v>
          </cell>
          <cell r="L517">
            <v>30</v>
          </cell>
          <cell r="M517">
            <v>180</v>
          </cell>
          <cell r="N517">
            <v>150</v>
          </cell>
          <cell r="O517">
            <v>37500000</v>
          </cell>
          <cell r="P517">
            <v>22171875</v>
          </cell>
          <cell r="Q517">
            <v>171875</v>
          </cell>
          <cell r="R517">
            <v>1546875</v>
          </cell>
          <cell r="T517">
            <v>171875</v>
          </cell>
          <cell r="U517">
            <v>171875</v>
          </cell>
          <cell r="V517">
            <v>171875</v>
          </cell>
          <cell r="W517">
            <v>2062500</v>
          </cell>
          <cell r="Y517">
            <v>171875</v>
          </cell>
          <cell r="Z517">
            <v>171875</v>
          </cell>
          <cell r="AA517">
            <v>171875</v>
          </cell>
          <cell r="AB517">
            <v>171875</v>
          </cell>
          <cell r="AC517">
            <v>171875</v>
          </cell>
          <cell r="AD517">
            <v>171875</v>
          </cell>
          <cell r="AE517">
            <v>171875</v>
          </cell>
          <cell r="AF517">
            <v>171875</v>
          </cell>
          <cell r="AG517">
            <v>171875</v>
          </cell>
          <cell r="AH517">
            <v>171875</v>
          </cell>
          <cell r="AI517">
            <v>171875</v>
          </cell>
          <cell r="AJ517">
            <v>171875</v>
          </cell>
          <cell r="AK517">
            <v>2062500</v>
          </cell>
        </row>
        <row r="518">
          <cell r="E518">
            <v>28650</v>
          </cell>
          <cell r="F518" t="str">
            <v>PO.14062-2013  CONTAINER DOLLIES 13216</v>
          </cell>
          <cell r="G518">
            <v>15</v>
          </cell>
          <cell r="H518" t="str">
            <v>OPE.B13.KEL2</v>
          </cell>
          <cell r="I518">
            <v>13216</v>
          </cell>
          <cell r="J518">
            <v>41465</v>
          </cell>
          <cell r="K518">
            <v>46934</v>
          </cell>
          <cell r="L518">
            <v>30</v>
          </cell>
          <cell r="M518">
            <v>180</v>
          </cell>
          <cell r="N518">
            <v>150</v>
          </cell>
          <cell r="O518">
            <v>37500000</v>
          </cell>
          <cell r="P518">
            <v>22171875</v>
          </cell>
          <cell r="Q518">
            <v>171875</v>
          </cell>
          <cell r="R518">
            <v>1546875</v>
          </cell>
          <cell r="T518">
            <v>171875</v>
          </cell>
          <cell r="U518">
            <v>171875</v>
          </cell>
          <cell r="V518">
            <v>171875</v>
          </cell>
          <cell r="W518">
            <v>2062500</v>
          </cell>
          <cell r="Y518">
            <v>171875</v>
          </cell>
          <cell r="Z518">
            <v>171875</v>
          </cell>
          <cell r="AA518">
            <v>171875</v>
          </cell>
          <cell r="AB518">
            <v>171875</v>
          </cell>
          <cell r="AC518">
            <v>171875</v>
          </cell>
          <cell r="AD518">
            <v>171875</v>
          </cell>
          <cell r="AE518">
            <v>171875</v>
          </cell>
          <cell r="AF518">
            <v>171875</v>
          </cell>
          <cell r="AG518">
            <v>171875</v>
          </cell>
          <cell r="AH518">
            <v>171875</v>
          </cell>
          <cell r="AI518">
            <v>171875</v>
          </cell>
          <cell r="AJ518">
            <v>171875</v>
          </cell>
          <cell r="AK518">
            <v>2062500</v>
          </cell>
        </row>
        <row r="519">
          <cell r="E519">
            <v>28651</v>
          </cell>
          <cell r="F519" t="str">
            <v>PO.14062-2013  CONTAINER DOLLIES 13213</v>
          </cell>
          <cell r="G519">
            <v>15</v>
          </cell>
          <cell r="H519" t="str">
            <v>OPE.B13.KEL2</v>
          </cell>
          <cell r="I519">
            <v>13213</v>
          </cell>
          <cell r="J519">
            <v>41465</v>
          </cell>
          <cell r="K519">
            <v>46934</v>
          </cell>
          <cell r="L519">
            <v>30</v>
          </cell>
          <cell r="M519">
            <v>180</v>
          </cell>
          <cell r="N519">
            <v>150</v>
          </cell>
          <cell r="O519">
            <v>37500000</v>
          </cell>
          <cell r="P519">
            <v>22171875</v>
          </cell>
          <cell r="Q519">
            <v>171875</v>
          </cell>
          <cell r="R519">
            <v>1546875</v>
          </cell>
          <cell r="T519">
            <v>171875</v>
          </cell>
          <cell r="U519">
            <v>171875</v>
          </cell>
          <cell r="V519">
            <v>171875</v>
          </cell>
          <cell r="W519">
            <v>2062500</v>
          </cell>
          <cell r="Y519">
            <v>171875</v>
          </cell>
          <cell r="Z519">
            <v>171875</v>
          </cell>
          <cell r="AA519">
            <v>171875</v>
          </cell>
          <cell r="AB519">
            <v>171875</v>
          </cell>
          <cell r="AC519">
            <v>171875</v>
          </cell>
          <cell r="AD519">
            <v>171875</v>
          </cell>
          <cell r="AE519">
            <v>171875</v>
          </cell>
          <cell r="AF519">
            <v>171875</v>
          </cell>
          <cell r="AG519">
            <v>171875</v>
          </cell>
          <cell r="AH519">
            <v>171875</v>
          </cell>
          <cell r="AI519">
            <v>171875</v>
          </cell>
          <cell r="AJ519">
            <v>171875</v>
          </cell>
          <cell r="AK519">
            <v>2062500</v>
          </cell>
        </row>
        <row r="520">
          <cell r="E520">
            <v>28652</v>
          </cell>
          <cell r="F520" t="str">
            <v>PO.14062-2013  CONTAINER DOLLIES 13187</v>
          </cell>
          <cell r="G520">
            <v>15</v>
          </cell>
          <cell r="H520" t="str">
            <v>OPE.B13.KEL2</v>
          </cell>
          <cell r="I520">
            <v>13187</v>
          </cell>
          <cell r="J520">
            <v>41465</v>
          </cell>
          <cell r="K520">
            <v>46934</v>
          </cell>
          <cell r="L520">
            <v>30</v>
          </cell>
          <cell r="M520">
            <v>180</v>
          </cell>
          <cell r="N520">
            <v>150</v>
          </cell>
          <cell r="O520">
            <v>37500000</v>
          </cell>
          <cell r="P520">
            <v>22171875</v>
          </cell>
          <cell r="Q520">
            <v>171875</v>
          </cell>
          <cell r="R520">
            <v>1546875</v>
          </cell>
          <cell r="T520">
            <v>171875</v>
          </cell>
          <cell r="U520">
            <v>171875</v>
          </cell>
          <cell r="V520">
            <v>171875</v>
          </cell>
          <cell r="W520">
            <v>2062500</v>
          </cell>
          <cell r="Y520">
            <v>171875</v>
          </cell>
          <cell r="Z520">
            <v>171875</v>
          </cell>
          <cell r="AA520">
            <v>171875</v>
          </cell>
          <cell r="AB520">
            <v>171875</v>
          </cell>
          <cell r="AC520">
            <v>171875</v>
          </cell>
          <cell r="AD520">
            <v>171875</v>
          </cell>
          <cell r="AE520">
            <v>171875</v>
          </cell>
          <cell r="AF520">
            <v>171875</v>
          </cell>
          <cell r="AG520">
            <v>171875</v>
          </cell>
          <cell r="AH520">
            <v>171875</v>
          </cell>
          <cell r="AI520">
            <v>171875</v>
          </cell>
          <cell r="AJ520">
            <v>171875</v>
          </cell>
          <cell r="AK520">
            <v>2062500</v>
          </cell>
        </row>
        <row r="521">
          <cell r="E521">
            <v>28653</v>
          </cell>
          <cell r="F521" t="str">
            <v>PO.14062-2013  CONTAINER DOLLIES 13183</v>
          </cell>
          <cell r="G521">
            <v>15</v>
          </cell>
          <cell r="H521" t="str">
            <v>OPE.B13.KEL2</v>
          </cell>
          <cell r="I521">
            <v>13183</v>
          </cell>
          <cell r="J521">
            <v>41465</v>
          </cell>
          <cell r="K521">
            <v>46934</v>
          </cell>
          <cell r="L521">
            <v>30</v>
          </cell>
          <cell r="M521">
            <v>180</v>
          </cell>
          <cell r="N521">
            <v>150</v>
          </cell>
          <cell r="O521">
            <v>37500000</v>
          </cell>
          <cell r="P521">
            <v>22171875</v>
          </cell>
          <cell r="Q521">
            <v>171875</v>
          </cell>
          <cell r="R521">
            <v>1546875</v>
          </cell>
          <cell r="T521">
            <v>171875</v>
          </cell>
          <cell r="U521">
            <v>171875</v>
          </cell>
          <cell r="V521">
            <v>171875</v>
          </cell>
          <cell r="W521">
            <v>2062500</v>
          </cell>
          <cell r="Y521">
            <v>171875</v>
          </cell>
          <cell r="Z521">
            <v>171875</v>
          </cell>
          <cell r="AA521">
            <v>171875</v>
          </cell>
          <cell r="AB521">
            <v>171875</v>
          </cell>
          <cell r="AC521">
            <v>171875</v>
          </cell>
          <cell r="AD521">
            <v>171875</v>
          </cell>
          <cell r="AE521">
            <v>171875</v>
          </cell>
          <cell r="AF521">
            <v>171875</v>
          </cell>
          <cell r="AG521">
            <v>171875</v>
          </cell>
          <cell r="AH521">
            <v>171875</v>
          </cell>
          <cell r="AI521">
            <v>171875</v>
          </cell>
          <cell r="AJ521">
            <v>171875</v>
          </cell>
          <cell r="AK521">
            <v>2062500</v>
          </cell>
        </row>
        <row r="522">
          <cell r="E522">
            <v>28654</v>
          </cell>
          <cell r="F522" t="str">
            <v>PO.14062-2013  CONTAINER DOLLIES 13179</v>
          </cell>
          <cell r="G522">
            <v>15</v>
          </cell>
          <cell r="H522" t="str">
            <v>OPE.B13.KEL2</v>
          </cell>
          <cell r="I522">
            <v>13179</v>
          </cell>
          <cell r="J522">
            <v>41465</v>
          </cell>
          <cell r="K522">
            <v>46934</v>
          </cell>
          <cell r="L522">
            <v>30</v>
          </cell>
          <cell r="M522">
            <v>180</v>
          </cell>
          <cell r="N522">
            <v>150</v>
          </cell>
          <cell r="O522">
            <v>37500000</v>
          </cell>
          <cell r="P522">
            <v>22171875</v>
          </cell>
          <cell r="Q522">
            <v>171875</v>
          </cell>
          <cell r="R522">
            <v>1546875</v>
          </cell>
          <cell r="T522">
            <v>171875</v>
          </cell>
          <cell r="U522">
            <v>171875</v>
          </cell>
          <cell r="V522">
            <v>171875</v>
          </cell>
          <cell r="W522">
            <v>2062500</v>
          </cell>
          <cell r="Y522">
            <v>171875</v>
          </cell>
          <cell r="Z522">
            <v>171875</v>
          </cell>
          <cell r="AA522">
            <v>171875</v>
          </cell>
          <cell r="AB522">
            <v>171875</v>
          </cell>
          <cell r="AC522">
            <v>171875</v>
          </cell>
          <cell r="AD522">
            <v>171875</v>
          </cell>
          <cell r="AE522">
            <v>171875</v>
          </cell>
          <cell r="AF522">
            <v>171875</v>
          </cell>
          <cell r="AG522">
            <v>171875</v>
          </cell>
          <cell r="AH522">
            <v>171875</v>
          </cell>
          <cell r="AI522">
            <v>171875</v>
          </cell>
          <cell r="AJ522">
            <v>171875</v>
          </cell>
          <cell r="AK522">
            <v>2062500</v>
          </cell>
        </row>
        <row r="523">
          <cell r="E523">
            <v>28655</v>
          </cell>
          <cell r="F523" t="str">
            <v>PO.14062-2013  CONTAINER DOLLIES 13178</v>
          </cell>
          <cell r="G523">
            <v>15</v>
          </cell>
          <cell r="H523" t="str">
            <v>OPE.B13.KEL2</v>
          </cell>
          <cell r="I523">
            <v>13178</v>
          </cell>
          <cell r="J523">
            <v>41465</v>
          </cell>
          <cell r="K523">
            <v>46934</v>
          </cell>
          <cell r="L523">
            <v>30</v>
          </cell>
          <cell r="M523">
            <v>180</v>
          </cell>
          <cell r="N523">
            <v>150</v>
          </cell>
          <cell r="O523">
            <v>37500000</v>
          </cell>
          <cell r="P523">
            <v>22171875</v>
          </cell>
          <cell r="Q523">
            <v>171875</v>
          </cell>
          <cell r="R523">
            <v>1546875</v>
          </cell>
          <cell r="T523">
            <v>171875</v>
          </cell>
          <cell r="U523">
            <v>171875</v>
          </cell>
          <cell r="V523">
            <v>171875</v>
          </cell>
          <cell r="W523">
            <v>2062500</v>
          </cell>
          <cell r="Y523">
            <v>171875</v>
          </cell>
          <cell r="Z523">
            <v>171875</v>
          </cell>
          <cell r="AA523">
            <v>171875</v>
          </cell>
          <cell r="AB523">
            <v>171875</v>
          </cell>
          <cell r="AC523">
            <v>171875</v>
          </cell>
          <cell r="AD523">
            <v>171875</v>
          </cell>
          <cell r="AE523">
            <v>171875</v>
          </cell>
          <cell r="AF523">
            <v>171875</v>
          </cell>
          <cell r="AG523">
            <v>171875</v>
          </cell>
          <cell r="AH523">
            <v>171875</v>
          </cell>
          <cell r="AI523">
            <v>171875</v>
          </cell>
          <cell r="AJ523">
            <v>171875</v>
          </cell>
          <cell r="AK523">
            <v>2062500</v>
          </cell>
        </row>
        <row r="524">
          <cell r="E524">
            <v>28656</v>
          </cell>
          <cell r="F524" t="str">
            <v>PO.14062-2013  CONTAINER DOLLIES 13177</v>
          </cell>
          <cell r="G524">
            <v>15</v>
          </cell>
          <cell r="H524" t="str">
            <v>OPE.B13.KEL2</v>
          </cell>
          <cell r="I524">
            <v>13177</v>
          </cell>
          <cell r="J524">
            <v>41465</v>
          </cell>
          <cell r="K524">
            <v>46934</v>
          </cell>
          <cell r="L524">
            <v>30</v>
          </cell>
          <cell r="M524">
            <v>180</v>
          </cell>
          <cell r="N524">
            <v>150</v>
          </cell>
          <cell r="O524">
            <v>37500000</v>
          </cell>
          <cell r="P524">
            <v>22171875</v>
          </cell>
          <cell r="Q524">
            <v>171875</v>
          </cell>
          <cell r="R524">
            <v>1546875</v>
          </cell>
          <cell r="T524">
            <v>171875</v>
          </cell>
          <cell r="U524">
            <v>171875</v>
          </cell>
          <cell r="V524">
            <v>171875</v>
          </cell>
          <cell r="W524">
            <v>2062500</v>
          </cell>
          <cell r="Y524">
            <v>171875</v>
          </cell>
          <cell r="Z524">
            <v>171875</v>
          </cell>
          <cell r="AA524">
            <v>171875</v>
          </cell>
          <cell r="AB524">
            <v>171875</v>
          </cell>
          <cell r="AC524">
            <v>171875</v>
          </cell>
          <cell r="AD524">
            <v>171875</v>
          </cell>
          <cell r="AE524">
            <v>171875</v>
          </cell>
          <cell r="AF524">
            <v>171875</v>
          </cell>
          <cell r="AG524">
            <v>171875</v>
          </cell>
          <cell r="AH524">
            <v>171875</v>
          </cell>
          <cell r="AI524">
            <v>171875</v>
          </cell>
          <cell r="AJ524">
            <v>171875</v>
          </cell>
          <cell r="AK524">
            <v>2062500</v>
          </cell>
        </row>
        <row r="525">
          <cell r="E525">
            <v>28657</v>
          </cell>
          <cell r="F525" t="str">
            <v>PO.14062-2013  CONTAINER DOLLIES 13174</v>
          </cell>
          <cell r="G525">
            <v>15</v>
          </cell>
          <cell r="H525" t="str">
            <v>OPE.B13.KEL2</v>
          </cell>
          <cell r="I525">
            <v>13174</v>
          </cell>
          <cell r="J525">
            <v>41465</v>
          </cell>
          <cell r="K525">
            <v>46934</v>
          </cell>
          <cell r="L525">
            <v>30</v>
          </cell>
          <cell r="M525">
            <v>180</v>
          </cell>
          <cell r="N525">
            <v>150</v>
          </cell>
          <cell r="O525">
            <v>37500000</v>
          </cell>
          <cell r="P525">
            <v>22171875</v>
          </cell>
          <cell r="Q525">
            <v>171875</v>
          </cell>
          <cell r="R525">
            <v>1546875</v>
          </cell>
          <cell r="T525">
            <v>171875</v>
          </cell>
          <cell r="U525">
            <v>171875</v>
          </cell>
          <cell r="V525">
            <v>171875</v>
          </cell>
          <cell r="W525">
            <v>2062500</v>
          </cell>
          <cell r="Y525">
            <v>171875</v>
          </cell>
          <cell r="Z525">
            <v>171875</v>
          </cell>
          <cell r="AA525">
            <v>171875</v>
          </cell>
          <cell r="AB525">
            <v>171875</v>
          </cell>
          <cell r="AC525">
            <v>171875</v>
          </cell>
          <cell r="AD525">
            <v>171875</v>
          </cell>
          <cell r="AE525">
            <v>171875</v>
          </cell>
          <cell r="AF525">
            <v>171875</v>
          </cell>
          <cell r="AG525">
            <v>171875</v>
          </cell>
          <cell r="AH525">
            <v>171875</v>
          </cell>
          <cell r="AI525">
            <v>171875</v>
          </cell>
          <cell r="AJ525">
            <v>171875</v>
          </cell>
          <cell r="AK525">
            <v>2062500</v>
          </cell>
        </row>
        <row r="526">
          <cell r="E526">
            <v>28658</v>
          </cell>
          <cell r="F526" t="str">
            <v>PO.14062-2013  CONTAINER DOLLIES 13172</v>
          </cell>
          <cell r="G526">
            <v>15</v>
          </cell>
          <cell r="H526" t="str">
            <v>OPE.B13.KEL2</v>
          </cell>
          <cell r="I526">
            <v>13172</v>
          </cell>
          <cell r="J526">
            <v>41465</v>
          </cell>
          <cell r="K526">
            <v>46934</v>
          </cell>
          <cell r="L526">
            <v>30</v>
          </cell>
          <cell r="M526">
            <v>180</v>
          </cell>
          <cell r="N526">
            <v>150</v>
          </cell>
          <cell r="O526">
            <v>37500000</v>
          </cell>
          <cell r="P526">
            <v>22171875</v>
          </cell>
          <cell r="Q526">
            <v>171875</v>
          </cell>
          <cell r="R526">
            <v>1546875</v>
          </cell>
          <cell r="T526">
            <v>171875</v>
          </cell>
          <cell r="U526">
            <v>171875</v>
          </cell>
          <cell r="V526">
            <v>171875</v>
          </cell>
          <cell r="W526">
            <v>2062500</v>
          </cell>
          <cell r="Y526">
            <v>171875</v>
          </cell>
          <cell r="Z526">
            <v>171875</v>
          </cell>
          <cell r="AA526">
            <v>171875</v>
          </cell>
          <cell r="AB526">
            <v>171875</v>
          </cell>
          <cell r="AC526">
            <v>171875</v>
          </cell>
          <cell r="AD526">
            <v>171875</v>
          </cell>
          <cell r="AE526">
            <v>171875</v>
          </cell>
          <cell r="AF526">
            <v>171875</v>
          </cell>
          <cell r="AG526">
            <v>171875</v>
          </cell>
          <cell r="AH526">
            <v>171875</v>
          </cell>
          <cell r="AI526">
            <v>171875</v>
          </cell>
          <cell r="AJ526">
            <v>171875</v>
          </cell>
          <cell r="AK526">
            <v>2062500</v>
          </cell>
        </row>
        <row r="527">
          <cell r="E527">
            <v>28659</v>
          </cell>
          <cell r="F527" t="str">
            <v>PO.14062-2013  CONTAINER DOLLIES 13171</v>
          </cell>
          <cell r="G527">
            <v>15</v>
          </cell>
          <cell r="H527" t="str">
            <v>OPE.B13.KEL2</v>
          </cell>
          <cell r="I527">
            <v>13171</v>
          </cell>
          <cell r="J527">
            <v>41465</v>
          </cell>
          <cell r="K527">
            <v>46934</v>
          </cell>
          <cell r="L527">
            <v>30</v>
          </cell>
          <cell r="M527">
            <v>180</v>
          </cell>
          <cell r="N527">
            <v>150</v>
          </cell>
          <cell r="O527">
            <v>37500000</v>
          </cell>
          <cell r="P527">
            <v>22171875</v>
          </cell>
          <cell r="Q527">
            <v>171875</v>
          </cell>
          <cell r="R527">
            <v>1546875</v>
          </cell>
          <cell r="T527">
            <v>171875</v>
          </cell>
          <cell r="U527">
            <v>171875</v>
          </cell>
          <cell r="V527">
            <v>171875</v>
          </cell>
          <cell r="W527">
            <v>2062500</v>
          </cell>
          <cell r="Y527">
            <v>171875</v>
          </cell>
          <cell r="Z527">
            <v>171875</v>
          </cell>
          <cell r="AA527">
            <v>171875</v>
          </cell>
          <cell r="AB527">
            <v>171875</v>
          </cell>
          <cell r="AC527">
            <v>171875</v>
          </cell>
          <cell r="AD527">
            <v>171875</v>
          </cell>
          <cell r="AE527">
            <v>171875</v>
          </cell>
          <cell r="AF527">
            <v>171875</v>
          </cell>
          <cell r="AG527">
            <v>171875</v>
          </cell>
          <cell r="AH527">
            <v>171875</v>
          </cell>
          <cell r="AI527">
            <v>171875</v>
          </cell>
          <cell r="AJ527">
            <v>171875</v>
          </cell>
          <cell r="AK527">
            <v>2062500</v>
          </cell>
        </row>
        <row r="528">
          <cell r="E528">
            <v>28660</v>
          </cell>
          <cell r="F528" t="str">
            <v>PO.14062-2013  CONTAINER DOLLIES 13170</v>
          </cell>
          <cell r="G528">
            <v>15</v>
          </cell>
          <cell r="H528" t="str">
            <v>OPE.B13.KEL2</v>
          </cell>
          <cell r="I528">
            <v>13170</v>
          </cell>
          <cell r="J528">
            <v>41465</v>
          </cell>
          <cell r="K528">
            <v>46934</v>
          </cell>
          <cell r="L528">
            <v>30</v>
          </cell>
          <cell r="M528">
            <v>180</v>
          </cell>
          <cell r="N528">
            <v>150</v>
          </cell>
          <cell r="O528">
            <v>37500000</v>
          </cell>
          <cell r="P528">
            <v>22171875</v>
          </cell>
          <cell r="Q528">
            <v>171875</v>
          </cell>
          <cell r="R528">
            <v>1546875</v>
          </cell>
          <cell r="T528">
            <v>171875</v>
          </cell>
          <cell r="U528">
            <v>171875</v>
          </cell>
          <cell r="V528">
            <v>171875</v>
          </cell>
          <cell r="W528">
            <v>2062500</v>
          </cell>
          <cell r="Y528">
            <v>171875</v>
          </cell>
          <cell r="Z528">
            <v>171875</v>
          </cell>
          <cell r="AA528">
            <v>171875</v>
          </cell>
          <cell r="AB528">
            <v>171875</v>
          </cell>
          <cell r="AC528">
            <v>171875</v>
          </cell>
          <cell r="AD528">
            <v>171875</v>
          </cell>
          <cell r="AE528">
            <v>171875</v>
          </cell>
          <cell r="AF528">
            <v>171875</v>
          </cell>
          <cell r="AG528">
            <v>171875</v>
          </cell>
          <cell r="AH528">
            <v>171875</v>
          </cell>
          <cell r="AI528">
            <v>171875</v>
          </cell>
          <cell r="AJ528">
            <v>171875</v>
          </cell>
          <cell r="AK528">
            <v>2062500</v>
          </cell>
        </row>
        <row r="529">
          <cell r="E529">
            <v>28661</v>
          </cell>
          <cell r="F529" t="str">
            <v>PO.14062-2013  CONTAINER DOLLIES 13169</v>
          </cell>
          <cell r="G529">
            <v>15</v>
          </cell>
          <cell r="H529" t="str">
            <v>OPE.B13.KEL2</v>
          </cell>
          <cell r="I529">
            <v>13169</v>
          </cell>
          <cell r="J529">
            <v>41465</v>
          </cell>
          <cell r="K529">
            <v>46934</v>
          </cell>
          <cell r="L529">
            <v>30</v>
          </cell>
          <cell r="M529">
            <v>180</v>
          </cell>
          <cell r="N529">
            <v>150</v>
          </cell>
          <cell r="O529">
            <v>37500000</v>
          </cell>
          <cell r="P529">
            <v>22171875</v>
          </cell>
          <cell r="Q529">
            <v>171875</v>
          </cell>
          <cell r="R529">
            <v>1546875</v>
          </cell>
          <cell r="T529">
            <v>171875</v>
          </cell>
          <cell r="U529">
            <v>171875</v>
          </cell>
          <cell r="V529">
            <v>171875</v>
          </cell>
          <cell r="W529">
            <v>2062500</v>
          </cell>
          <cell r="Y529">
            <v>171875</v>
          </cell>
          <cell r="Z529">
            <v>171875</v>
          </cell>
          <cell r="AA529">
            <v>171875</v>
          </cell>
          <cell r="AB529">
            <v>171875</v>
          </cell>
          <cell r="AC529">
            <v>171875</v>
          </cell>
          <cell r="AD529">
            <v>171875</v>
          </cell>
          <cell r="AE529">
            <v>171875</v>
          </cell>
          <cell r="AF529">
            <v>171875</v>
          </cell>
          <cell r="AG529">
            <v>171875</v>
          </cell>
          <cell r="AH529">
            <v>171875</v>
          </cell>
          <cell r="AI529">
            <v>171875</v>
          </cell>
          <cell r="AJ529">
            <v>171875</v>
          </cell>
          <cell r="AK529">
            <v>2062500</v>
          </cell>
        </row>
        <row r="530">
          <cell r="E530">
            <v>28662</v>
          </cell>
          <cell r="F530" t="str">
            <v>PO.14062-2013  CONTAINER DOLLIES 13167</v>
          </cell>
          <cell r="G530">
            <v>15</v>
          </cell>
          <cell r="H530" t="str">
            <v>OPE.B13.KEL2</v>
          </cell>
          <cell r="I530">
            <v>13167</v>
          </cell>
          <cell r="J530">
            <v>41465</v>
          </cell>
          <cell r="K530">
            <v>46934</v>
          </cell>
          <cell r="L530">
            <v>30</v>
          </cell>
          <cell r="M530">
            <v>180</v>
          </cell>
          <cell r="N530">
            <v>150</v>
          </cell>
          <cell r="O530">
            <v>37500000</v>
          </cell>
          <cell r="P530">
            <v>22171875</v>
          </cell>
          <cell r="Q530">
            <v>171875</v>
          </cell>
          <cell r="R530">
            <v>1546875</v>
          </cell>
          <cell r="T530">
            <v>171875</v>
          </cell>
          <cell r="U530">
            <v>171875</v>
          </cell>
          <cell r="V530">
            <v>171875</v>
          </cell>
          <cell r="W530">
            <v>2062500</v>
          </cell>
          <cell r="Y530">
            <v>171875</v>
          </cell>
          <cell r="Z530">
            <v>171875</v>
          </cell>
          <cell r="AA530">
            <v>171875</v>
          </cell>
          <cell r="AB530">
            <v>171875</v>
          </cell>
          <cell r="AC530">
            <v>171875</v>
          </cell>
          <cell r="AD530">
            <v>171875</v>
          </cell>
          <cell r="AE530">
            <v>171875</v>
          </cell>
          <cell r="AF530">
            <v>171875</v>
          </cell>
          <cell r="AG530">
            <v>171875</v>
          </cell>
          <cell r="AH530">
            <v>171875</v>
          </cell>
          <cell r="AI530">
            <v>171875</v>
          </cell>
          <cell r="AJ530">
            <v>171875</v>
          </cell>
          <cell r="AK530">
            <v>2062500</v>
          </cell>
        </row>
        <row r="531">
          <cell r="E531">
            <v>28663</v>
          </cell>
          <cell r="F531" t="str">
            <v>PO.14062-2013  CONTAINER DOLLIES 13166</v>
          </cell>
          <cell r="G531">
            <v>15</v>
          </cell>
          <cell r="H531" t="str">
            <v>OPE.B13.KEL2</v>
          </cell>
          <cell r="I531">
            <v>13166</v>
          </cell>
          <cell r="J531">
            <v>41465</v>
          </cell>
          <cell r="K531">
            <v>46934</v>
          </cell>
          <cell r="L531">
            <v>30</v>
          </cell>
          <cell r="M531">
            <v>180</v>
          </cell>
          <cell r="N531">
            <v>150</v>
          </cell>
          <cell r="O531">
            <v>37500000</v>
          </cell>
          <cell r="P531">
            <v>22171875</v>
          </cell>
          <cell r="Q531">
            <v>171875</v>
          </cell>
          <cell r="R531">
            <v>1546875</v>
          </cell>
          <cell r="T531">
            <v>171875</v>
          </cell>
          <cell r="U531">
            <v>171875</v>
          </cell>
          <cell r="V531">
            <v>171875</v>
          </cell>
          <cell r="W531">
            <v>2062500</v>
          </cell>
          <cell r="Y531">
            <v>171875</v>
          </cell>
          <cell r="Z531">
            <v>171875</v>
          </cell>
          <cell r="AA531">
            <v>171875</v>
          </cell>
          <cell r="AB531">
            <v>171875</v>
          </cell>
          <cell r="AC531">
            <v>171875</v>
          </cell>
          <cell r="AD531">
            <v>171875</v>
          </cell>
          <cell r="AE531">
            <v>171875</v>
          </cell>
          <cell r="AF531">
            <v>171875</v>
          </cell>
          <cell r="AG531">
            <v>171875</v>
          </cell>
          <cell r="AH531">
            <v>171875</v>
          </cell>
          <cell r="AI531">
            <v>171875</v>
          </cell>
          <cell r="AJ531">
            <v>171875</v>
          </cell>
          <cell r="AK531">
            <v>2062500</v>
          </cell>
        </row>
        <row r="532">
          <cell r="E532">
            <v>28664</v>
          </cell>
          <cell r="F532" t="str">
            <v>PO.14062-2013  CONTAINER DOLLIES 13165</v>
          </cell>
          <cell r="G532">
            <v>15</v>
          </cell>
          <cell r="H532" t="str">
            <v>OPE.B13.KEL2</v>
          </cell>
          <cell r="I532">
            <v>13165</v>
          </cell>
          <cell r="J532">
            <v>41465</v>
          </cell>
          <cell r="K532">
            <v>46934</v>
          </cell>
          <cell r="L532">
            <v>30</v>
          </cell>
          <cell r="M532">
            <v>180</v>
          </cell>
          <cell r="N532">
            <v>150</v>
          </cell>
          <cell r="O532">
            <v>37500000</v>
          </cell>
          <cell r="P532">
            <v>22171875</v>
          </cell>
          <cell r="Q532">
            <v>171875</v>
          </cell>
          <cell r="R532">
            <v>1546875</v>
          </cell>
          <cell r="T532">
            <v>171875</v>
          </cell>
          <cell r="U532">
            <v>171875</v>
          </cell>
          <cell r="V532">
            <v>171875</v>
          </cell>
          <cell r="W532">
            <v>2062500</v>
          </cell>
          <cell r="Y532">
            <v>171875</v>
          </cell>
          <cell r="Z532">
            <v>171875</v>
          </cell>
          <cell r="AA532">
            <v>171875</v>
          </cell>
          <cell r="AB532">
            <v>171875</v>
          </cell>
          <cell r="AC532">
            <v>171875</v>
          </cell>
          <cell r="AD532">
            <v>171875</v>
          </cell>
          <cell r="AE532">
            <v>171875</v>
          </cell>
          <cell r="AF532">
            <v>171875</v>
          </cell>
          <cell r="AG532">
            <v>171875</v>
          </cell>
          <cell r="AH532">
            <v>171875</v>
          </cell>
          <cell r="AI532">
            <v>171875</v>
          </cell>
          <cell r="AJ532">
            <v>171875</v>
          </cell>
          <cell r="AK532">
            <v>2062500</v>
          </cell>
        </row>
        <row r="533">
          <cell r="E533">
            <v>28665</v>
          </cell>
          <cell r="F533" t="str">
            <v>PO.14062-2013  CONTAINER DOLLIES 13163</v>
          </cell>
          <cell r="G533">
            <v>15</v>
          </cell>
          <cell r="H533" t="str">
            <v>OPE.B13.KEL2</v>
          </cell>
          <cell r="I533">
            <v>13163</v>
          </cell>
          <cell r="J533">
            <v>41465</v>
          </cell>
          <cell r="K533">
            <v>46934</v>
          </cell>
          <cell r="L533">
            <v>30</v>
          </cell>
          <cell r="M533">
            <v>180</v>
          </cell>
          <cell r="N533">
            <v>150</v>
          </cell>
          <cell r="O533">
            <v>37500000</v>
          </cell>
          <cell r="P533">
            <v>22171875</v>
          </cell>
          <cell r="Q533">
            <v>171875</v>
          </cell>
          <cell r="R533">
            <v>1546875</v>
          </cell>
          <cell r="T533">
            <v>171875</v>
          </cell>
          <cell r="U533">
            <v>171875</v>
          </cell>
          <cell r="V533">
            <v>171875</v>
          </cell>
          <cell r="W533">
            <v>2062500</v>
          </cell>
          <cell r="Y533">
            <v>171875</v>
          </cell>
          <cell r="Z533">
            <v>171875</v>
          </cell>
          <cell r="AA533">
            <v>171875</v>
          </cell>
          <cell r="AB533">
            <v>171875</v>
          </cell>
          <cell r="AC533">
            <v>171875</v>
          </cell>
          <cell r="AD533">
            <v>171875</v>
          </cell>
          <cell r="AE533">
            <v>171875</v>
          </cell>
          <cell r="AF533">
            <v>171875</v>
          </cell>
          <cell r="AG533">
            <v>171875</v>
          </cell>
          <cell r="AH533">
            <v>171875</v>
          </cell>
          <cell r="AI533">
            <v>171875</v>
          </cell>
          <cell r="AJ533">
            <v>171875</v>
          </cell>
          <cell r="AK533">
            <v>2062500</v>
          </cell>
        </row>
        <row r="534">
          <cell r="E534">
            <v>28666</v>
          </cell>
          <cell r="F534" t="str">
            <v>PO.14062-2013  CONTAINER DOLLIES 13162</v>
          </cell>
          <cell r="G534">
            <v>15</v>
          </cell>
          <cell r="H534" t="str">
            <v>OPE.B13.KEL2</v>
          </cell>
          <cell r="I534">
            <v>13162</v>
          </cell>
          <cell r="J534">
            <v>41465</v>
          </cell>
          <cell r="K534">
            <v>46934</v>
          </cell>
          <cell r="L534">
            <v>30</v>
          </cell>
          <cell r="M534">
            <v>180</v>
          </cell>
          <cell r="N534">
            <v>150</v>
          </cell>
          <cell r="O534">
            <v>37500000</v>
          </cell>
          <cell r="P534">
            <v>22171875</v>
          </cell>
          <cell r="Q534">
            <v>171875</v>
          </cell>
          <cell r="R534">
            <v>1546875</v>
          </cell>
          <cell r="T534">
            <v>171875</v>
          </cell>
          <cell r="U534">
            <v>171875</v>
          </cell>
          <cell r="V534">
            <v>171875</v>
          </cell>
          <cell r="W534">
            <v>2062500</v>
          </cell>
          <cell r="Y534">
            <v>171875</v>
          </cell>
          <cell r="Z534">
            <v>171875</v>
          </cell>
          <cell r="AA534">
            <v>171875</v>
          </cell>
          <cell r="AB534">
            <v>171875</v>
          </cell>
          <cell r="AC534">
            <v>171875</v>
          </cell>
          <cell r="AD534">
            <v>171875</v>
          </cell>
          <cell r="AE534">
            <v>171875</v>
          </cell>
          <cell r="AF534">
            <v>171875</v>
          </cell>
          <cell r="AG534">
            <v>171875</v>
          </cell>
          <cell r="AH534">
            <v>171875</v>
          </cell>
          <cell r="AI534">
            <v>171875</v>
          </cell>
          <cell r="AJ534">
            <v>171875</v>
          </cell>
          <cell r="AK534">
            <v>2062500</v>
          </cell>
        </row>
        <row r="535">
          <cell r="E535">
            <v>28667</v>
          </cell>
          <cell r="F535" t="str">
            <v>PO.14062-2013  CONTAINER DOLLIES 13161</v>
          </cell>
          <cell r="G535">
            <v>15</v>
          </cell>
          <cell r="H535" t="str">
            <v>OPE.B13.KEL2</v>
          </cell>
          <cell r="I535">
            <v>13161</v>
          </cell>
          <cell r="J535">
            <v>41465</v>
          </cell>
          <cell r="K535">
            <v>46934</v>
          </cell>
          <cell r="L535">
            <v>30</v>
          </cell>
          <cell r="M535">
            <v>180</v>
          </cell>
          <cell r="N535">
            <v>150</v>
          </cell>
          <cell r="O535">
            <v>37500000</v>
          </cell>
          <cell r="P535">
            <v>22171875</v>
          </cell>
          <cell r="Q535">
            <v>171875</v>
          </cell>
          <cell r="R535">
            <v>1546875</v>
          </cell>
          <cell r="T535">
            <v>171875</v>
          </cell>
          <cell r="U535">
            <v>171875</v>
          </cell>
          <cell r="V535">
            <v>171875</v>
          </cell>
          <cell r="W535">
            <v>2062500</v>
          </cell>
          <cell r="Y535">
            <v>171875</v>
          </cell>
          <cell r="Z535">
            <v>171875</v>
          </cell>
          <cell r="AA535">
            <v>171875</v>
          </cell>
          <cell r="AB535">
            <v>171875</v>
          </cell>
          <cell r="AC535">
            <v>171875</v>
          </cell>
          <cell r="AD535">
            <v>171875</v>
          </cell>
          <cell r="AE535">
            <v>171875</v>
          </cell>
          <cell r="AF535">
            <v>171875</v>
          </cell>
          <cell r="AG535">
            <v>171875</v>
          </cell>
          <cell r="AH535">
            <v>171875</v>
          </cell>
          <cell r="AI535">
            <v>171875</v>
          </cell>
          <cell r="AJ535">
            <v>171875</v>
          </cell>
          <cell r="AK535">
            <v>2062500</v>
          </cell>
        </row>
        <row r="536">
          <cell r="E536">
            <v>28668</v>
          </cell>
          <cell r="F536" t="str">
            <v>PO.14062-2013  CONTAINER DOLLIES 13160</v>
          </cell>
          <cell r="G536">
            <v>15</v>
          </cell>
          <cell r="H536" t="str">
            <v>OPE.B13.KEL2</v>
          </cell>
          <cell r="I536">
            <v>13160</v>
          </cell>
          <cell r="J536">
            <v>41465</v>
          </cell>
          <cell r="K536">
            <v>46934</v>
          </cell>
          <cell r="L536">
            <v>30</v>
          </cell>
          <cell r="M536">
            <v>180</v>
          </cell>
          <cell r="N536">
            <v>150</v>
          </cell>
          <cell r="O536">
            <v>37500000</v>
          </cell>
          <cell r="P536">
            <v>22171875</v>
          </cell>
          <cell r="Q536">
            <v>171875</v>
          </cell>
          <cell r="R536">
            <v>1546875</v>
          </cell>
          <cell r="T536">
            <v>171875</v>
          </cell>
          <cell r="U536">
            <v>171875</v>
          </cell>
          <cell r="V536">
            <v>171875</v>
          </cell>
          <cell r="W536">
            <v>2062500</v>
          </cell>
          <cell r="Y536">
            <v>171875</v>
          </cell>
          <cell r="Z536">
            <v>171875</v>
          </cell>
          <cell r="AA536">
            <v>171875</v>
          </cell>
          <cell r="AB536">
            <v>171875</v>
          </cell>
          <cell r="AC536">
            <v>171875</v>
          </cell>
          <cell r="AD536">
            <v>171875</v>
          </cell>
          <cell r="AE536">
            <v>171875</v>
          </cell>
          <cell r="AF536">
            <v>171875</v>
          </cell>
          <cell r="AG536">
            <v>171875</v>
          </cell>
          <cell r="AH536">
            <v>171875</v>
          </cell>
          <cell r="AI536">
            <v>171875</v>
          </cell>
          <cell r="AJ536">
            <v>171875</v>
          </cell>
          <cell r="AK536">
            <v>2062500</v>
          </cell>
        </row>
        <row r="537">
          <cell r="E537">
            <v>28669</v>
          </cell>
          <cell r="F537" t="str">
            <v>PO.14062-2013  CONTAINER DOLLIES 13159</v>
          </cell>
          <cell r="G537">
            <v>15</v>
          </cell>
          <cell r="H537" t="str">
            <v>OPE.B13.KEL2</v>
          </cell>
          <cell r="I537">
            <v>13159</v>
          </cell>
          <cell r="J537">
            <v>41465</v>
          </cell>
          <cell r="K537">
            <v>46934</v>
          </cell>
          <cell r="L537">
            <v>30</v>
          </cell>
          <cell r="M537">
            <v>180</v>
          </cell>
          <cell r="N537">
            <v>150</v>
          </cell>
          <cell r="O537">
            <v>37500000</v>
          </cell>
          <cell r="P537">
            <v>22171875</v>
          </cell>
          <cell r="Q537">
            <v>171875</v>
          </cell>
          <cell r="R537">
            <v>1546875</v>
          </cell>
          <cell r="T537">
            <v>171875</v>
          </cell>
          <cell r="U537">
            <v>171875</v>
          </cell>
          <cell r="V537">
            <v>171875</v>
          </cell>
          <cell r="W537">
            <v>2062500</v>
          </cell>
          <cell r="Y537">
            <v>171875</v>
          </cell>
          <cell r="Z537">
            <v>171875</v>
          </cell>
          <cell r="AA537">
            <v>171875</v>
          </cell>
          <cell r="AB537">
            <v>171875</v>
          </cell>
          <cell r="AC537">
            <v>171875</v>
          </cell>
          <cell r="AD537">
            <v>171875</v>
          </cell>
          <cell r="AE537">
            <v>171875</v>
          </cell>
          <cell r="AF537">
            <v>171875</v>
          </cell>
          <cell r="AG537">
            <v>171875</v>
          </cell>
          <cell r="AH537">
            <v>171875</v>
          </cell>
          <cell r="AI537">
            <v>171875</v>
          </cell>
          <cell r="AJ537">
            <v>171875</v>
          </cell>
          <cell r="AK537">
            <v>2062500</v>
          </cell>
        </row>
        <row r="538">
          <cell r="E538">
            <v>28670</v>
          </cell>
          <cell r="F538" t="str">
            <v>PO.14062-2013  CONTAINER DOLLIES 13156</v>
          </cell>
          <cell r="G538">
            <v>15</v>
          </cell>
          <cell r="H538" t="str">
            <v>OPE.B13.KEL2</v>
          </cell>
          <cell r="I538">
            <v>13156</v>
          </cell>
          <cell r="J538">
            <v>41465</v>
          </cell>
          <cell r="K538">
            <v>46934</v>
          </cell>
          <cell r="L538">
            <v>30</v>
          </cell>
          <cell r="M538">
            <v>180</v>
          </cell>
          <cell r="N538">
            <v>150</v>
          </cell>
          <cell r="O538">
            <v>37500000</v>
          </cell>
          <cell r="P538">
            <v>22171875</v>
          </cell>
          <cell r="Q538">
            <v>171875</v>
          </cell>
          <cell r="R538">
            <v>1546875</v>
          </cell>
          <cell r="T538">
            <v>171875</v>
          </cell>
          <cell r="U538">
            <v>171875</v>
          </cell>
          <cell r="V538">
            <v>171875</v>
          </cell>
          <cell r="W538">
            <v>2062500</v>
          </cell>
          <cell r="Y538">
            <v>171875</v>
          </cell>
          <cell r="Z538">
            <v>171875</v>
          </cell>
          <cell r="AA538">
            <v>171875</v>
          </cell>
          <cell r="AB538">
            <v>171875</v>
          </cell>
          <cell r="AC538">
            <v>171875</v>
          </cell>
          <cell r="AD538">
            <v>171875</v>
          </cell>
          <cell r="AE538">
            <v>171875</v>
          </cell>
          <cell r="AF538">
            <v>171875</v>
          </cell>
          <cell r="AG538">
            <v>171875</v>
          </cell>
          <cell r="AH538">
            <v>171875</v>
          </cell>
          <cell r="AI538">
            <v>171875</v>
          </cell>
          <cell r="AJ538">
            <v>171875</v>
          </cell>
          <cell r="AK538">
            <v>2062500</v>
          </cell>
        </row>
        <row r="539">
          <cell r="E539">
            <v>28671</v>
          </cell>
          <cell r="F539" t="str">
            <v>PO.14062-2013  CONTAINER DOLLIES 13155</v>
          </cell>
          <cell r="G539">
            <v>15</v>
          </cell>
          <cell r="H539" t="str">
            <v>OPE.B13.KEL2</v>
          </cell>
          <cell r="I539">
            <v>13155</v>
          </cell>
          <cell r="J539">
            <v>41465</v>
          </cell>
          <cell r="K539">
            <v>46934</v>
          </cell>
          <cell r="L539">
            <v>30</v>
          </cell>
          <cell r="M539">
            <v>180</v>
          </cell>
          <cell r="N539">
            <v>150</v>
          </cell>
          <cell r="O539">
            <v>37500000</v>
          </cell>
          <cell r="P539">
            <v>22171875</v>
          </cell>
          <cell r="Q539">
            <v>171875</v>
          </cell>
          <cell r="R539">
            <v>1546875</v>
          </cell>
          <cell r="T539">
            <v>171875</v>
          </cell>
          <cell r="U539">
            <v>171875</v>
          </cell>
          <cell r="V539">
            <v>171875</v>
          </cell>
          <cell r="W539">
            <v>2062500</v>
          </cell>
          <cell r="Y539">
            <v>171875</v>
          </cell>
          <cell r="Z539">
            <v>171875</v>
          </cell>
          <cell r="AA539">
            <v>171875</v>
          </cell>
          <cell r="AB539">
            <v>171875</v>
          </cell>
          <cell r="AC539">
            <v>171875</v>
          </cell>
          <cell r="AD539">
            <v>171875</v>
          </cell>
          <cell r="AE539">
            <v>171875</v>
          </cell>
          <cell r="AF539">
            <v>171875</v>
          </cell>
          <cell r="AG539">
            <v>171875</v>
          </cell>
          <cell r="AH539">
            <v>171875</v>
          </cell>
          <cell r="AI539">
            <v>171875</v>
          </cell>
          <cell r="AJ539">
            <v>171875</v>
          </cell>
          <cell r="AK539">
            <v>2062500</v>
          </cell>
        </row>
        <row r="540">
          <cell r="E540">
            <v>28672</v>
          </cell>
          <cell r="F540" t="str">
            <v>PO.14062-2013  CONTAINER DOLLIES 13150</v>
          </cell>
          <cell r="G540">
            <v>15</v>
          </cell>
          <cell r="H540" t="str">
            <v>OPE.B13.KEL2</v>
          </cell>
          <cell r="I540">
            <v>13150</v>
          </cell>
          <cell r="J540">
            <v>41465</v>
          </cell>
          <cell r="K540">
            <v>46934</v>
          </cell>
          <cell r="L540">
            <v>30</v>
          </cell>
          <cell r="M540">
            <v>180</v>
          </cell>
          <cell r="N540">
            <v>150</v>
          </cell>
          <cell r="O540">
            <v>37500000</v>
          </cell>
          <cell r="P540">
            <v>22171875</v>
          </cell>
          <cell r="Q540">
            <v>171875</v>
          </cell>
          <cell r="R540">
            <v>1546875</v>
          </cell>
          <cell r="T540">
            <v>171875</v>
          </cell>
          <cell r="U540">
            <v>171875</v>
          </cell>
          <cell r="V540">
            <v>171875</v>
          </cell>
          <cell r="W540">
            <v>2062500</v>
          </cell>
          <cell r="Y540">
            <v>171875</v>
          </cell>
          <cell r="Z540">
            <v>171875</v>
          </cell>
          <cell r="AA540">
            <v>171875</v>
          </cell>
          <cell r="AB540">
            <v>171875</v>
          </cell>
          <cell r="AC540">
            <v>171875</v>
          </cell>
          <cell r="AD540">
            <v>171875</v>
          </cell>
          <cell r="AE540">
            <v>171875</v>
          </cell>
          <cell r="AF540">
            <v>171875</v>
          </cell>
          <cell r="AG540">
            <v>171875</v>
          </cell>
          <cell r="AH540">
            <v>171875</v>
          </cell>
          <cell r="AI540">
            <v>171875</v>
          </cell>
          <cell r="AJ540">
            <v>171875</v>
          </cell>
          <cell r="AK540">
            <v>2062500</v>
          </cell>
        </row>
        <row r="541">
          <cell r="E541">
            <v>28673</v>
          </cell>
          <cell r="F541" t="str">
            <v>PO.14062-2013  CONTAINER DOLLIES 13149</v>
          </cell>
          <cell r="G541">
            <v>15</v>
          </cell>
          <cell r="H541" t="str">
            <v>OPE.B13.KEL2</v>
          </cell>
          <cell r="I541">
            <v>13149</v>
          </cell>
          <cell r="J541">
            <v>41465</v>
          </cell>
          <cell r="K541">
            <v>46934</v>
          </cell>
          <cell r="L541">
            <v>30</v>
          </cell>
          <cell r="M541">
            <v>180</v>
          </cell>
          <cell r="N541">
            <v>150</v>
          </cell>
          <cell r="O541">
            <v>37500000</v>
          </cell>
          <cell r="P541">
            <v>22171875</v>
          </cell>
          <cell r="Q541">
            <v>171875</v>
          </cell>
          <cell r="R541">
            <v>1546875</v>
          </cell>
          <cell r="T541">
            <v>171875</v>
          </cell>
          <cell r="U541">
            <v>171875</v>
          </cell>
          <cell r="V541">
            <v>171875</v>
          </cell>
          <cell r="W541">
            <v>2062500</v>
          </cell>
          <cell r="Y541">
            <v>171875</v>
          </cell>
          <cell r="Z541">
            <v>171875</v>
          </cell>
          <cell r="AA541">
            <v>171875</v>
          </cell>
          <cell r="AB541">
            <v>171875</v>
          </cell>
          <cell r="AC541">
            <v>171875</v>
          </cell>
          <cell r="AD541">
            <v>171875</v>
          </cell>
          <cell r="AE541">
            <v>171875</v>
          </cell>
          <cell r="AF541">
            <v>171875</v>
          </cell>
          <cell r="AG541">
            <v>171875</v>
          </cell>
          <cell r="AH541">
            <v>171875</v>
          </cell>
          <cell r="AI541">
            <v>171875</v>
          </cell>
          <cell r="AJ541">
            <v>171875</v>
          </cell>
          <cell r="AK541">
            <v>2062500</v>
          </cell>
        </row>
        <row r="542">
          <cell r="E542">
            <v>28674</v>
          </cell>
          <cell r="F542" t="str">
            <v>PO.14062-2013  CONTAINER DOLLIES 13143</v>
          </cell>
          <cell r="G542">
            <v>15</v>
          </cell>
          <cell r="H542" t="str">
            <v>OPE.B13.KEL2</v>
          </cell>
          <cell r="I542">
            <v>13143</v>
          </cell>
          <cell r="J542">
            <v>41465</v>
          </cell>
          <cell r="K542">
            <v>46934</v>
          </cell>
          <cell r="L542">
            <v>30</v>
          </cell>
          <cell r="M542">
            <v>180</v>
          </cell>
          <cell r="N542">
            <v>150</v>
          </cell>
          <cell r="O542">
            <v>37500000</v>
          </cell>
          <cell r="P542">
            <v>22171875</v>
          </cell>
          <cell r="Q542">
            <v>171875</v>
          </cell>
          <cell r="R542">
            <v>1546875</v>
          </cell>
          <cell r="T542">
            <v>171875</v>
          </cell>
          <cell r="U542">
            <v>171875</v>
          </cell>
          <cell r="V542">
            <v>171875</v>
          </cell>
          <cell r="W542">
            <v>2062500</v>
          </cell>
          <cell r="Y542">
            <v>171875</v>
          </cell>
          <cell r="Z542">
            <v>171875</v>
          </cell>
          <cell r="AA542">
            <v>171875</v>
          </cell>
          <cell r="AB542">
            <v>171875</v>
          </cell>
          <cell r="AC542">
            <v>171875</v>
          </cell>
          <cell r="AD542">
            <v>171875</v>
          </cell>
          <cell r="AE542">
            <v>171875</v>
          </cell>
          <cell r="AF542">
            <v>171875</v>
          </cell>
          <cell r="AG542">
            <v>171875</v>
          </cell>
          <cell r="AH542">
            <v>171875</v>
          </cell>
          <cell r="AI542">
            <v>171875</v>
          </cell>
          <cell r="AJ542">
            <v>171875</v>
          </cell>
          <cell r="AK542">
            <v>2062500</v>
          </cell>
        </row>
        <row r="543">
          <cell r="E543">
            <v>28675</v>
          </cell>
          <cell r="F543" t="str">
            <v>PO.14062-2013  CONTAINER DOLLIES 13140</v>
          </cell>
          <cell r="G543">
            <v>15</v>
          </cell>
          <cell r="H543" t="str">
            <v>OPE.B13.KEL2</v>
          </cell>
          <cell r="I543">
            <v>13140</v>
          </cell>
          <cell r="J543">
            <v>41465</v>
          </cell>
          <cell r="K543">
            <v>46934</v>
          </cell>
          <cell r="L543">
            <v>30</v>
          </cell>
          <cell r="M543">
            <v>180</v>
          </cell>
          <cell r="N543">
            <v>150</v>
          </cell>
          <cell r="O543">
            <v>37500000</v>
          </cell>
          <cell r="P543">
            <v>22171875</v>
          </cell>
          <cell r="Q543">
            <v>171875</v>
          </cell>
          <cell r="R543">
            <v>1546875</v>
          </cell>
          <cell r="T543">
            <v>171875</v>
          </cell>
          <cell r="U543">
            <v>171875</v>
          </cell>
          <cell r="V543">
            <v>171875</v>
          </cell>
          <cell r="W543">
            <v>2062500</v>
          </cell>
          <cell r="Y543">
            <v>171875</v>
          </cell>
          <cell r="Z543">
            <v>171875</v>
          </cell>
          <cell r="AA543">
            <v>171875</v>
          </cell>
          <cell r="AB543">
            <v>171875</v>
          </cell>
          <cell r="AC543">
            <v>171875</v>
          </cell>
          <cell r="AD543">
            <v>171875</v>
          </cell>
          <cell r="AE543">
            <v>171875</v>
          </cell>
          <cell r="AF543">
            <v>171875</v>
          </cell>
          <cell r="AG543">
            <v>171875</v>
          </cell>
          <cell r="AH543">
            <v>171875</v>
          </cell>
          <cell r="AI543">
            <v>171875</v>
          </cell>
          <cell r="AJ543">
            <v>171875</v>
          </cell>
          <cell r="AK543">
            <v>2062500</v>
          </cell>
        </row>
        <row r="544">
          <cell r="E544">
            <v>28676</v>
          </cell>
          <cell r="F544" t="str">
            <v>PO.14062-2013  CONTAINER DOLLIES 13139</v>
          </cell>
          <cell r="G544">
            <v>15</v>
          </cell>
          <cell r="H544" t="str">
            <v>OPE.B13.KEL2</v>
          </cell>
          <cell r="I544">
            <v>13139</v>
          </cell>
          <cell r="J544">
            <v>41465</v>
          </cell>
          <cell r="K544">
            <v>46934</v>
          </cell>
          <cell r="L544">
            <v>30</v>
          </cell>
          <cell r="M544">
            <v>180</v>
          </cell>
          <cell r="N544">
            <v>150</v>
          </cell>
          <cell r="O544">
            <v>37500000</v>
          </cell>
          <cell r="P544">
            <v>22171875</v>
          </cell>
          <cell r="Q544">
            <v>171875</v>
          </cell>
          <cell r="R544">
            <v>1546875</v>
          </cell>
          <cell r="T544">
            <v>171875</v>
          </cell>
          <cell r="U544">
            <v>171875</v>
          </cell>
          <cell r="V544">
            <v>171875</v>
          </cell>
          <cell r="W544">
            <v>2062500</v>
          </cell>
          <cell r="Y544">
            <v>171875</v>
          </cell>
          <cell r="Z544">
            <v>171875</v>
          </cell>
          <cell r="AA544">
            <v>171875</v>
          </cell>
          <cell r="AB544">
            <v>171875</v>
          </cell>
          <cell r="AC544">
            <v>171875</v>
          </cell>
          <cell r="AD544">
            <v>171875</v>
          </cell>
          <cell r="AE544">
            <v>171875</v>
          </cell>
          <cell r="AF544">
            <v>171875</v>
          </cell>
          <cell r="AG544">
            <v>171875</v>
          </cell>
          <cell r="AH544">
            <v>171875</v>
          </cell>
          <cell r="AI544">
            <v>171875</v>
          </cell>
          <cell r="AJ544">
            <v>171875</v>
          </cell>
          <cell r="AK544">
            <v>2062500</v>
          </cell>
        </row>
        <row r="545">
          <cell r="E545">
            <v>28677</v>
          </cell>
          <cell r="F545" t="str">
            <v>PO.14343-2013  HI-LOADER 01035</v>
          </cell>
          <cell r="G545">
            <v>15</v>
          </cell>
          <cell r="H545" t="str">
            <v>OPE.B01.KEL2</v>
          </cell>
          <cell r="I545" t="str">
            <v>01035</v>
          </cell>
          <cell r="J545">
            <v>41477</v>
          </cell>
          <cell r="K545">
            <v>46934</v>
          </cell>
          <cell r="L545">
            <v>30</v>
          </cell>
          <cell r="M545">
            <v>180</v>
          </cell>
          <cell r="N545">
            <v>150</v>
          </cell>
          <cell r="O545">
            <v>2825818740</v>
          </cell>
          <cell r="P545">
            <v>1670765336</v>
          </cell>
          <cell r="Q545">
            <v>12951669</v>
          </cell>
          <cell r="R545">
            <v>116565021</v>
          </cell>
          <cell r="T545">
            <v>12951669</v>
          </cell>
          <cell r="U545">
            <v>12951669</v>
          </cell>
          <cell r="V545">
            <v>12951669</v>
          </cell>
          <cell r="W545">
            <v>155420028</v>
          </cell>
          <cell r="Y545">
            <v>12951669</v>
          </cell>
          <cell r="Z545">
            <v>12951669</v>
          </cell>
          <cell r="AA545">
            <v>12951669</v>
          </cell>
          <cell r="AB545">
            <v>12951669</v>
          </cell>
          <cell r="AC545">
            <v>12951669</v>
          </cell>
          <cell r="AD545">
            <v>12951669</v>
          </cell>
          <cell r="AE545">
            <v>12951669</v>
          </cell>
          <cell r="AF545">
            <v>12951669</v>
          </cell>
          <cell r="AG545">
            <v>12951669</v>
          </cell>
          <cell r="AH545">
            <v>12951669</v>
          </cell>
          <cell r="AI545">
            <v>12951669</v>
          </cell>
          <cell r="AJ545">
            <v>12951669</v>
          </cell>
          <cell r="AK545">
            <v>155420028</v>
          </cell>
        </row>
        <row r="546">
          <cell r="E546">
            <v>29614</v>
          </cell>
          <cell r="F546" t="str">
            <v>PO.14345-2013  CONVEYOR BELT MANUAL 92062</v>
          </cell>
          <cell r="G546">
            <v>10</v>
          </cell>
          <cell r="H546" t="str">
            <v>OPE.B02.KEL2</v>
          </cell>
          <cell r="I546">
            <v>92062</v>
          </cell>
          <cell r="J546">
            <v>41450</v>
          </cell>
          <cell r="K546">
            <v>45077</v>
          </cell>
          <cell r="L546">
            <v>31</v>
          </cell>
          <cell r="M546">
            <v>120</v>
          </cell>
          <cell r="N546">
            <v>89</v>
          </cell>
          <cell r="O546">
            <v>135000000</v>
          </cell>
          <cell r="P546">
            <v>69838473</v>
          </cell>
          <cell r="Q546">
            <v>1027037</v>
          </cell>
          <cell r="R546">
            <v>9243333</v>
          </cell>
          <cell r="T546">
            <v>1027037</v>
          </cell>
          <cell r="U546">
            <v>1027037</v>
          </cell>
          <cell r="V546">
            <v>1027037</v>
          </cell>
          <cell r="W546">
            <v>12324444</v>
          </cell>
          <cell r="Y546">
            <v>1027037</v>
          </cell>
          <cell r="Z546">
            <v>1027037</v>
          </cell>
          <cell r="AA546">
            <v>1027037</v>
          </cell>
          <cell r="AB546">
            <v>1027037</v>
          </cell>
          <cell r="AC546">
            <v>1027037</v>
          </cell>
          <cell r="AD546">
            <v>1027037</v>
          </cell>
          <cell r="AE546">
            <v>1027037</v>
          </cell>
          <cell r="AF546">
            <v>1027037</v>
          </cell>
          <cell r="AG546">
            <v>1027037</v>
          </cell>
          <cell r="AH546">
            <v>1027037</v>
          </cell>
          <cell r="AI546">
            <v>1027037</v>
          </cell>
          <cell r="AJ546">
            <v>1027037</v>
          </cell>
          <cell r="AK546">
            <v>12324444</v>
          </cell>
        </row>
        <row r="547">
          <cell r="E547">
            <v>29615</v>
          </cell>
          <cell r="F547" t="str">
            <v>PO.14345-2013  CONVEYOR BELT MANUAL 92063</v>
          </cell>
          <cell r="G547">
            <v>10</v>
          </cell>
          <cell r="H547" t="str">
            <v>OPE.B02.KEL2</v>
          </cell>
          <cell r="I547">
            <v>92063</v>
          </cell>
          <cell r="J547">
            <v>41450</v>
          </cell>
          <cell r="K547">
            <v>45077</v>
          </cell>
          <cell r="L547">
            <v>31</v>
          </cell>
          <cell r="M547">
            <v>120</v>
          </cell>
          <cell r="N547">
            <v>89</v>
          </cell>
          <cell r="O547">
            <v>135000000</v>
          </cell>
          <cell r="P547">
            <v>69838473</v>
          </cell>
          <cell r="Q547">
            <v>1027037</v>
          </cell>
          <cell r="R547">
            <v>9243333</v>
          </cell>
          <cell r="T547">
            <v>1027037</v>
          </cell>
          <cell r="U547">
            <v>1027037</v>
          </cell>
          <cell r="V547">
            <v>1027037</v>
          </cell>
          <cell r="W547">
            <v>12324444</v>
          </cell>
          <cell r="Y547">
            <v>1027037</v>
          </cell>
          <cell r="Z547">
            <v>1027037</v>
          </cell>
          <cell r="AA547">
            <v>1027037</v>
          </cell>
          <cell r="AB547">
            <v>1027037</v>
          </cell>
          <cell r="AC547">
            <v>1027037</v>
          </cell>
          <cell r="AD547">
            <v>1027037</v>
          </cell>
          <cell r="AE547">
            <v>1027037</v>
          </cell>
          <cell r="AF547">
            <v>1027037</v>
          </cell>
          <cell r="AG547">
            <v>1027037</v>
          </cell>
          <cell r="AH547">
            <v>1027037</v>
          </cell>
          <cell r="AI547">
            <v>1027037</v>
          </cell>
          <cell r="AJ547">
            <v>1027037</v>
          </cell>
          <cell r="AK547">
            <v>12324444</v>
          </cell>
        </row>
        <row r="548">
          <cell r="E548">
            <v>29616</v>
          </cell>
          <cell r="F548" t="str">
            <v>PO.14354-2013  HI-LOADER 01004</v>
          </cell>
          <cell r="G548">
            <v>15</v>
          </cell>
          <cell r="H548" t="str">
            <v>OPE.B01.KEL2</v>
          </cell>
          <cell r="I548" t="str">
            <v>01004</v>
          </cell>
          <cell r="J548">
            <v>41487</v>
          </cell>
          <cell r="K548">
            <v>46965</v>
          </cell>
          <cell r="L548">
            <v>29</v>
          </cell>
          <cell r="M548">
            <v>180</v>
          </cell>
          <cell r="N548">
            <v>151</v>
          </cell>
          <cell r="O548">
            <v>2928514743</v>
          </cell>
          <cell r="P548">
            <v>1759613923.2847686</v>
          </cell>
          <cell r="Q548">
            <v>13535491.721854305</v>
          </cell>
          <cell r="R548">
            <v>121819425.49668872</v>
          </cell>
          <cell r="T548">
            <v>13535491.721854305</v>
          </cell>
          <cell r="U548">
            <v>13535491.721854305</v>
          </cell>
          <cell r="V548">
            <v>13535491.721854305</v>
          </cell>
          <cell r="W548">
            <v>162425900.66225162</v>
          </cell>
          <cell r="Y548">
            <v>13535491.721854305</v>
          </cell>
          <cell r="Z548">
            <v>13535491.721854305</v>
          </cell>
          <cell r="AA548">
            <v>13535491.721854305</v>
          </cell>
          <cell r="AB548">
            <v>13535491.721854305</v>
          </cell>
          <cell r="AC548">
            <v>13535491.721854305</v>
          </cell>
          <cell r="AD548">
            <v>13535491.721854305</v>
          </cell>
          <cell r="AE548">
            <v>13535491.721854305</v>
          </cell>
          <cell r="AF548">
            <v>13535491.721854305</v>
          </cell>
          <cell r="AG548">
            <v>13535491.721854305</v>
          </cell>
          <cell r="AH548">
            <v>13535491.721854305</v>
          </cell>
          <cell r="AI548">
            <v>13535491.721854305</v>
          </cell>
          <cell r="AJ548">
            <v>13535491.721854305</v>
          </cell>
          <cell r="AK548">
            <v>162425900.66225162</v>
          </cell>
        </row>
        <row r="549">
          <cell r="E549">
            <v>29630</v>
          </cell>
          <cell r="F549" t="str">
            <v>PO.14344-2013  CONVEYOR BELT MANUAL 92065</v>
          </cell>
          <cell r="G549">
            <v>10</v>
          </cell>
          <cell r="H549" t="str">
            <v>OPE.B02.KEL2</v>
          </cell>
          <cell r="I549">
            <v>92065</v>
          </cell>
          <cell r="J549">
            <v>41453</v>
          </cell>
          <cell r="K549">
            <v>45077</v>
          </cell>
          <cell r="L549">
            <v>31</v>
          </cell>
          <cell r="M549">
            <v>120</v>
          </cell>
          <cell r="N549">
            <v>89</v>
          </cell>
          <cell r="O549">
            <v>135000000</v>
          </cell>
          <cell r="P549">
            <v>69838473</v>
          </cell>
          <cell r="Q549">
            <v>1027037</v>
          </cell>
          <cell r="R549">
            <v>9243333</v>
          </cell>
          <cell r="T549">
            <v>1027037</v>
          </cell>
          <cell r="U549">
            <v>1027037</v>
          </cell>
          <cell r="V549">
            <v>1027037</v>
          </cell>
          <cell r="W549">
            <v>12324444</v>
          </cell>
          <cell r="Y549">
            <v>1027037</v>
          </cell>
          <cell r="Z549">
            <v>1027037</v>
          </cell>
          <cell r="AA549">
            <v>1027037</v>
          </cell>
          <cell r="AB549">
            <v>1027037</v>
          </cell>
          <cell r="AC549">
            <v>1027037</v>
          </cell>
          <cell r="AD549">
            <v>1027037</v>
          </cell>
          <cell r="AE549">
            <v>1027037</v>
          </cell>
          <cell r="AF549">
            <v>1027037</v>
          </cell>
          <cell r="AG549">
            <v>1027037</v>
          </cell>
          <cell r="AH549">
            <v>1027037</v>
          </cell>
          <cell r="AI549">
            <v>1027037</v>
          </cell>
          <cell r="AJ549">
            <v>1027037</v>
          </cell>
          <cell r="AK549">
            <v>12324444</v>
          </cell>
        </row>
        <row r="550">
          <cell r="E550">
            <v>29631</v>
          </cell>
          <cell r="F550" t="str">
            <v>PO.14344-2013  CONVEYOR BELT MANUAL 92064</v>
          </cell>
          <cell r="G550">
            <v>10</v>
          </cell>
          <cell r="H550" t="str">
            <v>OPE.B02.KEL2</v>
          </cell>
          <cell r="I550">
            <v>92064</v>
          </cell>
          <cell r="J550">
            <v>41453</v>
          </cell>
          <cell r="K550">
            <v>45077</v>
          </cell>
          <cell r="L550">
            <v>31</v>
          </cell>
          <cell r="M550">
            <v>120</v>
          </cell>
          <cell r="N550">
            <v>89</v>
          </cell>
          <cell r="O550">
            <v>135000000</v>
          </cell>
          <cell r="P550">
            <v>69838473</v>
          </cell>
          <cell r="Q550">
            <v>1027037</v>
          </cell>
          <cell r="R550">
            <v>9243333</v>
          </cell>
          <cell r="T550">
            <v>1027037</v>
          </cell>
          <cell r="U550">
            <v>1027037</v>
          </cell>
          <cell r="V550">
            <v>1027037</v>
          </cell>
          <cell r="W550">
            <v>12324444</v>
          </cell>
          <cell r="Y550">
            <v>1027037</v>
          </cell>
          <cell r="Z550">
            <v>1027037</v>
          </cell>
          <cell r="AA550">
            <v>1027037</v>
          </cell>
          <cell r="AB550">
            <v>1027037</v>
          </cell>
          <cell r="AC550">
            <v>1027037</v>
          </cell>
          <cell r="AD550">
            <v>1027037</v>
          </cell>
          <cell r="AE550">
            <v>1027037</v>
          </cell>
          <cell r="AF550">
            <v>1027037</v>
          </cell>
          <cell r="AG550">
            <v>1027037</v>
          </cell>
          <cell r="AH550">
            <v>1027037</v>
          </cell>
          <cell r="AI550">
            <v>1027037</v>
          </cell>
          <cell r="AJ550">
            <v>1027037</v>
          </cell>
          <cell r="AK550">
            <v>12324444</v>
          </cell>
        </row>
        <row r="551">
          <cell r="E551">
            <v>29632</v>
          </cell>
          <cell r="F551" t="str">
            <v>PO.14344-2013  CONVEYOR BELT MANUAL 92060</v>
          </cell>
          <cell r="G551">
            <v>10</v>
          </cell>
          <cell r="H551" t="str">
            <v>OPE.B02.KEL2</v>
          </cell>
          <cell r="I551">
            <v>92060</v>
          </cell>
          <cell r="J551">
            <v>41453</v>
          </cell>
          <cell r="K551">
            <v>45077</v>
          </cell>
          <cell r="L551">
            <v>31</v>
          </cell>
          <cell r="M551">
            <v>120</v>
          </cell>
          <cell r="N551">
            <v>89</v>
          </cell>
          <cell r="O551">
            <v>135000000</v>
          </cell>
          <cell r="P551">
            <v>69838473</v>
          </cell>
          <cell r="Q551">
            <v>1027037</v>
          </cell>
          <cell r="R551">
            <v>9243333</v>
          </cell>
          <cell r="T551">
            <v>1027037</v>
          </cell>
          <cell r="U551">
            <v>1027037</v>
          </cell>
          <cell r="V551">
            <v>1027037</v>
          </cell>
          <cell r="W551">
            <v>12324444</v>
          </cell>
          <cell r="Y551">
            <v>1027037</v>
          </cell>
          <cell r="Z551">
            <v>1027037</v>
          </cell>
          <cell r="AA551">
            <v>1027037</v>
          </cell>
          <cell r="AB551">
            <v>1027037</v>
          </cell>
          <cell r="AC551">
            <v>1027037</v>
          </cell>
          <cell r="AD551">
            <v>1027037</v>
          </cell>
          <cell r="AE551">
            <v>1027037</v>
          </cell>
          <cell r="AF551">
            <v>1027037</v>
          </cell>
          <cell r="AG551">
            <v>1027037</v>
          </cell>
          <cell r="AH551">
            <v>1027037</v>
          </cell>
          <cell r="AI551">
            <v>1027037</v>
          </cell>
          <cell r="AJ551">
            <v>1027037</v>
          </cell>
          <cell r="AK551">
            <v>12324444</v>
          </cell>
        </row>
        <row r="552">
          <cell r="E552">
            <v>29633</v>
          </cell>
          <cell r="F552" t="str">
            <v>PO.14344-2013  CONVEYOR BELT MANUAL 92061</v>
          </cell>
          <cell r="G552">
            <v>10</v>
          </cell>
          <cell r="H552" t="str">
            <v>OPE.B02.KEL2</v>
          </cell>
          <cell r="I552">
            <v>92061</v>
          </cell>
          <cell r="J552">
            <v>41453</v>
          </cell>
          <cell r="K552">
            <v>45077</v>
          </cell>
          <cell r="L552">
            <v>31</v>
          </cell>
          <cell r="M552">
            <v>120</v>
          </cell>
          <cell r="N552">
            <v>89</v>
          </cell>
          <cell r="O552">
            <v>135000000</v>
          </cell>
          <cell r="P552">
            <v>69838473</v>
          </cell>
          <cell r="Q552">
            <v>1027037</v>
          </cell>
          <cell r="R552">
            <v>9243333</v>
          </cell>
          <cell r="T552">
            <v>1027037</v>
          </cell>
          <cell r="U552">
            <v>1027037</v>
          </cell>
          <cell r="V552">
            <v>1027037</v>
          </cell>
          <cell r="W552">
            <v>12324444</v>
          </cell>
          <cell r="Y552">
            <v>1027037</v>
          </cell>
          <cell r="Z552">
            <v>1027037</v>
          </cell>
          <cell r="AA552">
            <v>1027037</v>
          </cell>
          <cell r="AB552">
            <v>1027037</v>
          </cell>
          <cell r="AC552">
            <v>1027037</v>
          </cell>
          <cell r="AD552">
            <v>1027037</v>
          </cell>
          <cell r="AE552">
            <v>1027037</v>
          </cell>
          <cell r="AF552">
            <v>1027037</v>
          </cell>
          <cell r="AG552">
            <v>1027037</v>
          </cell>
          <cell r="AH552">
            <v>1027037</v>
          </cell>
          <cell r="AI552">
            <v>1027037</v>
          </cell>
          <cell r="AJ552">
            <v>1027037</v>
          </cell>
          <cell r="AK552">
            <v>12324444</v>
          </cell>
        </row>
        <row r="553">
          <cell r="E553">
            <v>29736</v>
          </cell>
          <cell r="F553" t="str">
            <v>PO.13739-2013  TOW BAR 16059</v>
          </cell>
          <cell r="G553">
            <v>15</v>
          </cell>
          <cell r="H553" t="str">
            <v>OPE.B16.KEL2</v>
          </cell>
          <cell r="I553">
            <v>16059</v>
          </cell>
          <cell r="J553">
            <v>41500</v>
          </cell>
          <cell r="K553">
            <v>46965</v>
          </cell>
          <cell r="L553">
            <v>29</v>
          </cell>
          <cell r="M553">
            <v>180</v>
          </cell>
          <cell r="N553">
            <v>151</v>
          </cell>
          <cell r="O553">
            <v>32040230</v>
          </cell>
          <cell r="P553">
            <v>19251544</v>
          </cell>
          <cell r="Q553">
            <v>148089</v>
          </cell>
          <cell r="R553">
            <v>1332801</v>
          </cell>
          <cell r="T553">
            <v>148089</v>
          </cell>
          <cell r="U553">
            <v>148089</v>
          </cell>
          <cell r="V553">
            <v>148089</v>
          </cell>
          <cell r="W553">
            <v>1777068</v>
          </cell>
          <cell r="Y553">
            <v>148089</v>
          </cell>
          <cell r="Z553">
            <v>148089</v>
          </cell>
          <cell r="AA553">
            <v>148089</v>
          </cell>
          <cell r="AB553">
            <v>148089</v>
          </cell>
          <cell r="AC553">
            <v>148089</v>
          </cell>
          <cell r="AD553">
            <v>148089</v>
          </cell>
          <cell r="AE553">
            <v>148089</v>
          </cell>
          <cell r="AF553">
            <v>148089</v>
          </cell>
          <cell r="AG553">
            <v>148089</v>
          </cell>
          <cell r="AH553">
            <v>148089</v>
          </cell>
          <cell r="AI553">
            <v>148089</v>
          </cell>
          <cell r="AJ553">
            <v>148089</v>
          </cell>
          <cell r="AK553">
            <v>1777068</v>
          </cell>
        </row>
        <row r="554">
          <cell r="E554">
            <v>29737</v>
          </cell>
          <cell r="F554" t="str">
            <v>PO.13739-2013  TOW BAR 16059/C1</v>
          </cell>
          <cell r="G554">
            <v>15</v>
          </cell>
          <cell r="H554" t="str">
            <v>OPE.B16.KEL2</v>
          </cell>
          <cell r="I554" t="str">
            <v>16059/C1</v>
          </cell>
          <cell r="J554">
            <v>41500</v>
          </cell>
          <cell r="K554">
            <v>46965</v>
          </cell>
          <cell r="L554">
            <v>29</v>
          </cell>
          <cell r="M554">
            <v>180</v>
          </cell>
          <cell r="N554">
            <v>151</v>
          </cell>
          <cell r="O554">
            <v>18579811</v>
          </cell>
          <cell r="P554">
            <v>11163786</v>
          </cell>
          <cell r="Q554">
            <v>85875</v>
          </cell>
          <cell r="R554">
            <v>772875</v>
          </cell>
          <cell r="T554">
            <v>85875</v>
          </cell>
          <cell r="U554">
            <v>85875</v>
          </cell>
          <cell r="V554">
            <v>85875</v>
          </cell>
          <cell r="W554">
            <v>1030500</v>
          </cell>
          <cell r="Y554">
            <v>85875</v>
          </cell>
          <cell r="Z554">
            <v>85875</v>
          </cell>
          <cell r="AA554">
            <v>85875</v>
          </cell>
          <cell r="AB554">
            <v>85875</v>
          </cell>
          <cell r="AC554">
            <v>85875</v>
          </cell>
          <cell r="AD554">
            <v>85875</v>
          </cell>
          <cell r="AE554">
            <v>85875</v>
          </cell>
          <cell r="AF554">
            <v>85875</v>
          </cell>
          <cell r="AG554">
            <v>85875</v>
          </cell>
          <cell r="AH554">
            <v>85875</v>
          </cell>
          <cell r="AI554">
            <v>85875</v>
          </cell>
          <cell r="AJ554">
            <v>85875</v>
          </cell>
          <cell r="AK554">
            <v>1030500</v>
          </cell>
        </row>
        <row r="555">
          <cell r="E555">
            <v>29738</v>
          </cell>
          <cell r="F555" t="str">
            <v>PO.13739-2013  TOW BAR 16059/C2</v>
          </cell>
          <cell r="G555">
            <v>15</v>
          </cell>
          <cell r="H555" t="str">
            <v>OPE.B16.KEL2</v>
          </cell>
          <cell r="I555" t="str">
            <v>16059/C2</v>
          </cell>
          <cell r="J555">
            <v>41500</v>
          </cell>
          <cell r="K555">
            <v>46965</v>
          </cell>
          <cell r="L555">
            <v>29</v>
          </cell>
          <cell r="M555">
            <v>180</v>
          </cell>
          <cell r="N555">
            <v>151</v>
          </cell>
          <cell r="O555">
            <v>10619095</v>
          </cell>
          <cell r="P555">
            <v>6380545</v>
          </cell>
          <cell r="Q555">
            <v>49081</v>
          </cell>
          <cell r="R555">
            <v>441729</v>
          </cell>
          <cell r="T555">
            <v>49081</v>
          </cell>
          <cell r="U555">
            <v>49081</v>
          </cell>
          <cell r="V555">
            <v>49081</v>
          </cell>
          <cell r="W555">
            <v>588972</v>
          </cell>
          <cell r="Y555">
            <v>49081</v>
          </cell>
          <cell r="Z555">
            <v>49081</v>
          </cell>
          <cell r="AA555">
            <v>49081</v>
          </cell>
          <cell r="AB555">
            <v>49081</v>
          </cell>
          <cell r="AC555">
            <v>49081</v>
          </cell>
          <cell r="AD555">
            <v>49081</v>
          </cell>
          <cell r="AE555">
            <v>49081</v>
          </cell>
          <cell r="AF555">
            <v>49081</v>
          </cell>
          <cell r="AG555">
            <v>49081</v>
          </cell>
          <cell r="AH555">
            <v>49081</v>
          </cell>
          <cell r="AI555">
            <v>49081</v>
          </cell>
          <cell r="AJ555">
            <v>49081</v>
          </cell>
          <cell r="AK555">
            <v>588972</v>
          </cell>
        </row>
        <row r="556">
          <cell r="E556">
            <v>29739</v>
          </cell>
          <cell r="F556" t="str">
            <v>PO.13739-2013  TOW BAR 16065</v>
          </cell>
          <cell r="G556">
            <v>15</v>
          </cell>
          <cell r="H556" t="str">
            <v>OPE.B16.KEL2</v>
          </cell>
          <cell r="I556">
            <v>16065</v>
          </cell>
          <cell r="J556">
            <v>41500</v>
          </cell>
          <cell r="K556">
            <v>46965</v>
          </cell>
          <cell r="L556">
            <v>29</v>
          </cell>
          <cell r="M556">
            <v>180</v>
          </cell>
          <cell r="N556">
            <v>151</v>
          </cell>
          <cell r="O556">
            <v>36391064</v>
          </cell>
          <cell r="P556">
            <v>21865773</v>
          </cell>
          <cell r="Q556">
            <v>168198</v>
          </cell>
          <cell r="R556">
            <v>1513782</v>
          </cell>
          <cell r="T556">
            <v>168198</v>
          </cell>
          <cell r="U556">
            <v>168198</v>
          </cell>
          <cell r="V556">
            <v>168198</v>
          </cell>
          <cell r="W556">
            <v>2018376</v>
          </cell>
          <cell r="Y556">
            <v>168198</v>
          </cell>
          <cell r="Z556">
            <v>168198</v>
          </cell>
          <cell r="AA556">
            <v>168198</v>
          </cell>
          <cell r="AB556">
            <v>168198</v>
          </cell>
          <cell r="AC556">
            <v>168198</v>
          </cell>
          <cell r="AD556">
            <v>168198</v>
          </cell>
          <cell r="AE556">
            <v>168198</v>
          </cell>
          <cell r="AF556">
            <v>168198</v>
          </cell>
          <cell r="AG556">
            <v>168198</v>
          </cell>
          <cell r="AH556">
            <v>168198</v>
          </cell>
          <cell r="AI556">
            <v>168198</v>
          </cell>
          <cell r="AJ556">
            <v>168198</v>
          </cell>
          <cell r="AK556">
            <v>2018376</v>
          </cell>
        </row>
        <row r="557">
          <cell r="E557">
            <v>29740</v>
          </cell>
          <cell r="F557" t="str">
            <v>PO.13739-2013  TOW BAR 16065/C1</v>
          </cell>
          <cell r="G557">
            <v>15</v>
          </cell>
          <cell r="H557" t="str">
            <v>OPE.B16.KEL2</v>
          </cell>
          <cell r="I557" t="str">
            <v>16065/C1</v>
          </cell>
          <cell r="J557">
            <v>41500</v>
          </cell>
          <cell r="K557">
            <v>46965</v>
          </cell>
          <cell r="L557">
            <v>29</v>
          </cell>
          <cell r="M557">
            <v>180</v>
          </cell>
          <cell r="N557">
            <v>151</v>
          </cell>
          <cell r="O557">
            <v>33192500</v>
          </cell>
          <cell r="P557">
            <v>19943885</v>
          </cell>
          <cell r="Q557">
            <v>153415</v>
          </cell>
          <cell r="R557">
            <v>1380735</v>
          </cell>
          <cell r="T557">
            <v>153415</v>
          </cell>
          <cell r="U557">
            <v>153415</v>
          </cell>
          <cell r="V557">
            <v>153415</v>
          </cell>
          <cell r="W557">
            <v>1840980</v>
          </cell>
          <cell r="Y557">
            <v>153415</v>
          </cell>
          <cell r="Z557">
            <v>153415</v>
          </cell>
          <cell r="AA557">
            <v>153415</v>
          </cell>
          <cell r="AB557">
            <v>153415</v>
          </cell>
          <cell r="AC557">
            <v>153415</v>
          </cell>
          <cell r="AD557">
            <v>153415</v>
          </cell>
          <cell r="AE557">
            <v>153415</v>
          </cell>
          <cell r="AF557">
            <v>153415</v>
          </cell>
          <cell r="AG557">
            <v>153415</v>
          </cell>
          <cell r="AH557">
            <v>153415</v>
          </cell>
          <cell r="AI557">
            <v>153415</v>
          </cell>
          <cell r="AJ557">
            <v>153415</v>
          </cell>
          <cell r="AK557">
            <v>1840980</v>
          </cell>
        </row>
        <row r="558">
          <cell r="E558">
            <v>29769</v>
          </cell>
          <cell r="F558" t="str">
            <v>PO.12230-2012  WORKING STEP 21007</v>
          </cell>
          <cell r="G558">
            <v>10</v>
          </cell>
          <cell r="H558" t="str">
            <v>OPE.B20.KEL2</v>
          </cell>
          <cell r="I558">
            <v>21007</v>
          </cell>
          <cell r="J558">
            <v>41197</v>
          </cell>
          <cell r="K558">
            <v>44834</v>
          </cell>
          <cell r="L558">
            <v>39</v>
          </cell>
          <cell r="M558">
            <v>120</v>
          </cell>
          <cell r="N558">
            <v>81</v>
          </cell>
          <cell r="O558">
            <v>6996200</v>
          </cell>
          <cell r="P558">
            <v>3077031</v>
          </cell>
          <cell r="Q558">
            <v>51284</v>
          </cell>
          <cell r="R558">
            <v>461556</v>
          </cell>
          <cell r="T558">
            <v>51284</v>
          </cell>
          <cell r="U558">
            <v>51284</v>
          </cell>
          <cell r="V558">
            <v>51284</v>
          </cell>
          <cell r="W558">
            <v>615408</v>
          </cell>
          <cell r="Y558">
            <v>51284</v>
          </cell>
          <cell r="Z558">
            <v>51284</v>
          </cell>
          <cell r="AA558">
            <v>51284</v>
          </cell>
          <cell r="AB558">
            <v>51284</v>
          </cell>
          <cell r="AC558">
            <v>51284</v>
          </cell>
          <cell r="AD558">
            <v>51284</v>
          </cell>
          <cell r="AE558">
            <v>51284</v>
          </cell>
          <cell r="AF558">
            <v>51284</v>
          </cell>
          <cell r="AG558">
            <v>51284</v>
          </cell>
          <cell r="AH558">
            <v>51284</v>
          </cell>
          <cell r="AI558">
            <v>51284</v>
          </cell>
          <cell r="AJ558">
            <v>51284</v>
          </cell>
          <cell r="AK558">
            <v>615408</v>
          </cell>
        </row>
        <row r="559">
          <cell r="E559">
            <v>29770</v>
          </cell>
          <cell r="F559" t="str">
            <v>PO.12230-2012  WORKING STEP 21008</v>
          </cell>
          <cell r="G559">
            <v>10</v>
          </cell>
          <cell r="H559" t="str">
            <v>OPE.B20.KEL2</v>
          </cell>
          <cell r="I559">
            <v>21008</v>
          </cell>
          <cell r="J559">
            <v>41197</v>
          </cell>
          <cell r="K559">
            <v>44834</v>
          </cell>
          <cell r="L559">
            <v>39</v>
          </cell>
          <cell r="M559">
            <v>120</v>
          </cell>
          <cell r="N559">
            <v>81</v>
          </cell>
          <cell r="O559">
            <v>6996200</v>
          </cell>
          <cell r="P559">
            <v>3077031</v>
          </cell>
          <cell r="Q559">
            <v>51284</v>
          </cell>
          <cell r="R559">
            <v>461556</v>
          </cell>
          <cell r="T559">
            <v>51284</v>
          </cell>
          <cell r="U559">
            <v>51284</v>
          </cell>
          <cell r="V559">
            <v>51284</v>
          </cell>
          <cell r="W559">
            <v>615408</v>
          </cell>
          <cell r="Y559">
            <v>51284</v>
          </cell>
          <cell r="Z559">
            <v>51284</v>
          </cell>
          <cell r="AA559">
            <v>51284</v>
          </cell>
          <cell r="AB559">
            <v>51284</v>
          </cell>
          <cell r="AC559">
            <v>51284</v>
          </cell>
          <cell r="AD559">
            <v>51284</v>
          </cell>
          <cell r="AE559">
            <v>51284</v>
          </cell>
          <cell r="AF559">
            <v>51284</v>
          </cell>
          <cell r="AG559">
            <v>51284</v>
          </cell>
          <cell r="AH559">
            <v>51284</v>
          </cell>
          <cell r="AI559">
            <v>51284</v>
          </cell>
          <cell r="AJ559">
            <v>51284</v>
          </cell>
          <cell r="AK559">
            <v>615408</v>
          </cell>
        </row>
        <row r="560">
          <cell r="E560">
            <v>30690</v>
          </cell>
          <cell r="F560" t="str">
            <v>PO.15691-2013 WORKING STEP W/HAND RAIL F/B777 KLM 21029</v>
          </cell>
          <cell r="G560">
            <v>10</v>
          </cell>
          <cell r="H560" t="str">
            <v>OPE.B20.KEL2</v>
          </cell>
          <cell r="J560">
            <v>41513</v>
          </cell>
          <cell r="K560">
            <v>45138</v>
          </cell>
          <cell r="L560">
            <v>29</v>
          </cell>
          <cell r="M560">
            <v>120</v>
          </cell>
          <cell r="N560">
            <v>91</v>
          </cell>
          <cell r="O560">
            <v>7000000</v>
          </cell>
          <cell r="P560">
            <v>3758011</v>
          </cell>
          <cell r="Q560">
            <v>53686</v>
          </cell>
          <cell r="R560">
            <v>483174</v>
          </cell>
          <cell r="T560">
            <v>53686</v>
          </cell>
          <cell r="U560">
            <v>53686</v>
          </cell>
          <cell r="V560">
            <v>53686</v>
          </cell>
          <cell r="W560">
            <v>644232</v>
          </cell>
          <cell r="Y560">
            <v>53686</v>
          </cell>
          <cell r="Z560">
            <v>53686</v>
          </cell>
          <cell r="AA560">
            <v>53686</v>
          </cell>
          <cell r="AB560">
            <v>53686</v>
          </cell>
          <cell r="AC560">
            <v>53686</v>
          </cell>
          <cell r="AD560">
            <v>53686</v>
          </cell>
          <cell r="AE560">
            <v>53686</v>
          </cell>
          <cell r="AF560">
            <v>53686</v>
          </cell>
          <cell r="AG560">
            <v>53686</v>
          </cell>
          <cell r="AH560">
            <v>53686</v>
          </cell>
          <cell r="AI560">
            <v>53686</v>
          </cell>
          <cell r="AJ560">
            <v>53686</v>
          </cell>
          <cell r="AK560">
            <v>644232</v>
          </cell>
        </row>
        <row r="561">
          <cell r="E561">
            <v>30691</v>
          </cell>
          <cell r="F561" t="str">
            <v>PO.15691-2013 WORKING STEP W/HAND RAIL F/B777 KLM 21030</v>
          </cell>
          <cell r="G561">
            <v>10</v>
          </cell>
          <cell r="H561" t="str">
            <v>OPE.B20.KEL2</v>
          </cell>
          <cell r="J561">
            <v>41513</v>
          </cell>
          <cell r="K561">
            <v>45138</v>
          </cell>
          <cell r="L561">
            <v>29</v>
          </cell>
          <cell r="M561">
            <v>120</v>
          </cell>
          <cell r="N561">
            <v>91</v>
          </cell>
          <cell r="O561">
            <v>7000000</v>
          </cell>
          <cell r="P561">
            <v>3758011</v>
          </cell>
          <cell r="Q561">
            <v>53686</v>
          </cell>
          <cell r="R561">
            <v>483174</v>
          </cell>
          <cell r="T561">
            <v>53686</v>
          </cell>
          <cell r="U561">
            <v>53686</v>
          </cell>
          <cell r="V561">
            <v>53686</v>
          </cell>
          <cell r="W561">
            <v>644232</v>
          </cell>
          <cell r="Y561">
            <v>53686</v>
          </cell>
          <cell r="Z561">
            <v>53686</v>
          </cell>
          <cell r="AA561">
            <v>53686</v>
          </cell>
          <cell r="AB561">
            <v>53686</v>
          </cell>
          <cell r="AC561">
            <v>53686</v>
          </cell>
          <cell r="AD561">
            <v>53686</v>
          </cell>
          <cell r="AE561">
            <v>53686</v>
          </cell>
          <cell r="AF561">
            <v>53686</v>
          </cell>
          <cell r="AG561">
            <v>53686</v>
          </cell>
          <cell r="AH561">
            <v>53686</v>
          </cell>
          <cell r="AI561">
            <v>53686</v>
          </cell>
          <cell r="AJ561">
            <v>53686</v>
          </cell>
          <cell r="AK561">
            <v>644232</v>
          </cell>
        </row>
        <row r="562">
          <cell r="E562">
            <v>30721</v>
          </cell>
          <cell r="F562" t="str">
            <v>PO.14618-2013  TOWING TRACTOR 03023</v>
          </cell>
          <cell r="G562">
            <v>15</v>
          </cell>
          <cell r="H562" t="str">
            <v>OPE.B03.KEL2</v>
          </cell>
          <cell r="I562" t="str">
            <v>03023</v>
          </cell>
          <cell r="J562">
            <v>41516</v>
          </cell>
          <cell r="K562">
            <v>46965</v>
          </cell>
          <cell r="L562">
            <v>29</v>
          </cell>
          <cell r="M562">
            <v>180</v>
          </cell>
          <cell r="N562">
            <v>151</v>
          </cell>
          <cell r="O562">
            <v>347616000</v>
          </cell>
          <cell r="P562">
            <v>208866951</v>
          </cell>
          <cell r="Q562">
            <v>1606669</v>
          </cell>
          <cell r="R562">
            <v>14460021</v>
          </cell>
          <cell r="T562">
            <v>1606669</v>
          </cell>
          <cell r="U562">
            <v>1606669</v>
          </cell>
          <cell r="V562">
            <v>1606669</v>
          </cell>
          <cell r="W562">
            <v>19280028</v>
          </cell>
          <cell r="Y562">
            <v>1606669</v>
          </cell>
          <cell r="Z562">
            <v>1606669</v>
          </cell>
          <cell r="AA562">
            <v>1606669</v>
          </cell>
          <cell r="AB562">
            <v>1606669</v>
          </cell>
          <cell r="AC562">
            <v>1606669</v>
          </cell>
          <cell r="AD562">
            <v>1606669</v>
          </cell>
          <cell r="AE562">
            <v>1606669</v>
          </cell>
          <cell r="AF562">
            <v>1606669</v>
          </cell>
          <cell r="AG562">
            <v>1606669</v>
          </cell>
          <cell r="AH562">
            <v>1606669</v>
          </cell>
          <cell r="AI562">
            <v>1606669</v>
          </cell>
          <cell r="AJ562">
            <v>1606669</v>
          </cell>
          <cell r="AK562">
            <v>19280028</v>
          </cell>
        </row>
        <row r="563">
          <cell r="E563">
            <v>30722</v>
          </cell>
          <cell r="F563" t="str">
            <v>PO.14618-2013  TOWING TRACTOR 03014</v>
          </cell>
          <cell r="G563">
            <v>15</v>
          </cell>
          <cell r="H563" t="str">
            <v>OPE.B03.KEL2</v>
          </cell>
          <cell r="I563" t="str">
            <v>03014</v>
          </cell>
          <cell r="J563">
            <v>41516</v>
          </cell>
          <cell r="K563">
            <v>46965</v>
          </cell>
          <cell r="L563">
            <v>29</v>
          </cell>
          <cell r="M563">
            <v>180</v>
          </cell>
          <cell r="N563">
            <v>151</v>
          </cell>
          <cell r="O563">
            <v>347616000</v>
          </cell>
          <cell r="P563">
            <v>208866951</v>
          </cell>
          <cell r="Q563">
            <v>1606669</v>
          </cell>
          <cell r="R563">
            <v>14460021</v>
          </cell>
          <cell r="T563">
            <v>1606669</v>
          </cell>
          <cell r="U563">
            <v>1606669</v>
          </cell>
          <cell r="V563">
            <v>1606669</v>
          </cell>
          <cell r="W563">
            <v>19280028</v>
          </cell>
          <cell r="Y563">
            <v>1606669</v>
          </cell>
          <cell r="Z563">
            <v>1606669</v>
          </cell>
          <cell r="AA563">
            <v>1606669</v>
          </cell>
          <cell r="AB563">
            <v>1606669</v>
          </cell>
          <cell r="AC563">
            <v>1606669</v>
          </cell>
          <cell r="AD563">
            <v>1606669</v>
          </cell>
          <cell r="AE563">
            <v>1606669</v>
          </cell>
          <cell r="AF563">
            <v>1606669</v>
          </cell>
          <cell r="AG563">
            <v>1606669</v>
          </cell>
          <cell r="AH563">
            <v>1606669</v>
          </cell>
          <cell r="AI563">
            <v>1606669</v>
          </cell>
          <cell r="AJ563">
            <v>1606669</v>
          </cell>
          <cell r="AK563">
            <v>19280028</v>
          </cell>
        </row>
        <row r="564">
          <cell r="E564">
            <v>32616</v>
          </cell>
          <cell r="F564" t="str">
            <v>PO.14353-2013  MAIN DECK LOADER 01005</v>
          </cell>
          <cell r="G564">
            <v>15</v>
          </cell>
          <cell r="H564" t="str">
            <v>OPE.B01.KEL2</v>
          </cell>
          <cell r="I564" t="str">
            <v>01005</v>
          </cell>
          <cell r="J564">
            <v>41571</v>
          </cell>
          <cell r="K564">
            <v>47026</v>
          </cell>
          <cell r="L564">
            <v>27</v>
          </cell>
          <cell r="M564">
            <v>180</v>
          </cell>
          <cell r="N564">
            <v>153</v>
          </cell>
          <cell r="O564">
            <v>7520771239</v>
          </cell>
          <cell r="P564">
            <v>4663615510</v>
          </cell>
          <cell r="Q564">
            <v>35330420</v>
          </cell>
          <cell r="R564">
            <v>317973780</v>
          </cell>
          <cell r="T564">
            <v>35330420</v>
          </cell>
          <cell r="U564">
            <v>35330420</v>
          </cell>
          <cell r="V564">
            <v>35330420</v>
          </cell>
          <cell r="W564">
            <v>423965040</v>
          </cell>
          <cell r="Y564">
            <v>35330420</v>
          </cell>
          <cell r="Z564">
            <v>35330420</v>
          </cell>
          <cell r="AA564">
            <v>35330420</v>
          </cell>
          <cell r="AB564">
            <v>35330420</v>
          </cell>
          <cell r="AC564">
            <v>35330420</v>
          </cell>
          <cell r="AD564">
            <v>35330420</v>
          </cell>
          <cell r="AE564">
            <v>35330420</v>
          </cell>
          <cell r="AF564">
            <v>35330420</v>
          </cell>
          <cell r="AG564">
            <v>35330420</v>
          </cell>
          <cell r="AH564">
            <v>35330420</v>
          </cell>
          <cell r="AI564">
            <v>35330420</v>
          </cell>
          <cell r="AJ564">
            <v>35330420</v>
          </cell>
          <cell r="AK564">
            <v>423965040</v>
          </cell>
        </row>
        <row r="565">
          <cell r="E565">
            <v>33627</v>
          </cell>
          <cell r="F565" t="str">
            <v>PO.16388-2013  PAX STEP MANUAL 95027</v>
          </cell>
          <cell r="G565">
            <v>10</v>
          </cell>
          <cell r="H565" t="str">
            <v>OPE.B05.KEL2</v>
          </cell>
          <cell r="I565">
            <v>95027</v>
          </cell>
          <cell r="J565">
            <v>41592</v>
          </cell>
          <cell r="K565">
            <v>45230</v>
          </cell>
          <cell r="L565">
            <v>26</v>
          </cell>
          <cell r="M565">
            <v>120</v>
          </cell>
          <cell r="N565">
            <v>94</v>
          </cell>
          <cell r="O565">
            <v>98000000</v>
          </cell>
          <cell r="P565">
            <v>55494239</v>
          </cell>
          <cell r="Q565">
            <v>760195</v>
          </cell>
          <cell r="R565">
            <v>6841755</v>
          </cell>
          <cell r="T565">
            <v>760195</v>
          </cell>
          <cell r="U565">
            <v>760195</v>
          </cell>
          <cell r="V565">
            <v>760195</v>
          </cell>
          <cell r="W565">
            <v>9122340</v>
          </cell>
          <cell r="Y565">
            <v>760195</v>
          </cell>
          <cell r="Z565">
            <v>760195</v>
          </cell>
          <cell r="AA565">
            <v>760195</v>
          </cell>
          <cell r="AB565">
            <v>760195</v>
          </cell>
          <cell r="AC565">
            <v>760195</v>
          </cell>
          <cell r="AD565">
            <v>760195</v>
          </cell>
          <cell r="AE565">
            <v>760195</v>
          </cell>
          <cell r="AF565">
            <v>760195</v>
          </cell>
          <cell r="AG565">
            <v>760195</v>
          </cell>
          <cell r="AH565">
            <v>760195</v>
          </cell>
          <cell r="AI565">
            <v>760195</v>
          </cell>
          <cell r="AJ565">
            <v>760195</v>
          </cell>
          <cell r="AK565">
            <v>9122340</v>
          </cell>
        </row>
        <row r="566">
          <cell r="E566">
            <v>33628</v>
          </cell>
          <cell r="F566" t="str">
            <v>PO.16388-2013  PAX STEP MANUAL 95033</v>
          </cell>
          <cell r="G566">
            <v>10</v>
          </cell>
          <cell r="H566" t="str">
            <v>OPE.B05.KEL2</v>
          </cell>
          <cell r="I566">
            <v>95033</v>
          </cell>
          <cell r="J566">
            <v>41592</v>
          </cell>
          <cell r="K566">
            <v>45230</v>
          </cell>
          <cell r="L566">
            <v>26</v>
          </cell>
          <cell r="M566">
            <v>120</v>
          </cell>
          <cell r="N566">
            <v>94</v>
          </cell>
          <cell r="O566">
            <v>98000000</v>
          </cell>
          <cell r="P566">
            <v>55494239</v>
          </cell>
          <cell r="Q566">
            <v>760195</v>
          </cell>
          <cell r="R566">
            <v>6841755</v>
          </cell>
          <cell r="T566">
            <v>760195</v>
          </cell>
          <cell r="U566">
            <v>760195</v>
          </cell>
          <cell r="V566">
            <v>760195</v>
          </cell>
          <cell r="W566">
            <v>9122340</v>
          </cell>
          <cell r="Y566">
            <v>760195</v>
          </cell>
          <cell r="Z566">
            <v>760195</v>
          </cell>
          <cell r="AA566">
            <v>760195</v>
          </cell>
          <cell r="AB566">
            <v>760195</v>
          </cell>
          <cell r="AC566">
            <v>760195</v>
          </cell>
          <cell r="AD566">
            <v>760195</v>
          </cell>
          <cell r="AE566">
            <v>760195</v>
          </cell>
          <cell r="AF566">
            <v>760195</v>
          </cell>
          <cell r="AG566">
            <v>760195</v>
          </cell>
          <cell r="AH566">
            <v>760195</v>
          </cell>
          <cell r="AI566">
            <v>760195</v>
          </cell>
          <cell r="AJ566">
            <v>760195</v>
          </cell>
          <cell r="AK566">
            <v>9122340</v>
          </cell>
        </row>
        <row r="567">
          <cell r="E567">
            <v>33681</v>
          </cell>
          <cell r="F567" t="str">
            <v>PO.15408-2013  Invalid Passenger Lift 37004</v>
          </cell>
          <cell r="G567">
            <v>15</v>
          </cell>
          <cell r="H567" t="str">
            <v>OPE.B35.KEL2</v>
          </cell>
          <cell r="I567">
            <v>37004</v>
          </cell>
          <cell r="J567">
            <v>41561</v>
          </cell>
          <cell r="K567">
            <v>47026</v>
          </cell>
          <cell r="L567">
            <v>27</v>
          </cell>
          <cell r="M567">
            <v>180</v>
          </cell>
          <cell r="N567">
            <v>153</v>
          </cell>
          <cell r="O567">
            <v>2062929000</v>
          </cell>
          <cell r="P567">
            <v>1279218232</v>
          </cell>
          <cell r="Q567">
            <v>9691047</v>
          </cell>
          <cell r="R567">
            <v>87219423</v>
          </cell>
          <cell r="T567">
            <v>9691047</v>
          </cell>
          <cell r="U567">
            <v>9691047</v>
          </cell>
          <cell r="V567">
            <v>9691047</v>
          </cell>
          <cell r="W567">
            <v>116292564</v>
          </cell>
          <cell r="Y567">
            <v>9691047</v>
          </cell>
          <cell r="Z567">
            <v>9691047</v>
          </cell>
          <cell r="AA567">
            <v>9691047</v>
          </cell>
          <cell r="AB567">
            <v>9691047</v>
          </cell>
          <cell r="AC567">
            <v>9691047</v>
          </cell>
          <cell r="AD567">
            <v>9691047</v>
          </cell>
          <cell r="AE567">
            <v>9691047</v>
          </cell>
          <cell r="AF567">
            <v>9691047</v>
          </cell>
          <cell r="AG567">
            <v>9691047</v>
          </cell>
          <cell r="AH567">
            <v>9691047</v>
          </cell>
          <cell r="AI567">
            <v>9691047</v>
          </cell>
          <cell r="AJ567">
            <v>9691047</v>
          </cell>
          <cell r="AK567">
            <v>116292564</v>
          </cell>
        </row>
        <row r="568">
          <cell r="E568">
            <v>34076</v>
          </cell>
          <cell r="F568" t="str">
            <v>PO.16519-2013  TOWING TRACTOR 03011</v>
          </cell>
          <cell r="G568">
            <v>15</v>
          </cell>
          <cell r="H568" t="str">
            <v>OPE.B03.KEL2</v>
          </cell>
          <cell r="I568" t="str">
            <v>03011</v>
          </cell>
          <cell r="J568">
            <v>41598</v>
          </cell>
          <cell r="K568">
            <v>47057</v>
          </cell>
          <cell r="L568">
            <v>26</v>
          </cell>
          <cell r="M568">
            <v>180</v>
          </cell>
          <cell r="N568">
            <v>154</v>
          </cell>
          <cell r="O568">
            <v>375383392</v>
          </cell>
          <cell r="P568">
            <v>236392014</v>
          </cell>
          <cell r="Q568">
            <v>1777383</v>
          </cell>
          <cell r="R568">
            <v>15996447</v>
          </cell>
          <cell r="T568">
            <v>1777383</v>
          </cell>
          <cell r="U568">
            <v>1777383</v>
          </cell>
          <cell r="V568">
            <v>1777383</v>
          </cell>
          <cell r="W568">
            <v>21328596</v>
          </cell>
          <cell r="Y568">
            <v>1777383</v>
          </cell>
          <cell r="Z568">
            <v>1777383</v>
          </cell>
          <cell r="AA568">
            <v>1777383</v>
          </cell>
          <cell r="AB568">
            <v>1777383</v>
          </cell>
          <cell r="AC568">
            <v>1777383</v>
          </cell>
          <cell r="AD568">
            <v>1777383</v>
          </cell>
          <cell r="AE568">
            <v>1777383</v>
          </cell>
          <cell r="AF568">
            <v>1777383</v>
          </cell>
          <cell r="AG568">
            <v>1777383</v>
          </cell>
          <cell r="AH568">
            <v>1777383</v>
          </cell>
          <cell r="AI568">
            <v>1777383</v>
          </cell>
          <cell r="AJ568">
            <v>1777383</v>
          </cell>
          <cell r="AK568">
            <v>21328596</v>
          </cell>
        </row>
        <row r="569">
          <cell r="E569">
            <v>35651</v>
          </cell>
          <cell r="F569" t="str">
            <v>PO.14954-2013  TOW BAR 16054</v>
          </cell>
          <cell r="G569">
            <v>15</v>
          </cell>
          <cell r="H569" t="str">
            <v>OPE.B16.KEL2</v>
          </cell>
          <cell r="I569">
            <v>16054</v>
          </cell>
          <cell r="J569">
            <v>41603</v>
          </cell>
          <cell r="K569">
            <v>47057</v>
          </cell>
          <cell r="L569">
            <v>26</v>
          </cell>
          <cell r="M569">
            <v>180</v>
          </cell>
          <cell r="N569">
            <v>154</v>
          </cell>
          <cell r="O569">
            <v>112219300</v>
          </cell>
          <cell r="P569">
            <v>70668413</v>
          </cell>
          <cell r="Q569">
            <v>531341</v>
          </cell>
          <cell r="R569">
            <v>4782069</v>
          </cell>
          <cell r="T569">
            <v>531341</v>
          </cell>
          <cell r="U569">
            <v>531341</v>
          </cell>
          <cell r="V569">
            <v>531341</v>
          </cell>
          <cell r="W569">
            <v>6376092</v>
          </cell>
          <cell r="Y569">
            <v>531341</v>
          </cell>
          <cell r="Z569">
            <v>531341</v>
          </cell>
          <cell r="AA569">
            <v>531341</v>
          </cell>
          <cell r="AB569">
            <v>531341</v>
          </cell>
          <cell r="AC569">
            <v>531341</v>
          </cell>
          <cell r="AD569">
            <v>531341</v>
          </cell>
          <cell r="AE569">
            <v>531341</v>
          </cell>
          <cell r="AF569">
            <v>531341</v>
          </cell>
          <cell r="AG569">
            <v>531341</v>
          </cell>
          <cell r="AH569">
            <v>531341</v>
          </cell>
          <cell r="AI569">
            <v>531341</v>
          </cell>
          <cell r="AJ569">
            <v>531341</v>
          </cell>
          <cell r="AK569">
            <v>6376092</v>
          </cell>
        </row>
        <row r="570">
          <cell r="E570">
            <v>35653</v>
          </cell>
          <cell r="F570" t="str">
            <v>PO.16501-2013  BAGGAGE CART 14338</v>
          </cell>
          <cell r="G570">
            <v>10</v>
          </cell>
          <cell r="H570" t="str">
            <v>OPE.B14.KEL2</v>
          </cell>
          <cell r="I570">
            <v>14338</v>
          </cell>
          <cell r="J570">
            <v>41617</v>
          </cell>
          <cell r="K570">
            <v>45260</v>
          </cell>
          <cell r="L570">
            <v>25</v>
          </cell>
          <cell r="M570">
            <v>120</v>
          </cell>
          <cell r="N570">
            <v>95</v>
          </cell>
          <cell r="O570">
            <v>38083333</v>
          </cell>
          <cell r="P570">
            <v>21939678</v>
          </cell>
          <cell r="Q570">
            <v>296482</v>
          </cell>
          <cell r="R570">
            <v>2668338</v>
          </cell>
          <cell r="T570">
            <v>296482</v>
          </cell>
          <cell r="U570">
            <v>296482</v>
          </cell>
          <cell r="V570">
            <v>296482</v>
          </cell>
          <cell r="W570">
            <v>3557784</v>
          </cell>
          <cell r="Y570">
            <v>296482</v>
          </cell>
          <cell r="Z570">
            <v>296482</v>
          </cell>
          <cell r="AA570">
            <v>296482</v>
          </cell>
          <cell r="AB570">
            <v>296482</v>
          </cell>
          <cell r="AC570">
            <v>296482</v>
          </cell>
          <cell r="AD570">
            <v>296482</v>
          </cell>
          <cell r="AE570">
            <v>296482</v>
          </cell>
          <cell r="AF570">
            <v>296482</v>
          </cell>
          <cell r="AG570">
            <v>296482</v>
          </cell>
          <cell r="AH570">
            <v>296482</v>
          </cell>
          <cell r="AI570">
            <v>296482</v>
          </cell>
          <cell r="AJ570">
            <v>296482</v>
          </cell>
          <cell r="AK570">
            <v>3557784</v>
          </cell>
        </row>
        <row r="571">
          <cell r="E571">
            <v>35654</v>
          </cell>
          <cell r="F571" t="str">
            <v>PO.16501-2013  BAGGAGE CART 14339</v>
          </cell>
          <cell r="G571">
            <v>10</v>
          </cell>
          <cell r="H571" t="str">
            <v>OPE.B14.KEL2</v>
          </cell>
          <cell r="I571">
            <v>14339</v>
          </cell>
          <cell r="J571">
            <v>41617</v>
          </cell>
          <cell r="K571">
            <v>45260</v>
          </cell>
          <cell r="L571">
            <v>25</v>
          </cell>
          <cell r="M571">
            <v>120</v>
          </cell>
          <cell r="N571">
            <v>95</v>
          </cell>
          <cell r="O571">
            <v>38083333</v>
          </cell>
          <cell r="P571">
            <v>21939678</v>
          </cell>
          <cell r="Q571">
            <v>296482</v>
          </cell>
          <cell r="R571">
            <v>2668338</v>
          </cell>
          <cell r="T571">
            <v>296482</v>
          </cell>
          <cell r="U571">
            <v>296482</v>
          </cell>
          <cell r="V571">
            <v>296482</v>
          </cell>
          <cell r="W571">
            <v>3557784</v>
          </cell>
          <cell r="Y571">
            <v>296482</v>
          </cell>
          <cell r="Z571">
            <v>296482</v>
          </cell>
          <cell r="AA571">
            <v>296482</v>
          </cell>
          <cell r="AB571">
            <v>296482</v>
          </cell>
          <cell r="AC571">
            <v>296482</v>
          </cell>
          <cell r="AD571">
            <v>296482</v>
          </cell>
          <cell r="AE571">
            <v>296482</v>
          </cell>
          <cell r="AF571">
            <v>296482</v>
          </cell>
          <cell r="AG571">
            <v>296482</v>
          </cell>
          <cell r="AH571">
            <v>296482</v>
          </cell>
          <cell r="AI571">
            <v>296482</v>
          </cell>
          <cell r="AJ571">
            <v>296482</v>
          </cell>
          <cell r="AK571">
            <v>3557784</v>
          </cell>
        </row>
        <row r="572">
          <cell r="E572">
            <v>35655</v>
          </cell>
          <cell r="F572" t="str">
            <v>PO.16501-2013  BAGGAGE CART 14340</v>
          </cell>
          <cell r="G572">
            <v>10</v>
          </cell>
          <cell r="H572" t="str">
            <v>OPE.B14.KEL2</v>
          </cell>
          <cell r="I572">
            <v>14340</v>
          </cell>
          <cell r="J572">
            <v>41617</v>
          </cell>
          <cell r="K572">
            <v>45260</v>
          </cell>
          <cell r="L572">
            <v>25</v>
          </cell>
          <cell r="M572">
            <v>120</v>
          </cell>
          <cell r="N572">
            <v>95</v>
          </cell>
          <cell r="O572">
            <v>38083333</v>
          </cell>
          <cell r="P572">
            <v>21939678</v>
          </cell>
          <cell r="Q572">
            <v>296482</v>
          </cell>
          <cell r="R572">
            <v>2668338</v>
          </cell>
          <cell r="T572">
            <v>296482</v>
          </cell>
          <cell r="U572">
            <v>296482</v>
          </cell>
          <cell r="V572">
            <v>296482</v>
          </cell>
          <cell r="W572">
            <v>3557784</v>
          </cell>
          <cell r="Y572">
            <v>296482</v>
          </cell>
          <cell r="Z572">
            <v>296482</v>
          </cell>
          <cell r="AA572">
            <v>296482</v>
          </cell>
          <cell r="AB572">
            <v>296482</v>
          </cell>
          <cell r="AC572">
            <v>296482</v>
          </cell>
          <cell r="AD572">
            <v>296482</v>
          </cell>
          <cell r="AE572">
            <v>296482</v>
          </cell>
          <cell r="AF572">
            <v>296482</v>
          </cell>
          <cell r="AG572">
            <v>296482</v>
          </cell>
          <cell r="AH572">
            <v>296482</v>
          </cell>
          <cell r="AI572">
            <v>296482</v>
          </cell>
          <cell r="AJ572">
            <v>296482</v>
          </cell>
          <cell r="AK572">
            <v>3557784</v>
          </cell>
        </row>
        <row r="573">
          <cell r="E573">
            <v>35656</v>
          </cell>
          <cell r="F573" t="str">
            <v>PO.16501-2013  BAGGAGE CART 14341</v>
          </cell>
          <cell r="G573">
            <v>10</v>
          </cell>
          <cell r="H573" t="str">
            <v>OPE.B14.KEL2</v>
          </cell>
          <cell r="I573">
            <v>14341</v>
          </cell>
          <cell r="J573">
            <v>41617</v>
          </cell>
          <cell r="K573">
            <v>45260</v>
          </cell>
          <cell r="L573">
            <v>25</v>
          </cell>
          <cell r="M573">
            <v>120</v>
          </cell>
          <cell r="N573">
            <v>95</v>
          </cell>
          <cell r="O573">
            <v>38083333</v>
          </cell>
          <cell r="P573">
            <v>21939678</v>
          </cell>
          <cell r="Q573">
            <v>296482</v>
          </cell>
          <cell r="R573">
            <v>2668338</v>
          </cell>
          <cell r="T573">
            <v>296482</v>
          </cell>
          <cell r="U573">
            <v>296482</v>
          </cell>
          <cell r="V573">
            <v>296482</v>
          </cell>
          <cell r="W573">
            <v>3557784</v>
          </cell>
          <cell r="Y573">
            <v>296482</v>
          </cell>
          <cell r="Z573">
            <v>296482</v>
          </cell>
          <cell r="AA573">
            <v>296482</v>
          </cell>
          <cell r="AB573">
            <v>296482</v>
          </cell>
          <cell r="AC573">
            <v>296482</v>
          </cell>
          <cell r="AD573">
            <v>296482</v>
          </cell>
          <cell r="AE573">
            <v>296482</v>
          </cell>
          <cell r="AF573">
            <v>296482</v>
          </cell>
          <cell r="AG573">
            <v>296482</v>
          </cell>
          <cell r="AH573">
            <v>296482</v>
          </cell>
          <cell r="AI573">
            <v>296482</v>
          </cell>
          <cell r="AJ573">
            <v>296482</v>
          </cell>
          <cell r="AK573">
            <v>3557784</v>
          </cell>
        </row>
        <row r="574">
          <cell r="E574">
            <v>35657</v>
          </cell>
          <cell r="F574" t="str">
            <v>PO.16501-2013  BAGGAGE CART 14342</v>
          </cell>
          <cell r="G574">
            <v>10</v>
          </cell>
          <cell r="H574" t="str">
            <v>OPE.B14.KEL2</v>
          </cell>
          <cell r="I574">
            <v>14342</v>
          </cell>
          <cell r="J574">
            <v>41617</v>
          </cell>
          <cell r="K574">
            <v>45260</v>
          </cell>
          <cell r="L574">
            <v>25</v>
          </cell>
          <cell r="M574">
            <v>120</v>
          </cell>
          <cell r="N574">
            <v>95</v>
          </cell>
          <cell r="O574">
            <v>38083333</v>
          </cell>
          <cell r="P574">
            <v>21939678</v>
          </cell>
          <cell r="Q574">
            <v>296482</v>
          </cell>
          <cell r="R574">
            <v>2668338</v>
          </cell>
          <cell r="T574">
            <v>296482</v>
          </cell>
          <cell r="U574">
            <v>296482</v>
          </cell>
          <cell r="V574">
            <v>296482</v>
          </cell>
          <cell r="W574">
            <v>3557784</v>
          </cell>
          <cell r="Y574">
            <v>296482</v>
          </cell>
          <cell r="Z574">
            <v>296482</v>
          </cell>
          <cell r="AA574">
            <v>296482</v>
          </cell>
          <cell r="AB574">
            <v>296482</v>
          </cell>
          <cell r="AC574">
            <v>296482</v>
          </cell>
          <cell r="AD574">
            <v>296482</v>
          </cell>
          <cell r="AE574">
            <v>296482</v>
          </cell>
          <cell r="AF574">
            <v>296482</v>
          </cell>
          <cell r="AG574">
            <v>296482</v>
          </cell>
          <cell r="AH574">
            <v>296482</v>
          </cell>
          <cell r="AI574">
            <v>296482</v>
          </cell>
          <cell r="AJ574">
            <v>296482</v>
          </cell>
          <cell r="AK574">
            <v>3557784</v>
          </cell>
        </row>
        <row r="575">
          <cell r="E575">
            <v>35658</v>
          </cell>
          <cell r="F575" t="str">
            <v>PO.16501-2013  BAGGAGE CART 14343</v>
          </cell>
          <cell r="G575">
            <v>10</v>
          </cell>
          <cell r="H575" t="str">
            <v>OPE.B14.KEL2</v>
          </cell>
          <cell r="I575">
            <v>14343</v>
          </cell>
          <cell r="J575">
            <v>41617</v>
          </cell>
          <cell r="K575">
            <v>45260</v>
          </cell>
          <cell r="L575">
            <v>25</v>
          </cell>
          <cell r="M575">
            <v>120</v>
          </cell>
          <cell r="N575">
            <v>95</v>
          </cell>
          <cell r="O575">
            <v>38083333</v>
          </cell>
          <cell r="P575">
            <v>21939678</v>
          </cell>
          <cell r="Q575">
            <v>296482</v>
          </cell>
          <cell r="R575">
            <v>2668338</v>
          </cell>
          <cell r="T575">
            <v>296482</v>
          </cell>
          <cell r="U575">
            <v>296482</v>
          </cell>
          <cell r="V575">
            <v>296482</v>
          </cell>
          <cell r="W575">
            <v>3557784</v>
          </cell>
          <cell r="Y575">
            <v>296482</v>
          </cell>
          <cell r="Z575">
            <v>296482</v>
          </cell>
          <cell r="AA575">
            <v>296482</v>
          </cell>
          <cell r="AB575">
            <v>296482</v>
          </cell>
          <cell r="AC575">
            <v>296482</v>
          </cell>
          <cell r="AD575">
            <v>296482</v>
          </cell>
          <cell r="AE575">
            <v>296482</v>
          </cell>
          <cell r="AF575">
            <v>296482</v>
          </cell>
          <cell r="AG575">
            <v>296482</v>
          </cell>
          <cell r="AH575">
            <v>296482</v>
          </cell>
          <cell r="AI575">
            <v>296482</v>
          </cell>
          <cell r="AJ575">
            <v>296482</v>
          </cell>
          <cell r="AK575">
            <v>3557784</v>
          </cell>
        </row>
        <row r="576">
          <cell r="E576">
            <v>35659</v>
          </cell>
          <cell r="F576" t="str">
            <v>PO.16501-2013  BAGGAGE CART 14344</v>
          </cell>
          <cell r="G576">
            <v>10</v>
          </cell>
          <cell r="H576" t="str">
            <v>OPE.B14.KEL2</v>
          </cell>
          <cell r="I576">
            <v>14344</v>
          </cell>
          <cell r="J576">
            <v>41617</v>
          </cell>
          <cell r="K576">
            <v>45260</v>
          </cell>
          <cell r="L576">
            <v>25</v>
          </cell>
          <cell r="M576">
            <v>120</v>
          </cell>
          <cell r="N576">
            <v>95</v>
          </cell>
          <cell r="O576">
            <v>38083333</v>
          </cell>
          <cell r="P576">
            <v>21939678</v>
          </cell>
          <cell r="Q576">
            <v>296482</v>
          </cell>
          <cell r="R576">
            <v>2668338</v>
          </cell>
          <cell r="T576">
            <v>296482</v>
          </cell>
          <cell r="U576">
            <v>296482</v>
          </cell>
          <cell r="V576">
            <v>296482</v>
          </cell>
          <cell r="W576">
            <v>3557784</v>
          </cell>
          <cell r="Y576">
            <v>296482</v>
          </cell>
          <cell r="Z576">
            <v>296482</v>
          </cell>
          <cell r="AA576">
            <v>296482</v>
          </cell>
          <cell r="AB576">
            <v>296482</v>
          </cell>
          <cell r="AC576">
            <v>296482</v>
          </cell>
          <cell r="AD576">
            <v>296482</v>
          </cell>
          <cell r="AE576">
            <v>296482</v>
          </cell>
          <cell r="AF576">
            <v>296482</v>
          </cell>
          <cell r="AG576">
            <v>296482</v>
          </cell>
          <cell r="AH576">
            <v>296482</v>
          </cell>
          <cell r="AI576">
            <v>296482</v>
          </cell>
          <cell r="AJ576">
            <v>296482</v>
          </cell>
          <cell r="AK576">
            <v>3557784</v>
          </cell>
        </row>
        <row r="577">
          <cell r="E577">
            <v>35660</v>
          </cell>
          <cell r="F577" t="str">
            <v>PO.16501-2013  BAGGAGE CART 14345</v>
          </cell>
          <cell r="G577">
            <v>10</v>
          </cell>
          <cell r="H577" t="str">
            <v>OPE.B14.KEL2</v>
          </cell>
          <cell r="I577">
            <v>14345</v>
          </cell>
          <cell r="J577">
            <v>41617</v>
          </cell>
          <cell r="K577">
            <v>45260</v>
          </cell>
          <cell r="L577">
            <v>25</v>
          </cell>
          <cell r="M577">
            <v>120</v>
          </cell>
          <cell r="N577">
            <v>95</v>
          </cell>
          <cell r="O577">
            <v>38083338</v>
          </cell>
          <cell r="P577">
            <v>21939681</v>
          </cell>
          <cell r="Q577">
            <v>296482</v>
          </cell>
          <cell r="R577">
            <v>2668338</v>
          </cell>
          <cell r="T577">
            <v>296482</v>
          </cell>
          <cell r="U577">
            <v>296482</v>
          </cell>
          <cell r="V577">
            <v>296482</v>
          </cell>
          <cell r="W577">
            <v>3557784</v>
          </cell>
          <cell r="Y577">
            <v>296482</v>
          </cell>
          <cell r="Z577">
            <v>296482</v>
          </cell>
          <cell r="AA577">
            <v>296482</v>
          </cell>
          <cell r="AB577">
            <v>296482</v>
          </cell>
          <cell r="AC577">
            <v>296482</v>
          </cell>
          <cell r="AD577">
            <v>296482</v>
          </cell>
          <cell r="AE577">
            <v>296482</v>
          </cell>
          <cell r="AF577">
            <v>296482</v>
          </cell>
          <cell r="AG577">
            <v>296482</v>
          </cell>
          <cell r="AH577">
            <v>296482</v>
          </cell>
          <cell r="AI577">
            <v>296482</v>
          </cell>
          <cell r="AJ577">
            <v>296482</v>
          </cell>
          <cell r="AK577">
            <v>3557784</v>
          </cell>
        </row>
        <row r="578">
          <cell r="E578">
            <v>35661</v>
          </cell>
          <cell r="F578" t="str">
            <v>PO.16501-2013  BAGGAGE CART 14346</v>
          </cell>
          <cell r="G578">
            <v>10</v>
          </cell>
          <cell r="H578" t="str">
            <v>OPE.B14.KEL2</v>
          </cell>
          <cell r="I578">
            <v>14346</v>
          </cell>
          <cell r="J578">
            <v>41617</v>
          </cell>
          <cell r="K578">
            <v>45260</v>
          </cell>
          <cell r="L578">
            <v>25</v>
          </cell>
          <cell r="M578">
            <v>120</v>
          </cell>
          <cell r="N578">
            <v>95</v>
          </cell>
          <cell r="O578">
            <v>38083333</v>
          </cell>
          <cell r="P578">
            <v>21939678</v>
          </cell>
          <cell r="Q578">
            <v>296482</v>
          </cell>
          <cell r="R578">
            <v>2668338</v>
          </cell>
          <cell r="T578">
            <v>296482</v>
          </cell>
          <cell r="U578">
            <v>296482</v>
          </cell>
          <cell r="V578">
            <v>296482</v>
          </cell>
          <cell r="W578">
            <v>3557784</v>
          </cell>
          <cell r="Y578">
            <v>296482</v>
          </cell>
          <cell r="Z578">
            <v>296482</v>
          </cell>
          <cell r="AA578">
            <v>296482</v>
          </cell>
          <cell r="AB578">
            <v>296482</v>
          </cell>
          <cell r="AC578">
            <v>296482</v>
          </cell>
          <cell r="AD578">
            <v>296482</v>
          </cell>
          <cell r="AE578">
            <v>296482</v>
          </cell>
          <cell r="AF578">
            <v>296482</v>
          </cell>
          <cell r="AG578">
            <v>296482</v>
          </cell>
          <cell r="AH578">
            <v>296482</v>
          </cell>
          <cell r="AI578">
            <v>296482</v>
          </cell>
          <cell r="AJ578">
            <v>296482</v>
          </cell>
          <cell r="AK578">
            <v>3557784</v>
          </cell>
        </row>
        <row r="579">
          <cell r="E579">
            <v>35662</v>
          </cell>
          <cell r="F579" t="str">
            <v>PO.16501-2013  BAGGAGE CART 14347</v>
          </cell>
          <cell r="G579">
            <v>10</v>
          </cell>
          <cell r="H579" t="str">
            <v>OPE.B14.KEL2</v>
          </cell>
          <cell r="I579">
            <v>14347</v>
          </cell>
          <cell r="J579">
            <v>41617</v>
          </cell>
          <cell r="K579">
            <v>45260</v>
          </cell>
          <cell r="L579">
            <v>25</v>
          </cell>
          <cell r="M579">
            <v>120</v>
          </cell>
          <cell r="N579">
            <v>95</v>
          </cell>
          <cell r="O579">
            <v>38083333</v>
          </cell>
          <cell r="P579">
            <v>21939678</v>
          </cell>
          <cell r="Q579">
            <v>296482</v>
          </cell>
          <cell r="R579">
            <v>2668338</v>
          </cell>
          <cell r="T579">
            <v>296482</v>
          </cell>
          <cell r="U579">
            <v>296482</v>
          </cell>
          <cell r="V579">
            <v>296482</v>
          </cell>
          <cell r="W579">
            <v>3557784</v>
          </cell>
          <cell r="Y579">
            <v>296482</v>
          </cell>
          <cell r="Z579">
            <v>296482</v>
          </cell>
          <cell r="AA579">
            <v>296482</v>
          </cell>
          <cell r="AB579">
            <v>296482</v>
          </cell>
          <cell r="AC579">
            <v>296482</v>
          </cell>
          <cell r="AD579">
            <v>296482</v>
          </cell>
          <cell r="AE579">
            <v>296482</v>
          </cell>
          <cell r="AF579">
            <v>296482</v>
          </cell>
          <cell r="AG579">
            <v>296482</v>
          </cell>
          <cell r="AH579">
            <v>296482</v>
          </cell>
          <cell r="AI579">
            <v>296482</v>
          </cell>
          <cell r="AJ579">
            <v>296482</v>
          </cell>
          <cell r="AK579">
            <v>3557784</v>
          </cell>
        </row>
        <row r="580">
          <cell r="E580">
            <v>35663</v>
          </cell>
          <cell r="F580" t="str">
            <v>PO.16501-2013  BAGGAGE CART 14348</v>
          </cell>
          <cell r="G580">
            <v>10</v>
          </cell>
          <cell r="H580" t="str">
            <v>OPE.B14.KEL2</v>
          </cell>
          <cell r="I580">
            <v>14348</v>
          </cell>
          <cell r="J580">
            <v>41617</v>
          </cell>
          <cell r="K580">
            <v>45260</v>
          </cell>
          <cell r="L580">
            <v>25</v>
          </cell>
          <cell r="M580">
            <v>120</v>
          </cell>
          <cell r="N580">
            <v>95</v>
          </cell>
          <cell r="O580">
            <v>38083333</v>
          </cell>
          <cell r="P580">
            <v>21939678</v>
          </cell>
          <cell r="Q580">
            <v>296482</v>
          </cell>
          <cell r="R580">
            <v>2668338</v>
          </cell>
          <cell r="T580">
            <v>296482</v>
          </cell>
          <cell r="U580">
            <v>296482</v>
          </cell>
          <cell r="V580">
            <v>296482</v>
          </cell>
          <cell r="W580">
            <v>3557784</v>
          </cell>
          <cell r="Y580">
            <v>296482</v>
          </cell>
          <cell r="Z580">
            <v>296482</v>
          </cell>
          <cell r="AA580">
            <v>296482</v>
          </cell>
          <cell r="AB580">
            <v>296482</v>
          </cell>
          <cell r="AC580">
            <v>296482</v>
          </cell>
          <cell r="AD580">
            <v>296482</v>
          </cell>
          <cell r="AE580">
            <v>296482</v>
          </cell>
          <cell r="AF580">
            <v>296482</v>
          </cell>
          <cell r="AG580">
            <v>296482</v>
          </cell>
          <cell r="AH580">
            <v>296482</v>
          </cell>
          <cell r="AI580">
            <v>296482</v>
          </cell>
          <cell r="AJ580">
            <v>296482</v>
          </cell>
          <cell r="AK580">
            <v>3557784</v>
          </cell>
        </row>
        <row r="581">
          <cell r="E581">
            <v>35664</v>
          </cell>
          <cell r="F581" t="str">
            <v>PO.16501-2013  BAGGAGE CART 14349</v>
          </cell>
          <cell r="G581">
            <v>10</v>
          </cell>
          <cell r="H581" t="str">
            <v>OPE.B14.KEL2</v>
          </cell>
          <cell r="I581">
            <v>14349</v>
          </cell>
          <cell r="J581">
            <v>41617</v>
          </cell>
          <cell r="K581">
            <v>45260</v>
          </cell>
          <cell r="L581">
            <v>25</v>
          </cell>
          <cell r="M581">
            <v>120</v>
          </cell>
          <cell r="N581">
            <v>95</v>
          </cell>
          <cell r="O581">
            <v>38083333</v>
          </cell>
          <cell r="P581">
            <v>21939678</v>
          </cell>
          <cell r="Q581">
            <v>296482</v>
          </cell>
          <cell r="R581">
            <v>2668338</v>
          </cell>
          <cell r="T581">
            <v>296482</v>
          </cell>
          <cell r="U581">
            <v>296482</v>
          </cell>
          <cell r="V581">
            <v>296482</v>
          </cell>
          <cell r="W581">
            <v>3557784</v>
          </cell>
          <cell r="Y581">
            <v>296482</v>
          </cell>
          <cell r="Z581">
            <v>296482</v>
          </cell>
          <cell r="AA581">
            <v>296482</v>
          </cell>
          <cell r="AB581">
            <v>296482</v>
          </cell>
          <cell r="AC581">
            <v>296482</v>
          </cell>
          <cell r="AD581">
            <v>296482</v>
          </cell>
          <cell r="AE581">
            <v>296482</v>
          </cell>
          <cell r="AF581">
            <v>296482</v>
          </cell>
          <cell r="AG581">
            <v>296482</v>
          </cell>
          <cell r="AH581">
            <v>296482</v>
          </cell>
          <cell r="AI581">
            <v>296482</v>
          </cell>
          <cell r="AJ581">
            <v>296482</v>
          </cell>
          <cell r="AK581">
            <v>3557784</v>
          </cell>
        </row>
        <row r="582">
          <cell r="E582">
            <v>35665</v>
          </cell>
          <cell r="F582" t="str">
            <v>PO.16501-2013  BAGGAGE CART 14350</v>
          </cell>
          <cell r="G582">
            <v>10</v>
          </cell>
          <cell r="H582" t="str">
            <v>OPE.B14.KEL2</v>
          </cell>
          <cell r="I582">
            <v>14350</v>
          </cell>
          <cell r="J582">
            <v>41617</v>
          </cell>
          <cell r="K582">
            <v>45260</v>
          </cell>
          <cell r="L582">
            <v>25</v>
          </cell>
          <cell r="M582">
            <v>120</v>
          </cell>
          <cell r="N582">
            <v>95</v>
          </cell>
          <cell r="O582">
            <v>38083333</v>
          </cell>
          <cell r="P582">
            <v>21939678</v>
          </cell>
          <cell r="Q582">
            <v>296482</v>
          </cell>
          <cell r="R582">
            <v>2668338</v>
          </cell>
          <cell r="T582">
            <v>296482</v>
          </cell>
          <cell r="U582">
            <v>296482</v>
          </cell>
          <cell r="V582">
            <v>296482</v>
          </cell>
          <cell r="W582">
            <v>3557784</v>
          </cell>
          <cell r="Y582">
            <v>296482</v>
          </cell>
          <cell r="Z582">
            <v>296482</v>
          </cell>
          <cell r="AA582">
            <v>296482</v>
          </cell>
          <cell r="AB582">
            <v>296482</v>
          </cell>
          <cell r="AC582">
            <v>296482</v>
          </cell>
          <cell r="AD582">
            <v>296482</v>
          </cell>
          <cell r="AE582">
            <v>296482</v>
          </cell>
          <cell r="AF582">
            <v>296482</v>
          </cell>
          <cell r="AG582">
            <v>296482</v>
          </cell>
          <cell r="AH582">
            <v>296482</v>
          </cell>
          <cell r="AI582">
            <v>296482</v>
          </cell>
          <cell r="AJ582">
            <v>296482</v>
          </cell>
          <cell r="AK582">
            <v>3557784</v>
          </cell>
        </row>
        <row r="583">
          <cell r="E583">
            <v>35666</v>
          </cell>
          <cell r="F583" t="str">
            <v>PO.16501-2013  BAGGAGE CART 14351</v>
          </cell>
          <cell r="G583">
            <v>10</v>
          </cell>
          <cell r="H583" t="str">
            <v>OPE.B14.KEL2</v>
          </cell>
          <cell r="I583">
            <v>14351</v>
          </cell>
          <cell r="J583">
            <v>41617</v>
          </cell>
          <cell r="K583">
            <v>45260</v>
          </cell>
          <cell r="L583">
            <v>25</v>
          </cell>
          <cell r="M583">
            <v>120</v>
          </cell>
          <cell r="N583">
            <v>95</v>
          </cell>
          <cell r="O583">
            <v>38083333</v>
          </cell>
          <cell r="P583">
            <v>21939678</v>
          </cell>
          <cell r="Q583">
            <v>296482</v>
          </cell>
          <cell r="R583">
            <v>2668338</v>
          </cell>
          <cell r="T583">
            <v>296482</v>
          </cell>
          <cell r="U583">
            <v>296482</v>
          </cell>
          <cell r="V583">
            <v>296482</v>
          </cell>
          <cell r="W583">
            <v>3557784</v>
          </cell>
          <cell r="Y583">
            <v>296482</v>
          </cell>
          <cell r="Z583">
            <v>296482</v>
          </cell>
          <cell r="AA583">
            <v>296482</v>
          </cell>
          <cell r="AB583">
            <v>296482</v>
          </cell>
          <cell r="AC583">
            <v>296482</v>
          </cell>
          <cell r="AD583">
            <v>296482</v>
          </cell>
          <cell r="AE583">
            <v>296482</v>
          </cell>
          <cell r="AF583">
            <v>296482</v>
          </cell>
          <cell r="AG583">
            <v>296482</v>
          </cell>
          <cell r="AH583">
            <v>296482</v>
          </cell>
          <cell r="AI583">
            <v>296482</v>
          </cell>
          <cell r="AJ583">
            <v>296482</v>
          </cell>
          <cell r="AK583">
            <v>3557784</v>
          </cell>
        </row>
        <row r="584">
          <cell r="E584">
            <v>35667</v>
          </cell>
          <cell r="F584" t="str">
            <v>PO.16501-2013  BAGGAGE CART 14352</v>
          </cell>
          <cell r="G584">
            <v>10</v>
          </cell>
          <cell r="H584" t="str">
            <v>OPE.B14.KEL2</v>
          </cell>
          <cell r="I584">
            <v>14352</v>
          </cell>
          <cell r="J584">
            <v>41617</v>
          </cell>
          <cell r="K584">
            <v>45260</v>
          </cell>
          <cell r="L584">
            <v>25</v>
          </cell>
          <cell r="M584">
            <v>120</v>
          </cell>
          <cell r="N584">
            <v>95</v>
          </cell>
          <cell r="O584">
            <v>38083333</v>
          </cell>
          <cell r="P584">
            <v>21939678</v>
          </cell>
          <cell r="Q584">
            <v>296482</v>
          </cell>
          <cell r="R584">
            <v>2668338</v>
          </cell>
          <cell r="T584">
            <v>296482</v>
          </cell>
          <cell r="U584">
            <v>296482</v>
          </cell>
          <cell r="V584">
            <v>296482</v>
          </cell>
          <cell r="W584">
            <v>3557784</v>
          </cell>
          <cell r="Y584">
            <v>296482</v>
          </cell>
          <cell r="Z584">
            <v>296482</v>
          </cell>
          <cell r="AA584">
            <v>296482</v>
          </cell>
          <cell r="AB584">
            <v>296482</v>
          </cell>
          <cell r="AC584">
            <v>296482</v>
          </cell>
          <cell r="AD584">
            <v>296482</v>
          </cell>
          <cell r="AE584">
            <v>296482</v>
          </cell>
          <cell r="AF584">
            <v>296482</v>
          </cell>
          <cell r="AG584">
            <v>296482</v>
          </cell>
          <cell r="AH584">
            <v>296482</v>
          </cell>
          <cell r="AI584">
            <v>296482</v>
          </cell>
          <cell r="AJ584">
            <v>296482</v>
          </cell>
          <cell r="AK584">
            <v>3557784</v>
          </cell>
        </row>
        <row r="585">
          <cell r="E585">
            <v>35692</v>
          </cell>
          <cell r="F585" t="str">
            <v>PO.16499-2013  BAGGAGE CART 14353</v>
          </cell>
          <cell r="G585">
            <v>10</v>
          </cell>
          <cell r="H585" t="str">
            <v>OPE.B14.KEL2</v>
          </cell>
          <cell r="I585">
            <v>14353</v>
          </cell>
          <cell r="J585">
            <v>41624</v>
          </cell>
          <cell r="K585">
            <v>45260</v>
          </cell>
          <cell r="L585">
            <v>25</v>
          </cell>
          <cell r="M585">
            <v>120</v>
          </cell>
          <cell r="N585">
            <v>95</v>
          </cell>
          <cell r="O585">
            <v>37750000</v>
          </cell>
          <cell r="P585">
            <v>21747644</v>
          </cell>
          <cell r="Q585">
            <v>293887</v>
          </cell>
          <cell r="R585">
            <v>2644983</v>
          </cell>
          <cell r="T585">
            <v>293887</v>
          </cell>
          <cell r="U585">
            <v>293887</v>
          </cell>
          <cell r="V585">
            <v>293887</v>
          </cell>
          <cell r="W585">
            <v>3526644</v>
          </cell>
          <cell r="Y585">
            <v>293887</v>
          </cell>
          <cell r="Z585">
            <v>293887</v>
          </cell>
          <cell r="AA585">
            <v>293887</v>
          </cell>
          <cell r="AB585">
            <v>293887</v>
          </cell>
          <cell r="AC585">
            <v>293887</v>
          </cell>
          <cell r="AD585">
            <v>293887</v>
          </cell>
          <cell r="AE585">
            <v>293887</v>
          </cell>
          <cell r="AF585">
            <v>293887</v>
          </cell>
          <cell r="AG585">
            <v>293887</v>
          </cell>
          <cell r="AH585">
            <v>293887</v>
          </cell>
          <cell r="AI585">
            <v>293887</v>
          </cell>
          <cell r="AJ585">
            <v>293887</v>
          </cell>
          <cell r="AK585">
            <v>3526644</v>
          </cell>
        </row>
        <row r="586">
          <cell r="E586">
            <v>35693</v>
          </cell>
          <cell r="F586" t="str">
            <v>PO.16499-2013  BAGGAGE CART 14354</v>
          </cell>
          <cell r="G586">
            <v>10</v>
          </cell>
          <cell r="H586" t="str">
            <v>OPE.B14.KEL2</v>
          </cell>
          <cell r="I586">
            <v>14354</v>
          </cell>
          <cell r="J586">
            <v>41624</v>
          </cell>
          <cell r="K586">
            <v>45260</v>
          </cell>
          <cell r="L586">
            <v>25</v>
          </cell>
          <cell r="M586">
            <v>120</v>
          </cell>
          <cell r="N586">
            <v>95</v>
          </cell>
          <cell r="O586">
            <v>37750000</v>
          </cell>
          <cell r="P586">
            <v>21747644</v>
          </cell>
          <cell r="Q586">
            <v>293887</v>
          </cell>
          <cell r="R586">
            <v>2644983</v>
          </cell>
          <cell r="T586">
            <v>293887</v>
          </cell>
          <cell r="U586">
            <v>293887</v>
          </cell>
          <cell r="V586">
            <v>293887</v>
          </cell>
          <cell r="W586">
            <v>3526644</v>
          </cell>
          <cell r="Y586">
            <v>293887</v>
          </cell>
          <cell r="Z586">
            <v>293887</v>
          </cell>
          <cell r="AA586">
            <v>293887</v>
          </cell>
          <cell r="AB586">
            <v>293887</v>
          </cell>
          <cell r="AC586">
            <v>293887</v>
          </cell>
          <cell r="AD586">
            <v>293887</v>
          </cell>
          <cell r="AE586">
            <v>293887</v>
          </cell>
          <cell r="AF586">
            <v>293887</v>
          </cell>
          <cell r="AG586">
            <v>293887</v>
          </cell>
          <cell r="AH586">
            <v>293887</v>
          </cell>
          <cell r="AI586">
            <v>293887</v>
          </cell>
          <cell r="AJ586">
            <v>293887</v>
          </cell>
          <cell r="AK586">
            <v>3526644</v>
          </cell>
        </row>
        <row r="587">
          <cell r="E587">
            <v>35694</v>
          </cell>
          <cell r="F587" t="str">
            <v>PO.16499-2013  BAGGAGE CART 14355</v>
          </cell>
          <cell r="G587">
            <v>10</v>
          </cell>
          <cell r="H587" t="str">
            <v>OPE.B14.KEL2</v>
          </cell>
          <cell r="I587">
            <v>14355</v>
          </cell>
          <cell r="J587">
            <v>41624</v>
          </cell>
          <cell r="K587">
            <v>45260</v>
          </cell>
          <cell r="L587">
            <v>25</v>
          </cell>
          <cell r="M587">
            <v>120</v>
          </cell>
          <cell r="N587">
            <v>95</v>
          </cell>
          <cell r="O587">
            <v>37750000</v>
          </cell>
          <cell r="P587">
            <v>21747644</v>
          </cell>
          <cell r="Q587">
            <v>293887</v>
          </cell>
          <cell r="R587">
            <v>2644983</v>
          </cell>
          <cell r="T587">
            <v>293887</v>
          </cell>
          <cell r="U587">
            <v>293887</v>
          </cell>
          <cell r="V587">
            <v>293887</v>
          </cell>
          <cell r="W587">
            <v>3526644</v>
          </cell>
          <cell r="Y587">
            <v>293887</v>
          </cell>
          <cell r="Z587">
            <v>293887</v>
          </cell>
          <cell r="AA587">
            <v>293887</v>
          </cell>
          <cell r="AB587">
            <v>293887</v>
          </cell>
          <cell r="AC587">
            <v>293887</v>
          </cell>
          <cell r="AD587">
            <v>293887</v>
          </cell>
          <cell r="AE587">
            <v>293887</v>
          </cell>
          <cell r="AF587">
            <v>293887</v>
          </cell>
          <cell r="AG587">
            <v>293887</v>
          </cell>
          <cell r="AH587">
            <v>293887</v>
          </cell>
          <cell r="AI587">
            <v>293887</v>
          </cell>
          <cell r="AJ587">
            <v>293887</v>
          </cell>
          <cell r="AK587">
            <v>3526644</v>
          </cell>
        </row>
        <row r="588">
          <cell r="E588">
            <v>35695</v>
          </cell>
          <cell r="F588" t="str">
            <v>PO.16499-2013  BAGGAGE CART 14356</v>
          </cell>
          <cell r="G588">
            <v>10</v>
          </cell>
          <cell r="H588" t="str">
            <v>OPE.B14.KEL2</v>
          </cell>
          <cell r="I588">
            <v>14356</v>
          </cell>
          <cell r="J588">
            <v>41624</v>
          </cell>
          <cell r="K588">
            <v>45260</v>
          </cell>
          <cell r="L588">
            <v>25</v>
          </cell>
          <cell r="M588">
            <v>120</v>
          </cell>
          <cell r="N588">
            <v>95</v>
          </cell>
          <cell r="O588">
            <v>37750000</v>
          </cell>
          <cell r="P588">
            <v>21747644</v>
          </cell>
          <cell r="Q588">
            <v>293887</v>
          </cell>
          <cell r="R588">
            <v>2644983</v>
          </cell>
          <cell r="T588">
            <v>293887</v>
          </cell>
          <cell r="U588">
            <v>293887</v>
          </cell>
          <cell r="V588">
            <v>293887</v>
          </cell>
          <cell r="W588">
            <v>3526644</v>
          </cell>
          <cell r="Y588">
            <v>293887</v>
          </cell>
          <cell r="Z588">
            <v>293887</v>
          </cell>
          <cell r="AA588">
            <v>293887</v>
          </cell>
          <cell r="AB588">
            <v>293887</v>
          </cell>
          <cell r="AC588">
            <v>293887</v>
          </cell>
          <cell r="AD588">
            <v>293887</v>
          </cell>
          <cell r="AE588">
            <v>293887</v>
          </cell>
          <cell r="AF588">
            <v>293887</v>
          </cell>
          <cell r="AG588">
            <v>293887</v>
          </cell>
          <cell r="AH588">
            <v>293887</v>
          </cell>
          <cell r="AI588">
            <v>293887</v>
          </cell>
          <cell r="AJ588">
            <v>293887</v>
          </cell>
          <cell r="AK588">
            <v>3526644</v>
          </cell>
        </row>
        <row r="589">
          <cell r="E589">
            <v>35696</v>
          </cell>
          <cell r="F589" t="str">
            <v>PO.16499-2013  BAGGAGE CART 14357</v>
          </cell>
          <cell r="G589">
            <v>10</v>
          </cell>
          <cell r="H589" t="str">
            <v>OPE.B14.KEL2</v>
          </cell>
          <cell r="I589">
            <v>14357</v>
          </cell>
          <cell r="J589">
            <v>41624</v>
          </cell>
          <cell r="K589">
            <v>45260</v>
          </cell>
          <cell r="L589">
            <v>25</v>
          </cell>
          <cell r="M589">
            <v>120</v>
          </cell>
          <cell r="N589">
            <v>95</v>
          </cell>
          <cell r="O589">
            <v>37750000</v>
          </cell>
          <cell r="P589">
            <v>21747644</v>
          </cell>
          <cell r="Q589">
            <v>293887</v>
          </cell>
          <cell r="R589">
            <v>2644983</v>
          </cell>
          <cell r="T589">
            <v>293887</v>
          </cell>
          <cell r="U589">
            <v>293887</v>
          </cell>
          <cell r="V589">
            <v>293887</v>
          </cell>
          <cell r="W589">
            <v>3526644</v>
          </cell>
          <cell r="Y589">
            <v>293887</v>
          </cell>
          <cell r="Z589">
            <v>293887</v>
          </cell>
          <cell r="AA589">
            <v>293887</v>
          </cell>
          <cell r="AB589">
            <v>293887</v>
          </cell>
          <cell r="AC589">
            <v>293887</v>
          </cell>
          <cell r="AD589">
            <v>293887</v>
          </cell>
          <cell r="AE589">
            <v>293887</v>
          </cell>
          <cell r="AF589">
            <v>293887</v>
          </cell>
          <cell r="AG589">
            <v>293887</v>
          </cell>
          <cell r="AH589">
            <v>293887</v>
          </cell>
          <cell r="AI589">
            <v>293887</v>
          </cell>
          <cell r="AJ589">
            <v>293887</v>
          </cell>
          <cell r="AK589">
            <v>3526644</v>
          </cell>
        </row>
        <row r="590">
          <cell r="E590">
            <v>35697</v>
          </cell>
          <cell r="F590" t="str">
            <v>PO.16499-2013  BAGGAGE CART 14358</v>
          </cell>
          <cell r="G590">
            <v>10</v>
          </cell>
          <cell r="H590" t="str">
            <v>OPE.B14.KEL2</v>
          </cell>
          <cell r="I590">
            <v>14358</v>
          </cell>
          <cell r="J590">
            <v>41624</v>
          </cell>
          <cell r="K590">
            <v>45260</v>
          </cell>
          <cell r="L590">
            <v>25</v>
          </cell>
          <cell r="M590">
            <v>120</v>
          </cell>
          <cell r="N590">
            <v>95</v>
          </cell>
          <cell r="O590">
            <v>37750000</v>
          </cell>
          <cell r="P590">
            <v>21747644</v>
          </cell>
          <cell r="Q590">
            <v>293887</v>
          </cell>
          <cell r="R590">
            <v>2644983</v>
          </cell>
          <cell r="T590">
            <v>293887</v>
          </cell>
          <cell r="U590">
            <v>293887</v>
          </cell>
          <cell r="V590">
            <v>293887</v>
          </cell>
          <cell r="W590">
            <v>3526644</v>
          </cell>
          <cell r="Y590">
            <v>293887</v>
          </cell>
          <cell r="Z590">
            <v>293887</v>
          </cell>
          <cell r="AA590">
            <v>293887</v>
          </cell>
          <cell r="AB590">
            <v>293887</v>
          </cell>
          <cell r="AC590">
            <v>293887</v>
          </cell>
          <cell r="AD590">
            <v>293887</v>
          </cell>
          <cell r="AE590">
            <v>293887</v>
          </cell>
          <cell r="AF590">
            <v>293887</v>
          </cell>
          <cell r="AG590">
            <v>293887</v>
          </cell>
          <cell r="AH590">
            <v>293887</v>
          </cell>
          <cell r="AI590">
            <v>293887</v>
          </cell>
          <cell r="AJ590">
            <v>293887</v>
          </cell>
          <cell r="AK590">
            <v>3526644</v>
          </cell>
        </row>
        <row r="591">
          <cell r="E591">
            <v>35698</v>
          </cell>
          <cell r="F591" t="str">
            <v>PO.16499-2013  BAGGAGE CART 14359</v>
          </cell>
          <cell r="G591">
            <v>10</v>
          </cell>
          <cell r="H591" t="str">
            <v>OPE.B14.KEL2</v>
          </cell>
          <cell r="I591">
            <v>14359</v>
          </cell>
          <cell r="J591">
            <v>41624</v>
          </cell>
          <cell r="K591">
            <v>45260</v>
          </cell>
          <cell r="L591">
            <v>25</v>
          </cell>
          <cell r="M591">
            <v>120</v>
          </cell>
          <cell r="N591">
            <v>95</v>
          </cell>
          <cell r="O591">
            <v>37750000</v>
          </cell>
          <cell r="P591">
            <v>21747644</v>
          </cell>
          <cell r="Q591">
            <v>293887</v>
          </cell>
          <cell r="R591">
            <v>2644983</v>
          </cell>
          <cell r="T591">
            <v>293887</v>
          </cell>
          <cell r="U591">
            <v>293887</v>
          </cell>
          <cell r="V591">
            <v>293887</v>
          </cell>
          <cell r="W591">
            <v>3526644</v>
          </cell>
          <cell r="Y591">
            <v>293887</v>
          </cell>
          <cell r="Z591">
            <v>293887</v>
          </cell>
          <cell r="AA591">
            <v>293887</v>
          </cell>
          <cell r="AB591">
            <v>293887</v>
          </cell>
          <cell r="AC591">
            <v>293887</v>
          </cell>
          <cell r="AD591">
            <v>293887</v>
          </cell>
          <cell r="AE591">
            <v>293887</v>
          </cell>
          <cell r="AF591">
            <v>293887</v>
          </cell>
          <cell r="AG591">
            <v>293887</v>
          </cell>
          <cell r="AH591">
            <v>293887</v>
          </cell>
          <cell r="AI591">
            <v>293887</v>
          </cell>
          <cell r="AJ591">
            <v>293887</v>
          </cell>
          <cell r="AK591">
            <v>3526644</v>
          </cell>
        </row>
        <row r="592">
          <cell r="E592">
            <v>35699</v>
          </cell>
          <cell r="F592" t="str">
            <v>PO.16499-2013  BAGGAGE CART 14360</v>
          </cell>
          <cell r="G592">
            <v>10</v>
          </cell>
          <cell r="H592" t="str">
            <v>OPE.B14.KEL2</v>
          </cell>
          <cell r="I592">
            <v>14360</v>
          </cell>
          <cell r="J592">
            <v>41624</v>
          </cell>
          <cell r="K592">
            <v>45260</v>
          </cell>
          <cell r="L592">
            <v>25</v>
          </cell>
          <cell r="M592">
            <v>120</v>
          </cell>
          <cell r="N592">
            <v>95</v>
          </cell>
          <cell r="O592">
            <v>37750000</v>
          </cell>
          <cell r="P592">
            <v>21747644</v>
          </cell>
          <cell r="Q592">
            <v>293887</v>
          </cell>
          <cell r="R592">
            <v>2644983</v>
          </cell>
          <cell r="T592">
            <v>293887</v>
          </cell>
          <cell r="U592">
            <v>293887</v>
          </cell>
          <cell r="V592">
            <v>293887</v>
          </cell>
          <cell r="W592">
            <v>3526644</v>
          </cell>
          <cell r="Y592">
            <v>293887</v>
          </cell>
          <cell r="Z592">
            <v>293887</v>
          </cell>
          <cell r="AA592">
            <v>293887</v>
          </cell>
          <cell r="AB592">
            <v>293887</v>
          </cell>
          <cell r="AC592">
            <v>293887</v>
          </cell>
          <cell r="AD592">
            <v>293887</v>
          </cell>
          <cell r="AE592">
            <v>293887</v>
          </cell>
          <cell r="AF592">
            <v>293887</v>
          </cell>
          <cell r="AG592">
            <v>293887</v>
          </cell>
          <cell r="AH592">
            <v>293887</v>
          </cell>
          <cell r="AI592">
            <v>293887</v>
          </cell>
          <cell r="AJ592">
            <v>293887</v>
          </cell>
          <cell r="AK592">
            <v>3526644</v>
          </cell>
        </row>
        <row r="593">
          <cell r="E593">
            <v>35700</v>
          </cell>
          <cell r="F593" t="str">
            <v>PO.16499-2013  BAGGAGE CART 14361</v>
          </cell>
          <cell r="G593">
            <v>10</v>
          </cell>
          <cell r="H593" t="str">
            <v>OPE.B14.KEL2</v>
          </cell>
          <cell r="I593">
            <v>14361</v>
          </cell>
          <cell r="J593">
            <v>41624</v>
          </cell>
          <cell r="K593">
            <v>45260</v>
          </cell>
          <cell r="L593">
            <v>25</v>
          </cell>
          <cell r="M593">
            <v>120</v>
          </cell>
          <cell r="N593">
            <v>95</v>
          </cell>
          <cell r="O593">
            <v>37750000</v>
          </cell>
          <cell r="P593">
            <v>21747644</v>
          </cell>
          <cell r="Q593">
            <v>293887</v>
          </cell>
          <cell r="R593">
            <v>2644983</v>
          </cell>
          <cell r="T593">
            <v>293887</v>
          </cell>
          <cell r="U593">
            <v>293887</v>
          </cell>
          <cell r="V593">
            <v>293887</v>
          </cell>
          <cell r="W593">
            <v>3526644</v>
          </cell>
          <cell r="Y593">
            <v>293887</v>
          </cell>
          <cell r="Z593">
            <v>293887</v>
          </cell>
          <cell r="AA593">
            <v>293887</v>
          </cell>
          <cell r="AB593">
            <v>293887</v>
          </cell>
          <cell r="AC593">
            <v>293887</v>
          </cell>
          <cell r="AD593">
            <v>293887</v>
          </cell>
          <cell r="AE593">
            <v>293887</v>
          </cell>
          <cell r="AF593">
            <v>293887</v>
          </cell>
          <cell r="AG593">
            <v>293887</v>
          </cell>
          <cell r="AH593">
            <v>293887</v>
          </cell>
          <cell r="AI593">
            <v>293887</v>
          </cell>
          <cell r="AJ593">
            <v>293887</v>
          </cell>
          <cell r="AK593">
            <v>3526644</v>
          </cell>
        </row>
        <row r="594">
          <cell r="E594">
            <v>35701</v>
          </cell>
          <cell r="F594" t="str">
            <v>PO.16499-2013  BAGGAGE CART 14362</v>
          </cell>
          <cell r="G594">
            <v>10</v>
          </cell>
          <cell r="H594" t="str">
            <v>OPE.B14.KEL2</v>
          </cell>
          <cell r="I594">
            <v>14362</v>
          </cell>
          <cell r="J594">
            <v>41624</v>
          </cell>
          <cell r="K594">
            <v>45260</v>
          </cell>
          <cell r="L594">
            <v>25</v>
          </cell>
          <cell r="M594">
            <v>120</v>
          </cell>
          <cell r="N594">
            <v>95</v>
          </cell>
          <cell r="O594">
            <v>37750000</v>
          </cell>
          <cell r="P594">
            <v>21747644</v>
          </cell>
          <cell r="Q594">
            <v>293887</v>
          </cell>
          <cell r="R594">
            <v>2644983</v>
          </cell>
          <cell r="T594">
            <v>293887</v>
          </cell>
          <cell r="U594">
            <v>293887</v>
          </cell>
          <cell r="V594">
            <v>293887</v>
          </cell>
          <cell r="W594">
            <v>3526644</v>
          </cell>
          <cell r="Y594">
            <v>293887</v>
          </cell>
          <cell r="Z594">
            <v>293887</v>
          </cell>
          <cell r="AA594">
            <v>293887</v>
          </cell>
          <cell r="AB594">
            <v>293887</v>
          </cell>
          <cell r="AC594">
            <v>293887</v>
          </cell>
          <cell r="AD594">
            <v>293887</v>
          </cell>
          <cell r="AE594">
            <v>293887</v>
          </cell>
          <cell r="AF594">
            <v>293887</v>
          </cell>
          <cell r="AG594">
            <v>293887</v>
          </cell>
          <cell r="AH594">
            <v>293887</v>
          </cell>
          <cell r="AI594">
            <v>293887</v>
          </cell>
          <cell r="AJ594">
            <v>293887</v>
          </cell>
          <cell r="AK594">
            <v>3526644</v>
          </cell>
        </row>
        <row r="595">
          <cell r="E595">
            <v>36697</v>
          </cell>
          <cell r="F595" t="str">
            <v>PO.16498-2013  BAGGAGE CART 14363</v>
          </cell>
          <cell r="G595">
            <v>10</v>
          </cell>
          <cell r="H595" t="str">
            <v>OPE.B14.KEL2</v>
          </cell>
          <cell r="I595">
            <v>14363</v>
          </cell>
          <cell r="J595">
            <v>41654</v>
          </cell>
          <cell r="K595">
            <v>45291</v>
          </cell>
          <cell r="L595">
            <v>24</v>
          </cell>
          <cell r="M595">
            <v>120</v>
          </cell>
          <cell r="N595">
            <v>96</v>
          </cell>
          <cell r="O595">
            <v>38416667</v>
          </cell>
          <cell r="P595">
            <v>22509771</v>
          </cell>
          <cell r="Q595">
            <v>300130</v>
          </cell>
          <cell r="R595">
            <v>2701170</v>
          </cell>
          <cell r="T595">
            <v>300130</v>
          </cell>
          <cell r="U595">
            <v>300130</v>
          </cell>
          <cell r="V595">
            <v>300130</v>
          </cell>
          <cell r="W595">
            <v>3601560</v>
          </cell>
          <cell r="Y595">
            <v>300130</v>
          </cell>
          <cell r="Z595">
            <v>300130</v>
          </cell>
          <cell r="AA595">
            <v>300130</v>
          </cell>
          <cell r="AB595">
            <v>300130</v>
          </cell>
          <cell r="AC595">
            <v>300130</v>
          </cell>
          <cell r="AD595">
            <v>300130</v>
          </cell>
          <cell r="AE595">
            <v>300130</v>
          </cell>
          <cell r="AF595">
            <v>300130</v>
          </cell>
          <cell r="AG595">
            <v>300130</v>
          </cell>
          <cell r="AH595">
            <v>300130</v>
          </cell>
          <cell r="AI595">
            <v>300130</v>
          </cell>
          <cell r="AJ595">
            <v>300130</v>
          </cell>
          <cell r="AK595">
            <v>3601560</v>
          </cell>
        </row>
        <row r="596">
          <cell r="E596">
            <v>36698</v>
          </cell>
          <cell r="F596" t="str">
            <v>PO.16498-2013  BAGGAGE CART 14364</v>
          </cell>
          <cell r="G596">
            <v>10</v>
          </cell>
          <cell r="H596" t="str">
            <v>OPE.B14.KEL2</v>
          </cell>
          <cell r="I596">
            <v>14364</v>
          </cell>
          <cell r="J596">
            <v>41654</v>
          </cell>
          <cell r="K596">
            <v>45291</v>
          </cell>
          <cell r="L596">
            <v>24</v>
          </cell>
          <cell r="M596">
            <v>120</v>
          </cell>
          <cell r="N596">
            <v>96</v>
          </cell>
          <cell r="O596">
            <v>38416667</v>
          </cell>
          <cell r="P596">
            <v>22509771</v>
          </cell>
          <cell r="Q596">
            <v>300130</v>
          </cell>
          <cell r="R596">
            <v>2701170</v>
          </cell>
          <cell r="T596">
            <v>300130</v>
          </cell>
          <cell r="U596">
            <v>300130</v>
          </cell>
          <cell r="V596">
            <v>300130</v>
          </cell>
          <cell r="W596">
            <v>3601560</v>
          </cell>
          <cell r="Y596">
            <v>300130</v>
          </cell>
          <cell r="Z596">
            <v>300130</v>
          </cell>
          <cell r="AA596">
            <v>300130</v>
          </cell>
          <cell r="AB596">
            <v>300130</v>
          </cell>
          <cell r="AC596">
            <v>300130</v>
          </cell>
          <cell r="AD596">
            <v>300130</v>
          </cell>
          <cell r="AE596">
            <v>300130</v>
          </cell>
          <cell r="AF596">
            <v>300130</v>
          </cell>
          <cell r="AG596">
            <v>300130</v>
          </cell>
          <cell r="AH596">
            <v>300130</v>
          </cell>
          <cell r="AI596">
            <v>300130</v>
          </cell>
          <cell r="AJ596">
            <v>300130</v>
          </cell>
          <cell r="AK596">
            <v>3601560</v>
          </cell>
        </row>
        <row r="597">
          <cell r="E597">
            <v>36699</v>
          </cell>
          <cell r="F597" t="str">
            <v>PO.16498-2013  BAGGAGE CART 14365</v>
          </cell>
          <cell r="G597">
            <v>10</v>
          </cell>
          <cell r="H597" t="str">
            <v>OPE.B14.KEL2</v>
          </cell>
          <cell r="I597">
            <v>14365</v>
          </cell>
          <cell r="J597">
            <v>41654</v>
          </cell>
          <cell r="K597">
            <v>45291</v>
          </cell>
          <cell r="L597">
            <v>24</v>
          </cell>
          <cell r="M597">
            <v>120</v>
          </cell>
          <cell r="N597">
            <v>96</v>
          </cell>
          <cell r="O597">
            <v>38416667</v>
          </cell>
          <cell r="P597">
            <v>22509771</v>
          </cell>
          <cell r="Q597">
            <v>300130</v>
          </cell>
          <cell r="R597">
            <v>2701170</v>
          </cell>
          <cell r="T597">
            <v>300130</v>
          </cell>
          <cell r="U597">
            <v>300130</v>
          </cell>
          <cell r="V597">
            <v>300130</v>
          </cell>
          <cell r="W597">
            <v>3601560</v>
          </cell>
          <cell r="Y597">
            <v>300130</v>
          </cell>
          <cell r="Z597">
            <v>300130</v>
          </cell>
          <cell r="AA597">
            <v>300130</v>
          </cell>
          <cell r="AB597">
            <v>300130</v>
          </cell>
          <cell r="AC597">
            <v>300130</v>
          </cell>
          <cell r="AD597">
            <v>300130</v>
          </cell>
          <cell r="AE597">
            <v>300130</v>
          </cell>
          <cell r="AF597">
            <v>300130</v>
          </cell>
          <cell r="AG597">
            <v>300130</v>
          </cell>
          <cell r="AH597">
            <v>300130</v>
          </cell>
          <cell r="AI597">
            <v>300130</v>
          </cell>
          <cell r="AJ597">
            <v>300130</v>
          </cell>
          <cell r="AK597">
            <v>3601560</v>
          </cell>
        </row>
        <row r="598">
          <cell r="E598">
            <v>36700</v>
          </cell>
          <cell r="F598" t="str">
            <v>PO.16498-2013  BAGGAGE CART 14366</v>
          </cell>
          <cell r="G598">
            <v>10</v>
          </cell>
          <cell r="H598" t="str">
            <v>OPE.B14.KEL2</v>
          </cell>
          <cell r="I598">
            <v>14366</v>
          </cell>
          <cell r="J598">
            <v>41654</v>
          </cell>
          <cell r="K598">
            <v>45291</v>
          </cell>
          <cell r="L598">
            <v>24</v>
          </cell>
          <cell r="M598">
            <v>120</v>
          </cell>
          <cell r="N598">
            <v>96</v>
          </cell>
          <cell r="O598">
            <v>38416667</v>
          </cell>
          <cell r="P598">
            <v>22509771</v>
          </cell>
          <cell r="Q598">
            <v>300130</v>
          </cell>
          <cell r="R598">
            <v>2701170</v>
          </cell>
          <cell r="T598">
            <v>300130</v>
          </cell>
          <cell r="U598">
            <v>300130</v>
          </cell>
          <cell r="V598">
            <v>300130</v>
          </cell>
          <cell r="W598">
            <v>3601560</v>
          </cell>
          <cell r="Y598">
            <v>300130</v>
          </cell>
          <cell r="Z598">
            <v>300130</v>
          </cell>
          <cell r="AA598">
            <v>300130</v>
          </cell>
          <cell r="AB598">
            <v>300130</v>
          </cell>
          <cell r="AC598">
            <v>300130</v>
          </cell>
          <cell r="AD598">
            <v>300130</v>
          </cell>
          <cell r="AE598">
            <v>300130</v>
          </cell>
          <cell r="AF598">
            <v>300130</v>
          </cell>
          <cell r="AG598">
            <v>300130</v>
          </cell>
          <cell r="AH598">
            <v>300130</v>
          </cell>
          <cell r="AI598">
            <v>300130</v>
          </cell>
          <cell r="AJ598">
            <v>300130</v>
          </cell>
          <cell r="AK598">
            <v>3601560</v>
          </cell>
        </row>
        <row r="599">
          <cell r="E599">
            <v>36701</v>
          </cell>
          <cell r="F599" t="str">
            <v>PO.16498-2013  BAGGAGE CART 14367</v>
          </cell>
          <cell r="G599">
            <v>10</v>
          </cell>
          <cell r="H599" t="str">
            <v>OPE.B14.KEL2</v>
          </cell>
          <cell r="I599">
            <v>14367</v>
          </cell>
          <cell r="J599">
            <v>41654</v>
          </cell>
          <cell r="K599">
            <v>45291</v>
          </cell>
          <cell r="L599">
            <v>24</v>
          </cell>
          <cell r="M599">
            <v>120</v>
          </cell>
          <cell r="N599">
            <v>96</v>
          </cell>
          <cell r="O599">
            <v>38416667</v>
          </cell>
          <cell r="P599">
            <v>22509771</v>
          </cell>
          <cell r="Q599">
            <v>300130</v>
          </cell>
          <cell r="R599">
            <v>2701170</v>
          </cell>
          <cell r="T599">
            <v>300130</v>
          </cell>
          <cell r="U599">
            <v>300130</v>
          </cell>
          <cell r="V599">
            <v>300130</v>
          </cell>
          <cell r="W599">
            <v>3601560</v>
          </cell>
          <cell r="Y599">
            <v>300130</v>
          </cell>
          <cell r="Z599">
            <v>300130</v>
          </cell>
          <cell r="AA599">
            <v>300130</v>
          </cell>
          <cell r="AB599">
            <v>300130</v>
          </cell>
          <cell r="AC599">
            <v>300130</v>
          </cell>
          <cell r="AD599">
            <v>300130</v>
          </cell>
          <cell r="AE599">
            <v>300130</v>
          </cell>
          <cell r="AF599">
            <v>300130</v>
          </cell>
          <cell r="AG599">
            <v>300130</v>
          </cell>
          <cell r="AH599">
            <v>300130</v>
          </cell>
          <cell r="AI599">
            <v>300130</v>
          </cell>
          <cell r="AJ599">
            <v>300130</v>
          </cell>
          <cell r="AK599">
            <v>3601560</v>
          </cell>
        </row>
        <row r="600">
          <cell r="E600">
            <v>36702</v>
          </cell>
          <cell r="F600" t="str">
            <v>PO.16498-2013  BAGGAGE CART 14368</v>
          </cell>
          <cell r="G600">
            <v>10</v>
          </cell>
          <cell r="H600" t="str">
            <v>OPE.B14.KEL2</v>
          </cell>
          <cell r="I600">
            <v>14368</v>
          </cell>
          <cell r="J600">
            <v>41654</v>
          </cell>
          <cell r="K600">
            <v>45291</v>
          </cell>
          <cell r="L600">
            <v>24</v>
          </cell>
          <cell r="M600">
            <v>120</v>
          </cell>
          <cell r="N600">
            <v>96</v>
          </cell>
          <cell r="O600">
            <v>38416657</v>
          </cell>
          <cell r="P600">
            <v>22509763</v>
          </cell>
          <cell r="Q600">
            <v>300130</v>
          </cell>
          <cell r="R600">
            <v>2701170</v>
          </cell>
          <cell r="T600">
            <v>300130</v>
          </cell>
          <cell r="U600">
            <v>300130</v>
          </cell>
          <cell r="V600">
            <v>300130</v>
          </cell>
          <cell r="W600">
            <v>3601560</v>
          </cell>
          <cell r="Y600">
            <v>300130</v>
          </cell>
          <cell r="Z600">
            <v>300130</v>
          </cell>
          <cell r="AA600">
            <v>300130</v>
          </cell>
          <cell r="AB600">
            <v>300130</v>
          </cell>
          <cell r="AC600">
            <v>300130</v>
          </cell>
          <cell r="AD600">
            <v>300130</v>
          </cell>
          <cell r="AE600">
            <v>300130</v>
          </cell>
          <cell r="AF600">
            <v>300130</v>
          </cell>
          <cell r="AG600">
            <v>300130</v>
          </cell>
          <cell r="AH600">
            <v>300130</v>
          </cell>
          <cell r="AI600">
            <v>300130</v>
          </cell>
          <cell r="AJ600">
            <v>300130</v>
          </cell>
          <cell r="AK600">
            <v>3601560</v>
          </cell>
        </row>
        <row r="601">
          <cell r="E601">
            <v>36703</v>
          </cell>
          <cell r="F601" t="str">
            <v>PO.16498-2013  BAGGAGE CART 14369</v>
          </cell>
          <cell r="G601">
            <v>10</v>
          </cell>
          <cell r="H601" t="str">
            <v>OPE.B14.KEL2</v>
          </cell>
          <cell r="I601">
            <v>14369</v>
          </cell>
          <cell r="J601">
            <v>41654</v>
          </cell>
          <cell r="K601">
            <v>45291</v>
          </cell>
          <cell r="L601">
            <v>24</v>
          </cell>
          <cell r="M601">
            <v>120</v>
          </cell>
          <cell r="N601">
            <v>96</v>
          </cell>
          <cell r="O601">
            <v>38416667</v>
          </cell>
          <cell r="P601">
            <v>22509771</v>
          </cell>
          <cell r="Q601">
            <v>300130</v>
          </cell>
          <cell r="R601">
            <v>2701170</v>
          </cell>
          <cell r="T601">
            <v>300130</v>
          </cell>
          <cell r="U601">
            <v>300130</v>
          </cell>
          <cell r="V601">
            <v>300130</v>
          </cell>
          <cell r="W601">
            <v>3601560</v>
          </cell>
          <cell r="Y601">
            <v>300130</v>
          </cell>
          <cell r="Z601">
            <v>300130</v>
          </cell>
          <cell r="AA601">
            <v>300130</v>
          </cell>
          <cell r="AB601">
            <v>300130</v>
          </cell>
          <cell r="AC601">
            <v>300130</v>
          </cell>
          <cell r="AD601">
            <v>300130</v>
          </cell>
          <cell r="AE601">
            <v>300130</v>
          </cell>
          <cell r="AF601">
            <v>300130</v>
          </cell>
          <cell r="AG601">
            <v>300130</v>
          </cell>
          <cell r="AH601">
            <v>300130</v>
          </cell>
          <cell r="AI601">
            <v>300130</v>
          </cell>
          <cell r="AJ601">
            <v>300130</v>
          </cell>
          <cell r="AK601">
            <v>3601560</v>
          </cell>
        </row>
        <row r="602">
          <cell r="E602">
            <v>36704</v>
          </cell>
          <cell r="F602" t="str">
            <v>PO.16498-2013  BAGGAGE CART 14370</v>
          </cell>
          <cell r="G602">
            <v>10</v>
          </cell>
          <cell r="H602" t="str">
            <v>OPE.B14.KEL2</v>
          </cell>
          <cell r="I602">
            <v>14370</v>
          </cell>
          <cell r="J602">
            <v>41654</v>
          </cell>
          <cell r="K602">
            <v>45291</v>
          </cell>
          <cell r="L602">
            <v>24</v>
          </cell>
          <cell r="M602">
            <v>120</v>
          </cell>
          <cell r="N602">
            <v>96</v>
          </cell>
          <cell r="O602">
            <v>38416667</v>
          </cell>
          <cell r="P602">
            <v>22509771</v>
          </cell>
          <cell r="Q602">
            <v>300130</v>
          </cell>
          <cell r="R602">
            <v>2701170</v>
          </cell>
          <cell r="T602">
            <v>300130</v>
          </cell>
          <cell r="U602">
            <v>300130</v>
          </cell>
          <cell r="V602">
            <v>300130</v>
          </cell>
          <cell r="W602">
            <v>3601560</v>
          </cell>
          <cell r="Y602">
            <v>300130</v>
          </cell>
          <cell r="Z602">
            <v>300130</v>
          </cell>
          <cell r="AA602">
            <v>300130</v>
          </cell>
          <cell r="AB602">
            <v>300130</v>
          </cell>
          <cell r="AC602">
            <v>300130</v>
          </cell>
          <cell r="AD602">
            <v>300130</v>
          </cell>
          <cell r="AE602">
            <v>300130</v>
          </cell>
          <cell r="AF602">
            <v>300130</v>
          </cell>
          <cell r="AG602">
            <v>300130</v>
          </cell>
          <cell r="AH602">
            <v>300130</v>
          </cell>
          <cell r="AI602">
            <v>300130</v>
          </cell>
          <cell r="AJ602">
            <v>300130</v>
          </cell>
          <cell r="AK602">
            <v>3601560</v>
          </cell>
        </row>
        <row r="603">
          <cell r="E603">
            <v>36705</v>
          </cell>
          <cell r="F603" t="str">
            <v>PO.16498-2013  BAGGAGE CART 14371</v>
          </cell>
          <cell r="G603">
            <v>10</v>
          </cell>
          <cell r="H603" t="str">
            <v>OPE.B14.KEL2</v>
          </cell>
          <cell r="I603">
            <v>14371</v>
          </cell>
          <cell r="J603">
            <v>41654</v>
          </cell>
          <cell r="K603">
            <v>45291</v>
          </cell>
          <cell r="L603">
            <v>24</v>
          </cell>
          <cell r="M603">
            <v>120</v>
          </cell>
          <cell r="N603">
            <v>96</v>
          </cell>
          <cell r="O603">
            <v>38416667</v>
          </cell>
          <cell r="P603">
            <v>22509771</v>
          </cell>
          <cell r="Q603">
            <v>300130</v>
          </cell>
          <cell r="R603">
            <v>2701170</v>
          </cell>
          <cell r="T603">
            <v>300130</v>
          </cell>
          <cell r="U603">
            <v>300130</v>
          </cell>
          <cell r="V603">
            <v>300130</v>
          </cell>
          <cell r="W603">
            <v>3601560</v>
          </cell>
          <cell r="Y603">
            <v>300130</v>
          </cell>
          <cell r="Z603">
            <v>300130</v>
          </cell>
          <cell r="AA603">
            <v>300130</v>
          </cell>
          <cell r="AB603">
            <v>300130</v>
          </cell>
          <cell r="AC603">
            <v>300130</v>
          </cell>
          <cell r="AD603">
            <v>300130</v>
          </cell>
          <cell r="AE603">
            <v>300130</v>
          </cell>
          <cell r="AF603">
            <v>300130</v>
          </cell>
          <cell r="AG603">
            <v>300130</v>
          </cell>
          <cell r="AH603">
            <v>300130</v>
          </cell>
          <cell r="AI603">
            <v>300130</v>
          </cell>
          <cell r="AJ603">
            <v>300130</v>
          </cell>
          <cell r="AK603">
            <v>3601560</v>
          </cell>
        </row>
        <row r="604">
          <cell r="E604">
            <v>36706</v>
          </cell>
          <cell r="F604" t="str">
            <v>PO.16498-2013  BAGGAGE CART 14372</v>
          </cell>
          <cell r="G604">
            <v>10</v>
          </cell>
          <cell r="H604" t="str">
            <v>OPE.B14.KEL2</v>
          </cell>
          <cell r="I604">
            <v>14372</v>
          </cell>
          <cell r="J604">
            <v>41654</v>
          </cell>
          <cell r="K604">
            <v>45291</v>
          </cell>
          <cell r="L604">
            <v>24</v>
          </cell>
          <cell r="M604">
            <v>120</v>
          </cell>
          <cell r="N604">
            <v>96</v>
          </cell>
          <cell r="O604">
            <v>38416667</v>
          </cell>
          <cell r="P604">
            <v>22509771</v>
          </cell>
          <cell r="Q604">
            <v>300130</v>
          </cell>
          <cell r="R604">
            <v>2701170</v>
          </cell>
          <cell r="T604">
            <v>300130</v>
          </cell>
          <cell r="U604">
            <v>300130</v>
          </cell>
          <cell r="V604">
            <v>300130</v>
          </cell>
          <cell r="W604">
            <v>3601560</v>
          </cell>
          <cell r="Y604">
            <v>300130</v>
          </cell>
          <cell r="Z604">
            <v>300130</v>
          </cell>
          <cell r="AA604">
            <v>300130</v>
          </cell>
          <cell r="AB604">
            <v>300130</v>
          </cell>
          <cell r="AC604">
            <v>300130</v>
          </cell>
          <cell r="AD604">
            <v>300130</v>
          </cell>
          <cell r="AE604">
            <v>300130</v>
          </cell>
          <cell r="AF604">
            <v>300130</v>
          </cell>
          <cell r="AG604">
            <v>300130</v>
          </cell>
          <cell r="AH604">
            <v>300130</v>
          </cell>
          <cell r="AI604">
            <v>300130</v>
          </cell>
          <cell r="AJ604">
            <v>300130</v>
          </cell>
          <cell r="AK604">
            <v>3601560</v>
          </cell>
        </row>
        <row r="605">
          <cell r="E605">
            <v>36707</v>
          </cell>
          <cell r="F605" t="str">
            <v>PO.16498-2013  BAGGAGE CART 14373</v>
          </cell>
          <cell r="G605">
            <v>10</v>
          </cell>
          <cell r="H605" t="str">
            <v>OPE.B14.KEL2</v>
          </cell>
          <cell r="I605">
            <v>14373</v>
          </cell>
          <cell r="J605">
            <v>41654</v>
          </cell>
          <cell r="K605">
            <v>45291</v>
          </cell>
          <cell r="L605">
            <v>24</v>
          </cell>
          <cell r="M605">
            <v>120</v>
          </cell>
          <cell r="N605">
            <v>96</v>
          </cell>
          <cell r="O605">
            <v>38416667</v>
          </cell>
          <cell r="P605">
            <v>22509771</v>
          </cell>
          <cell r="Q605">
            <v>300130</v>
          </cell>
          <cell r="R605">
            <v>2701170</v>
          </cell>
          <cell r="T605">
            <v>300130</v>
          </cell>
          <cell r="U605">
            <v>300130</v>
          </cell>
          <cell r="V605">
            <v>300130</v>
          </cell>
          <cell r="W605">
            <v>3601560</v>
          </cell>
          <cell r="Y605">
            <v>300130</v>
          </cell>
          <cell r="Z605">
            <v>300130</v>
          </cell>
          <cell r="AA605">
            <v>300130</v>
          </cell>
          <cell r="AB605">
            <v>300130</v>
          </cell>
          <cell r="AC605">
            <v>300130</v>
          </cell>
          <cell r="AD605">
            <v>300130</v>
          </cell>
          <cell r="AE605">
            <v>300130</v>
          </cell>
          <cell r="AF605">
            <v>300130</v>
          </cell>
          <cell r="AG605">
            <v>300130</v>
          </cell>
          <cell r="AH605">
            <v>300130</v>
          </cell>
          <cell r="AI605">
            <v>300130</v>
          </cell>
          <cell r="AJ605">
            <v>300130</v>
          </cell>
          <cell r="AK605">
            <v>3601560</v>
          </cell>
        </row>
        <row r="606">
          <cell r="E606">
            <v>36708</v>
          </cell>
          <cell r="F606" t="str">
            <v>PO.16498-2013  BAGGAGE CART 14374</v>
          </cell>
          <cell r="G606">
            <v>10</v>
          </cell>
          <cell r="H606" t="str">
            <v>OPE.B14.KEL2</v>
          </cell>
          <cell r="I606">
            <v>14374</v>
          </cell>
          <cell r="J606">
            <v>41654</v>
          </cell>
          <cell r="K606">
            <v>45291</v>
          </cell>
          <cell r="L606">
            <v>24</v>
          </cell>
          <cell r="M606">
            <v>120</v>
          </cell>
          <cell r="N606">
            <v>96</v>
          </cell>
          <cell r="O606">
            <v>38416667</v>
          </cell>
          <cell r="P606">
            <v>22509771</v>
          </cell>
          <cell r="Q606">
            <v>300130</v>
          </cell>
          <cell r="R606">
            <v>2701170</v>
          </cell>
          <cell r="T606">
            <v>300130</v>
          </cell>
          <cell r="U606">
            <v>300130</v>
          </cell>
          <cell r="V606">
            <v>300130</v>
          </cell>
          <cell r="W606">
            <v>3601560</v>
          </cell>
          <cell r="Y606">
            <v>300130</v>
          </cell>
          <cell r="Z606">
            <v>300130</v>
          </cell>
          <cell r="AA606">
            <v>300130</v>
          </cell>
          <cell r="AB606">
            <v>300130</v>
          </cell>
          <cell r="AC606">
            <v>300130</v>
          </cell>
          <cell r="AD606">
            <v>300130</v>
          </cell>
          <cell r="AE606">
            <v>300130</v>
          </cell>
          <cell r="AF606">
            <v>300130</v>
          </cell>
          <cell r="AG606">
            <v>300130</v>
          </cell>
          <cell r="AH606">
            <v>300130</v>
          </cell>
          <cell r="AI606">
            <v>300130</v>
          </cell>
          <cell r="AJ606">
            <v>300130</v>
          </cell>
          <cell r="AK606">
            <v>3601560</v>
          </cell>
        </row>
        <row r="607">
          <cell r="E607">
            <v>36709</v>
          </cell>
          <cell r="F607" t="str">
            <v>PO.16498-2013  BAGGAGE CART 14375</v>
          </cell>
          <cell r="G607">
            <v>10</v>
          </cell>
          <cell r="H607" t="str">
            <v>OPE.B14.KEL2</v>
          </cell>
          <cell r="I607">
            <v>14375</v>
          </cell>
          <cell r="J607">
            <v>41654</v>
          </cell>
          <cell r="K607">
            <v>45291</v>
          </cell>
          <cell r="L607">
            <v>24</v>
          </cell>
          <cell r="M607">
            <v>120</v>
          </cell>
          <cell r="N607">
            <v>96</v>
          </cell>
          <cell r="O607">
            <v>38416667</v>
          </cell>
          <cell r="P607">
            <v>22509771</v>
          </cell>
          <cell r="Q607">
            <v>300130</v>
          </cell>
          <cell r="R607">
            <v>2701170</v>
          </cell>
          <cell r="T607">
            <v>300130</v>
          </cell>
          <cell r="U607">
            <v>300130</v>
          </cell>
          <cell r="V607">
            <v>300130</v>
          </cell>
          <cell r="W607">
            <v>3601560</v>
          </cell>
          <cell r="Y607">
            <v>300130</v>
          </cell>
          <cell r="Z607">
            <v>300130</v>
          </cell>
          <cell r="AA607">
            <v>300130</v>
          </cell>
          <cell r="AB607">
            <v>300130</v>
          </cell>
          <cell r="AC607">
            <v>300130</v>
          </cell>
          <cell r="AD607">
            <v>300130</v>
          </cell>
          <cell r="AE607">
            <v>300130</v>
          </cell>
          <cell r="AF607">
            <v>300130</v>
          </cell>
          <cell r="AG607">
            <v>300130</v>
          </cell>
          <cell r="AH607">
            <v>300130</v>
          </cell>
          <cell r="AI607">
            <v>300130</v>
          </cell>
          <cell r="AJ607">
            <v>300130</v>
          </cell>
          <cell r="AK607">
            <v>3601560</v>
          </cell>
        </row>
        <row r="608">
          <cell r="E608">
            <v>36710</v>
          </cell>
          <cell r="F608" t="str">
            <v>PO.16498-2013  BAGGAGE CART 14376</v>
          </cell>
          <cell r="G608">
            <v>10</v>
          </cell>
          <cell r="H608" t="str">
            <v>OPE.B14.KEL2</v>
          </cell>
          <cell r="I608">
            <v>14376</v>
          </cell>
          <cell r="J608">
            <v>41654</v>
          </cell>
          <cell r="K608">
            <v>45291</v>
          </cell>
          <cell r="L608">
            <v>24</v>
          </cell>
          <cell r="M608">
            <v>120</v>
          </cell>
          <cell r="N608">
            <v>96</v>
          </cell>
          <cell r="O608">
            <v>38416667</v>
          </cell>
          <cell r="P608">
            <v>22509771</v>
          </cell>
          <cell r="Q608">
            <v>300130</v>
          </cell>
          <cell r="R608">
            <v>2701170</v>
          </cell>
          <cell r="T608">
            <v>300130</v>
          </cell>
          <cell r="U608">
            <v>300130</v>
          </cell>
          <cell r="V608">
            <v>300130</v>
          </cell>
          <cell r="W608">
            <v>3601560</v>
          </cell>
          <cell r="Y608">
            <v>300130</v>
          </cell>
          <cell r="Z608">
            <v>300130</v>
          </cell>
          <cell r="AA608">
            <v>300130</v>
          </cell>
          <cell r="AB608">
            <v>300130</v>
          </cell>
          <cell r="AC608">
            <v>300130</v>
          </cell>
          <cell r="AD608">
            <v>300130</v>
          </cell>
          <cell r="AE608">
            <v>300130</v>
          </cell>
          <cell r="AF608">
            <v>300130</v>
          </cell>
          <cell r="AG608">
            <v>300130</v>
          </cell>
          <cell r="AH608">
            <v>300130</v>
          </cell>
          <cell r="AI608">
            <v>300130</v>
          </cell>
          <cell r="AJ608">
            <v>300130</v>
          </cell>
          <cell r="AK608">
            <v>3601560</v>
          </cell>
        </row>
        <row r="609">
          <cell r="E609">
            <v>36711</v>
          </cell>
          <cell r="F609" t="str">
            <v>PO.16498-2013  BAGGAGE CART 14377</v>
          </cell>
          <cell r="G609">
            <v>10</v>
          </cell>
          <cell r="H609" t="str">
            <v>OPE.B14.KEL2</v>
          </cell>
          <cell r="I609">
            <v>14377</v>
          </cell>
          <cell r="J609">
            <v>41654</v>
          </cell>
          <cell r="K609">
            <v>45291</v>
          </cell>
          <cell r="L609">
            <v>24</v>
          </cell>
          <cell r="M609">
            <v>120</v>
          </cell>
          <cell r="N609">
            <v>96</v>
          </cell>
          <cell r="O609">
            <v>38416667</v>
          </cell>
          <cell r="P609">
            <v>22509771</v>
          </cell>
          <cell r="Q609">
            <v>300130</v>
          </cell>
          <cell r="R609">
            <v>2701170</v>
          </cell>
          <cell r="T609">
            <v>300130</v>
          </cell>
          <cell r="U609">
            <v>300130</v>
          </cell>
          <cell r="V609">
            <v>300130</v>
          </cell>
          <cell r="W609">
            <v>3601560</v>
          </cell>
          <cell r="Y609">
            <v>300130</v>
          </cell>
          <cell r="Z609">
            <v>300130</v>
          </cell>
          <cell r="AA609">
            <v>300130</v>
          </cell>
          <cell r="AB609">
            <v>300130</v>
          </cell>
          <cell r="AC609">
            <v>300130</v>
          </cell>
          <cell r="AD609">
            <v>300130</v>
          </cell>
          <cell r="AE609">
            <v>300130</v>
          </cell>
          <cell r="AF609">
            <v>300130</v>
          </cell>
          <cell r="AG609">
            <v>300130</v>
          </cell>
          <cell r="AH609">
            <v>300130</v>
          </cell>
          <cell r="AI609">
            <v>300130</v>
          </cell>
          <cell r="AJ609">
            <v>300130</v>
          </cell>
          <cell r="AK609">
            <v>3601560</v>
          </cell>
        </row>
        <row r="610">
          <cell r="E610">
            <v>36712</v>
          </cell>
          <cell r="F610" t="str">
            <v>PO.16498-2013  BAGGAGE CART 14378</v>
          </cell>
          <cell r="G610">
            <v>10</v>
          </cell>
          <cell r="H610" t="str">
            <v>OPE.B14.KEL2</v>
          </cell>
          <cell r="I610">
            <v>14378</v>
          </cell>
          <cell r="J610">
            <v>41654</v>
          </cell>
          <cell r="K610">
            <v>45291</v>
          </cell>
          <cell r="L610">
            <v>24</v>
          </cell>
          <cell r="M610">
            <v>120</v>
          </cell>
          <cell r="N610">
            <v>96</v>
          </cell>
          <cell r="O610">
            <v>38416667</v>
          </cell>
          <cell r="P610">
            <v>22509771</v>
          </cell>
          <cell r="Q610">
            <v>300130</v>
          </cell>
          <cell r="R610">
            <v>2701170</v>
          </cell>
          <cell r="T610">
            <v>300130</v>
          </cell>
          <cell r="U610">
            <v>300130</v>
          </cell>
          <cell r="V610">
            <v>300130</v>
          </cell>
          <cell r="W610">
            <v>3601560</v>
          </cell>
          <cell r="Y610">
            <v>300130</v>
          </cell>
          <cell r="Z610">
            <v>300130</v>
          </cell>
          <cell r="AA610">
            <v>300130</v>
          </cell>
          <cell r="AB610">
            <v>300130</v>
          </cell>
          <cell r="AC610">
            <v>300130</v>
          </cell>
          <cell r="AD610">
            <v>300130</v>
          </cell>
          <cell r="AE610">
            <v>300130</v>
          </cell>
          <cell r="AF610">
            <v>300130</v>
          </cell>
          <cell r="AG610">
            <v>300130</v>
          </cell>
          <cell r="AH610">
            <v>300130</v>
          </cell>
          <cell r="AI610">
            <v>300130</v>
          </cell>
          <cell r="AJ610">
            <v>300130</v>
          </cell>
          <cell r="AK610">
            <v>3601560</v>
          </cell>
        </row>
        <row r="611">
          <cell r="E611">
            <v>36713</v>
          </cell>
          <cell r="F611" t="str">
            <v>PO.16498-2013  BAGGAGE CART 14379</v>
          </cell>
          <cell r="G611">
            <v>10</v>
          </cell>
          <cell r="H611" t="str">
            <v>OPE.B14.KEL2</v>
          </cell>
          <cell r="I611">
            <v>14379</v>
          </cell>
          <cell r="J611">
            <v>41654</v>
          </cell>
          <cell r="K611">
            <v>45291</v>
          </cell>
          <cell r="L611">
            <v>24</v>
          </cell>
          <cell r="M611">
            <v>120</v>
          </cell>
          <cell r="N611">
            <v>96</v>
          </cell>
          <cell r="O611">
            <v>38416667</v>
          </cell>
          <cell r="P611">
            <v>22509771</v>
          </cell>
          <cell r="Q611">
            <v>300130</v>
          </cell>
          <cell r="R611">
            <v>2701170</v>
          </cell>
          <cell r="T611">
            <v>300130</v>
          </cell>
          <cell r="U611">
            <v>300130</v>
          </cell>
          <cell r="V611">
            <v>300130</v>
          </cell>
          <cell r="W611">
            <v>3601560</v>
          </cell>
          <cell r="Y611">
            <v>300130</v>
          </cell>
          <cell r="Z611">
            <v>300130</v>
          </cell>
          <cell r="AA611">
            <v>300130</v>
          </cell>
          <cell r="AB611">
            <v>300130</v>
          </cell>
          <cell r="AC611">
            <v>300130</v>
          </cell>
          <cell r="AD611">
            <v>300130</v>
          </cell>
          <cell r="AE611">
            <v>300130</v>
          </cell>
          <cell r="AF611">
            <v>300130</v>
          </cell>
          <cell r="AG611">
            <v>300130</v>
          </cell>
          <cell r="AH611">
            <v>300130</v>
          </cell>
          <cell r="AI611">
            <v>300130</v>
          </cell>
          <cell r="AJ611">
            <v>300130</v>
          </cell>
          <cell r="AK611">
            <v>3601560</v>
          </cell>
        </row>
        <row r="612">
          <cell r="E612">
            <v>36714</v>
          </cell>
          <cell r="F612" t="str">
            <v>PO.16498-2013  BAGGAGE CART 14380</v>
          </cell>
          <cell r="G612">
            <v>10</v>
          </cell>
          <cell r="H612" t="str">
            <v>OPE.B14.KEL2</v>
          </cell>
          <cell r="I612">
            <v>14380</v>
          </cell>
          <cell r="J612">
            <v>41654</v>
          </cell>
          <cell r="K612">
            <v>45291</v>
          </cell>
          <cell r="L612">
            <v>24</v>
          </cell>
          <cell r="M612">
            <v>120</v>
          </cell>
          <cell r="N612">
            <v>96</v>
          </cell>
          <cell r="O612">
            <v>38416667</v>
          </cell>
          <cell r="P612">
            <v>22509771</v>
          </cell>
          <cell r="Q612">
            <v>300130</v>
          </cell>
          <cell r="R612">
            <v>2701170</v>
          </cell>
          <cell r="T612">
            <v>300130</v>
          </cell>
          <cell r="U612">
            <v>300130</v>
          </cell>
          <cell r="V612">
            <v>300130</v>
          </cell>
          <cell r="W612">
            <v>3601560</v>
          </cell>
          <cell r="Y612">
            <v>300130</v>
          </cell>
          <cell r="Z612">
            <v>300130</v>
          </cell>
          <cell r="AA612">
            <v>300130</v>
          </cell>
          <cell r="AB612">
            <v>300130</v>
          </cell>
          <cell r="AC612">
            <v>300130</v>
          </cell>
          <cell r="AD612">
            <v>300130</v>
          </cell>
          <cell r="AE612">
            <v>300130</v>
          </cell>
          <cell r="AF612">
            <v>300130</v>
          </cell>
          <cell r="AG612">
            <v>300130</v>
          </cell>
          <cell r="AH612">
            <v>300130</v>
          </cell>
          <cell r="AI612">
            <v>300130</v>
          </cell>
          <cell r="AJ612">
            <v>300130</v>
          </cell>
          <cell r="AK612">
            <v>3601560</v>
          </cell>
        </row>
        <row r="613">
          <cell r="E613">
            <v>36715</v>
          </cell>
          <cell r="F613" t="str">
            <v>PO.16498-2013  BAGGAGE CART 14381</v>
          </cell>
          <cell r="G613">
            <v>10</v>
          </cell>
          <cell r="H613" t="str">
            <v>OPE.B14.KEL2</v>
          </cell>
          <cell r="I613">
            <v>14381</v>
          </cell>
          <cell r="J613">
            <v>41654</v>
          </cell>
          <cell r="K613">
            <v>45291</v>
          </cell>
          <cell r="L613">
            <v>24</v>
          </cell>
          <cell r="M613">
            <v>120</v>
          </cell>
          <cell r="N613">
            <v>96</v>
          </cell>
          <cell r="O613">
            <v>38416667</v>
          </cell>
          <cell r="P613">
            <v>22509771</v>
          </cell>
          <cell r="Q613">
            <v>300130</v>
          </cell>
          <cell r="R613">
            <v>2701170</v>
          </cell>
          <cell r="T613">
            <v>300130</v>
          </cell>
          <cell r="U613">
            <v>300130</v>
          </cell>
          <cell r="V613">
            <v>300130</v>
          </cell>
          <cell r="W613">
            <v>3601560</v>
          </cell>
          <cell r="Y613">
            <v>300130</v>
          </cell>
          <cell r="Z613">
            <v>300130</v>
          </cell>
          <cell r="AA613">
            <v>300130</v>
          </cell>
          <cell r="AB613">
            <v>300130</v>
          </cell>
          <cell r="AC613">
            <v>300130</v>
          </cell>
          <cell r="AD613">
            <v>300130</v>
          </cell>
          <cell r="AE613">
            <v>300130</v>
          </cell>
          <cell r="AF613">
            <v>300130</v>
          </cell>
          <cell r="AG613">
            <v>300130</v>
          </cell>
          <cell r="AH613">
            <v>300130</v>
          </cell>
          <cell r="AI613">
            <v>300130</v>
          </cell>
          <cell r="AJ613">
            <v>300130</v>
          </cell>
          <cell r="AK613">
            <v>3601560</v>
          </cell>
        </row>
        <row r="614">
          <cell r="E614">
            <v>36716</v>
          </cell>
          <cell r="F614" t="str">
            <v>PO.16498-2013  BAGGAGE CART 14382</v>
          </cell>
          <cell r="G614">
            <v>10</v>
          </cell>
          <cell r="H614" t="str">
            <v>OPE.B14.KEL2</v>
          </cell>
          <cell r="I614">
            <v>14382</v>
          </cell>
          <cell r="J614">
            <v>41654</v>
          </cell>
          <cell r="K614">
            <v>45291</v>
          </cell>
          <cell r="L614">
            <v>24</v>
          </cell>
          <cell r="M614">
            <v>120</v>
          </cell>
          <cell r="N614">
            <v>96</v>
          </cell>
          <cell r="O614">
            <v>38416667</v>
          </cell>
          <cell r="P614">
            <v>22509771</v>
          </cell>
          <cell r="Q614">
            <v>300130</v>
          </cell>
          <cell r="R614">
            <v>2701170</v>
          </cell>
          <cell r="T614">
            <v>300130</v>
          </cell>
          <cell r="U614">
            <v>300130</v>
          </cell>
          <cell r="V614">
            <v>300130</v>
          </cell>
          <cell r="W614">
            <v>3601560</v>
          </cell>
          <cell r="Y614">
            <v>300130</v>
          </cell>
          <cell r="Z614">
            <v>300130</v>
          </cell>
          <cell r="AA614">
            <v>300130</v>
          </cell>
          <cell r="AB614">
            <v>300130</v>
          </cell>
          <cell r="AC614">
            <v>300130</v>
          </cell>
          <cell r="AD614">
            <v>300130</v>
          </cell>
          <cell r="AE614">
            <v>300130</v>
          </cell>
          <cell r="AF614">
            <v>300130</v>
          </cell>
          <cell r="AG614">
            <v>300130</v>
          </cell>
          <cell r="AH614">
            <v>300130</v>
          </cell>
          <cell r="AI614">
            <v>300130</v>
          </cell>
          <cell r="AJ614">
            <v>300130</v>
          </cell>
          <cell r="AK614">
            <v>3601560</v>
          </cell>
        </row>
        <row r="615">
          <cell r="E615">
            <v>36717</v>
          </cell>
          <cell r="F615" t="str">
            <v>PO.16498-2013  BAGGAGE CART 14383</v>
          </cell>
          <cell r="G615">
            <v>10</v>
          </cell>
          <cell r="H615" t="str">
            <v>OPE.B14.KEL2</v>
          </cell>
          <cell r="I615">
            <v>14383</v>
          </cell>
          <cell r="J615">
            <v>41654</v>
          </cell>
          <cell r="K615">
            <v>45291</v>
          </cell>
          <cell r="L615">
            <v>24</v>
          </cell>
          <cell r="M615">
            <v>120</v>
          </cell>
          <cell r="N615">
            <v>96</v>
          </cell>
          <cell r="O615">
            <v>38416667</v>
          </cell>
          <cell r="P615">
            <v>22509771</v>
          </cell>
          <cell r="Q615">
            <v>300130</v>
          </cell>
          <cell r="R615">
            <v>2701170</v>
          </cell>
          <cell r="T615">
            <v>300130</v>
          </cell>
          <cell r="U615">
            <v>300130</v>
          </cell>
          <cell r="V615">
            <v>300130</v>
          </cell>
          <cell r="W615">
            <v>3601560</v>
          </cell>
          <cell r="Y615">
            <v>300130</v>
          </cell>
          <cell r="Z615">
            <v>300130</v>
          </cell>
          <cell r="AA615">
            <v>300130</v>
          </cell>
          <cell r="AB615">
            <v>300130</v>
          </cell>
          <cell r="AC615">
            <v>300130</v>
          </cell>
          <cell r="AD615">
            <v>300130</v>
          </cell>
          <cell r="AE615">
            <v>300130</v>
          </cell>
          <cell r="AF615">
            <v>300130</v>
          </cell>
          <cell r="AG615">
            <v>300130</v>
          </cell>
          <cell r="AH615">
            <v>300130</v>
          </cell>
          <cell r="AI615">
            <v>300130</v>
          </cell>
          <cell r="AJ615">
            <v>300130</v>
          </cell>
          <cell r="AK615">
            <v>3601560</v>
          </cell>
        </row>
        <row r="616">
          <cell r="E616">
            <v>36718</v>
          </cell>
          <cell r="F616" t="str">
            <v>PO.16498-2013  BAGGAGE CART 14384</v>
          </cell>
          <cell r="G616">
            <v>10</v>
          </cell>
          <cell r="H616" t="str">
            <v>OPE.B14.KEL2</v>
          </cell>
          <cell r="I616">
            <v>14384</v>
          </cell>
          <cell r="J616">
            <v>41654</v>
          </cell>
          <cell r="K616">
            <v>45291</v>
          </cell>
          <cell r="L616">
            <v>24</v>
          </cell>
          <cell r="M616">
            <v>120</v>
          </cell>
          <cell r="N616">
            <v>96</v>
          </cell>
          <cell r="O616">
            <v>38416667</v>
          </cell>
          <cell r="P616">
            <v>22509771</v>
          </cell>
          <cell r="Q616">
            <v>300130</v>
          </cell>
          <cell r="R616">
            <v>2701170</v>
          </cell>
          <cell r="T616">
            <v>300130</v>
          </cell>
          <cell r="U616">
            <v>300130</v>
          </cell>
          <cell r="V616">
            <v>300130</v>
          </cell>
          <cell r="W616">
            <v>3601560</v>
          </cell>
          <cell r="Y616">
            <v>300130</v>
          </cell>
          <cell r="Z616">
            <v>300130</v>
          </cell>
          <cell r="AA616">
            <v>300130</v>
          </cell>
          <cell r="AB616">
            <v>300130</v>
          </cell>
          <cell r="AC616">
            <v>300130</v>
          </cell>
          <cell r="AD616">
            <v>300130</v>
          </cell>
          <cell r="AE616">
            <v>300130</v>
          </cell>
          <cell r="AF616">
            <v>300130</v>
          </cell>
          <cell r="AG616">
            <v>300130</v>
          </cell>
          <cell r="AH616">
            <v>300130</v>
          </cell>
          <cell r="AI616">
            <v>300130</v>
          </cell>
          <cell r="AJ616">
            <v>300130</v>
          </cell>
          <cell r="AK616">
            <v>3601560</v>
          </cell>
        </row>
        <row r="617">
          <cell r="E617">
            <v>36719</v>
          </cell>
          <cell r="F617" t="str">
            <v>PO.16498-2013  BAGGAGE CART 14385</v>
          </cell>
          <cell r="G617">
            <v>10</v>
          </cell>
          <cell r="H617" t="str">
            <v>OPE.B14.KEL2</v>
          </cell>
          <cell r="I617">
            <v>14385</v>
          </cell>
          <cell r="J617">
            <v>41654</v>
          </cell>
          <cell r="K617">
            <v>45291</v>
          </cell>
          <cell r="L617">
            <v>24</v>
          </cell>
          <cell r="M617">
            <v>120</v>
          </cell>
          <cell r="N617">
            <v>96</v>
          </cell>
          <cell r="O617">
            <v>38416667</v>
          </cell>
          <cell r="P617">
            <v>22509771</v>
          </cell>
          <cell r="Q617">
            <v>300130</v>
          </cell>
          <cell r="R617">
            <v>2701170</v>
          </cell>
          <cell r="T617">
            <v>300130</v>
          </cell>
          <cell r="U617">
            <v>300130</v>
          </cell>
          <cell r="V617">
            <v>300130</v>
          </cell>
          <cell r="W617">
            <v>3601560</v>
          </cell>
          <cell r="Y617">
            <v>300130</v>
          </cell>
          <cell r="Z617">
            <v>300130</v>
          </cell>
          <cell r="AA617">
            <v>300130</v>
          </cell>
          <cell r="AB617">
            <v>300130</v>
          </cell>
          <cell r="AC617">
            <v>300130</v>
          </cell>
          <cell r="AD617">
            <v>300130</v>
          </cell>
          <cell r="AE617">
            <v>300130</v>
          </cell>
          <cell r="AF617">
            <v>300130</v>
          </cell>
          <cell r="AG617">
            <v>300130</v>
          </cell>
          <cell r="AH617">
            <v>300130</v>
          </cell>
          <cell r="AI617">
            <v>300130</v>
          </cell>
          <cell r="AJ617">
            <v>300130</v>
          </cell>
          <cell r="AK617">
            <v>3601560</v>
          </cell>
        </row>
        <row r="618">
          <cell r="E618">
            <v>36720</v>
          </cell>
          <cell r="F618" t="str">
            <v>PO.16498-2013  BAGGAGE CART 14386</v>
          </cell>
          <cell r="G618">
            <v>10</v>
          </cell>
          <cell r="H618" t="str">
            <v>OPE.B14.KEL2</v>
          </cell>
          <cell r="I618">
            <v>14386</v>
          </cell>
          <cell r="J618">
            <v>41654</v>
          </cell>
          <cell r="K618">
            <v>45291</v>
          </cell>
          <cell r="L618">
            <v>24</v>
          </cell>
          <cell r="M618">
            <v>120</v>
          </cell>
          <cell r="N618">
            <v>96</v>
          </cell>
          <cell r="O618">
            <v>38416667</v>
          </cell>
          <cell r="P618">
            <v>22509771</v>
          </cell>
          <cell r="Q618">
            <v>300130</v>
          </cell>
          <cell r="R618">
            <v>2701170</v>
          </cell>
          <cell r="T618">
            <v>300130</v>
          </cell>
          <cell r="U618">
            <v>300130</v>
          </cell>
          <cell r="V618">
            <v>300130</v>
          </cell>
          <cell r="W618">
            <v>3601560</v>
          </cell>
          <cell r="Y618">
            <v>300130</v>
          </cell>
          <cell r="Z618">
            <v>300130</v>
          </cell>
          <cell r="AA618">
            <v>300130</v>
          </cell>
          <cell r="AB618">
            <v>300130</v>
          </cell>
          <cell r="AC618">
            <v>300130</v>
          </cell>
          <cell r="AD618">
            <v>300130</v>
          </cell>
          <cell r="AE618">
            <v>300130</v>
          </cell>
          <cell r="AF618">
            <v>300130</v>
          </cell>
          <cell r="AG618">
            <v>300130</v>
          </cell>
          <cell r="AH618">
            <v>300130</v>
          </cell>
          <cell r="AI618">
            <v>300130</v>
          </cell>
          <cell r="AJ618">
            <v>300130</v>
          </cell>
          <cell r="AK618">
            <v>3601560</v>
          </cell>
        </row>
        <row r="619">
          <cell r="E619">
            <v>36721</v>
          </cell>
          <cell r="F619" t="str">
            <v>PO.16498-2013  BAGGAGE CART 14387</v>
          </cell>
          <cell r="G619">
            <v>10</v>
          </cell>
          <cell r="H619" t="str">
            <v>OPE.B14.KEL2</v>
          </cell>
          <cell r="I619">
            <v>14387</v>
          </cell>
          <cell r="J619">
            <v>41654</v>
          </cell>
          <cell r="K619">
            <v>45291</v>
          </cell>
          <cell r="L619">
            <v>24</v>
          </cell>
          <cell r="M619">
            <v>120</v>
          </cell>
          <cell r="N619">
            <v>96</v>
          </cell>
          <cell r="O619">
            <v>38416667</v>
          </cell>
          <cell r="P619">
            <v>22509771</v>
          </cell>
          <cell r="Q619">
            <v>300130</v>
          </cell>
          <cell r="R619">
            <v>2701170</v>
          </cell>
          <cell r="T619">
            <v>300130</v>
          </cell>
          <cell r="U619">
            <v>300130</v>
          </cell>
          <cell r="V619">
            <v>300130</v>
          </cell>
          <cell r="W619">
            <v>3601560</v>
          </cell>
          <cell r="Y619">
            <v>300130</v>
          </cell>
          <cell r="Z619">
            <v>300130</v>
          </cell>
          <cell r="AA619">
            <v>300130</v>
          </cell>
          <cell r="AB619">
            <v>300130</v>
          </cell>
          <cell r="AC619">
            <v>300130</v>
          </cell>
          <cell r="AD619">
            <v>300130</v>
          </cell>
          <cell r="AE619">
            <v>300130</v>
          </cell>
          <cell r="AF619">
            <v>300130</v>
          </cell>
          <cell r="AG619">
            <v>300130</v>
          </cell>
          <cell r="AH619">
            <v>300130</v>
          </cell>
          <cell r="AI619">
            <v>300130</v>
          </cell>
          <cell r="AJ619">
            <v>300130</v>
          </cell>
          <cell r="AK619">
            <v>3601560</v>
          </cell>
        </row>
        <row r="620">
          <cell r="E620">
            <v>36722</v>
          </cell>
          <cell r="F620" t="str">
            <v>PO.16498-2013  BAGGAGE CART 14388</v>
          </cell>
          <cell r="G620">
            <v>10</v>
          </cell>
          <cell r="H620" t="str">
            <v>OPE.B14.KEL2</v>
          </cell>
          <cell r="I620">
            <v>14388</v>
          </cell>
          <cell r="J620">
            <v>41654</v>
          </cell>
          <cell r="K620">
            <v>45291</v>
          </cell>
          <cell r="L620">
            <v>24</v>
          </cell>
          <cell r="M620">
            <v>120</v>
          </cell>
          <cell r="N620">
            <v>96</v>
          </cell>
          <cell r="O620">
            <v>38416667</v>
          </cell>
          <cell r="P620">
            <v>22509771</v>
          </cell>
          <cell r="Q620">
            <v>300130</v>
          </cell>
          <cell r="R620">
            <v>2701170</v>
          </cell>
          <cell r="T620">
            <v>300130</v>
          </cell>
          <cell r="U620">
            <v>300130</v>
          </cell>
          <cell r="V620">
            <v>300130</v>
          </cell>
          <cell r="W620">
            <v>3601560</v>
          </cell>
          <cell r="Y620">
            <v>300130</v>
          </cell>
          <cell r="Z620">
            <v>300130</v>
          </cell>
          <cell r="AA620">
            <v>300130</v>
          </cell>
          <cell r="AB620">
            <v>300130</v>
          </cell>
          <cell r="AC620">
            <v>300130</v>
          </cell>
          <cell r="AD620">
            <v>300130</v>
          </cell>
          <cell r="AE620">
            <v>300130</v>
          </cell>
          <cell r="AF620">
            <v>300130</v>
          </cell>
          <cell r="AG620">
            <v>300130</v>
          </cell>
          <cell r="AH620">
            <v>300130</v>
          </cell>
          <cell r="AI620">
            <v>300130</v>
          </cell>
          <cell r="AJ620">
            <v>300130</v>
          </cell>
          <cell r="AK620">
            <v>3601560</v>
          </cell>
        </row>
        <row r="621">
          <cell r="E621">
            <v>36723</v>
          </cell>
          <cell r="F621" t="str">
            <v>PO.16498-2013  BAGGAGE CART 14389</v>
          </cell>
          <cell r="G621">
            <v>10</v>
          </cell>
          <cell r="H621" t="str">
            <v>OPE.B14.KEL2</v>
          </cell>
          <cell r="I621">
            <v>14389</v>
          </cell>
          <cell r="J621">
            <v>41654</v>
          </cell>
          <cell r="K621">
            <v>45291</v>
          </cell>
          <cell r="L621">
            <v>24</v>
          </cell>
          <cell r="M621">
            <v>120</v>
          </cell>
          <cell r="N621">
            <v>96</v>
          </cell>
          <cell r="O621">
            <v>38416667</v>
          </cell>
          <cell r="P621">
            <v>22509771</v>
          </cell>
          <cell r="Q621">
            <v>300130</v>
          </cell>
          <cell r="R621">
            <v>2701170</v>
          </cell>
          <cell r="T621">
            <v>300130</v>
          </cell>
          <cell r="U621">
            <v>300130</v>
          </cell>
          <cell r="V621">
            <v>300130</v>
          </cell>
          <cell r="W621">
            <v>3601560</v>
          </cell>
          <cell r="Y621">
            <v>300130</v>
          </cell>
          <cell r="Z621">
            <v>300130</v>
          </cell>
          <cell r="AA621">
            <v>300130</v>
          </cell>
          <cell r="AB621">
            <v>300130</v>
          </cell>
          <cell r="AC621">
            <v>300130</v>
          </cell>
          <cell r="AD621">
            <v>300130</v>
          </cell>
          <cell r="AE621">
            <v>300130</v>
          </cell>
          <cell r="AF621">
            <v>300130</v>
          </cell>
          <cell r="AG621">
            <v>300130</v>
          </cell>
          <cell r="AH621">
            <v>300130</v>
          </cell>
          <cell r="AI621">
            <v>300130</v>
          </cell>
          <cell r="AJ621">
            <v>300130</v>
          </cell>
          <cell r="AK621">
            <v>3601560</v>
          </cell>
        </row>
        <row r="622">
          <cell r="E622">
            <v>36724</v>
          </cell>
          <cell r="F622" t="str">
            <v>PO.16498-2013  BAGGAGE CART 14390</v>
          </cell>
          <cell r="G622">
            <v>10</v>
          </cell>
          <cell r="H622" t="str">
            <v>OPE.B14.KEL2</v>
          </cell>
          <cell r="I622">
            <v>14390</v>
          </cell>
          <cell r="J622">
            <v>41654</v>
          </cell>
          <cell r="K622">
            <v>45291</v>
          </cell>
          <cell r="L622">
            <v>24</v>
          </cell>
          <cell r="M622">
            <v>120</v>
          </cell>
          <cell r="N622">
            <v>96</v>
          </cell>
          <cell r="O622">
            <v>38416667</v>
          </cell>
          <cell r="P622">
            <v>22509771</v>
          </cell>
          <cell r="Q622">
            <v>300130</v>
          </cell>
          <cell r="R622">
            <v>2701170</v>
          </cell>
          <cell r="T622">
            <v>300130</v>
          </cell>
          <cell r="U622">
            <v>300130</v>
          </cell>
          <cell r="V622">
            <v>300130</v>
          </cell>
          <cell r="W622">
            <v>3601560</v>
          </cell>
          <cell r="Y622">
            <v>300130</v>
          </cell>
          <cell r="Z622">
            <v>300130</v>
          </cell>
          <cell r="AA622">
            <v>300130</v>
          </cell>
          <cell r="AB622">
            <v>300130</v>
          </cell>
          <cell r="AC622">
            <v>300130</v>
          </cell>
          <cell r="AD622">
            <v>300130</v>
          </cell>
          <cell r="AE622">
            <v>300130</v>
          </cell>
          <cell r="AF622">
            <v>300130</v>
          </cell>
          <cell r="AG622">
            <v>300130</v>
          </cell>
          <cell r="AH622">
            <v>300130</v>
          </cell>
          <cell r="AI622">
            <v>300130</v>
          </cell>
          <cell r="AJ622">
            <v>300130</v>
          </cell>
          <cell r="AK622">
            <v>3601560</v>
          </cell>
        </row>
        <row r="623">
          <cell r="E623">
            <v>36725</v>
          </cell>
          <cell r="F623" t="str">
            <v>PO.16498-2013  BAGGAGE CART 14391</v>
          </cell>
          <cell r="G623">
            <v>10</v>
          </cell>
          <cell r="H623" t="str">
            <v>OPE.B14.KEL2</v>
          </cell>
          <cell r="I623">
            <v>14391</v>
          </cell>
          <cell r="J623">
            <v>41654</v>
          </cell>
          <cell r="K623">
            <v>45291</v>
          </cell>
          <cell r="L623">
            <v>24</v>
          </cell>
          <cell r="M623">
            <v>120</v>
          </cell>
          <cell r="N623">
            <v>96</v>
          </cell>
          <cell r="O623">
            <v>38416667</v>
          </cell>
          <cell r="P623">
            <v>22509771</v>
          </cell>
          <cell r="Q623">
            <v>300130</v>
          </cell>
          <cell r="R623">
            <v>2701170</v>
          </cell>
          <cell r="T623">
            <v>300130</v>
          </cell>
          <cell r="U623">
            <v>300130</v>
          </cell>
          <cell r="V623">
            <v>300130</v>
          </cell>
          <cell r="W623">
            <v>3601560</v>
          </cell>
          <cell r="Y623">
            <v>300130</v>
          </cell>
          <cell r="Z623">
            <v>300130</v>
          </cell>
          <cell r="AA623">
            <v>300130</v>
          </cell>
          <cell r="AB623">
            <v>300130</v>
          </cell>
          <cell r="AC623">
            <v>300130</v>
          </cell>
          <cell r="AD623">
            <v>300130</v>
          </cell>
          <cell r="AE623">
            <v>300130</v>
          </cell>
          <cell r="AF623">
            <v>300130</v>
          </cell>
          <cell r="AG623">
            <v>300130</v>
          </cell>
          <cell r="AH623">
            <v>300130</v>
          </cell>
          <cell r="AI623">
            <v>300130</v>
          </cell>
          <cell r="AJ623">
            <v>300130</v>
          </cell>
          <cell r="AK623">
            <v>3601560</v>
          </cell>
        </row>
        <row r="624">
          <cell r="E624">
            <v>36726</v>
          </cell>
          <cell r="F624" t="str">
            <v>PO.16498-2013  BAGGAGE CART 14392</v>
          </cell>
          <cell r="G624">
            <v>10</v>
          </cell>
          <cell r="H624" t="str">
            <v>OPE.B14.KEL2</v>
          </cell>
          <cell r="I624">
            <v>14392</v>
          </cell>
          <cell r="J624">
            <v>41654</v>
          </cell>
          <cell r="K624">
            <v>45291</v>
          </cell>
          <cell r="L624">
            <v>24</v>
          </cell>
          <cell r="M624">
            <v>120</v>
          </cell>
          <cell r="N624">
            <v>96</v>
          </cell>
          <cell r="O624">
            <v>38416667</v>
          </cell>
          <cell r="P624">
            <v>22509771</v>
          </cell>
          <cell r="Q624">
            <v>300130</v>
          </cell>
          <cell r="R624">
            <v>2701170</v>
          </cell>
          <cell r="T624">
            <v>300130</v>
          </cell>
          <cell r="U624">
            <v>300130</v>
          </cell>
          <cell r="V624">
            <v>300130</v>
          </cell>
          <cell r="W624">
            <v>3601560</v>
          </cell>
          <cell r="Y624">
            <v>300130</v>
          </cell>
          <cell r="Z624">
            <v>300130</v>
          </cell>
          <cell r="AA624">
            <v>300130</v>
          </cell>
          <cell r="AB624">
            <v>300130</v>
          </cell>
          <cell r="AC624">
            <v>300130</v>
          </cell>
          <cell r="AD624">
            <v>300130</v>
          </cell>
          <cell r="AE624">
            <v>300130</v>
          </cell>
          <cell r="AF624">
            <v>300130</v>
          </cell>
          <cell r="AG624">
            <v>300130</v>
          </cell>
          <cell r="AH624">
            <v>300130</v>
          </cell>
          <cell r="AI624">
            <v>300130</v>
          </cell>
          <cell r="AJ624">
            <v>300130</v>
          </cell>
          <cell r="AK624">
            <v>3601560</v>
          </cell>
        </row>
        <row r="625">
          <cell r="E625">
            <v>36727</v>
          </cell>
          <cell r="F625" t="str">
            <v>PO.16502-2014  BAGGAGE CART 14431</v>
          </cell>
          <cell r="G625">
            <v>10</v>
          </cell>
          <cell r="H625" t="str">
            <v>OPE.B14.KEL2</v>
          </cell>
          <cell r="I625">
            <v>14431</v>
          </cell>
          <cell r="J625">
            <v>41667</v>
          </cell>
          <cell r="K625">
            <v>45291</v>
          </cell>
          <cell r="L625">
            <v>24</v>
          </cell>
          <cell r="M625">
            <v>120</v>
          </cell>
          <cell r="N625">
            <v>96</v>
          </cell>
          <cell r="O625">
            <v>36060000</v>
          </cell>
          <cell r="P625">
            <v>21128901</v>
          </cell>
          <cell r="Q625">
            <v>281719</v>
          </cell>
          <cell r="R625">
            <v>2535471</v>
          </cell>
          <cell r="T625">
            <v>281719</v>
          </cell>
          <cell r="U625">
            <v>281719</v>
          </cell>
          <cell r="V625">
            <v>281719</v>
          </cell>
          <cell r="W625">
            <v>3380628</v>
          </cell>
          <cell r="Y625">
            <v>281719</v>
          </cell>
          <cell r="Z625">
            <v>281719</v>
          </cell>
          <cell r="AA625">
            <v>281719</v>
          </cell>
          <cell r="AB625">
            <v>281719</v>
          </cell>
          <cell r="AC625">
            <v>281719</v>
          </cell>
          <cell r="AD625">
            <v>281719</v>
          </cell>
          <cell r="AE625">
            <v>281719</v>
          </cell>
          <cell r="AF625">
            <v>281719</v>
          </cell>
          <cell r="AG625">
            <v>281719</v>
          </cell>
          <cell r="AH625">
            <v>281719</v>
          </cell>
          <cell r="AI625">
            <v>281719</v>
          </cell>
          <cell r="AJ625">
            <v>281719</v>
          </cell>
          <cell r="AK625">
            <v>3380628</v>
          </cell>
        </row>
        <row r="626">
          <cell r="E626">
            <v>36728</v>
          </cell>
          <cell r="F626" t="str">
            <v>PO.16502-2014  BAGGAGE CART 14432</v>
          </cell>
          <cell r="G626">
            <v>10</v>
          </cell>
          <cell r="H626" t="str">
            <v>OPE.B14.KEL2</v>
          </cell>
          <cell r="I626">
            <v>14432</v>
          </cell>
          <cell r="J626">
            <v>41667</v>
          </cell>
          <cell r="K626">
            <v>45291</v>
          </cell>
          <cell r="L626">
            <v>24</v>
          </cell>
          <cell r="M626">
            <v>120</v>
          </cell>
          <cell r="N626">
            <v>96</v>
          </cell>
          <cell r="O626">
            <v>36060000</v>
          </cell>
          <cell r="P626">
            <v>21128901</v>
          </cell>
          <cell r="Q626">
            <v>281719</v>
          </cell>
          <cell r="R626">
            <v>2535471</v>
          </cell>
          <cell r="T626">
            <v>281719</v>
          </cell>
          <cell r="U626">
            <v>281719</v>
          </cell>
          <cell r="V626">
            <v>281719</v>
          </cell>
          <cell r="W626">
            <v>3380628</v>
          </cell>
          <cell r="Y626">
            <v>281719</v>
          </cell>
          <cell r="Z626">
            <v>281719</v>
          </cell>
          <cell r="AA626">
            <v>281719</v>
          </cell>
          <cell r="AB626">
            <v>281719</v>
          </cell>
          <cell r="AC626">
            <v>281719</v>
          </cell>
          <cell r="AD626">
            <v>281719</v>
          </cell>
          <cell r="AE626">
            <v>281719</v>
          </cell>
          <cell r="AF626">
            <v>281719</v>
          </cell>
          <cell r="AG626">
            <v>281719</v>
          </cell>
          <cell r="AH626">
            <v>281719</v>
          </cell>
          <cell r="AI626">
            <v>281719</v>
          </cell>
          <cell r="AJ626">
            <v>281719</v>
          </cell>
          <cell r="AK626">
            <v>3380628</v>
          </cell>
        </row>
        <row r="627">
          <cell r="E627">
            <v>36729</v>
          </cell>
          <cell r="F627" t="str">
            <v>PO.16502-2014  BAGGAGE CART 14433</v>
          </cell>
          <cell r="G627">
            <v>10</v>
          </cell>
          <cell r="H627" t="str">
            <v>OPE.B14.KEL2</v>
          </cell>
          <cell r="I627">
            <v>14433</v>
          </cell>
          <cell r="J627">
            <v>41667</v>
          </cell>
          <cell r="K627">
            <v>45291</v>
          </cell>
          <cell r="L627">
            <v>24</v>
          </cell>
          <cell r="M627">
            <v>120</v>
          </cell>
          <cell r="N627">
            <v>96</v>
          </cell>
          <cell r="O627">
            <v>36060000</v>
          </cell>
          <cell r="P627">
            <v>21128901</v>
          </cell>
          <cell r="Q627">
            <v>281719</v>
          </cell>
          <cell r="R627">
            <v>2535471</v>
          </cell>
          <cell r="T627">
            <v>281719</v>
          </cell>
          <cell r="U627">
            <v>281719</v>
          </cell>
          <cell r="V627">
            <v>281719</v>
          </cell>
          <cell r="W627">
            <v>3380628</v>
          </cell>
          <cell r="Y627">
            <v>281719</v>
          </cell>
          <cell r="Z627">
            <v>281719</v>
          </cell>
          <cell r="AA627">
            <v>281719</v>
          </cell>
          <cell r="AB627">
            <v>281719</v>
          </cell>
          <cell r="AC627">
            <v>281719</v>
          </cell>
          <cell r="AD627">
            <v>281719</v>
          </cell>
          <cell r="AE627">
            <v>281719</v>
          </cell>
          <cell r="AF627">
            <v>281719</v>
          </cell>
          <cell r="AG627">
            <v>281719</v>
          </cell>
          <cell r="AH627">
            <v>281719</v>
          </cell>
          <cell r="AI627">
            <v>281719</v>
          </cell>
          <cell r="AJ627">
            <v>281719</v>
          </cell>
          <cell r="AK627">
            <v>3380628</v>
          </cell>
        </row>
        <row r="628">
          <cell r="E628">
            <v>36730</v>
          </cell>
          <cell r="F628" t="str">
            <v>PO.16502-2014  BAGGAGE CART 14434</v>
          </cell>
          <cell r="G628">
            <v>10</v>
          </cell>
          <cell r="H628" t="str">
            <v>OPE.B14.KEL2</v>
          </cell>
          <cell r="I628">
            <v>14434</v>
          </cell>
          <cell r="J628">
            <v>41667</v>
          </cell>
          <cell r="K628">
            <v>45291</v>
          </cell>
          <cell r="L628">
            <v>24</v>
          </cell>
          <cell r="M628">
            <v>120</v>
          </cell>
          <cell r="N628">
            <v>96</v>
          </cell>
          <cell r="O628">
            <v>36060000</v>
          </cell>
          <cell r="P628">
            <v>21128901</v>
          </cell>
          <cell r="Q628">
            <v>281719</v>
          </cell>
          <cell r="R628">
            <v>2535471</v>
          </cell>
          <cell r="T628">
            <v>281719</v>
          </cell>
          <cell r="U628">
            <v>281719</v>
          </cell>
          <cell r="V628">
            <v>281719</v>
          </cell>
          <cell r="W628">
            <v>3380628</v>
          </cell>
          <cell r="Y628">
            <v>281719</v>
          </cell>
          <cell r="Z628">
            <v>281719</v>
          </cell>
          <cell r="AA628">
            <v>281719</v>
          </cell>
          <cell r="AB628">
            <v>281719</v>
          </cell>
          <cell r="AC628">
            <v>281719</v>
          </cell>
          <cell r="AD628">
            <v>281719</v>
          </cell>
          <cell r="AE628">
            <v>281719</v>
          </cell>
          <cell r="AF628">
            <v>281719</v>
          </cell>
          <cell r="AG628">
            <v>281719</v>
          </cell>
          <cell r="AH628">
            <v>281719</v>
          </cell>
          <cell r="AI628">
            <v>281719</v>
          </cell>
          <cell r="AJ628">
            <v>281719</v>
          </cell>
          <cell r="AK628">
            <v>3380628</v>
          </cell>
        </row>
        <row r="629">
          <cell r="E629">
            <v>36731</v>
          </cell>
          <cell r="F629" t="str">
            <v>PO.16502-2014  BAGGAGE CART 14435</v>
          </cell>
          <cell r="G629">
            <v>10</v>
          </cell>
          <cell r="H629" t="str">
            <v>OPE.B14.KEL2</v>
          </cell>
          <cell r="I629">
            <v>14435</v>
          </cell>
          <cell r="J629">
            <v>41667</v>
          </cell>
          <cell r="K629">
            <v>45291</v>
          </cell>
          <cell r="L629">
            <v>24</v>
          </cell>
          <cell r="M629">
            <v>120</v>
          </cell>
          <cell r="N629">
            <v>96</v>
          </cell>
          <cell r="O629">
            <v>36060000</v>
          </cell>
          <cell r="P629">
            <v>21128901</v>
          </cell>
          <cell r="Q629">
            <v>281719</v>
          </cell>
          <cell r="R629">
            <v>2535471</v>
          </cell>
          <cell r="T629">
            <v>281719</v>
          </cell>
          <cell r="U629">
            <v>281719</v>
          </cell>
          <cell r="V629">
            <v>281719</v>
          </cell>
          <cell r="W629">
            <v>3380628</v>
          </cell>
          <cell r="Y629">
            <v>281719</v>
          </cell>
          <cell r="Z629">
            <v>281719</v>
          </cell>
          <cell r="AA629">
            <v>281719</v>
          </cell>
          <cell r="AB629">
            <v>281719</v>
          </cell>
          <cell r="AC629">
            <v>281719</v>
          </cell>
          <cell r="AD629">
            <v>281719</v>
          </cell>
          <cell r="AE629">
            <v>281719</v>
          </cell>
          <cell r="AF629">
            <v>281719</v>
          </cell>
          <cell r="AG629">
            <v>281719</v>
          </cell>
          <cell r="AH629">
            <v>281719</v>
          </cell>
          <cell r="AI629">
            <v>281719</v>
          </cell>
          <cell r="AJ629">
            <v>281719</v>
          </cell>
          <cell r="AK629">
            <v>3380628</v>
          </cell>
        </row>
        <row r="630">
          <cell r="E630">
            <v>36732</v>
          </cell>
          <cell r="F630" t="str">
            <v>PO.16502-2014  BAGGAGE CART 14436</v>
          </cell>
          <cell r="G630">
            <v>10</v>
          </cell>
          <cell r="H630" t="str">
            <v>OPE.B14.KEL2</v>
          </cell>
          <cell r="I630">
            <v>14436</v>
          </cell>
          <cell r="J630">
            <v>41667</v>
          </cell>
          <cell r="K630">
            <v>45291</v>
          </cell>
          <cell r="L630">
            <v>24</v>
          </cell>
          <cell r="M630">
            <v>120</v>
          </cell>
          <cell r="N630">
            <v>96</v>
          </cell>
          <cell r="O630">
            <v>36060000</v>
          </cell>
          <cell r="P630">
            <v>21128901</v>
          </cell>
          <cell r="Q630">
            <v>281719</v>
          </cell>
          <cell r="R630">
            <v>2535471</v>
          </cell>
          <cell r="T630">
            <v>281719</v>
          </cell>
          <cell r="U630">
            <v>281719</v>
          </cell>
          <cell r="V630">
            <v>281719</v>
          </cell>
          <cell r="W630">
            <v>3380628</v>
          </cell>
          <cell r="Y630">
            <v>281719</v>
          </cell>
          <cell r="Z630">
            <v>281719</v>
          </cell>
          <cell r="AA630">
            <v>281719</v>
          </cell>
          <cell r="AB630">
            <v>281719</v>
          </cell>
          <cell r="AC630">
            <v>281719</v>
          </cell>
          <cell r="AD630">
            <v>281719</v>
          </cell>
          <cell r="AE630">
            <v>281719</v>
          </cell>
          <cell r="AF630">
            <v>281719</v>
          </cell>
          <cell r="AG630">
            <v>281719</v>
          </cell>
          <cell r="AH630">
            <v>281719</v>
          </cell>
          <cell r="AI630">
            <v>281719</v>
          </cell>
          <cell r="AJ630">
            <v>281719</v>
          </cell>
          <cell r="AK630">
            <v>3380628</v>
          </cell>
        </row>
        <row r="631">
          <cell r="E631">
            <v>36733</v>
          </cell>
          <cell r="F631" t="str">
            <v>PO.16502-2014  BAGGAGE CART 14437</v>
          </cell>
          <cell r="G631">
            <v>10</v>
          </cell>
          <cell r="H631" t="str">
            <v>OPE.B14.KEL2</v>
          </cell>
          <cell r="I631">
            <v>14437</v>
          </cell>
          <cell r="J631">
            <v>41667</v>
          </cell>
          <cell r="K631">
            <v>45291</v>
          </cell>
          <cell r="L631">
            <v>24</v>
          </cell>
          <cell r="M631">
            <v>120</v>
          </cell>
          <cell r="N631">
            <v>96</v>
          </cell>
          <cell r="O631">
            <v>36060000</v>
          </cell>
          <cell r="P631">
            <v>21128901</v>
          </cell>
          <cell r="Q631">
            <v>281719</v>
          </cell>
          <cell r="R631">
            <v>2535471</v>
          </cell>
          <cell r="T631">
            <v>281719</v>
          </cell>
          <cell r="U631">
            <v>281719</v>
          </cell>
          <cell r="V631">
            <v>281719</v>
          </cell>
          <cell r="W631">
            <v>3380628</v>
          </cell>
          <cell r="Y631">
            <v>281719</v>
          </cell>
          <cell r="Z631">
            <v>281719</v>
          </cell>
          <cell r="AA631">
            <v>281719</v>
          </cell>
          <cell r="AB631">
            <v>281719</v>
          </cell>
          <cell r="AC631">
            <v>281719</v>
          </cell>
          <cell r="AD631">
            <v>281719</v>
          </cell>
          <cell r="AE631">
            <v>281719</v>
          </cell>
          <cell r="AF631">
            <v>281719</v>
          </cell>
          <cell r="AG631">
            <v>281719</v>
          </cell>
          <cell r="AH631">
            <v>281719</v>
          </cell>
          <cell r="AI631">
            <v>281719</v>
          </cell>
          <cell r="AJ631">
            <v>281719</v>
          </cell>
          <cell r="AK631">
            <v>3380628</v>
          </cell>
        </row>
        <row r="632">
          <cell r="E632">
            <v>36734</v>
          </cell>
          <cell r="F632" t="str">
            <v>PO.16502-2014  BAGGAGE CART 14438</v>
          </cell>
          <cell r="G632">
            <v>10</v>
          </cell>
          <cell r="H632" t="str">
            <v>OPE.B14.KEL2</v>
          </cell>
          <cell r="I632">
            <v>14438</v>
          </cell>
          <cell r="J632">
            <v>41667</v>
          </cell>
          <cell r="K632">
            <v>45291</v>
          </cell>
          <cell r="L632">
            <v>24</v>
          </cell>
          <cell r="M632">
            <v>120</v>
          </cell>
          <cell r="N632">
            <v>96</v>
          </cell>
          <cell r="O632">
            <v>36060000</v>
          </cell>
          <cell r="P632">
            <v>21128901</v>
          </cell>
          <cell r="Q632">
            <v>281719</v>
          </cell>
          <cell r="R632">
            <v>2535471</v>
          </cell>
          <cell r="T632">
            <v>281719</v>
          </cell>
          <cell r="U632">
            <v>281719</v>
          </cell>
          <cell r="V632">
            <v>281719</v>
          </cell>
          <cell r="W632">
            <v>3380628</v>
          </cell>
          <cell r="Y632">
            <v>281719</v>
          </cell>
          <cell r="Z632">
            <v>281719</v>
          </cell>
          <cell r="AA632">
            <v>281719</v>
          </cell>
          <cell r="AB632">
            <v>281719</v>
          </cell>
          <cell r="AC632">
            <v>281719</v>
          </cell>
          <cell r="AD632">
            <v>281719</v>
          </cell>
          <cell r="AE632">
            <v>281719</v>
          </cell>
          <cell r="AF632">
            <v>281719</v>
          </cell>
          <cell r="AG632">
            <v>281719</v>
          </cell>
          <cell r="AH632">
            <v>281719</v>
          </cell>
          <cell r="AI632">
            <v>281719</v>
          </cell>
          <cell r="AJ632">
            <v>281719</v>
          </cell>
          <cell r="AK632">
            <v>3380628</v>
          </cell>
        </row>
        <row r="633">
          <cell r="E633">
            <v>36735</v>
          </cell>
          <cell r="F633" t="str">
            <v>PO.16502-2014  BAGGAGE CART 14439</v>
          </cell>
          <cell r="G633">
            <v>10</v>
          </cell>
          <cell r="H633" t="str">
            <v>OPE.B14.KEL2</v>
          </cell>
          <cell r="I633">
            <v>14439</v>
          </cell>
          <cell r="J633">
            <v>41667</v>
          </cell>
          <cell r="K633">
            <v>45291</v>
          </cell>
          <cell r="L633">
            <v>24</v>
          </cell>
          <cell r="M633">
            <v>120</v>
          </cell>
          <cell r="N633">
            <v>96</v>
          </cell>
          <cell r="O633">
            <v>36060000</v>
          </cell>
          <cell r="P633">
            <v>21128901</v>
          </cell>
          <cell r="Q633">
            <v>281719</v>
          </cell>
          <cell r="R633">
            <v>2535471</v>
          </cell>
          <cell r="T633">
            <v>281719</v>
          </cell>
          <cell r="U633">
            <v>281719</v>
          </cell>
          <cell r="V633">
            <v>281719</v>
          </cell>
          <cell r="W633">
            <v>3380628</v>
          </cell>
          <cell r="Y633">
            <v>281719</v>
          </cell>
          <cell r="Z633">
            <v>281719</v>
          </cell>
          <cell r="AA633">
            <v>281719</v>
          </cell>
          <cell r="AB633">
            <v>281719</v>
          </cell>
          <cell r="AC633">
            <v>281719</v>
          </cell>
          <cell r="AD633">
            <v>281719</v>
          </cell>
          <cell r="AE633">
            <v>281719</v>
          </cell>
          <cell r="AF633">
            <v>281719</v>
          </cell>
          <cell r="AG633">
            <v>281719</v>
          </cell>
          <cell r="AH633">
            <v>281719</v>
          </cell>
          <cell r="AI633">
            <v>281719</v>
          </cell>
          <cell r="AJ633">
            <v>281719</v>
          </cell>
          <cell r="AK633">
            <v>3380628</v>
          </cell>
        </row>
        <row r="634">
          <cell r="E634">
            <v>36736</v>
          </cell>
          <cell r="F634" t="str">
            <v>PO.16502-2014  BAGGAGE CART 14440</v>
          </cell>
          <cell r="G634">
            <v>10</v>
          </cell>
          <cell r="H634" t="str">
            <v>OPE.B14.KEL2</v>
          </cell>
          <cell r="I634">
            <v>14440</v>
          </cell>
          <cell r="J634">
            <v>41667</v>
          </cell>
          <cell r="K634">
            <v>45291</v>
          </cell>
          <cell r="L634">
            <v>24</v>
          </cell>
          <cell r="M634">
            <v>120</v>
          </cell>
          <cell r="N634">
            <v>96</v>
          </cell>
          <cell r="O634">
            <v>36060000</v>
          </cell>
          <cell r="P634">
            <v>21128901</v>
          </cell>
          <cell r="Q634">
            <v>281719</v>
          </cell>
          <cell r="R634">
            <v>2535471</v>
          </cell>
          <cell r="T634">
            <v>281719</v>
          </cell>
          <cell r="U634">
            <v>281719</v>
          </cell>
          <cell r="V634">
            <v>281719</v>
          </cell>
          <cell r="W634">
            <v>3380628</v>
          </cell>
          <cell r="Y634">
            <v>281719</v>
          </cell>
          <cell r="Z634">
            <v>281719</v>
          </cell>
          <cell r="AA634">
            <v>281719</v>
          </cell>
          <cell r="AB634">
            <v>281719</v>
          </cell>
          <cell r="AC634">
            <v>281719</v>
          </cell>
          <cell r="AD634">
            <v>281719</v>
          </cell>
          <cell r="AE634">
            <v>281719</v>
          </cell>
          <cell r="AF634">
            <v>281719</v>
          </cell>
          <cell r="AG634">
            <v>281719</v>
          </cell>
          <cell r="AH634">
            <v>281719</v>
          </cell>
          <cell r="AI634">
            <v>281719</v>
          </cell>
          <cell r="AJ634">
            <v>281719</v>
          </cell>
          <cell r="AK634">
            <v>3380628</v>
          </cell>
        </row>
        <row r="635">
          <cell r="E635">
            <v>36737</v>
          </cell>
          <cell r="F635" t="str">
            <v>PO.16502-2014  BAGGAGE CART 14441</v>
          </cell>
          <cell r="G635">
            <v>10</v>
          </cell>
          <cell r="H635" t="str">
            <v>OPE.B14.KEL2</v>
          </cell>
          <cell r="I635">
            <v>14441</v>
          </cell>
          <cell r="J635">
            <v>41667</v>
          </cell>
          <cell r="K635">
            <v>45291</v>
          </cell>
          <cell r="L635">
            <v>24</v>
          </cell>
          <cell r="M635">
            <v>120</v>
          </cell>
          <cell r="N635">
            <v>96</v>
          </cell>
          <cell r="O635">
            <v>36060000</v>
          </cell>
          <cell r="P635">
            <v>21128901</v>
          </cell>
          <cell r="Q635">
            <v>281719</v>
          </cell>
          <cell r="R635">
            <v>2535471</v>
          </cell>
          <cell r="T635">
            <v>281719</v>
          </cell>
          <cell r="U635">
            <v>281719</v>
          </cell>
          <cell r="V635">
            <v>281719</v>
          </cell>
          <cell r="W635">
            <v>3380628</v>
          </cell>
          <cell r="Y635">
            <v>281719</v>
          </cell>
          <cell r="Z635">
            <v>281719</v>
          </cell>
          <cell r="AA635">
            <v>281719</v>
          </cell>
          <cell r="AB635">
            <v>281719</v>
          </cell>
          <cell r="AC635">
            <v>281719</v>
          </cell>
          <cell r="AD635">
            <v>281719</v>
          </cell>
          <cell r="AE635">
            <v>281719</v>
          </cell>
          <cell r="AF635">
            <v>281719</v>
          </cell>
          <cell r="AG635">
            <v>281719</v>
          </cell>
          <cell r="AH635">
            <v>281719</v>
          </cell>
          <cell r="AI635">
            <v>281719</v>
          </cell>
          <cell r="AJ635">
            <v>281719</v>
          </cell>
          <cell r="AK635">
            <v>3380628</v>
          </cell>
        </row>
        <row r="636">
          <cell r="E636">
            <v>36738</v>
          </cell>
          <cell r="F636" t="str">
            <v>PO.16502-2014  BAGGAGE CART 14442</v>
          </cell>
          <cell r="G636">
            <v>10</v>
          </cell>
          <cell r="H636" t="str">
            <v>OPE.B14.KEL2</v>
          </cell>
          <cell r="I636">
            <v>14442</v>
          </cell>
          <cell r="J636">
            <v>41667</v>
          </cell>
          <cell r="K636">
            <v>45291</v>
          </cell>
          <cell r="L636">
            <v>24</v>
          </cell>
          <cell r="M636">
            <v>120</v>
          </cell>
          <cell r="N636">
            <v>96</v>
          </cell>
          <cell r="O636">
            <v>36060000</v>
          </cell>
          <cell r="P636">
            <v>21128901</v>
          </cell>
          <cell r="Q636">
            <v>281719</v>
          </cell>
          <cell r="R636">
            <v>2535471</v>
          </cell>
          <cell r="T636">
            <v>281719</v>
          </cell>
          <cell r="U636">
            <v>281719</v>
          </cell>
          <cell r="V636">
            <v>281719</v>
          </cell>
          <cell r="W636">
            <v>3380628</v>
          </cell>
          <cell r="Y636">
            <v>281719</v>
          </cell>
          <cell r="Z636">
            <v>281719</v>
          </cell>
          <cell r="AA636">
            <v>281719</v>
          </cell>
          <cell r="AB636">
            <v>281719</v>
          </cell>
          <cell r="AC636">
            <v>281719</v>
          </cell>
          <cell r="AD636">
            <v>281719</v>
          </cell>
          <cell r="AE636">
            <v>281719</v>
          </cell>
          <cell r="AF636">
            <v>281719</v>
          </cell>
          <cell r="AG636">
            <v>281719</v>
          </cell>
          <cell r="AH636">
            <v>281719</v>
          </cell>
          <cell r="AI636">
            <v>281719</v>
          </cell>
          <cell r="AJ636">
            <v>281719</v>
          </cell>
          <cell r="AK636">
            <v>3380628</v>
          </cell>
        </row>
        <row r="637">
          <cell r="E637">
            <v>36739</v>
          </cell>
          <cell r="F637" t="str">
            <v>PO.16502-2014  BAGGAGE CART 14393</v>
          </cell>
          <cell r="G637">
            <v>10</v>
          </cell>
          <cell r="H637" t="str">
            <v>OPE.B14.KEL2</v>
          </cell>
          <cell r="I637">
            <v>14393</v>
          </cell>
          <cell r="J637">
            <v>41667</v>
          </cell>
          <cell r="K637">
            <v>45291</v>
          </cell>
          <cell r="L637">
            <v>24</v>
          </cell>
          <cell r="M637">
            <v>120</v>
          </cell>
          <cell r="N637">
            <v>96</v>
          </cell>
          <cell r="O637">
            <v>36060000</v>
          </cell>
          <cell r="P637">
            <v>21128901</v>
          </cell>
          <cell r="Q637">
            <v>281719</v>
          </cell>
          <cell r="R637">
            <v>2535471</v>
          </cell>
          <cell r="T637">
            <v>281719</v>
          </cell>
          <cell r="U637">
            <v>281719</v>
          </cell>
          <cell r="V637">
            <v>281719</v>
          </cell>
          <cell r="W637">
            <v>3380628</v>
          </cell>
          <cell r="Y637">
            <v>281719</v>
          </cell>
          <cell r="Z637">
            <v>281719</v>
          </cell>
          <cell r="AA637">
            <v>281719</v>
          </cell>
          <cell r="AB637">
            <v>281719</v>
          </cell>
          <cell r="AC637">
            <v>281719</v>
          </cell>
          <cell r="AD637">
            <v>281719</v>
          </cell>
          <cell r="AE637">
            <v>281719</v>
          </cell>
          <cell r="AF637">
            <v>281719</v>
          </cell>
          <cell r="AG637">
            <v>281719</v>
          </cell>
          <cell r="AH637">
            <v>281719</v>
          </cell>
          <cell r="AI637">
            <v>281719</v>
          </cell>
          <cell r="AJ637">
            <v>281719</v>
          </cell>
          <cell r="AK637">
            <v>3380628</v>
          </cell>
        </row>
        <row r="638">
          <cell r="E638">
            <v>36740</v>
          </cell>
          <cell r="F638" t="str">
            <v>PO.16502-2014  BAGGAGE CART 14394</v>
          </cell>
          <cell r="G638">
            <v>10</v>
          </cell>
          <cell r="H638" t="str">
            <v>OPE.B14.KEL2</v>
          </cell>
          <cell r="I638">
            <v>14394</v>
          </cell>
          <cell r="J638">
            <v>41667</v>
          </cell>
          <cell r="K638">
            <v>45291</v>
          </cell>
          <cell r="L638">
            <v>24</v>
          </cell>
          <cell r="M638">
            <v>120</v>
          </cell>
          <cell r="N638">
            <v>96</v>
          </cell>
          <cell r="O638">
            <v>36060000</v>
          </cell>
          <cell r="P638">
            <v>21128901</v>
          </cell>
          <cell r="Q638">
            <v>281719</v>
          </cell>
          <cell r="R638">
            <v>2535471</v>
          </cell>
          <cell r="T638">
            <v>281719</v>
          </cell>
          <cell r="U638">
            <v>281719</v>
          </cell>
          <cell r="V638">
            <v>281719</v>
          </cell>
          <cell r="W638">
            <v>3380628</v>
          </cell>
          <cell r="Y638">
            <v>281719</v>
          </cell>
          <cell r="Z638">
            <v>281719</v>
          </cell>
          <cell r="AA638">
            <v>281719</v>
          </cell>
          <cell r="AB638">
            <v>281719</v>
          </cell>
          <cell r="AC638">
            <v>281719</v>
          </cell>
          <cell r="AD638">
            <v>281719</v>
          </cell>
          <cell r="AE638">
            <v>281719</v>
          </cell>
          <cell r="AF638">
            <v>281719</v>
          </cell>
          <cell r="AG638">
            <v>281719</v>
          </cell>
          <cell r="AH638">
            <v>281719</v>
          </cell>
          <cell r="AI638">
            <v>281719</v>
          </cell>
          <cell r="AJ638">
            <v>281719</v>
          </cell>
          <cell r="AK638">
            <v>3380628</v>
          </cell>
        </row>
        <row r="639">
          <cell r="E639">
            <v>36741</v>
          </cell>
          <cell r="F639" t="str">
            <v>PO.16502-2014  BAGGAGE CART 14395</v>
          </cell>
          <cell r="G639">
            <v>10</v>
          </cell>
          <cell r="H639" t="str">
            <v>OPE.B14.KEL2</v>
          </cell>
          <cell r="I639">
            <v>14395</v>
          </cell>
          <cell r="J639">
            <v>41667</v>
          </cell>
          <cell r="K639">
            <v>45291</v>
          </cell>
          <cell r="L639">
            <v>24</v>
          </cell>
          <cell r="M639">
            <v>120</v>
          </cell>
          <cell r="N639">
            <v>96</v>
          </cell>
          <cell r="O639">
            <v>36060000</v>
          </cell>
          <cell r="P639">
            <v>21128901</v>
          </cell>
          <cell r="Q639">
            <v>281719</v>
          </cell>
          <cell r="R639">
            <v>2535471</v>
          </cell>
          <cell r="T639">
            <v>281719</v>
          </cell>
          <cell r="U639">
            <v>281719</v>
          </cell>
          <cell r="V639">
            <v>281719</v>
          </cell>
          <cell r="W639">
            <v>3380628</v>
          </cell>
          <cell r="Y639">
            <v>281719</v>
          </cell>
          <cell r="Z639">
            <v>281719</v>
          </cell>
          <cell r="AA639">
            <v>281719</v>
          </cell>
          <cell r="AB639">
            <v>281719</v>
          </cell>
          <cell r="AC639">
            <v>281719</v>
          </cell>
          <cell r="AD639">
            <v>281719</v>
          </cell>
          <cell r="AE639">
            <v>281719</v>
          </cell>
          <cell r="AF639">
            <v>281719</v>
          </cell>
          <cell r="AG639">
            <v>281719</v>
          </cell>
          <cell r="AH639">
            <v>281719</v>
          </cell>
          <cell r="AI639">
            <v>281719</v>
          </cell>
          <cell r="AJ639">
            <v>281719</v>
          </cell>
          <cell r="AK639">
            <v>3380628</v>
          </cell>
        </row>
        <row r="640">
          <cell r="E640">
            <v>36742</v>
          </cell>
          <cell r="F640" t="str">
            <v>PO.16502-2014  BAGGAGE CART 14396</v>
          </cell>
          <cell r="G640">
            <v>10</v>
          </cell>
          <cell r="H640" t="str">
            <v>OPE.B14.KEL2</v>
          </cell>
          <cell r="I640">
            <v>14396</v>
          </cell>
          <cell r="J640">
            <v>41667</v>
          </cell>
          <cell r="K640">
            <v>45291</v>
          </cell>
          <cell r="L640">
            <v>24</v>
          </cell>
          <cell r="M640">
            <v>120</v>
          </cell>
          <cell r="N640">
            <v>96</v>
          </cell>
          <cell r="O640">
            <v>36060000</v>
          </cell>
          <cell r="P640">
            <v>21128901</v>
          </cell>
          <cell r="Q640">
            <v>281719</v>
          </cell>
          <cell r="R640">
            <v>2535471</v>
          </cell>
          <cell r="T640">
            <v>281719</v>
          </cell>
          <cell r="U640">
            <v>281719</v>
          </cell>
          <cell r="V640">
            <v>281719</v>
          </cell>
          <cell r="W640">
            <v>3380628</v>
          </cell>
          <cell r="Y640">
            <v>281719</v>
          </cell>
          <cell r="Z640">
            <v>281719</v>
          </cell>
          <cell r="AA640">
            <v>281719</v>
          </cell>
          <cell r="AB640">
            <v>281719</v>
          </cell>
          <cell r="AC640">
            <v>281719</v>
          </cell>
          <cell r="AD640">
            <v>281719</v>
          </cell>
          <cell r="AE640">
            <v>281719</v>
          </cell>
          <cell r="AF640">
            <v>281719</v>
          </cell>
          <cell r="AG640">
            <v>281719</v>
          </cell>
          <cell r="AH640">
            <v>281719</v>
          </cell>
          <cell r="AI640">
            <v>281719</v>
          </cell>
          <cell r="AJ640">
            <v>281719</v>
          </cell>
          <cell r="AK640">
            <v>3380628</v>
          </cell>
        </row>
        <row r="641">
          <cell r="E641">
            <v>36743</v>
          </cell>
          <cell r="F641" t="str">
            <v>PO.16502-2014  BAGGAGE CART 14397</v>
          </cell>
          <cell r="G641">
            <v>10</v>
          </cell>
          <cell r="H641" t="str">
            <v>OPE.B14.KEL2</v>
          </cell>
          <cell r="I641">
            <v>14397</v>
          </cell>
          <cell r="J641">
            <v>41667</v>
          </cell>
          <cell r="K641">
            <v>45291</v>
          </cell>
          <cell r="L641">
            <v>24</v>
          </cell>
          <cell r="M641">
            <v>120</v>
          </cell>
          <cell r="N641">
            <v>96</v>
          </cell>
          <cell r="O641">
            <v>36060000</v>
          </cell>
          <cell r="P641">
            <v>21128901</v>
          </cell>
          <cell r="Q641">
            <v>281719</v>
          </cell>
          <cell r="R641">
            <v>2535471</v>
          </cell>
          <cell r="T641">
            <v>281719</v>
          </cell>
          <cell r="U641">
            <v>281719</v>
          </cell>
          <cell r="V641">
            <v>281719</v>
          </cell>
          <cell r="W641">
            <v>3380628</v>
          </cell>
          <cell r="Y641">
            <v>281719</v>
          </cell>
          <cell r="Z641">
            <v>281719</v>
          </cell>
          <cell r="AA641">
            <v>281719</v>
          </cell>
          <cell r="AB641">
            <v>281719</v>
          </cell>
          <cell r="AC641">
            <v>281719</v>
          </cell>
          <cell r="AD641">
            <v>281719</v>
          </cell>
          <cell r="AE641">
            <v>281719</v>
          </cell>
          <cell r="AF641">
            <v>281719</v>
          </cell>
          <cell r="AG641">
            <v>281719</v>
          </cell>
          <cell r="AH641">
            <v>281719</v>
          </cell>
          <cell r="AI641">
            <v>281719</v>
          </cell>
          <cell r="AJ641">
            <v>281719</v>
          </cell>
          <cell r="AK641">
            <v>3380628</v>
          </cell>
        </row>
        <row r="642">
          <cell r="E642">
            <v>36744</v>
          </cell>
          <cell r="F642" t="str">
            <v>PO.16502-2014  BAGGAGE CART 14398</v>
          </cell>
          <cell r="G642">
            <v>10</v>
          </cell>
          <cell r="H642" t="str">
            <v>OPE.B14.KEL2</v>
          </cell>
          <cell r="I642">
            <v>14398</v>
          </cell>
          <cell r="J642">
            <v>41667</v>
          </cell>
          <cell r="K642">
            <v>45291</v>
          </cell>
          <cell r="L642">
            <v>24</v>
          </cell>
          <cell r="M642">
            <v>120</v>
          </cell>
          <cell r="N642">
            <v>96</v>
          </cell>
          <cell r="O642">
            <v>36060000</v>
          </cell>
          <cell r="P642">
            <v>21128901</v>
          </cell>
          <cell r="Q642">
            <v>281719</v>
          </cell>
          <cell r="R642">
            <v>2535471</v>
          </cell>
          <cell r="T642">
            <v>281719</v>
          </cell>
          <cell r="U642">
            <v>281719</v>
          </cell>
          <cell r="V642">
            <v>281719</v>
          </cell>
          <cell r="W642">
            <v>3380628</v>
          </cell>
          <cell r="Y642">
            <v>281719</v>
          </cell>
          <cell r="Z642">
            <v>281719</v>
          </cell>
          <cell r="AA642">
            <v>281719</v>
          </cell>
          <cell r="AB642">
            <v>281719</v>
          </cell>
          <cell r="AC642">
            <v>281719</v>
          </cell>
          <cell r="AD642">
            <v>281719</v>
          </cell>
          <cell r="AE642">
            <v>281719</v>
          </cell>
          <cell r="AF642">
            <v>281719</v>
          </cell>
          <cell r="AG642">
            <v>281719</v>
          </cell>
          <cell r="AH642">
            <v>281719</v>
          </cell>
          <cell r="AI642">
            <v>281719</v>
          </cell>
          <cell r="AJ642">
            <v>281719</v>
          </cell>
          <cell r="AK642">
            <v>3380628</v>
          </cell>
        </row>
        <row r="643">
          <cell r="E643">
            <v>36745</v>
          </cell>
          <cell r="F643" t="str">
            <v>PO.16502-2014  BAGGAGE CART 14399</v>
          </cell>
          <cell r="G643">
            <v>10</v>
          </cell>
          <cell r="H643" t="str">
            <v>OPE.B14.KEL2</v>
          </cell>
          <cell r="I643">
            <v>14399</v>
          </cell>
          <cell r="J643">
            <v>41667</v>
          </cell>
          <cell r="K643">
            <v>45291</v>
          </cell>
          <cell r="L643">
            <v>24</v>
          </cell>
          <cell r="M643">
            <v>120</v>
          </cell>
          <cell r="N643">
            <v>96</v>
          </cell>
          <cell r="O643">
            <v>36060000</v>
          </cell>
          <cell r="P643">
            <v>21128901</v>
          </cell>
          <cell r="Q643">
            <v>281719</v>
          </cell>
          <cell r="R643">
            <v>2535471</v>
          </cell>
          <cell r="T643">
            <v>281719</v>
          </cell>
          <cell r="U643">
            <v>281719</v>
          </cell>
          <cell r="V643">
            <v>281719</v>
          </cell>
          <cell r="W643">
            <v>3380628</v>
          </cell>
          <cell r="Y643">
            <v>281719</v>
          </cell>
          <cell r="Z643">
            <v>281719</v>
          </cell>
          <cell r="AA643">
            <v>281719</v>
          </cell>
          <cell r="AB643">
            <v>281719</v>
          </cell>
          <cell r="AC643">
            <v>281719</v>
          </cell>
          <cell r="AD643">
            <v>281719</v>
          </cell>
          <cell r="AE643">
            <v>281719</v>
          </cell>
          <cell r="AF643">
            <v>281719</v>
          </cell>
          <cell r="AG643">
            <v>281719</v>
          </cell>
          <cell r="AH643">
            <v>281719</v>
          </cell>
          <cell r="AI643">
            <v>281719</v>
          </cell>
          <cell r="AJ643">
            <v>281719</v>
          </cell>
          <cell r="AK643">
            <v>3380628</v>
          </cell>
        </row>
        <row r="644">
          <cell r="E644">
            <v>36746</v>
          </cell>
          <cell r="F644" t="str">
            <v>PO.16502-2014  BAGGAGE CART 14400</v>
          </cell>
          <cell r="G644">
            <v>10</v>
          </cell>
          <cell r="H644" t="str">
            <v>OPE.B14.KEL2</v>
          </cell>
          <cell r="I644">
            <v>14400</v>
          </cell>
          <cell r="J644">
            <v>41667</v>
          </cell>
          <cell r="K644">
            <v>45291</v>
          </cell>
          <cell r="L644">
            <v>24</v>
          </cell>
          <cell r="M644">
            <v>120</v>
          </cell>
          <cell r="N644">
            <v>96</v>
          </cell>
          <cell r="O644">
            <v>36060000</v>
          </cell>
          <cell r="P644">
            <v>21128901</v>
          </cell>
          <cell r="Q644">
            <v>281719</v>
          </cell>
          <cell r="R644">
            <v>2535471</v>
          </cell>
          <cell r="T644">
            <v>281719</v>
          </cell>
          <cell r="U644">
            <v>281719</v>
          </cell>
          <cell r="V644">
            <v>281719</v>
          </cell>
          <cell r="W644">
            <v>3380628</v>
          </cell>
          <cell r="Y644">
            <v>281719</v>
          </cell>
          <cell r="Z644">
            <v>281719</v>
          </cell>
          <cell r="AA644">
            <v>281719</v>
          </cell>
          <cell r="AB644">
            <v>281719</v>
          </cell>
          <cell r="AC644">
            <v>281719</v>
          </cell>
          <cell r="AD644">
            <v>281719</v>
          </cell>
          <cell r="AE644">
            <v>281719</v>
          </cell>
          <cell r="AF644">
            <v>281719</v>
          </cell>
          <cell r="AG644">
            <v>281719</v>
          </cell>
          <cell r="AH644">
            <v>281719</v>
          </cell>
          <cell r="AI644">
            <v>281719</v>
          </cell>
          <cell r="AJ644">
            <v>281719</v>
          </cell>
          <cell r="AK644">
            <v>3380628</v>
          </cell>
        </row>
        <row r="645">
          <cell r="E645">
            <v>36747</v>
          </cell>
          <cell r="F645" t="str">
            <v>PO.16502-2014  BAGGAGE CART 14401</v>
          </cell>
          <cell r="G645">
            <v>10</v>
          </cell>
          <cell r="H645" t="str">
            <v>OPE.B14.KEL2</v>
          </cell>
          <cell r="I645">
            <v>14401</v>
          </cell>
          <cell r="J645">
            <v>41667</v>
          </cell>
          <cell r="K645">
            <v>45291</v>
          </cell>
          <cell r="L645">
            <v>24</v>
          </cell>
          <cell r="M645">
            <v>120</v>
          </cell>
          <cell r="N645">
            <v>96</v>
          </cell>
          <cell r="O645">
            <v>36060000</v>
          </cell>
          <cell r="P645">
            <v>21128901</v>
          </cell>
          <cell r="Q645">
            <v>281719</v>
          </cell>
          <cell r="R645">
            <v>2535471</v>
          </cell>
          <cell r="T645">
            <v>281719</v>
          </cell>
          <cell r="U645">
            <v>281719</v>
          </cell>
          <cell r="V645">
            <v>281719</v>
          </cell>
          <cell r="W645">
            <v>3380628</v>
          </cell>
          <cell r="Y645">
            <v>281719</v>
          </cell>
          <cell r="Z645">
            <v>281719</v>
          </cell>
          <cell r="AA645">
            <v>281719</v>
          </cell>
          <cell r="AB645">
            <v>281719</v>
          </cell>
          <cell r="AC645">
            <v>281719</v>
          </cell>
          <cell r="AD645">
            <v>281719</v>
          </cell>
          <cell r="AE645">
            <v>281719</v>
          </cell>
          <cell r="AF645">
            <v>281719</v>
          </cell>
          <cell r="AG645">
            <v>281719</v>
          </cell>
          <cell r="AH645">
            <v>281719</v>
          </cell>
          <cell r="AI645">
            <v>281719</v>
          </cell>
          <cell r="AJ645">
            <v>281719</v>
          </cell>
          <cell r="AK645">
            <v>3380628</v>
          </cell>
        </row>
        <row r="646">
          <cell r="E646">
            <v>36748</v>
          </cell>
          <cell r="F646" t="str">
            <v>PO.16502-2014  BAGGAGE CART 14402</v>
          </cell>
          <cell r="G646">
            <v>10</v>
          </cell>
          <cell r="H646" t="str">
            <v>OPE.B14.KEL2</v>
          </cell>
          <cell r="I646">
            <v>14402</v>
          </cell>
          <cell r="J646">
            <v>41667</v>
          </cell>
          <cell r="K646">
            <v>45291</v>
          </cell>
          <cell r="L646">
            <v>24</v>
          </cell>
          <cell r="M646">
            <v>120</v>
          </cell>
          <cell r="N646">
            <v>96</v>
          </cell>
          <cell r="O646">
            <v>36060000</v>
          </cell>
          <cell r="P646">
            <v>21128901</v>
          </cell>
          <cell r="Q646">
            <v>281719</v>
          </cell>
          <cell r="R646">
            <v>2535471</v>
          </cell>
          <cell r="T646">
            <v>281719</v>
          </cell>
          <cell r="U646">
            <v>281719</v>
          </cell>
          <cell r="V646">
            <v>281719</v>
          </cell>
          <cell r="W646">
            <v>3380628</v>
          </cell>
          <cell r="Y646">
            <v>281719</v>
          </cell>
          <cell r="Z646">
            <v>281719</v>
          </cell>
          <cell r="AA646">
            <v>281719</v>
          </cell>
          <cell r="AB646">
            <v>281719</v>
          </cell>
          <cell r="AC646">
            <v>281719</v>
          </cell>
          <cell r="AD646">
            <v>281719</v>
          </cell>
          <cell r="AE646">
            <v>281719</v>
          </cell>
          <cell r="AF646">
            <v>281719</v>
          </cell>
          <cell r="AG646">
            <v>281719</v>
          </cell>
          <cell r="AH646">
            <v>281719</v>
          </cell>
          <cell r="AI646">
            <v>281719</v>
          </cell>
          <cell r="AJ646">
            <v>281719</v>
          </cell>
          <cell r="AK646">
            <v>3380628</v>
          </cell>
        </row>
        <row r="647">
          <cell r="E647">
            <v>36749</v>
          </cell>
          <cell r="F647" t="str">
            <v>PO.16502-2014  BAGGAGE CART 14403</v>
          </cell>
          <cell r="G647">
            <v>10</v>
          </cell>
          <cell r="H647" t="str">
            <v>OPE.B14.KEL2</v>
          </cell>
          <cell r="I647">
            <v>14403</v>
          </cell>
          <cell r="J647">
            <v>41667</v>
          </cell>
          <cell r="K647">
            <v>45291</v>
          </cell>
          <cell r="L647">
            <v>24</v>
          </cell>
          <cell r="M647">
            <v>120</v>
          </cell>
          <cell r="N647">
            <v>96</v>
          </cell>
          <cell r="O647">
            <v>36060000</v>
          </cell>
          <cell r="P647">
            <v>21128901</v>
          </cell>
          <cell r="Q647">
            <v>281719</v>
          </cell>
          <cell r="R647">
            <v>2535471</v>
          </cell>
          <cell r="T647">
            <v>281719</v>
          </cell>
          <cell r="U647">
            <v>281719</v>
          </cell>
          <cell r="V647">
            <v>281719</v>
          </cell>
          <cell r="W647">
            <v>3380628</v>
          </cell>
          <cell r="Y647">
            <v>281719</v>
          </cell>
          <cell r="Z647">
            <v>281719</v>
          </cell>
          <cell r="AA647">
            <v>281719</v>
          </cell>
          <cell r="AB647">
            <v>281719</v>
          </cell>
          <cell r="AC647">
            <v>281719</v>
          </cell>
          <cell r="AD647">
            <v>281719</v>
          </cell>
          <cell r="AE647">
            <v>281719</v>
          </cell>
          <cell r="AF647">
            <v>281719</v>
          </cell>
          <cell r="AG647">
            <v>281719</v>
          </cell>
          <cell r="AH647">
            <v>281719</v>
          </cell>
          <cell r="AI647">
            <v>281719</v>
          </cell>
          <cell r="AJ647">
            <v>281719</v>
          </cell>
          <cell r="AK647">
            <v>3380628</v>
          </cell>
        </row>
        <row r="648">
          <cell r="E648">
            <v>36750</v>
          </cell>
          <cell r="F648" t="str">
            <v>PO.16502-2014  BAGGAGE CART 14404</v>
          </cell>
          <cell r="G648">
            <v>10</v>
          </cell>
          <cell r="H648" t="str">
            <v>OPE.B14.KEL2</v>
          </cell>
          <cell r="I648">
            <v>14404</v>
          </cell>
          <cell r="J648">
            <v>41667</v>
          </cell>
          <cell r="K648">
            <v>45291</v>
          </cell>
          <cell r="L648">
            <v>24</v>
          </cell>
          <cell r="M648">
            <v>120</v>
          </cell>
          <cell r="N648">
            <v>96</v>
          </cell>
          <cell r="O648">
            <v>36060000</v>
          </cell>
          <cell r="P648">
            <v>21128901</v>
          </cell>
          <cell r="Q648">
            <v>281719</v>
          </cell>
          <cell r="R648">
            <v>2535471</v>
          </cell>
          <cell r="T648">
            <v>281719</v>
          </cell>
          <cell r="U648">
            <v>281719</v>
          </cell>
          <cell r="V648">
            <v>281719</v>
          </cell>
          <cell r="W648">
            <v>3380628</v>
          </cell>
          <cell r="Y648">
            <v>281719</v>
          </cell>
          <cell r="Z648">
            <v>281719</v>
          </cell>
          <cell r="AA648">
            <v>281719</v>
          </cell>
          <cell r="AB648">
            <v>281719</v>
          </cell>
          <cell r="AC648">
            <v>281719</v>
          </cell>
          <cell r="AD648">
            <v>281719</v>
          </cell>
          <cell r="AE648">
            <v>281719</v>
          </cell>
          <cell r="AF648">
            <v>281719</v>
          </cell>
          <cell r="AG648">
            <v>281719</v>
          </cell>
          <cell r="AH648">
            <v>281719</v>
          </cell>
          <cell r="AI648">
            <v>281719</v>
          </cell>
          <cell r="AJ648">
            <v>281719</v>
          </cell>
          <cell r="AK648">
            <v>3380628</v>
          </cell>
        </row>
        <row r="649">
          <cell r="E649">
            <v>36751</v>
          </cell>
          <cell r="F649" t="str">
            <v>PO.16502-2014  BAGGAGE CART 14405</v>
          </cell>
          <cell r="G649">
            <v>10</v>
          </cell>
          <cell r="H649" t="str">
            <v>OPE.B14.KEL2</v>
          </cell>
          <cell r="I649">
            <v>14405</v>
          </cell>
          <cell r="J649">
            <v>41667</v>
          </cell>
          <cell r="K649">
            <v>45291</v>
          </cell>
          <cell r="L649">
            <v>24</v>
          </cell>
          <cell r="M649">
            <v>120</v>
          </cell>
          <cell r="N649">
            <v>96</v>
          </cell>
          <cell r="O649">
            <v>36060000</v>
          </cell>
          <cell r="P649">
            <v>21128901</v>
          </cell>
          <cell r="Q649">
            <v>281719</v>
          </cell>
          <cell r="R649">
            <v>2535471</v>
          </cell>
          <cell r="T649">
            <v>281719</v>
          </cell>
          <cell r="U649">
            <v>281719</v>
          </cell>
          <cell r="V649">
            <v>281719</v>
          </cell>
          <cell r="W649">
            <v>3380628</v>
          </cell>
          <cell r="Y649">
            <v>281719</v>
          </cell>
          <cell r="Z649">
            <v>281719</v>
          </cell>
          <cell r="AA649">
            <v>281719</v>
          </cell>
          <cell r="AB649">
            <v>281719</v>
          </cell>
          <cell r="AC649">
            <v>281719</v>
          </cell>
          <cell r="AD649">
            <v>281719</v>
          </cell>
          <cell r="AE649">
            <v>281719</v>
          </cell>
          <cell r="AF649">
            <v>281719</v>
          </cell>
          <cell r="AG649">
            <v>281719</v>
          </cell>
          <cell r="AH649">
            <v>281719</v>
          </cell>
          <cell r="AI649">
            <v>281719</v>
          </cell>
          <cell r="AJ649">
            <v>281719</v>
          </cell>
          <cell r="AK649">
            <v>3380628</v>
          </cell>
        </row>
        <row r="650">
          <cell r="E650">
            <v>36752</v>
          </cell>
          <cell r="F650" t="str">
            <v>PO.16502-2014  BAGGAGE CART 14406</v>
          </cell>
          <cell r="G650">
            <v>10</v>
          </cell>
          <cell r="H650" t="str">
            <v>OPE.B14.KEL2</v>
          </cell>
          <cell r="I650">
            <v>14406</v>
          </cell>
          <cell r="J650">
            <v>41667</v>
          </cell>
          <cell r="K650">
            <v>45291</v>
          </cell>
          <cell r="L650">
            <v>24</v>
          </cell>
          <cell r="M650">
            <v>120</v>
          </cell>
          <cell r="N650">
            <v>96</v>
          </cell>
          <cell r="O650">
            <v>36060000</v>
          </cell>
          <cell r="P650">
            <v>21128901</v>
          </cell>
          <cell r="Q650">
            <v>281719</v>
          </cell>
          <cell r="R650">
            <v>2535471</v>
          </cell>
          <cell r="T650">
            <v>281719</v>
          </cell>
          <cell r="U650">
            <v>281719</v>
          </cell>
          <cell r="V650">
            <v>281719</v>
          </cell>
          <cell r="W650">
            <v>3380628</v>
          </cell>
          <cell r="Y650">
            <v>281719</v>
          </cell>
          <cell r="Z650">
            <v>281719</v>
          </cell>
          <cell r="AA650">
            <v>281719</v>
          </cell>
          <cell r="AB650">
            <v>281719</v>
          </cell>
          <cell r="AC650">
            <v>281719</v>
          </cell>
          <cell r="AD650">
            <v>281719</v>
          </cell>
          <cell r="AE650">
            <v>281719</v>
          </cell>
          <cell r="AF650">
            <v>281719</v>
          </cell>
          <cell r="AG650">
            <v>281719</v>
          </cell>
          <cell r="AH650">
            <v>281719</v>
          </cell>
          <cell r="AI650">
            <v>281719</v>
          </cell>
          <cell r="AJ650">
            <v>281719</v>
          </cell>
          <cell r="AK650">
            <v>3380628</v>
          </cell>
        </row>
        <row r="651">
          <cell r="E651">
            <v>36753</v>
          </cell>
          <cell r="F651" t="str">
            <v>PO.16502-2014  BAGGAGE CART 14407</v>
          </cell>
          <cell r="G651">
            <v>10</v>
          </cell>
          <cell r="H651" t="str">
            <v>OPE.B14.KEL2</v>
          </cell>
          <cell r="I651">
            <v>14407</v>
          </cell>
          <cell r="J651">
            <v>41667</v>
          </cell>
          <cell r="K651">
            <v>45291</v>
          </cell>
          <cell r="L651">
            <v>24</v>
          </cell>
          <cell r="M651">
            <v>120</v>
          </cell>
          <cell r="N651">
            <v>96</v>
          </cell>
          <cell r="O651">
            <v>36060000</v>
          </cell>
          <cell r="P651">
            <v>21128901</v>
          </cell>
          <cell r="Q651">
            <v>281719</v>
          </cell>
          <cell r="R651">
            <v>2535471</v>
          </cell>
          <cell r="T651">
            <v>281719</v>
          </cell>
          <cell r="U651">
            <v>281719</v>
          </cell>
          <cell r="V651">
            <v>281719</v>
          </cell>
          <cell r="W651">
            <v>3380628</v>
          </cell>
          <cell r="Y651">
            <v>281719</v>
          </cell>
          <cell r="Z651">
            <v>281719</v>
          </cell>
          <cell r="AA651">
            <v>281719</v>
          </cell>
          <cell r="AB651">
            <v>281719</v>
          </cell>
          <cell r="AC651">
            <v>281719</v>
          </cell>
          <cell r="AD651">
            <v>281719</v>
          </cell>
          <cell r="AE651">
            <v>281719</v>
          </cell>
          <cell r="AF651">
            <v>281719</v>
          </cell>
          <cell r="AG651">
            <v>281719</v>
          </cell>
          <cell r="AH651">
            <v>281719</v>
          </cell>
          <cell r="AI651">
            <v>281719</v>
          </cell>
          <cell r="AJ651">
            <v>281719</v>
          </cell>
          <cell r="AK651">
            <v>3380628</v>
          </cell>
        </row>
        <row r="652">
          <cell r="E652">
            <v>36754</v>
          </cell>
          <cell r="F652" t="str">
            <v>PO.16502-2014  BAGGAGE CART 14408</v>
          </cell>
          <cell r="G652">
            <v>10</v>
          </cell>
          <cell r="H652" t="str">
            <v>OPE.B14.KEL2</v>
          </cell>
          <cell r="I652">
            <v>14408</v>
          </cell>
          <cell r="J652">
            <v>41667</v>
          </cell>
          <cell r="K652">
            <v>45291</v>
          </cell>
          <cell r="L652">
            <v>24</v>
          </cell>
          <cell r="M652">
            <v>120</v>
          </cell>
          <cell r="N652">
            <v>96</v>
          </cell>
          <cell r="O652">
            <v>36060000</v>
          </cell>
          <cell r="P652">
            <v>21128901</v>
          </cell>
          <cell r="Q652">
            <v>281719</v>
          </cell>
          <cell r="R652">
            <v>2535471</v>
          </cell>
          <cell r="T652">
            <v>281719</v>
          </cell>
          <cell r="U652">
            <v>281719</v>
          </cell>
          <cell r="V652">
            <v>281719</v>
          </cell>
          <cell r="W652">
            <v>3380628</v>
          </cell>
          <cell r="Y652">
            <v>281719</v>
          </cell>
          <cell r="Z652">
            <v>281719</v>
          </cell>
          <cell r="AA652">
            <v>281719</v>
          </cell>
          <cell r="AB652">
            <v>281719</v>
          </cell>
          <cell r="AC652">
            <v>281719</v>
          </cell>
          <cell r="AD652">
            <v>281719</v>
          </cell>
          <cell r="AE652">
            <v>281719</v>
          </cell>
          <cell r="AF652">
            <v>281719</v>
          </cell>
          <cell r="AG652">
            <v>281719</v>
          </cell>
          <cell r="AH652">
            <v>281719</v>
          </cell>
          <cell r="AI652">
            <v>281719</v>
          </cell>
          <cell r="AJ652">
            <v>281719</v>
          </cell>
          <cell r="AK652">
            <v>3380628</v>
          </cell>
        </row>
        <row r="653">
          <cell r="E653">
            <v>36755</v>
          </cell>
          <cell r="F653" t="str">
            <v>PO.16502-2014  BAGGAGE CART 14409</v>
          </cell>
          <cell r="G653">
            <v>10</v>
          </cell>
          <cell r="H653" t="str">
            <v>OPE.B14.KEL2</v>
          </cell>
          <cell r="I653">
            <v>14409</v>
          </cell>
          <cell r="J653">
            <v>41667</v>
          </cell>
          <cell r="K653">
            <v>45291</v>
          </cell>
          <cell r="L653">
            <v>24</v>
          </cell>
          <cell r="M653">
            <v>120</v>
          </cell>
          <cell r="N653">
            <v>96</v>
          </cell>
          <cell r="O653">
            <v>36060000</v>
          </cell>
          <cell r="P653">
            <v>21128901</v>
          </cell>
          <cell r="Q653">
            <v>281719</v>
          </cell>
          <cell r="R653">
            <v>2535471</v>
          </cell>
          <cell r="T653">
            <v>281719</v>
          </cell>
          <cell r="U653">
            <v>281719</v>
          </cell>
          <cell r="V653">
            <v>281719</v>
          </cell>
          <cell r="W653">
            <v>3380628</v>
          </cell>
          <cell r="Y653">
            <v>281719</v>
          </cell>
          <cell r="Z653">
            <v>281719</v>
          </cell>
          <cell r="AA653">
            <v>281719</v>
          </cell>
          <cell r="AB653">
            <v>281719</v>
          </cell>
          <cell r="AC653">
            <v>281719</v>
          </cell>
          <cell r="AD653">
            <v>281719</v>
          </cell>
          <cell r="AE653">
            <v>281719</v>
          </cell>
          <cell r="AF653">
            <v>281719</v>
          </cell>
          <cell r="AG653">
            <v>281719</v>
          </cell>
          <cell r="AH653">
            <v>281719</v>
          </cell>
          <cell r="AI653">
            <v>281719</v>
          </cell>
          <cell r="AJ653">
            <v>281719</v>
          </cell>
          <cell r="AK653">
            <v>3380628</v>
          </cell>
        </row>
        <row r="654">
          <cell r="E654">
            <v>36756</v>
          </cell>
          <cell r="F654" t="str">
            <v>PO.16502-2014  BAGGAGE CART 14410</v>
          </cell>
          <cell r="G654">
            <v>10</v>
          </cell>
          <cell r="H654" t="str">
            <v>OPE.B14.KEL2</v>
          </cell>
          <cell r="I654">
            <v>14410</v>
          </cell>
          <cell r="J654">
            <v>41667</v>
          </cell>
          <cell r="K654">
            <v>45291</v>
          </cell>
          <cell r="L654">
            <v>24</v>
          </cell>
          <cell r="M654">
            <v>120</v>
          </cell>
          <cell r="N654">
            <v>96</v>
          </cell>
          <cell r="O654">
            <v>36060000</v>
          </cell>
          <cell r="P654">
            <v>21128901</v>
          </cell>
          <cell r="Q654">
            <v>281719</v>
          </cell>
          <cell r="R654">
            <v>2535471</v>
          </cell>
          <cell r="T654">
            <v>281719</v>
          </cell>
          <cell r="U654">
            <v>281719</v>
          </cell>
          <cell r="V654">
            <v>281719</v>
          </cell>
          <cell r="W654">
            <v>3380628</v>
          </cell>
          <cell r="Y654">
            <v>281719</v>
          </cell>
          <cell r="Z654">
            <v>281719</v>
          </cell>
          <cell r="AA654">
            <v>281719</v>
          </cell>
          <cell r="AB654">
            <v>281719</v>
          </cell>
          <cell r="AC654">
            <v>281719</v>
          </cell>
          <cell r="AD654">
            <v>281719</v>
          </cell>
          <cell r="AE654">
            <v>281719</v>
          </cell>
          <cell r="AF654">
            <v>281719</v>
          </cell>
          <cell r="AG654">
            <v>281719</v>
          </cell>
          <cell r="AH654">
            <v>281719</v>
          </cell>
          <cell r="AI654">
            <v>281719</v>
          </cell>
          <cell r="AJ654">
            <v>281719</v>
          </cell>
          <cell r="AK654">
            <v>3380628</v>
          </cell>
        </row>
        <row r="655">
          <cell r="E655">
            <v>36757</v>
          </cell>
          <cell r="F655" t="str">
            <v>PO.16502-2014  BAGGAGE CART 14411</v>
          </cell>
          <cell r="G655">
            <v>10</v>
          </cell>
          <cell r="H655" t="str">
            <v>OPE.B14.KEL2</v>
          </cell>
          <cell r="I655">
            <v>14411</v>
          </cell>
          <cell r="J655">
            <v>41667</v>
          </cell>
          <cell r="K655">
            <v>45291</v>
          </cell>
          <cell r="L655">
            <v>24</v>
          </cell>
          <cell r="M655">
            <v>120</v>
          </cell>
          <cell r="N655">
            <v>96</v>
          </cell>
          <cell r="O655">
            <v>36060000</v>
          </cell>
          <cell r="P655">
            <v>21128901</v>
          </cell>
          <cell r="Q655">
            <v>281719</v>
          </cell>
          <cell r="R655">
            <v>2535471</v>
          </cell>
          <cell r="T655">
            <v>281719</v>
          </cell>
          <cell r="U655">
            <v>281719</v>
          </cell>
          <cell r="V655">
            <v>281719</v>
          </cell>
          <cell r="W655">
            <v>3380628</v>
          </cell>
          <cell r="Y655">
            <v>281719</v>
          </cell>
          <cell r="Z655">
            <v>281719</v>
          </cell>
          <cell r="AA655">
            <v>281719</v>
          </cell>
          <cell r="AB655">
            <v>281719</v>
          </cell>
          <cell r="AC655">
            <v>281719</v>
          </cell>
          <cell r="AD655">
            <v>281719</v>
          </cell>
          <cell r="AE655">
            <v>281719</v>
          </cell>
          <cell r="AF655">
            <v>281719</v>
          </cell>
          <cell r="AG655">
            <v>281719</v>
          </cell>
          <cell r="AH655">
            <v>281719</v>
          </cell>
          <cell r="AI655">
            <v>281719</v>
          </cell>
          <cell r="AJ655">
            <v>281719</v>
          </cell>
          <cell r="AK655">
            <v>3380628</v>
          </cell>
        </row>
        <row r="656">
          <cell r="E656">
            <v>36758</v>
          </cell>
          <cell r="F656" t="str">
            <v>PO.16502-2014  BAGGAGE CART 14412</v>
          </cell>
          <cell r="G656">
            <v>10</v>
          </cell>
          <cell r="H656" t="str">
            <v>OPE.B14.KEL2</v>
          </cell>
          <cell r="I656">
            <v>14412</v>
          </cell>
          <cell r="J656">
            <v>41667</v>
          </cell>
          <cell r="K656">
            <v>45291</v>
          </cell>
          <cell r="L656">
            <v>24</v>
          </cell>
          <cell r="M656">
            <v>120</v>
          </cell>
          <cell r="N656">
            <v>96</v>
          </cell>
          <cell r="O656">
            <v>36060000</v>
          </cell>
          <cell r="P656">
            <v>21128901</v>
          </cell>
          <cell r="Q656">
            <v>281719</v>
          </cell>
          <cell r="R656">
            <v>2535471</v>
          </cell>
          <cell r="T656">
            <v>281719</v>
          </cell>
          <cell r="U656">
            <v>281719</v>
          </cell>
          <cell r="V656">
            <v>281719</v>
          </cell>
          <cell r="W656">
            <v>3380628</v>
          </cell>
          <cell r="Y656">
            <v>281719</v>
          </cell>
          <cell r="Z656">
            <v>281719</v>
          </cell>
          <cell r="AA656">
            <v>281719</v>
          </cell>
          <cell r="AB656">
            <v>281719</v>
          </cell>
          <cell r="AC656">
            <v>281719</v>
          </cell>
          <cell r="AD656">
            <v>281719</v>
          </cell>
          <cell r="AE656">
            <v>281719</v>
          </cell>
          <cell r="AF656">
            <v>281719</v>
          </cell>
          <cell r="AG656">
            <v>281719</v>
          </cell>
          <cell r="AH656">
            <v>281719</v>
          </cell>
          <cell r="AI656">
            <v>281719</v>
          </cell>
          <cell r="AJ656">
            <v>281719</v>
          </cell>
          <cell r="AK656">
            <v>3380628</v>
          </cell>
        </row>
        <row r="657">
          <cell r="E657">
            <v>36759</v>
          </cell>
          <cell r="F657" t="str">
            <v>PO.16502-2014  BAGGAGE CART 14413</v>
          </cell>
          <cell r="G657">
            <v>10</v>
          </cell>
          <cell r="H657" t="str">
            <v>OPE.B14.KEL2</v>
          </cell>
          <cell r="I657">
            <v>14413</v>
          </cell>
          <cell r="J657">
            <v>41667</v>
          </cell>
          <cell r="K657">
            <v>45291</v>
          </cell>
          <cell r="L657">
            <v>24</v>
          </cell>
          <cell r="M657">
            <v>120</v>
          </cell>
          <cell r="N657">
            <v>96</v>
          </cell>
          <cell r="O657">
            <v>36060000</v>
          </cell>
          <cell r="P657">
            <v>21128901</v>
          </cell>
          <cell r="Q657">
            <v>281719</v>
          </cell>
          <cell r="R657">
            <v>2535471</v>
          </cell>
          <cell r="T657">
            <v>281719</v>
          </cell>
          <cell r="U657">
            <v>281719</v>
          </cell>
          <cell r="V657">
            <v>281719</v>
          </cell>
          <cell r="W657">
            <v>3380628</v>
          </cell>
          <cell r="Y657">
            <v>281719</v>
          </cell>
          <cell r="Z657">
            <v>281719</v>
          </cell>
          <cell r="AA657">
            <v>281719</v>
          </cell>
          <cell r="AB657">
            <v>281719</v>
          </cell>
          <cell r="AC657">
            <v>281719</v>
          </cell>
          <cell r="AD657">
            <v>281719</v>
          </cell>
          <cell r="AE657">
            <v>281719</v>
          </cell>
          <cell r="AF657">
            <v>281719</v>
          </cell>
          <cell r="AG657">
            <v>281719</v>
          </cell>
          <cell r="AH657">
            <v>281719</v>
          </cell>
          <cell r="AI657">
            <v>281719</v>
          </cell>
          <cell r="AJ657">
            <v>281719</v>
          </cell>
          <cell r="AK657">
            <v>3380628</v>
          </cell>
        </row>
        <row r="658">
          <cell r="E658">
            <v>36760</v>
          </cell>
          <cell r="F658" t="str">
            <v>PO.16502-2014  BAGGAGE CART 14414</v>
          </cell>
          <cell r="G658">
            <v>10</v>
          </cell>
          <cell r="H658" t="str">
            <v>OPE.B14.KEL2</v>
          </cell>
          <cell r="I658">
            <v>14414</v>
          </cell>
          <cell r="J658">
            <v>41667</v>
          </cell>
          <cell r="K658">
            <v>45291</v>
          </cell>
          <cell r="L658">
            <v>24</v>
          </cell>
          <cell r="M658">
            <v>120</v>
          </cell>
          <cell r="N658">
            <v>96</v>
          </cell>
          <cell r="O658">
            <v>36060000</v>
          </cell>
          <cell r="P658">
            <v>21128901</v>
          </cell>
          <cell r="Q658">
            <v>281719</v>
          </cell>
          <cell r="R658">
            <v>2535471</v>
          </cell>
          <cell r="T658">
            <v>281719</v>
          </cell>
          <cell r="U658">
            <v>281719</v>
          </cell>
          <cell r="V658">
            <v>281719</v>
          </cell>
          <cell r="W658">
            <v>3380628</v>
          </cell>
          <cell r="Y658">
            <v>281719</v>
          </cell>
          <cell r="Z658">
            <v>281719</v>
          </cell>
          <cell r="AA658">
            <v>281719</v>
          </cell>
          <cell r="AB658">
            <v>281719</v>
          </cell>
          <cell r="AC658">
            <v>281719</v>
          </cell>
          <cell r="AD658">
            <v>281719</v>
          </cell>
          <cell r="AE658">
            <v>281719</v>
          </cell>
          <cell r="AF658">
            <v>281719</v>
          </cell>
          <cell r="AG658">
            <v>281719</v>
          </cell>
          <cell r="AH658">
            <v>281719</v>
          </cell>
          <cell r="AI658">
            <v>281719</v>
          </cell>
          <cell r="AJ658">
            <v>281719</v>
          </cell>
          <cell r="AK658">
            <v>3380628</v>
          </cell>
        </row>
        <row r="659">
          <cell r="E659">
            <v>36761</v>
          </cell>
          <cell r="F659" t="str">
            <v>PO.16502-2014  BAGGAGE CART 14415</v>
          </cell>
          <cell r="G659">
            <v>10</v>
          </cell>
          <cell r="H659" t="str">
            <v>OPE.B14.KEL2</v>
          </cell>
          <cell r="I659">
            <v>14415</v>
          </cell>
          <cell r="J659">
            <v>41667</v>
          </cell>
          <cell r="K659">
            <v>45291</v>
          </cell>
          <cell r="L659">
            <v>24</v>
          </cell>
          <cell r="M659">
            <v>120</v>
          </cell>
          <cell r="N659">
            <v>96</v>
          </cell>
          <cell r="O659">
            <v>36060000</v>
          </cell>
          <cell r="P659">
            <v>21128901</v>
          </cell>
          <cell r="Q659">
            <v>281719</v>
          </cell>
          <cell r="R659">
            <v>2535471</v>
          </cell>
          <cell r="T659">
            <v>281719</v>
          </cell>
          <cell r="U659">
            <v>281719</v>
          </cell>
          <cell r="V659">
            <v>281719</v>
          </cell>
          <cell r="W659">
            <v>3380628</v>
          </cell>
          <cell r="Y659">
            <v>281719</v>
          </cell>
          <cell r="Z659">
            <v>281719</v>
          </cell>
          <cell r="AA659">
            <v>281719</v>
          </cell>
          <cell r="AB659">
            <v>281719</v>
          </cell>
          <cell r="AC659">
            <v>281719</v>
          </cell>
          <cell r="AD659">
            <v>281719</v>
          </cell>
          <cell r="AE659">
            <v>281719</v>
          </cell>
          <cell r="AF659">
            <v>281719</v>
          </cell>
          <cell r="AG659">
            <v>281719</v>
          </cell>
          <cell r="AH659">
            <v>281719</v>
          </cell>
          <cell r="AI659">
            <v>281719</v>
          </cell>
          <cell r="AJ659">
            <v>281719</v>
          </cell>
          <cell r="AK659">
            <v>3380628</v>
          </cell>
        </row>
        <row r="660">
          <cell r="E660">
            <v>36762</v>
          </cell>
          <cell r="F660" t="str">
            <v>PO.16502-2014  BAGGAGE CART 14416</v>
          </cell>
          <cell r="G660">
            <v>10</v>
          </cell>
          <cell r="H660" t="str">
            <v>OPE.B14.KEL2</v>
          </cell>
          <cell r="I660">
            <v>14416</v>
          </cell>
          <cell r="J660">
            <v>41667</v>
          </cell>
          <cell r="K660">
            <v>45291</v>
          </cell>
          <cell r="L660">
            <v>24</v>
          </cell>
          <cell r="M660">
            <v>120</v>
          </cell>
          <cell r="N660">
            <v>96</v>
          </cell>
          <cell r="O660">
            <v>36060000</v>
          </cell>
          <cell r="P660">
            <v>21128901</v>
          </cell>
          <cell r="Q660">
            <v>281719</v>
          </cell>
          <cell r="R660">
            <v>2535471</v>
          </cell>
          <cell r="T660">
            <v>281719</v>
          </cell>
          <cell r="U660">
            <v>281719</v>
          </cell>
          <cell r="V660">
            <v>281719</v>
          </cell>
          <cell r="W660">
            <v>3380628</v>
          </cell>
          <cell r="Y660">
            <v>281719</v>
          </cell>
          <cell r="Z660">
            <v>281719</v>
          </cell>
          <cell r="AA660">
            <v>281719</v>
          </cell>
          <cell r="AB660">
            <v>281719</v>
          </cell>
          <cell r="AC660">
            <v>281719</v>
          </cell>
          <cell r="AD660">
            <v>281719</v>
          </cell>
          <cell r="AE660">
            <v>281719</v>
          </cell>
          <cell r="AF660">
            <v>281719</v>
          </cell>
          <cell r="AG660">
            <v>281719</v>
          </cell>
          <cell r="AH660">
            <v>281719</v>
          </cell>
          <cell r="AI660">
            <v>281719</v>
          </cell>
          <cell r="AJ660">
            <v>281719</v>
          </cell>
          <cell r="AK660">
            <v>3380628</v>
          </cell>
        </row>
        <row r="661">
          <cell r="E661">
            <v>36763</v>
          </cell>
          <cell r="F661" t="str">
            <v>PO.16502-2014  BAGGAGE CART 14417</v>
          </cell>
          <cell r="G661">
            <v>10</v>
          </cell>
          <cell r="H661" t="str">
            <v>OPE.B14.KEL2</v>
          </cell>
          <cell r="I661">
            <v>14417</v>
          </cell>
          <cell r="J661">
            <v>41667</v>
          </cell>
          <cell r="K661">
            <v>45291</v>
          </cell>
          <cell r="L661">
            <v>24</v>
          </cell>
          <cell r="M661">
            <v>120</v>
          </cell>
          <cell r="N661">
            <v>96</v>
          </cell>
          <cell r="O661">
            <v>36060000</v>
          </cell>
          <cell r="P661">
            <v>21128901</v>
          </cell>
          <cell r="Q661">
            <v>281719</v>
          </cell>
          <cell r="R661">
            <v>2535471</v>
          </cell>
          <cell r="T661">
            <v>281719</v>
          </cell>
          <cell r="U661">
            <v>281719</v>
          </cell>
          <cell r="V661">
            <v>281719</v>
          </cell>
          <cell r="W661">
            <v>3380628</v>
          </cell>
          <cell r="Y661">
            <v>281719</v>
          </cell>
          <cell r="Z661">
            <v>281719</v>
          </cell>
          <cell r="AA661">
            <v>281719</v>
          </cell>
          <cell r="AB661">
            <v>281719</v>
          </cell>
          <cell r="AC661">
            <v>281719</v>
          </cell>
          <cell r="AD661">
            <v>281719</v>
          </cell>
          <cell r="AE661">
            <v>281719</v>
          </cell>
          <cell r="AF661">
            <v>281719</v>
          </cell>
          <cell r="AG661">
            <v>281719</v>
          </cell>
          <cell r="AH661">
            <v>281719</v>
          </cell>
          <cell r="AI661">
            <v>281719</v>
          </cell>
          <cell r="AJ661">
            <v>281719</v>
          </cell>
          <cell r="AK661">
            <v>3380628</v>
          </cell>
        </row>
        <row r="662">
          <cell r="E662">
            <v>36764</v>
          </cell>
          <cell r="F662" t="str">
            <v>PO.16502-2014  BAGGAGE CART 14418</v>
          </cell>
          <cell r="G662">
            <v>10</v>
          </cell>
          <cell r="H662" t="str">
            <v>OPE.B14.KEL2</v>
          </cell>
          <cell r="I662">
            <v>14418</v>
          </cell>
          <cell r="J662">
            <v>41667</v>
          </cell>
          <cell r="K662">
            <v>45291</v>
          </cell>
          <cell r="L662">
            <v>24</v>
          </cell>
          <cell r="M662">
            <v>120</v>
          </cell>
          <cell r="N662">
            <v>96</v>
          </cell>
          <cell r="O662">
            <v>36060000</v>
          </cell>
          <cell r="P662">
            <v>21128901</v>
          </cell>
          <cell r="Q662">
            <v>281719</v>
          </cell>
          <cell r="R662">
            <v>2535471</v>
          </cell>
          <cell r="T662">
            <v>281719</v>
          </cell>
          <cell r="U662">
            <v>281719</v>
          </cell>
          <cell r="V662">
            <v>281719</v>
          </cell>
          <cell r="W662">
            <v>3380628</v>
          </cell>
          <cell r="Y662">
            <v>281719</v>
          </cell>
          <cell r="Z662">
            <v>281719</v>
          </cell>
          <cell r="AA662">
            <v>281719</v>
          </cell>
          <cell r="AB662">
            <v>281719</v>
          </cell>
          <cell r="AC662">
            <v>281719</v>
          </cell>
          <cell r="AD662">
            <v>281719</v>
          </cell>
          <cell r="AE662">
            <v>281719</v>
          </cell>
          <cell r="AF662">
            <v>281719</v>
          </cell>
          <cell r="AG662">
            <v>281719</v>
          </cell>
          <cell r="AH662">
            <v>281719</v>
          </cell>
          <cell r="AI662">
            <v>281719</v>
          </cell>
          <cell r="AJ662">
            <v>281719</v>
          </cell>
          <cell r="AK662">
            <v>3380628</v>
          </cell>
        </row>
        <row r="663">
          <cell r="E663">
            <v>36765</v>
          </cell>
          <cell r="F663" t="str">
            <v>PO.16502-2014  BAGGAGE CART 14419</v>
          </cell>
          <cell r="G663">
            <v>10</v>
          </cell>
          <cell r="H663" t="str">
            <v>OPE.B14.KEL2</v>
          </cell>
          <cell r="I663">
            <v>14419</v>
          </cell>
          <cell r="J663">
            <v>41667</v>
          </cell>
          <cell r="K663">
            <v>45291</v>
          </cell>
          <cell r="L663">
            <v>24</v>
          </cell>
          <cell r="M663">
            <v>120</v>
          </cell>
          <cell r="N663">
            <v>96</v>
          </cell>
          <cell r="O663">
            <v>36060000</v>
          </cell>
          <cell r="P663">
            <v>21128901</v>
          </cell>
          <cell r="Q663">
            <v>281719</v>
          </cell>
          <cell r="R663">
            <v>2535471</v>
          </cell>
          <cell r="T663">
            <v>281719</v>
          </cell>
          <cell r="U663">
            <v>281719</v>
          </cell>
          <cell r="V663">
            <v>281719</v>
          </cell>
          <cell r="W663">
            <v>3380628</v>
          </cell>
          <cell r="Y663">
            <v>281719</v>
          </cell>
          <cell r="Z663">
            <v>281719</v>
          </cell>
          <cell r="AA663">
            <v>281719</v>
          </cell>
          <cell r="AB663">
            <v>281719</v>
          </cell>
          <cell r="AC663">
            <v>281719</v>
          </cell>
          <cell r="AD663">
            <v>281719</v>
          </cell>
          <cell r="AE663">
            <v>281719</v>
          </cell>
          <cell r="AF663">
            <v>281719</v>
          </cell>
          <cell r="AG663">
            <v>281719</v>
          </cell>
          <cell r="AH663">
            <v>281719</v>
          </cell>
          <cell r="AI663">
            <v>281719</v>
          </cell>
          <cell r="AJ663">
            <v>281719</v>
          </cell>
          <cell r="AK663">
            <v>3380628</v>
          </cell>
        </row>
        <row r="664">
          <cell r="E664">
            <v>36766</v>
          </cell>
          <cell r="F664" t="str">
            <v>PO.16502-2014  BAGGAGE CART 14420</v>
          </cell>
          <cell r="G664">
            <v>10</v>
          </cell>
          <cell r="H664" t="str">
            <v>OPE.B14.KEL2</v>
          </cell>
          <cell r="I664">
            <v>14420</v>
          </cell>
          <cell r="J664">
            <v>41667</v>
          </cell>
          <cell r="K664">
            <v>45291</v>
          </cell>
          <cell r="L664">
            <v>24</v>
          </cell>
          <cell r="M664">
            <v>120</v>
          </cell>
          <cell r="N664">
            <v>96</v>
          </cell>
          <cell r="O664">
            <v>36060000</v>
          </cell>
          <cell r="P664">
            <v>21128901</v>
          </cell>
          <cell r="Q664">
            <v>281719</v>
          </cell>
          <cell r="R664">
            <v>2535471</v>
          </cell>
          <cell r="T664">
            <v>281719</v>
          </cell>
          <cell r="U664">
            <v>281719</v>
          </cell>
          <cell r="V664">
            <v>281719</v>
          </cell>
          <cell r="W664">
            <v>3380628</v>
          </cell>
          <cell r="Y664">
            <v>281719</v>
          </cell>
          <cell r="Z664">
            <v>281719</v>
          </cell>
          <cell r="AA664">
            <v>281719</v>
          </cell>
          <cell r="AB664">
            <v>281719</v>
          </cell>
          <cell r="AC664">
            <v>281719</v>
          </cell>
          <cell r="AD664">
            <v>281719</v>
          </cell>
          <cell r="AE664">
            <v>281719</v>
          </cell>
          <cell r="AF664">
            <v>281719</v>
          </cell>
          <cell r="AG664">
            <v>281719</v>
          </cell>
          <cell r="AH664">
            <v>281719</v>
          </cell>
          <cell r="AI664">
            <v>281719</v>
          </cell>
          <cell r="AJ664">
            <v>281719</v>
          </cell>
          <cell r="AK664">
            <v>3380628</v>
          </cell>
        </row>
        <row r="665">
          <cell r="E665">
            <v>36767</v>
          </cell>
          <cell r="F665" t="str">
            <v>PO.16502-2014  BAGGAGE CART 14421</v>
          </cell>
          <cell r="G665">
            <v>10</v>
          </cell>
          <cell r="H665" t="str">
            <v>OPE.B14.KEL2</v>
          </cell>
          <cell r="I665">
            <v>14421</v>
          </cell>
          <cell r="J665">
            <v>41667</v>
          </cell>
          <cell r="K665">
            <v>45291</v>
          </cell>
          <cell r="L665">
            <v>24</v>
          </cell>
          <cell r="M665">
            <v>120</v>
          </cell>
          <cell r="N665">
            <v>96</v>
          </cell>
          <cell r="O665">
            <v>36060000</v>
          </cell>
          <cell r="P665">
            <v>21128901</v>
          </cell>
          <cell r="Q665">
            <v>281719</v>
          </cell>
          <cell r="R665">
            <v>2535471</v>
          </cell>
          <cell r="T665">
            <v>281719</v>
          </cell>
          <cell r="U665">
            <v>281719</v>
          </cell>
          <cell r="V665">
            <v>281719</v>
          </cell>
          <cell r="W665">
            <v>3380628</v>
          </cell>
          <cell r="Y665">
            <v>281719</v>
          </cell>
          <cell r="Z665">
            <v>281719</v>
          </cell>
          <cell r="AA665">
            <v>281719</v>
          </cell>
          <cell r="AB665">
            <v>281719</v>
          </cell>
          <cell r="AC665">
            <v>281719</v>
          </cell>
          <cell r="AD665">
            <v>281719</v>
          </cell>
          <cell r="AE665">
            <v>281719</v>
          </cell>
          <cell r="AF665">
            <v>281719</v>
          </cell>
          <cell r="AG665">
            <v>281719</v>
          </cell>
          <cell r="AH665">
            <v>281719</v>
          </cell>
          <cell r="AI665">
            <v>281719</v>
          </cell>
          <cell r="AJ665">
            <v>281719</v>
          </cell>
          <cell r="AK665">
            <v>3380628</v>
          </cell>
        </row>
        <row r="666">
          <cell r="E666">
            <v>36768</v>
          </cell>
          <cell r="F666" t="str">
            <v>PO.16502-2014  BAGGAGE CART 14422</v>
          </cell>
          <cell r="G666">
            <v>10</v>
          </cell>
          <cell r="H666" t="str">
            <v>OPE.B14.KEL2</v>
          </cell>
          <cell r="I666">
            <v>14422</v>
          </cell>
          <cell r="J666">
            <v>41667</v>
          </cell>
          <cell r="K666">
            <v>45291</v>
          </cell>
          <cell r="L666">
            <v>24</v>
          </cell>
          <cell r="M666">
            <v>120</v>
          </cell>
          <cell r="N666">
            <v>96</v>
          </cell>
          <cell r="O666">
            <v>36060000</v>
          </cell>
          <cell r="P666">
            <v>21128901</v>
          </cell>
          <cell r="Q666">
            <v>281719</v>
          </cell>
          <cell r="R666">
            <v>2535471</v>
          </cell>
          <cell r="T666">
            <v>281719</v>
          </cell>
          <cell r="U666">
            <v>281719</v>
          </cell>
          <cell r="V666">
            <v>281719</v>
          </cell>
          <cell r="W666">
            <v>3380628</v>
          </cell>
          <cell r="Y666">
            <v>281719</v>
          </cell>
          <cell r="Z666">
            <v>281719</v>
          </cell>
          <cell r="AA666">
            <v>281719</v>
          </cell>
          <cell r="AB666">
            <v>281719</v>
          </cell>
          <cell r="AC666">
            <v>281719</v>
          </cell>
          <cell r="AD666">
            <v>281719</v>
          </cell>
          <cell r="AE666">
            <v>281719</v>
          </cell>
          <cell r="AF666">
            <v>281719</v>
          </cell>
          <cell r="AG666">
            <v>281719</v>
          </cell>
          <cell r="AH666">
            <v>281719</v>
          </cell>
          <cell r="AI666">
            <v>281719</v>
          </cell>
          <cell r="AJ666">
            <v>281719</v>
          </cell>
          <cell r="AK666">
            <v>3380628</v>
          </cell>
        </row>
        <row r="667">
          <cell r="E667">
            <v>36769</v>
          </cell>
          <cell r="F667" t="str">
            <v>PO.16502-2014  BAGGAGE CART 14423</v>
          </cell>
          <cell r="G667">
            <v>10</v>
          </cell>
          <cell r="H667" t="str">
            <v>OPE.B14.KEL2</v>
          </cell>
          <cell r="I667">
            <v>14423</v>
          </cell>
          <cell r="J667">
            <v>41667</v>
          </cell>
          <cell r="K667">
            <v>45291</v>
          </cell>
          <cell r="L667">
            <v>24</v>
          </cell>
          <cell r="M667">
            <v>120</v>
          </cell>
          <cell r="N667">
            <v>96</v>
          </cell>
          <cell r="O667">
            <v>36060000</v>
          </cell>
          <cell r="P667">
            <v>21128901</v>
          </cell>
          <cell r="Q667">
            <v>281719</v>
          </cell>
          <cell r="R667">
            <v>2535471</v>
          </cell>
          <cell r="T667">
            <v>281719</v>
          </cell>
          <cell r="U667">
            <v>281719</v>
          </cell>
          <cell r="V667">
            <v>281719</v>
          </cell>
          <cell r="W667">
            <v>3380628</v>
          </cell>
          <cell r="Y667">
            <v>281719</v>
          </cell>
          <cell r="Z667">
            <v>281719</v>
          </cell>
          <cell r="AA667">
            <v>281719</v>
          </cell>
          <cell r="AB667">
            <v>281719</v>
          </cell>
          <cell r="AC667">
            <v>281719</v>
          </cell>
          <cell r="AD667">
            <v>281719</v>
          </cell>
          <cell r="AE667">
            <v>281719</v>
          </cell>
          <cell r="AF667">
            <v>281719</v>
          </cell>
          <cell r="AG667">
            <v>281719</v>
          </cell>
          <cell r="AH667">
            <v>281719</v>
          </cell>
          <cell r="AI667">
            <v>281719</v>
          </cell>
          <cell r="AJ667">
            <v>281719</v>
          </cell>
          <cell r="AK667">
            <v>3380628</v>
          </cell>
        </row>
        <row r="668">
          <cell r="E668">
            <v>36770</v>
          </cell>
          <cell r="F668" t="str">
            <v>PO.16502-2014  BAGGAGE CART 14424</v>
          </cell>
          <cell r="G668">
            <v>10</v>
          </cell>
          <cell r="H668" t="str">
            <v>OPE.B14.KEL2</v>
          </cell>
          <cell r="I668">
            <v>14424</v>
          </cell>
          <cell r="J668">
            <v>41667</v>
          </cell>
          <cell r="K668">
            <v>45291</v>
          </cell>
          <cell r="L668">
            <v>24</v>
          </cell>
          <cell r="M668">
            <v>120</v>
          </cell>
          <cell r="N668">
            <v>96</v>
          </cell>
          <cell r="O668">
            <v>36060000</v>
          </cell>
          <cell r="P668">
            <v>21128901</v>
          </cell>
          <cell r="Q668">
            <v>281719</v>
          </cell>
          <cell r="R668">
            <v>2535471</v>
          </cell>
          <cell r="T668">
            <v>281719</v>
          </cell>
          <cell r="U668">
            <v>281719</v>
          </cell>
          <cell r="V668">
            <v>281719</v>
          </cell>
          <cell r="W668">
            <v>3380628</v>
          </cell>
          <cell r="Y668">
            <v>281719</v>
          </cell>
          <cell r="Z668">
            <v>281719</v>
          </cell>
          <cell r="AA668">
            <v>281719</v>
          </cell>
          <cell r="AB668">
            <v>281719</v>
          </cell>
          <cell r="AC668">
            <v>281719</v>
          </cell>
          <cell r="AD668">
            <v>281719</v>
          </cell>
          <cell r="AE668">
            <v>281719</v>
          </cell>
          <cell r="AF668">
            <v>281719</v>
          </cell>
          <cell r="AG668">
            <v>281719</v>
          </cell>
          <cell r="AH668">
            <v>281719</v>
          </cell>
          <cell r="AI668">
            <v>281719</v>
          </cell>
          <cell r="AJ668">
            <v>281719</v>
          </cell>
          <cell r="AK668">
            <v>3380628</v>
          </cell>
        </row>
        <row r="669">
          <cell r="E669">
            <v>36771</v>
          </cell>
          <cell r="F669" t="str">
            <v>PO.16502-2014  BAGGAGE CART 14425</v>
          </cell>
          <cell r="G669">
            <v>10</v>
          </cell>
          <cell r="H669" t="str">
            <v>OPE.B14.KEL2</v>
          </cell>
          <cell r="I669">
            <v>14425</v>
          </cell>
          <cell r="J669">
            <v>41667</v>
          </cell>
          <cell r="K669">
            <v>45291</v>
          </cell>
          <cell r="L669">
            <v>24</v>
          </cell>
          <cell r="M669">
            <v>120</v>
          </cell>
          <cell r="N669">
            <v>96</v>
          </cell>
          <cell r="O669">
            <v>36060000</v>
          </cell>
          <cell r="P669">
            <v>21128901</v>
          </cell>
          <cell r="Q669">
            <v>281719</v>
          </cell>
          <cell r="R669">
            <v>2535471</v>
          </cell>
          <cell r="T669">
            <v>281719</v>
          </cell>
          <cell r="U669">
            <v>281719</v>
          </cell>
          <cell r="V669">
            <v>281719</v>
          </cell>
          <cell r="W669">
            <v>3380628</v>
          </cell>
          <cell r="Y669">
            <v>281719</v>
          </cell>
          <cell r="Z669">
            <v>281719</v>
          </cell>
          <cell r="AA669">
            <v>281719</v>
          </cell>
          <cell r="AB669">
            <v>281719</v>
          </cell>
          <cell r="AC669">
            <v>281719</v>
          </cell>
          <cell r="AD669">
            <v>281719</v>
          </cell>
          <cell r="AE669">
            <v>281719</v>
          </cell>
          <cell r="AF669">
            <v>281719</v>
          </cell>
          <cell r="AG669">
            <v>281719</v>
          </cell>
          <cell r="AH669">
            <v>281719</v>
          </cell>
          <cell r="AI669">
            <v>281719</v>
          </cell>
          <cell r="AJ669">
            <v>281719</v>
          </cell>
          <cell r="AK669">
            <v>3380628</v>
          </cell>
        </row>
        <row r="670">
          <cell r="E670">
            <v>36772</v>
          </cell>
          <cell r="F670" t="str">
            <v>PO.16502-2014  BAGGAGE CART 14426</v>
          </cell>
          <cell r="G670">
            <v>10</v>
          </cell>
          <cell r="H670" t="str">
            <v>OPE.B14.KEL2</v>
          </cell>
          <cell r="I670">
            <v>14426</v>
          </cell>
          <cell r="J670">
            <v>41667</v>
          </cell>
          <cell r="K670">
            <v>45291</v>
          </cell>
          <cell r="L670">
            <v>24</v>
          </cell>
          <cell r="M670">
            <v>120</v>
          </cell>
          <cell r="N670">
            <v>96</v>
          </cell>
          <cell r="O670">
            <v>36060000</v>
          </cell>
          <cell r="P670">
            <v>21128901</v>
          </cell>
          <cell r="Q670">
            <v>281719</v>
          </cell>
          <cell r="R670">
            <v>2535471</v>
          </cell>
          <cell r="T670">
            <v>281719</v>
          </cell>
          <cell r="U670">
            <v>281719</v>
          </cell>
          <cell r="V670">
            <v>281719</v>
          </cell>
          <cell r="W670">
            <v>3380628</v>
          </cell>
          <cell r="Y670">
            <v>281719</v>
          </cell>
          <cell r="Z670">
            <v>281719</v>
          </cell>
          <cell r="AA670">
            <v>281719</v>
          </cell>
          <cell r="AB670">
            <v>281719</v>
          </cell>
          <cell r="AC670">
            <v>281719</v>
          </cell>
          <cell r="AD670">
            <v>281719</v>
          </cell>
          <cell r="AE670">
            <v>281719</v>
          </cell>
          <cell r="AF670">
            <v>281719</v>
          </cell>
          <cell r="AG670">
            <v>281719</v>
          </cell>
          <cell r="AH670">
            <v>281719</v>
          </cell>
          <cell r="AI670">
            <v>281719</v>
          </cell>
          <cell r="AJ670">
            <v>281719</v>
          </cell>
          <cell r="AK670">
            <v>3380628</v>
          </cell>
        </row>
        <row r="671">
          <cell r="E671">
            <v>36773</v>
          </cell>
          <cell r="F671" t="str">
            <v>PO.16502-2014  BAGGAGE CART 14427</v>
          </cell>
          <cell r="G671">
            <v>10</v>
          </cell>
          <cell r="H671" t="str">
            <v>OPE.B14.KEL2</v>
          </cell>
          <cell r="I671">
            <v>14427</v>
          </cell>
          <cell r="J671">
            <v>41667</v>
          </cell>
          <cell r="K671">
            <v>45291</v>
          </cell>
          <cell r="L671">
            <v>24</v>
          </cell>
          <cell r="M671">
            <v>120</v>
          </cell>
          <cell r="N671">
            <v>96</v>
          </cell>
          <cell r="O671">
            <v>36060000</v>
          </cell>
          <cell r="P671">
            <v>21128901</v>
          </cell>
          <cell r="Q671">
            <v>281719</v>
          </cell>
          <cell r="R671">
            <v>2535471</v>
          </cell>
          <cell r="T671">
            <v>281719</v>
          </cell>
          <cell r="U671">
            <v>281719</v>
          </cell>
          <cell r="V671">
            <v>281719</v>
          </cell>
          <cell r="W671">
            <v>3380628</v>
          </cell>
          <cell r="Y671">
            <v>281719</v>
          </cell>
          <cell r="Z671">
            <v>281719</v>
          </cell>
          <cell r="AA671">
            <v>281719</v>
          </cell>
          <cell r="AB671">
            <v>281719</v>
          </cell>
          <cell r="AC671">
            <v>281719</v>
          </cell>
          <cell r="AD671">
            <v>281719</v>
          </cell>
          <cell r="AE671">
            <v>281719</v>
          </cell>
          <cell r="AF671">
            <v>281719</v>
          </cell>
          <cell r="AG671">
            <v>281719</v>
          </cell>
          <cell r="AH671">
            <v>281719</v>
          </cell>
          <cell r="AI671">
            <v>281719</v>
          </cell>
          <cell r="AJ671">
            <v>281719</v>
          </cell>
          <cell r="AK671">
            <v>3380628</v>
          </cell>
        </row>
        <row r="672">
          <cell r="E672">
            <v>36774</v>
          </cell>
          <cell r="F672" t="str">
            <v>PO.16502-2014  BAGGAGE CART 14428</v>
          </cell>
          <cell r="G672">
            <v>10</v>
          </cell>
          <cell r="H672" t="str">
            <v>OPE.B14.KEL2</v>
          </cell>
          <cell r="I672">
            <v>14428</v>
          </cell>
          <cell r="J672">
            <v>41667</v>
          </cell>
          <cell r="K672">
            <v>45291</v>
          </cell>
          <cell r="L672">
            <v>24</v>
          </cell>
          <cell r="M672">
            <v>120</v>
          </cell>
          <cell r="N672">
            <v>96</v>
          </cell>
          <cell r="O672">
            <v>36060000</v>
          </cell>
          <cell r="P672">
            <v>21128901</v>
          </cell>
          <cell r="Q672">
            <v>281719</v>
          </cell>
          <cell r="R672">
            <v>2535471</v>
          </cell>
          <cell r="T672">
            <v>281719</v>
          </cell>
          <cell r="U672">
            <v>281719</v>
          </cell>
          <cell r="V672">
            <v>281719</v>
          </cell>
          <cell r="W672">
            <v>3380628</v>
          </cell>
          <cell r="Y672">
            <v>281719</v>
          </cell>
          <cell r="Z672">
            <v>281719</v>
          </cell>
          <cell r="AA672">
            <v>281719</v>
          </cell>
          <cell r="AB672">
            <v>281719</v>
          </cell>
          <cell r="AC672">
            <v>281719</v>
          </cell>
          <cell r="AD672">
            <v>281719</v>
          </cell>
          <cell r="AE672">
            <v>281719</v>
          </cell>
          <cell r="AF672">
            <v>281719</v>
          </cell>
          <cell r="AG672">
            <v>281719</v>
          </cell>
          <cell r="AH672">
            <v>281719</v>
          </cell>
          <cell r="AI672">
            <v>281719</v>
          </cell>
          <cell r="AJ672">
            <v>281719</v>
          </cell>
          <cell r="AK672">
            <v>3380628</v>
          </cell>
        </row>
        <row r="673">
          <cell r="E673">
            <v>36775</v>
          </cell>
          <cell r="F673" t="str">
            <v>PO.16502-2014  BAGGAGE CART 14429</v>
          </cell>
          <cell r="G673">
            <v>10</v>
          </cell>
          <cell r="H673" t="str">
            <v>OPE.B14.KEL2</v>
          </cell>
          <cell r="I673">
            <v>14429</v>
          </cell>
          <cell r="J673">
            <v>41667</v>
          </cell>
          <cell r="K673">
            <v>45291</v>
          </cell>
          <cell r="L673">
            <v>24</v>
          </cell>
          <cell r="M673">
            <v>120</v>
          </cell>
          <cell r="N673">
            <v>96</v>
          </cell>
          <cell r="O673">
            <v>36060000</v>
          </cell>
          <cell r="P673">
            <v>21128901</v>
          </cell>
          <cell r="Q673">
            <v>281719</v>
          </cell>
          <cell r="R673">
            <v>2535471</v>
          </cell>
          <cell r="T673">
            <v>281719</v>
          </cell>
          <cell r="U673">
            <v>281719</v>
          </cell>
          <cell r="V673">
            <v>281719</v>
          </cell>
          <cell r="W673">
            <v>3380628</v>
          </cell>
          <cell r="Y673">
            <v>281719</v>
          </cell>
          <cell r="Z673">
            <v>281719</v>
          </cell>
          <cell r="AA673">
            <v>281719</v>
          </cell>
          <cell r="AB673">
            <v>281719</v>
          </cell>
          <cell r="AC673">
            <v>281719</v>
          </cell>
          <cell r="AD673">
            <v>281719</v>
          </cell>
          <cell r="AE673">
            <v>281719</v>
          </cell>
          <cell r="AF673">
            <v>281719</v>
          </cell>
          <cell r="AG673">
            <v>281719</v>
          </cell>
          <cell r="AH673">
            <v>281719</v>
          </cell>
          <cell r="AI673">
            <v>281719</v>
          </cell>
          <cell r="AJ673">
            <v>281719</v>
          </cell>
          <cell r="AK673">
            <v>3380628</v>
          </cell>
        </row>
        <row r="674">
          <cell r="E674">
            <v>36776</v>
          </cell>
          <cell r="F674" t="str">
            <v>PO.16502-2014  BAGGAGE CART 14430</v>
          </cell>
          <cell r="G674">
            <v>10</v>
          </cell>
          <cell r="H674" t="str">
            <v>OPE.B14.KEL2</v>
          </cell>
          <cell r="I674">
            <v>14430</v>
          </cell>
          <cell r="J674">
            <v>41667</v>
          </cell>
          <cell r="K674">
            <v>45291</v>
          </cell>
          <cell r="L674">
            <v>24</v>
          </cell>
          <cell r="M674">
            <v>120</v>
          </cell>
          <cell r="N674">
            <v>96</v>
          </cell>
          <cell r="O674">
            <v>36060000</v>
          </cell>
          <cell r="P674">
            <v>21128901</v>
          </cell>
          <cell r="Q674">
            <v>281719</v>
          </cell>
          <cell r="R674">
            <v>2535471</v>
          </cell>
          <cell r="T674">
            <v>281719</v>
          </cell>
          <cell r="U674">
            <v>281719</v>
          </cell>
          <cell r="V674">
            <v>281719</v>
          </cell>
          <cell r="W674">
            <v>3380628</v>
          </cell>
          <cell r="Y674">
            <v>281719</v>
          </cell>
          <cell r="Z674">
            <v>281719</v>
          </cell>
          <cell r="AA674">
            <v>281719</v>
          </cell>
          <cell r="AB674">
            <v>281719</v>
          </cell>
          <cell r="AC674">
            <v>281719</v>
          </cell>
          <cell r="AD674">
            <v>281719</v>
          </cell>
          <cell r="AE674">
            <v>281719</v>
          </cell>
          <cell r="AF674">
            <v>281719</v>
          </cell>
          <cell r="AG674">
            <v>281719</v>
          </cell>
          <cell r="AH674">
            <v>281719</v>
          </cell>
          <cell r="AI674">
            <v>281719</v>
          </cell>
          <cell r="AJ674">
            <v>281719</v>
          </cell>
          <cell r="AK674">
            <v>3380628</v>
          </cell>
        </row>
        <row r="675">
          <cell r="E675">
            <v>36804</v>
          </cell>
          <cell r="F675" t="str">
            <v>PO.16520-2013  CONVEYOR BELT MANUAL 92072</v>
          </cell>
          <cell r="G675">
            <v>10</v>
          </cell>
          <cell r="H675" t="str">
            <v>OPE.B02.KEL2</v>
          </cell>
          <cell r="I675">
            <v>92072</v>
          </cell>
          <cell r="J675">
            <v>41657</v>
          </cell>
          <cell r="K675">
            <v>45291</v>
          </cell>
          <cell r="L675">
            <v>24</v>
          </cell>
          <cell r="M675">
            <v>120</v>
          </cell>
          <cell r="N675">
            <v>96</v>
          </cell>
          <cell r="O675">
            <v>161000000</v>
          </cell>
          <cell r="P675">
            <v>94335927</v>
          </cell>
          <cell r="Q675">
            <v>1257813</v>
          </cell>
          <cell r="R675">
            <v>11320317</v>
          </cell>
          <cell r="T675">
            <v>1257813</v>
          </cell>
          <cell r="U675">
            <v>1257813</v>
          </cell>
          <cell r="V675">
            <v>1257813</v>
          </cell>
          <cell r="W675">
            <v>15093756</v>
          </cell>
          <cell r="Y675">
            <v>1257813</v>
          </cell>
          <cell r="Z675">
            <v>1257813</v>
          </cell>
          <cell r="AA675">
            <v>1257813</v>
          </cell>
          <cell r="AB675">
            <v>1257813</v>
          </cell>
          <cell r="AC675">
            <v>1257813</v>
          </cell>
          <cell r="AD675">
            <v>1257813</v>
          </cell>
          <cell r="AE675">
            <v>1257813</v>
          </cell>
          <cell r="AF675">
            <v>1257813</v>
          </cell>
          <cell r="AG675">
            <v>1257813</v>
          </cell>
          <cell r="AH675">
            <v>1257813</v>
          </cell>
          <cell r="AI675">
            <v>1257813</v>
          </cell>
          <cell r="AJ675">
            <v>1257813</v>
          </cell>
          <cell r="AK675">
            <v>15093756</v>
          </cell>
        </row>
        <row r="676">
          <cell r="E676">
            <v>36805</v>
          </cell>
          <cell r="F676" t="str">
            <v>PO.16520-2013  CONVEYOR BELT MANUAL 92071</v>
          </cell>
          <cell r="G676">
            <v>10</v>
          </cell>
          <cell r="H676" t="str">
            <v>OPE.B02.KEL2</v>
          </cell>
          <cell r="I676">
            <v>92071</v>
          </cell>
          <cell r="J676">
            <v>41657</v>
          </cell>
          <cell r="K676">
            <v>45291</v>
          </cell>
          <cell r="L676">
            <v>24</v>
          </cell>
          <cell r="M676">
            <v>120</v>
          </cell>
          <cell r="N676">
            <v>96</v>
          </cell>
          <cell r="O676">
            <v>161000000</v>
          </cell>
          <cell r="P676">
            <v>94335927</v>
          </cell>
          <cell r="Q676">
            <v>1257813</v>
          </cell>
          <cell r="R676">
            <v>11320317</v>
          </cell>
          <cell r="T676">
            <v>1257813</v>
          </cell>
          <cell r="U676">
            <v>1257813</v>
          </cell>
          <cell r="V676">
            <v>1257813</v>
          </cell>
          <cell r="W676">
            <v>15093756</v>
          </cell>
          <cell r="Y676">
            <v>1257813</v>
          </cell>
          <cell r="Z676">
            <v>1257813</v>
          </cell>
          <cell r="AA676">
            <v>1257813</v>
          </cell>
          <cell r="AB676">
            <v>1257813</v>
          </cell>
          <cell r="AC676">
            <v>1257813</v>
          </cell>
          <cell r="AD676">
            <v>1257813</v>
          </cell>
          <cell r="AE676">
            <v>1257813</v>
          </cell>
          <cell r="AF676">
            <v>1257813</v>
          </cell>
          <cell r="AG676">
            <v>1257813</v>
          </cell>
          <cell r="AH676">
            <v>1257813</v>
          </cell>
          <cell r="AI676">
            <v>1257813</v>
          </cell>
          <cell r="AJ676">
            <v>1257813</v>
          </cell>
          <cell r="AK676">
            <v>15093756</v>
          </cell>
        </row>
        <row r="677">
          <cell r="E677">
            <v>36806</v>
          </cell>
          <cell r="F677" t="str">
            <v>PO.16521-2013  CONVEYOR BELT MANUAL 92070</v>
          </cell>
          <cell r="G677">
            <v>10</v>
          </cell>
          <cell r="H677" t="str">
            <v>OPE.B02.KEL2</v>
          </cell>
          <cell r="I677">
            <v>92070</v>
          </cell>
          <cell r="J677">
            <v>41661</v>
          </cell>
          <cell r="K677">
            <v>45291</v>
          </cell>
          <cell r="L677">
            <v>24</v>
          </cell>
          <cell r="M677">
            <v>120</v>
          </cell>
          <cell r="N677">
            <v>96</v>
          </cell>
          <cell r="O677">
            <v>145000000</v>
          </cell>
          <cell r="P677">
            <v>84960927</v>
          </cell>
          <cell r="Q677">
            <v>1132813</v>
          </cell>
          <cell r="R677">
            <v>10195317</v>
          </cell>
          <cell r="T677">
            <v>1132813</v>
          </cell>
          <cell r="U677">
            <v>1132813</v>
          </cell>
          <cell r="V677">
            <v>1132813</v>
          </cell>
          <cell r="W677">
            <v>13593756</v>
          </cell>
          <cell r="Y677">
            <v>1132813</v>
          </cell>
          <cell r="Z677">
            <v>1132813</v>
          </cell>
          <cell r="AA677">
            <v>1132813</v>
          </cell>
          <cell r="AB677">
            <v>1132813</v>
          </cell>
          <cell r="AC677">
            <v>1132813</v>
          </cell>
          <cell r="AD677">
            <v>1132813</v>
          </cell>
          <cell r="AE677">
            <v>1132813</v>
          </cell>
          <cell r="AF677">
            <v>1132813</v>
          </cell>
          <cell r="AG677">
            <v>1132813</v>
          </cell>
          <cell r="AH677">
            <v>1132813</v>
          </cell>
          <cell r="AI677">
            <v>1132813</v>
          </cell>
          <cell r="AJ677">
            <v>1132813</v>
          </cell>
          <cell r="AK677">
            <v>13593756</v>
          </cell>
        </row>
        <row r="678">
          <cell r="E678">
            <v>36807</v>
          </cell>
          <cell r="F678" t="str">
            <v>PO.16521-2013  CONVEYOR BELT MANUAL 92069</v>
          </cell>
          <cell r="G678">
            <v>10</v>
          </cell>
          <cell r="H678" t="str">
            <v>OPE.B02.KEL2</v>
          </cell>
          <cell r="I678">
            <v>92069</v>
          </cell>
          <cell r="J678">
            <v>41661</v>
          </cell>
          <cell r="K678">
            <v>45291</v>
          </cell>
          <cell r="L678">
            <v>24</v>
          </cell>
          <cell r="M678">
            <v>120</v>
          </cell>
          <cell r="N678">
            <v>96</v>
          </cell>
          <cell r="O678">
            <v>145000000</v>
          </cell>
          <cell r="P678">
            <v>84960927</v>
          </cell>
          <cell r="Q678">
            <v>1132813</v>
          </cell>
          <cell r="R678">
            <v>10195317</v>
          </cell>
          <cell r="T678">
            <v>1132813</v>
          </cell>
          <cell r="U678">
            <v>1132813</v>
          </cell>
          <cell r="V678">
            <v>1132813</v>
          </cell>
          <cell r="W678">
            <v>13593756</v>
          </cell>
          <cell r="Y678">
            <v>1132813</v>
          </cell>
          <cell r="Z678">
            <v>1132813</v>
          </cell>
          <cell r="AA678">
            <v>1132813</v>
          </cell>
          <cell r="AB678">
            <v>1132813</v>
          </cell>
          <cell r="AC678">
            <v>1132813</v>
          </cell>
          <cell r="AD678">
            <v>1132813</v>
          </cell>
          <cell r="AE678">
            <v>1132813</v>
          </cell>
          <cell r="AF678">
            <v>1132813</v>
          </cell>
          <cell r="AG678">
            <v>1132813</v>
          </cell>
          <cell r="AH678">
            <v>1132813</v>
          </cell>
          <cell r="AI678">
            <v>1132813</v>
          </cell>
          <cell r="AJ678">
            <v>1132813</v>
          </cell>
          <cell r="AK678">
            <v>13593756</v>
          </cell>
        </row>
        <row r="679">
          <cell r="E679">
            <v>38627</v>
          </cell>
          <cell r="F679" t="str">
            <v>PO.16519-2013  TOWING TRACTOR 03064</v>
          </cell>
          <cell r="G679">
            <v>15</v>
          </cell>
          <cell r="H679" t="str">
            <v>OPE.B03.KEL2</v>
          </cell>
          <cell r="I679" t="str">
            <v>03064</v>
          </cell>
          <cell r="J679">
            <v>41669</v>
          </cell>
          <cell r="K679">
            <v>47118</v>
          </cell>
          <cell r="L679">
            <v>24</v>
          </cell>
          <cell r="M679">
            <v>180</v>
          </cell>
          <cell r="N679">
            <v>156</v>
          </cell>
          <cell r="O679">
            <v>404241402</v>
          </cell>
          <cell r="P679">
            <v>262368223</v>
          </cell>
          <cell r="Q679">
            <v>1943468</v>
          </cell>
          <cell r="R679">
            <v>17491212</v>
          </cell>
          <cell r="T679">
            <v>1943468</v>
          </cell>
          <cell r="U679">
            <v>1943468</v>
          </cell>
          <cell r="V679">
            <v>1943468</v>
          </cell>
          <cell r="W679">
            <v>23321616</v>
          </cell>
          <cell r="Y679">
            <v>1943468</v>
          </cell>
          <cell r="Z679">
            <v>1943468</v>
          </cell>
          <cell r="AA679">
            <v>1943468</v>
          </cell>
          <cell r="AB679">
            <v>1943468</v>
          </cell>
          <cell r="AC679">
            <v>1943468</v>
          </cell>
          <cell r="AD679">
            <v>1943468</v>
          </cell>
          <cell r="AE679">
            <v>1943468</v>
          </cell>
          <cell r="AF679">
            <v>1943468</v>
          </cell>
          <cell r="AG679">
            <v>1943468</v>
          </cell>
          <cell r="AH679">
            <v>1943468</v>
          </cell>
          <cell r="AI679">
            <v>1943468</v>
          </cell>
          <cell r="AJ679">
            <v>1943468</v>
          </cell>
          <cell r="AK679">
            <v>23321616</v>
          </cell>
        </row>
        <row r="680">
          <cell r="E680">
            <v>38628</v>
          </cell>
          <cell r="F680" t="str">
            <v>PO.16519-2013  TOWING TRACTOR 03063</v>
          </cell>
          <cell r="G680">
            <v>15</v>
          </cell>
          <cell r="H680" t="str">
            <v>OPE.B03.KEL2</v>
          </cell>
          <cell r="I680" t="str">
            <v>03063</v>
          </cell>
          <cell r="J680">
            <v>41669</v>
          </cell>
          <cell r="K680">
            <v>47118</v>
          </cell>
          <cell r="L680">
            <v>24</v>
          </cell>
          <cell r="M680">
            <v>180</v>
          </cell>
          <cell r="N680">
            <v>156</v>
          </cell>
          <cell r="O680">
            <v>404241452</v>
          </cell>
          <cell r="P680">
            <v>262368246</v>
          </cell>
          <cell r="Q680">
            <v>1943469</v>
          </cell>
          <cell r="R680">
            <v>17491221</v>
          </cell>
          <cell r="T680">
            <v>1943469</v>
          </cell>
          <cell r="U680">
            <v>1943469</v>
          </cell>
          <cell r="V680">
            <v>1943469</v>
          </cell>
          <cell r="W680">
            <v>23321628</v>
          </cell>
          <cell r="Y680">
            <v>1943469</v>
          </cell>
          <cell r="Z680">
            <v>1943469</v>
          </cell>
          <cell r="AA680">
            <v>1943469</v>
          </cell>
          <cell r="AB680">
            <v>1943469</v>
          </cell>
          <cell r="AC680">
            <v>1943469</v>
          </cell>
          <cell r="AD680">
            <v>1943469</v>
          </cell>
          <cell r="AE680">
            <v>1943469</v>
          </cell>
          <cell r="AF680">
            <v>1943469</v>
          </cell>
          <cell r="AG680">
            <v>1943469</v>
          </cell>
          <cell r="AH680">
            <v>1943469</v>
          </cell>
          <cell r="AI680">
            <v>1943469</v>
          </cell>
          <cell r="AJ680">
            <v>1943469</v>
          </cell>
          <cell r="AK680">
            <v>23321628</v>
          </cell>
        </row>
        <row r="681">
          <cell r="E681">
            <v>40585</v>
          </cell>
          <cell r="F681" t="str">
            <v>BAGGAGE CART 14473</v>
          </cell>
          <cell r="G681">
            <v>10</v>
          </cell>
          <cell r="H681" t="str">
            <v>OPE.B14.KEL2</v>
          </cell>
          <cell r="I681">
            <v>14473</v>
          </cell>
          <cell r="J681">
            <v>39691</v>
          </cell>
          <cell r="K681">
            <v>43312</v>
          </cell>
          <cell r="L681">
            <v>89</v>
          </cell>
          <cell r="M681">
            <v>120</v>
          </cell>
          <cell r="N681">
            <v>31</v>
          </cell>
          <cell r="O681">
            <v>9400000</v>
          </cell>
          <cell r="P681">
            <v>221103</v>
          </cell>
          <cell r="Q681">
            <v>22110</v>
          </cell>
          <cell r="R681">
            <v>198990</v>
          </cell>
          <cell r="T681">
            <v>22110</v>
          </cell>
          <cell r="U681">
            <v>22110</v>
          </cell>
          <cell r="V681">
            <v>22110</v>
          </cell>
          <cell r="W681">
            <v>265320</v>
          </cell>
          <cell r="Y681">
            <v>22110</v>
          </cell>
          <cell r="Z681">
            <v>22110</v>
          </cell>
          <cell r="AA681">
            <v>22110</v>
          </cell>
          <cell r="AB681">
            <v>22110</v>
          </cell>
          <cell r="AC681">
            <v>22110</v>
          </cell>
          <cell r="AD681">
            <v>22110</v>
          </cell>
          <cell r="AE681">
            <v>22110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154770</v>
          </cell>
        </row>
        <row r="682">
          <cell r="E682">
            <v>40586</v>
          </cell>
          <cell r="F682" t="str">
            <v>BAGGAGE CART 14257</v>
          </cell>
          <cell r="G682">
            <v>10</v>
          </cell>
          <cell r="H682" t="str">
            <v>OPE.B14.KEL2</v>
          </cell>
          <cell r="I682">
            <v>14257</v>
          </cell>
          <cell r="J682">
            <v>39691</v>
          </cell>
          <cell r="K682">
            <v>43312</v>
          </cell>
          <cell r="L682">
            <v>89</v>
          </cell>
          <cell r="M682">
            <v>120</v>
          </cell>
          <cell r="N682">
            <v>31</v>
          </cell>
          <cell r="O682">
            <v>9400000</v>
          </cell>
          <cell r="P682">
            <v>221103</v>
          </cell>
          <cell r="Q682">
            <v>22110</v>
          </cell>
          <cell r="R682">
            <v>198990</v>
          </cell>
          <cell r="T682">
            <v>22110</v>
          </cell>
          <cell r="U682">
            <v>22110</v>
          </cell>
          <cell r="V682">
            <v>22110</v>
          </cell>
          <cell r="W682">
            <v>265320</v>
          </cell>
          <cell r="Y682">
            <v>22110</v>
          </cell>
          <cell r="Z682">
            <v>22110</v>
          </cell>
          <cell r="AA682">
            <v>22110</v>
          </cell>
          <cell r="AB682">
            <v>22110</v>
          </cell>
          <cell r="AC682">
            <v>22110</v>
          </cell>
          <cell r="AD682">
            <v>22110</v>
          </cell>
          <cell r="AE682">
            <v>22110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154770</v>
          </cell>
        </row>
        <row r="683">
          <cell r="E683">
            <v>40587</v>
          </cell>
          <cell r="F683" t="str">
            <v>BAGGAGE CART 14258</v>
          </cell>
          <cell r="G683">
            <v>10</v>
          </cell>
          <cell r="H683" t="str">
            <v>OPE.B14.KEL2</v>
          </cell>
          <cell r="I683">
            <v>14258</v>
          </cell>
          <cell r="J683">
            <v>39691</v>
          </cell>
          <cell r="K683">
            <v>43312</v>
          </cell>
          <cell r="L683">
            <v>89</v>
          </cell>
          <cell r="M683">
            <v>120</v>
          </cell>
          <cell r="N683">
            <v>31</v>
          </cell>
          <cell r="O683">
            <v>9400000</v>
          </cell>
          <cell r="P683">
            <v>221103</v>
          </cell>
          <cell r="Q683">
            <v>22110</v>
          </cell>
          <cell r="R683">
            <v>198990</v>
          </cell>
          <cell r="T683">
            <v>22110</v>
          </cell>
          <cell r="U683">
            <v>22110</v>
          </cell>
          <cell r="V683">
            <v>22110</v>
          </cell>
          <cell r="W683">
            <v>265320</v>
          </cell>
          <cell r="Y683">
            <v>22110</v>
          </cell>
          <cell r="Z683">
            <v>22110</v>
          </cell>
          <cell r="AA683">
            <v>22110</v>
          </cell>
          <cell r="AB683">
            <v>22110</v>
          </cell>
          <cell r="AC683">
            <v>22110</v>
          </cell>
          <cell r="AD683">
            <v>22110</v>
          </cell>
          <cell r="AE683">
            <v>22110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154770</v>
          </cell>
        </row>
        <row r="684">
          <cell r="E684">
            <v>40588</v>
          </cell>
          <cell r="F684" t="str">
            <v>BAGGAGE CART 14259</v>
          </cell>
          <cell r="G684">
            <v>10</v>
          </cell>
          <cell r="H684" t="str">
            <v>OPE.B14.KEL2</v>
          </cell>
          <cell r="I684">
            <v>14259</v>
          </cell>
          <cell r="J684">
            <v>39691</v>
          </cell>
          <cell r="K684">
            <v>43312</v>
          </cell>
          <cell r="L684">
            <v>89</v>
          </cell>
          <cell r="M684">
            <v>120</v>
          </cell>
          <cell r="N684">
            <v>31</v>
          </cell>
          <cell r="O684">
            <v>9400000</v>
          </cell>
          <cell r="P684">
            <v>221103</v>
          </cell>
          <cell r="Q684">
            <v>22110</v>
          </cell>
          <cell r="R684">
            <v>198990</v>
          </cell>
          <cell r="T684">
            <v>22110</v>
          </cell>
          <cell r="U684">
            <v>22110</v>
          </cell>
          <cell r="V684">
            <v>22110</v>
          </cell>
          <cell r="W684">
            <v>265320</v>
          </cell>
          <cell r="Y684">
            <v>22110</v>
          </cell>
          <cell r="Z684">
            <v>22110</v>
          </cell>
          <cell r="AA684">
            <v>22110</v>
          </cell>
          <cell r="AB684">
            <v>22110</v>
          </cell>
          <cell r="AC684">
            <v>22110</v>
          </cell>
          <cell r="AD684">
            <v>22110</v>
          </cell>
          <cell r="AE684">
            <v>22110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154770</v>
          </cell>
        </row>
        <row r="685">
          <cell r="E685">
            <v>40589</v>
          </cell>
          <cell r="F685" t="str">
            <v>PAX STEP MANUAL 95022</v>
          </cell>
          <cell r="G685">
            <v>10</v>
          </cell>
          <cell r="H685" t="str">
            <v>OPE.B05.KEL2</v>
          </cell>
          <cell r="I685">
            <v>95022</v>
          </cell>
          <cell r="J685">
            <v>39782</v>
          </cell>
          <cell r="K685">
            <v>43404</v>
          </cell>
          <cell r="L685">
            <v>86</v>
          </cell>
          <cell r="M685">
            <v>120</v>
          </cell>
          <cell r="N685">
            <v>34</v>
          </cell>
          <cell r="O685">
            <v>40000000</v>
          </cell>
          <cell r="P685">
            <v>1593134</v>
          </cell>
          <cell r="Q685">
            <v>122549</v>
          </cell>
          <cell r="R685">
            <v>1102941</v>
          </cell>
          <cell r="T685">
            <v>122549</v>
          </cell>
          <cell r="U685">
            <v>122549</v>
          </cell>
          <cell r="V685">
            <v>122549</v>
          </cell>
          <cell r="W685">
            <v>1470588</v>
          </cell>
          <cell r="Y685">
            <v>122549</v>
          </cell>
          <cell r="Z685">
            <v>122549</v>
          </cell>
          <cell r="AA685">
            <v>122549</v>
          </cell>
          <cell r="AB685">
            <v>122549</v>
          </cell>
          <cell r="AC685">
            <v>122549</v>
          </cell>
          <cell r="AD685">
            <v>122549</v>
          </cell>
          <cell r="AE685">
            <v>122549</v>
          </cell>
          <cell r="AF685">
            <v>122549</v>
          </cell>
          <cell r="AG685">
            <v>122549</v>
          </cell>
          <cell r="AH685">
            <v>122549</v>
          </cell>
          <cell r="AI685">
            <v>0</v>
          </cell>
          <cell r="AJ685">
            <v>0</v>
          </cell>
          <cell r="AK685">
            <v>1225490</v>
          </cell>
        </row>
        <row r="686">
          <cell r="E686">
            <v>40598</v>
          </cell>
          <cell r="F686" t="str">
            <v>BAGGAGE CART 14041</v>
          </cell>
          <cell r="G686">
            <v>10</v>
          </cell>
          <cell r="H686" t="str">
            <v>OPE.B14.KEL2</v>
          </cell>
          <cell r="I686">
            <v>14041</v>
          </cell>
          <cell r="J686">
            <v>39903</v>
          </cell>
          <cell r="K686">
            <v>43524</v>
          </cell>
          <cell r="L686">
            <v>82</v>
          </cell>
          <cell r="M686">
            <v>120</v>
          </cell>
          <cell r="N686">
            <v>38</v>
          </cell>
          <cell r="O686">
            <v>12300000</v>
          </cell>
          <cell r="P686">
            <v>802466</v>
          </cell>
          <cell r="Q686">
            <v>47204</v>
          </cell>
          <cell r="R686">
            <v>424836</v>
          </cell>
          <cell r="T686">
            <v>47204</v>
          </cell>
          <cell r="U686">
            <v>47204</v>
          </cell>
          <cell r="V686">
            <v>47204</v>
          </cell>
          <cell r="W686">
            <v>566448</v>
          </cell>
          <cell r="Y686">
            <v>47204</v>
          </cell>
          <cell r="Z686">
            <v>47204</v>
          </cell>
          <cell r="AA686">
            <v>47204</v>
          </cell>
          <cell r="AB686">
            <v>47204</v>
          </cell>
          <cell r="AC686">
            <v>47204</v>
          </cell>
          <cell r="AD686">
            <v>47204</v>
          </cell>
          <cell r="AE686">
            <v>47204</v>
          </cell>
          <cell r="AF686">
            <v>47204</v>
          </cell>
          <cell r="AG686">
            <v>47204</v>
          </cell>
          <cell r="AH686">
            <v>47204</v>
          </cell>
          <cell r="AI686">
            <v>47204</v>
          </cell>
          <cell r="AJ686">
            <v>47204</v>
          </cell>
          <cell r="AK686">
            <v>566448</v>
          </cell>
        </row>
        <row r="687">
          <cell r="E687">
            <v>40599</v>
          </cell>
          <cell r="F687" t="str">
            <v>BAGGAGE CART 14042</v>
          </cell>
          <cell r="G687">
            <v>10</v>
          </cell>
          <cell r="H687" t="str">
            <v>OPE.B14.KEL2</v>
          </cell>
          <cell r="I687">
            <v>14042</v>
          </cell>
          <cell r="J687">
            <v>39903</v>
          </cell>
          <cell r="K687">
            <v>43524</v>
          </cell>
          <cell r="L687">
            <v>82</v>
          </cell>
          <cell r="M687">
            <v>120</v>
          </cell>
          <cell r="N687">
            <v>38</v>
          </cell>
          <cell r="O687">
            <v>12300000</v>
          </cell>
          <cell r="P687">
            <v>802466</v>
          </cell>
          <cell r="Q687">
            <v>47204</v>
          </cell>
          <cell r="R687">
            <v>424836</v>
          </cell>
          <cell r="T687">
            <v>47204</v>
          </cell>
          <cell r="U687">
            <v>47204</v>
          </cell>
          <cell r="V687">
            <v>47204</v>
          </cell>
          <cell r="W687">
            <v>566448</v>
          </cell>
          <cell r="Y687">
            <v>47204</v>
          </cell>
          <cell r="Z687">
            <v>47204</v>
          </cell>
          <cell r="AA687">
            <v>47204</v>
          </cell>
          <cell r="AB687">
            <v>47204</v>
          </cell>
          <cell r="AC687">
            <v>47204</v>
          </cell>
          <cell r="AD687">
            <v>47204</v>
          </cell>
          <cell r="AE687">
            <v>47204</v>
          </cell>
          <cell r="AF687">
            <v>47204</v>
          </cell>
          <cell r="AG687">
            <v>47204</v>
          </cell>
          <cell r="AH687">
            <v>47204</v>
          </cell>
          <cell r="AI687">
            <v>47204</v>
          </cell>
          <cell r="AJ687">
            <v>47204</v>
          </cell>
          <cell r="AK687">
            <v>566448</v>
          </cell>
        </row>
        <row r="688">
          <cell r="E688">
            <v>40600</v>
          </cell>
          <cell r="F688" t="str">
            <v>BAGGAGE CART 14043</v>
          </cell>
          <cell r="G688">
            <v>10</v>
          </cell>
          <cell r="H688" t="str">
            <v>OPE.B14.KEL2</v>
          </cell>
          <cell r="I688">
            <v>14043</v>
          </cell>
          <cell r="J688">
            <v>39903</v>
          </cell>
          <cell r="K688">
            <v>43524</v>
          </cell>
          <cell r="L688">
            <v>82</v>
          </cell>
          <cell r="M688">
            <v>120</v>
          </cell>
          <cell r="N688">
            <v>38</v>
          </cell>
          <cell r="O688">
            <v>12300000</v>
          </cell>
          <cell r="P688">
            <v>802466</v>
          </cell>
          <cell r="Q688">
            <v>47204</v>
          </cell>
          <cell r="R688">
            <v>424836</v>
          </cell>
          <cell r="T688">
            <v>47204</v>
          </cell>
          <cell r="U688">
            <v>47204</v>
          </cell>
          <cell r="V688">
            <v>47204</v>
          </cell>
          <cell r="W688">
            <v>566448</v>
          </cell>
          <cell r="Y688">
            <v>47204</v>
          </cell>
          <cell r="Z688">
            <v>47204</v>
          </cell>
          <cell r="AA688">
            <v>47204</v>
          </cell>
          <cell r="AB688">
            <v>47204</v>
          </cell>
          <cell r="AC688">
            <v>47204</v>
          </cell>
          <cell r="AD688">
            <v>47204</v>
          </cell>
          <cell r="AE688">
            <v>47204</v>
          </cell>
          <cell r="AF688">
            <v>47204</v>
          </cell>
          <cell r="AG688">
            <v>47204</v>
          </cell>
          <cell r="AH688">
            <v>47204</v>
          </cell>
          <cell r="AI688">
            <v>47204</v>
          </cell>
          <cell r="AJ688">
            <v>47204</v>
          </cell>
          <cell r="AK688">
            <v>566448</v>
          </cell>
        </row>
        <row r="689">
          <cell r="E689">
            <v>40601</v>
          </cell>
          <cell r="F689" t="str">
            <v>BAGGAGE CART 14044</v>
          </cell>
          <cell r="G689">
            <v>10</v>
          </cell>
          <cell r="H689" t="str">
            <v>OPE.B14.KEL2</v>
          </cell>
          <cell r="I689">
            <v>14044</v>
          </cell>
          <cell r="J689">
            <v>39903</v>
          </cell>
          <cell r="K689">
            <v>43524</v>
          </cell>
          <cell r="L689">
            <v>82</v>
          </cell>
          <cell r="M689">
            <v>120</v>
          </cell>
          <cell r="N689">
            <v>38</v>
          </cell>
          <cell r="O689">
            <v>12300000</v>
          </cell>
          <cell r="P689">
            <v>802466</v>
          </cell>
          <cell r="Q689">
            <v>47204</v>
          </cell>
          <cell r="R689">
            <v>424836</v>
          </cell>
          <cell r="T689">
            <v>47204</v>
          </cell>
          <cell r="U689">
            <v>47204</v>
          </cell>
          <cell r="V689">
            <v>47204</v>
          </cell>
          <cell r="W689">
            <v>566448</v>
          </cell>
          <cell r="Y689">
            <v>47204</v>
          </cell>
          <cell r="Z689">
            <v>47204</v>
          </cell>
          <cell r="AA689">
            <v>47204</v>
          </cell>
          <cell r="AB689">
            <v>47204</v>
          </cell>
          <cell r="AC689">
            <v>47204</v>
          </cell>
          <cell r="AD689">
            <v>47204</v>
          </cell>
          <cell r="AE689">
            <v>47204</v>
          </cell>
          <cell r="AF689">
            <v>47204</v>
          </cell>
          <cell r="AG689">
            <v>47204</v>
          </cell>
          <cell r="AH689">
            <v>47204</v>
          </cell>
          <cell r="AI689">
            <v>47204</v>
          </cell>
          <cell r="AJ689">
            <v>47204</v>
          </cell>
          <cell r="AK689">
            <v>566448</v>
          </cell>
        </row>
        <row r="690">
          <cell r="E690">
            <v>40602</v>
          </cell>
          <cell r="F690" t="str">
            <v>BAGGAGE CART 14045</v>
          </cell>
          <cell r="G690">
            <v>10</v>
          </cell>
          <cell r="H690" t="str">
            <v>OPE.B14.KEL2</v>
          </cell>
          <cell r="I690">
            <v>14045</v>
          </cell>
          <cell r="J690">
            <v>39903</v>
          </cell>
          <cell r="K690">
            <v>43524</v>
          </cell>
          <cell r="L690">
            <v>82</v>
          </cell>
          <cell r="M690">
            <v>120</v>
          </cell>
          <cell r="N690">
            <v>38</v>
          </cell>
          <cell r="O690">
            <v>12300000</v>
          </cell>
          <cell r="P690">
            <v>802466</v>
          </cell>
          <cell r="Q690">
            <v>47204</v>
          </cell>
          <cell r="R690">
            <v>424836</v>
          </cell>
          <cell r="T690">
            <v>47204</v>
          </cell>
          <cell r="U690">
            <v>47204</v>
          </cell>
          <cell r="V690">
            <v>47204</v>
          </cell>
          <cell r="W690">
            <v>566448</v>
          </cell>
          <cell r="Y690">
            <v>47204</v>
          </cell>
          <cell r="Z690">
            <v>47204</v>
          </cell>
          <cell r="AA690">
            <v>47204</v>
          </cell>
          <cell r="AB690">
            <v>47204</v>
          </cell>
          <cell r="AC690">
            <v>47204</v>
          </cell>
          <cell r="AD690">
            <v>47204</v>
          </cell>
          <cell r="AE690">
            <v>47204</v>
          </cell>
          <cell r="AF690">
            <v>47204</v>
          </cell>
          <cell r="AG690">
            <v>47204</v>
          </cell>
          <cell r="AH690">
            <v>47204</v>
          </cell>
          <cell r="AI690">
            <v>47204</v>
          </cell>
          <cell r="AJ690">
            <v>47204</v>
          </cell>
          <cell r="AK690">
            <v>566448</v>
          </cell>
        </row>
        <row r="691">
          <cell r="E691">
            <v>40603</v>
          </cell>
          <cell r="F691" t="str">
            <v>BAGGAGE CART 14261</v>
          </cell>
          <cell r="G691">
            <v>10</v>
          </cell>
          <cell r="H691" t="str">
            <v>OPE.B14.KEL2</v>
          </cell>
          <cell r="I691">
            <v>14261</v>
          </cell>
          <cell r="J691">
            <v>39903</v>
          </cell>
          <cell r="K691">
            <v>43524</v>
          </cell>
          <cell r="L691">
            <v>82</v>
          </cell>
          <cell r="M691">
            <v>120</v>
          </cell>
          <cell r="N691">
            <v>38</v>
          </cell>
          <cell r="O691">
            <v>10750000</v>
          </cell>
          <cell r="P691">
            <v>701334</v>
          </cell>
          <cell r="Q691">
            <v>41256</v>
          </cell>
          <cell r="R691">
            <v>371304</v>
          </cell>
          <cell r="T691">
            <v>41256</v>
          </cell>
          <cell r="U691">
            <v>41256</v>
          </cell>
          <cell r="V691">
            <v>41256</v>
          </cell>
          <cell r="W691">
            <v>495072</v>
          </cell>
          <cell r="Y691">
            <v>41256</v>
          </cell>
          <cell r="Z691">
            <v>41256</v>
          </cell>
          <cell r="AA691">
            <v>41256</v>
          </cell>
          <cell r="AB691">
            <v>41256</v>
          </cell>
          <cell r="AC691">
            <v>41256</v>
          </cell>
          <cell r="AD691">
            <v>41256</v>
          </cell>
          <cell r="AE691">
            <v>41256</v>
          </cell>
          <cell r="AF691">
            <v>41256</v>
          </cell>
          <cell r="AG691">
            <v>41256</v>
          </cell>
          <cell r="AH691">
            <v>41256</v>
          </cell>
          <cell r="AI691">
            <v>41256</v>
          </cell>
          <cell r="AJ691">
            <v>41256</v>
          </cell>
          <cell r="AK691">
            <v>495072</v>
          </cell>
        </row>
        <row r="692">
          <cell r="E692">
            <v>40604</v>
          </cell>
          <cell r="F692" t="str">
            <v>BAGGAGE CART 14262</v>
          </cell>
          <cell r="G692">
            <v>10</v>
          </cell>
          <cell r="H692" t="str">
            <v>OPE.B14.KEL2</v>
          </cell>
          <cell r="I692">
            <v>14262</v>
          </cell>
          <cell r="J692">
            <v>39903</v>
          </cell>
          <cell r="K692">
            <v>43524</v>
          </cell>
          <cell r="L692">
            <v>82</v>
          </cell>
          <cell r="M692">
            <v>120</v>
          </cell>
          <cell r="N692">
            <v>38</v>
          </cell>
          <cell r="O692">
            <v>10750000</v>
          </cell>
          <cell r="P692">
            <v>701334</v>
          </cell>
          <cell r="Q692">
            <v>41256</v>
          </cell>
          <cell r="R692">
            <v>371304</v>
          </cell>
          <cell r="T692">
            <v>41256</v>
          </cell>
          <cell r="U692">
            <v>41256</v>
          </cell>
          <cell r="V692">
            <v>41256</v>
          </cell>
          <cell r="W692">
            <v>495072</v>
          </cell>
          <cell r="Y692">
            <v>41256</v>
          </cell>
          <cell r="Z692">
            <v>41256</v>
          </cell>
          <cell r="AA692">
            <v>41256</v>
          </cell>
          <cell r="AB692">
            <v>41256</v>
          </cell>
          <cell r="AC692">
            <v>41256</v>
          </cell>
          <cell r="AD692">
            <v>41256</v>
          </cell>
          <cell r="AE692">
            <v>41256</v>
          </cell>
          <cell r="AF692">
            <v>41256</v>
          </cell>
          <cell r="AG692">
            <v>41256</v>
          </cell>
          <cell r="AH692">
            <v>41256</v>
          </cell>
          <cell r="AI692">
            <v>41256</v>
          </cell>
          <cell r="AJ692">
            <v>41256</v>
          </cell>
          <cell r="AK692">
            <v>495072</v>
          </cell>
        </row>
        <row r="693">
          <cell r="E693">
            <v>40605</v>
          </cell>
          <cell r="F693" t="str">
            <v>BAGGAGE CART 14263</v>
          </cell>
          <cell r="G693">
            <v>10</v>
          </cell>
          <cell r="H693" t="str">
            <v>OPE.B14.KEL2</v>
          </cell>
          <cell r="I693">
            <v>14263</v>
          </cell>
          <cell r="J693">
            <v>39903</v>
          </cell>
          <cell r="K693">
            <v>43524</v>
          </cell>
          <cell r="L693">
            <v>82</v>
          </cell>
          <cell r="M693">
            <v>120</v>
          </cell>
          <cell r="N693">
            <v>38</v>
          </cell>
          <cell r="O693">
            <v>10750000</v>
          </cell>
          <cell r="P693">
            <v>701336</v>
          </cell>
          <cell r="Q693">
            <v>41256</v>
          </cell>
          <cell r="R693">
            <v>371304</v>
          </cell>
          <cell r="T693">
            <v>41256</v>
          </cell>
          <cell r="U693">
            <v>41256</v>
          </cell>
          <cell r="V693">
            <v>41256</v>
          </cell>
          <cell r="W693">
            <v>495072</v>
          </cell>
          <cell r="Y693">
            <v>41256</v>
          </cell>
          <cell r="Z693">
            <v>41256</v>
          </cell>
          <cell r="AA693">
            <v>41256</v>
          </cell>
          <cell r="AB693">
            <v>41256</v>
          </cell>
          <cell r="AC693">
            <v>41256</v>
          </cell>
          <cell r="AD693">
            <v>41256</v>
          </cell>
          <cell r="AE693">
            <v>41256</v>
          </cell>
          <cell r="AF693">
            <v>41256</v>
          </cell>
          <cell r="AG693">
            <v>41256</v>
          </cell>
          <cell r="AH693">
            <v>41256</v>
          </cell>
          <cell r="AI693">
            <v>41256</v>
          </cell>
          <cell r="AJ693">
            <v>41256</v>
          </cell>
          <cell r="AK693">
            <v>495072</v>
          </cell>
        </row>
        <row r="694">
          <cell r="E694">
            <v>40606</v>
          </cell>
          <cell r="F694" t="str">
            <v>BAGGAGE CART 14264</v>
          </cell>
          <cell r="G694">
            <v>10</v>
          </cell>
          <cell r="H694" t="str">
            <v>OPE.B14.KEL2</v>
          </cell>
          <cell r="I694">
            <v>14264</v>
          </cell>
          <cell r="J694">
            <v>39903</v>
          </cell>
          <cell r="K694">
            <v>43524</v>
          </cell>
          <cell r="L694">
            <v>82</v>
          </cell>
          <cell r="M694">
            <v>120</v>
          </cell>
          <cell r="N694">
            <v>38</v>
          </cell>
          <cell r="O694">
            <v>10750000</v>
          </cell>
          <cell r="P694">
            <v>701336</v>
          </cell>
          <cell r="Q694">
            <v>41256</v>
          </cell>
          <cell r="R694">
            <v>371304</v>
          </cell>
          <cell r="T694">
            <v>41256</v>
          </cell>
          <cell r="U694">
            <v>41256</v>
          </cell>
          <cell r="V694">
            <v>41256</v>
          </cell>
          <cell r="W694">
            <v>495072</v>
          </cell>
          <cell r="Y694">
            <v>41256</v>
          </cell>
          <cell r="Z694">
            <v>41256</v>
          </cell>
          <cell r="AA694">
            <v>41256</v>
          </cell>
          <cell r="AB694">
            <v>41256</v>
          </cell>
          <cell r="AC694">
            <v>41256</v>
          </cell>
          <cell r="AD694">
            <v>41256</v>
          </cell>
          <cell r="AE694">
            <v>41256</v>
          </cell>
          <cell r="AF694">
            <v>41256</v>
          </cell>
          <cell r="AG694">
            <v>41256</v>
          </cell>
          <cell r="AH694">
            <v>41256</v>
          </cell>
          <cell r="AI694">
            <v>41256</v>
          </cell>
          <cell r="AJ694">
            <v>41256</v>
          </cell>
          <cell r="AK694">
            <v>495072</v>
          </cell>
        </row>
        <row r="695">
          <cell r="E695">
            <v>40607</v>
          </cell>
          <cell r="F695" t="str">
            <v>PAX STEP MANUAL 95056</v>
          </cell>
          <cell r="G695">
            <v>10</v>
          </cell>
          <cell r="H695" t="str">
            <v>OPE.B05.KEL2</v>
          </cell>
          <cell r="I695">
            <v>95056</v>
          </cell>
          <cell r="J695">
            <v>39903</v>
          </cell>
          <cell r="K695">
            <v>43524</v>
          </cell>
          <cell r="L695">
            <v>82</v>
          </cell>
          <cell r="M695">
            <v>120</v>
          </cell>
          <cell r="N695">
            <v>38</v>
          </cell>
          <cell r="O695">
            <v>24500000</v>
          </cell>
          <cell r="P695">
            <v>1598417</v>
          </cell>
          <cell r="Q695">
            <v>94024</v>
          </cell>
          <cell r="R695">
            <v>846216</v>
          </cell>
          <cell r="T695">
            <v>94024</v>
          </cell>
          <cell r="U695">
            <v>94024</v>
          </cell>
          <cell r="V695">
            <v>94024</v>
          </cell>
          <cell r="W695">
            <v>1128288</v>
          </cell>
          <cell r="Y695">
            <v>94024</v>
          </cell>
          <cell r="Z695">
            <v>94024</v>
          </cell>
          <cell r="AA695">
            <v>94024</v>
          </cell>
          <cell r="AB695">
            <v>94024</v>
          </cell>
          <cell r="AC695">
            <v>94024</v>
          </cell>
          <cell r="AD695">
            <v>94024</v>
          </cell>
          <cell r="AE695">
            <v>94024</v>
          </cell>
          <cell r="AF695">
            <v>94024</v>
          </cell>
          <cell r="AG695">
            <v>94024</v>
          </cell>
          <cell r="AH695">
            <v>94024</v>
          </cell>
          <cell r="AI695">
            <v>94024</v>
          </cell>
          <cell r="AJ695">
            <v>94024</v>
          </cell>
          <cell r="AK695">
            <v>1128288</v>
          </cell>
        </row>
        <row r="696">
          <cell r="E696">
            <v>40639</v>
          </cell>
          <cell r="F696" t="str">
            <v>PO.16461-2013  PUSH BACK ATN 04029</v>
          </cell>
          <cell r="G696">
            <v>15</v>
          </cell>
          <cell r="H696" t="str">
            <v>OPE.B04.KEL2</v>
          </cell>
          <cell r="I696" t="str">
            <v>04029</v>
          </cell>
          <cell r="J696">
            <v>41703</v>
          </cell>
          <cell r="K696">
            <v>47177</v>
          </cell>
          <cell r="L696">
            <v>22</v>
          </cell>
          <cell r="M696">
            <v>180</v>
          </cell>
          <cell r="N696">
            <v>158</v>
          </cell>
          <cell r="O696">
            <v>1634436500</v>
          </cell>
          <cell r="P696">
            <v>1092425984</v>
          </cell>
          <cell r="Q696">
            <v>7973912</v>
          </cell>
          <cell r="R696">
            <v>71765208</v>
          </cell>
          <cell r="T696">
            <v>7973912</v>
          </cell>
          <cell r="U696">
            <v>7973912</v>
          </cell>
          <cell r="V696">
            <v>7973912</v>
          </cell>
          <cell r="W696">
            <v>95686944</v>
          </cell>
          <cell r="Y696">
            <v>7973912</v>
          </cell>
          <cell r="Z696">
            <v>7973912</v>
          </cell>
          <cell r="AA696">
            <v>7973912</v>
          </cell>
          <cell r="AB696">
            <v>7973912</v>
          </cell>
          <cell r="AC696">
            <v>7973912</v>
          </cell>
          <cell r="AD696">
            <v>7973912</v>
          </cell>
          <cell r="AE696">
            <v>7973912</v>
          </cell>
          <cell r="AF696">
            <v>7973912</v>
          </cell>
          <cell r="AG696">
            <v>7973912</v>
          </cell>
          <cell r="AH696">
            <v>7973912</v>
          </cell>
          <cell r="AI696">
            <v>7973912</v>
          </cell>
          <cell r="AJ696">
            <v>7973912</v>
          </cell>
          <cell r="AK696">
            <v>95686944</v>
          </cell>
        </row>
        <row r="697">
          <cell r="E697">
            <v>40648</v>
          </cell>
          <cell r="F697" t="str">
            <v>PO.16389-2013  TOW BAR 16090</v>
          </cell>
          <cell r="G697">
            <v>15</v>
          </cell>
          <cell r="H697" t="str">
            <v>OPE.B16.KEL2</v>
          </cell>
          <cell r="I697">
            <v>16090</v>
          </cell>
          <cell r="J697">
            <v>41697</v>
          </cell>
          <cell r="K697">
            <v>47149</v>
          </cell>
          <cell r="L697">
            <v>23</v>
          </cell>
          <cell r="M697">
            <v>180</v>
          </cell>
          <cell r="N697">
            <v>157</v>
          </cell>
          <cell r="O697">
            <v>114392100</v>
          </cell>
          <cell r="P697">
            <v>75350631</v>
          </cell>
          <cell r="Q697">
            <v>554049</v>
          </cell>
          <cell r="R697">
            <v>4986441</v>
          </cell>
          <cell r="T697">
            <v>554049</v>
          </cell>
          <cell r="U697">
            <v>554049</v>
          </cell>
          <cell r="V697">
            <v>554049</v>
          </cell>
          <cell r="W697">
            <v>6648588</v>
          </cell>
          <cell r="Y697">
            <v>554049</v>
          </cell>
          <cell r="Z697">
            <v>554049</v>
          </cell>
          <cell r="AA697">
            <v>554049</v>
          </cell>
          <cell r="AB697">
            <v>554049</v>
          </cell>
          <cell r="AC697">
            <v>554049</v>
          </cell>
          <cell r="AD697">
            <v>554049</v>
          </cell>
          <cell r="AE697">
            <v>554049</v>
          </cell>
          <cell r="AF697">
            <v>554049</v>
          </cell>
          <cell r="AG697">
            <v>554049</v>
          </cell>
          <cell r="AH697">
            <v>554049</v>
          </cell>
          <cell r="AI697">
            <v>554049</v>
          </cell>
          <cell r="AJ697">
            <v>554049</v>
          </cell>
          <cell r="AK697">
            <v>6648588</v>
          </cell>
        </row>
        <row r="698">
          <cell r="E698">
            <v>40649</v>
          </cell>
          <cell r="F698" t="str">
            <v>PO.16389-2013  TOW BAR 16089</v>
          </cell>
          <cell r="G698">
            <v>15</v>
          </cell>
          <cell r="H698" t="str">
            <v>OPE.B16.KEL2</v>
          </cell>
          <cell r="I698">
            <v>16089</v>
          </cell>
          <cell r="J698">
            <v>41697</v>
          </cell>
          <cell r="K698">
            <v>47149</v>
          </cell>
          <cell r="L698">
            <v>23</v>
          </cell>
          <cell r="M698">
            <v>180</v>
          </cell>
          <cell r="N698">
            <v>157</v>
          </cell>
          <cell r="O698">
            <v>114392100</v>
          </cell>
          <cell r="P698">
            <v>75350631</v>
          </cell>
          <cell r="Q698">
            <v>554049</v>
          </cell>
          <cell r="R698">
            <v>4986441</v>
          </cell>
          <cell r="T698">
            <v>554049</v>
          </cell>
          <cell r="U698">
            <v>554049</v>
          </cell>
          <cell r="V698">
            <v>554049</v>
          </cell>
          <cell r="W698">
            <v>6648588</v>
          </cell>
          <cell r="Y698">
            <v>554049</v>
          </cell>
          <cell r="Z698">
            <v>554049</v>
          </cell>
          <cell r="AA698">
            <v>554049</v>
          </cell>
          <cell r="AB698">
            <v>554049</v>
          </cell>
          <cell r="AC698">
            <v>554049</v>
          </cell>
          <cell r="AD698">
            <v>554049</v>
          </cell>
          <cell r="AE698">
            <v>554049</v>
          </cell>
          <cell r="AF698">
            <v>554049</v>
          </cell>
          <cell r="AG698">
            <v>554049</v>
          </cell>
          <cell r="AH698">
            <v>554049</v>
          </cell>
          <cell r="AI698">
            <v>554049</v>
          </cell>
          <cell r="AJ698">
            <v>554049</v>
          </cell>
          <cell r="AK698">
            <v>6648588</v>
          </cell>
        </row>
        <row r="699">
          <cell r="E699">
            <v>40650</v>
          </cell>
          <cell r="F699" t="str">
            <v>PO.16817-2013  TOW BAR 16088</v>
          </cell>
          <cell r="G699">
            <v>15</v>
          </cell>
          <cell r="H699" t="str">
            <v>OPE.B16.KEL2</v>
          </cell>
          <cell r="I699">
            <v>16088</v>
          </cell>
          <cell r="J699">
            <v>41688</v>
          </cell>
          <cell r="K699">
            <v>47149</v>
          </cell>
          <cell r="L699">
            <v>23</v>
          </cell>
          <cell r="M699">
            <v>180</v>
          </cell>
          <cell r="N699">
            <v>157</v>
          </cell>
          <cell r="O699">
            <v>111647000</v>
          </cell>
          <cell r="P699">
            <v>73542427</v>
          </cell>
          <cell r="Q699">
            <v>540753</v>
          </cell>
          <cell r="R699">
            <v>4866777</v>
          </cell>
          <cell r="T699">
            <v>540753</v>
          </cell>
          <cell r="U699">
            <v>540753</v>
          </cell>
          <cell r="V699">
            <v>540753</v>
          </cell>
          <cell r="W699">
            <v>6489036</v>
          </cell>
          <cell r="Y699">
            <v>540753</v>
          </cell>
          <cell r="Z699">
            <v>540753</v>
          </cell>
          <cell r="AA699">
            <v>540753</v>
          </cell>
          <cell r="AB699">
            <v>540753</v>
          </cell>
          <cell r="AC699">
            <v>540753</v>
          </cell>
          <cell r="AD699">
            <v>540753</v>
          </cell>
          <cell r="AE699">
            <v>540753</v>
          </cell>
          <cell r="AF699">
            <v>540753</v>
          </cell>
          <cell r="AG699">
            <v>540753</v>
          </cell>
          <cell r="AH699">
            <v>540753</v>
          </cell>
          <cell r="AI699">
            <v>540753</v>
          </cell>
          <cell r="AJ699">
            <v>540753</v>
          </cell>
          <cell r="AK699">
            <v>6489036</v>
          </cell>
        </row>
        <row r="700">
          <cell r="E700">
            <v>41632</v>
          </cell>
          <cell r="F700" t="str">
            <v>PO.16522-2013  CONVEYOR BELT MANUAL 92068</v>
          </cell>
          <cell r="G700">
            <v>10</v>
          </cell>
          <cell r="H700" t="str">
            <v>OPE.B02.KEL2</v>
          </cell>
          <cell r="I700">
            <v>92068</v>
          </cell>
          <cell r="J700">
            <v>41716</v>
          </cell>
          <cell r="K700">
            <v>45351</v>
          </cell>
          <cell r="L700">
            <v>22</v>
          </cell>
          <cell r="M700">
            <v>120</v>
          </cell>
          <cell r="N700">
            <v>98</v>
          </cell>
          <cell r="O700">
            <v>158000000</v>
          </cell>
          <cell r="P700">
            <v>95693458</v>
          </cell>
          <cell r="Q700">
            <v>1242772</v>
          </cell>
          <cell r="R700">
            <v>11184948</v>
          </cell>
          <cell r="T700">
            <v>1242772</v>
          </cell>
          <cell r="U700">
            <v>1242772</v>
          </cell>
          <cell r="V700">
            <v>1242772</v>
          </cell>
          <cell r="W700">
            <v>14913264</v>
          </cell>
          <cell r="Y700">
            <v>1242772</v>
          </cell>
          <cell r="Z700">
            <v>1242772</v>
          </cell>
          <cell r="AA700">
            <v>1242772</v>
          </cell>
          <cell r="AB700">
            <v>1242772</v>
          </cell>
          <cell r="AC700">
            <v>1242772</v>
          </cell>
          <cell r="AD700">
            <v>1242772</v>
          </cell>
          <cell r="AE700">
            <v>1242772</v>
          </cell>
          <cell r="AF700">
            <v>1242772</v>
          </cell>
          <cell r="AG700">
            <v>1242772</v>
          </cell>
          <cell r="AH700">
            <v>1242772</v>
          </cell>
          <cell r="AI700">
            <v>1242772</v>
          </cell>
          <cell r="AJ700">
            <v>1242772</v>
          </cell>
          <cell r="AK700">
            <v>14913264</v>
          </cell>
        </row>
        <row r="701">
          <cell r="E701">
            <v>41633</v>
          </cell>
          <cell r="F701" t="str">
            <v>PO.16522-2013  CONVEYOR BELT MANUAL 92067</v>
          </cell>
          <cell r="G701">
            <v>10</v>
          </cell>
          <cell r="H701" t="str">
            <v>OPE.B02.KEL2</v>
          </cell>
          <cell r="I701">
            <v>92067</v>
          </cell>
          <cell r="J701">
            <v>41716</v>
          </cell>
          <cell r="K701">
            <v>45351</v>
          </cell>
          <cell r="L701">
            <v>22</v>
          </cell>
          <cell r="M701">
            <v>120</v>
          </cell>
          <cell r="N701">
            <v>98</v>
          </cell>
          <cell r="O701">
            <v>158000000</v>
          </cell>
          <cell r="P701">
            <v>95693458</v>
          </cell>
          <cell r="Q701">
            <v>1242772</v>
          </cell>
          <cell r="R701">
            <v>11184948</v>
          </cell>
          <cell r="T701">
            <v>1242772</v>
          </cell>
          <cell r="U701">
            <v>1242772</v>
          </cell>
          <cell r="V701">
            <v>1242772</v>
          </cell>
          <cell r="W701">
            <v>14913264</v>
          </cell>
          <cell r="Y701">
            <v>1242772</v>
          </cell>
          <cell r="Z701">
            <v>1242772</v>
          </cell>
          <cell r="AA701">
            <v>1242772</v>
          </cell>
          <cell r="AB701">
            <v>1242772</v>
          </cell>
          <cell r="AC701">
            <v>1242772</v>
          </cell>
          <cell r="AD701">
            <v>1242772</v>
          </cell>
          <cell r="AE701">
            <v>1242772</v>
          </cell>
          <cell r="AF701">
            <v>1242772</v>
          </cell>
          <cell r="AG701">
            <v>1242772</v>
          </cell>
          <cell r="AH701">
            <v>1242772</v>
          </cell>
          <cell r="AI701">
            <v>1242772</v>
          </cell>
          <cell r="AJ701">
            <v>1242772</v>
          </cell>
          <cell r="AK701">
            <v>14913264</v>
          </cell>
        </row>
        <row r="702">
          <cell r="E702">
            <v>41634</v>
          </cell>
          <cell r="F702" t="str">
            <v>PO.16522-2013  CONVEYOR BELT MANUAL 92066</v>
          </cell>
          <cell r="G702">
            <v>10</v>
          </cell>
          <cell r="H702" t="str">
            <v>OPE.B02.KEL2</v>
          </cell>
          <cell r="I702">
            <v>92066</v>
          </cell>
          <cell r="J702">
            <v>41716</v>
          </cell>
          <cell r="K702">
            <v>45351</v>
          </cell>
          <cell r="L702">
            <v>22</v>
          </cell>
          <cell r="M702">
            <v>120</v>
          </cell>
          <cell r="N702">
            <v>98</v>
          </cell>
          <cell r="O702">
            <v>158000000</v>
          </cell>
          <cell r="P702">
            <v>95693458</v>
          </cell>
          <cell r="Q702">
            <v>1242772</v>
          </cell>
          <cell r="R702">
            <v>11184948</v>
          </cell>
          <cell r="T702">
            <v>1242772</v>
          </cell>
          <cell r="U702">
            <v>1242772</v>
          </cell>
          <cell r="V702">
            <v>1242772</v>
          </cell>
          <cell r="W702">
            <v>14913264</v>
          </cell>
          <cell r="Y702">
            <v>1242772</v>
          </cell>
          <cell r="Z702">
            <v>1242772</v>
          </cell>
          <cell r="AA702">
            <v>1242772</v>
          </cell>
          <cell r="AB702">
            <v>1242772</v>
          </cell>
          <cell r="AC702">
            <v>1242772</v>
          </cell>
          <cell r="AD702">
            <v>1242772</v>
          </cell>
          <cell r="AE702">
            <v>1242772</v>
          </cell>
          <cell r="AF702">
            <v>1242772</v>
          </cell>
          <cell r="AG702">
            <v>1242772</v>
          </cell>
          <cell r="AH702">
            <v>1242772</v>
          </cell>
          <cell r="AI702">
            <v>1242772</v>
          </cell>
          <cell r="AJ702">
            <v>1242772</v>
          </cell>
          <cell r="AK702">
            <v>14913264</v>
          </cell>
        </row>
        <row r="703">
          <cell r="E703">
            <v>42482</v>
          </cell>
          <cell r="F703" t="str">
            <v>PO.18178-2014 BAGGAGE CART AOBAI FULL COVER F/SL-DPS 14489</v>
          </cell>
          <cell r="G703">
            <v>10</v>
          </cell>
          <cell r="H703" t="str">
            <v>OPE.B14.KEL2</v>
          </cell>
          <cell r="J703">
            <v>41765</v>
          </cell>
          <cell r="K703">
            <v>45412</v>
          </cell>
          <cell r="L703">
            <v>20</v>
          </cell>
          <cell r="M703">
            <v>120</v>
          </cell>
          <cell r="N703">
            <v>100</v>
          </cell>
          <cell r="O703">
            <v>44937500</v>
          </cell>
          <cell r="P703">
            <v>28104666</v>
          </cell>
          <cell r="Q703">
            <v>355755</v>
          </cell>
          <cell r="R703">
            <v>3201795</v>
          </cell>
          <cell r="T703">
            <v>355755</v>
          </cell>
          <cell r="U703">
            <v>355755</v>
          </cell>
          <cell r="V703">
            <v>355755</v>
          </cell>
          <cell r="W703">
            <v>4269060</v>
          </cell>
          <cell r="Y703">
            <v>355755</v>
          </cell>
          <cell r="Z703">
            <v>355755</v>
          </cell>
          <cell r="AA703">
            <v>355755</v>
          </cell>
          <cell r="AB703">
            <v>355755</v>
          </cell>
          <cell r="AC703">
            <v>355755</v>
          </cell>
          <cell r="AD703">
            <v>355755</v>
          </cell>
          <cell r="AE703">
            <v>355755</v>
          </cell>
          <cell r="AF703">
            <v>355755</v>
          </cell>
          <cell r="AG703">
            <v>355755</v>
          </cell>
          <cell r="AH703">
            <v>355755</v>
          </cell>
          <cell r="AI703">
            <v>355755</v>
          </cell>
          <cell r="AJ703">
            <v>355755</v>
          </cell>
          <cell r="AK703">
            <v>4269060</v>
          </cell>
        </row>
        <row r="704">
          <cell r="E704">
            <v>42483</v>
          </cell>
          <cell r="F704" t="str">
            <v>PO.18178-2014 BAGGAGE CART AOBAI FULL COVER F/SL-DPS 14490</v>
          </cell>
          <cell r="G704">
            <v>10</v>
          </cell>
          <cell r="H704" t="str">
            <v>OPE.B14.KEL2</v>
          </cell>
          <cell r="J704">
            <v>41765</v>
          </cell>
          <cell r="K704">
            <v>45412</v>
          </cell>
          <cell r="L704">
            <v>20</v>
          </cell>
          <cell r="M704">
            <v>120</v>
          </cell>
          <cell r="N704">
            <v>100</v>
          </cell>
          <cell r="O704">
            <v>44937500</v>
          </cell>
          <cell r="P704">
            <v>28104666</v>
          </cell>
          <cell r="Q704">
            <v>355755</v>
          </cell>
          <cell r="R704">
            <v>3201795</v>
          </cell>
          <cell r="T704">
            <v>355755</v>
          </cell>
          <cell r="U704">
            <v>355755</v>
          </cell>
          <cell r="V704">
            <v>355755</v>
          </cell>
          <cell r="W704">
            <v>4269060</v>
          </cell>
          <cell r="Y704">
            <v>355755</v>
          </cell>
          <cell r="Z704">
            <v>355755</v>
          </cell>
          <cell r="AA704">
            <v>355755</v>
          </cell>
          <cell r="AB704">
            <v>355755</v>
          </cell>
          <cell r="AC704">
            <v>355755</v>
          </cell>
          <cell r="AD704">
            <v>355755</v>
          </cell>
          <cell r="AE704">
            <v>355755</v>
          </cell>
          <cell r="AF704">
            <v>355755</v>
          </cell>
          <cell r="AG704">
            <v>355755</v>
          </cell>
          <cell r="AH704">
            <v>355755</v>
          </cell>
          <cell r="AI704">
            <v>355755</v>
          </cell>
          <cell r="AJ704">
            <v>355755</v>
          </cell>
          <cell r="AK704">
            <v>4269060</v>
          </cell>
        </row>
        <row r="705">
          <cell r="E705">
            <v>42484</v>
          </cell>
          <cell r="F705" t="str">
            <v>PO.18178-2014 BAGGAGE CART AOBAI FULL COVER F/SL-DPS 14491</v>
          </cell>
          <cell r="G705">
            <v>10</v>
          </cell>
          <cell r="H705" t="str">
            <v>OPE.B14.KEL2</v>
          </cell>
          <cell r="J705">
            <v>41765</v>
          </cell>
          <cell r="K705">
            <v>45412</v>
          </cell>
          <cell r="L705">
            <v>20</v>
          </cell>
          <cell r="M705">
            <v>120</v>
          </cell>
          <cell r="N705">
            <v>100</v>
          </cell>
          <cell r="O705">
            <v>44937500</v>
          </cell>
          <cell r="P705">
            <v>28104666</v>
          </cell>
          <cell r="Q705">
            <v>355755</v>
          </cell>
          <cell r="R705">
            <v>3201795</v>
          </cell>
          <cell r="T705">
            <v>355755</v>
          </cell>
          <cell r="U705">
            <v>355755</v>
          </cell>
          <cell r="V705">
            <v>355755</v>
          </cell>
          <cell r="W705">
            <v>4269060</v>
          </cell>
          <cell r="Y705">
            <v>355755</v>
          </cell>
          <cell r="Z705">
            <v>355755</v>
          </cell>
          <cell r="AA705">
            <v>355755</v>
          </cell>
          <cell r="AB705">
            <v>355755</v>
          </cell>
          <cell r="AC705">
            <v>355755</v>
          </cell>
          <cell r="AD705">
            <v>355755</v>
          </cell>
          <cell r="AE705">
            <v>355755</v>
          </cell>
          <cell r="AF705">
            <v>355755</v>
          </cell>
          <cell r="AG705">
            <v>355755</v>
          </cell>
          <cell r="AH705">
            <v>355755</v>
          </cell>
          <cell r="AI705">
            <v>355755</v>
          </cell>
          <cell r="AJ705">
            <v>355755</v>
          </cell>
          <cell r="AK705">
            <v>4269060</v>
          </cell>
        </row>
        <row r="706">
          <cell r="E706">
            <v>42485</v>
          </cell>
          <cell r="F706" t="str">
            <v>PO.18178-2014 BAGGAGE CART AOBAI FULL COVER F/SL-DPS 14492</v>
          </cell>
          <cell r="G706">
            <v>10</v>
          </cell>
          <cell r="H706" t="str">
            <v>OPE.B14.KEL2</v>
          </cell>
          <cell r="J706">
            <v>41765</v>
          </cell>
          <cell r="K706">
            <v>45412</v>
          </cell>
          <cell r="L706">
            <v>20</v>
          </cell>
          <cell r="M706">
            <v>120</v>
          </cell>
          <cell r="N706">
            <v>100</v>
          </cell>
          <cell r="O706">
            <v>44937500</v>
          </cell>
          <cell r="P706">
            <v>28104666</v>
          </cell>
          <cell r="Q706">
            <v>355755</v>
          </cell>
          <cell r="R706">
            <v>3201795</v>
          </cell>
          <cell r="T706">
            <v>355755</v>
          </cell>
          <cell r="U706">
            <v>355755</v>
          </cell>
          <cell r="V706">
            <v>355755</v>
          </cell>
          <cell r="W706">
            <v>4269060</v>
          </cell>
          <cell r="Y706">
            <v>355755</v>
          </cell>
          <cell r="Z706">
            <v>355755</v>
          </cell>
          <cell r="AA706">
            <v>355755</v>
          </cell>
          <cell r="AB706">
            <v>355755</v>
          </cell>
          <cell r="AC706">
            <v>355755</v>
          </cell>
          <cell r="AD706">
            <v>355755</v>
          </cell>
          <cell r="AE706">
            <v>355755</v>
          </cell>
          <cell r="AF706">
            <v>355755</v>
          </cell>
          <cell r="AG706">
            <v>355755</v>
          </cell>
          <cell r="AH706">
            <v>355755</v>
          </cell>
          <cell r="AI706">
            <v>355755</v>
          </cell>
          <cell r="AJ706">
            <v>355755</v>
          </cell>
          <cell r="AK706">
            <v>4269060</v>
          </cell>
        </row>
        <row r="707">
          <cell r="E707">
            <v>42486</v>
          </cell>
          <cell r="F707" t="str">
            <v>PO.18178-2014 BAGGAGE CART AOBAI FULL COVER F/SL-DPS 14493</v>
          </cell>
          <cell r="G707">
            <v>10</v>
          </cell>
          <cell r="H707" t="str">
            <v>OPE.B14.KEL2</v>
          </cell>
          <cell r="J707">
            <v>41765</v>
          </cell>
          <cell r="K707">
            <v>45412</v>
          </cell>
          <cell r="L707">
            <v>20</v>
          </cell>
          <cell r="M707">
            <v>120</v>
          </cell>
          <cell r="N707">
            <v>100</v>
          </cell>
          <cell r="O707">
            <v>44937500</v>
          </cell>
          <cell r="P707">
            <v>28104666</v>
          </cell>
          <cell r="Q707">
            <v>355755</v>
          </cell>
          <cell r="R707">
            <v>3201795</v>
          </cell>
          <cell r="T707">
            <v>355755</v>
          </cell>
          <cell r="U707">
            <v>355755</v>
          </cell>
          <cell r="V707">
            <v>355755</v>
          </cell>
          <cell r="W707">
            <v>4269060</v>
          </cell>
          <cell r="Y707">
            <v>355755</v>
          </cell>
          <cell r="Z707">
            <v>355755</v>
          </cell>
          <cell r="AA707">
            <v>355755</v>
          </cell>
          <cell r="AB707">
            <v>355755</v>
          </cell>
          <cell r="AC707">
            <v>355755</v>
          </cell>
          <cell r="AD707">
            <v>355755</v>
          </cell>
          <cell r="AE707">
            <v>355755</v>
          </cell>
          <cell r="AF707">
            <v>355755</v>
          </cell>
          <cell r="AG707">
            <v>355755</v>
          </cell>
          <cell r="AH707">
            <v>355755</v>
          </cell>
          <cell r="AI707">
            <v>355755</v>
          </cell>
          <cell r="AJ707">
            <v>355755</v>
          </cell>
          <cell r="AK707">
            <v>4269060</v>
          </cell>
        </row>
        <row r="708">
          <cell r="E708">
            <v>42487</v>
          </cell>
          <cell r="F708" t="str">
            <v>PO.18178-2014 BAGGAGE CART AOBAI FULL COVER F/SL-DPS 14494</v>
          </cell>
          <cell r="G708">
            <v>10</v>
          </cell>
          <cell r="H708" t="str">
            <v>OPE.B14.KEL2</v>
          </cell>
          <cell r="J708">
            <v>41765</v>
          </cell>
          <cell r="K708">
            <v>45412</v>
          </cell>
          <cell r="L708">
            <v>20</v>
          </cell>
          <cell r="M708">
            <v>120</v>
          </cell>
          <cell r="N708">
            <v>100</v>
          </cell>
          <cell r="O708">
            <v>44937500</v>
          </cell>
          <cell r="P708">
            <v>28104666</v>
          </cell>
          <cell r="Q708">
            <v>355755</v>
          </cell>
          <cell r="R708">
            <v>3201795</v>
          </cell>
          <cell r="T708">
            <v>355755</v>
          </cell>
          <cell r="U708">
            <v>355755</v>
          </cell>
          <cell r="V708">
            <v>355755</v>
          </cell>
          <cell r="W708">
            <v>4269060</v>
          </cell>
          <cell r="Y708">
            <v>355755</v>
          </cell>
          <cell r="Z708">
            <v>355755</v>
          </cell>
          <cell r="AA708">
            <v>355755</v>
          </cell>
          <cell r="AB708">
            <v>355755</v>
          </cell>
          <cell r="AC708">
            <v>355755</v>
          </cell>
          <cell r="AD708">
            <v>355755</v>
          </cell>
          <cell r="AE708">
            <v>355755</v>
          </cell>
          <cell r="AF708">
            <v>355755</v>
          </cell>
          <cell r="AG708">
            <v>355755</v>
          </cell>
          <cell r="AH708">
            <v>355755</v>
          </cell>
          <cell r="AI708">
            <v>355755</v>
          </cell>
          <cell r="AJ708">
            <v>355755</v>
          </cell>
          <cell r="AK708">
            <v>4269060</v>
          </cell>
        </row>
        <row r="709">
          <cell r="E709">
            <v>42488</v>
          </cell>
          <cell r="F709" t="str">
            <v>PO.18178-2014 BAGGAGE CART AOBAI FULL COVER F/SL-DPS 14495</v>
          </cell>
          <cell r="G709">
            <v>10</v>
          </cell>
          <cell r="H709" t="str">
            <v>OPE.B14.KEL2</v>
          </cell>
          <cell r="J709">
            <v>41765</v>
          </cell>
          <cell r="K709">
            <v>45412</v>
          </cell>
          <cell r="L709">
            <v>20</v>
          </cell>
          <cell r="M709">
            <v>120</v>
          </cell>
          <cell r="N709">
            <v>100</v>
          </cell>
          <cell r="O709">
            <v>44937500</v>
          </cell>
          <cell r="P709">
            <v>28104666</v>
          </cell>
          <cell r="Q709">
            <v>355755</v>
          </cell>
          <cell r="R709">
            <v>3201795</v>
          </cell>
          <cell r="T709">
            <v>355755</v>
          </cell>
          <cell r="U709">
            <v>355755</v>
          </cell>
          <cell r="V709">
            <v>355755</v>
          </cell>
          <cell r="W709">
            <v>4269060</v>
          </cell>
          <cell r="Y709">
            <v>355755</v>
          </cell>
          <cell r="Z709">
            <v>355755</v>
          </cell>
          <cell r="AA709">
            <v>355755</v>
          </cell>
          <cell r="AB709">
            <v>355755</v>
          </cell>
          <cell r="AC709">
            <v>355755</v>
          </cell>
          <cell r="AD709">
            <v>355755</v>
          </cell>
          <cell r="AE709">
            <v>355755</v>
          </cell>
          <cell r="AF709">
            <v>355755</v>
          </cell>
          <cell r="AG709">
            <v>355755</v>
          </cell>
          <cell r="AH709">
            <v>355755</v>
          </cell>
          <cell r="AI709">
            <v>355755</v>
          </cell>
          <cell r="AJ709">
            <v>355755</v>
          </cell>
          <cell r="AK709">
            <v>4269060</v>
          </cell>
        </row>
        <row r="710">
          <cell r="E710">
            <v>42489</v>
          </cell>
          <cell r="F710" t="str">
            <v>PO.18178-2014 BAGGAGE CART AOBAI FULL COVER F/SL-DPS 14496</v>
          </cell>
          <cell r="G710">
            <v>10</v>
          </cell>
          <cell r="H710" t="str">
            <v>OPE.B14.KEL2</v>
          </cell>
          <cell r="J710">
            <v>41765</v>
          </cell>
          <cell r="K710">
            <v>45412</v>
          </cell>
          <cell r="L710">
            <v>20</v>
          </cell>
          <cell r="M710">
            <v>120</v>
          </cell>
          <cell r="N710">
            <v>100</v>
          </cell>
          <cell r="O710">
            <v>44937500</v>
          </cell>
          <cell r="P710">
            <v>28104666</v>
          </cell>
          <cell r="Q710">
            <v>355755</v>
          </cell>
          <cell r="R710">
            <v>3201795</v>
          </cell>
          <cell r="T710">
            <v>355755</v>
          </cell>
          <cell r="U710">
            <v>355755</v>
          </cell>
          <cell r="V710">
            <v>355755</v>
          </cell>
          <cell r="W710">
            <v>4269060</v>
          </cell>
          <cell r="Y710">
            <v>355755</v>
          </cell>
          <cell r="Z710">
            <v>355755</v>
          </cell>
          <cell r="AA710">
            <v>355755</v>
          </cell>
          <cell r="AB710">
            <v>355755</v>
          </cell>
          <cell r="AC710">
            <v>355755</v>
          </cell>
          <cell r="AD710">
            <v>355755</v>
          </cell>
          <cell r="AE710">
            <v>355755</v>
          </cell>
          <cell r="AF710">
            <v>355755</v>
          </cell>
          <cell r="AG710">
            <v>355755</v>
          </cell>
          <cell r="AH710">
            <v>355755</v>
          </cell>
          <cell r="AI710">
            <v>355755</v>
          </cell>
          <cell r="AJ710">
            <v>355755</v>
          </cell>
          <cell r="AK710">
            <v>4269060</v>
          </cell>
        </row>
        <row r="711">
          <cell r="E711">
            <v>42510</v>
          </cell>
          <cell r="F711" t="str">
            <v>PO.17820-2014  TOW BAR 16091</v>
          </cell>
          <cell r="G711">
            <v>15</v>
          </cell>
          <cell r="H711" t="str">
            <v>OPE.B16.KEL2</v>
          </cell>
          <cell r="I711">
            <v>16091</v>
          </cell>
          <cell r="J711">
            <v>41731</v>
          </cell>
          <cell r="K711">
            <v>47208</v>
          </cell>
          <cell r="L711">
            <v>21</v>
          </cell>
          <cell r="M711">
            <v>180</v>
          </cell>
          <cell r="N711">
            <v>159</v>
          </cell>
          <cell r="O711">
            <v>153900000</v>
          </cell>
          <cell r="P711">
            <v>104354364</v>
          </cell>
          <cell r="Q711">
            <v>756191</v>
          </cell>
          <cell r="R711">
            <v>6805719</v>
          </cell>
          <cell r="T711">
            <v>756191</v>
          </cell>
          <cell r="U711">
            <v>756191</v>
          </cell>
          <cell r="V711">
            <v>756191</v>
          </cell>
          <cell r="W711">
            <v>9074292</v>
          </cell>
          <cell r="Y711">
            <v>756191</v>
          </cell>
          <cell r="Z711">
            <v>756191</v>
          </cell>
          <cell r="AA711">
            <v>756191</v>
          </cell>
          <cell r="AB711">
            <v>756191</v>
          </cell>
          <cell r="AC711">
            <v>756191</v>
          </cell>
          <cell r="AD711">
            <v>756191</v>
          </cell>
          <cell r="AE711">
            <v>756191</v>
          </cell>
          <cell r="AF711">
            <v>756191</v>
          </cell>
          <cell r="AG711">
            <v>756191</v>
          </cell>
          <cell r="AH711">
            <v>756191</v>
          </cell>
          <cell r="AI711">
            <v>756191</v>
          </cell>
          <cell r="AJ711">
            <v>756191</v>
          </cell>
          <cell r="AK711">
            <v>9074292</v>
          </cell>
        </row>
        <row r="712">
          <cell r="E712">
            <v>42522</v>
          </cell>
          <cell r="F712" t="str">
            <v>PO.18053-2014 BAGGAGE CART FULL COVER AOBAI F/SL-JOG 14508</v>
          </cell>
          <cell r="G712">
            <v>10</v>
          </cell>
          <cell r="H712" t="str">
            <v>OPE.B14.KEL2</v>
          </cell>
          <cell r="J712">
            <v>41775</v>
          </cell>
          <cell r="K712">
            <v>45412</v>
          </cell>
          <cell r="L712">
            <v>20</v>
          </cell>
          <cell r="M712">
            <v>120</v>
          </cell>
          <cell r="N712">
            <v>100</v>
          </cell>
          <cell r="O712">
            <v>38750000</v>
          </cell>
          <cell r="P712">
            <v>24234893</v>
          </cell>
          <cell r="Q712">
            <v>306771</v>
          </cell>
          <cell r="R712">
            <v>2760939</v>
          </cell>
          <cell r="T712">
            <v>306771</v>
          </cell>
          <cell r="U712">
            <v>306771</v>
          </cell>
          <cell r="V712">
            <v>306771</v>
          </cell>
          <cell r="W712">
            <v>3681252</v>
          </cell>
          <cell r="Y712">
            <v>306771</v>
          </cell>
          <cell r="Z712">
            <v>306771</v>
          </cell>
          <cell r="AA712">
            <v>306771</v>
          </cell>
          <cell r="AB712">
            <v>306771</v>
          </cell>
          <cell r="AC712">
            <v>306771</v>
          </cell>
          <cell r="AD712">
            <v>306771</v>
          </cell>
          <cell r="AE712">
            <v>306771</v>
          </cell>
          <cell r="AF712">
            <v>306771</v>
          </cell>
          <cell r="AG712">
            <v>306771</v>
          </cell>
          <cell r="AH712">
            <v>306771</v>
          </cell>
          <cell r="AI712">
            <v>306771</v>
          </cell>
          <cell r="AJ712">
            <v>306771</v>
          </cell>
          <cell r="AK712">
            <v>3681252</v>
          </cell>
        </row>
        <row r="713">
          <cell r="E713">
            <v>42523</v>
          </cell>
          <cell r="F713" t="str">
            <v>PO.18053-2014 BAGGAGE CART FULL COVER AOBAI F/SL-JOG 14507</v>
          </cell>
          <cell r="G713">
            <v>10</v>
          </cell>
          <cell r="H713" t="str">
            <v>OPE.B14.KEL2</v>
          </cell>
          <cell r="J713">
            <v>41775</v>
          </cell>
          <cell r="K713">
            <v>45412</v>
          </cell>
          <cell r="L713">
            <v>20</v>
          </cell>
          <cell r="M713">
            <v>120</v>
          </cell>
          <cell r="N713">
            <v>100</v>
          </cell>
          <cell r="O713">
            <v>38750000</v>
          </cell>
          <cell r="P713">
            <v>24234893</v>
          </cell>
          <cell r="Q713">
            <v>306771</v>
          </cell>
          <cell r="R713">
            <v>2760939</v>
          </cell>
          <cell r="T713">
            <v>306771</v>
          </cell>
          <cell r="U713">
            <v>306771</v>
          </cell>
          <cell r="V713">
            <v>306771</v>
          </cell>
          <cell r="W713">
            <v>3681252</v>
          </cell>
          <cell r="Y713">
            <v>306771</v>
          </cell>
          <cell r="Z713">
            <v>306771</v>
          </cell>
          <cell r="AA713">
            <v>306771</v>
          </cell>
          <cell r="AB713">
            <v>306771</v>
          </cell>
          <cell r="AC713">
            <v>306771</v>
          </cell>
          <cell r="AD713">
            <v>306771</v>
          </cell>
          <cell r="AE713">
            <v>306771</v>
          </cell>
          <cell r="AF713">
            <v>306771</v>
          </cell>
          <cell r="AG713">
            <v>306771</v>
          </cell>
          <cell r="AH713">
            <v>306771</v>
          </cell>
          <cell r="AI713">
            <v>306771</v>
          </cell>
          <cell r="AJ713">
            <v>306771</v>
          </cell>
          <cell r="AK713">
            <v>3681252</v>
          </cell>
        </row>
        <row r="714">
          <cell r="E714">
            <v>42524</v>
          </cell>
          <cell r="F714" t="str">
            <v>PO.18053-2014 BAGGAGE CART FULL COVER AOBAI F/SL-JOG 14506</v>
          </cell>
          <cell r="G714">
            <v>10</v>
          </cell>
          <cell r="H714" t="str">
            <v>OPE.B14.KEL2</v>
          </cell>
          <cell r="J714">
            <v>41775</v>
          </cell>
          <cell r="K714">
            <v>45412</v>
          </cell>
          <cell r="L714">
            <v>20</v>
          </cell>
          <cell r="M714">
            <v>120</v>
          </cell>
          <cell r="N714">
            <v>100</v>
          </cell>
          <cell r="O714">
            <v>38750000</v>
          </cell>
          <cell r="P714">
            <v>24234893</v>
          </cell>
          <cell r="Q714">
            <v>306771</v>
          </cell>
          <cell r="R714">
            <v>2760939</v>
          </cell>
          <cell r="T714">
            <v>306771</v>
          </cell>
          <cell r="U714">
            <v>306771</v>
          </cell>
          <cell r="V714">
            <v>306771</v>
          </cell>
          <cell r="W714">
            <v>3681252</v>
          </cell>
          <cell r="Y714">
            <v>306771</v>
          </cell>
          <cell r="Z714">
            <v>306771</v>
          </cell>
          <cell r="AA714">
            <v>306771</v>
          </cell>
          <cell r="AB714">
            <v>306771</v>
          </cell>
          <cell r="AC714">
            <v>306771</v>
          </cell>
          <cell r="AD714">
            <v>306771</v>
          </cell>
          <cell r="AE714">
            <v>306771</v>
          </cell>
          <cell r="AF714">
            <v>306771</v>
          </cell>
          <cell r="AG714">
            <v>306771</v>
          </cell>
          <cell r="AH714">
            <v>306771</v>
          </cell>
          <cell r="AI714">
            <v>306771</v>
          </cell>
          <cell r="AJ714">
            <v>306771</v>
          </cell>
          <cell r="AK714">
            <v>3681252</v>
          </cell>
        </row>
        <row r="715">
          <cell r="E715">
            <v>42525</v>
          </cell>
          <cell r="F715" t="str">
            <v>PO.18053-2014 BAGGAGE CART FULL COVER AOBAI F/SL-JOG 14505</v>
          </cell>
          <cell r="G715">
            <v>10</v>
          </cell>
          <cell r="H715" t="str">
            <v>OPE.B14.KEL2</v>
          </cell>
          <cell r="J715">
            <v>41775</v>
          </cell>
          <cell r="K715">
            <v>45412</v>
          </cell>
          <cell r="L715">
            <v>20</v>
          </cell>
          <cell r="M715">
            <v>120</v>
          </cell>
          <cell r="N715">
            <v>100</v>
          </cell>
          <cell r="O715">
            <v>38750000</v>
          </cell>
          <cell r="P715">
            <v>24234893</v>
          </cell>
          <cell r="Q715">
            <v>306771</v>
          </cell>
          <cell r="R715">
            <v>2760939</v>
          </cell>
          <cell r="T715">
            <v>306771</v>
          </cell>
          <cell r="U715">
            <v>306771</v>
          </cell>
          <cell r="V715">
            <v>306771</v>
          </cell>
          <cell r="W715">
            <v>3681252</v>
          </cell>
          <cell r="Y715">
            <v>306771</v>
          </cell>
          <cell r="Z715">
            <v>306771</v>
          </cell>
          <cell r="AA715">
            <v>306771</v>
          </cell>
          <cell r="AB715">
            <v>306771</v>
          </cell>
          <cell r="AC715">
            <v>306771</v>
          </cell>
          <cell r="AD715">
            <v>306771</v>
          </cell>
          <cell r="AE715">
            <v>306771</v>
          </cell>
          <cell r="AF715">
            <v>306771</v>
          </cell>
          <cell r="AG715">
            <v>306771</v>
          </cell>
          <cell r="AH715">
            <v>306771</v>
          </cell>
          <cell r="AI715">
            <v>306771</v>
          </cell>
          <cell r="AJ715">
            <v>306771</v>
          </cell>
          <cell r="AK715">
            <v>3681252</v>
          </cell>
        </row>
        <row r="716">
          <cell r="E716">
            <v>42526</v>
          </cell>
          <cell r="F716" t="str">
            <v>PO.18053-2014 BAGGAGE CART FULL COVER AOBAI F/SL-JOG 14504</v>
          </cell>
          <cell r="G716">
            <v>10</v>
          </cell>
          <cell r="H716" t="str">
            <v>OPE.B14.KEL2</v>
          </cell>
          <cell r="J716">
            <v>41775</v>
          </cell>
          <cell r="K716">
            <v>45412</v>
          </cell>
          <cell r="L716">
            <v>20</v>
          </cell>
          <cell r="M716">
            <v>120</v>
          </cell>
          <cell r="N716">
            <v>100</v>
          </cell>
          <cell r="O716">
            <v>38750000</v>
          </cell>
          <cell r="P716">
            <v>24234893</v>
          </cell>
          <cell r="Q716">
            <v>306771</v>
          </cell>
          <cell r="R716">
            <v>2760939</v>
          </cell>
          <cell r="T716">
            <v>306771</v>
          </cell>
          <cell r="U716">
            <v>306771</v>
          </cell>
          <cell r="V716">
            <v>306771</v>
          </cell>
          <cell r="W716">
            <v>3681252</v>
          </cell>
          <cell r="Y716">
            <v>306771</v>
          </cell>
          <cell r="Z716">
            <v>306771</v>
          </cell>
          <cell r="AA716">
            <v>306771</v>
          </cell>
          <cell r="AB716">
            <v>306771</v>
          </cell>
          <cell r="AC716">
            <v>306771</v>
          </cell>
          <cell r="AD716">
            <v>306771</v>
          </cell>
          <cell r="AE716">
            <v>306771</v>
          </cell>
          <cell r="AF716">
            <v>306771</v>
          </cell>
          <cell r="AG716">
            <v>306771</v>
          </cell>
          <cell r="AH716">
            <v>306771</v>
          </cell>
          <cell r="AI716">
            <v>306771</v>
          </cell>
          <cell r="AJ716">
            <v>306771</v>
          </cell>
          <cell r="AK716">
            <v>3681252</v>
          </cell>
        </row>
        <row r="717">
          <cell r="E717">
            <v>42527</v>
          </cell>
          <cell r="F717" t="str">
            <v>PO.18053-2014 BAGGAGE CART FULL COVER AOBAI F/SL-JOG 14503</v>
          </cell>
          <cell r="G717">
            <v>10</v>
          </cell>
          <cell r="H717" t="str">
            <v>OPE.B14.KEL2</v>
          </cell>
          <cell r="J717">
            <v>41775</v>
          </cell>
          <cell r="K717">
            <v>45412</v>
          </cell>
          <cell r="L717">
            <v>20</v>
          </cell>
          <cell r="M717">
            <v>120</v>
          </cell>
          <cell r="N717">
            <v>100</v>
          </cell>
          <cell r="O717">
            <v>38750000</v>
          </cell>
          <cell r="P717">
            <v>24234893</v>
          </cell>
          <cell r="Q717">
            <v>306771</v>
          </cell>
          <cell r="R717">
            <v>2760939</v>
          </cell>
          <cell r="T717">
            <v>306771</v>
          </cell>
          <cell r="U717">
            <v>306771</v>
          </cell>
          <cell r="V717">
            <v>306771</v>
          </cell>
          <cell r="W717">
            <v>3681252</v>
          </cell>
          <cell r="Y717">
            <v>306771</v>
          </cell>
          <cell r="Z717">
            <v>306771</v>
          </cell>
          <cell r="AA717">
            <v>306771</v>
          </cell>
          <cell r="AB717">
            <v>306771</v>
          </cell>
          <cell r="AC717">
            <v>306771</v>
          </cell>
          <cell r="AD717">
            <v>306771</v>
          </cell>
          <cell r="AE717">
            <v>306771</v>
          </cell>
          <cell r="AF717">
            <v>306771</v>
          </cell>
          <cell r="AG717">
            <v>306771</v>
          </cell>
          <cell r="AH717">
            <v>306771</v>
          </cell>
          <cell r="AI717">
            <v>306771</v>
          </cell>
          <cell r="AJ717">
            <v>306771</v>
          </cell>
          <cell r="AK717">
            <v>3681252</v>
          </cell>
        </row>
        <row r="718">
          <cell r="E718">
            <v>42528</v>
          </cell>
          <cell r="F718" t="str">
            <v>PO.18053-2014 BAGGAGE CART FULL COVER AOBAI F/SL-JOG 14502</v>
          </cell>
          <cell r="G718">
            <v>10</v>
          </cell>
          <cell r="H718" t="str">
            <v>OPE.B14.KEL2</v>
          </cell>
          <cell r="J718">
            <v>41775</v>
          </cell>
          <cell r="K718">
            <v>45412</v>
          </cell>
          <cell r="L718">
            <v>20</v>
          </cell>
          <cell r="M718">
            <v>120</v>
          </cell>
          <cell r="N718">
            <v>100</v>
          </cell>
          <cell r="O718">
            <v>38750000</v>
          </cell>
          <cell r="P718">
            <v>24234893</v>
          </cell>
          <cell r="Q718">
            <v>306771</v>
          </cell>
          <cell r="R718">
            <v>2760939</v>
          </cell>
          <cell r="T718">
            <v>306771</v>
          </cell>
          <cell r="U718">
            <v>306771</v>
          </cell>
          <cell r="V718">
            <v>306771</v>
          </cell>
          <cell r="W718">
            <v>3681252</v>
          </cell>
          <cell r="Y718">
            <v>306771</v>
          </cell>
          <cell r="Z718">
            <v>306771</v>
          </cell>
          <cell r="AA718">
            <v>306771</v>
          </cell>
          <cell r="AB718">
            <v>306771</v>
          </cell>
          <cell r="AC718">
            <v>306771</v>
          </cell>
          <cell r="AD718">
            <v>306771</v>
          </cell>
          <cell r="AE718">
            <v>306771</v>
          </cell>
          <cell r="AF718">
            <v>306771</v>
          </cell>
          <cell r="AG718">
            <v>306771</v>
          </cell>
          <cell r="AH718">
            <v>306771</v>
          </cell>
          <cell r="AI718">
            <v>306771</v>
          </cell>
          <cell r="AJ718">
            <v>306771</v>
          </cell>
          <cell r="AK718">
            <v>3681252</v>
          </cell>
        </row>
        <row r="719">
          <cell r="E719">
            <v>42529</v>
          </cell>
          <cell r="F719" t="str">
            <v>PO.18053-2014 BAGGAGE CART FULL COVER AOBAI F/SL-JOG 14501</v>
          </cell>
          <cell r="G719">
            <v>10</v>
          </cell>
          <cell r="H719" t="str">
            <v>OPE.B14.KEL2</v>
          </cell>
          <cell r="J719">
            <v>41775</v>
          </cell>
          <cell r="K719">
            <v>45412</v>
          </cell>
          <cell r="L719">
            <v>20</v>
          </cell>
          <cell r="M719">
            <v>120</v>
          </cell>
          <cell r="N719">
            <v>100</v>
          </cell>
          <cell r="O719">
            <v>38750000</v>
          </cell>
          <cell r="P719">
            <v>24234893</v>
          </cell>
          <cell r="Q719">
            <v>306771</v>
          </cell>
          <cell r="R719">
            <v>2760939</v>
          </cell>
          <cell r="T719">
            <v>306771</v>
          </cell>
          <cell r="U719">
            <v>306771</v>
          </cell>
          <cell r="V719">
            <v>306771</v>
          </cell>
          <cell r="W719">
            <v>3681252</v>
          </cell>
          <cell r="Y719">
            <v>306771</v>
          </cell>
          <cell r="Z719">
            <v>306771</v>
          </cell>
          <cell r="AA719">
            <v>306771</v>
          </cell>
          <cell r="AB719">
            <v>306771</v>
          </cell>
          <cell r="AC719">
            <v>306771</v>
          </cell>
          <cell r="AD719">
            <v>306771</v>
          </cell>
          <cell r="AE719">
            <v>306771</v>
          </cell>
          <cell r="AF719">
            <v>306771</v>
          </cell>
          <cell r="AG719">
            <v>306771</v>
          </cell>
          <cell r="AH719">
            <v>306771</v>
          </cell>
          <cell r="AI719">
            <v>306771</v>
          </cell>
          <cell r="AJ719">
            <v>306771</v>
          </cell>
          <cell r="AK719">
            <v>3681252</v>
          </cell>
        </row>
        <row r="720">
          <cell r="E720">
            <v>42530</v>
          </cell>
          <cell r="F720" t="str">
            <v>PO.18053-2014 BAGGAGE CART FULL COVER AOBAI F/SL-JOG 14500</v>
          </cell>
          <cell r="G720">
            <v>10</v>
          </cell>
          <cell r="H720" t="str">
            <v>OPE.B14.KEL2</v>
          </cell>
          <cell r="J720">
            <v>41775</v>
          </cell>
          <cell r="K720">
            <v>45412</v>
          </cell>
          <cell r="L720">
            <v>20</v>
          </cell>
          <cell r="M720">
            <v>120</v>
          </cell>
          <cell r="N720">
            <v>100</v>
          </cell>
          <cell r="O720">
            <v>38750000</v>
          </cell>
          <cell r="P720">
            <v>24234893</v>
          </cell>
          <cell r="Q720">
            <v>306771</v>
          </cell>
          <cell r="R720">
            <v>2760939</v>
          </cell>
          <cell r="T720">
            <v>306771</v>
          </cell>
          <cell r="U720">
            <v>306771</v>
          </cell>
          <cell r="V720">
            <v>306771</v>
          </cell>
          <cell r="W720">
            <v>3681252</v>
          </cell>
          <cell r="Y720">
            <v>306771</v>
          </cell>
          <cell r="Z720">
            <v>306771</v>
          </cell>
          <cell r="AA720">
            <v>306771</v>
          </cell>
          <cell r="AB720">
            <v>306771</v>
          </cell>
          <cell r="AC720">
            <v>306771</v>
          </cell>
          <cell r="AD720">
            <v>306771</v>
          </cell>
          <cell r="AE720">
            <v>306771</v>
          </cell>
          <cell r="AF720">
            <v>306771</v>
          </cell>
          <cell r="AG720">
            <v>306771</v>
          </cell>
          <cell r="AH720">
            <v>306771</v>
          </cell>
          <cell r="AI720">
            <v>306771</v>
          </cell>
          <cell r="AJ720">
            <v>306771</v>
          </cell>
          <cell r="AK720">
            <v>3681252</v>
          </cell>
        </row>
        <row r="721">
          <cell r="E721">
            <v>42531</v>
          </cell>
          <cell r="F721" t="str">
            <v>PO.18053-2014 BAGGAGE CART FULL COVER AOBAI F/SL-JOG 14499</v>
          </cell>
          <cell r="G721">
            <v>10</v>
          </cell>
          <cell r="H721" t="str">
            <v>OPE.B14.KEL2</v>
          </cell>
          <cell r="J721">
            <v>41775</v>
          </cell>
          <cell r="K721">
            <v>45412</v>
          </cell>
          <cell r="L721">
            <v>20</v>
          </cell>
          <cell r="M721">
            <v>120</v>
          </cell>
          <cell r="N721">
            <v>100</v>
          </cell>
          <cell r="O721">
            <v>38750000</v>
          </cell>
          <cell r="P721">
            <v>24234893</v>
          </cell>
          <cell r="Q721">
            <v>306771</v>
          </cell>
          <cell r="R721">
            <v>2760939</v>
          </cell>
          <cell r="T721">
            <v>306771</v>
          </cell>
          <cell r="U721">
            <v>306771</v>
          </cell>
          <cell r="V721">
            <v>306771</v>
          </cell>
          <cell r="W721">
            <v>3681252</v>
          </cell>
          <cell r="Y721">
            <v>306771</v>
          </cell>
          <cell r="Z721">
            <v>306771</v>
          </cell>
          <cell r="AA721">
            <v>306771</v>
          </cell>
          <cell r="AB721">
            <v>306771</v>
          </cell>
          <cell r="AC721">
            <v>306771</v>
          </cell>
          <cell r="AD721">
            <v>306771</v>
          </cell>
          <cell r="AE721">
            <v>306771</v>
          </cell>
          <cell r="AF721">
            <v>306771</v>
          </cell>
          <cell r="AG721">
            <v>306771</v>
          </cell>
          <cell r="AH721">
            <v>306771</v>
          </cell>
          <cell r="AI721">
            <v>306771</v>
          </cell>
          <cell r="AJ721">
            <v>306771</v>
          </cell>
          <cell r="AK721">
            <v>3681252</v>
          </cell>
        </row>
        <row r="722">
          <cell r="E722">
            <v>42532</v>
          </cell>
          <cell r="F722" t="str">
            <v>PO.18053-2014 BAGGAGE CART FULL COVER AOBAI F/SL-JOG 14498</v>
          </cell>
          <cell r="G722">
            <v>10</v>
          </cell>
          <cell r="H722" t="str">
            <v>OPE.B14.KEL2</v>
          </cell>
          <cell r="J722">
            <v>41775</v>
          </cell>
          <cell r="K722">
            <v>45412</v>
          </cell>
          <cell r="L722">
            <v>20</v>
          </cell>
          <cell r="M722">
            <v>120</v>
          </cell>
          <cell r="N722">
            <v>100</v>
          </cell>
          <cell r="O722">
            <v>38750000</v>
          </cell>
          <cell r="P722">
            <v>24234893</v>
          </cell>
          <cell r="Q722">
            <v>306771</v>
          </cell>
          <cell r="R722">
            <v>2760939</v>
          </cell>
          <cell r="T722">
            <v>306771</v>
          </cell>
          <cell r="U722">
            <v>306771</v>
          </cell>
          <cell r="V722">
            <v>306771</v>
          </cell>
          <cell r="W722">
            <v>3681252</v>
          </cell>
          <cell r="Y722">
            <v>306771</v>
          </cell>
          <cell r="Z722">
            <v>306771</v>
          </cell>
          <cell r="AA722">
            <v>306771</v>
          </cell>
          <cell r="AB722">
            <v>306771</v>
          </cell>
          <cell r="AC722">
            <v>306771</v>
          </cell>
          <cell r="AD722">
            <v>306771</v>
          </cell>
          <cell r="AE722">
            <v>306771</v>
          </cell>
          <cell r="AF722">
            <v>306771</v>
          </cell>
          <cell r="AG722">
            <v>306771</v>
          </cell>
          <cell r="AH722">
            <v>306771</v>
          </cell>
          <cell r="AI722">
            <v>306771</v>
          </cell>
          <cell r="AJ722">
            <v>306771</v>
          </cell>
          <cell r="AK722">
            <v>3681252</v>
          </cell>
        </row>
        <row r="723">
          <cell r="E723">
            <v>42533</v>
          </cell>
          <cell r="F723" t="str">
            <v>PO.18053-2014 BAGGAGE CART FULL COVER AOBAI F/SL-JOG 14497</v>
          </cell>
          <cell r="G723">
            <v>10</v>
          </cell>
          <cell r="H723" t="str">
            <v>OPE.B14.KEL2</v>
          </cell>
          <cell r="J723">
            <v>41775</v>
          </cell>
          <cell r="K723">
            <v>45412</v>
          </cell>
          <cell r="L723">
            <v>20</v>
          </cell>
          <cell r="M723">
            <v>120</v>
          </cell>
          <cell r="N723">
            <v>100</v>
          </cell>
          <cell r="O723">
            <v>38750000</v>
          </cell>
          <cell r="P723">
            <v>24234893</v>
          </cell>
          <cell r="Q723">
            <v>306771</v>
          </cell>
          <cell r="R723">
            <v>2760939</v>
          </cell>
          <cell r="T723">
            <v>306771</v>
          </cell>
          <cell r="U723">
            <v>306771</v>
          </cell>
          <cell r="V723">
            <v>306771</v>
          </cell>
          <cell r="W723">
            <v>3681252</v>
          </cell>
          <cell r="Y723">
            <v>306771</v>
          </cell>
          <cell r="Z723">
            <v>306771</v>
          </cell>
          <cell r="AA723">
            <v>306771</v>
          </cell>
          <cell r="AB723">
            <v>306771</v>
          </cell>
          <cell r="AC723">
            <v>306771</v>
          </cell>
          <cell r="AD723">
            <v>306771</v>
          </cell>
          <cell r="AE723">
            <v>306771</v>
          </cell>
          <cell r="AF723">
            <v>306771</v>
          </cell>
          <cell r="AG723">
            <v>306771</v>
          </cell>
          <cell r="AH723">
            <v>306771</v>
          </cell>
          <cell r="AI723">
            <v>306771</v>
          </cell>
          <cell r="AJ723">
            <v>306771</v>
          </cell>
          <cell r="AK723">
            <v>3681252</v>
          </cell>
        </row>
        <row r="724">
          <cell r="E724">
            <v>42534</v>
          </cell>
          <cell r="F724" t="str">
            <v>PO.18062-2014 BAGGAGE CART FULL COVER AOBAI F/SL-SUB 14520</v>
          </cell>
          <cell r="G724">
            <v>10</v>
          </cell>
          <cell r="H724" t="str">
            <v>OPE.B14.KEL2</v>
          </cell>
          <cell r="J724">
            <v>41785</v>
          </cell>
          <cell r="K724">
            <v>45412</v>
          </cell>
          <cell r="L724">
            <v>20</v>
          </cell>
          <cell r="M724">
            <v>120</v>
          </cell>
          <cell r="N724">
            <v>100</v>
          </cell>
          <cell r="O724">
            <v>38750000</v>
          </cell>
          <cell r="P724">
            <v>24234893</v>
          </cell>
          <cell r="Q724">
            <v>306771</v>
          </cell>
          <cell r="R724">
            <v>2760939</v>
          </cell>
          <cell r="T724">
            <v>306771</v>
          </cell>
          <cell r="U724">
            <v>306771</v>
          </cell>
          <cell r="V724">
            <v>306771</v>
          </cell>
          <cell r="W724">
            <v>3681252</v>
          </cell>
          <cell r="Y724">
            <v>306771</v>
          </cell>
          <cell r="Z724">
            <v>306771</v>
          </cell>
          <cell r="AA724">
            <v>306771</v>
          </cell>
          <cell r="AB724">
            <v>306771</v>
          </cell>
          <cell r="AC724">
            <v>306771</v>
          </cell>
          <cell r="AD724">
            <v>306771</v>
          </cell>
          <cell r="AE724">
            <v>306771</v>
          </cell>
          <cell r="AF724">
            <v>306771</v>
          </cell>
          <cell r="AG724">
            <v>306771</v>
          </cell>
          <cell r="AH724">
            <v>306771</v>
          </cell>
          <cell r="AI724">
            <v>306771</v>
          </cell>
          <cell r="AJ724">
            <v>306771</v>
          </cell>
          <cell r="AK724">
            <v>3681252</v>
          </cell>
        </row>
        <row r="725">
          <cell r="E725">
            <v>42535</v>
          </cell>
          <cell r="F725" t="str">
            <v>PO.18062-2014 BAGGAGE CART FULL COVER AOBAI F/SL-SUB 14519</v>
          </cell>
          <cell r="G725">
            <v>10</v>
          </cell>
          <cell r="H725" t="str">
            <v>OPE.B14.KEL2</v>
          </cell>
          <cell r="J725">
            <v>41785</v>
          </cell>
          <cell r="K725">
            <v>45412</v>
          </cell>
          <cell r="L725">
            <v>20</v>
          </cell>
          <cell r="M725">
            <v>120</v>
          </cell>
          <cell r="N725">
            <v>100</v>
          </cell>
          <cell r="O725">
            <v>38750000</v>
          </cell>
          <cell r="P725">
            <v>24234893</v>
          </cell>
          <cell r="Q725">
            <v>306771</v>
          </cell>
          <cell r="R725">
            <v>2760939</v>
          </cell>
          <cell r="T725">
            <v>306771</v>
          </cell>
          <cell r="U725">
            <v>306771</v>
          </cell>
          <cell r="V725">
            <v>306771</v>
          </cell>
          <cell r="W725">
            <v>3681252</v>
          </cell>
          <cell r="Y725">
            <v>306771</v>
          </cell>
          <cell r="Z725">
            <v>306771</v>
          </cell>
          <cell r="AA725">
            <v>306771</v>
          </cell>
          <cell r="AB725">
            <v>306771</v>
          </cell>
          <cell r="AC725">
            <v>306771</v>
          </cell>
          <cell r="AD725">
            <v>306771</v>
          </cell>
          <cell r="AE725">
            <v>306771</v>
          </cell>
          <cell r="AF725">
            <v>306771</v>
          </cell>
          <cell r="AG725">
            <v>306771</v>
          </cell>
          <cell r="AH725">
            <v>306771</v>
          </cell>
          <cell r="AI725">
            <v>306771</v>
          </cell>
          <cell r="AJ725">
            <v>306771</v>
          </cell>
          <cell r="AK725">
            <v>3681252</v>
          </cell>
        </row>
        <row r="726">
          <cell r="E726">
            <v>42536</v>
          </cell>
          <cell r="F726" t="str">
            <v>PO.18062-2014 BAGGAGE CART FULL COVER AOBAI F/SL-SUB 14518</v>
          </cell>
          <cell r="G726">
            <v>10</v>
          </cell>
          <cell r="H726" t="str">
            <v>OPE.B14.KEL2</v>
          </cell>
          <cell r="J726">
            <v>41785</v>
          </cell>
          <cell r="K726">
            <v>45412</v>
          </cell>
          <cell r="L726">
            <v>20</v>
          </cell>
          <cell r="M726">
            <v>120</v>
          </cell>
          <cell r="N726">
            <v>100</v>
          </cell>
          <cell r="O726">
            <v>38750000</v>
          </cell>
          <cell r="P726">
            <v>24234893</v>
          </cell>
          <cell r="Q726">
            <v>306771</v>
          </cell>
          <cell r="R726">
            <v>2760939</v>
          </cell>
          <cell r="T726">
            <v>306771</v>
          </cell>
          <cell r="U726">
            <v>306771</v>
          </cell>
          <cell r="V726">
            <v>306771</v>
          </cell>
          <cell r="W726">
            <v>3681252</v>
          </cell>
          <cell r="Y726">
            <v>306771</v>
          </cell>
          <cell r="Z726">
            <v>306771</v>
          </cell>
          <cell r="AA726">
            <v>306771</v>
          </cell>
          <cell r="AB726">
            <v>306771</v>
          </cell>
          <cell r="AC726">
            <v>306771</v>
          </cell>
          <cell r="AD726">
            <v>306771</v>
          </cell>
          <cell r="AE726">
            <v>306771</v>
          </cell>
          <cell r="AF726">
            <v>306771</v>
          </cell>
          <cell r="AG726">
            <v>306771</v>
          </cell>
          <cell r="AH726">
            <v>306771</v>
          </cell>
          <cell r="AI726">
            <v>306771</v>
          </cell>
          <cell r="AJ726">
            <v>306771</v>
          </cell>
          <cell r="AK726">
            <v>3681252</v>
          </cell>
        </row>
        <row r="727">
          <cell r="E727">
            <v>42537</v>
          </cell>
          <cell r="F727" t="str">
            <v>PO.18062-2014 BAGGAGE CART FULL COVER AOBAI F/SL-SUB 14517</v>
          </cell>
          <cell r="G727">
            <v>10</v>
          </cell>
          <cell r="H727" t="str">
            <v>OPE.B14.KEL2</v>
          </cell>
          <cell r="J727">
            <v>41785</v>
          </cell>
          <cell r="K727">
            <v>45412</v>
          </cell>
          <cell r="L727">
            <v>20</v>
          </cell>
          <cell r="M727">
            <v>120</v>
          </cell>
          <cell r="N727">
            <v>100</v>
          </cell>
          <cell r="O727">
            <v>38750000</v>
          </cell>
          <cell r="P727">
            <v>24234893</v>
          </cell>
          <cell r="Q727">
            <v>306771</v>
          </cell>
          <cell r="R727">
            <v>2760939</v>
          </cell>
          <cell r="T727">
            <v>306771</v>
          </cell>
          <cell r="U727">
            <v>306771</v>
          </cell>
          <cell r="V727">
            <v>306771</v>
          </cell>
          <cell r="W727">
            <v>3681252</v>
          </cell>
          <cell r="Y727">
            <v>306771</v>
          </cell>
          <cell r="Z727">
            <v>306771</v>
          </cell>
          <cell r="AA727">
            <v>306771</v>
          </cell>
          <cell r="AB727">
            <v>306771</v>
          </cell>
          <cell r="AC727">
            <v>306771</v>
          </cell>
          <cell r="AD727">
            <v>306771</v>
          </cell>
          <cell r="AE727">
            <v>306771</v>
          </cell>
          <cell r="AF727">
            <v>306771</v>
          </cell>
          <cell r="AG727">
            <v>306771</v>
          </cell>
          <cell r="AH727">
            <v>306771</v>
          </cell>
          <cell r="AI727">
            <v>306771</v>
          </cell>
          <cell r="AJ727">
            <v>306771</v>
          </cell>
          <cell r="AK727">
            <v>3681252</v>
          </cell>
        </row>
        <row r="728">
          <cell r="E728">
            <v>42538</v>
          </cell>
          <cell r="F728" t="str">
            <v>PO.18062-2014 BAGGAGE CART FULL COVER AOBAI F/SL-SUB 14516</v>
          </cell>
          <cell r="G728">
            <v>10</v>
          </cell>
          <cell r="H728" t="str">
            <v>OPE.B14.KEL2</v>
          </cell>
          <cell r="J728">
            <v>41785</v>
          </cell>
          <cell r="K728">
            <v>45412</v>
          </cell>
          <cell r="L728">
            <v>20</v>
          </cell>
          <cell r="M728">
            <v>120</v>
          </cell>
          <cell r="N728">
            <v>100</v>
          </cell>
          <cell r="O728">
            <v>38750000</v>
          </cell>
          <cell r="P728">
            <v>24234893</v>
          </cell>
          <cell r="Q728">
            <v>306771</v>
          </cell>
          <cell r="R728">
            <v>2760939</v>
          </cell>
          <cell r="T728">
            <v>306771</v>
          </cell>
          <cell r="U728">
            <v>306771</v>
          </cell>
          <cell r="V728">
            <v>306771</v>
          </cell>
          <cell r="W728">
            <v>3681252</v>
          </cell>
          <cell r="Y728">
            <v>306771</v>
          </cell>
          <cell r="Z728">
            <v>306771</v>
          </cell>
          <cell r="AA728">
            <v>306771</v>
          </cell>
          <cell r="AB728">
            <v>306771</v>
          </cell>
          <cell r="AC728">
            <v>306771</v>
          </cell>
          <cell r="AD728">
            <v>306771</v>
          </cell>
          <cell r="AE728">
            <v>306771</v>
          </cell>
          <cell r="AF728">
            <v>306771</v>
          </cell>
          <cell r="AG728">
            <v>306771</v>
          </cell>
          <cell r="AH728">
            <v>306771</v>
          </cell>
          <cell r="AI728">
            <v>306771</v>
          </cell>
          <cell r="AJ728">
            <v>306771</v>
          </cell>
          <cell r="AK728">
            <v>3681252</v>
          </cell>
        </row>
        <row r="729">
          <cell r="E729">
            <v>42539</v>
          </cell>
          <cell r="F729" t="str">
            <v>PO.18062-2014 BAGGAGE CART FULL COVER AOBAI F/SL-SUB 14515</v>
          </cell>
          <cell r="G729">
            <v>10</v>
          </cell>
          <cell r="H729" t="str">
            <v>OPE.B14.KEL2</v>
          </cell>
          <cell r="J729">
            <v>41785</v>
          </cell>
          <cell r="K729">
            <v>45412</v>
          </cell>
          <cell r="L729">
            <v>20</v>
          </cell>
          <cell r="M729">
            <v>120</v>
          </cell>
          <cell r="N729">
            <v>100</v>
          </cell>
          <cell r="O729">
            <v>38750000</v>
          </cell>
          <cell r="P729">
            <v>24234893</v>
          </cell>
          <cell r="Q729">
            <v>306771</v>
          </cell>
          <cell r="R729">
            <v>2760939</v>
          </cell>
          <cell r="T729">
            <v>306771</v>
          </cell>
          <cell r="U729">
            <v>306771</v>
          </cell>
          <cell r="V729">
            <v>306771</v>
          </cell>
          <cell r="W729">
            <v>3681252</v>
          </cell>
          <cell r="Y729">
            <v>306771</v>
          </cell>
          <cell r="Z729">
            <v>306771</v>
          </cell>
          <cell r="AA729">
            <v>306771</v>
          </cell>
          <cell r="AB729">
            <v>306771</v>
          </cell>
          <cell r="AC729">
            <v>306771</v>
          </cell>
          <cell r="AD729">
            <v>306771</v>
          </cell>
          <cell r="AE729">
            <v>306771</v>
          </cell>
          <cell r="AF729">
            <v>306771</v>
          </cell>
          <cell r="AG729">
            <v>306771</v>
          </cell>
          <cell r="AH729">
            <v>306771</v>
          </cell>
          <cell r="AI729">
            <v>306771</v>
          </cell>
          <cell r="AJ729">
            <v>306771</v>
          </cell>
          <cell r="AK729">
            <v>3681252</v>
          </cell>
        </row>
        <row r="730">
          <cell r="E730">
            <v>42540</v>
          </cell>
          <cell r="F730" t="str">
            <v>PO.18062-2014 BAGGAGE CART FULL COVER AOBAI F/SL-SUB 14514</v>
          </cell>
          <cell r="G730">
            <v>10</v>
          </cell>
          <cell r="H730" t="str">
            <v>OPE.B14.KEL2</v>
          </cell>
          <cell r="J730">
            <v>41785</v>
          </cell>
          <cell r="K730">
            <v>45412</v>
          </cell>
          <cell r="L730">
            <v>20</v>
          </cell>
          <cell r="M730">
            <v>120</v>
          </cell>
          <cell r="N730">
            <v>100</v>
          </cell>
          <cell r="O730">
            <v>38750000</v>
          </cell>
          <cell r="P730">
            <v>24234893</v>
          </cell>
          <cell r="Q730">
            <v>306771</v>
          </cell>
          <cell r="R730">
            <v>2760939</v>
          </cell>
          <cell r="T730">
            <v>306771</v>
          </cell>
          <cell r="U730">
            <v>306771</v>
          </cell>
          <cell r="V730">
            <v>306771</v>
          </cell>
          <cell r="W730">
            <v>3681252</v>
          </cell>
          <cell r="Y730">
            <v>306771</v>
          </cell>
          <cell r="Z730">
            <v>306771</v>
          </cell>
          <cell r="AA730">
            <v>306771</v>
          </cell>
          <cell r="AB730">
            <v>306771</v>
          </cell>
          <cell r="AC730">
            <v>306771</v>
          </cell>
          <cell r="AD730">
            <v>306771</v>
          </cell>
          <cell r="AE730">
            <v>306771</v>
          </cell>
          <cell r="AF730">
            <v>306771</v>
          </cell>
          <cell r="AG730">
            <v>306771</v>
          </cell>
          <cell r="AH730">
            <v>306771</v>
          </cell>
          <cell r="AI730">
            <v>306771</v>
          </cell>
          <cell r="AJ730">
            <v>306771</v>
          </cell>
          <cell r="AK730">
            <v>3681252</v>
          </cell>
        </row>
        <row r="731">
          <cell r="E731">
            <v>42541</v>
          </cell>
          <cell r="F731" t="str">
            <v>PO.18062-2014 BAGGAGE CART FULL COVER AOBAI F/SL-SUB 14513</v>
          </cell>
          <cell r="G731">
            <v>10</v>
          </cell>
          <cell r="H731" t="str">
            <v>OPE.B14.KEL2</v>
          </cell>
          <cell r="J731">
            <v>41785</v>
          </cell>
          <cell r="K731">
            <v>45412</v>
          </cell>
          <cell r="L731">
            <v>20</v>
          </cell>
          <cell r="M731">
            <v>120</v>
          </cell>
          <cell r="N731">
            <v>100</v>
          </cell>
          <cell r="O731">
            <v>38750000</v>
          </cell>
          <cell r="P731">
            <v>24234893</v>
          </cell>
          <cell r="Q731">
            <v>306771</v>
          </cell>
          <cell r="R731">
            <v>2760939</v>
          </cell>
          <cell r="T731">
            <v>306771</v>
          </cell>
          <cell r="U731">
            <v>306771</v>
          </cell>
          <cell r="V731">
            <v>306771</v>
          </cell>
          <cell r="W731">
            <v>3681252</v>
          </cell>
          <cell r="Y731">
            <v>306771</v>
          </cell>
          <cell r="Z731">
            <v>306771</v>
          </cell>
          <cell r="AA731">
            <v>306771</v>
          </cell>
          <cell r="AB731">
            <v>306771</v>
          </cell>
          <cell r="AC731">
            <v>306771</v>
          </cell>
          <cell r="AD731">
            <v>306771</v>
          </cell>
          <cell r="AE731">
            <v>306771</v>
          </cell>
          <cell r="AF731">
            <v>306771</v>
          </cell>
          <cell r="AG731">
            <v>306771</v>
          </cell>
          <cell r="AH731">
            <v>306771</v>
          </cell>
          <cell r="AI731">
            <v>306771</v>
          </cell>
          <cell r="AJ731">
            <v>306771</v>
          </cell>
          <cell r="AK731">
            <v>3681252</v>
          </cell>
        </row>
        <row r="732">
          <cell r="E732">
            <v>42542</v>
          </cell>
          <cell r="F732" t="str">
            <v>PO.18062-2014 BAGGAGE CART FULL COVER AOBAI F/SL-SUB 14512</v>
          </cell>
          <cell r="G732">
            <v>10</v>
          </cell>
          <cell r="H732" t="str">
            <v>OPE.B14.KEL2</v>
          </cell>
          <cell r="J732">
            <v>41785</v>
          </cell>
          <cell r="K732">
            <v>45412</v>
          </cell>
          <cell r="L732">
            <v>20</v>
          </cell>
          <cell r="M732">
            <v>120</v>
          </cell>
          <cell r="N732">
            <v>100</v>
          </cell>
          <cell r="O732">
            <v>38750000</v>
          </cell>
          <cell r="P732">
            <v>24234893</v>
          </cell>
          <cell r="Q732">
            <v>306771</v>
          </cell>
          <cell r="R732">
            <v>2760939</v>
          </cell>
          <cell r="T732">
            <v>306771</v>
          </cell>
          <cell r="U732">
            <v>306771</v>
          </cell>
          <cell r="V732">
            <v>306771</v>
          </cell>
          <cell r="W732">
            <v>3681252</v>
          </cell>
          <cell r="Y732">
            <v>306771</v>
          </cell>
          <cell r="Z732">
            <v>306771</v>
          </cell>
          <cell r="AA732">
            <v>306771</v>
          </cell>
          <cell r="AB732">
            <v>306771</v>
          </cell>
          <cell r="AC732">
            <v>306771</v>
          </cell>
          <cell r="AD732">
            <v>306771</v>
          </cell>
          <cell r="AE732">
            <v>306771</v>
          </cell>
          <cell r="AF732">
            <v>306771</v>
          </cell>
          <cell r="AG732">
            <v>306771</v>
          </cell>
          <cell r="AH732">
            <v>306771</v>
          </cell>
          <cell r="AI732">
            <v>306771</v>
          </cell>
          <cell r="AJ732">
            <v>306771</v>
          </cell>
          <cell r="AK732">
            <v>3681252</v>
          </cell>
        </row>
        <row r="733">
          <cell r="E733">
            <v>42543</v>
          </cell>
          <cell r="F733" t="str">
            <v>PO.18062-2014 BAGGAGE CART FULL COVER AOBAI F/SL-SUB 14511</v>
          </cell>
          <cell r="G733">
            <v>10</v>
          </cell>
          <cell r="H733" t="str">
            <v>OPE.B14.KEL2</v>
          </cell>
          <cell r="J733">
            <v>41785</v>
          </cell>
          <cell r="K733">
            <v>45412</v>
          </cell>
          <cell r="L733">
            <v>20</v>
          </cell>
          <cell r="M733">
            <v>120</v>
          </cell>
          <cell r="N733">
            <v>100</v>
          </cell>
          <cell r="O733">
            <v>38750000</v>
          </cell>
          <cell r="P733">
            <v>24234893</v>
          </cell>
          <cell r="Q733">
            <v>306771</v>
          </cell>
          <cell r="R733">
            <v>2760939</v>
          </cell>
          <cell r="T733">
            <v>306771</v>
          </cell>
          <cell r="U733">
            <v>306771</v>
          </cell>
          <cell r="V733">
            <v>306771</v>
          </cell>
          <cell r="W733">
            <v>3681252</v>
          </cell>
          <cell r="Y733">
            <v>306771</v>
          </cell>
          <cell r="Z733">
            <v>306771</v>
          </cell>
          <cell r="AA733">
            <v>306771</v>
          </cell>
          <cell r="AB733">
            <v>306771</v>
          </cell>
          <cell r="AC733">
            <v>306771</v>
          </cell>
          <cell r="AD733">
            <v>306771</v>
          </cell>
          <cell r="AE733">
            <v>306771</v>
          </cell>
          <cell r="AF733">
            <v>306771</v>
          </cell>
          <cell r="AG733">
            <v>306771</v>
          </cell>
          <cell r="AH733">
            <v>306771</v>
          </cell>
          <cell r="AI733">
            <v>306771</v>
          </cell>
          <cell r="AJ733">
            <v>306771</v>
          </cell>
          <cell r="AK733">
            <v>3681252</v>
          </cell>
        </row>
        <row r="734">
          <cell r="E734">
            <v>42544</v>
          </cell>
          <cell r="F734" t="str">
            <v>PO.18062-2014 BAGGAGE CART FULL COVER AOBAI F/SL-SUB 14510</v>
          </cell>
          <cell r="G734">
            <v>10</v>
          </cell>
          <cell r="H734" t="str">
            <v>OPE.B14.KEL2</v>
          </cell>
          <cell r="J734">
            <v>41785</v>
          </cell>
          <cell r="K734">
            <v>45412</v>
          </cell>
          <cell r="L734">
            <v>20</v>
          </cell>
          <cell r="M734">
            <v>120</v>
          </cell>
          <cell r="N734">
            <v>100</v>
          </cell>
          <cell r="O734">
            <v>38750000</v>
          </cell>
          <cell r="P734">
            <v>24234893</v>
          </cell>
          <cell r="Q734">
            <v>306771</v>
          </cell>
          <cell r="R734">
            <v>2760939</v>
          </cell>
          <cell r="T734">
            <v>306771</v>
          </cell>
          <cell r="U734">
            <v>306771</v>
          </cell>
          <cell r="V734">
            <v>306771</v>
          </cell>
          <cell r="W734">
            <v>3681252</v>
          </cell>
          <cell r="Y734">
            <v>306771</v>
          </cell>
          <cell r="Z734">
            <v>306771</v>
          </cell>
          <cell r="AA734">
            <v>306771</v>
          </cell>
          <cell r="AB734">
            <v>306771</v>
          </cell>
          <cell r="AC734">
            <v>306771</v>
          </cell>
          <cell r="AD734">
            <v>306771</v>
          </cell>
          <cell r="AE734">
            <v>306771</v>
          </cell>
          <cell r="AF734">
            <v>306771</v>
          </cell>
          <cell r="AG734">
            <v>306771</v>
          </cell>
          <cell r="AH734">
            <v>306771</v>
          </cell>
          <cell r="AI734">
            <v>306771</v>
          </cell>
          <cell r="AJ734">
            <v>306771</v>
          </cell>
          <cell r="AK734">
            <v>3681252</v>
          </cell>
        </row>
        <row r="735">
          <cell r="E735">
            <v>42545</v>
          </cell>
          <cell r="F735" t="str">
            <v>PO.18062-2014 BAGGAGE CART FULL COVER AOBAI F/SL-SUB 14509</v>
          </cell>
          <cell r="G735">
            <v>10</v>
          </cell>
          <cell r="H735" t="str">
            <v>OPE.B14.KEL2</v>
          </cell>
          <cell r="J735">
            <v>41785</v>
          </cell>
          <cell r="K735">
            <v>45412</v>
          </cell>
          <cell r="L735">
            <v>20</v>
          </cell>
          <cell r="M735">
            <v>120</v>
          </cell>
          <cell r="N735">
            <v>100</v>
          </cell>
          <cell r="O735">
            <v>38750000</v>
          </cell>
          <cell r="P735">
            <v>24234893</v>
          </cell>
          <cell r="Q735">
            <v>306771</v>
          </cell>
          <cell r="R735">
            <v>2760939</v>
          </cell>
          <cell r="T735">
            <v>306771</v>
          </cell>
          <cell r="U735">
            <v>306771</v>
          </cell>
          <cell r="V735">
            <v>306771</v>
          </cell>
          <cell r="W735">
            <v>3681252</v>
          </cell>
          <cell r="Y735">
            <v>306771</v>
          </cell>
          <cell r="Z735">
            <v>306771</v>
          </cell>
          <cell r="AA735">
            <v>306771</v>
          </cell>
          <cell r="AB735">
            <v>306771</v>
          </cell>
          <cell r="AC735">
            <v>306771</v>
          </cell>
          <cell r="AD735">
            <v>306771</v>
          </cell>
          <cell r="AE735">
            <v>306771</v>
          </cell>
          <cell r="AF735">
            <v>306771</v>
          </cell>
          <cell r="AG735">
            <v>306771</v>
          </cell>
          <cell r="AH735">
            <v>306771</v>
          </cell>
          <cell r="AI735">
            <v>306771</v>
          </cell>
          <cell r="AJ735">
            <v>306771</v>
          </cell>
          <cell r="AK735">
            <v>3681252</v>
          </cell>
        </row>
        <row r="736">
          <cell r="E736">
            <v>43495</v>
          </cell>
          <cell r="F736" t="str">
            <v>PO.18056-2014  PAX STEP MANUAL 95074</v>
          </cell>
          <cell r="G736">
            <v>10</v>
          </cell>
          <cell r="H736" t="str">
            <v>OPE.B05.KEL2</v>
          </cell>
          <cell r="I736">
            <v>95074</v>
          </cell>
          <cell r="J736">
            <v>41768</v>
          </cell>
          <cell r="K736">
            <v>45412</v>
          </cell>
          <cell r="L736">
            <v>20</v>
          </cell>
          <cell r="M736">
            <v>120</v>
          </cell>
          <cell r="N736">
            <v>100</v>
          </cell>
          <cell r="O736">
            <v>105000000</v>
          </cell>
          <cell r="P736">
            <v>65668750</v>
          </cell>
          <cell r="Q736">
            <v>831250</v>
          </cell>
          <cell r="R736">
            <v>7481250</v>
          </cell>
          <cell r="T736">
            <v>831250</v>
          </cell>
          <cell r="U736">
            <v>831250</v>
          </cell>
          <cell r="V736">
            <v>831250</v>
          </cell>
          <cell r="W736">
            <v>9975000</v>
          </cell>
          <cell r="Y736">
            <v>831250</v>
          </cell>
          <cell r="Z736">
            <v>831250</v>
          </cell>
          <cell r="AA736">
            <v>831250</v>
          </cell>
          <cell r="AB736">
            <v>831250</v>
          </cell>
          <cell r="AC736">
            <v>831250</v>
          </cell>
          <cell r="AD736">
            <v>831250</v>
          </cell>
          <cell r="AE736">
            <v>831250</v>
          </cell>
          <cell r="AF736">
            <v>831250</v>
          </cell>
          <cell r="AG736">
            <v>831250</v>
          </cell>
          <cell r="AH736">
            <v>831250</v>
          </cell>
          <cell r="AI736">
            <v>831250</v>
          </cell>
          <cell r="AJ736">
            <v>831250</v>
          </cell>
          <cell r="AK736">
            <v>9975000</v>
          </cell>
        </row>
        <row r="737">
          <cell r="E737">
            <v>43496</v>
          </cell>
          <cell r="F737" t="str">
            <v>PO.18056-2014  PAX STEP MANUAL 95075</v>
          </cell>
          <cell r="G737">
            <v>10</v>
          </cell>
          <cell r="H737" t="str">
            <v>OPE.B05.KEL2</v>
          </cell>
          <cell r="I737">
            <v>95075</v>
          </cell>
          <cell r="J737">
            <v>41768</v>
          </cell>
          <cell r="K737">
            <v>45412</v>
          </cell>
          <cell r="L737">
            <v>20</v>
          </cell>
          <cell r="M737">
            <v>120</v>
          </cell>
          <cell r="N737">
            <v>100</v>
          </cell>
          <cell r="O737">
            <v>105000000</v>
          </cell>
          <cell r="P737">
            <v>65668750</v>
          </cell>
          <cell r="Q737">
            <v>831250</v>
          </cell>
          <cell r="R737">
            <v>7481250</v>
          </cell>
          <cell r="T737">
            <v>831250</v>
          </cell>
          <cell r="U737">
            <v>831250</v>
          </cell>
          <cell r="V737">
            <v>831250</v>
          </cell>
          <cell r="W737">
            <v>9975000</v>
          </cell>
          <cell r="Y737">
            <v>831250</v>
          </cell>
          <cell r="Z737">
            <v>831250</v>
          </cell>
          <cell r="AA737">
            <v>831250</v>
          </cell>
          <cell r="AB737">
            <v>831250</v>
          </cell>
          <cell r="AC737">
            <v>831250</v>
          </cell>
          <cell r="AD737">
            <v>831250</v>
          </cell>
          <cell r="AE737">
            <v>831250</v>
          </cell>
          <cell r="AF737">
            <v>831250</v>
          </cell>
          <cell r="AG737">
            <v>831250</v>
          </cell>
          <cell r="AH737">
            <v>831250</v>
          </cell>
          <cell r="AI737">
            <v>831250</v>
          </cell>
          <cell r="AJ737">
            <v>831250</v>
          </cell>
          <cell r="AK737">
            <v>9975000</v>
          </cell>
        </row>
        <row r="738">
          <cell r="E738">
            <v>43497</v>
          </cell>
          <cell r="F738" t="str">
            <v>PO.18056-2014  PAX STEP MANUAL 95076</v>
          </cell>
          <cell r="G738">
            <v>10</v>
          </cell>
          <cell r="H738" t="str">
            <v>OPE.B05.KEL2</v>
          </cell>
          <cell r="I738">
            <v>95076</v>
          </cell>
          <cell r="J738">
            <v>41768</v>
          </cell>
          <cell r="K738">
            <v>45412</v>
          </cell>
          <cell r="L738">
            <v>20</v>
          </cell>
          <cell r="M738">
            <v>120</v>
          </cell>
          <cell r="N738">
            <v>100</v>
          </cell>
          <cell r="O738">
            <v>105000000</v>
          </cell>
          <cell r="P738">
            <v>65668750</v>
          </cell>
          <cell r="Q738">
            <v>831250</v>
          </cell>
          <cell r="R738">
            <v>7481250</v>
          </cell>
          <cell r="T738">
            <v>831250</v>
          </cell>
          <cell r="U738">
            <v>831250</v>
          </cell>
          <cell r="V738">
            <v>831250</v>
          </cell>
          <cell r="W738">
            <v>9975000</v>
          </cell>
          <cell r="Y738">
            <v>831250</v>
          </cell>
          <cell r="Z738">
            <v>831250</v>
          </cell>
          <cell r="AA738">
            <v>831250</v>
          </cell>
          <cell r="AB738">
            <v>831250</v>
          </cell>
          <cell r="AC738">
            <v>831250</v>
          </cell>
          <cell r="AD738">
            <v>831250</v>
          </cell>
          <cell r="AE738">
            <v>831250</v>
          </cell>
          <cell r="AF738">
            <v>831250</v>
          </cell>
          <cell r="AG738">
            <v>831250</v>
          </cell>
          <cell r="AH738">
            <v>831250</v>
          </cell>
          <cell r="AI738">
            <v>831250</v>
          </cell>
          <cell r="AJ738">
            <v>831250</v>
          </cell>
          <cell r="AK738">
            <v>9975000</v>
          </cell>
        </row>
        <row r="739">
          <cell r="E739">
            <v>43499</v>
          </cell>
          <cell r="F739" t="str">
            <v>PO.18068-2014 BAGGAGE CART FULL COVER AOBAI F/GH-CGK 14536</v>
          </cell>
          <cell r="G739">
            <v>10</v>
          </cell>
          <cell r="H739" t="str">
            <v>OPE.B14.KEL2</v>
          </cell>
          <cell r="J739">
            <v>41806</v>
          </cell>
          <cell r="K739">
            <v>45443</v>
          </cell>
          <cell r="L739">
            <v>19</v>
          </cell>
          <cell r="M739">
            <v>120</v>
          </cell>
          <cell r="N739">
            <v>101</v>
          </cell>
          <cell r="O739">
            <v>38750000</v>
          </cell>
          <cell r="P739">
            <v>24618400</v>
          </cell>
          <cell r="Q739">
            <v>307730</v>
          </cell>
          <cell r="R739">
            <v>2769570</v>
          </cell>
          <cell r="T739">
            <v>307730</v>
          </cell>
          <cell r="U739">
            <v>307730</v>
          </cell>
          <cell r="V739">
            <v>307730</v>
          </cell>
          <cell r="W739">
            <v>3692760</v>
          </cell>
          <cell r="Y739">
            <v>307730</v>
          </cell>
          <cell r="Z739">
            <v>307730</v>
          </cell>
          <cell r="AA739">
            <v>307730</v>
          </cell>
          <cell r="AB739">
            <v>307730</v>
          </cell>
          <cell r="AC739">
            <v>307730</v>
          </cell>
          <cell r="AD739">
            <v>307730</v>
          </cell>
          <cell r="AE739">
            <v>307730</v>
          </cell>
          <cell r="AF739">
            <v>307730</v>
          </cell>
          <cell r="AG739">
            <v>307730</v>
          </cell>
          <cell r="AH739">
            <v>307730</v>
          </cell>
          <cell r="AI739">
            <v>307730</v>
          </cell>
          <cell r="AJ739">
            <v>307730</v>
          </cell>
          <cell r="AK739">
            <v>3692760</v>
          </cell>
        </row>
        <row r="740">
          <cell r="E740">
            <v>43500</v>
          </cell>
          <cell r="F740" t="str">
            <v>PO.18068-2014 BAGGAGE CART FULL COVER AOBAI F/GH-CGK 14535</v>
          </cell>
          <cell r="G740">
            <v>10</v>
          </cell>
          <cell r="H740" t="str">
            <v>OPE.B14.KEL2</v>
          </cell>
          <cell r="J740">
            <v>41806</v>
          </cell>
          <cell r="K740">
            <v>45443</v>
          </cell>
          <cell r="L740">
            <v>19</v>
          </cell>
          <cell r="M740">
            <v>120</v>
          </cell>
          <cell r="N740">
            <v>101</v>
          </cell>
          <cell r="O740">
            <v>38750000</v>
          </cell>
          <cell r="P740">
            <v>24618400</v>
          </cell>
          <cell r="Q740">
            <v>307730</v>
          </cell>
          <cell r="R740">
            <v>2769570</v>
          </cell>
          <cell r="T740">
            <v>307730</v>
          </cell>
          <cell r="U740">
            <v>307730</v>
          </cell>
          <cell r="V740">
            <v>307730</v>
          </cell>
          <cell r="W740">
            <v>3692760</v>
          </cell>
          <cell r="Y740">
            <v>307730</v>
          </cell>
          <cell r="Z740">
            <v>307730</v>
          </cell>
          <cell r="AA740">
            <v>307730</v>
          </cell>
          <cell r="AB740">
            <v>307730</v>
          </cell>
          <cell r="AC740">
            <v>307730</v>
          </cell>
          <cell r="AD740">
            <v>307730</v>
          </cell>
          <cell r="AE740">
            <v>307730</v>
          </cell>
          <cell r="AF740">
            <v>307730</v>
          </cell>
          <cell r="AG740">
            <v>307730</v>
          </cell>
          <cell r="AH740">
            <v>307730</v>
          </cell>
          <cell r="AI740">
            <v>307730</v>
          </cell>
          <cell r="AJ740">
            <v>307730</v>
          </cell>
          <cell r="AK740">
            <v>3692760</v>
          </cell>
        </row>
        <row r="741">
          <cell r="E741">
            <v>43501</v>
          </cell>
          <cell r="F741" t="str">
            <v>PO.18068-2014 BAGGAGE CART FULL COVER AOBAI F/GH-CGK 14534</v>
          </cell>
          <cell r="G741">
            <v>10</v>
          </cell>
          <cell r="H741" t="str">
            <v>OPE.B14.KEL2</v>
          </cell>
          <cell r="J741">
            <v>41806</v>
          </cell>
          <cell r="K741">
            <v>45443</v>
          </cell>
          <cell r="L741">
            <v>19</v>
          </cell>
          <cell r="M741">
            <v>120</v>
          </cell>
          <cell r="N741">
            <v>101</v>
          </cell>
          <cell r="O741">
            <v>38750000</v>
          </cell>
          <cell r="P741">
            <v>24618400</v>
          </cell>
          <cell r="Q741">
            <v>307730</v>
          </cell>
          <cell r="R741">
            <v>2769570</v>
          </cell>
          <cell r="T741">
            <v>307730</v>
          </cell>
          <cell r="U741">
            <v>307730</v>
          </cell>
          <cell r="V741">
            <v>307730</v>
          </cell>
          <cell r="W741">
            <v>3692760</v>
          </cell>
          <cell r="Y741">
            <v>307730</v>
          </cell>
          <cell r="Z741">
            <v>307730</v>
          </cell>
          <cell r="AA741">
            <v>307730</v>
          </cell>
          <cell r="AB741">
            <v>307730</v>
          </cell>
          <cell r="AC741">
            <v>307730</v>
          </cell>
          <cell r="AD741">
            <v>307730</v>
          </cell>
          <cell r="AE741">
            <v>307730</v>
          </cell>
          <cell r="AF741">
            <v>307730</v>
          </cell>
          <cell r="AG741">
            <v>307730</v>
          </cell>
          <cell r="AH741">
            <v>307730</v>
          </cell>
          <cell r="AI741">
            <v>307730</v>
          </cell>
          <cell r="AJ741">
            <v>307730</v>
          </cell>
          <cell r="AK741">
            <v>3692760</v>
          </cell>
        </row>
        <row r="742">
          <cell r="E742">
            <v>43502</v>
          </cell>
          <cell r="F742" t="str">
            <v>PO.18068-2014 BAGGAGE CART FULL COVER AOBAI F/GH-CGK 14533</v>
          </cell>
          <cell r="G742">
            <v>10</v>
          </cell>
          <cell r="H742" t="str">
            <v>OPE.B14.KEL2</v>
          </cell>
          <cell r="J742">
            <v>41806</v>
          </cell>
          <cell r="K742">
            <v>45443</v>
          </cell>
          <cell r="L742">
            <v>19</v>
          </cell>
          <cell r="M742">
            <v>120</v>
          </cell>
          <cell r="N742">
            <v>101</v>
          </cell>
          <cell r="O742">
            <v>38750000</v>
          </cell>
          <cell r="P742">
            <v>24618400</v>
          </cell>
          <cell r="Q742">
            <v>307730</v>
          </cell>
          <cell r="R742">
            <v>2769570</v>
          </cell>
          <cell r="T742">
            <v>307730</v>
          </cell>
          <cell r="U742">
            <v>307730</v>
          </cell>
          <cell r="V742">
            <v>307730</v>
          </cell>
          <cell r="W742">
            <v>3692760</v>
          </cell>
          <cell r="Y742">
            <v>307730</v>
          </cell>
          <cell r="Z742">
            <v>307730</v>
          </cell>
          <cell r="AA742">
            <v>307730</v>
          </cell>
          <cell r="AB742">
            <v>307730</v>
          </cell>
          <cell r="AC742">
            <v>307730</v>
          </cell>
          <cell r="AD742">
            <v>307730</v>
          </cell>
          <cell r="AE742">
            <v>307730</v>
          </cell>
          <cell r="AF742">
            <v>307730</v>
          </cell>
          <cell r="AG742">
            <v>307730</v>
          </cell>
          <cell r="AH742">
            <v>307730</v>
          </cell>
          <cell r="AI742">
            <v>307730</v>
          </cell>
          <cell r="AJ742">
            <v>307730</v>
          </cell>
          <cell r="AK742">
            <v>3692760</v>
          </cell>
        </row>
        <row r="743">
          <cell r="E743">
            <v>43503</v>
          </cell>
          <cell r="F743" t="str">
            <v>PO.18068-2014 BAGGAGE CART FULL COVER AOBAI F/GH-CGK 14532</v>
          </cell>
          <cell r="G743">
            <v>10</v>
          </cell>
          <cell r="H743" t="str">
            <v>OPE.B14.KEL2</v>
          </cell>
          <cell r="J743">
            <v>41806</v>
          </cell>
          <cell r="K743">
            <v>45443</v>
          </cell>
          <cell r="L743">
            <v>19</v>
          </cell>
          <cell r="M743">
            <v>120</v>
          </cell>
          <cell r="N743">
            <v>101</v>
          </cell>
          <cell r="O743">
            <v>38750000</v>
          </cell>
          <cell r="P743">
            <v>24618400</v>
          </cell>
          <cell r="Q743">
            <v>307730</v>
          </cell>
          <cell r="R743">
            <v>2769570</v>
          </cell>
          <cell r="T743">
            <v>307730</v>
          </cell>
          <cell r="U743">
            <v>307730</v>
          </cell>
          <cell r="V743">
            <v>307730</v>
          </cell>
          <cell r="W743">
            <v>3692760</v>
          </cell>
          <cell r="Y743">
            <v>307730</v>
          </cell>
          <cell r="Z743">
            <v>307730</v>
          </cell>
          <cell r="AA743">
            <v>307730</v>
          </cell>
          <cell r="AB743">
            <v>307730</v>
          </cell>
          <cell r="AC743">
            <v>307730</v>
          </cell>
          <cell r="AD743">
            <v>307730</v>
          </cell>
          <cell r="AE743">
            <v>307730</v>
          </cell>
          <cell r="AF743">
            <v>307730</v>
          </cell>
          <cell r="AG743">
            <v>307730</v>
          </cell>
          <cell r="AH743">
            <v>307730</v>
          </cell>
          <cell r="AI743">
            <v>307730</v>
          </cell>
          <cell r="AJ743">
            <v>307730</v>
          </cell>
          <cell r="AK743">
            <v>3692760</v>
          </cell>
        </row>
        <row r="744">
          <cell r="E744">
            <v>43504</v>
          </cell>
          <cell r="F744" t="str">
            <v>PO.18068-2014 BAGGAGE CART FULL COVER AOBAI F/GH-CGK 14531</v>
          </cell>
          <cell r="G744">
            <v>10</v>
          </cell>
          <cell r="H744" t="str">
            <v>OPE.B14.KEL2</v>
          </cell>
          <cell r="J744">
            <v>41806</v>
          </cell>
          <cell r="K744">
            <v>45443</v>
          </cell>
          <cell r="L744">
            <v>19</v>
          </cell>
          <cell r="M744">
            <v>120</v>
          </cell>
          <cell r="N744">
            <v>101</v>
          </cell>
          <cell r="O744">
            <v>38750000</v>
          </cell>
          <cell r="P744">
            <v>24618400</v>
          </cell>
          <cell r="Q744">
            <v>307730</v>
          </cell>
          <cell r="R744">
            <v>2769570</v>
          </cell>
          <cell r="T744">
            <v>307730</v>
          </cell>
          <cell r="U744">
            <v>307730</v>
          </cell>
          <cell r="V744">
            <v>307730</v>
          </cell>
          <cell r="W744">
            <v>3692760</v>
          </cell>
          <cell r="Y744">
            <v>307730</v>
          </cell>
          <cell r="Z744">
            <v>307730</v>
          </cell>
          <cell r="AA744">
            <v>307730</v>
          </cell>
          <cell r="AB744">
            <v>307730</v>
          </cell>
          <cell r="AC744">
            <v>307730</v>
          </cell>
          <cell r="AD744">
            <v>307730</v>
          </cell>
          <cell r="AE744">
            <v>307730</v>
          </cell>
          <cell r="AF744">
            <v>307730</v>
          </cell>
          <cell r="AG744">
            <v>307730</v>
          </cell>
          <cell r="AH744">
            <v>307730</v>
          </cell>
          <cell r="AI744">
            <v>307730</v>
          </cell>
          <cell r="AJ744">
            <v>307730</v>
          </cell>
          <cell r="AK744">
            <v>3692760</v>
          </cell>
        </row>
        <row r="745">
          <cell r="E745">
            <v>43505</v>
          </cell>
          <cell r="F745" t="str">
            <v>PO.18068-2014 BAGGAGE CART FULL COVER AOBAI F/GH-CGK 14530</v>
          </cell>
          <cell r="G745">
            <v>10</v>
          </cell>
          <cell r="H745" t="str">
            <v>OPE.B14.KEL2</v>
          </cell>
          <cell r="J745">
            <v>41806</v>
          </cell>
          <cell r="K745">
            <v>45443</v>
          </cell>
          <cell r="L745">
            <v>19</v>
          </cell>
          <cell r="M745">
            <v>120</v>
          </cell>
          <cell r="N745">
            <v>101</v>
          </cell>
          <cell r="O745">
            <v>38750000</v>
          </cell>
          <cell r="P745">
            <v>24618400</v>
          </cell>
          <cell r="Q745">
            <v>307730</v>
          </cell>
          <cell r="R745">
            <v>2769570</v>
          </cell>
          <cell r="T745">
            <v>307730</v>
          </cell>
          <cell r="U745">
            <v>307730</v>
          </cell>
          <cell r="V745">
            <v>307730</v>
          </cell>
          <cell r="W745">
            <v>3692760</v>
          </cell>
          <cell r="Y745">
            <v>307730</v>
          </cell>
          <cell r="Z745">
            <v>307730</v>
          </cell>
          <cell r="AA745">
            <v>307730</v>
          </cell>
          <cell r="AB745">
            <v>307730</v>
          </cell>
          <cell r="AC745">
            <v>307730</v>
          </cell>
          <cell r="AD745">
            <v>307730</v>
          </cell>
          <cell r="AE745">
            <v>307730</v>
          </cell>
          <cell r="AF745">
            <v>307730</v>
          </cell>
          <cell r="AG745">
            <v>307730</v>
          </cell>
          <cell r="AH745">
            <v>307730</v>
          </cell>
          <cell r="AI745">
            <v>307730</v>
          </cell>
          <cell r="AJ745">
            <v>307730</v>
          </cell>
          <cell r="AK745">
            <v>3692760</v>
          </cell>
        </row>
        <row r="746">
          <cell r="E746">
            <v>43506</v>
          </cell>
          <cell r="F746" t="str">
            <v>PO.18068-2014 BAGGAGE CART FULL COVER AOBAI F/GH-CGK 14529</v>
          </cell>
          <cell r="G746">
            <v>10</v>
          </cell>
          <cell r="H746" t="str">
            <v>OPE.B14.KEL2</v>
          </cell>
          <cell r="J746">
            <v>41806</v>
          </cell>
          <cell r="K746">
            <v>45443</v>
          </cell>
          <cell r="L746">
            <v>19</v>
          </cell>
          <cell r="M746">
            <v>120</v>
          </cell>
          <cell r="N746">
            <v>101</v>
          </cell>
          <cell r="O746">
            <v>38750000</v>
          </cell>
          <cell r="P746">
            <v>24618400</v>
          </cell>
          <cell r="Q746">
            <v>307730</v>
          </cell>
          <cell r="R746">
            <v>2769570</v>
          </cell>
          <cell r="T746">
            <v>307730</v>
          </cell>
          <cell r="U746">
            <v>307730</v>
          </cell>
          <cell r="V746">
            <v>307730</v>
          </cell>
          <cell r="W746">
            <v>3692760</v>
          </cell>
          <cell r="Y746">
            <v>307730</v>
          </cell>
          <cell r="Z746">
            <v>307730</v>
          </cell>
          <cell r="AA746">
            <v>307730</v>
          </cell>
          <cell r="AB746">
            <v>307730</v>
          </cell>
          <cell r="AC746">
            <v>307730</v>
          </cell>
          <cell r="AD746">
            <v>307730</v>
          </cell>
          <cell r="AE746">
            <v>307730</v>
          </cell>
          <cell r="AF746">
            <v>307730</v>
          </cell>
          <cell r="AG746">
            <v>307730</v>
          </cell>
          <cell r="AH746">
            <v>307730</v>
          </cell>
          <cell r="AI746">
            <v>307730</v>
          </cell>
          <cell r="AJ746">
            <v>307730</v>
          </cell>
          <cell r="AK746">
            <v>3692760</v>
          </cell>
        </row>
        <row r="747">
          <cell r="E747">
            <v>43507</v>
          </cell>
          <cell r="F747" t="str">
            <v>PO.18068-2014 BAGGAGE CART FULL COVER AOBAI F/GH-CGK 14528</v>
          </cell>
          <cell r="G747">
            <v>10</v>
          </cell>
          <cell r="H747" t="str">
            <v>OPE.B14.KEL2</v>
          </cell>
          <cell r="J747">
            <v>41806</v>
          </cell>
          <cell r="K747">
            <v>45443</v>
          </cell>
          <cell r="L747">
            <v>19</v>
          </cell>
          <cell r="M747">
            <v>120</v>
          </cell>
          <cell r="N747">
            <v>101</v>
          </cell>
          <cell r="O747">
            <v>38750000</v>
          </cell>
          <cell r="P747">
            <v>24618400</v>
          </cell>
          <cell r="Q747">
            <v>307730</v>
          </cell>
          <cell r="R747">
            <v>2769570</v>
          </cell>
          <cell r="T747">
            <v>307730</v>
          </cell>
          <cell r="U747">
            <v>307730</v>
          </cell>
          <cell r="V747">
            <v>307730</v>
          </cell>
          <cell r="W747">
            <v>3692760</v>
          </cell>
          <cell r="Y747">
            <v>307730</v>
          </cell>
          <cell r="Z747">
            <v>307730</v>
          </cell>
          <cell r="AA747">
            <v>307730</v>
          </cell>
          <cell r="AB747">
            <v>307730</v>
          </cell>
          <cell r="AC747">
            <v>307730</v>
          </cell>
          <cell r="AD747">
            <v>307730</v>
          </cell>
          <cell r="AE747">
            <v>307730</v>
          </cell>
          <cell r="AF747">
            <v>307730</v>
          </cell>
          <cell r="AG747">
            <v>307730</v>
          </cell>
          <cell r="AH747">
            <v>307730</v>
          </cell>
          <cell r="AI747">
            <v>307730</v>
          </cell>
          <cell r="AJ747">
            <v>307730</v>
          </cell>
          <cell r="AK747">
            <v>3692760</v>
          </cell>
        </row>
        <row r="748">
          <cell r="E748">
            <v>43508</v>
          </cell>
          <cell r="F748" t="str">
            <v>PO.18068-2014 BAGGAGE CART FULL COVER AOBAI F/GH-CGK 14527</v>
          </cell>
          <cell r="G748">
            <v>10</v>
          </cell>
          <cell r="H748" t="str">
            <v>OPE.B14.KEL2</v>
          </cell>
          <cell r="J748">
            <v>41806</v>
          </cell>
          <cell r="K748">
            <v>45443</v>
          </cell>
          <cell r="L748">
            <v>19</v>
          </cell>
          <cell r="M748">
            <v>120</v>
          </cell>
          <cell r="N748">
            <v>101</v>
          </cell>
          <cell r="O748">
            <v>38750000</v>
          </cell>
          <cell r="P748">
            <v>24618400</v>
          </cell>
          <cell r="Q748">
            <v>307730</v>
          </cell>
          <cell r="R748">
            <v>2769570</v>
          </cell>
          <cell r="T748">
            <v>307730</v>
          </cell>
          <cell r="U748">
            <v>307730</v>
          </cell>
          <cell r="V748">
            <v>307730</v>
          </cell>
          <cell r="W748">
            <v>3692760</v>
          </cell>
          <cell r="Y748">
            <v>307730</v>
          </cell>
          <cell r="Z748">
            <v>307730</v>
          </cell>
          <cell r="AA748">
            <v>307730</v>
          </cell>
          <cell r="AB748">
            <v>307730</v>
          </cell>
          <cell r="AC748">
            <v>307730</v>
          </cell>
          <cell r="AD748">
            <v>307730</v>
          </cell>
          <cell r="AE748">
            <v>307730</v>
          </cell>
          <cell r="AF748">
            <v>307730</v>
          </cell>
          <cell r="AG748">
            <v>307730</v>
          </cell>
          <cell r="AH748">
            <v>307730</v>
          </cell>
          <cell r="AI748">
            <v>307730</v>
          </cell>
          <cell r="AJ748">
            <v>307730</v>
          </cell>
          <cell r="AK748">
            <v>3692760</v>
          </cell>
        </row>
        <row r="749">
          <cell r="E749">
            <v>43509</v>
          </cell>
          <cell r="F749" t="str">
            <v>PO.18068-2014 BAGGAGE CART FULL COVER AOBAI F/GH-CGK 14526</v>
          </cell>
          <cell r="G749">
            <v>10</v>
          </cell>
          <cell r="H749" t="str">
            <v>OPE.B14.KEL2</v>
          </cell>
          <cell r="J749">
            <v>41806</v>
          </cell>
          <cell r="K749">
            <v>45443</v>
          </cell>
          <cell r="L749">
            <v>19</v>
          </cell>
          <cell r="M749">
            <v>120</v>
          </cell>
          <cell r="N749">
            <v>101</v>
          </cell>
          <cell r="O749">
            <v>38750000</v>
          </cell>
          <cell r="P749">
            <v>24618400</v>
          </cell>
          <cell r="Q749">
            <v>307730</v>
          </cell>
          <cell r="R749">
            <v>2769570</v>
          </cell>
          <cell r="T749">
            <v>307730</v>
          </cell>
          <cell r="U749">
            <v>307730</v>
          </cell>
          <cell r="V749">
            <v>307730</v>
          </cell>
          <cell r="W749">
            <v>3692760</v>
          </cell>
          <cell r="Y749">
            <v>307730</v>
          </cell>
          <cell r="Z749">
            <v>307730</v>
          </cell>
          <cell r="AA749">
            <v>307730</v>
          </cell>
          <cell r="AB749">
            <v>307730</v>
          </cell>
          <cell r="AC749">
            <v>307730</v>
          </cell>
          <cell r="AD749">
            <v>307730</v>
          </cell>
          <cell r="AE749">
            <v>307730</v>
          </cell>
          <cell r="AF749">
            <v>307730</v>
          </cell>
          <cell r="AG749">
            <v>307730</v>
          </cell>
          <cell r="AH749">
            <v>307730</v>
          </cell>
          <cell r="AI749">
            <v>307730</v>
          </cell>
          <cell r="AJ749">
            <v>307730</v>
          </cell>
          <cell r="AK749">
            <v>3692760</v>
          </cell>
        </row>
        <row r="750">
          <cell r="E750">
            <v>43510</v>
          </cell>
          <cell r="F750" t="str">
            <v>PO.18068-2014 BAGGAGE CART FULL COVER AOBAI F/GH-CGK 14525</v>
          </cell>
          <cell r="G750">
            <v>10</v>
          </cell>
          <cell r="H750" t="str">
            <v>OPE.B14.KEL2</v>
          </cell>
          <cell r="J750">
            <v>41806</v>
          </cell>
          <cell r="K750">
            <v>45443</v>
          </cell>
          <cell r="L750">
            <v>19</v>
          </cell>
          <cell r="M750">
            <v>120</v>
          </cell>
          <cell r="N750">
            <v>101</v>
          </cell>
          <cell r="O750">
            <v>38750000</v>
          </cell>
          <cell r="P750">
            <v>24618400</v>
          </cell>
          <cell r="Q750">
            <v>307730</v>
          </cell>
          <cell r="R750">
            <v>2769570</v>
          </cell>
          <cell r="T750">
            <v>307730</v>
          </cell>
          <cell r="U750">
            <v>307730</v>
          </cell>
          <cell r="V750">
            <v>307730</v>
          </cell>
          <cell r="W750">
            <v>3692760</v>
          </cell>
          <cell r="Y750">
            <v>307730</v>
          </cell>
          <cell r="Z750">
            <v>307730</v>
          </cell>
          <cell r="AA750">
            <v>307730</v>
          </cell>
          <cell r="AB750">
            <v>307730</v>
          </cell>
          <cell r="AC750">
            <v>307730</v>
          </cell>
          <cell r="AD750">
            <v>307730</v>
          </cell>
          <cell r="AE750">
            <v>307730</v>
          </cell>
          <cell r="AF750">
            <v>307730</v>
          </cell>
          <cell r="AG750">
            <v>307730</v>
          </cell>
          <cell r="AH750">
            <v>307730</v>
          </cell>
          <cell r="AI750">
            <v>307730</v>
          </cell>
          <cell r="AJ750">
            <v>307730</v>
          </cell>
          <cell r="AK750">
            <v>3692760</v>
          </cell>
        </row>
        <row r="751">
          <cell r="E751">
            <v>43511</v>
          </cell>
          <cell r="F751" t="str">
            <v>PO.18068-2014 BAGGAGE CART FULL COVER AOBAI F/GH-CGK 14524</v>
          </cell>
          <cell r="G751">
            <v>10</v>
          </cell>
          <cell r="H751" t="str">
            <v>OPE.B14.KEL2</v>
          </cell>
          <cell r="J751">
            <v>41806</v>
          </cell>
          <cell r="K751">
            <v>45443</v>
          </cell>
          <cell r="L751">
            <v>19</v>
          </cell>
          <cell r="M751">
            <v>120</v>
          </cell>
          <cell r="N751">
            <v>101</v>
          </cell>
          <cell r="O751">
            <v>38750000</v>
          </cell>
          <cell r="P751">
            <v>24618400</v>
          </cell>
          <cell r="Q751">
            <v>307730</v>
          </cell>
          <cell r="R751">
            <v>2769570</v>
          </cell>
          <cell r="T751">
            <v>307730</v>
          </cell>
          <cell r="U751">
            <v>307730</v>
          </cell>
          <cell r="V751">
            <v>307730</v>
          </cell>
          <cell r="W751">
            <v>3692760</v>
          </cell>
          <cell r="Y751">
            <v>307730</v>
          </cell>
          <cell r="Z751">
            <v>307730</v>
          </cell>
          <cell r="AA751">
            <v>307730</v>
          </cell>
          <cell r="AB751">
            <v>307730</v>
          </cell>
          <cell r="AC751">
            <v>307730</v>
          </cell>
          <cell r="AD751">
            <v>307730</v>
          </cell>
          <cell r="AE751">
            <v>307730</v>
          </cell>
          <cell r="AF751">
            <v>307730</v>
          </cell>
          <cell r="AG751">
            <v>307730</v>
          </cell>
          <cell r="AH751">
            <v>307730</v>
          </cell>
          <cell r="AI751">
            <v>307730</v>
          </cell>
          <cell r="AJ751">
            <v>307730</v>
          </cell>
          <cell r="AK751">
            <v>3692760</v>
          </cell>
        </row>
        <row r="752">
          <cell r="E752">
            <v>43512</v>
          </cell>
          <cell r="F752" t="str">
            <v>PO.18068-2014 BAGGAGE CART FULL COVER AOBAI F/GH-CGK 14523</v>
          </cell>
          <cell r="G752">
            <v>10</v>
          </cell>
          <cell r="H752" t="str">
            <v>OPE.B14.KEL2</v>
          </cell>
          <cell r="J752">
            <v>41806</v>
          </cell>
          <cell r="K752">
            <v>45443</v>
          </cell>
          <cell r="L752">
            <v>19</v>
          </cell>
          <cell r="M752">
            <v>120</v>
          </cell>
          <cell r="N752">
            <v>101</v>
          </cell>
          <cell r="O752">
            <v>38750000</v>
          </cell>
          <cell r="P752">
            <v>24618400</v>
          </cell>
          <cell r="Q752">
            <v>307730</v>
          </cell>
          <cell r="R752">
            <v>2769570</v>
          </cell>
          <cell r="T752">
            <v>307730</v>
          </cell>
          <cell r="U752">
            <v>307730</v>
          </cell>
          <cell r="V752">
            <v>307730</v>
          </cell>
          <cell r="W752">
            <v>3692760</v>
          </cell>
          <cell r="Y752">
            <v>307730</v>
          </cell>
          <cell r="Z752">
            <v>307730</v>
          </cell>
          <cell r="AA752">
            <v>307730</v>
          </cell>
          <cell r="AB752">
            <v>307730</v>
          </cell>
          <cell r="AC752">
            <v>307730</v>
          </cell>
          <cell r="AD752">
            <v>307730</v>
          </cell>
          <cell r="AE752">
            <v>307730</v>
          </cell>
          <cell r="AF752">
            <v>307730</v>
          </cell>
          <cell r="AG752">
            <v>307730</v>
          </cell>
          <cell r="AH752">
            <v>307730</v>
          </cell>
          <cell r="AI752">
            <v>307730</v>
          </cell>
          <cell r="AJ752">
            <v>307730</v>
          </cell>
          <cell r="AK752">
            <v>3692760</v>
          </cell>
        </row>
        <row r="753">
          <cell r="E753">
            <v>43513</v>
          </cell>
          <cell r="F753" t="str">
            <v>PO.18068-2014 BAGGAGE CART FULL COVER AOBAI F/GH-CGK 14522</v>
          </cell>
          <cell r="G753">
            <v>10</v>
          </cell>
          <cell r="H753" t="str">
            <v>OPE.B14.KEL2</v>
          </cell>
          <cell r="J753">
            <v>41806</v>
          </cell>
          <cell r="K753">
            <v>45443</v>
          </cell>
          <cell r="L753">
            <v>19</v>
          </cell>
          <cell r="M753">
            <v>120</v>
          </cell>
          <cell r="N753">
            <v>101</v>
          </cell>
          <cell r="O753">
            <v>38750000</v>
          </cell>
          <cell r="P753">
            <v>24618400</v>
          </cell>
          <cell r="Q753">
            <v>307730</v>
          </cell>
          <cell r="R753">
            <v>2769570</v>
          </cell>
          <cell r="T753">
            <v>307730</v>
          </cell>
          <cell r="U753">
            <v>307730</v>
          </cell>
          <cell r="V753">
            <v>307730</v>
          </cell>
          <cell r="W753">
            <v>3692760</v>
          </cell>
          <cell r="Y753">
            <v>307730</v>
          </cell>
          <cell r="Z753">
            <v>307730</v>
          </cell>
          <cell r="AA753">
            <v>307730</v>
          </cell>
          <cell r="AB753">
            <v>307730</v>
          </cell>
          <cell r="AC753">
            <v>307730</v>
          </cell>
          <cell r="AD753">
            <v>307730</v>
          </cell>
          <cell r="AE753">
            <v>307730</v>
          </cell>
          <cell r="AF753">
            <v>307730</v>
          </cell>
          <cell r="AG753">
            <v>307730</v>
          </cell>
          <cell r="AH753">
            <v>307730</v>
          </cell>
          <cell r="AI753">
            <v>307730</v>
          </cell>
          <cell r="AJ753">
            <v>307730</v>
          </cell>
          <cell r="AK753">
            <v>3692760</v>
          </cell>
        </row>
        <row r="754">
          <cell r="E754">
            <v>43514</v>
          </cell>
          <cell r="F754" t="str">
            <v>PO.18068-2014 BAGGAGE CART FULL COVER AOBAI F/GH-CGK 14521</v>
          </cell>
          <cell r="G754">
            <v>10</v>
          </cell>
          <cell r="H754" t="str">
            <v>OPE.B14.KEL2</v>
          </cell>
          <cell r="J754">
            <v>41806</v>
          </cell>
          <cell r="K754">
            <v>45443</v>
          </cell>
          <cell r="L754">
            <v>19</v>
          </cell>
          <cell r="M754">
            <v>120</v>
          </cell>
          <cell r="N754">
            <v>101</v>
          </cell>
          <cell r="O754">
            <v>38750000</v>
          </cell>
          <cell r="P754">
            <v>24618400</v>
          </cell>
          <cell r="Q754">
            <v>307730</v>
          </cell>
          <cell r="R754">
            <v>2769570</v>
          </cell>
          <cell r="T754">
            <v>307730</v>
          </cell>
          <cell r="U754">
            <v>307730</v>
          </cell>
          <cell r="V754">
            <v>307730</v>
          </cell>
          <cell r="W754">
            <v>3692760</v>
          </cell>
          <cell r="Y754">
            <v>307730</v>
          </cell>
          <cell r="Z754">
            <v>307730</v>
          </cell>
          <cell r="AA754">
            <v>307730</v>
          </cell>
          <cell r="AB754">
            <v>307730</v>
          </cell>
          <cell r="AC754">
            <v>307730</v>
          </cell>
          <cell r="AD754">
            <v>307730</v>
          </cell>
          <cell r="AE754">
            <v>307730</v>
          </cell>
          <cell r="AF754">
            <v>307730</v>
          </cell>
          <cell r="AG754">
            <v>307730</v>
          </cell>
          <cell r="AH754">
            <v>307730</v>
          </cell>
          <cell r="AI754">
            <v>307730</v>
          </cell>
          <cell r="AJ754">
            <v>307730</v>
          </cell>
          <cell r="AK754">
            <v>3692760</v>
          </cell>
        </row>
        <row r="755">
          <cell r="E755">
            <v>44492</v>
          </cell>
          <cell r="F755" t="str">
            <v>PO.18067-2014 BAGGAGE CART FULL COVER AOBAI F/SL-CGK 14560</v>
          </cell>
          <cell r="G755">
            <v>10</v>
          </cell>
          <cell r="H755" t="str">
            <v>OPE.B14.KEL2</v>
          </cell>
          <cell r="J755">
            <v>41821</v>
          </cell>
          <cell r="K755">
            <v>45473</v>
          </cell>
          <cell r="L755">
            <v>18</v>
          </cell>
          <cell r="M755">
            <v>120</v>
          </cell>
          <cell r="N755">
            <v>102</v>
          </cell>
          <cell r="O755">
            <v>38750000</v>
          </cell>
          <cell r="P755">
            <v>25002305</v>
          </cell>
          <cell r="Q755">
            <v>308670</v>
          </cell>
          <cell r="R755">
            <v>2778030</v>
          </cell>
          <cell r="T755">
            <v>308670</v>
          </cell>
          <cell r="U755">
            <v>308670</v>
          </cell>
          <cell r="V755">
            <v>308670</v>
          </cell>
          <cell r="W755">
            <v>3704040</v>
          </cell>
          <cell r="Y755">
            <v>308670</v>
          </cell>
          <cell r="Z755">
            <v>308670</v>
          </cell>
          <cell r="AA755">
            <v>308670</v>
          </cell>
          <cell r="AB755">
            <v>308670</v>
          </cell>
          <cell r="AC755">
            <v>308670</v>
          </cell>
          <cell r="AD755">
            <v>308670</v>
          </cell>
          <cell r="AE755">
            <v>308670</v>
          </cell>
          <cell r="AF755">
            <v>308670</v>
          </cell>
          <cell r="AG755">
            <v>308670</v>
          </cell>
          <cell r="AH755">
            <v>308670</v>
          </cell>
          <cell r="AI755">
            <v>308670</v>
          </cell>
          <cell r="AJ755">
            <v>308670</v>
          </cell>
          <cell r="AK755">
            <v>3704040</v>
          </cell>
        </row>
        <row r="756">
          <cell r="E756">
            <v>44493</v>
          </cell>
          <cell r="F756" t="str">
            <v>PO.18067-2014 BAGGAGE CART FULL COVER AOBAI F/SL-CGK 14559</v>
          </cell>
          <cell r="G756">
            <v>10</v>
          </cell>
          <cell r="H756" t="str">
            <v>OPE.B14.KEL2</v>
          </cell>
          <cell r="J756">
            <v>41821</v>
          </cell>
          <cell r="K756">
            <v>45473</v>
          </cell>
          <cell r="L756">
            <v>18</v>
          </cell>
          <cell r="M756">
            <v>120</v>
          </cell>
          <cell r="N756">
            <v>102</v>
          </cell>
          <cell r="O756">
            <v>38750000</v>
          </cell>
          <cell r="P756">
            <v>25002305</v>
          </cell>
          <cell r="Q756">
            <v>308670</v>
          </cell>
          <cell r="R756">
            <v>2778030</v>
          </cell>
          <cell r="T756">
            <v>308670</v>
          </cell>
          <cell r="U756">
            <v>308670</v>
          </cell>
          <cell r="V756">
            <v>308670</v>
          </cell>
          <cell r="W756">
            <v>3704040</v>
          </cell>
          <cell r="Y756">
            <v>308670</v>
          </cell>
          <cell r="Z756">
            <v>308670</v>
          </cell>
          <cell r="AA756">
            <v>308670</v>
          </cell>
          <cell r="AB756">
            <v>308670</v>
          </cell>
          <cell r="AC756">
            <v>308670</v>
          </cell>
          <cell r="AD756">
            <v>308670</v>
          </cell>
          <cell r="AE756">
            <v>308670</v>
          </cell>
          <cell r="AF756">
            <v>308670</v>
          </cell>
          <cell r="AG756">
            <v>308670</v>
          </cell>
          <cell r="AH756">
            <v>308670</v>
          </cell>
          <cell r="AI756">
            <v>308670</v>
          </cell>
          <cell r="AJ756">
            <v>308670</v>
          </cell>
          <cell r="AK756">
            <v>3704040</v>
          </cell>
        </row>
        <row r="757">
          <cell r="E757">
            <v>44494</v>
          </cell>
          <cell r="F757" t="str">
            <v>PO.18067-2014 BAGGAGE CART FULL COVER AOBAI F/SL-CGK 14558</v>
          </cell>
          <cell r="G757">
            <v>10</v>
          </cell>
          <cell r="H757" t="str">
            <v>OPE.B14.KEL2</v>
          </cell>
          <cell r="J757">
            <v>41821</v>
          </cell>
          <cell r="K757">
            <v>45473</v>
          </cell>
          <cell r="L757">
            <v>18</v>
          </cell>
          <cell r="M757">
            <v>120</v>
          </cell>
          <cell r="N757">
            <v>102</v>
          </cell>
          <cell r="O757">
            <v>38750000</v>
          </cell>
          <cell r="P757">
            <v>25002305</v>
          </cell>
          <cell r="Q757">
            <v>308670</v>
          </cell>
          <cell r="R757">
            <v>2778030</v>
          </cell>
          <cell r="T757">
            <v>308670</v>
          </cell>
          <cell r="U757">
            <v>308670</v>
          </cell>
          <cell r="V757">
            <v>308670</v>
          </cell>
          <cell r="W757">
            <v>3704040</v>
          </cell>
          <cell r="Y757">
            <v>308670</v>
          </cell>
          <cell r="Z757">
            <v>308670</v>
          </cell>
          <cell r="AA757">
            <v>308670</v>
          </cell>
          <cell r="AB757">
            <v>308670</v>
          </cell>
          <cell r="AC757">
            <v>308670</v>
          </cell>
          <cell r="AD757">
            <v>308670</v>
          </cell>
          <cell r="AE757">
            <v>308670</v>
          </cell>
          <cell r="AF757">
            <v>308670</v>
          </cell>
          <cell r="AG757">
            <v>308670</v>
          </cell>
          <cell r="AH757">
            <v>308670</v>
          </cell>
          <cell r="AI757">
            <v>308670</v>
          </cell>
          <cell r="AJ757">
            <v>308670</v>
          </cell>
          <cell r="AK757">
            <v>3704040</v>
          </cell>
        </row>
        <row r="758">
          <cell r="E758">
            <v>44495</v>
          </cell>
          <cell r="F758" t="str">
            <v>PO.18067-2014 BAGGAGE CART FULL COVER AOBAI F/SL-CGK 14557</v>
          </cell>
          <cell r="G758">
            <v>10</v>
          </cell>
          <cell r="H758" t="str">
            <v>OPE.B14.KEL2</v>
          </cell>
          <cell r="J758">
            <v>41821</v>
          </cell>
          <cell r="K758">
            <v>45473</v>
          </cell>
          <cell r="L758">
            <v>18</v>
          </cell>
          <cell r="M758">
            <v>120</v>
          </cell>
          <cell r="N758">
            <v>102</v>
          </cell>
          <cell r="O758">
            <v>38750000</v>
          </cell>
          <cell r="P758">
            <v>25002305</v>
          </cell>
          <cell r="Q758">
            <v>308670</v>
          </cell>
          <cell r="R758">
            <v>2778030</v>
          </cell>
          <cell r="T758">
            <v>308670</v>
          </cell>
          <cell r="U758">
            <v>308670</v>
          </cell>
          <cell r="V758">
            <v>308670</v>
          </cell>
          <cell r="W758">
            <v>3704040</v>
          </cell>
          <cell r="Y758">
            <v>308670</v>
          </cell>
          <cell r="Z758">
            <v>308670</v>
          </cell>
          <cell r="AA758">
            <v>308670</v>
          </cell>
          <cell r="AB758">
            <v>308670</v>
          </cell>
          <cell r="AC758">
            <v>308670</v>
          </cell>
          <cell r="AD758">
            <v>308670</v>
          </cell>
          <cell r="AE758">
            <v>308670</v>
          </cell>
          <cell r="AF758">
            <v>308670</v>
          </cell>
          <cell r="AG758">
            <v>308670</v>
          </cell>
          <cell r="AH758">
            <v>308670</v>
          </cell>
          <cell r="AI758">
            <v>308670</v>
          </cell>
          <cell r="AJ758">
            <v>308670</v>
          </cell>
          <cell r="AK758">
            <v>3704040</v>
          </cell>
        </row>
        <row r="759">
          <cell r="E759">
            <v>44496</v>
          </cell>
          <cell r="F759" t="str">
            <v>PO.18067-2014 BAGGAGE CART FULL COVER AOBAI F/SL-CGK 14556</v>
          </cell>
          <cell r="G759">
            <v>10</v>
          </cell>
          <cell r="H759" t="str">
            <v>OPE.B14.KEL2</v>
          </cell>
          <cell r="J759">
            <v>41821</v>
          </cell>
          <cell r="K759">
            <v>45473</v>
          </cell>
          <cell r="L759">
            <v>18</v>
          </cell>
          <cell r="M759">
            <v>120</v>
          </cell>
          <cell r="N759">
            <v>102</v>
          </cell>
          <cell r="O759">
            <v>38750000</v>
          </cell>
          <cell r="P759">
            <v>25002305</v>
          </cell>
          <cell r="Q759">
            <v>308670</v>
          </cell>
          <cell r="R759">
            <v>2778030</v>
          </cell>
          <cell r="T759">
            <v>308670</v>
          </cell>
          <cell r="U759">
            <v>308670</v>
          </cell>
          <cell r="V759">
            <v>308670</v>
          </cell>
          <cell r="W759">
            <v>3704040</v>
          </cell>
          <cell r="Y759">
            <v>308670</v>
          </cell>
          <cell r="Z759">
            <v>308670</v>
          </cell>
          <cell r="AA759">
            <v>308670</v>
          </cell>
          <cell r="AB759">
            <v>308670</v>
          </cell>
          <cell r="AC759">
            <v>308670</v>
          </cell>
          <cell r="AD759">
            <v>308670</v>
          </cell>
          <cell r="AE759">
            <v>308670</v>
          </cell>
          <cell r="AF759">
            <v>308670</v>
          </cell>
          <cell r="AG759">
            <v>308670</v>
          </cell>
          <cell r="AH759">
            <v>308670</v>
          </cell>
          <cell r="AI759">
            <v>308670</v>
          </cell>
          <cell r="AJ759">
            <v>308670</v>
          </cell>
          <cell r="AK759">
            <v>3704040</v>
          </cell>
        </row>
        <row r="760">
          <cell r="E760">
            <v>44497</v>
          </cell>
          <cell r="F760" t="str">
            <v>PO.18067-2014 BAGGAGE CART FULL COVER AOBAI F/SL-CGK 14555</v>
          </cell>
          <cell r="G760">
            <v>10</v>
          </cell>
          <cell r="H760" t="str">
            <v>OPE.B14.KEL2</v>
          </cell>
          <cell r="J760">
            <v>41821</v>
          </cell>
          <cell r="K760">
            <v>45473</v>
          </cell>
          <cell r="L760">
            <v>18</v>
          </cell>
          <cell r="M760">
            <v>120</v>
          </cell>
          <cell r="N760">
            <v>102</v>
          </cell>
          <cell r="O760">
            <v>38750000</v>
          </cell>
          <cell r="P760">
            <v>25002305</v>
          </cell>
          <cell r="Q760">
            <v>308670</v>
          </cell>
          <cell r="R760">
            <v>2778030</v>
          </cell>
          <cell r="T760">
            <v>308670</v>
          </cell>
          <cell r="U760">
            <v>308670</v>
          </cell>
          <cell r="V760">
            <v>308670</v>
          </cell>
          <cell r="W760">
            <v>3704040</v>
          </cell>
          <cell r="Y760">
            <v>308670</v>
          </cell>
          <cell r="Z760">
            <v>308670</v>
          </cell>
          <cell r="AA760">
            <v>308670</v>
          </cell>
          <cell r="AB760">
            <v>308670</v>
          </cell>
          <cell r="AC760">
            <v>308670</v>
          </cell>
          <cell r="AD760">
            <v>308670</v>
          </cell>
          <cell r="AE760">
            <v>308670</v>
          </cell>
          <cell r="AF760">
            <v>308670</v>
          </cell>
          <cell r="AG760">
            <v>308670</v>
          </cell>
          <cell r="AH760">
            <v>308670</v>
          </cell>
          <cell r="AI760">
            <v>308670</v>
          </cell>
          <cell r="AJ760">
            <v>308670</v>
          </cell>
          <cell r="AK760">
            <v>3704040</v>
          </cell>
        </row>
        <row r="761">
          <cell r="E761">
            <v>44498</v>
          </cell>
          <cell r="F761" t="str">
            <v>PO.18067-2014 BAGGAGE CART FULL COVER AOBAI F/SL-CGK 14554</v>
          </cell>
          <cell r="G761">
            <v>10</v>
          </cell>
          <cell r="H761" t="str">
            <v>OPE.B14.KEL2</v>
          </cell>
          <cell r="J761">
            <v>41821</v>
          </cell>
          <cell r="K761">
            <v>45473</v>
          </cell>
          <cell r="L761">
            <v>18</v>
          </cell>
          <cell r="M761">
            <v>120</v>
          </cell>
          <cell r="N761">
            <v>102</v>
          </cell>
          <cell r="O761">
            <v>38750000</v>
          </cell>
          <cell r="P761">
            <v>25002305</v>
          </cell>
          <cell r="Q761">
            <v>308670</v>
          </cell>
          <cell r="R761">
            <v>2778030</v>
          </cell>
          <cell r="T761">
            <v>308670</v>
          </cell>
          <cell r="U761">
            <v>308670</v>
          </cell>
          <cell r="V761">
            <v>308670</v>
          </cell>
          <cell r="W761">
            <v>3704040</v>
          </cell>
          <cell r="Y761">
            <v>308670</v>
          </cell>
          <cell r="Z761">
            <v>308670</v>
          </cell>
          <cell r="AA761">
            <v>308670</v>
          </cell>
          <cell r="AB761">
            <v>308670</v>
          </cell>
          <cell r="AC761">
            <v>308670</v>
          </cell>
          <cell r="AD761">
            <v>308670</v>
          </cell>
          <cell r="AE761">
            <v>308670</v>
          </cell>
          <cell r="AF761">
            <v>308670</v>
          </cell>
          <cell r="AG761">
            <v>308670</v>
          </cell>
          <cell r="AH761">
            <v>308670</v>
          </cell>
          <cell r="AI761">
            <v>308670</v>
          </cell>
          <cell r="AJ761">
            <v>308670</v>
          </cell>
          <cell r="AK761">
            <v>3704040</v>
          </cell>
        </row>
        <row r="762">
          <cell r="E762">
            <v>44499</v>
          </cell>
          <cell r="F762" t="str">
            <v>PO.18067-2014 BAGGAGE CART FULL COVER AOBAI F/SL-CGK 14553</v>
          </cell>
          <cell r="G762">
            <v>10</v>
          </cell>
          <cell r="H762" t="str">
            <v>OPE.B14.KEL2</v>
          </cell>
          <cell r="J762">
            <v>41821</v>
          </cell>
          <cell r="K762">
            <v>45473</v>
          </cell>
          <cell r="L762">
            <v>18</v>
          </cell>
          <cell r="M762">
            <v>120</v>
          </cell>
          <cell r="N762">
            <v>102</v>
          </cell>
          <cell r="O762">
            <v>38750000</v>
          </cell>
          <cell r="P762">
            <v>25002305</v>
          </cell>
          <cell r="Q762">
            <v>308670</v>
          </cell>
          <cell r="R762">
            <v>2778030</v>
          </cell>
          <cell r="T762">
            <v>308670</v>
          </cell>
          <cell r="U762">
            <v>308670</v>
          </cell>
          <cell r="V762">
            <v>308670</v>
          </cell>
          <cell r="W762">
            <v>3704040</v>
          </cell>
          <cell r="Y762">
            <v>308670</v>
          </cell>
          <cell r="Z762">
            <v>308670</v>
          </cell>
          <cell r="AA762">
            <v>308670</v>
          </cell>
          <cell r="AB762">
            <v>308670</v>
          </cell>
          <cell r="AC762">
            <v>308670</v>
          </cell>
          <cell r="AD762">
            <v>308670</v>
          </cell>
          <cell r="AE762">
            <v>308670</v>
          </cell>
          <cell r="AF762">
            <v>308670</v>
          </cell>
          <cell r="AG762">
            <v>308670</v>
          </cell>
          <cell r="AH762">
            <v>308670</v>
          </cell>
          <cell r="AI762">
            <v>308670</v>
          </cell>
          <cell r="AJ762">
            <v>308670</v>
          </cell>
          <cell r="AK762">
            <v>3704040</v>
          </cell>
        </row>
        <row r="763">
          <cell r="E763">
            <v>44500</v>
          </cell>
          <cell r="F763" t="str">
            <v>PO.18067-2014 BAGGAGE CART FULL COVER AOBAI F/SL-CGK 14552</v>
          </cell>
          <cell r="G763">
            <v>10</v>
          </cell>
          <cell r="H763" t="str">
            <v>OPE.B14.KEL2</v>
          </cell>
          <cell r="J763">
            <v>41821</v>
          </cell>
          <cell r="K763">
            <v>45473</v>
          </cell>
          <cell r="L763">
            <v>18</v>
          </cell>
          <cell r="M763">
            <v>120</v>
          </cell>
          <cell r="N763">
            <v>102</v>
          </cell>
          <cell r="O763">
            <v>38750000</v>
          </cell>
          <cell r="P763">
            <v>25002305</v>
          </cell>
          <cell r="Q763">
            <v>308670</v>
          </cell>
          <cell r="R763">
            <v>2778030</v>
          </cell>
          <cell r="T763">
            <v>308670</v>
          </cell>
          <cell r="U763">
            <v>308670</v>
          </cell>
          <cell r="V763">
            <v>308670</v>
          </cell>
          <cell r="W763">
            <v>3704040</v>
          </cell>
          <cell r="Y763">
            <v>308670</v>
          </cell>
          <cell r="Z763">
            <v>308670</v>
          </cell>
          <cell r="AA763">
            <v>308670</v>
          </cell>
          <cell r="AB763">
            <v>308670</v>
          </cell>
          <cell r="AC763">
            <v>308670</v>
          </cell>
          <cell r="AD763">
            <v>308670</v>
          </cell>
          <cell r="AE763">
            <v>308670</v>
          </cell>
          <cell r="AF763">
            <v>308670</v>
          </cell>
          <cell r="AG763">
            <v>308670</v>
          </cell>
          <cell r="AH763">
            <v>308670</v>
          </cell>
          <cell r="AI763">
            <v>308670</v>
          </cell>
          <cell r="AJ763">
            <v>308670</v>
          </cell>
          <cell r="AK763">
            <v>3704040</v>
          </cell>
        </row>
        <row r="764">
          <cell r="E764">
            <v>44501</v>
          </cell>
          <cell r="F764" t="str">
            <v>PO.18067-2014 BAGGAGE CART FULL COVER AOBAI F/SL-CGK 14551</v>
          </cell>
          <cell r="G764">
            <v>10</v>
          </cell>
          <cell r="H764" t="str">
            <v>OPE.B14.KEL2</v>
          </cell>
          <cell r="J764">
            <v>41821</v>
          </cell>
          <cell r="K764">
            <v>45473</v>
          </cell>
          <cell r="L764">
            <v>18</v>
          </cell>
          <cell r="M764">
            <v>120</v>
          </cell>
          <cell r="N764">
            <v>102</v>
          </cell>
          <cell r="O764">
            <v>38750000</v>
          </cell>
          <cell r="P764">
            <v>25002305</v>
          </cell>
          <cell r="Q764">
            <v>308670</v>
          </cell>
          <cell r="R764">
            <v>2778030</v>
          </cell>
          <cell r="T764">
            <v>308670</v>
          </cell>
          <cell r="U764">
            <v>308670</v>
          </cell>
          <cell r="V764">
            <v>308670</v>
          </cell>
          <cell r="W764">
            <v>3704040</v>
          </cell>
          <cell r="Y764">
            <v>308670</v>
          </cell>
          <cell r="Z764">
            <v>308670</v>
          </cell>
          <cell r="AA764">
            <v>308670</v>
          </cell>
          <cell r="AB764">
            <v>308670</v>
          </cell>
          <cell r="AC764">
            <v>308670</v>
          </cell>
          <cell r="AD764">
            <v>308670</v>
          </cell>
          <cell r="AE764">
            <v>308670</v>
          </cell>
          <cell r="AF764">
            <v>308670</v>
          </cell>
          <cell r="AG764">
            <v>308670</v>
          </cell>
          <cell r="AH764">
            <v>308670</v>
          </cell>
          <cell r="AI764">
            <v>308670</v>
          </cell>
          <cell r="AJ764">
            <v>308670</v>
          </cell>
          <cell r="AK764">
            <v>3704040</v>
          </cell>
        </row>
        <row r="765">
          <cell r="E765">
            <v>44502</v>
          </cell>
          <cell r="F765" t="str">
            <v>PO.18067-2014 BAGGAGE CART FULL COVER AOBAI F/SL-CGK 14550</v>
          </cell>
          <cell r="G765">
            <v>10</v>
          </cell>
          <cell r="H765" t="str">
            <v>OPE.B14.KEL2</v>
          </cell>
          <cell r="J765">
            <v>41821</v>
          </cell>
          <cell r="K765">
            <v>45473</v>
          </cell>
          <cell r="L765">
            <v>18</v>
          </cell>
          <cell r="M765">
            <v>120</v>
          </cell>
          <cell r="N765">
            <v>102</v>
          </cell>
          <cell r="O765">
            <v>38750000</v>
          </cell>
          <cell r="P765">
            <v>25002305</v>
          </cell>
          <cell r="Q765">
            <v>308670</v>
          </cell>
          <cell r="R765">
            <v>2778030</v>
          </cell>
          <cell r="T765">
            <v>308670</v>
          </cell>
          <cell r="U765">
            <v>308670</v>
          </cell>
          <cell r="V765">
            <v>308670</v>
          </cell>
          <cell r="W765">
            <v>3704040</v>
          </cell>
          <cell r="Y765">
            <v>308670</v>
          </cell>
          <cell r="Z765">
            <v>308670</v>
          </cell>
          <cell r="AA765">
            <v>308670</v>
          </cell>
          <cell r="AB765">
            <v>308670</v>
          </cell>
          <cell r="AC765">
            <v>308670</v>
          </cell>
          <cell r="AD765">
            <v>308670</v>
          </cell>
          <cell r="AE765">
            <v>308670</v>
          </cell>
          <cell r="AF765">
            <v>308670</v>
          </cell>
          <cell r="AG765">
            <v>308670</v>
          </cell>
          <cell r="AH765">
            <v>308670</v>
          </cell>
          <cell r="AI765">
            <v>308670</v>
          </cell>
          <cell r="AJ765">
            <v>308670</v>
          </cell>
          <cell r="AK765">
            <v>3704040</v>
          </cell>
        </row>
        <row r="766">
          <cell r="E766">
            <v>44503</v>
          </cell>
          <cell r="F766" t="str">
            <v>PO.18067-2014 BAGGAGE CART FULL COVER AOBAI F/SL-CGK 14549</v>
          </cell>
          <cell r="G766">
            <v>10</v>
          </cell>
          <cell r="H766" t="str">
            <v>OPE.B14.KEL2</v>
          </cell>
          <cell r="J766">
            <v>41821</v>
          </cell>
          <cell r="K766">
            <v>45473</v>
          </cell>
          <cell r="L766">
            <v>18</v>
          </cell>
          <cell r="M766">
            <v>120</v>
          </cell>
          <cell r="N766">
            <v>102</v>
          </cell>
          <cell r="O766">
            <v>38750000</v>
          </cell>
          <cell r="P766">
            <v>25002305</v>
          </cell>
          <cell r="Q766">
            <v>308670</v>
          </cell>
          <cell r="R766">
            <v>2778030</v>
          </cell>
          <cell r="T766">
            <v>308670</v>
          </cell>
          <cell r="U766">
            <v>308670</v>
          </cell>
          <cell r="V766">
            <v>308670</v>
          </cell>
          <cell r="W766">
            <v>3704040</v>
          </cell>
          <cell r="Y766">
            <v>308670</v>
          </cell>
          <cell r="Z766">
            <v>308670</v>
          </cell>
          <cell r="AA766">
            <v>308670</v>
          </cell>
          <cell r="AB766">
            <v>308670</v>
          </cell>
          <cell r="AC766">
            <v>308670</v>
          </cell>
          <cell r="AD766">
            <v>308670</v>
          </cell>
          <cell r="AE766">
            <v>308670</v>
          </cell>
          <cell r="AF766">
            <v>308670</v>
          </cell>
          <cell r="AG766">
            <v>308670</v>
          </cell>
          <cell r="AH766">
            <v>308670</v>
          </cell>
          <cell r="AI766">
            <v>308670</v>
          </cell>
          <cell r="AJ766">
            <v>308670</v>
          </cell>
          <cell r="AK766">
            <v>3704040</v>
          </cell>
        </row>
        <row r="767">
          <cell r="E767">
            <v>44504</v>
          </cell>
          <cell r="F767" t="str">
            <v>PO.18067-2014 BAGGAGE CART FULL COVER AOBAI F/SL-CGK 14548</v>
          </cell>
          <cell r="G767">
            <v>10</v>
          </cell>
          <cell r="H767" t="str">
            <v>OPE.B14.KEL2</v>
          </cell>
          <cell r="J767">
            <v>41821</v>
          </cell>
          <cell r="K767">
            <v>45473</v>
          </cell>
          <cell r="L767">
            <v>18</v>
          </cell>
          <cell r="M767">
            <v>120</v>
          </cell>
          <cell r="N767">
            <v>102</v>
          </cell>
          <cell r="O767">
            <v>38750000</v>
          </cell>
          <cell r="P767">
            <v>25002305</v>
          </cell>
          <cell r="Q767">
            <v>308670</v>
          </cell>
          <cell r="R767">
            <v>2778030</v>
          </cell>
          <cell r="T767">
            <v>308670</v>
          </cell>
          <cell r="U767">
            <v>308670</v>
          </cell>
          <cell r="V767">
            <v>308670</v>
          </cell>
          <cell r="W767">
            <v>3704040</v>
          </cell>
          <cell r="Y767">
            <v>308670</v>
          </cell>
          <cell r="Z767">
            <v>308670</v>
          </cell>
          <cell r="AA767">
            <v>308670</v>
          </cell>
          <cell r="AB767">
            <v>308670</v>
          </cell>
          <cell r="AC767">
            <v>308670</v>
          </cell>
          <cell r="AD767">
            <v>308670</v>
          </cell>
          <cell r="AE767">
            <v>308670</v>
          </cell>
          <cell r="AF767">
            <v>308670</v>
          </cell>
          <cell r="AG767">
            <v>308670</v>
          </cell>
          <cell r="AH767">
            <v>308670</v>
          </cell>
          <cell r="AI767">
            <v>308670</v>
          </cell>
          <cell r="AJ767">
            <v>308670</v>
          </cell>
          <cell r="AK767">
            <v>3704040</v>
          </cell>
        </row>
        <row r="768">
          <cell r="E768">
            <v>44505</v>
          </cell>
          <cell r="F768" t="str">
            <v>PO.18067-2014 BAGGAGE CART FULL COVER AOBAI F/SL-CGK 14547</v>
          </cell>
          <cell r="G768">
            <v>10</v>
          </cell>
          <cell r="H768" t="str">
            <v>OPE.B14.KEL2</v>
          </cell>
          <cell r="J768">
            <v>41821</v>
          </cell>
          <cell r="K768">
            <v>45473</v>
          </cell>
          <cell r="L768">
            <v>18</v>
          </cell>
          <cell r="M768">
            <v>120</v>
          </cell>
          <cell r="N768">
            <v>102</v>
          </cell>
          <cell r="O768">
            <v>38750000</v>
          </cell>
          <cell r="P768">
            <v>25002305</v>
          </cell>
          <cell r="Q768">
            <v>308670</v>
          </cell>
          <cell r="R768">
            <v>2778030</v>
          </cell>
          <cell r="T768">
            <v>308670</v>
          </cell>
          <cell r="U768">
            <v>308670</v>
          </cell>
          <cell r="V768">
            <v>308670</v>
          </cell>
          <cell r="W768">
            <v>3704040</v>
          </cell>
          <cell r="Y768">
            <v>308670</v>
          </cell>
          <cell r="Z768">
            <v>308670</v>
          </cell>
          <cell r="AA768">
            <v>308670</v>
          </cell>
          <cell r="AB768">
            <v>308670</v>
          </cell>
          <cell r="AC768">
            <v>308670</v>
          </cell>
          <cell r="AD768">
            <v>308670</v>
          </cell>
          <cell r="AE768">
            <v>308670</v>
          </cell>
          <cell r="AF768">
            <v>308670</v>
          </cell>
          <cell r="AG768">
            <v>308670</v>
          </cell>
          <cell r="AH768">
            <v>308670</v>
          </cell>
          <cell r="AI768">
            <v>308670</v>
          </cell>
          <cell r="AJ768">
            <v>308670</v>
          </cell>
          <cell r="AK768">
            <v>3704040</v>
          </cell>
        </row>
        <row r="769">
          <cell r="E769">
            <v>44506</v>
          </cell>
          <cell r="F769" t="str">
            <v>PO.18067-2014 BAGGAGE CART FULL COVER AOBAI F/SL-CGK 14546</v>
          </cell>
          <cell r="G769">
            <v>10</v>
          </cell>
          <cell r="H769" t="str">
            <v>OPE.B14.KEL2</v>
          </cell>
          <cell r="J769">
            <v>41821</v>
          </cell>
          <cell r="K769">
            <v>45473</v>
          </cell>
          <cell r="L769">
            <v>18</v>
          </cell>
          <cell r="M769">
            <v>120</v>
          </cell>
          <cell r="N769">
            <v>102</v>
          </cell>
          <cell r="O769">
            <v>38750000</v>
          </cell>
          <cell r="P769">
            <v>25002305</v>
          </cell>
          <cell r="Q769">
            <v>308670</v>
          </cell>
          <cell r="R769">
            <v>2778030</v>
          </cell>
          <cell r="T769">
            <v>308670</v>
          </cell>
          <cell r="U769">
            <v>308670</v>
          </cell>
          <cell r="V769">
            <v>308670</v>
          </cell>
          <cell r="W769">
            <v>3704040</v>
          </cell>
          <cell r="Y769">
            <v>308670</v>
          </cell>
          <cell r="Z769">
            <v>308670</v>
          </cell>
          <cell r="AA769">
            <v>308670</v>
          </cell>
          <cell r="AB769">
            <v>308670</v>
          </cell>
          <cell r="AC769">
            <v>308670</v>
          </cell>
          <cell r="AD769">
            <v>308670</v>
          </cell>
          <cell r="AE769">
            <v>308670</v>
          </cell>
          <cell r="AF769">
            <v>308670</v>
          </cell>
          <cell r="AG769">
            <v>308670</v>
          </cell>
          <cell r="AH769">
            <v>308670</v>
          </cell>
          <cell r="AI769">
            <v>308670</v>
          </cell>
          <cell r="AJ769">
            <v>308670</v>
          </cell>
          <cell r="AK769">
            <v>3704040</v>
          </cell>
        </row>
        <row r="770">
          <cell r="E770">
            <v>44507</v>
          </cell>
          <cell r="F770" t="str">
            <v>PO.18067-2014 BAGGAGE CART FULL COVER AOBAI F/SL-CGK 14545</v>
          </cell>
          <cell r="G770">
            <v>10</v>
          </cell>
          <cell r="H770" t="str">
            <v>OPE.B14.KEL2</v>
          </cell>
          <cell r="J770">
            <v>41821</v>
          </cell>
          <cell r="K770">
            <v>45473</v>
          </cell>
          <cell r="L770">
            <v>18</v>
          </cell>
          <cell r="M770">
            <v>120</v>
          </cell>
          <cell r="N770">
            <v>102</v>
          </cell>
          <cell r="O770">
            <v>38750000</v>
          </cell>
          <cell r="P770">
            <v>25002305</v>
          </cell>
          <cell r="Q770">
            <v>308670</v>
          </cell>
          <cell r="R770">
            <v>2778030</v>
          </cell>
          <cell r="T770">
            <v>308670</v>
          </cell>
          <cell r="U770">
            <v>308670</v>
          </cell>
          <cell r="V770">
            <v>308670</v>
          </cell>
          <cell r="W770">
            <v>3704040</v>
          </cell>
          <cell r="Y770">
            <v>308670</v>
          </cell>
          <cell r="Z770">
            <v>308670</v>
          </cell>
          <cell r="AA770">
            <v>308670</v>
          </cell>
          <cell r="AB770">
            <v>308670</v>
          </cell>
          <cell r="AC770">
            <v>308670</v>
          </cell>
          <cell r="AD770">
            <v>308670</v>
          </cell>
          <cell r="AE770">
            <v>308670</v>
          </cell>
          <cell r="AF770">
            <v>308670</v>
          </cell>
          <cell r="AG770">
            <v>308670</v>
          </cell>
          <cell r="AH770">
            <v>308670</v>
          </cell>
          <cell r="AI770">
            <v>308670</v>
          </cell>
          <cell r="AJ770">
            <v>308670</v>
          </cell>
          <cell r="AK770">
            <v>3704040</v>
          </cell>
        </row>
        <row r="771">
          <cell r="E771">
            <v>44508</v>
          </cell>
          <cell r="F771" t="str">
            <v>PO.18067-2014 BAGGAGE CART FULL COVER AOBAI F/SL-CGK 14544</v>
          </cell>
          <cell r="G771">
            <v>10</v>
          </cell>
          <cell r="H771" t="str">
            <v>OPE.B14.KEL2</v>
          </cell>
          <cell r="J771">
            <v>41821</v>
          </cell>
          <cell r="K771">
            <v>45473</v>
          </cell>
          <cell r="L771">
            <v>18</v>
          </cell>
          <cell r="M771">
            <v>120</v>
          </cell>
          <cell r="N771">
            <v>102</v>
          </cell>
          <cell r="O771">
            <v>38750000</v>
          </cell>
          <cell r="P771">
            <v>25002305</v>
          </cell>
          <cell r="Q771">
            <v>308670</v>
          </cell>
          <cell r="R771">
            <v>2778030</v>
          </cell>
          <cell r="T771">
            <v>308670</v>
          </cell>
          <cell r="U771">
            <v>308670</v>
          </cell>
          <cell r="V771">
            <v>308670</v>
          </cell>
          <cell r="W771">
            <v>3704040</v>
          </cell>
          <cell r="Y771">
            <v>308670</v>
          </cell>
          <cell r="Z771">
            <v>308670</v>
          </cell>
          <cell r="AA771">
            <v>308670</v>
          </cell>
          <cell r="AB771">
            <v>308670</v>
          </cell>
          <cell r="AC771">
            <v>308670</v>
          </cell>
          <cell r="AD771">
            <v>308670</v>
          </cell>
          <cell r="AE771">
            <v>308670</v>
          </cell>
          <cell r="AF771">
            <v>308670</v>
          </cell>
          <cell r="AG771">
            <v>308670</v>
          </cell>
          <cell r="AH771">
            <v>308670</v>
          </cell>
          <cell r="AI771">
            <v>308670</v>
          </cell>
          <cell r="AJ771">
            <v>308670</v>
          </cell>
          <cell r="AK771">
            <v>3704040</v>
          </cell>
        </row>
        <row r="772">
          <cell r="E772">
            <v>44509</v>
          </cell>
          <cell r="F772" t="str">
            <v>PO.18067-2014 BAGGAGE CART FULL COVER AOBAI F/SL-CGK 14543</v>
          </cell>
          <cell r="G772">
            <v>10</v>
          </cell>
          <cell r="H772" t="str">
            <v>OPE.B14.KEL2</v>
          </cell>
          <cell r="J772">
            <v>41821</v>
          </cell>
          <cell r="K772">
            <v>45473</v>
          </cell>
          <cell r="L772">
            <v>18</v>
          </cell>
          <cell r="M772">
            <v>120</v>
          </cell>
          <cell r="N772">
            <v>102</v>
          </cell>
          <cell r="O772">
            <v>38750000</v>
          </cell>
          <cell r="P772">
            <v>25002305</v>
          </cell>
          <cell r="Q772">
            <v>308670</v>
          </cell>
          <cell r="R772">
            <v>2778030</v>
          </cell>
          <cell r="T772">
            <v>308670</v>
          </cell>
          <cell r="U772">
            <v>308670</v>
          </cell>
          <cell r="V772">
            <v>308670</v>
          </cell>
          <cell r="W772">
            <v>3704040</v>
          </cell>
          <cell r="Y772">
            <v>308670</v>
          </cell>
          <cell r="Z772">
            <v>308670</v>
          </cell>
          <cell r="AA772">
            <v>308670</v>
          </cell>
          <cell r="AB772">
            <v>308670</v>
          </cell>
          <cell r="AC772">
            <v>308670</v>
          </cell>
          <cell r="AD772">
            <v>308670</v>
          </cell>
          <cell r="AE772">
            <v>308670</v>
          </cell>
          <cell r="AF772">
            <v>308670</v>
          </cell>
          <cell r="AG772">
            <v>308670</v>
          </cell>
          <cell r="AH772">
            <v>308670</v>
          </cell>
          <cell r="AI772">
            <v>308670</v>
          </cell>
          <cell r="AJ772">
            <v>308670</v>
          </cell>
          <cell r="AK772">
            <v>3704040</v>
          </cell>
        </row>
        <row r="773">
          <cell r="E773">
            <v>44510</v>
          </cell>
          <cell r="F773" t="str">
            <v>PO.18067-2014 BAGGAGE CART FULL COVER AOBAI F/SL-CGK 14542</v>
          </cell>
          <cell r="G773">
            <v>10</v>
          </cell>
          <cell r="H773" t="str">
            <v>OPE.B14.KEL2</v>
          </cell>
          <cell r="J773">
            <v>41821</v>
          </cell>
          <cell r="K773">
            <v>45473</v>
          </cell>
          <cell r="L773">
            <v>18</v>
          </cell>
          <cell r="M773">
            <v>120</v>
          </cell>
          <cell r="N773">
            <v>102</v>
          </cell>
          <cell r="O773">
            <v>38750000</v>
          </cell>
          <cell r="P773">
            <v>25002305</v>
          </cell>
          <cell r="Q773">
            <v>308670</v>
          </cell>
          <cell r="R773">
            <v>2778030</v>
          </cell>
          <cell r="T773">
            <v>308670</v>
          </cell>
          <cell r="U773">
            <v>308670</v>
          </cell>
          <cell r="V773">
            <v>308670</v>
          </cell>
          <cell r="W773">
            <v>3704040</v>
          </cell>
          <cell r="Y773">
            <v>308670</v>
          </cell>
          <cell r="Z773">
            <v>308670</v>
          </cell>
          <cell r="AA773">
            <v>308670</v>
          </cell>
          <cell r="AB773">
            <v>308670</v>
          </cell>
          <cell r="AC773">
            <v>308670</v>
          </cell>
          <cell r="AD773">
            <v>308670</v>
          </cell>
          <cell r="AE773">
            <v>308670</v>
          </cell>
          <cell r="AF773">
            <v>308670</v>
          </cell>
          <cell r="AG773">
            <v>308670</v>
          </cell>
          <cell r="AH773">
            <v>308670</v>
          </cell>
          <cell r="AI773">
            <v>308670</v>
          </cell>
          <cell r="AJ773">
            <v>308670</v>
          </cell>
          <cell r="AK773">
            <v>3704040</v>
          </cell>
        </row>
        <row r="774">
          <cell r="E774">
            <v>44511</v>
          </cell>
          <cell r="F774" t="str">
            <v>PO.18067-2014 BAGGAGE CART FULL COVER AOBAI F/SL-CGK 14541</v>
          </cell>
          <cell r="G774">
            <v>10</v>
          </cell>
          <cell r="H774" t="str">
            <v>OPE.B14.KEL2</v>
          </cell>
          <cell r="J774">
            <v>41821</v>
          </cell>
          <cell r="K774">
            <v>45473</v>
          </cell>
          <cell r="L774">
            <v>18</v>
          </cell>
          <cell r="M774">
            <v>120</v>
          </cell>
          <cell r="N774">
            <v>102</v>
          </cell>
          <cell r="O774">
            <v>38750000</v>
          </cell>
          <cell r="P774">
            <v>25002305</v>
          </cell>
          <cell r="Q774">
            <v>308670</v>
          </cell>
          <cell r="R774">
            <v>2778030</v>
          </cell>
          <cell r="T774">
            <v>308670</v>
          </cell>
          <cell r="U774">
            <v>308670</v>
          </cell>
          <cell r="V774">
            <v>308670</v>
          </cell>
          <cell r="W774">
            <v>3704040</v>
          </cell>
          <cell r="Y774">
            <v>308670</v>
          </cell>
          <cell r="Z774">
            <v>308670</v>
          </cell>
          <cell r="AA774">
            <v>308670</v>
          </cell>
          <cell r="AB774">
            <v>308670</v>
          </cell>
          <cell r="AC774">
            <v>308670</v>
          </cell>
          <cell r="AD774">
            <v>308670</v>
          </cell>
          <cell r="AE774">
            <v>308670</v>
          </cell>
          <cell r="AF774">
            <v>308670</v>
          </cell>
          <cell r="AG774">
            <v>308670</v>
          </cell>
          <cell r="AH774">
            <v>308670</v>
          </cell>
          <cell r="AI774">
            <v>308670</v>
          </cell>
          <cell r="AJ774">
            <v>308670</v>
          </cell>
          <cell r="AK774">
            <v>3704040</v>
          </cell>
        </row>
        <row r="775">
          <cell r="E775">
            <v>44512</v>
          </cell>
          <cell r="F775" t="str">
            <v>PO.18067-2014 BAGGAGE CART FULL COVER AOBAI F/SL-CGK 14540</v>
          </cell>
          <cell r="G775">
            <v>10</v>
          </cell>
          <cell r="H775" t="str">
            <v>OPE.B14.KEL2</v>
          </cell>
          <cell r="J775">
            <v>41821</v>
          </cell>
          <cell r="K775">
            <v>45473</v>
          </cell>
          <cell r="L775">
            <v>18</v>
          </cell>
          <cell r="M775">
            <v>120</v>
          </cell>
          <cell r="N775">
            <v>102</v>
          </cell>
          <cell r="O775">
            <v>38750000</v>
          </cell>
          <cell r="P775">
            <v>25002305</v>
          </cell>
          <cell r="Q775">
            <v>308670</v>
          </cell>
          <cell r="R775">
            <v>2778030</v>
          </cell>
          <cell r="T775">
            <v>308670</v>
          </cell>
          <cell r="U775">
            <v>308670</v>
          </cell>
          <cell r="V775">
            <v>308670</v>
          </cell>
          <cell r="W775">
            <v>3704040</v>
          </cell>
          <cell r="Y775">
            <v>308670</v>
          </cell>
          <cell r="Z775">
            <v>308670</v>
          </cell>
          <cell r="AA775">
            <v>308670</v>
          </cell>
          <cell r="AB775">
            <v>308670</v>
          </cell>
          <cell r="AC775">
            <v>308670</v>
          </cell>
          <cell r="AD775">
            <v>308670</v>
          </cell>
          <cell r="AE775">
            <v>308670</v>
          </cell>
          <cell r="AF775">
            <v>308670</v>
          </cell>
          <cell r="AG775">
            <v>308670</v>
          </cell>
          <cell r="AH775">
            <v>308670</v>
          </cell>
          <cell r="AI775">
            <v>308670</v>
          </cell>
          <cell r="AJ775">
            <v>308670</v>
          </cell>
          <cell r="AK775">
            <v>3704040</v>
          </cell>
        </row>
        <row r="776">
          <cell r="E776">
            <v>44513</v>
          </cell>
          <cell r="F776" t="str">
            <v>PO.18067-2014 BAGGAGE CART FULL COVER AOBAI F/SL-CGK 14539</v>
          </cell>
          <cell r="G776">
            <v>10</v>
          </cell>
          <cell r="H776" t="str">
            <v>OPE.B14.KEL2</v>
          </cell>
          <cell r="J776">
            <v>41821</v>
          </cell>
          <cell r="K776">
            <v>45473</v>
          </cell>
          <cell r="L776">
            <v>18</v>
          </cell>
          <cell r="M776">
            <v>120</v>
          </cell>
          <cell r="N776">
            <v>102</v>
          </cell>
          <cell r="O776">
            <v>38750000</v>
          </cell>
          <cell r="P776">
            <v>25002305</v>
          </cell>
          <cell r="Q776">
            <v>308670</v>
          </cell>
          <cell r="R776">
            <v>2778030</v>
          </cell>
          <cell r="T776">
            <v>308670</v>
          </cell>
          <cell r="U776">
            <v>308670</v>
          </cell>
          <cell r="V776">
            <v>308670</v>
          </cell>
          <cell r="W776">
            <v>3704040</v>
          </cell>
          <cell r="Y776">
            <v>308670</v>
          </cell>
          <cell r="Z776">
            <v>308670</v>
          </cell>
          <cell r="AA776">
            <v>308670</v>
          </cell>
          <cell r="AB776">
            <v>308670</v>
          </cell>
          <cell r="AC776">
            <v>308670</v>
          </cell>
          <cell r="AD776">
            <v>308670</v>
          </cell>
          <cell r="AE776">
            <v>308670</v>
          </cell>
          <cell r="AF776">
            <v>308670</v>
          </cell>
          <cell r="AG776">
            <v>308670</v>
          </cell>
          <cell r="AH776">
            <v>308670</v>
          </cell>
          <cell r="AI776">
            <v>308670</v>
          </cell>
          <cell r="AJ776">
            <v>308670</v>
          </cell>
          <cell r="AK776">
            <v>3704040</v>
          </cell>
        </row>
        <row r="777">
          <cell r="E777">
            <v>44514</v>
          </cell>
          <cell r="F777" t="str">
            <v>PO.18067-2014 BAGGAGE CART FULL COVER AOBAI F/SL-CGK 14538</v>
          </cell>
          <cell r="G777">
            <v>10</v>
          </cell>
          <cell r="H777" t="str">
            <v>OPE.B14.KEL2</v>
          </cell>
          <cell r="J777">
            <v>41821</v>
          </cell>
          <cell r="K777">
            <v>45473</v>
          </cell>
          <cell r="L777">
            <v>18</v>
          </cell>
          <cell r="M777">
            <v>120</v>
          </cell>
          <cell r="N777">
            <v>102</v>
          </cell>
          <cell r="O777">
            <v>38750000</v>
          </cell>
          <cell r="P777">
            <v>25002305</v>
          </cell>
          <cell r="Q777">
            <v>308670</v>
          </cell>
          <cell r="R777">
            <v>2778030</v>
          </cell>
          <cell r="T777">
            <v>308670</v>
          </cell>
          <cell r="U777">
            <v>308670</v>
          </cell>
          <cell r="V777">
            <v>308670</v>
          </cell>
          <cell r="W777">
            <v>3704040</v>
          </cell>
          <cell r="Y777">
            <v>308670</v>
          </cell>
          <cell r="Z777">
            <v>308670</v>
          </cell>
          <cell r="AA777">
            <v>308670</v>
          </cell>
          <cell r="AB777">
            <v>308670</v>
          </cell>
          <cell r="AC777">
            <v>308670</v>
          </cell>
          <cell r="AD777">
            <v>308670</v>
          </cell>
          <cell r="AE777">
            <v>308670</v>
          </cell>
          <cell r="AF777">
            <v>308670</v>
          </cell>
          <cell r="AG777">
            <v>308670</v>
          </cell>
          <cell r="AH777">
            <v>308670</v>
          </cell>
          <cell r="AI777">
            <v>308670</v>
          </cell>
          <cell r="AJ777">
            <v>308670</v>
          </cell>
          <cell r="AK777">
            <v>3704040</v>
          </cell>
        </row>
        <row r="778">
          <cell r="E778">
            <v>44515</v>
          </cell>
          <cell r="F778" t="str">
            <v>PO.18067-2014 BAGGAGE CART FULL COVER AOBAI F/SL-CGK 14537</v>
          </cell>
          <cell r="G778">
            <v>10</v>
          </cell>
          <cell r="H778" t="str">
            <v>OPE.B14.KEL2</v>
          </cell>
          <cell r="J778">
            <v>41821</v>
          </cell>
          <cell r="K778">
            <v>45473</v>
          </cell>
          <cell r="L778">
            <v>18</v>
          </cell>
          <cell r="M778">
            <v>120</v>
          </cell>
          <cell r="N778">
            <v>102</v>
          </cell>
          <cell r="O778">
            <v>38750000</v>
          </cell>
          <cell r="P778">
            <v>25002305</v>
          </cell>
          <cell r="Q778">
            <v>308670</v>
          </cell>
          <cell r="R778">
            <v>2778030</v>
          </cell>
          <cell r="T778">
            <v>308670</v>
          </cell>
          <cell r="U778">
            <v>308670</v>
          </cell>
          <cell r="V778">
            <v>308670</v>
          </cell>
          <cell r="W778">
            <v>3704040</v>
          </cell>
          <cell r="Y778">
            <v>308670</v>
          </cell>
          <cell r="Z778">
            <v>308670</v>
          </cell>
          <cell r="AA778">
            <v>308670</v>
          </cell>
          <cell r="AB778">
            <v>308670</v>
          </cell>
          <cell r="AC778">
            <v>308670</v>
          </cell>
          <cell r="AD778">
            <v>308670</v>
          </cell>
          <cell r="AE778">
            <v>308670</v>
          </cell>
          <cell r="AF778">
            <v>308670</v>
          </cell>
          <cell r="AG778">
            <v>308670</v>
          </cell>
          <cell r="AH778">
            <v>308670</v>
          </cell>
          <cell r="AI778">
            <v>308670</v>
          </cell>
          <cell r="AJ778">
            <v>308670</v>
          </cell>
          <cell r="AK778">
            <v>3704040</v>
          </cell>
        </row>
        <row r="779">
          <cell r="E779">
            <v>44517</v>
          </cell>
          <cell r="F779" t="str">
            <v>PO.16524-2013  CONVEYOR BELT MANUAL 92074</v>
          </cell>
          <cell r="G779">
            <v>10</v>
          </cell>
          <cell r="H779" t="str">
            <v>OPE.B02.KEL2</v>
          </cell>
          <cell r="I779">
            <v>92074</v>
          </cell>
          <cell r="J779">
            <v>41739</v>
          </cell>
          <cell r="K779">
            <v>45382</v>
          </cell>
          <cell r="L779">
            <v>21</v>
          </cell>
          <cell r="M779">
            <v>120</v>
          </cell>
          <cell r="N779">
            <v>99</v>
          </cell>
          <cell r="O779">
            <v>135000000</v>
          </cell>
          <cell r="P779">
            <v>83096589</v>
          </cell>
          <cell r="Q779">
            <v>1065341</v>
          </cell>
          <cell r="R779">
            <v>9588069</v>
          </cell>
          <cell r="T779">
            <v>1065341</v>
          </cell>
          <cell r="U779">
            <v>1065341</v>
          </cell>
          <cell r="V779">
            <v>1065341</v>
          </cell>
          <cell r="W779">
            <v>12784092</v>
          </cell>
          <cell r="Y779">
            <v>1065341</v>
          </cell>
          <cell r="Z779">
            <v>1065341</v>
          </cell>
          <cell r="AA779">
            <v>1065341</v>
          </cell>
          <cell r="AB779">
            <v>1065341</v>
          </cell>
          <cell r="AC779">
            <v>1065341</v>
          </cell>
          <cell r="AD779">
            <v>1065341</v>
          </cell>
          <cell r="AE779">
            <v>1065341</v>
          </cell>
          <cell r="AF779">
            <v>1065341</v>
          </cell>
          <cell r="AG779">
            <v>1065341</v>
          </cell>
          <cell r="AH779">
            <v>1065341</v>
          </cell>
          <cell r="AI779">
            <v>1065341</v>
          </cell>
          <cell r="AJ779">
            <v>1065341</v>
          </cell>
          <cell r="AK779">
            <v>12784092</v>
          </cell>
        </row>
        <row r="780">
          <cell r="E780">
            <v>44518</v>
          </cell>
          <cell r="F780" t="str">
            <v>PO.16524-2013  CONVEYOR BELT MANUAL 92073</v>
          </cell>
          <cell r="G780">
            <v>10</v>
          </cell>
          <cell r="H780" t="str">
            <v>OPE.B02.KEL2</v>
          </cell>
          <cell r="I780">
            <v>92073</v>
          </cell>
          <cell r="J780">
            <v>41739</v>
          </cell>
          <cell r="K780">
            <v>45382</v>
          </cell>
          <cell r="L780">
            <v>21</v>
          </cell>
          <cell r="M780">
            <v>120</v>
          </cell>
          <cell r="N780">
            <v>99</v>
          </cell>
          <cell r="O780">
            <v>135000000</v>
          </cell>
          <cell r="P780">
            <v>83096589</v>
          </cell>
          <cell r="Q780">
            <v>1065341</v>
          </cell>
          <cell r="R780">
            <v>9588069</v>
          </cell>
          <cell r="T780">
            <v>1065341</v>
          </cell>
          <cell r="U780">
            <v>1065341</v>
          </cell>
          <cell r="V780">
            <v>1065341</v>
          </cell>
          <cell r="W780">
            <v>12784092</v>
          </cell>
          <cell r="Y780">
            <v>1065341</v>
          </cell>
          <cell r="Z780">
            <v>1065341</v>
          </cell>
          <cell r="AA780">
            <v>1065341</v>
          </cell>
          <cell r="AB780">
            <v>1065341</v>
          </cell>
          <cell r="AC780">
            <v>1065341</v>
          </cell>
          <cell r="AD780">
            <v>1065341</v>
          </cell>
          <cell r="AE780">
            <v>1065341</v>
          </cell>
          <cell r="AF780">
            <v>1065341</v>
          </cell>
          <cell r="AG780">
            <v>1065341</v>
          </cell>
          <cell r="AH780">
            <v>1065341</v>
          </cell>
          <cell r="AI780">
            <v>1065341</v>
          </cell>
          <cell r="AJ780">
            <v>1065341</v>
          </cell>
          <cell r="AK780">
            <v>12784092</v>
          </cell>
        </row>
        <row r="781">
          <cell r="E781">
            <v>44519</v>
          </cell>
          <cell r="F781" t="str">
            <v>PO.16524-2013  CONVEYOR BELT MANUAL 92040</v>
          </cell>
          <cell r="G781">
            <v>10</v>
          </cell>
          <cell r="H781" t="str">
            <v>OPE.B02.KEL2</v>
          </cell>
          <cell r="I781">
            <v>92040</v>
          </cell>
          <cell r="J781">
            <v>41739</v>
          </cell>
          <cell r="K781">
            <v>45382</v>
          </cell>
          <cell r="L781">
            <v>21</v>
          </cell>
          <cell r="M781">
            <v>120</v>
          </cell>
          <cell r="N781">
            <v>99</v>
          </cell>
          <cell r="O781">
            <v>135000000</v>
          </cell>
          <cell r="P781">
            <v>83096589</v>
          </cell>
          <cell r="Q781">
            <v>1065341</v>
          </cell>
          <cell r="R781">
            <v>9588069</v>
          </cell>
          <cell r="T781">
            <v>1065341</v>
          </cell>
          <cell r="U781">
            <v>1065341</v>
          </cell>
          <cell r="V781">
            <v>1065341</v>
          </cell>
          <cell r="W781">
            <v>12784092</v>
          </cell>
          <cell r="Y781">
            <v>1065341</v>
          </cell>
          <cell r="Z781">
            <v>1065341</v>
          </cell>
          <cell r="AA781">
            <v>1065341</v>
          </cell>
          <cell r="AB781">
            <v>1065341</v>
          </cell>
          <cell r="AC781">
            <v>1065341</v>
          </cell>
          <cell r="AD781">
            <v>1065341</v>
          </cell>
          <cell r="AE781">
            <v>1065341</v>
          </cell>
          <cell r="AF781">
            <v>1065341</v>
          </cell>
          <cell r="AG781">
            <v>1065341</v>
          </cell>
          <cell r="AH781">
            <v>1065341</v>
          </cell>
          <cell r="AI781">
            <v>1065341</v>
          </cell>
          <cell r="AJ781">
            <v>1065341</v>
          </cell>
          <cell r="AK781">
            <v>12784092</v>
          </cell>
        </row>
        <row r="782">
          <cell r="E782">
            <v>44520</v>
          </cell>
          <cell r="F782" t="str">
            <v>PO.16524-2013  CONVEYOR BELT MANUAL 92041</v>
          </cell>
          <cell r="G782">
            <v>10</v>
          </cell>
          <cell r="H782" t="str">
            <v>OPE.B02.KEL2</v>
          </cell>
          <cell r="I782">
            <v>92041</v>
          </cell>
          <cell r="J782">
            <v>41739</v>
          </cell>
          <cell r="K782">
            <v>45382</v>
          </cell>
          <cell r="L782">
            <v>21</v>
          </cell>
          <cell r="M782">
            <v>120</v>
          </cell>
          <cell r="N782">
            <v>99</v>
          </cell>
          <cell r="O782">
            <v>135000000</v>
          </cell>
          <cell r="P782">
            <v>83096589</v>
          </cell>
          <cell r="Q782">
            <v>1065341</v>
          </cell>
          <cell r="R782">
            <v>9588069</v>
          </cell>
          <cell r="T782">
            <v>1065341</v>
          </cell>
          <cell r="U782">
            <v>1065341</v>
          </cell>
          <cell r="V782">
            <v>1065341</v>
          </cell>
          <cell r="W782">
            <v>12784092</v>
          </cell>
          <cell r="Y782">
            <v>1065341</v>
          </cell>
          <cell r="Z782">
            <v>1065341</v>
          </cell>
          <cell r="AA782">
            <v>1065341</v>
          </cell>
          <cell r="AB782">
            <v>1065341</v>
          </cell>
          <cell r="AC782">
            <v>1065341</v>
          </cell>
          <cell r="AD782">
            <v>1065341</v>
          </cell>
          <cell r="AE782">
            <v>1065341</v>
          </cell>
          <cell r="AF782">
            <v>1065341</v>
          </cell>
          <cell r="AG782">
            <v>1065341</v>
          </cell>
          <cell r="AH782">
            <v>1065341</v>
          </cell>
          <cell r="AI782">
            <v>1065341</v>
          </cell>
          <cell r="AJ782">
            <v>1065341</v>
          </cell>
          <cell r="AK782">
            <v>12784092</v>
          </cell>
        </row>
        <row r="783">
          <cell r="E783">
            <v>44521</v>
          </cell>
          <cell r="F783" t="str">
            <v>PO.17954-2014  HI-LOADER 01038</v>
          </cell>
          <cell r="G783">
            <v>15</v>
          </cell>
          <cell r="H783" t="str">
            <v>OPE.B01.KEL2</v>
          </cell>
          <cell r="I783" t="str">
            <v>01038</v>
          </cell>
          <cell r="J783">
            <v>41816</v>
          </cell>
          <cell r="K783">
            <v>47269</v>
          </cell>
          <cell r="L783">
            <v>19</v>
          </cell>
          <cell r="M783">
            <v>180</v>
          </cell>
          <cell r="N783">
            <v>161</v>
          </cell>
          <cell r="O783">
            <v>3497963238</v>
          </cell>
          <cell r="P783">
            <v>2439702628</v>
          </cell>
          <cell r="Q783">
            <v>17426447</v>
          </cell>
          <cell r="R783">
            <v>156838023</v>
          </cell>
          <cell r="T783">
            <v>17426447</v>
          </cell>
          <cell r="U783">
            <v>17426447</v>
          </cell>
          <cell r="V783">
            <v>17426447</v>
          </cell>
          <cell r="W783">
            <v>209117364</v>
          </cell>
          <cell r="Y783">
            <v>17426447</v>
          </cell>
          <cell r="Z783">
            <v>17426447</v>
          </cell>
          <cell r="AA783">
            <v>17426447</v>
          </cell>
          <cell r="AB783">
            <v>17426447</v>
          </cell>
          <cell r="AC783">
            <v>17426447</v>
          </cell>
          <cell r="AD783">
            <v>17426447</v>
          </cell>
          <cell r="AE783">
            <v>17426447</v>
          </cell>
          <cell r="AF783">
            <v>17426447</v>
          </cell>
          <cell r="AG783">
            <v>17426447</v>
          </cell>
          <cell r="AH783">
            <v>17426447</v>
          </cell>
          <cell r="AI783">
            <v>17426447</v>
          </cell>
          <cell r="AJ783">
            <v>17426447</v>
          </cell>
          <cell r="AK783">
            <v>209117364</v>
          </cell>
        </row>
        <row r="784">
          <cell r="E784">
            <v>44522</v>
          </cell>
          <cell r="F784" t="str">
            <v>PO.18020-2014  PUSH BACK ATN 04030</v>
          </cell>
          <cell r="G784">
            <v>15</v>
          </cell>
          <cell r="H784" t="str">
            <v>OPE.B04.KEL2</v>
          </cell>
          <cell r="I784" t="str">
            <v>04030</v>
          </cell>
          <cell r="J784">
            <v>41800</v>
          </cell>
          <cell r="K784">
            <v>47269</v>
          </cell>
          <cell r="L784">
            <v>19</v>
          </cell>
          <cell r="M784">
            <v>180</v>
          </cell>
          <cell r="N784">
            <v>161</v>
          </cell>
          <cell r="O784">
            <v>1641461500</v>
          </cell>
          <cell r="P784">
            <v>1144859921</v>
          </cell>
          <cell r="Q784">
            <v>8177571</v>
          </cell>
          <cell r="R784">
            <v>73598139</v>
          </cell>
          <cell r="T784">
            <v>8177571</v>
          </cell>
          <cell r="U784">
            <v>8177571</v>
          </cell>
          <cell r="V784">
            <v>8177571</v>
          </cell>
          <cell r="W784">
            <v>98130852</v>
          </cell>
          <cell r="Y784">
            <v>8177571</v>
          </cell>
          <cell r="Z784">
            <v>8177571</v>
          </cell>
          <cell r="AA784">
            <v>8177571</v>
          </cell>
          <cell r="AB784">
            <v>8177571</v>
          </cell>
          <cell r="AC784">
            <v>8177571</v>
          </cell>
          <cell r="AD784">
            <v>8177571</v>
          </cell>
          <cell r="AE784">
            <v>8177571</v>
          </cell>
          <cell r="AF784">
            <v>8177571</v>
          </cell>
          <cell r="AG784">
            <v>8177571</v>
          </cell>
          <cell r="AH784">
            <v>8177571</v>
          </cell>
          <cell r="AI784">
            <v>8177571</v>
          </cell>
          <cell r="AJ784">
            <v>8177571</v>
          </cell>
          <cell r="AK784">
            <v>98130852</v>
          </cell>
        </row>
        <row r="785">
          <cell r="E785">
            <v>44523</v>
          </cell>
          <cell r="F785" t="str">
            <v>PO.18156-2014  PUSH BACK ATN 04031</v>
          </cell>
          <cell r="G785">
            <v>15</v>
          </cell>
          <cell r="H785" t="str">
            <v>OPE.B04.KEL2</v>
          </cell>
          <cell r="I785" t="str">
            <v>04031</v>
          </cell>
          <cell r="J785">
            <v>41800</v>
          </cell>
          <cell r="K785">
            <v>47269</v>
          </cell>
          <cell r="L785">
            <v>19</v>
          </cell>
          <cell r="M785">
            <v>180</v>
          </cell>
          <cell r="N785">
            <v>161</v>
          </cell>
          <cell r="O785">
            <v>1641461500</v>
          </cell>
          <cell r="P785">
            <v>1144859921</v>
          </cell>
          <cell r="Q785">
            <v>8177571</v>
          </cell>
          <cell r="R785">
            <v>73598139</v>
          </cell>
          <cell r="T785">
            <v>8177571</v>
          </cell>
          <cell r="U785">
            <v>8177571</v>
          </cell>
          <cell r="V785">
            <v>8177571</v>
          </cell>
          <cell r="W785">
            <v>98130852</v>
          </cell>
          <cell r="Y785">
            <v>8177571</v>
          </cell>
          <cell r="Z785">
            <v>8177571</v>
          </cell>
          <cell r="AA785">
            <v>8177571</v>
          </cell>
          <cell r="AB785">
            <v>8177571</v>
          </cell>
          <cell r="AC785">
            <v>8177571</v>
          </cell>
          <cell r="AD785">
            <v>8177571</v>
          </cell>
          <cell r="AE785">
            <v>8177571</v>
          </cell>
          <cell r="AF785">
            <v>8177571</v>
          </cell>
          <cell r="AG785">
            <v>8177571</v>
          </cell>
          <cell r="AH785">
            <v>8177571</v>
          </cell>
          <cell r="AI785">
            <v>8177571</v>
          </cell>
          <cell r="AJ785">
            <v>8177571</v>
          </cell>
          <cell r="AK785">
            <v>98130852</v>
          </cell>
        </row>
        <row r="786">
          <cell r="E786">
            <v>44524</v>
          </cell>
          <cell r="F786" t="str">
            <v>PO.18543-2014  PAX STEP MANUAL 95077</v>
          </cell>
          <cell r="G786">
            <v>10</v>
          </cell>
          <cell r="H786" t="str">
            <v>OPE.B05.KEL2</v>
          </cell>
          <cell r="I786">
            <v>95077</v>
          </cell>
          <cell r="J786">
            <v>41824</v>
          </cell>
          <cell r="K786">
            <v>45473</v>
          </cell>
          <cell r="L786">
            <v>18</v>
          </cell>
          <cell r="M786">
            <v>120</v>
          </cell>
          <cell r="N786">
            <v>102</v>
          </cell>
          <cell r="O786">
            <v>105000000</v>
          </cell>
          <cell r="P786">
            <v>67748163</v>
          </cell>
          <cell r="Q786">
            <v>836397</v>
          </cell>
          <cell r="R786">
            <v>7527573</v>
          </cell>
          <cell r="T786">
            <v>836397</v>
          </cell>
          <cell r="U786">
            <v>836397</v>
          </cell>
          <cell r="V786">
            <v>836397</v>
          </cell>
          <cell r="W786">
            <v>10036764</v>
          </cell>
          <cell r="Y786">
            <v>836397</v>
          </cell>
          <cell r="Z786">
            <v>836397</v>
          </cell>
          <cell r="AA786">
            <v>836397</v>
          </cell>
          <cell r="AB786">
            <v>836397</v>
          </cell>
          <cell r="AC786">
            <v>836397</v>
          </cell>
          <cell r="AD786">
            <v>836397</v>
          </cell>
          <cell r="AE786">
            <v>836397</v>
          </cell>
          <cell r="AF786">
            <v>836397</v>
          </cell>
          <cell r="AG786">
            <v>836397</v>
          </cell>
          <cell r="AH786">
            <v>836397</v>
          </cell>
          <cell r="AI786">
            <v>836397</v>
          </cell>
          <cell r="AJ786">
            <v>836397</v>
          </cell>
          <cell r="AK786">
            <v>10036764</v>
          </cell>
        </row>
        <row r="787">
          <cell r="E787">
            <v>44525</v>
          </cell>
          <cell r="F787" t="str">
            <v>PO.18059-2014  PAX STEP MANUAL 95078</v>
          </cell>
          <cell r="G787">
            <v>10</v>
          </cell>
          <cell r="H787" t="str">
            <v>OPE.B05.KEL2</v>
          </cell>
          <cell r="I787">
            <v>95078</v>
          </cell>
          <cell r="J787">
            <v>41824</v>
          </cell>
          <cell r="K787">
            <v>45473</v>
          </cell>
          <cell r="L787">
            <v>18</v>
          </cell>
          <cell r="M787">
            <v>120</v>
          </cell>
          <cell r="N787">
            <v>102</v>
          </cell>
          <cell r="O787">
            <v>105000000</v>
          </cell>
          <cell r="P787">
            <v>67748163</v>
          </cell>
          <cell r="Q787">
            <v>836397</v>
          </cell>
          <cell r="R787">
            <v>7527573</v>
          </cell>
          <cell r="T787">
            <v>836397</v>
          </cell>
          <cell r="U787">
            <v>836397</v>
          </cell>
          <cell r="V787">
            <v>836397</v>
          </cell>
          <cell r="W787">
            <v>10036764</v>
          </cell>
          <cell r="Y787">
            <v>836397</v>
          </cell>
          <cell r="Z787">
            <v>836397</v>
          </cell>
          <cell r="AA787">
            <v>836397</v>
          </cell>
          <cell r="AB787">
            <v>836397</v>
          </cell>
          <cell r="AC787">
            <v>836397</v>
          </cell>
          <cell r="AD787">
            <v>836397</v>
          </cell>
          <cell r="AE787">
            <v>836397</v>
          </cell>
          <cell r="AF787">
            <v>836397</v>
          </cell>
          <cell r="AG787">
            <v>836397</v>
          </cell>
          <cell r="AH787">
            <v>836397</v>
          </cell>
          <cell r="AI787">
            <v>836397</v>
          </cell>
          <cell r="AJ787">
            <v>836397</v>
          </cell>
          <cell r="AK787">
            <v>10036764</v>
          </cell>
        </row>
        <row r="788">
          <cell r="E788">
            <v>44526</v>
          </cell>
          <cell r="F788" t="str">
            <v>PO.18059-2014  PAX STEP MANUAL 95079</v>
          </cell>
          <cell r="G788">
            <v>10</v>
          </cell>
          <cell r="H788" t="str">
            <v>OPE.B05.KEL2</v>
          </cell>
          <cell r="I788">
            <v>95079</v>
          </cell>
          <cell r="J788">
            <v>41824</v>
          </cell>
          <cell r="K788">
            <v>45473</v>
          </cell>
          <cell r="L788">
            <v>18</v>
          </cell>
          <cell r="M788">
            <v>120</v>
          </cell>
          <cell r="N788">
            <v>102</v>
          </cell>
          <cell r="O788">
            <v>105000000</v>
          </cell>
          <cell r="P788">
            <v>67748163</v>
          </cell>
          <cell r="Q788">
            <v>836397</v>
          </cell>
          <cell r="R788">
            <v>7527573</v>
          </cell>
          <cell r="T788">
            <v>836397</v>
          </cell>
          <cell r="U788">
            <v>836397</v>
          </cell>
          <cell r="V788">
            <v>836397</v>
          </cell>
          <cell r="W788">
            <v>10036764</v>
          </cell>
          <cell r="Y788">
            <v>836397</v>
          </cell>
          <cell r="Z788">
            <v>836397</v>
          </cell>
          <cell r="AA788">
            <v>836397</v>
          </cell>
          <cell r="AB788">
            <v>836397</v>
          </cell>
          <cell r="AC788">
            <v>836397</v>
          </cell>
          <cell r="AD788">
            <v>836397</v>
          </cell>
          <cell r="AE788">
            <v>836397</v>
          </cell>
          <cell r="AF788">
            <v>836397</v>
          </cell>
          <cell r="AG788">
            <v>836397</v>
          </cell>
          <cell r="AH788">
            <v>836397</v>
          </cell>
          <cell r="AI788">
            <v>836397</v>
          </cell>
          <cell r="AJ788">
            <v>836397</v>
          </cell>
          <cell r="AK788">
            <v>10036764</v>
          </cell>
        </row>
        <row r="789">
          <cell r="E789">
            <v>46495</v>
          </cell>
          <cell r="F789" t="str">
            <v>PO.18380-2014  TOW BAR 16092</v>
          </cell>
          <cell r="G789">
            <v>15</v>
          </cell>
          <cell r="H789" t="str">
            <v>OPE.B16.KEL2</v>
          </cell>
          <cell r="I789">
            <v>16092</v>
          </cell>
          <cell r="J789">
            <v>41841</v>
          </cell>
          <cell r="K789">
            <v>47299</v>
          </cell>
          <cell r="L789">
            <v>18</v>
          </cell>
          <cell r="M789">
            <v>180</v>
          </cell>
          <cell r="N789">
            <v>162</v>
          </cell>
          <cell r="O789">
            <v>125307700</v>
          </cell>
          <cell r="P789">
            <v>88614595</v>
          </cell>
          <cell r="Q789">
            <v>628472</v>
          </cell>
          <cell r="R789">
            <v>5656248</v>
          </cell>
          <cell r="T789">
            <v>628472</v>
          </cell>
          <cell r="U789">
            <v>628472</v>
          </cell>
          <cell r="V789">
            <v>628472</v>
          </cell>
          <cell r="W789">
            <v>7541664</v>
          </cell>
          <cell r="Y789">
            <v>628472</v>
          </cell>
          <cell r="Z789">
            <v>628472</v>
          </cell>
          <cell r="AA789">
            <v>628472</v>
          </cell>
          <cell r="AB789">
            <v>628472</v>
          </cell>
          <cell r="AC789">
            <v>628472</v>
          </cell>
          <cell r="AD789">
            <v>628472</v>
          </cell>
          <cell r="AE789">
            <v>628472</v>
          </cell>
          <cell r="AF789">
            <v>628472</v>
          </cell>
          <cell r="AG789">
            <v>628472</v>
          </cell>
          <cell r="AH789">
            <v>628472</v>
          </cell>
          <cell r="AI789">
            <v>628472</v>
          </cell>
          <cell r="AJ789">
            <v>628472</v>
          </cell>
          <cell r="AK789">
            <v>7541664</v>
          </cell>
        </row>
        <row r="790">
          <cell r="E790">
            <v>46496</v>
          </cell>
          <cell r="F790" t="str">
            <v>PO.18380-2014  TOW BAR 16093</v>
          </cell>
          <cell r="G790">
            <v>15</v>
          </cell>
          <cell r="H790" t="str">
            <v>OPE.B16.KEL2</v>
          </cell>
          <cell r="I790">
            <v>16093</v>
          </cell>
          <cell r="J790">
            <v>41857</v>
          </cell>
          <cell r="K790">
            <v>47330</v>
          </cell>
          <cell r="L790">
            <v>17</v>
          </cell>
          <cell r="M790">
            <v>180</v>
          </cell>
          <cell r="N790">
            <v>163</v>
          </cell>
          <cell r="O790">
            <v>108912300</v>
          </cell>
          <cell r="P790">
            <v>78078877</v>
          </cell>
          <cell r="Q790">
            <v>549851</v>
          </cell>
          <cell r="R790">
            <v>4948659</v>
          </cell>
          <cell r="T790">
            <v>549851</v>
          </cell>
          <cell r="U790">
            <v>549851</v>
          </cell>
          <cell r="V790">
            <v>549851</v>
          </cell>
          <cell r="W790">
            <v>6598212</v>
          </cell>
          <cell r="Y790">
            <v>549851</v>
          </cell>
          <cell r="Z790">
            <v>549851</v>
          </cell>
          <cell r="AA790">
            <v>549851</v>
          </cell>
          <cell r="AB790">
            <v>549851</v>
          </cell>
          <cell r="AC790">
            <v>549851</v>
          </cell>
          <cell r="AD790">
            <v>549851</v>
          </cell>
          <cell r="AE790">
            <v>549851</v>
          </cell>
          <cell r="AF790">
            <v>549851</v>
          </cell>
          <cell r="AG790">
            <v>549851</v>
          </cell>
          <cell r="AH790">
            <v>549851</v>
          </cell>
          <cell r="AI790">
            <v>549851</v>
          </cell>
          <cell r="AJ790">
            <v>549851</v>
          </cell>
          <cell r="AK790">
            <v>6598212</v>
          </cell>
        </row>
        <row r="791">
          <cell r="E791">
            <v>46497</v>
          </cell>
          <cell r="F791" t="str">
            <v>PO.18380-2014  TOW BAR 16094</v>
          </cell>
          <cell r="G791">
            <v>15</v>
          </cell>
          <cell r="H791" t="str">
            <v>OPE.B16.KEL2</v>
          </cell>
          <cell r="I791">
            <v>16094</v>
          </cell>
          <cell r="J791">
            <v>41857</v>
          </cell>
          <cell r="K791">
            <v>47330</v>
          </cell>
          <cell r="L791">
            <v>17</v>
          </cell>
          <cell r="M791">
            <v>180</v>
          </cell>
          <cell r="N791">
            <v>163</v>
          </cell>
          <cell r="O791">
            <v>108912300</v>
          </cell>
          <cell r="P791">
            <v>78078877</v>
          </cell>
          <cell r="Q791">
            <v>549851</v>
          </cell>
          <cell r="R791">
            <v>4948659</v>
          </cell>
          <cell r="T791">
            <v>549851</v>
          </cell>
          <cell r="U791">
            <v>549851</v>
          </cell>
          <cell r="V791">
            <v>549851</v>
          </cell>
          <cell r="W791">
            <v>6598212</v>
          </cell>
          <cell r="Y791">
            <v>549851</v>
          </cell>
          <cell r="Z791">
            <v>549851</v>
          </cell>
          <cell r="AA791">
            <v>549851</v>
          </cell>
          <cell r="AB791">
            <v>549851</v>
          </cell>
          <cell r="AC791">
            <v>549851</v>
          </cell>
          <cell r="AD791">
            <v>549851</v>
          </cell>
          <cell r="AE791">
            <v>549851</v>
          </cell>
          <cell r="AF791">
            <v>549851</v>
          </cell>
          <cell r="AG791">
            <v>549851</v>
          </cell>
          <cell r="AH791">
            <v>549851</v>
          </cell>
          <cell r="AI791">
            <v>549851</v>
          </cell>
          <cell r="AJ791">
            <v>549851</v>
          </cell>
          <cell r="AK791">
            <v>6598212</v>
          </cell>
        </row>
        <row r="792">
          <cell r="E792">
            <v>46498</v>
          </cell>
          <cell r="F792" t="str">
            <v>PO.18380-2014  TOW BAR 16095</v>
          </cell>
          <cell r="G792">
            <v>15</v>
          </cell>
          <cell r="H792" t="str">
            <v>OPE.B16.KEL2</v>
          </cell>
          <cell r="I792">
            <v>16095</v>
          </cell>
          <cell r="J792">
            <v>41857</v>
          </cell>
          <cell r="K792">
            <v>47330</v>
          </cell>
          <cell r="L792">
            <v>17</v>
          </cell>
          <cell r="M792">
            <v>180</v>
          </cell>
          <cell r="N792">
            <v>163</v>
          </cell>
          <cell r="O792">
            <v>108912300</v>
          </cell>
          <cell r="P792">
            <v>78078877</v>
          </cell>
          <cell r="Q792">
            <v>549851</v>
          </cell>
          <cell r="R792">
            <v>4948659</v>
          </cell>
          <cell r="T792">
            <v>549851</v>
          </cell>
          <cell r="U792">
            <v>549851</v>
          </cell>
          <cell r="V792">
            <v>549851</v>
          </cell>
          <cell r="W792">
            <v>6598212</v>
          </cell>
          <cell r="Y792">
            <v>549851</v>
          </cell>
          <cell r="Z792">
            <v>549851</v>
          </cell>
          <cell r="AA792">
            <v>549851</v>
          </cell>
          <cell r="AB792">
            <v>549851</v>
          </cell>
          <cell r="AC792">
            <v>549851</v>
          </cell>
          <cell r="AD792">
            <v>549851</v>
          </cell>
          <cell r="AE792">
            <v>549851</v>
          </cell>
          <cell r="AF792">
            <v>549851</v>
          </cell>
          <cell r="AG792">
            <v>549851</v>
          </cell>
          <cell r="AH792">
            <v>549851</v>
          </cell>
          <cell r="AI792">
            <v>549851</v>
          </cell>
          <cell r="AJ792">
            <v>549851</v>
          </cell>
          <cell r="AK792">
            <v>6598212</v>
          </cell>
        </row>
        <row r="793">
          <cell r="E793">
            <v>46509</v>
          </cell>
          <cell r="F793" t="str">
            <v>PO.18950-2014 CONVEYOR BELT MOTORIZED TLD F/HLM 02027</v>
          </cell>
          <cell r="G793">
            <v>15</v>
          </cell>
          <cell r="H793" t="str">
            <v>OPE.B02.KEL2</v>
          </cell>
          <cell r="I793" t="str">
            <v>02027</v>
          </cell>
          <cell r="J793">
            <v>41864</v>
          </cell>
          <cell r="K793">
            <v>47330</v>
          </cell>
          <cell r="L793">
            <v>17</v>
          </cell>
          <cell r="M793">
            <v>180</v>
          </cell>
          <cell r="N793">
            <v>163</v>
          </cell>
          <cell r="O793">
            <v>763230000</v>
          </cell>
          <cell r="P793">
            <v>547157089</v>
          </cell>
          <cell r="Q793">
            <v>3853219</v>
          </cell>
          <cell r="R793">
            <v>34678971</v>
          </cell>
          <cell r="T793">
            <v>3853219</v>
          </cell>
          <cell r="U793">
            <v>3853219</v>
          </cell>
          <cell r="V793">
            <v>3853219</v>
          </cell>
          <cell r="W793">
            <v>46238628</v>
          </cell>
          <cell r="Y793">
            <v>3853219</v>
          </cell>
          <cell r="Z793">
            <v>3853219</v>
          </cell>
          <cell r="AA793">
            <v>3853219</v>
          </cell>
          <cell r="AB793">
            <v>3853219</v>
          </cell>
          <cell r="AC793">
            <v>3853219</v>
          </cell>
          <cell r="AD793">
            <v>3853219</v>
          </cell>
          <cell r="AE793">
            <v>3853219</v>
          </cell>
          <cell r="AF793">
            <v>3853219</v>
          </cell>
          <cell r="AG793">
            <v>3853219</v>
          </cell>
          <cell r="AH793">
            <v>3853219</v>
          </cell>
          <cell r="AI793">
            <v>3853219</v>
          </cell>
          <cell r="AJ793">
            <v>3853219</v>
          </cell>
          <cell r="AK793">
            <v>46238628</v>
          </cell>
        </row>
        <row r="794">
          <cell r="E794">
            <v>47488</v>
          </cell>
          <cell r="F794" t="str">
            <v>PO.18678-2014 BAGGAGE CART OPEN CAP F/HLP 14542</v>
          </cell>
          <cell r="G794">
            <v>10</v>
          </cell>
          <cell r="H794" t="str">
            <v>OPE.B14.KEL2</v>
          </cell>
          <cell r="J794">
            <v>41877</v>
          </cell>
          <cell r="K794">
            <v>45504</v>
          </cell>
          <cell r="L794">
            <v>17</v>
          </cell>
          <cell r="M794">
            <v>120</v>
          </cell>
          <cell r="N794">
            <v>103</v>
          </cell>
          <cell r="O794">
            <v>16666667</v>
          </cell>
          <cell r="P794">
            <v>10918961</v>
          </cell>
          <cell r="Q794">
            <v>133158</v>
          </cell>
          <cell r="R794">
            <v>1198422</v>
          </cell>
          <cell r="T794">
            <v>133158</v>
          </cell>
          <cell r="U794">
            <v>133158</v>
          </cell>
          <cell r="V794">
            <v>133158</v>
          </cell>
          <cell r="W794">
            <v>1597896</v>
          </cell>
          <cell r="Y794">
            <v>133158</v>
          </cell>
          <cell r="Z794">
            <v>133158</v>
          </cell>
          <cell r="AA794">
            <v>133158</v>
          </cell>
          <cell r="AB794">
            <v>133158</v>
          </cell>
          <cell r="AC794">
            <v>133158</v>
          </cell>
          <cell r="AD794">
            <v>133158</v>
          </cell>
          <cell r="AE794">
            <v>133158</v>
          </cell>
          <cell r="AF794">
            <v>133158</v>
          </cell>
          <cell r="AG794">
            <v>133158</v>
          </cell>
          <cell r="AH794">
            <v>133158</v>
          </cell>
          <cell r="AI794">
            <v>133158</v>
          </cell>
          <cell r="AJ794">
            <v>133158</v>
          </cell>
          <cell r="AK794">
            <v>1597896</v>
          </cell>
        </row>
        <row r="795">
          <cell r="E795">
            <v>47489</v>
          </cell>
          <cell r="F795" t="str">
            <v>PO.18678-2014 BAGGAGE CART OPEN CAP F/HLP 14541</v>
          </cell>
          <cell r="G795">
            <v>10</v>
          </cell>
          <cell r="H795" t="str">
            <v>OPE.B14.KEL2</v>
          </cell>
          <cell r="J795">
            <v>41877</v>
          </cell>
          <cell r="K795">
            <v>45504</v>
          </cell>
          <cell r="L795">
            <v>17</v>
          </cell>
          <cell r="M795">
            <v>120</v>
          </cell>
          <cell r="N795">
            <v>103</v>
          </cell>
          <cell r="O795">
            <v>16666667</v>
          </cell>
          <cell r="P795">
            <v>10918961</v>
          </cell>
          <cell r="Q795">
            <v>133158</v>
          </cell>
          <cell r="R795">
            <v>1198422</v>
          </cell>
          <cell r="T795">
            <v>133158</v>
          </cell>
          <cell r="U795">
            <v>133158</v>
          </cell>
          <cell r="V795">
            <v>133158</v>
          </cell>
          <cell r="W795">
            <v>1597896</v>
          </cell>
          <cell r="Y795">
            <v>133158</v>
          </cell>
          <cell r="Z795">
            <v>133158</v>
          </cell>
          <cell r="AA795">
            <v>133158</v>
          </cell>
          <cell r="AB795">
            <v>133158</v>
          </cell>
          <cell r="AC795">
            <v>133158</v>
          </cell>
          <cell r="AD795">
            <v>133158</v>
          </cell>
          <cell r="AE795">
            <v>133158</v>
          </cell>
          <cell r="AF795">
            <v>133158</v>
          </cell>
          <cell r="AG795">
            <v>133158</v>
          </cell>
          <cell r="AH795">
            <v>133158</v>
          </cell>
          <cell r="AI795">
            <v>133158</v>
          </cell>
          <cell r="AJ795">
            <v>133158</v>
          </cell>
          <cell r="AK795">
            <v>1597896</v>
          </cell>
        </row>
        <row r="796">
          <cell r="E796">
            <v>47490</v>
          </cell>
          <cell r="F796" t="str">
            <v>PO.18678-2014 BAGGAGE CART OPEN CAP F/HLP 14540</v>
          </cell>
          <cell r="G796">
            <v>10</v>
          </cell>
          <cell r="H796" t="str">
            <v>OPE.B14.KEL2</v>
          </cell>
          <cell r="J796">
            <v>41877</v>
          </cell>
          <cell r="K796">
            <v>45504</v>
          </cell>
          <cell r="L796">
            <v>17</v>
          </cell>
          <cell r="M796">
            <v>120</v>
          </cell>
          <cell r="N796">
            <v>103</v>
          </cell>
          <cell r="O796">
            <v>16666667</v>
          </cell>
          <cell r="P796">
            <v>10918961</v>
          </cell>
          <cell r="Q796">
            <v>133158</v>
          </cell>
          <cell r="R796">
            <v>1198422</v>
          </cell>
          <cell r="T796">
            <v>133158</v>
          </cell>
          <cell r="U796">
            <v>133158</v>
          </cell>
          <cell r="V796">
            <v>133158</v>
          </cell>
          <cell r="W796">
            <v>1597896</v>
          </cell>
          <cell r="Y796">
            <v>133158</v>
          </cell>
          <cell r="Z796">
            <v>133158</v>
          </cell>
          <cell r="AA796">
            <v>133158</v>
          </cell>
          <cell r="AB796">
            <v>133158</v>
          </cell>
          <cell r="AC796">
            <v>133158</v>
          </cell>
          <cell r="AD796">
            <v>133158</v>
          </cell>
          <cell r="AE796">
            <v>133158</v>
          </cell>
          <cell r="AF796">
            <v>133158</v>
          </cell>
          <cell r="AG796">
            <v>133158</v>
          </cell>
          <cell r="AH796">
            <v>133158</v>
          </cell>
          <cell r="AI796">
            <v>133158</v>
          </cell>
          <cell r="AJ796">
            <v>133158</v>
          </cell>
          <cell r="AK796">
            <v>1597896</v>
          </cell>
        </row>
        <row r="797">
          <cell r="E797">
            <v>47491</v>
          </cell>
          <cell r="F797" t="str">
            <v>PO.18678-2014 BAGGAGE CART OPEN CAP F/HLP 14539</v>
          </cell>
          <cell r="G797">
            <v>10</v>
          </cell>
          <cell r="H797" t="str">
            <v>OPE.B14.KEL2</v>
          </cell>
          <cell r="J797">
            <v>41877</v>
          </cell>
          <cell r="K797">
            <v>45504</v>
          </cell>
          <cell r="L797">
            <v>17</v>
          </cell>
          <cell r="M797">
            <v>120</v>
          </cell>
          <cell r="N797">
            <v>103</v>
          </cell>
          <cell r="O797">
            <v>16666667</v>
          </cell>
          <cell r="P797">
            <v>10918961</v>
          </cell>
          <cell r="Q797">
            <v>133158</v>
          </cell>
          <cell r="R797">
            <v>1198422</v>
          </cell>
          <cell r="T797">
            <v>133158</v>
          </cell>
          <cell r="U797">
            <v>133158</v>
          </cell>
          <cell r="V797">
            <v>133158</v>
          </cell>
          <cell r="W797">
            <v>1597896</v>
          </cell>
          <cell r="Y797">
            <v>133158</v>
          </cell>
          <cell r="Z797">
            <v>133158</v>
          </cell>
          <cell r="AA797">
            <v>133158</v>
          </cell>
          <cell r="AB797">
            <v>133158</v>
          </cell>
          <cell r="AC797">
            <v>133158</v>
          </cell>
          <cell r="AD797">
            <v>133158</v>
          </cell>
          <cell r="AE797">
            <v>133158</v>
          </cell>
          <cell r="AF797">
            <v>133158</v>
          </cell>
          <cell r="AG797">
            <v>133158</v>
          </cell>
          <cell r="AH797">
            <v>133158</v>
          </cell>
          <cell r="AI797">
            <v>133158</v>
          </cell>
          <cell r="AJ797">
            <v>133158</v>
          </cell>
          <cell r="AK797">
            <v>1597896</v>
          </cell>
        </row>
        <row r="798">
          <cell r="E798">
            <v>47492</v>
          </cell>
          <cell r="F798" t="str">
            <v>PO.18678-2014 BAGGAGE CART OPEN CAP F/HLP 14538</v>
          </cell>
          <cell r="G798">
            <v>10</v>
          </cell>
          <cell r="H798" t="str">
            <v>OPE.B14.KEL2</v>
          </cell>
          <cell r="J798">
            <v>41877</v>
          </cell>
          <cell r="K798">
            <v>45504</v>
          </cell>
          <cell r="L798">
            <v>17</v>
          </cell>
          <cell r="M798">
            <v>120</v>
          </cell>
          <cell r="N798">
            <v>103</v>
          </cell>
          <cell r="O798">
            <v>16666667</v>
          </cell>
          <cell r="P798">
            <v>10918961</v>
          </cell>
          <cell r="Q798">
            <v>133158</v>
          </cell>
          <cell r="R798">
            <v>1198422</v>
          </cell>
          <cell r="T798">
            <v>133158</v>
          </cell>
          <cell r="U798">
            <v>133158</v>
          </cell>
          <cell r="V798">
            <v>133158</v>
          </cell>
          <cell r="W798">
            <v>1597896</v>
          </cell>
          <cell r="Y798">
            <v>133158</v>
          </cell>
          <cell r="Z798">
            <v>133158</v>
          </cell>
          <cell r="AA798">
            <v>133158</v>
          </cell>
          <cell r="AB798">
            <v>133158</v>
          </cell>
          <cell r="AC798">
            <v>133158</v>
          </cell>
          <cell r="AD798">
            <v>133158</v>
          </cell>
          <cell r="AE798">
            <v>133158</v>
          </cell>
          <cell r="AF798">
            <v>133158</v>
          </cell>
          <cell r="AG798">
            <v>133158</v>
          </cell>
          <cell r="AH798">
            <v>133158</v>
          </cell>
          <cell r="AI798">
            <v>133158</v>
          </cell>
          <cell r="AJ798">
            <v>133158</v>
          </cell>
          <cell r="AK798">
            <v>1597896</v>
          </cell>
        </row>
        <row r="799">
          <cell r="E799">
            <v>47493</v>
          </cell>
          <cell r="F799" t="str">
            <v>PO.18678-2014 BAGGAGE CART OPEN CAP F/HLP 14537</v>
          </cell>
          <cell r="G799">
            <v>10</v>
          </cell>
          <cell r="H799" t="str">
            <v>OPE.B14.KEL2</v>
          </cell>
          <cell r="J799">
            <v>41877</v>
          </cell>
          <cell r="K799">
            <v>45504</v>
          </cell>
          <cell r="L799">
            <v>17</v>
          </cell>
          <cell r="M799">
            <v>120</v>
          </cell>
          <cell r="N799">
            <v>103</v>
          </cell>
          <cell r="O799">
            <v>16666667</v>
          </cell>
          <cell r="P799">
            <v>10918961</v>
          </cell>
          <cell r="Q799">
            <v>133158</v>
          </cell>
          <cell r="R799">
            <v>1198422</v>
          </cell>
          <cell r="T799">
            <v>133158</v>
          </cell>
          <cell r="U799">
            <v>133158</v>
          </cell>
          <cell r="V799">
            <v>133158</v>
          </cell>
          <cell r="W799">
            <v>1597896</v>
          </cell>
          <cell r="Y799">
            <v>133158</v>
          </cell>
          <cell r="Z799">
            <v>133158</v>
          </cell>
          <cell r="AA799">
            <v>133158</v>
          </cell>
          <cell r="AB799">
            <v>133158</v>
          </cell>
          <cell r="AC799">
            <v>133158</v>
          </cell>
          <cell r="AD799">
            <v>133158</v>
          </cell>
          <cell r="AE799">
            <v>133158</v>
          </cell>
          <cell r="AF799">
            <v>133158</v>
          </cell>
          <cell r="AG799">
            <v>133158</v>
          </cell>
          <cell r="AH799">
            <v>133158</v>
          </cell>
          <cell r="AI799">
            <v>133158</v>
          </cell>
          <cell r="AJ799">
            <v>133158</v>
          </cell>
          <cell r="AK799">
            <v>1597896</v>
          </cell>
        </row>
        <row r="800">
          <cell r="E800">
            <v>47494</v>
          </cell>
          <cell r="F800" t="str">
            <v>PO.18859-2014 BAGGAGE CART OPEN CAP F/GH-DPS 14546</v>
          </cell>
          <cell r="G800">
            <v>10</v>
          </cell>
          <cell r="H800" t="str">
            <v>OPE.B14.KEL2</v>
          </cell>
          <cell r="J800">
            <v>41877</v>
          </cell>
          <cell r="K800">
            <v>45504</v>
          </cell>
          <cell r="L800">
            <v>17</v>
          </cell>
          <cell r="M800">
            <v>120</v>
          </cell>
          <cell r="N800">
            <v>103</v>
          </cell>
          <cell r="O800">
            <v>21041667</v>
          </cell>
          <cell r="P800">
            <v>13785187</v>
          </cell>
          <cell r="Q800">
            <v>168112</v>
          </cell>
          <cell r="R800">
            <v>1513008</v>
          </cell>
          <cell r="T800">
            <v>168112</v>
          </cell>
          <cell r="U800">
            <v>168112</v>
          </cell>
          <cell r="V800">
            <v>168112</v>
          </cell>
          <cell r="W800">
            <v>2017344</v>
          </cell>
          <cell r="Y800">
            <v>168112</v>
          </cell>
          <cell r="Z800">
            <v>168112</v>
          </cell>
          <cell r="AA800">
            <v>168112</v>
          </cell>
          <cell r="AB800">
            <v>168112</v>
          </cell>
          <cell r="AC800">
            <v>168112</v>
          </cell>
          <cell r="AD800">
            <v>168112</v>
          </cell>
          <cell r="AE800">
            <v>168112</v>
          </cell>
          <cell r="AF800">
            <v>168112</v>
          </cell>
          <cell r="AG800">
            <v>168112</v>
          </cell>
          <cell r="AH800">
            <v>168112</v>
          </cell>
          <cell r="AI800">
            <v>168112</v>
          </cell>
          <cell r="AJ800">
            <v>168112</v>
          </cell>
          <cell r="AK800">
            <v>2017344</v>
          </cell>
        </row>
        <row r="801">
          <cell r="E801">
            <v>47495</v>
          </cell>
          <cell r="F801" t="str">
            <v>PO.18859-2014 BAGGAGE CART OPEN CAP F/GH-DPS 14545</v>
          </cell>
          <cell r="G801">
            <v>10</v>
          </cell>
          <cell r="H801" t="str">
            <v>OPE.B14.KEL2</v>
          </cell>
          <cell r="J801">
            <v>41877</v>
          </cell>
          <cell r="K801">
            <v>45504</v>
          </cell>
          <cell r="L801">
            <v>17</v>
          </cell>
          <cell r="M801">
            <v>120</v>
          </cell>
          <cell r="N801">
            <v>103</v>
          </cell>
          <cell r="O801">
            <v>21041667</v>
          </cell>
          <cell r="P801">
            <v>13785187</v>
          </cell>
          <cell r="Q801">
            <v>168112</v>
          </cell>
          <cell r="R801">
            <v>1513008</v>
          </cell>
          <cell r="T801">
            <v>168112</v>
          </cell>
          <cell r="U801">
            <v>168112</v>
          </cell>
          <cell r="V801">
            <v>168112</v>
          </cell>
          <cell r="W801">
            <v>2017344</v>
          </cell>
          <cell r="Y801">
            <v>168112</v>
          </cell>
          <cell r="Z801">
            <v>168112</v>
          </cell>
          <cell r="AA801">
            <v>168112</v>
          </cell>
          <cell r="AB801">
            <v>168112</v>
          </cell>
          <cell r="AC801">
            <v>168112</v>
          </cell>
          <cell r="AD801">
            <v>168112</v>
          </cell>
          <cell r="AE801">
            <v>168112</v>
          </cell>
          <cell r="AF801">
            <v>168112</v>
          </cell>
          <cell r="AG801">
            <v>168112</v>
          </cell>
          <cell r="AH801">
            <v>168112</v>
          </cell>
          <cell r="AI801">
            <v>168112</v>
          </cell>
          <cell r="AJ801">
            <v>168112</v>
          </cell>
          <cell r="AK801">
            <v>2017344</v>
          </cell>
        </row>
        <row r="802">
          <cell r="E802">
            <v>47496</v>
          </cell>
          <cell r="F802" t="str">
            <v>PO.18859-2014 BAGGAGE CART OPEN CAP F/GH-DPS 14544</v>
          </cell>
          <cell r="G802">
            <v>10</v>
          </cell>
          <cell r="H802" t="str">
            <v>OPE.B14.KEL2</v>
          </cell>
          <cell r="J802">
            <v>41877</v>
          </cell>
          <cell r="K802">
            <v>45504</v>
          </cell>
          <cell r="L802">
            <v>17</v>
          </cell>
          <cell r="M802">
            <v>120</v>
          </cell>
          <cell r="N802">
            <v>103</v>
          </cell>
          <cell r="O802">
            <v>21041667</v>
          </cell>
          <cell r="P802">
            <v>13785187</v>
          </cell>
          <cell r="Q802">
            <v>168112</v>
          </cell>
          <cell r="R802">
            <v>1513008</v>
          </cell>
          <cell r="T802">
            <v>168112</v>
          </cell>
          <cell r="U802">
            <v>168112</v>
          </cell>
          <cell r="V802">
            <v>168112</v>
          </cell>
          <cell r="W802">
            <v>2017344</v>
          </cell>
          <cell r="Y802">
            <v>168112</v>
          </cell>
          <cell r="Z802">
            <v>168112</v>
          </cell>
          <cell r="AA802">
            <v>168112</v>
          </cell>
          <cell r="AB802">
            <v>168112</v>
          </cell>
          <cell r="AC802">
            <v>168112</v>
          </cell>
          <cell r="AD802">
            <v>168112</v>
          </cell>
          <cell r="AE802">
            <v>168112</v>
          </cell>
          <cell r="AF802">
            <v>168112</v>
          </cell>
          <cell r="AG802">
            <v>168112</v>
          </cell>
          <cell r="AH802">
            <v>168112</v>
          </cell>
          <cell r="AI802">
            <v>168112</v>
          </cell>
          <cell r="AJ802">
            <v>168112</v>
          </cell>
          <cell r="AK802">
            <v>2017344</v>
          </cell>
        </row>
        <row r="803">
          <cell r="E803">
            <v>47497</v>
          </cell>
          <cell r="F803" t="str">
            <v>PO.18859-2014 BAGGAGE CART OPEN CAP F/GH-DPS 14543</v>
          </cell>
          <cell r="G803">
            <v>10</v>
          </cell>
          <cell r="H803" t="str">
            <v>OPE.B14.KEL2</v>
          </cell>
          <cell r="J803">
            <v>41877</v>
          </cell>
          <cell r="K803">
            <v>45504</v>
          </cell>
          <cell r="L803">
            <v>17</v>
          </cell>
          <cell r="M803">
            <v>120</v>
          </cell>
          <cell r="N803">
            <v>103</v>
          </cell>
          <cell r="O803">
            <v>21041667</v>
          </cell>
          <cell r="P803">
            <v>13785187</v>
          </cell>
          <cell r="Q803">
            <v>168112</v>
          </cell>
          <cell r="R803">
            <v>1513008</v>
          </cell>
          <cell r="T803">
            <v>168112</v>
          </cell>
          <cell r="U803">
            <v>168112</v>
          </cell>
          <cell r="V803">
            <v>168112</v>
          </cell>
          <cell r="W803">
            <v>2017344</v>
          </cell>
          <cell r="Y803">
            <v>168112</v>
          </cell>
          <cell r="Z803">
            <v>168112</v>
          </cell>
          <cell r="AA803">
            <v>168112</v>
          </cell>
          <cell r="AB803">
            <v>168112</v>
          </cell>
          <cell r="AC803">
            <v>168112</v>
          </cell>
          <cell r="AD803">
            <v>168112</v>
          </cell>
          <cell r="AE803">
            <v>168112</v>
          </cell>
          <cell r="AF803">
            <v>168112</v>
          </cell>
          <cell r="AG803">
            <v>168112</v>
          </cell>
          <cell r="AH803">
            <v>168112</v>
          </cell>
          <cell r="AI803">
            <v>168112</v>
          </cell>
          <cell r="AJ803">
            <v>168112</v>
          </cell>
          <cell r="AK803">
            <v>2017344</v>
          </cell>
        </row>
        <row r="804">
          <cell r="E804">
            <v>47499</v>
          </cell>
          <cell r="F804" t="str">
            <v>PO.19707-2014 WORKING STEP 2.38m 21011</v>
          </cell>
          <cell r="G804">
            <v>10</v>
          </cell>
          <cell r="H804" t="str">
            <v>OPE.B20.KEL2</v>
          </cell>
          <cell r="J804">
            <v>41871</v>
          </cell>
          <cell r="K804">
            <v>45504</v>
          </cell>
          <cell r="L804">
            <v>17</v>
          </cell>
          <cell r="M804">
            <v>120</v>
          </cell>
          <cell r="N804">
            <v>103</v>
          </cell>
          <cell r="O804">
            <v>11500000</v>
          </cell>
          <cell r="P804">
            <v>7534083</v>
          </cell>
          <cell r="Q804">
            <v>91879</v>
          </cell>
          <cell r="R804">
            <v>826911</v>
          </cell>
          <cell r="T804">
            <v>91879</v>
          </cell>
          <cell r="U804">
            <v>91879</v>
          </cell>
          <cell r="V804">
            <v>91879</v>
          </cell>
          <cell r="W804">
            <v>1102548</v>
          </cell>
          <cell r="Y804">
            <v>91879</v>
          </cell>
          <cell r="Z804">
            <v>91879</v>
          </cell>
          <cell r="AA804">
            <v>91879</v>
          </cell>
          <cell r="AB804">
            <v>91879</v>
          </cell>
          <cell r="AC804">
            <v>91879</v>
          </cell>
          <cell r="AD804">
            <v>91879</v>
          </cell>
          <cell r="AE804">
            <v>91879</v>
          </cell>
          <cell r="AF804">
            <v>91879</v>
          </cell>
          <cell r="AG804">
            <v>91879</v>
          </cell>
          <cell r="AH804">
            <v>91879</v>
          </cell>
          <cell r="AI804">
            <v>91879</v>
          </cell>
          <cell r="AJ804">
            <v>91879</v>
          </cell>
          <cell r="AK804">
            <v>1102548</v>
          </cell>
        </row>
        <row r="805">
          <cell r="E805">
            <v>47515</v>
          </cell>
          <cell r="F805" t="str">
            <v>PO.19202-2014  PUSH BACK ATW 04032</v>
          </cell>
          <cell r="G805">
            <v>15</v>
          </cell>
          <cell r="H805" t="str">
            <v>OPE.B04.KEL2</v>
          </cell>
          <cell r="I805" t="str">
            <v>04032</v>
          </cell>
          <cell r="J805">
            <v>41892</v>
          </cell>
          <cell r="K805">
            <v>47361</v>
          </cell>
          <cell r="L805">
            <v>16</v>
          </cell>
          <cell r="M805">
            <v>180</v>
          </cell>
          <cell r="N805">
            <v>164</v>
          </cell>
          <cell r="O805">
            <v>6286250000</v>
          </cell>
          <cell r="P805">
            <v>4567752800</v>
          </cell>
          <cell r="Q805">
            <v>31942327</v>
          </cell>
          <cell r="R805">
            <v>287480943</v>
          </cell>
          <cell r="T805">
            <v>31942327</v>
          </cell>
          <cell r="U805">
            <v>31942327</v>
          </cell>
          <cell r="V805">
            <v>31942327</v>
          </cell>
          <cell r="W805">
            <v>383307924</v>
          </cell>
          <cell r="Y805">
            <v>31942327</v>
          </cell>
          <cell r="Z805">
            <v>31942327</v>
          </cell>
          <cell r="AA805">
            <v>31942327</v>
          </cell>
          <cell r="AB805">
            <v>31942327</v>
          </cell>
          <cell r="AC805">
            <v>31942327</v>
          </cell>
          <cell r="AD805">
            <v>31942327</v>
          </cell>
          <cell r="AE805">
            <v>31942327</v>
          </cell>
          <cell r="AF805">
            <v>31942327</v>
          </cell>
          <cell r="AG805">
            <v>31942327</v>
          </cell>
          <cell r="AH805">
            <v>31942327</v>
          </cell>
          <cell r="AI805">
            <v>31942327</v>
          </cell>
          <cell r="AJ805">
            <v>31942327</v>
          </cell>
          <cell r="AK805">
            <v>383307924</v>
          </cell>
        </row>
        <row r="806">
          <cell r="E806">
            <v>48477</v>
          </cell>
          <cell r="F806" t="str">
            <v>PO.18919-2014  PAX STEP MOTORIZED 05021</v>
          </cell>
          <cell r="G806">
            <v>15</v>
          </cell>
          <cell r="H806" t="str">
            <v>OPE.B05.KEL2</v>
          </cell>
          <cell r="I806" t="str">
            <v>05021</v>
          </cell>
          <cell r="J806">
            <v>41904</v>
          </cell>
          <cell r="K806">
            <v>47361</v>
          </cell>
          <cell r="L806">
            <v>16</v>
          </cell>
          <cell r="M806">
            <v>180</v>
          </cell>
          <cell r="N806">
            <v>164</v>
          </cell>
          <cell r="O806">
            <v>1915680000</v>
          </cell>
          <cell r="P806">
            <v>1391982934</v>
          </cell>
          <cell r="Q806">
            <v>9734146</v>
          </cell>
          <cell r="R806">
            <v>87607314</v>
          </cell>
          <cell r="T806">
            <v>9734146</v>
          </cell>
          <cell r="U806">
            <v>9734146</v>
          </cell>
          <cell r="V806">
            <v>9734146</v>
          </cell>
          <cell r="W806">
            <v>116809752</v>
          </cell>
          <cell r="Y806">
            <v>9734146</v>
          </cell>
          <cell r="Z806">
            <v>9734146</v>
          </cell>
          <cell r="AA806">
            <v>9734146</v>
          </cell>
          <cell r="AB806">
            <v>9734146</v>
          </cell>
          <cell r="AC806">
            <v>9734146</v>
          </cell>
          <cell r="AD806">
            <v>9734146</v>
          </cell>
          <cell r="AE806">
            <v>9734146</v>
          </cell>
          <cell r="AF806">
            <v>9734146</v>
          </cell>
          <cell r="AG806">
            <v>9734146</v>
          </cell>
          <cell r="AH806">
            <v>9734146</v>
          </cell>
          <cell r="AI806">
            <v>9734146</v>
          </cell>
          <cell r="AJ806">
            <v>9734146</v>
          </cell>
          <cell r="AK806">
            <v>116809752</v>
          </cell>
        </row>
        <row r="807">
          <cell r="E807">
            <v>48479</v>
          </cell>
          <cell r="F807" t="str">
            <v>PO.19707-2014 WORKING STEP 2.38m 21012</v>
          </cell>
          <cell r="G807">
            <v>10</v>
          </cell>
          <cell r="H807" t="str">
            <v>OPE.B20.KEL2</v>
          </cell>
          <cell r="J807">
            <v>41871</v>
          </cell>
          <cell r="K807">
            <v>45504</v>
          </cell>
          <cell r="L807">
            <v>17</v>
          </cell>
          <cell r="M807">
            <v>120</v>
          </cell>
          <cell r="N807">
            <v>103</v>
          </cell>
          <cell r="O807">
            <v>11500000</v>
          </cell>
          <cell r="P807">
            <v>7534083</v>
          </cell>
          <cell r="Q807">
            <v>91879</v>
          </cell>
          <cell r="R807">
            <v>826911</v>
          </cell>
          <cell r="T807">
            <v>91879</v>
          </cell>
          <cell r="U807">
            <v>91879</v>
          </cell>
          <cell r="V807">
            <v>91879</v>
          </cell>
          <cell r="W807">
            <v>1102548</v>
          </cell>
          <cell r="Y807">
            <v>91879</v>
          </cell>
          <cell r="Z807">
            <v>91879</v>
          </cell>
          <cell r="AA807">
            <v>91879</v>
          </cell>
          <cell r="AB807">
            <v>91879</v>
          </cell>
          <cell r="AC807">
            <v>91879</v>
          </cell>
          <cell r="AD807">
            <v>91879</v>
          </cell>
          <cell r="AE807">
            <v>91879</v>
          </cell>
          <cell r="AF807">
            <v>91879</v>
          </cell>
          <cell r="AG807">
            <v>91879</v>
          </cell>
          <cell r="AH807">
            <v>91879</v>
          </cell>
          <cell r="AI807">
            <v>91879</v>
          </cell>
          <cell r="AJ807">
            <v>91879</v>
          </cell>
          <cell r="AK807">
            <v>1102548</v>
          </cell>
        </row>
        <row r="808">
          <cell r="E808">
            <v>50513</v>
          </cell>
          <cell r="F808" t="str">
            <v>PO.18542-2014 PAX STEP MANUAL F/SL-DPS 95083</v>
          </cell>
          <cell r="G808">
            <v>10</v>
          </cell>
          <cell r="H808" t="str">
            <v>OPE.B05.KEL2</v>
          </cell>
          <cell r="I808">
            <v>95083</v>
          </cell>
          <cell r="J808">
            <v>41946</v>
          </cell>
          <cell r="K808">
            <v>45596</v>
          </cell>
          <cell r="L808">
            <v>14</v>
          </cell>
          <cell r="M808">
            <v>120</v>
          </cell>
          <cell r="N808">
            <v>106</v>
          </cell>
          <cell r="O808">
            <v>105000000</v>
          </cell>
          <cell r="P808">
            <v>71919232</v>
          </cell>
          <cell r="Q808">
            <v>846108</v>
          </cell>
          <cell r="R808">
            <v>7614972</v>
          </cell>
          <cell r="T808">
            <v>846108</v>
          </cell>
          <cell r="U808">
            <v>846108</v>
          </cell>
          <cell r="V808">
            <v>846108</v>
          </cell>
          <cell r="W808">
            <v>10153296</v>
          </cell>
          <cell r="Y808">
            <v>846108</v>
          </cell>
          <cell r="Z808">
            <v>846108</v>
          </cell>
          <cell r="AA808">
            <v>846108</v>
          </cell>
          <cell r="AB808">
            <v>846108</v>
          </cell>
          <cell r="AC808">
            <v>846108</v>
          </cell>
          <cell r="AD808">
            <v>846108</v>
          </cell>
          <cell r="AE808">
            <v>846108</v>
          </cell>
          <cell r="AF808">
            <v>846108</v>
          </cell>
          <cell r="AG808">
            <v>846108</v>
          </cell>
          <cell r="AH808">
            <v>846108</v>
          </cell>
          <cell r="AI808">
            <v>846108</v>
          </cell>
          <cell r="AJ808">
            <v>846108</v>
          </cell>
          <cell r="AK808">
            <v>10153296</v>
          </cell>
        </row>
        <row r="809">
          <cell r="E809">
            <v>50514</v>
          </cell>
          <cell r="F809" t="str">
            <v>PO.18542-2014 PAX STEP MANUAL F/SL-DPS 95082</v>
          </cell>
          <cell r="G809">
            <v>10</v>
          </cell>
          <cell r="H809" t="str">
            <v>OPE.B05.KEL2</v>
          </cell>
          <cell r="I809">
            <v>95082</v>
          </cell>
          <cell r="J809">
            <v>41946</v>
          </cell>
          <cell r="K809">
            <v>45596</v>
          </cell>
          <cell r="L809">
            <v>14</v>
          </cell>
          <cell r="M809">
            <v>120</v>
          </cell>
          <cell r="N809">
            <v>106</v>
          </cell>
          <cell r="O809">
            <v>105000000</v>
          </cell>
          <cell r="P809">
            <v>71919232</v>
          </cell>
          <cell r="Q809">
            <v>846108</v>
          </cell>
          <cell r="R809">
            <v>7614972</v>
          </cell>
          <cell r="T809">
            <v>846108</v>
          </cell>
          <cell r="U809">
            <v>846108</v>
          </cell>
          <cell r="V809">
            <v>846108</v>
          </cell>
          <cell r="W809">
            <v>10153296</v>
          </cell>
          <cell r="Y809">
            <v>846108</v>
          </cell>
          <cell r="Z809">
            <v>846108</v>
          </cell>
          <cell r="AA809">
            <v>846108</v>
          </cell>
          <cell r="AB809">
            <v>846108</v>
          </cell>
          <cell r="AC809">
            <v>846108</v>
          </cell>
          <cell r="AD809">
            <v>846108</v>
          </cell>
          <cell r="AE809">
            <v>846108</v>
          </cell>
          <cell r="AF809">
            <v>846108</v>
          </cell>
          <cell r="AG809">
            <v>846108</v>
          </cell>
          <cell r="AH809">
            <v>846108</v>
          </cell>
          <cell r="AI809">
            <v>846108</v>
          </cell>
          <cell r="AJ809">
            <v>846108</v>
          </cell>
          <cell r="AK809">
            <v>10153296</v>
          </cell>
        </row>
        <row r="810">
          <cell r="E810">
            <v>50516</v>
          </cell>
          <cell r="F810" t="str">
            <v>PO.18070-2014 PAX STEP MANUAL F/GH-DPS 95084</v>
          </cell>
          <cell r="G810">
            <v>10</v>
          </cell>
          <cell r="H810" t="str">
            <v>OPE.B05.KEL2</v>
          </cell>
          <cell r="I810">
            <v>95084</v>
          </cell>
          <cell r="J810">
            <v>41946</v>
          </cell>
          <cell r="K810">
            <v>45596</v>
          </cell>
          <cell r="L810">
            <v>14</v>
          </cell>
          <cell r="M810">
            <v>120</v>
          </cell>
          <cell r="N810">
            <v>106</v>
          </cell>
          <cell r="O810">
            <v>105000000</v>
          </cell>
          <cell r="P810">
            <v>71919232</v>
          </cell>
          <cell r="Q810">
            <v>846108</v>
          </cell>
          <cell r="R810">
            <v>7614972</v>
          </cell>
          <cell r="T810">
            <v>846108</v>
          </cell>
          <cell r="U810">
            <v>846108</v>
          </cell>
          <cell r="V810">
            <v>846108</v>
          </cell>
          <cell r="W810">
            <v>10153296</v>
          </cell>
          <cell r="Y810">
            <v>846108</v>
          </cell>
          <cell r="Z810">
            <v>846108</v>
          </cell>
          <cell r="AA810">
            <v>846108</v>
          </cell>
          <cell r="AB810">
            <v>846108</v>
          </cell>
          <cell r="AC810">
            <v>846108</v>
          </cell>
          <cell r="AD810">
            <v>846108</v>
          </cell>
          <cell r="AE810">
            <v>846108</v>
          </cell>
          <cell r="AF810">
            <v>846108</v>
          </cell>
          <cell r="AG810">
            <v>846108</v>
          </cell>
          <cell r="AH810">
            <v>846108</v>
          </cell>
          <cell r="AI810">
            <v>846108</v>
          </cell>
          <cell r="AJ810">
            <v>846108</v>
          </cell>
          <cell r="AK810">
            <v>10153296</v>
          </cell>
        </row>
        <row r="811">
          <cell r="E811">
            <v>52518</v>
          </cell>
          <cell r="F811" t="str">
            <v>PO.19490-2014 CONVEYOR BELT MANUAL SL-SUB 92076</v>
          </cell>
          <cell r="G811">
            <v>10</v>
          </cell>
          <cell r="H811" t="str">
            <v>OPE.B02.KEL2</v>
          </cell>
          <cell r="I811">
            <v>92076</v>
          </cell>
          <cell r="J811">
            <v>41956</v>
          </cell>
          <cell r="K811">
            <v>45596</v>
          </cell>
          <cell r="L811">
            <v>14</v>
          </cell>
          <cell r="M811">
            <v>120</v>
          </cell>
          <cell r="N811">
            <v>106</v>
          </cell>
          <cell r="O811">
            <v>170000000</v>
          </cell>
          <cell r="P811">
            <v>116440644</v>
          </cell>
          <cell r="Q811">
            <v>1369890</v>
          </cell>
          <cell r="R811">
            <v>12329010</v>
          </cell>
          <cell r="T811">
            <v>1369890</v>
          </cell>
          <cell r="U811">
            <v>1369890</v>
          </cell>
          <cell r="V811">
            <v>1369890</v>
          </cell>
          <cell r="W811">
            <v>16438680</v>
          </cell>
          <cell r="Y811">
            <v>1369890</v>
          </cell>
          <cell r="Z811">
            <v>1369890</v>
          </cell>
          <cell r="AA811">
            <v>1369890</v>
          </cell>
          <cell r="AB811">
            <v>1369890</v>
          </cell>
          <cell r="AC811">
            <v>1369890</v>
          </cell>
          <cell r="AD811">
            <v>1369890</v>
          </cell>
          <cell r="AE811">
            <v>1369890</v>
          </cell>
          <cell r="AF811">
            <v>1369890</v>
          </cell>
          <cell r="AG811">
            <v>1369890</v>
          </cell>
          <cell r="AH811">
            <v>1369890</v>
          </cell>
          <cell r="AI811">
            <v>1369890</v>
          </cell>
          <cell r="AJ811">
            <v>1369890</v>
          </cell>
          <cell r="AK811">
            <v>16438680</v>
          </cell>
        </row>
        <row r="812">
          <cell r="E812">
            <v>52519</v>
          </cell>
          <cell r="F812" t="str">
            <v>PO.19490-2014 CONVEYOR BELT MANUAL SL-SUB 92075</v>
          </cell>
          <cell r="G812">
            <v>10</v>
          </cell>
          <cell r="H812" t="str">
            <v>OPE.B02.KEL2</v>
          </cell>
          <cell r="I812">
            <v>92075</v>
          </cell>
          <cell r="J812">
            <v>41956</v>
          </cell>
          <cell r="K812">
            <v>45596</v>
          </cell>
          <cell r="L812">
            <v>14</v>
          </cell>
          <cell r="M812">
            <v>120</v>
          </cell>
          <cell r="N812">
            <v>106</v>
          </cell>
          <cell r="O812">
            <v>170000000</v>
          </cell>
          <cell r="P812">
            <v>116440644</v>
          </cell>
          <cell r="Q812">
            <v>1369890</v>
          </cell>
          <cell r="R812">
            <v>12329010</v>
          </cell>
          <cell r="T812">
            <v>1369890</v>
          </cell>
          <cell r="U812">
            <v>1369890</v>
          </cell>
          <cell r="V812">
            <v>1369890</v>
          </cell>
          <cell r="W812">
            <v>16438680</v>
          </cell>
          <cell r="Y812">
            <v>1369890</v>
          </cell>
          <cell r="Z812">
            <v>1369890</v>
          </cell>
          <cell r="AA812">
            <v>1369890</v>
          </cell>
          <cell r="AB812">
            <v>1369890</v>
          </cell>
          <cell r="AC812">
            <v>1369890</v>
          </cell>
          <cell r="AD812">
            <v>1369890</v>
          </cell>
          <cell r="AE812">
            <v>1369890</v>
          </cell>
          <cell r="AF812">
            <v>1369890</v>
          </cell>
          <cell r="AG812">
            <v>1369890</v>
          </cell>
          <cell r="AH812">
            <v>1369890</v>
          </cell>
          <cell r="AI812">
            <v>1369890</v>
          </cell>
          <cell r="AJ812">
            <v>1369890</v>
          </cell>
          <cell r="AK812">
            <v>16438680</v>
          </cell>
        </row>
        <row r="813">
          <cell r="E813">
            <v>52565</v>
          </cell>
          <cell r="F813" t="str">
            <v>PO.18922-2014 CONTAINER DOLLIES DQF 13302</v>
          </cell>
          <cell r="G813">
            <v>15</v>
          </cell>
          <cell r="H813" t="str">
            <v>OPE.B13.KEL2</v>
          </cell>
          <cell r="I813">
            <v>13302</v>
          </cell>
          <cell r="J813">
            <v>41996</v>
          </cell>
          <cell r="K813">
            <v>47452</v>
          </cell>
          <cell r="L813">
            <v>13</v>
          </cell>
          <cell r="M813">
            <v>180</v>
          </cell>
          <cell r="N813">
            <v>167</v>
          </cell>
          <cell r="O813">
            <v>57891180</v>
          </cell>
          <cell r="P813">
            <v>43757819</v>
          </cell>
          <cell r="Q813">
            <v>299711</v>
          </cell>
          <cell r="R813">
            <v>2697399</v>
          </cell>
          <cell r="T813">
            <v>299711</v>
          </cell>
          <cell r="U813">
            <v>299711</v>
          </cell>
          <cell r="V813">
            <v>299711</v>
          </cell>
          <cell r="W813">
            <v>3596532</v>
          </cell>
          <cell r="Y813">
            <v>299711</v>
          </cell>
          <cell r="Z813">
            <v>299711</v>
          </cell>
          <cell r="AA813">
            <v>299711</v>
          </cell>
          <cell r="AB813">
            <v>299711</v>
          </cell>
          <cell r="AC813">
            <v>299711</v>
          </cell>
          <cell r="AD813">
            <v>299711</v>
          </cell>
          <cell r="AE813">
            <v>299711</v>
          </cell>
          <cell r="AF813">
            <v>299711</v>
          </cell>
          <cell r="AG813">
            <v>299711</v>
          </cell>
          <cell r="AH813">
            <v>299711</v>
          </cell>
          <cell r="AI813">
            <v>299711</v>
          </cell>
          <cell r="AJ813">
            <v>299711</v>
          </cell>
          <cell r="AK813">
            <v>3596532</v>
          </cell>
        </row>
        <row r="814">
          <cell r="E814">
            <v>52566</v>
          </cell>
          <cell r="F814" t="str">
            <v>PO.18922-2014 CONTAINER DOLLIES DQF 13301</v>
          </cell>
          <cell r="G814">
            <v>15</v>
          </cell>
          <cell r="H814" t="str">
            <v>OPE.B13.KEL2</v>
          </cell>
          <cell r="I814">
            <v>13301</v>
          </cell>
          <cell r="J814">
            <v>41996</v>
          </cell>
          <cell r="K814">
            <v>47452</v>
          </cell>
          <cell r="L814">
            <v>13</v>
          </cell>
          <cell r="M814">
            <v>180</v>
          </cell>
          <cell r="N814">
            <v>167</v>
          </cell>
          <cell r="O814">
            <v>57891180</v>
          </cell>
          <cell r="P814">
            <v>43757819</v>
          </cell>
          <cell r="Q814">
            <v>299711</v>
          </cell>
          <cell r="R814">
            <v>2697399</v>
          </cell>
          <cell r="T814">
            <v>299711</v>
          </cell>
          <cell r="U814">
            <v>299711</v>
          </cell>
          <cell r="V814">
            <v>299711</v>
          </cell>
          <cell r="W814">
            <v>3596532</v>
          </cell>
          <cell r="Y814">
            <v>299711</v>
          </cell>
          <cell r="Z814">
            <v>299711</v>
          </cell>
          <cell r="AA814">
            <v>299711</v>
          </cell>
          <cell r="AB814">
            <v>299711</v>
          </cell>
          <cell r="AC814">
            <v>299711</v>
          </cell>
          <cell r="AD814">
            <v>299711</v>
          </cell>
          <cell r="AE814">
            <v>299711</v>
          </cell>
          <cell r="AF814">
            <v>299711</v>
          </cell>
          <cell r="AG814">
            <v>299711</v>
          </cell>
          <cell r="AH814">
            <v>299711</v>
          </cell>
          <cell r="AI814">
            <v>299711</v>
          </cell>
          <cell r="AJ814">
            <v>299711</v>
          </cell>
          <cell r="AK814">
            <v>3596532</v>
          </cell>
        </row>
        <row r="815">
          <cell r="E815">
            <v>52567</v>
          </cell>
          <cell r="F815" t="str">
            <v>PO.18922-2014 CONTAINER DOLLIES DQF 13300</v>
          </cell>
          <cell r="G815">
            <v>15</v>
          </cell>
          <cell r="H815" t="str">
            <v>OPE.B13.KEL2</v>
          </cell>
          <cell r="I815">
            <v>13300</v>
          </cell>
          <cell r="J815">
            <v>41996</v>
          </cell>
          <cell r="K815">
            <v>47452</v>
          </cell>
          <cell r="L815">
            <v>13</v>
          </cell>
          <cell r="M815">
            <v>180</v>
          </cell>
          <cell r="N815">
            <v>167</v>
          </cell>
          <cell r="O815">
            <v>57891180</v>
          </cell>
          <cell r="P815">
            <v>43757819</v>
          </cell>
          <cell r="Q815">
            <v>299711</v>
          </cell>
          <cell r="R815">
            <v>2697399</v>
          </cell>
          <cell r="T815">
            <v>299711</v>
          </cell>
          <cell r="U815">
            <v>299711</v>
          </cell>
          <cell r="V815">
            <v>299711</v>
          </cell>
          <cell r="W815">
            <v>3596532</v>
          </cell>
          <cell r="Y815">
            <v>299711</v>
          </cell>
          <cell r="Z815">
            <v>299711</v>
          </cell>
          <cell r="AA815">
            <v>299711</v>
          </cell>
          <cell r="AB815">
            <v>299711</v>
          </cell>
          <cell r="AC815">
            <v>299711</v>
          </cell>
          <cell r="AD815">
            <v>299711</v>
          </cell>
          <cell r="AE815">
            <v>299711</v>
          </cell>
          <cell r="AF815">
            <v>299711</v>
          </cell>
          <cell r="AG815">
            <v>299711</v>
          </cell>
          <cell r="AH815">
            <v>299711</v>
          </cell>
          <cell r="AI815">
            <v>299711</v>
          </cell>
          <cell r="AJ815">
            <v>299711</v>
          </cell>
          <cell r="AK815">
            <v>3596532</v>
          </cell>
        </row>
        <row r="816">
          <cell r="E816">
            <v>52568</v>
          </cell>
          <cell r="F816" t="str">
            <v>PO.18922-2014 CONTAINER DOLLIES DQF 13299</v>
          </cell>
          <cell r="G816">
            <v>15</v>
          </cell>
          <cell r="H816" t="str">
            <v>OPE.B13.KEL2</v>
          </cell>
          <cell r="I816">
            <v>13299</v>
          </cell>
          <cell r="J816">
            <v>41996</v>
          </cell>
          <cell r="K816">
            <v>47452</v>
          </cell>
          <cell r="L816">
            <v>13</v>
          </cell>
          <cell r="M816">
            <v>180</v>
          </cell>
          <cell r="N816">
            <v>167</v>
          </cell>
          <cell r="O816">
            <v>57891180</v>
          </cell>
          <cell r="P816">
            <v>43757819</v>
          </cell>
          <cell r="Q816">
            <v>299711</v>
          </cell>
          <cell r="R816">
            <v>2697399</v>
          </cell>
          <cell r="T816">
            <v>299711</v>
          </cell>
          <cell r="U816">
            <v>299711</v>
          </cell>
          <cell r="V816">
            <v>299711</v>
          </cell>
          <cell r="W816">
            <v>3596532</v>
          </cell>
          <cell r="Y816">
            <v>299711</v>
          </cell>
          <cell r="Z816">
            <v>299711</v>
          </cell>
          <cell r="AA816">
            <v>299711</v>
          </cell>
          <cell r="AB816">
            <v>299711</v>
          </cell>
          <cell r="AC816">
            <v>299711</v>
          </cell>
          <cell r="AD816">
            <v>299711</v>
          </cell>
          <cell r="AE816">
            <v>299711</v>
          </cell>
          <cell r="AF816">
            <v>299711</v>
          </cell>
          <cell r="AG816">
            <v>299711</v>
          </cell>
          <cell r="AH816">
            <v>299711</v>
          </cell>
          <cell r="AI816">
            <v>299711</v>
          </cell>
          <cell r="AJ816">
            <v>299711</v>
          </cell>
          <cell r="AK816">
            <v>3596532</v>
          </cell>
        </row>
        <row r="817">
          <cell r="E817">
            <v>52569</v>
          </cell>
          <cell r="F817" t="str">
            <v>PO.18922-2014 CONTAINER DOLLIES DQF 13298</v>
          </cell>
          <cell r="G817">
            <v>15</v>
          </cell>
          <cell r="H817" t="str">
            <v>OPE.B13.KEL2</v>
          </cell>
          <cell r="I817">
            <v>13298</v>
          </cell>
          <cell r="J817">
            <v>41996</v>
          </cell>
          <cell r="K817">
            <v>47452</v>
          </cell>
          <cell r="L817">
            <v>13</v>
          </cell>
          <cell r="M817">
            <v>180</v>
          </cell>
          <cell r="N817">
            <v>167</v>
          </cell>
          <cell r="O817">
            <v>57891180</v>
          </cell>
          <cell r="P817">
            <v>43757819</v>
          </cell>
          <cell r="Q817">
            <v>299711</v>
          </cell>
          <cell r="R817">
            <v>2697399</v>
          </cell>
          <cell r="T817">
            <v>299711</v>
          </cell>
          <cell r="U817">
            <v>299711</v>
          </cell>
          <cell r="V817">
            <v>299711</v>
          </cell>
          <cell r="W817">
            <v>3596532</v>
          </cell>
          <cell r="Y817">
            <v>299711</v>
          </cell>
          <cell r="Z817">
            <v>299711</v>
          </cell>
          <cell r="AA817">
            <v>299711</v>
          </cell>
          <cell r="AB817">
            <v>299711</v>
          </cell>
          <cell r="AC817">
            <v>299711</v>
          </cell>
          <cell r="AD817">
            <v>299711</v>
          </cell>
          <cell r="AE817">
            <v>299711</v>
          </cell>
          <cell r="AF817">
            <v>299711</v>
          </cell>
          <cell r="AG817">
            <v>299711</v>
          </cell>
          <cell r="AH817">
            <v>299711</v>
          </cell>
          <cell r="AI817">
            <v>299711</v>
          </cell>
          <cell r="AJ817">
            <v>299711</v>
          </cell>
          <cell r="AK817">
            <v>3596532</v>
          </cell>
        </row>
        <row r="818">
          <cell r="E818">
            <v>52570</v>
          </cell>
          <cell r="F818" t="str">
            <v>PO.18922-2014 CONTAINER DOLLIES DQF 13297</v>
          </cell>
          <cell r="G818">
            <v>15</v>
          </cell>
          <cell r="H818" t="str">
            <v>OPE.B13.KEL2</v>
          </cell>
          <cell r="I818">
            <v>13297</v>
          </cell>
          <cell r="J818">
            <v>41996</v>
          </cell>
          <cell r="K818">
            <v>47452</v>
          </cell>
          <cell r="L818">
            <v>13</v>
          </cell>
          <cell r="M818">
            <v>180</v>
          </cell>
          <cell r="N818">
            <v>167</v>
          </cell>
          <cell r="O818">
            <v>57891180</v>
          </cell>
          <cell r="P818">
            <v>43757819</v>
          </cell>
          <cell r="Q818">
            <v>299711</v>
          </cell>
          <cell r="R818">
            <v>2697399</v>
          </cell>
          <cell r="T818">
            <v>299711</v>
          </cell>
          <cell r="U818">
            <v>299711</v>
          </cell>
          <cell r="V818">
            <v>299711</v>
          </cell>
          <cell r="W818">
            <v>3596532</v>
          </cell>
          <cell r="Y818">
            <v>299711</v>
          </cell>
          <cell r="Z818">
            <v>299711</v>
          </cell>
          <cell r="AA818">
            <v>299711</v>
          </cell>
          <cell r="AB818">
            <v>299711</v>
          </cell>
          <cell r="AC818">
            <v>299711</v>
          </cell>
          <cell r="AD818">
            <v>299711</v>
          </cell>
          <cell r="AE818">
            <v>299711</v>
          </cell>
          <cell r="AF818">
            <v>299711</v>
          </cell>
          <cell r="AG818">
            <v>299711</v>
          </cell>
          <cell r="AH818">
            <v>299711</v>
          </cell>
          <cell r="AI818">
            <v>299711</v>
          </cell>
          <cell r="AJ818">
            <v>299711</v>
          </cell>
          <cell r="AK818">
            <v>3596532</v>
          </cell>
        </row>
        <row r="819">
          <cell r="E819">
            <v>52571</v>
          </cell>
          <cell r="F819" t="str">
            <v>PO.18922-2014 PALLET DOLLIES 20 FEET 26011</v>
          </cell>
          <cell r="G819">
            <v>15</v>
          </cell>
          <cell r="H819" t="str">
            <v>OPE.B24.KEL2</v>
          </cell>
          <cell r="I819">
            <v>26011</v>
          </cell>
          <cell r="J819">
            <v>41996</v>
          </cell>
          <cell r="K819">
            <v>47452</v>
          </cell>
          <cell r="L819">
            <v>13</v>
          </cell>
          <cell r="M819">
            <v>180</v>
          </cell>
          <cell r="N819">
            <v>167</v>
          </cell>
          <cell r="O819">
            <v>246596550</v>
          </cell>
          <cell r="P819">
            <v>186393282</v>
          </cell>
          <cell r="Q819">
            <v>1276666</v>
          </cell>
          <cell r="R819">
            <v>11489994</v>
          </cell>
          <cell r="T819">
            <v>1276666</v>
          </cell>
          <cell r="U819">
            <v>1276666</v>
          </cell>
          <cell r="V819">
            <v>1276666</v>
          </cell>
          <cell r="W819">
            <v>15319992</v>
          </cell>
          <cell r="Y819">
            <v>1276666</v>
          </cell>
          <cell r="Z819">
            <v>1276666</v>
          </cell>
          <cell r="AA819">
            <v>1276666</v>
          </cell>
          <cell r="AB819">
            <v>1276666</v>
          </cell>
          <cell r="AC819">
            <v>1276666</v>
          </cell>
          <cell r="AD819">
            <v>1276666</v>
          </cell>
          <cell r="AE819">
            <v>1276666</v>
          </cell>
          <cell r="AF819">
            <v>1276666</v>
          </cell>
          <cell r="AG819">
            <v>1276666</v>
          </cell>
          <cell r="AH819">
            <v>1276666</v>
          </cell>
          <cell r="AI819">
            <v>1276666</v>
          </cell>
          <cell r="AJ819">
            <v>1276666</v>
          </cell>
          <cell r="AK819">
            <v>15319992</v>
          </cell>
        </row>
        <row r="820">
          <cell r="E820">
            <v>52572</v>
          </cell>
          <cell r="F820" t="str">
            <v>PO.18922-2014 CONTAINER DOLLIES DQF 13304</v>
          </cell>
          <cell r="G820">
            <v>15</v>
          </cell>
          <cell r="H820" t="str">
            <v>OPE.B13.KEL2</v>
          </cell>
          <cell r="I820">
            <v>13304</v>
          </cell>
          <cell r="J820">
            <v>41996</v>
          </cell>
          <cell r="K820">
            <v>47452</v>
          </cell>
          <cell r="L820">
            <v>13</v>
          </cell>
          <cell r="M820">
            <v>180</v>
          </cell>
          <cell r="N820">
            <v>167</v>
          </cell>
          <cell r="O820">
            <v>57891180</v>
          </cell>
          <cell r="P820">
            <v>43757819</v>
          </cell>
          <cell r="Q820">
            <v>299711</v>
          </cell>
          <cell r="R820">
            <v>2697399</v>
          </cell>
          <cell r="T820">
            <v>299711</v>
          </cell>
          <cell r="U820">
            <v>299711</v>
          </cell>
          <cell r="V820">
            <v>299711</v>
          </cell>
          <cell r="W820">
            <v>3596532</v>
          </cell>
          <cell r="Y820">
            <v>299711</v>
          </cell>
          <cell r="Z820">
            <v>299711</v>
          </cell>
          <cell r="AA820">
            <v>299711</v>
          </cell>
          <cell r="AB820">
            <v>299711</v>
          </cell>
          <cell r="AC820">
            <v>299711</v>
          </cell>
          <cell r="AD820">
            <v>299711</v>
          </cell>
          <cell r="AE820">
            <v>299711</v>
          </cell>
          <cell r="AF820">
            <v>299711</v>
          </cell>
          <cell r="AG820">
            <v>299711</v>
          </cell>
          <cell r="AH820">
            <v>299711</v>
          </cell>
          <cell r="AI820">
            <v>299711</v>
          </cell>
          <cell r="AJ820">
            <v>299711</v>
          </cell>
          <cell r="AK820">
            <v>3596532</v>
          </cell>
        </row>
        <row r="821">
          <cell r="E821">
            <v>52573</v>
          </cell>
          <cell r="F821" t="str">
            <v>PO.18922-2014 CONTAINER DOLLIES DQF 13303</v>
          </cell>
          <cell r="G821">
            <v>15</v>
          </cell>
          <cell r="H821" t="str">
            <v>OPE.B13.KEL2</v>
          </cell>
          <cell r="I821">
            <v>13303</v>
          </cell>
          <cell r="J821">
            <v>41996</v>
          </cell>
          <cell r="K821">
            <v>47452</v>
          </cell>
          <cell r="L821">
            <v>13</v>
          </cell>
          <cell r="M821">
            <v>180</v>
          </cell>
          <cell r="N821">
            <v>167</v>
          </cell>
          <cell r="O821">
            <v>57891180</v>
          </cell>
          <cell r="P821">
            <v>43757819</v>
          </cell>
          <cell r="Q821">
            <v>299711</v>
          </cell>
          <cell r="R821">
            <v>2697399</v>
          </cell>
          <cell r="T821">
            <v>299711</v>
          </cell>
          <cell r="U821">
            <v>299711</v>
          </cell>
          <cell r="V821">
            <v>299711</v>
          </cell>
          <cell r="W821">
            <v>3596532</v>
          </cell>
          <cell r="Y821">
            <v>299711</v>
          </cell>
          <cell r="Z821">
            <v>299711</v>
          </cell>
          <cell r="AA821">
            <v>299711</v>
          </cell>
          <cell r="AB821">
            <v>299711</v>
          </cell>
          <cell r="AC821">
            <v>299711</v>
          </cell>
          <cell r="AD821">
            <v>299711</v>
          </cell>
          <cell r="AE821">
            <v>299711</v>
          </cell>
          <cell r="AF821">
            <v>299711</v>
          </cell>
          <cell r="AG821">
            <v>299711</v>
          </cell>
          <cell r="AH821">
            <v>299711</v>
          </cell>
          <cell r="AI821">
            <v>299711</v>
          </cell>
          <cell r="AJ821">
            <v>299711</v>
          </cell>
          <cell r="AK821">
            <v>3596532</v>
          </cell>
        </row>
        <row r="822">
          <cell r="E822">
            <v>54488</v>
          </cell>
          <cell r="F822" t="str">
            <v>PO.18823-2014 PUSHBACK TOYOTA 02-3TD45 5TON F/GH-DPS 04033</v>
          </cell>
          <cell r="G822">
            <v>15</v>
          </cell>
          <cell r="H822" t="str">
            <v>OPE.B04.KEL2</v>
          </cell>
          <cell r="I822" t="str">
            <v>04033</v>
          </cell>
          <cell r="J822">
            <v>41997</v>
          </cell>
          <cell r="K822">
            <v>47452</v>
          </cell>
          <cell r="L822">
            <v>13</v>
          </cell>
          <cell r="M822">
            <v>180</v>
          </cell>
          <cell r="N822">
            <v>167</v>
          </cell>
          <cell r="O822">
            <v>909951130</v>
          </cell>
          <cell r="P822">
            <v>687798626</v>
          </cell>
          <cell r="Q822">
            <v>4710950</v>
          </cell>
          <cell r="R822">
            <v>42398550</v>
          </cell>
          <cell r="T822">
            <v>4710950</v>
          </cell>
          <cell r="U822">
            <v>4710950</v>
          </cell>
          <cell r="V822">
            <v>4710950</v>
          </cell>
          <cell r="W822">
            <v>56531400</v>
          </cell>
          <cell r="Y822">
            <v>4710950</v>
          </cell>
          <cell r="Z822">
            <v>4710950</v>
          </cell>
          <cell r="AA822">
            <v>4710950</v>
          </cell>
          <cell r="AB822">
            <v>4710950</v>
          </cell>
          <cell r="AC822">
            <v>4710950</v>
          </cell>
          <cell r="AD822">
            <v>4710950</v>
          </cell>
          <cell r="AE822">
            <v>4710950</v>
          </cell>
          <cell r="AF822">
            <v>4710950</v>
          </cell>
          <cell r="AG822">
            <v>4710950</v>
          </cell>
          <cell r="AH822">
            <v>4710950</v>
          </cell>
          <cell r="AI822">
            <v>4710950</v>
          </cell>
          <cell r="AJ822">
            <v>4710950</v>
          </cell>
          <cell r="AK822">
            <v>56531400</v>
          </cell>
        </row>
        <row r="823">
          <cell r="E823">
            <v>54493</v>
          </cell>
          <cell r="F823" t="str">
            <v>PO.20225-2014 LOWER DECK LOADER LAM 7000 DP/BS 7TON F/GH-DPS 01039</v>
          </cell>
          <cell r="G823">
            <v>15</v>
          </cell>
          <cell r="H823" t="str">
            <v>OPE.B01.KEL2</v>
          </cell>
          <cell r="I823" t="str">
            <v>01039</v>
          </cell>
          <cell r="J823">
            <v>42044</v>
          </cell>
          <cell r="K823">
            <v>47514</v>
          </cell>
          <cell r="L823">
            <v>11</v>
          </cell>
          <cell r="M823">
            <v>180</v>
          </cell>
          <cell r="N823">
            <v>169</v>
          </cell>
          <cell r="O823">
            <v>3478923000</v>
          </cell>
          <cell r="P823">
            <v>2697537681</v>
          </cell>
          <cell r="Q823">
            <v>18226606</v>
          </cell>
          <cell r="R823">
            <v>164039454</v>
          </cell>
          <cell r="T823">
            <v>18226606</v>
          </cell>
          <cell r="U823">
            <v>18226606</v>
          </cell>
          <cell r="V823">
            <v>18226606</v>
          </cell>
          <cell r="W823">
            <v>218719272</v>
          </cell>
          <cell r="Y823">
            <v>18226606</v>
          </cell>
          <cell r="Z823">
            <v>18226606</v>
          </cell>
          <cell r="AA823">
            <v>18226606</v>
          </cell>
          <cell r="AB823">
            <v>18226606</v>
          </cell>
          <cell r="AC823">
            <v>18226606</v>
          </cell>
          <cell r="AD823">
            <v>18226606</v>
          </cell>
          <cell r="AE823">
            <v>18226606</v>
          </cell>
          <cell r="AF823">
            <v>18226606</v>
          </cell>
          <cell r="AG823">
            <v>18226606</v>
          </cell>
          <cell r="AH823">
            <v>18226606</v>
          </cell>
          <cell r="AI823">
            <v>18226606</v>
          </cell>
          <cell r="AJ823">
            <v>18226606</v>
          </cell>
          <cell r="AK823">
            <v>218719272</v>
          </cell>
        </row>
        <row r="824">
          <cell r="E824">
            <v>60559</v>
          </cell>
          <cell r="F824" t="str">
            <v>PO.18548-2014 PAX STEP MANUAL (A320&amp;B737) F/SL-BPN 95086</v>
          </cell>
          <cell r="G824">
            <v>10</v>
          </cell>
          <cell r="H824" t="str">
            <v>OPE.B05.KEL2</v>
          </cell>
          <cell r="I824">
            <v>95086</v>
          </cell>
          <cell r="J824">
            <v>42129</v>
          </cell>
          <cell r="K824">
            <v>45777</v>
          </cell>
          <cell r="L824">
            <v>8</v>
          </cell>
          <cell r="M824">
            <v>120</v>
          </cell>
          <cell r="N824">
            <v>112</v>
          </cell>
          <cell r="O824">
            <v>105000000</v>
          </cell>
          <cell r="P824">
            <v>78203125</v>
          </cell>
          <cell r="Q824">
            <v>859375</v>
          </cell>
          <cell r="R824">
            <v>7734375</v>
          </cell>
          <cell r="T824">
            <v>859375</v>
          </cell>
          <cell r="U824">
            <v>859375</v>
          </cell>
          <cell r="V824">
            <v>859375</v>
          </cell>
          <cell r="W824">
            <v>10312500</v>
          </cell>
          <cell r="Y824">
            <v>859375</v>
          </cell>
          <cell r="Z824">
            <v>859375</v>
          </cell>
          <cell r="AA824">
            <v>859375</v>
          </cell>
          <cell r="AB824">
            <v>859375</v>
          </cell>
          <cell r="AC824">
            <v>859375</v>
          </cell>
          <cell r="AD824">
            <v>859375</v>
          </cell>
          <cell r="AE824">
            <v>859375</v>
          </cell>
          <cell r="AF824">
            <v>859375</v>
          </cell>
          <cell r="AG824">
            <v>859375</v>
          </cell>
          <cell r="AH824">
            <v>859375</v>
          </cell>
          <cell r="AI824">
            <v>859375</v>
          </cell>
          <cell r="AJ824">
            <v>859375</v>
          </cell>
          <cell r="AK824">
            <v>10312500</v>
          </cell>
        </row>
        <row r="825">
          <cell r="E825">
            <v>60560</v>
          </cell>
          <cell r="F825" t="str">
            <v>PO.18548-2014 PAX STEP MANUAL (A320&amp;B737) F/SL-DPS 95085</v>
          </cell>
          <cell r="G825">
            <v>10</v>
          </cell>
          <cell r="H825" t="str">
            <v>OPE.B05.KEL2</v>
          </cell>
          <cell r="I825">
            <v>95085</v>
          </cell>
          <cell r="J825">
            <v>41974</v>
          </cell>
          <cell r="K825">
            <v>45626</v>
          </cell>
          <cell r="L825">
            <v>13</v>
          </cell>
          <cell r="M825">
            <v>120</v>
          </cell>
          <cell r="N825">
            <v>107</v>
          </cell>
          <cell r="O825">
            <v>105000000</v>
          </cell>
          <cell r="P825">
            <v>72964367</v>
          </cell>
          <cell r="Q825">
            <v>848423</v>
          </cell>
          <cell r="R825">
            <v>7635807</v>
          </cell>
          <cell r="T825">
            <v>848423</v>
          </cell>
          <cell r="U825">
            <v>848423</v>
          </cell>
          <cell r="V825">
            <v>848423</v>
          </cell>
          <cell r="W825">
            <v>10181076</v>
          </cell>
          <cell r="Y825">
            <v>848423</v>
          </cell>
          <cell r="Z825">
            <v>848423</v>
          </cell>
          <cell r="AA825">
            <v>848423</v>
          </cell>
          <cell r="AB825">
            <v>848423</v>
          </cell>
          <cell r="AC825">
            <v>848423</v>
          </cell>
          <cell r="AD825">
            <v>848423</v>
          </cell>
          <cell r="AE825">
            <v>848423</v>
          </cell>
          <cell r="AF825">
            <v>848423</v>
          </cell>
          <cell r="AG825">
            <v>848423</v>
          </cell>
          <cell r="AH825">
            <v>848423</v>
          </cell>
          <cell r="AI825">
            <v>848423</v>
          </cell>
          <cell r="AJ825">
            <v>848423</v>
          </cell>
          <cell r="AK825">
            <v>10181076</v>
          </cell>
        </row>
        <row r="826">
          <cell r="E826">
            <v>62128</v>
          </cell>
          <cell r="F826" t="str">
            <v>PO.24074-2015 CONTAINER RACK 15287</v>
          </cell>
          <cell r="G826">
            <v>10</v>
          </cell>
          <cell r="H826" t="str">
            <v>OPE.B15.KEL2</v>
          </cell>
          <cell r="I826">
            <v>15287</v>
          </cell>
          <cell r="J826">
            <v>42192</v>
          </cell>
          <cell r="K826">
            <v>45838</v>
          </cell>
          <cell r="L826">
            <v>6</v>
          </cell>
          <cell r="M826">
            <v>120</v>
          </cell>
          <cell r="N826">
            <v>114</v>
          </cell>
          <cell r="O826">
            <v>14650000</v>
          </cell>
          <cell r="P826">
            <v>11204359</v>
          </cell>
          <cell r="Q826">
            <v>120477</v>
          </cell>
          <cell r="R826">
            <v>1084293</v>
          </cell>
          <cell r="T826">
            <v>120477</v>
          </cell>
          <cell r="U826">
            <v>120477</v>
          </cell>
          <cell r="V826">
            <v>120477</v>
          </cell>
          <cell r="W826">
            <v>1445724</v>
          </cell>
          <cell r="Y826">
            <v>120477</v>
          </cell>
          <cell r="Z826">
            <v>120477</v>
          </cell>
          <cell r="AA826">
            <v>120477</v>
          </cell>
          <cell r="AB826">
            <v>120477</v>
          </cell>
          <cell r="AC826">
            <v>120477</v>
          </cell>
          <cell r="AD826">
            <v>120477</v>
          </cell>
          <cell r="AE826">
            <v>120477</v>
          </cell>
          <cell r="AF826">
            <v>120477</v>
          </cell>
          <cell r="AG826">
            <v>120477</v>
          </cell>
          <cell r="AH826">
            <v>120477</v>
          </cell>
          <cell r="AI826">
            <v>120477</v>
          </cell>
          <cell r="AJ826">
            <v>120477</v>
          </cell>
          <cell r="AK826">
            <v>1445724</v>
          </cell>
        </row>
        <row r="827">
          <cell r="E827">
            <v>62129</v>
          </cell>
          <cell r="F827" t="str">
            <v>PO.24074-2015 CONTAINER RACK 15286</v>
          </cell>
          <cell r="G827">
            <v>10</v>
          </cell>
          <cell r="H827" t="str">
            <v>OPE.B15.KEL2</v>
          </cell>
          <cell r="I827">
            <v>15286</v>
          </cell>
          <cell r="J827">
            <v>42192</v>
          </cell>
          <cell r="K827">
            <v>45838</v>
          </cell>
          <cell r="L827">
            <v>6</v>
          </cell>
          <cell r="M827">
            <v>120</v>
          </cell>
          <cell r="N827">
            <v>114</v>
          </cell>
          <cell r="O827">
            <v>14650000</v>
          </cell>
          <cell r="P827">
            <v>11204359</v>
          </cell>
          <cell r="Q827">
            <v>120477</v>
          </cell>
          <cell r="R827">
            <v>1084293</v>
          </cell>
          <cell r="T827">
            <v>120477</v>
          </cell>
          <cell r="U827">
            <v>120477</v>
          </cell>
          <cell r="V827">
            <v>120477</v>
          </cell>
          <cell r="W827">
            <v>1445724</v>
          </cell>
          <cell r="Y827">
            <v>120477</v>
          </cell>
          <cell r="Z827">
            <v>120477</v>
          </cell>
          <cell r="AA827">
            <v>120477</v>
          </cell>
          <cell r="AB827">
            <v>120477</v>
          </cell>
          <cell r="AC827">
            <v>120477</v>
          </cell>
          <cell r="AD827">
            <v>120477</v>
          </cell>
          <cell r="AE827">
            <v>120477</v>
          </cell>
          <cell r="AF827">
            <v>120477</v>
          </cell>
          <cell r="AG827">
            <v>120477</v>
          </cell>
          <cell r="AH827">
            <v>120477</v>
          </cell>
          <cell r="AI827">
            <v>120477</v>
          </cell>
          <cell r="AJ827">
            <v>120477</v>
          </cell>
          <cell r="AK827">
            <v>1445724</v>
          </cell>
        </row>
        <row r="828">
          <cell r="E828">
            <v>62130</v>
          </cell>
          <cell r="F828" t="str">
            <v>PO.24074-2015 CONTAINER RACK 15285</v>
          </cell>
          <cell r="G828">
            <v>10</v>
          </cell>
          <cell r="H828" t="str">
            <v>OPE.B15.KEL2</v>
          </cell>
          <cell r="I828">
            <v>15285</v>
          </cell>
          <cell r="J828">
            <v>42192</v>
          </cell>
          <cell r="K828">
            <v>45838</v>
          </cell>
          <cell r="L828">
            <v>6</v>
          </cell>
          <cell r="M828">
            <v>120</v>
          </cell>
          <cell r="N828">
            <v>114</v>
          </cell>
          <cell r="O828">
            <v>14650000</v>
          </cell>
          <cell r="P828">
            <v>11204359</v>
          </cell>
          <cell r="Q828">
            <v>120477</v>
          </cell>
          <cell r="R828">
            <v>1084293</v>
          </cell>
          <cell r="T828">
            <v>120477</v>
          </cell>
          <cell r="U828">
            <v>120477</v>
          </cell>
          <cell r="V828">
            <v>120477</v>
          </cell>
          <cell r="W828">
            <v>1445724</v>
          </cell>
          <cell r="Y828">
            <v>120477</v>
          </cell>
          <cell r="Z828">
            <v>120477</v>
          </cell>
          <cell r="AA828">
            <v>120477</v>
          </cell>
          <cell r="AB828">
            <v>120477</v>
          </cell>
          <cell r="AC828">
            <v>120477</v>
          </cell>
          <cell r="AD828">
            <v>120477</v>
          </cell>
          <cell r="AE828">
            <v>120477</v>
          </cell>
          <cell r="AF828">
            <v>120477</v>
          </cell>
          <cell r="AG828">
            <v>120477</v>
          </cell>
          <cell r="AH828">
            <v>120477</v>
          </cell>
          <cell r="AI828">
            <v>120477</v>
          </cell>
          <cell r="AJ828">
            <v>120477</v>
          </cell>
          <cell r="AK828">
            <v>1445724</v>
          </cell>
        </row>
        <row r="829">
          <cell r="E829">
            <v>62131</v>
          </cell>
          <cell r="F829" t="str">
            <v>PO.24074-2015 CONTAINER RACK 15284</v>
          </cell>
          <cell r="G829">
            <v>10</v>
          </cell>
          <cell r="H829" t="str">
            <v>OPE.B15.KEL2</v>
          </cell>
          <cell r="I829">
            <v>15284</v>
          </cell>
          <cell r="J829">
            <v>42192</v>
          </cell>
          <cell r="K829">
            <v>45838</v>
          </cell>
          <cell r="L829">
            <v>6</v>
          </cell>
          <cell r="M829">
            <v>120</v>
          </cell>
          <cell r="N829">
            <v>114</v>
          </cell>
          <cell r="O829">
            <v>14650000</v>
          </cell>
          <cell r="P829">
            <v>11204359</v>
          </cell>
          <cell r="Q829">
            <v>120477</v>
          </cell>
          <cell r="R829">
            <v>1084293</v>
          </cell>
          <cell r="T829">
            <v>120477</v>
          </cell>
          <cell r="U829">
            <v>120477</v>
          </cell>
          <cell r="V829">
            <v>120477</v>
          </cell>
          <cell r="W829">
            <v>1445724</v>
          </cell>
          <cell r="Y829">
            <v>120477</v>
          </cell>
          <cell r="Z829">
            <v>120477</v>
          </cell>
          <cell r="AA829">
            <v>120477</v>
          </cell>
          <cell r="AB829">
            <v>120477</v>
          </cell>
          <cell r="AC829">
            <v>120477</v>
          </cell>
          <cell r="AD829">
            <v>120477</v>
          </cell>
          <cell r="AE829">
            <v>120477</v>
          </cell>
          <cell r="AF829">
            <v>120477</v>
          </cell>
          <cell r="AG829">
            <v>120477</v>
          </cell>
          <cell r="AH829">
            <v>120477</v>
          </cell>
          <cell r="AI829">
            <v>120477</v>
          </cell>
          <cell r="AJ829">
            <v>120477</v>
          </cell>
          <cell r="AK829">
            <v>1445724</v>
          </cell>
        </row>
        <row r="830">
          <cell r="E830">
            <v>62132</v>
          </cell>
          <cell r="F830" t="str">
            <v>PO.24074-2015 CONTAINER RACK 15283</v>
          </cell>
          <cell r="G830">
            <v>10</v>
          </cell>
          <cell r="H830" t="str">
            <v>OPE.B15.KEL2</v>
          </cell>
          <cell r="I830">
            <v>15283</v>
          </cell>
          <cell r="J830">
            <v>42192</v>
          </cell>
          <cell r="K830">
            <v>45838</v>
          </cell>
          <cell r="L830">
            <v>6</v>
          </cell>
          <cell r="M830">
            <v>120</v>
          </cell>
          <cell r="N830">
            <v>114</v>
          </cell>
          <cell r="O830">
            <v>14650000</v>
          </cell>
          <cell r="P830">
            <v>11204359</v>
          </cell>
          <cell r="Q830">
            <v>120477</v>
          </cell>
          <cell r="R830">
            <v>1084293</v>
          </cell>
          <cell r="T830">
            <v>120477</v>
          </cell>
          <cell r="U830">
            <v>120477</v>
          </cell>
          <cell r="V830">
            <v>120477</v>
          </cell>
          <cell r="W830">
            <v>1445724</v>
          </cell>
          <cell r="Y830">
            <v>120477</v>
          </cell>
          <cell r="Z830">
            <v>120477</v>
          </cell>
          <cell r="AA830">
            <v>120477</v>
          </cell>
          <cell r="AB830">
            <v>120477</v>
          </cell>
          <cell r="AC830">
            <v>120477</v>
          </cell>
          <cell r="AD830">
            <v>120477</v>
          </cell>
          <cell r="AE830">
            <v>120477</v>
          </cell>
          <cell r="AF830">
            <v>120477</v>
          </cell>
          <cell r="AG830">
            <v>120477</v>
          </cell>
          <cell r="AH830">
            <v>120477</v>
          </cell>
          <cell r="AI830">
            <v>120477</v>
          </cell>
          <cell r="AJ830">
            <v>120477</v>
          </cell>
          <cell r="AK830">
            <v>1445724</v>
          </cell>
        </row>
        <row r="831">
          <cell r="E831">
            <v>62133</v>
          </cell>
          <cell r="F831" t="str">
            <v>PO.24074-2015 CONTAINER RACK 15282</v>
          </cell>
          <cell r="G831">
            <v>10</v>
          </cell>
          <cell r="H831" t="str">
            <v>OPE.B15.KEL2</v>
          </cell>
          <cell r="I831">
            <v>15282</v>
          </cell>
          <cell r="J831">
            <v>42192</v>
          </cell>
          <cell r="K831">
            <v>45838</v>
          </cell>
          <cell r="L831">
            <v>6</v>
          </cell>
          <cell r="M831">
            <v>120</v>
          </cell>
          <cell r="N831">
            <v>114</v>
          </cell>
          <cell r="O831">
            <v>14650000</v>
          </cell>
          <cell r="P831">
            <v>11204359</v>
          </cell>
          <cell r="Q831">
            <v>120477</v>
          </cell>
          <cell r="R831">
            <v>1084293</v>
          </cell>
          <cell r="T831">
            <v>120477</v>
          </cell>
          <cell r="U831">
            <v>120477</v>
          </cell>
          <cell r="V831">
            <v>120477</v>
          </cell>
          <cell r="W831">
            <v>1445724</v>
          </cell>
          <cell r="Y831">
            <v>120477</v>
          </cell>
          <cell r="Z831">
            <v>120477</v>
          </cell>
          <cell r="AA831">
            <v>120477</v>
          </cell>
          <cell r="AB831">
            <v>120477</v>
          </cell>
          <cell r="AC831">
            <v>120477</v>
          </cell>
          <cell r="AD831">
            <v>120477</v>
          </cell>
          <cell r="AE831">
            <v>120477</v>
          </cell>
          <cell r="AF831">
            <v>120477</v>
          </cell>
          <cell r="AG831">
            <v>120477</v>
          </cell>
          <cell r="AH831">
            <v>120477</v>
          </cell>
          <cell r="AI831">
            <v>120477</v>
          </cell>
          <cell r="AJ831">
            <v>120477</v>
          </cell>
          <cell r="AK831">
            <v>1445724</v>
          </cell>
        </row>
        <row r="832">
          <cell r="E832">
            <v>62134</v>
          </cell>
          <cell r="F832" t="str">
            <v>PO.24074-2015 CONTAINER RACK 15281</v>
          </cell>
          <cell r="G832">
            <v>10</v>
          </cell>
          <cell r="H832" t="str">
            <v>OPE.B15.KEL2</v>
          </cell>
          <cell r="I832">
            <v>15281</v>
          </cell>
          <cell r="J832">
            <v>42192</v>
          </cell>
          <cell r="K832">
            <v>45838</v>
          </cell>
          <cell r="L832">
            <v>6</v>
          </cell>
          <cell r="M832">
            <v>120</v>
          </cell>
          <cell r="N832">
            <v>114</v>
          </cell>
          <cell r="O832">
            <v>14650000</v>
          </cell>
          <cell r="P832">
            <v>11204359</v>
          </cell>
          <cell r="Q832">
            <v>120477</v>
          </cell>
          <cell r="R832">
            <v>1084293</v>
          </cell>
          <cell r="T832">
            <v>120477</v>
          </cell>
          <cell r="U832">
            <v>120477</v>
          </cell>
          <cell r="V832">
            <v>120477</v>
          </cell>
          <cell r="W832">
            <v>1445724</v>
          </cell>
          <cell r="Y832">
            <v>120477</v>
          </cell>
          <cell r="Z832">
            <v>120477</v>
          </cell>
          <cell r="AA832">
            <v>120477</v>
          </cell>
          <cell r="AB832">
            <v>120477</v>
          </cell>
          <cell r="AC832">
            <v>120477</v>
          </cell>
          <cell r="AD832">
            <v>120477</v>
          </cell>
          <cell r="AE832">
            <v>120477</v>
          </cell>
          <cell r="AF832">
            <v>120477</v>
          </cell>
          <cell r="AG832">
            <v>120477</v>
          </cell>
          <cell r="AH832">
            <v>120477</v>
          </cell>
          <cell r="AI832">
            <v>120477</v>
          </cell>
          <cell r="AJ832">
            <v>120477</v>
          </cell>
          <cell r="AK832">
            <v>1445724</v>
          </cell>
        </row>
        <row r="833">
          <cell r="E833">
            <v>62135</v>
          </cell>
          <cell r="F833" t="str">
            <v>PO.24074-2015 CONTAINER RACK 15280</v>
          </cell>
          <cell r="G833">
            <v>10</v>
          </cell>
          <cell r="H833" t="str">
            <v>OPE.B15.KEL2</v>
          </cell>
          <cell r="I833">
            <v>15280</v>
          </cell>
          <cell r="J833">
            <v>42192</v>
          </cell>
          <cell r="K833">
            <v>45838</v>
          </cell>
          <cell r="L833">
            <v>6</v>
          </cell>
          <cell r="M833">
            <v>120</v>
          </cell>
          <cell r="N833">
            <v>114</v>
          </cell>
          <cell r="O833">
            <v>14650000</v>
          </cell>
          <cell r="P833">
            <v>11204359</v>
          </cell>
          <cell r="Q833">
            <v>120477</v>
          </cell>
          <cell r="R833">
            <v>1084293</v>
          </cell>
          <cell r="T833">
            <v>120477</v>
          </cell>
          <cell r="U833">
            <v>120477</v>
          </cell>
          <cell r="V833">
            <v>120477</v>
          </cell>
          <cell r="W833">
            <v>1445724</v>
          </cell>
          <cell r="Y833">
            <v>120477</v>
          </cell>
          <cell r="Z833">
            <v>120477</v>
          </cell>
          <cell r="AA833">
            <v>120477</v>
          </cell>
          <cell r="AB833">
            <v>120477</v>
          </cell>
          <cell r="AC833">
            <v>120477</v>
          </cell>
          <cell r="AD833">
            <v>120477</v>
          </cell>
          <cell r="AE833">
            <v>120477</v>
          </cell>
          <cell r="AF833">
            <v>120477</v>
          </cell>
          <cell r="AG833">
            <v>120477</v>
          </cell>
          <cell r="AH833">
            <v>120477</v>
          </cell>
          <cell r="AI833">
            <v>120477</v>
          </cell>
          <cell r="AJ833">
            <v>120477</v>
          </cell>
          <cell r="AK833">
            <v>1445724</v>
          </cell>
        </row>
        <row r="834">
          <cell r="E834">
            <v>62136</v>
          </cell>
          <cell r="F834" t="str">
            <v>PO.24074-2015 CONTAINER RACK 15279</v>
          </cell>
          <cell r="G834">
            <v>10</v>
          </cell>
          <cell r="H834" t="str">
            <v>OPE.B15.KEL2</v>
          </cell>
          <cell r="I834">
            <v>15279</v>
          </cell>
          <cell r="J834">
            <v>42192</v>
          </cell>
          <cell r="K834">
            <v>45838</v>
          </cell>
          <cell r="L834">
            <v>6</v>
          </cell>
          <cell r="M834">
            <v>120</v>
          </cell>
          <cell r="N834">
            <v>114</v>
          </cell>
          <cell r="O834">
            <v>14650000</v>
          </cell>
          <cell r="P834">
            <v>11204359</v>
          </cell>
          <cell r="Q834">
            <v>120477</v>
          </cell>
          <cell r="R834">
            <v>1084293</v>
          </cell>
          <cell r="T834">
            <v>120477</v>
          </cell>
          <cell r="U834">
            <v>120477</v>
          </cell>
          <cell r="V834">
            <v>120477</v>
          </cell>
          <cell r="W834">
            <v>1445724</v>
          </cell>
          <cell r="Y834">
            <v>120477</v>
          </cell>
          <cell r="Z834">
            <v>120477</v>
          </cell>
          <cell r="AA834">
            <v>120477</v>
          </cell>
          <cell r="AB834">
            <v>120477</v>
          </cell>
          <cell r="AC834">
            <v>120477</v>
          </cell>
          <cell r="AD834">
            <v>120477</v>
          </cell>
          <cell r="AE834">
            <v>120477</v>
          </cell>
          <cell r="AF834">
            <v>120477</v>
          </cell>
          <cell r="AG834">
            <v>120477</v>
          </cell>
          <cell r="AH834">
            <v>120477</v>
          </cell>
          <cell r="AI834">
            <v>120477</v>
          </cell>
          <cell r="AJ834">
            <v>120477</v>
          </cell>
          <cell r="AK834">
            <v>1445724</v>
          </cell>
        </row>
        <row r="835">
          <cell r="E835">
            <v>62137</v>
          </cell>
          <cell r="F835" t="str">
            <v>PO.24074-2015 CONTAINER RACK 15278</v>
          </cell>
          <cell r="G835">
            <v>10</v>
          </cell>
          <cell r="H835" t="str">
            <v>OPE.B15.KEL2</v>
          </cell>
          <cell r="I835">
            <v>15278</v>
          </cell>
          <cell r="J835">
            <v>42192</v>
          </cell>
          <cell r="K835">
            <v>45838</v>
          </cell>
          <cell r="L835">
            <v>6</v>
          </cell>
          <cell r="M835">
            <v>120</v>
          </cell>
          <cell r="N835">
            <v>114</v>
          </cell>
          <cell r="O835">
            <v>14650000</v>
          </cell>
          <cell r="P835">
            <v>11204359</v>
          </cell>
          <cell r="Q835">
            <v>120477</v>
          </cell>
          <cell r="R835">
            <v>1084293</v>
          </cell>
          <cell r="T835">
            <v>120477</v>
          </cell>
          <cell r="U835">
            <v>120477</v>
          </cell>
          <cell r="V835">
            <v>120477</v>
          </cell>
          <cell r="W835">
            <v>1445724</v>
          </cell>
          <cell r="Y835">
            <v>120477</v>
          </cell>
          <cell r="Z835">
            <v>120477</v>
          </cell>
          <cell r="AA835">
            <v>120477</v>
          </cell>
          <cell r="AB835">
            <v>120477</v>
          </cell>
          <cell r="AC835">
            <v>120477</v>
          </cell>
          <cell r="AD835">
            <v>120477</v>
          </cell>
          <cell r="AE835">
            <v>120477</v>
          </cell>
          <cell r="AF835">
            <v>120477</v>
          </cell>
          <cell r="AG835">
            <v>120477</v>
          </cell>
          <cell r="AH835">
            <v>120477</v>
          </cell>
          <cell r="AI835">
            <v>120477</v>
          </cell>
          <cell r="AJ835">
            <v>120477</v>
          </cell>
          <cell r="AK835">
            <v>1445724</v>
          </cell>
        </row>
        <row r="836">
          <cell r="E836">
            <v>62138</v>
          </cell>
          <cell r="F836" t="str">
            <v>PO.24074-2015 CONTAINER RACK 15277</v>
          </cell>
          <cell r="G836">
            <v>10</v>
          </cell>
          <cell r="H836" t="str">
            <v>OPE.B15.KEL2</v>
          </cell>
          <cell r="I836">
            <v>15277</v>
          </cell>
          <cell r="J836">
            <v>42192</v>
          </cell>
          <cell r="K836">
            <v>45838</v>
          </cell>
          <cell r="L836">
            <v>6</v>
          </cell>
          <cell r="M836">
            <v>120</v>
          </cell>
          <cell r="N836">
            <v>114</v>
          </cell>
          <cell r="O836">
            <v>14650000</v>
          </cell>
          <cell r="P836">
            <v>11204359</v>
          </cell>
          <cell r="Q836">
            <v>120477</v>
          </cell>
          <cell r="R836">
            <v>1084293</v>
          </cell>
          <cell r="T836">
            <v>120477</v>
          </cell>
          <cell r="U836">
            <v>120477</v>
          </cell>
          <cell r="V836">
            <v>120477</v>
          </cell>
          <cell r="W836">
            <v>1445724</v>
          </cell>
          <cell r="Y836">
            <v>120477</v>
          </cell>
          <cell r="Z836">
            <v>120477</v>
          </cell>
          <cell r="AA836">
            <v>120477</v>
          </cell>
          <cell r="AB836">
            <v>120477</v>
          </cell>
          <cell r="AC836">
            <v>120477</v>
          </cell>
          <cell r="AD836">
            <v>120477</v>
          </cell>
          <cell r="AE836">
            <v>120477</v>
          </cell>
          <cell r="AF836">
            <v>120477</v>
          </cell>
          <cell r="AG836">
            <v>120477</v>
          </cell>
          <cell r="AH836">
            <v>120477</v>
          </cell>
          <cell r="AI836">
            <v>120477</v>
          </cell>
          <cell r="AJ836">
            <v>120477</v>
          </cell>
          <cell r="AK836">
            <v>1445724</v>
          </cell>
        </row>
        <row r="837">
          <cell r="E837">
            <v>62139</v>
          </cell>
          <cell r="F837" t="str">
            <v>PO.24074-2015 CONTAINER RACK 15276</v>
          </cell>
          <cell r="G837">
            <v>10</v>
          </cell>
          <cell r="H837" t="str">
            <v>OPE.B15.KEL2</v>
          </cell>
          <cell r="I837">
            <v>15276</v>
          </cell>
          <cell r="J837">
            <v>42192</v>
          </cell>
          <cell r="K837">
            <v>45838</v>
          </cell>
          <cell r="L837">
            <v>6</v>
          </cell>
          <cell r="M837">
            <v>120</v>
          </cell>
          <cell r="N837">
            <v>114</v>
          </cell>
          <cell r="O837">
            <v>14650000</v>
          </cell>
          <cell r="P837">
            <v>11204359</v>
          </cell>
          <cell r="Q837">
            <v>120477</v>
          </cell>
          <cell r="R837">
            <v>1084293</v>
          </cell>
          <cell r="T837">
            <v>120477</v>
          </cell>
          <cell r="U837">
            <v>120477</v>
          </cell>
          <cell r="V837">
            <v>120477</v>
          </cell>
          <cell r="W837">
            <v>1445724</v>
          </cell>
          <cell r="Y837">
            <v>120477</v>
          </cell>
          <cell r="Z837">
            <v>120477</v>
          </cell>
          <cell r="AA837">
            <v>120477</v>
          </cell>
          <cell r="AB837">
            <v>120477</v>
          </cell>
          <cell r="AC837">
            <v>120477</v>
          </cell>
          <cell r="AD837">
            <v>120477</v>
          </cell>
          <cell r="AE837">
            <v>120477</v>
          </cell>
          <cell r="AF837">
            <v>120477</v>
          </cell>
          <cell r="AG837">
            <v>120477</v>
          </cell>
          <cell r="AH837">
            <v>120477</v>
          </cell>
          <cell r="AI837">
            <v>120477</v>
          </cell>
          <cell r="AJ837">
            <v>120477</v>
          </cell>
          <cell r="AK837">
            <v>1445724</v>
          </cell>
        </row>
        <row r="838">
          <cell r="E838">
            <v>62140</v>
          </cell>
          <cell r="F838" t="str">
            <v>PO.24074-2015 CONTAINER RACK 15275</v>
          </cell>
          <cell r="G838">
            <v>10</v>
          </cell>
          <cell r="H838" t="str">
            <v>OPE.B15.KEL2</v>
          </cell>
          <cell r="I838">
            <v>15275</v>
          </cell>
          <cell r="J838">
            <v>42192</v>
          </cell>
          <cell r="K838">
            <v>45838</v>
          </cell>
          <cell r="L838">
            <v>6</v>
          </cell>
          <cell r="M838">
            <v>120</v>
          </cell>
          <cell r="N838">
            <v>114</v>
          </cell>
          <cell r="O838">
            <v>14650000</v>
          </cell>
          <cell r="P838">
            <v>11204359</v>
          </cell>
          <cell r="Q838">
            <v>120477</v>
          </cell>
          <cell r="R838">
            <v>1084293</v>
          </cell>
          <cell r="T838">
            <v>120477</v>
          </cell>
          <cell r="U838">
            <v>120477</v>
          </cell>
          <cell r="V838">
            <v>120477</v>
          </cell>
          <cell r="W838">
            <v>1445724</v>
          </cell>
          <cell r="Y838">
            <v>120477</v>
          </cell>
          <cell r="Z838">
            <v>120477</v>
          </cell>
          <cell r="AA838">
            <v>120477</v>
          </cell>
          <cell r="AB838">
            <v>120477</v>
          </cell>
          <cell r="AC838">
            <v>120477</v>
          </cell>
          <cell r="AD838">
            <v>120477</v>
          </cell>
          <cell r="AE838">
            <v>120477</v>
          </cell>
          <cell r="AF838">
            <v>120477</v>
          </cell>
          <cell r="AG838">
            <v>120477</v>
          </cell>
          <cell r="AH838">
            <v>120477</v>
          </cell>
          <cell r="AI838">
            <v>120477</v>
          </cell>
          <cell r="AJ838">
            <v>120477</v>
          </cell>
          <cell r="AK838">
            <v>1445724</v>
          </cell>
        </row>
        <row r="839">
          <cell r="E839">
            <v>62141</v>
          </cell>
          <cell r="F839" t="str">
            <v>PO.24074-2015 CONTAINER RACK 15274</v>
          </cell>
          <cell r="G839">
            <v>10</v>
          </cell>
          <cell r="H839" t="str">
            <v>OPE.B15.KEL2</v>
          </cell>
          <cell r="I839">
            <v>15274</v>
          </cell>
          <cell r="J839">
            <v>42192</v>
          </cell>
          <cell r="K839">
            <v>45838</v>
          </cell>
          <cell r="L839">
            <v>6</v>
          </cell>
          <cell r="M839">
            <v>120</v>
          </cell>
          <cell r="N839">
            <v>114</v>
          </cell>
          <cell r="O839">
            <v>14650000</v>
          </cell>
          <cell r="P839">
            <v>11204359</v>
          </cell>
          <cell r="Q839">
            <v>120477</v>
          </cell>
          <cell r="R839">
            <v>1084293</v>
          </cell>
          <cell r="T839">
            <v>120477</v>
          </cell>
          <cell r="U839">
            <v>120477</v>
          </cell>
          <cell r="V839">
            <v>120477</v>
          </cell>
          <cell r="W839">
            <v>1445724</v>
          </cell>
          <cell r="Y839">
            <v>120477</v>
          </cell>
          <cell r="Z839">
            <v>120477</v>
          </cell>
          <cell r="AA839">
            <v>120477</v>
          </cell>
          <cell r="AB839">
            <v>120477</v>
          </cell>
          <cell r="AC839">
            <v>120477</v>
          </cell>
          <cell r="AD839">
            <v>120477</v>
          </cell>
          <cell r="AE839">
            <v>120477</v>
          </cell>
          <cell r="AF839">
            <v>120477</v>
          </cell>
          <cell r="AG839">
            <v>120477</v>
          </cell>
          <cell r="AH839">
            <v>120477</v>
          </cell>
          <cell r="AI839">
            <v>120477</v>
          </cell>
          <cell r="AJ839">
            <v>120477</v>
          </cell>
          <cell r="AK839">
            <v>1445724</v>
          </cell>
        </row>
        <row r="840">
          <cell r="E840">
            <v>62142</v>
          </cell>
          <cell r="F840" t="str">
            <v>PO.24074-2015 CONTAINER RACK 15273</v>
          </cell>
          <cell r="G840">
            <v>10</v>
          </cell>
          <cell r="H840" t="str">
            <v>OPE.B15.KEL2</v>
          </cell>
          <cell r="I840">
            <v>15273</v>
          </cell>
          <cell r="J840">
            <v>42192</v>
          </cell>
          <cell r="K840">
            <v>45838</v>
          </cell>
          <cell r="L840">
            <v>6</v>
          </cell>
          <cell r="M840">
            <v>120</v>
          </cell>
          <cell r="N840">
            <v>114</v>
          </cell>
          <cell r="O840">
            <v>14650000</v>
          </cell>
          <cell r="P840">
            <v>11204359</v>
          </cell>
          <cell r="Q840">
            <v>120477</v>
          </cell>
          <cell r="R840">
            <v>1084293</v>
          </cell>
          <cell r="T840">
            <v>120477</v>
          </cell>
          <cell r="U840">
            <v>120477</v>
          </cell>
          <cell r="V840">
            <v>120477</v>
          </cell>
          <cell r="W840">
            <v>1445724</v>
          </cell>
          <cell r="Y840">
            <v>120477</v>
          </cell>
          <cell r="Z840">
            <v>120477</v>
          </cell>
          <cell r="AA840">
            <v>120477</v>
          </cell>
          <cell r="AB840">
            <v>120477</v>
          </cell>
          <cell r="AC840">
            <v>120477</v>
          </cell>
          <cell r="AD840">
            <v>120477</v>
          </cell>
          <cell r="AE840">
            <v>120477</v>
          </cell>
          <cell r="AF840">
            <v>120477</v>
          </cell>
          <cell r="AG840">
            <v>120477</v>
          </cell>
          <cell r="AH840">
            <v>120477</v>
          </cell>
          <cell r="AI840">
            <v>120477</v>
          </cell>
          <cell r="AJ840">
            <v>120477</v>
          </cell>
          <cell r="AK840">
            <v>1445724</v>
          </cell>
        </row>
        <row r="841">
          <cell r="E841">
            <v>62143</v>
          </cell>
          <cell r="F841" t="str">
            <v>PO.24074-2015 CONTAINER RACK 15272</v>
          </cell>
          <cell r="G841">
            <v>10</v>
          </cell>
          <cell r="H841" t="str">
            <v>OPE.B15.KEL2</v>
          </cell>
          <cell r="I841">
            <v>15272</v>
          </cell>
          <cell r="J841">
            <v>42192</v>
          </cell>
          <cell r="K841">
            <v>45838</v>
          </cell>
          <cell r="L841">
            <v>6</v>
          </cell>
          <cell r="M841">
            <v>120</v>
          </cell>
          <cell r="N841">
            <v>114</v>
          </cell>
          <cell r="O841">
            <v>14650000</v>
          </cell>
          <cell r="P841">
            <v>11204359</v>
          </cell>
          <cell r="Q841">
            <v>120477</v>
          </cell>
          <cell r="R841">
            <v>1084293</v>
          </cell>
          <cell r="T841">
            <v>120477</v>
          </cell>
          <cell r="U841">
            <v>120477</v>
          </cell>
          <cell r="V841">
            <v>120477</v>
          </cell>
          <cell r="W841">
            <v>1445724</v>
          </cell>
          <cell r="Y841">
            <v>120477</v>
          </cell>
          <cell r="Z841">
            <v>120477</v>
          </cell>
          <cell r="AA841">
            <v>120477</v>
          </cell>
          <cell r="AB841">
            <v>120477</v>
          </cell>
          <cell r="AC841">
            <v>120477</v>
          </cell>
          <cell r="AD841">
            <v>120477</v>
          </cell>
          <cell r="AE841">
            <v>120477</v>
          </cell>
          <cell r="AF841">
            <v>120477</v>
          </cell>
          <cell r="AG841">
            <v>120477</v>
          </cell>
          <cell r="AH841">
            <v>120477</v>
          </cell>
          <cell r="AI841">
            <v>120477</v>
          </cell>
          <cell r="AJ841">
            <v>120477</v>
          </cell>
          <cell r="AK841">
            <v>1445724</v>
          </cell>
        </row>
        <row r="842">
          <cell r="E842">
            <v>62144</v>
          </cell>
          <cell r="F842" t="str">
            <v>PO.24074-2015 CONTAINER RACK 15271</v>
          </cell>
          <cell r="G842">
            <v>10</v>
          </cell>
          <cell r="H842" t="str">
            <v>OPE.B15.KEL2</v>
          </cell>
          <cell r="I842">
            <v>15271</v>
          </cell>
          <cell r="J842">
            <v>42192</v>
          </cell>
          <cell r="K842">
            <v>45838</v>
          </cell>
          <cell r="L842">
            <v>6</v>
          </cell>
          <cell r="M842">
            <v>120</v>
          </cell>
          <cell r="N842">
            <v>114</v>
          </cell>
          <cell r="O842">
            <v>14650000</v>
          </cell>
          <cell r="P842">
            <v>11204359</v>
          </cell>
          <cell r="Q842">
            <v>120477</v>
          </cell>
          <cell r="R842">
            <v>1084293</v>
          </cell>
          <cell r="T842">
            <v>120477</v>
          </cell>
          <cell r="U842">
            <v>120477</v>
          </cell>
          <cell r="V842">
            <v>120477</v>
          </cell>
          <cell r="W842">
            <v>1445724</v>
          </cell>
          <cell r="Y842">
            <v>120477</v>
          </cell>
          <cell r="Z842">
            <v>120477</v>
          </cell>
          <cell r="AA842">
            <v>120477</v>
          </cell>
          <cell r="AB842">
            <v>120477</v>
          </cell>
          <cell r="AC842">
            <v>120477</v>
          </cell>
          <cell r="AD842">
            <v>120477</v>
          </cell>
          <cell r="AE842">
            <v>120477</v>
          </cell>
          <cell r="AF842">
            <v>120477</v>
          </cell>
          <cell r="AG842">
            <v>120477</v>
          </cell>
          <cell r="AH842">
            <v>120477</v>
          </cell>
          <cell r="AI842">
            <v>120477</v>
          </cell>
          <cell r="AJ842">
            <v>120477</v>
          </cell>
          <cell r="AK842">
            <v>1445724</v>
          </cell>
        </row>
        <row r="843">
          <cell r="E843">
            <v>62145</v>
          </cell>
          <cell r="F843" t="str">
            <v>PO.24074-2015 CONTAINER RACK 15270</v>
          </cell>
          <cell r="G843">
            <v>10</v>
          </cell>
          <cell r="H843" t="str">
            <v>OPE.B15.KEL2</v>
          </cell>
          <cell r="I843">
            <v>15270</v>
          </cell>
          <cell r="J843">
            <v>42192</v>
          </cell>
          <cell r="K843">
            <v>45838</v>
          </cell>
          <cell r="L843">
            <v>6</v>
          </cell>
          <cell r="M843">
            <v>120</v>
          </cell>
          <cell r="N843">
            <v>114</v>
          </cell>
          <cell r="O843">
            <v>14650000</v>
          </cell>
          <cell r="P843">
            <v>11204359</v>
          </cell>
          <cell r="Q843">
            <v>120477</v>
          </cell>
          <cell r="R843">
            <v>1084293</v>
          </cell>
          <cell r="T843">
            <v>120477</v>
          </cell>
          <cell r="U843">
            <v>120477</v>
          </cell>
          <cell r="V843">
            <v>120477</v>
          </cell>
          <cell r="W843">
            <v>1445724</v>
          </cell>
          <cell r="Y843">
            <v>120477</v>
          </cell>
          <cell r="Z843">
            <v>120477</v>
          </cell>
          <cell r="AA843">
            <v>120477</v>
          </cell>
          <cell r="AB843">
            <v>120477</v>
          </cell>
          <cell r="AC843">
            <v>120477</v>
          </cell>
          <cell r="AD843">
            <v>120477</v>
          </cell>
          <cell r="AE843">
            <v>120477</v>
          </cell>
          <cell r="AF843">
            <v>120477</v>
          </cell>
          <cell r="AG843">
            <v>120477</v>
          </cell>
          <cell r="AH843">
            <v>120477</v>
          </cell>
          <cell r="AI843">
            <v>120477</v>
          </cell>
          <cell r="AJ843">
            <v>120477</v>
          </cell>
          <cell r="AK843">
            <v>1445724</v>
          </cell>
        </row>
        <row r="844">
          <cell r="E844">
            <v>62146</v>
          </cell>
          <cell r="F844" t="str">
            <v>PO.24074-2015 CONTAINER RACK 15269</v>
          </cell>
          <cell r="G844">
            <v>10</v>
          </cell>
          <cell r="H844" t="str">
            <v>OPE.B15.KEL2</v>
          </cell>
          <cell r="I844">
            <v>15269</v>
          </cell>
          <cell r="J844">
            <v>42192</v>
          </cell>
          <cell r="K844">
            <v>45838</v>
          </cell>
          <cell r="L844">
            <v>6</v>
          </cell>
          <cell r="M844">
            <v>120</v>
          </cell>
          <cell r="N844">
            <v>114</v>
          </cell>
          <cell r="O844">
            <v>14650000</v>
          </cell>
          <cell r="P844">
            <v>11204359</v>
          </cell>
          <cell r="Q844">
            <v>120477</v>
          </cell>
          <cell r="R844">
            <v>1084293</v>
          </cell>
          <cell r="T844">
            <v>120477</v>
          </cell>
          <cell r="U844">
            <v>120477</v>
          </cell>
          <cell r="V844">
            <v>120477</v>
          </cell>
          <cell r="W844">
            <v>1445724</v>
          </cell>
          <cell r="Y844">
            <v>120477</v>
          </cell>
          <cell r="Z844">
            <v>120477</v>
          </cell>
          <cell r="AA844">
            <v>120477</v>
          </cell>
          <cell r="AB844">
            <v>120477</v>
          </cell>
          <cell r="AC844">
            <v>120477</v>
          </cell>
          <cell r="AD844">
            <v>120477</v>
          </cell>
          <cell r="AE844">
            <v>120477</v>
          </cell>
          <cell r="AF844">
            <v>120477</v>
          </cell>
          <cell r="AG844">
            <v>120477</v>
          </cell>
          <cell r="AH844">
            <v>120477</v>
          </cell>
          <cell r="AI844">
            <v>120477</v>
          </cell>
          <cell r="AJ844">
            <v>120477</v>
          </cell>
          <cell r="AK844">
            <v>1445724</v>
          </cell>
        </row>
        <row r="845">
          <cell r="E845">
            <v>62147</v>
          </cell>
          <cell r="F845" t="str">
            <v>PO.24074-2015 CONTAINER RACK 15268</v>
          </cell>
          <cell r="G845">
            <v>10</v>
          </cell>
          <cell r="H845" t="str">
            <v>OPE.B15.KEL2</v>
          </cell>
          <cell r="I845">
            <v>15268</v>
          </cell>
          <cell r="J845">
            <v>42192</v>
          </cell>
          <cell r="K845">
            <v>45838</v>
          </cell>
          <cell r="L845">
            <v>6</v>
          </cell>
          <cell r="M845">
            <v>120</v>
          </cell>
          <cell r="N845">
            <v>114</v>
          </cell>
          <cell r="O845">
            <v>14650000</v>
          </cell>
          <cell r="P845">
            <v>11204359</v>
          </cell>
          <cell r="Q845">
            <v>120477</v>
          </cell>
          <cell r="R845">
            <v>1084293</v>
          </cell>
          <cell r="T845">
            <v>120477</v>
          </cell>
          <cell r="U845">
            <v>120477</v>
          </cell>
          <cell r="V845">
            <v>120477</v>
          </cell>
          <cell r="W845">
            <v>1445724</v>
          </cell>
          <cell r="Y845">
            <v>120477</v>
          </cell>
          <cell r="Z845">
            <v>120477</v>
          </cell>
          <cell r="AA845">
            <v>120477</v>
          </cell>
          <cell r="AB845">
            <v>120477</v>
          </cell>
          <cell r="AC845">
            <v>120477</v>
          </cell>
          <cell r="AD845">
            <v>120477</v>
          </cell>
          <cell r="AE845">
            <v>120477</v>
          </cell>
          <cell r="AF845">
            <v>120477</v>
          </cell>
          <cell r="AG845">
            <v>120477</v>
          </cell>
          <cell r="AH845">
            <v>120477</v>
          </cell>
          <cell r="AI845">
            <v>120477</v>
          </cell>
          <cell r="AJ845">
            <v>120477</v>
          </cell>
          <cell r="AK845">
            <v>1445724</v>
          </cell>
        </row>
        <row r="846">
          <cell r="E846">
            <v>63853</v>
          </cell>
          <cell r="F846" t="str">
            <v>PO.24946-2015 CONTAINER RACK 15307</v>
          </cell>
          <cell r="G846">
            <v>10</v>
          </cell>
          <cell r="H846" t="str">
            <v>OPE.B15.KEL2</v>
          </cell>
          <cell r="I846">
            <v>15307</v>
          </cell>
          <cell r="J846">
            <v>42293</v>
          </cell>
          <cell r="K846">
            <v>45930</v>
          </cell>
          <cell r="L846">
            <v>3</v>
          </cell>
          <cell r="M846">
            <v>120</v>
          </cell>
          <cell r="N846">
            <v>117</v>
          </cell>
          <cell r="O846">
            <v>12150000</v>
          </cell>
          <cell r="P846">
            <v>9657692</v>
          </cell>
          <cell r="Q846">
            <v>100601</v>
          </cell>
          <cell r="R846">
            <v>905409</v>
          </cell>
          <cell r="T846">
            <v>100601</v>
          </cell>
          <cell r="U846">
            <v>100601</v>
          </cell>
          <cell r="V846">
            <v>100601</v>
          </cell>
          <cell r="W846">
            <v>1207212</v>
          </cell>
          <cell r="Y846">
            <v>100601</v>
          </cell>
          <cell r="Z846">
            <v>100601</v>
          </cell>
          <cell r="AA846">
            <v>100601</v>
          </cell>
          <cell r="AB846">
            <v>100601</v>
          </cell>
          <cell r="AC846">
            <v>100601</v>
          </cell>
          <cell r="AD846">
            <v>100601</v>
          </cell>
          <cell r="AE846">
            <v>100601</v>
          </cell>
          <cell r="AF846">
            <v>100601</v>
          </cell>
          <cell r="AG846">
            <v>100601</v>
          </cell>
          <cell r="AH846">
            <v>100601</v>
          </cell>
          <cell r="AI846">
            <v>100601</v>
          </cell>
          <cell r="AJ846">
            <v>100601</v>
          </cell>
          <cell r="AK846">
            <v>1207212</v>
          </cell>
        </row>
        <row r="847">
          <cell r="E847">
            <v>63854</v>
          </cell>
          <cell r="F847" t="str">
            <v>PO.24946-2015 CONTAINER RACK 15306</v>
          </cell>
          <cell r="G847">
            <v>10</v>
          </cell>
          <cell r="H847" t="str">
            <v>OPE.B15.KEL2</v>
          </cell>
          <cell r="I847">
            <v>15306</v>
          </cell>
          <cell r="J847">
            <v>42293</v>
          </cell>
          <cell r="K847">
            <v>45930</v>
          </cell>
          <cell r="L847">
            <v>3</v>
          </cell>
          <cell r="M847">
            <v>120</v>
          </cell>
          <cell r="N847">
            <v>117</v>
          </cell>
          <cell r="O847">
            <v>12150000</v>
          </cell>
          <cell r="P847">
            <v>9657692</v>
          </cell>
          <cell r="Q847">
            <v>100601</v>
          </cell>
          <cell r="R847">
            <v>905409</v>
          </cell>
          <cell r="T847">
            <v>100601</v>
          </cell>
          <cell r="U847">
            <v>100601</v>
          </cell>
          <cell r="V847">
            <v>100601</v>
          </cell>
          <cell r="W847">
            <v>1207212</v>
          </cell>
          <cell r="Y847">
            <v>100601</v>
          </cell>
          <cell r="Z847">
            <v>100601</v>
          </cell>
          <cell r="AA847">
            <v>100601</v>
          </cell>
          <cell r="AB847">
            <v>100601</v>
          </cell>
          <cell r="AC847">
            <v>100601</v>
          </cell>
          <cell r="AD847">
            <v>100601</v>
          </cell>
          <cell r="AE847">
            <v>100601</v>
          </cell>
          <cell r="AF847">
            <v>100601</v>
          </cell>
          <cell r="AG847">
            <v>100601</v>
          </cell>
          <cell r="AH847">
            <v>100601</v>
          </cell>
          <cell r="AI847">
            <v>100601</v>
          </cell>
          <cell r="AJ847">
            <v>100601</v>
          </cell>
          <cell r="AK847">
            <v>1207212</v>
          </cell>
        </row>
        <row r="848">
          <cell r="E848">
            <v>63855</v>
          </cell>
          <cell r="F848" t="str">
            <v>PO.24946-2015 CONTAINER RACK 15305</v>
          </cell>
          <cell r="G848">
            <v>10</v>
          </cell>
          <cell r="H848" t="str">
            <v>OPE.B15.KEL2</v>
          </cell>
          <cell r="I848">
            <v>15305</v>
          </cell>
          <cell r="J848">
            <v>42293</v>
          </cell>
          <cell r="K848">
            <v>45930</v>
          </cell>
          <cell r="L848">
            <v>3</v>
          </cell>
          <cell r="M848">
            <v>120</v>
          </cell>
          <cell r="N848">
            <v>117</v>
          </cell>
          <cell r="O848">
            <v>12150000</v>
          </cell>
          <cell r="P848">
            <v>9657692</v>
          </cell>
          <cell r="Q848">
            <v>100601</v>
          </cell>
          <cell r="R848">
            <v>905409</v>
          </cell>
          <cell r="T848">
            <v>100601</v>
          </cell>
          <cell r="U848">
            <v>100601</v>
          </cell>
          <cell r="V848">
            <v>100601</v>
          </cell>
          <cell r="W848">
            <v>1207212</v>
          </cell>
          <cell r="Y848">
            <v>100601</v>
          </cell>
          <cell r="Z848">
            <v>100601</v>
          </cell>
          <cell r="AA848">
            <v>100601</v>
          </cell>
          <cell r="AB848">
            <v>100601</v>
          </cell>
          <cell r="AC848">
            <v>100601</v>
          </cell>
          <cell r="AD848">
            <v>100601</v>
          </cell>
          <cell r="AE848">
            <v>100601</v>
          </cell>
          <cell r="AF848">
            <v>100601</v>
          </cell>
          <cell r="AG848">
            <v>100601</v>
          </cell>
          <cell r="AH848">
            <v>100601</v>
          </cell>
          <cell r="AI848">
            <v>100601</v>
          </cell>
          <cell r="AJ848">
            <v>100601</v>
          </cell>
          <cell r="AK848">
            <v>1207212</v>
          </cell>
        </row>
        <row r="849">
          <cell r="E849">
            <v>63856</v>
          </cell>
          <cell r="F849" t="str">
            <v>PO.24946-2015 CONTAINER RACK 15304</v>
          </cell>
          <cell r="G849">
            <v>10</v>
          </cell>
          <cell r="H849" t="str">
            <v>OPE.B15.KEL2</v>
          </cell>
          <cell r="I849">
            <v>15304</v>
          </cell>
          <cell r="J849">
            <v>42293</v>
          </cell>
          <cell r="K849">
            <v>45930</v>
          </cell>
          <cell r="L849">
            <v>3</v>
          </cell>
          <cell r="M849">
            <v>120</v>
          </cell>
          <cell r="N849">
            <v>117</v>
          </cell>
          <cell r="O849">
            <v>12150000</v>
          </cell>
          <cell r="P849">
            <v>9657692</v>
          </cell>
          <cell r="Q849">
            <v>100601</v>
          </cell>
          <cell r="R849">
            <v>905409</v>
          </cell>
          <cell r="T849">
            <v>100601</v>
          </cell>
          <cell r="U849">
            <v>100601</v>
          </cell>
          <cell r="V849">
            <v>100601</v>
          </cell>
          <cell r="W849">
            <v>1207212</v>
          </cell>
          <cell r="Y849">
            <v>100601</v>
          </cell>
          <cell r="Z849">
            <v>100601</v>
          </cell>
          <cell r="AA849">
            <v>100601</v>
          </cell>
          <cell r="AB849">
            <v>100601</v>
          </cell>
          <cell r="AC849">
            <v>100601</v>
          </cell>
          <cell r="AD849">
            <v>100601</v>
          </cell>
          <cell r="AE849">
            <v>100601</v>
          </cell>
          <cell r="AF849">
            <v>100601</v>
          </cell>
          <cell r="AG849">
            <v>100601</v>
          </cell>
          <cell r="AH849">
            <v>100601</v>
          </cell>
          <cell r="AI849">
            <v>100601</v>
          </cell>
          <cell r="AJ849">
            <v>100601</v>
          </cell>
          <cell r="AK849">
            <v>1207212</v>
          </cell>
        </row>
        <row r="850">
          <cell r="E850">
            <v>63857</v>
          </cell>
          <cell r="F850" t="str">
            <v>PO.24946-2015 CONTAINER RACK 15303</v>
          </cell>
          <cell r="G850">
            <v>10</v>
          </cell>
          <cell r="H850" t="str">
            <v>OPE.B15.KEL2</v>
          </cell>
          <cell r="I850">
            <v>15303</v>
          </cell>
          <cell r="J850">
            <v>42293</v>
          </cell>
          <cell r="K850">
            <v>45930</v>
          </cell>
          <cell r="L850">
            <v>3</v>
          </cell>
          <cell r="M850">
            <v>120</v>
          </cell>
          <cell r="N850">
            <v>117</v>
          </cell>
          <cell r="O850">
            <v>12150000</v>
          </cell>
          <cell r="P850">
            <v>9657692</v>
          </cell>
          <cell r="Q850">
            <v>100601</v>
          </cell>
          <cell r="R850">
            <v>905409</v>
          </cell>
          <cell r="T850">
            <v>100601</v>
          </cell>
          <cell r="U850">
            <v>100601</v>
          </cell>
          <cell r="V850">
            <v>100601</v>
          </cell>
          <cell r="W850">
            <v>1207212</v>
          </cell>
          <cell r="Y850">
            <v>100601</v>
          </cell>
          <cell r="Z850">
            <v>100601</v>
          </cell>
          <cell r="AA850">
            <v>100601</v>
          </cell>
          <cell r="AB850">
            <v>100601</v>
          </cell>
          <cell r="AC850">
            <v>100601</v>
          </cell>
          <cell r="AD850">
            <v>100601</v>
          </cell>
          <cell r="AE850">
            <v>100601</v>
          </cell>
          <cell r="AF850">
            <v>100601</v>
          </cell>
          <cell r="AG850">
            <v>100601</v>
          </cell>
          <cell r="AH850">
            <v>100601</v>
          </cell>
          <cell r="AI850">
            <v>100601</v>
          </cell>
          <cell r="AJ850">
            <v>100601</v>
          </cell>
          <cell r="AK850">
            <v>1207212</v>
          </cell>
        </row>
        <row r="851">
          <cell r="E851">
            <v>63858</v>
          </cell>
          <cell r="F851" t="str">
            <v>PO.24946-2015 CONTAINER RACK 15302</v>
          </cell>
          <cell r="G851">
            <v>10</v>
          </cell>
          <cell r="H851" t="str">
            <v>OPE.B15.KEL2</v>
          </cell>
          <cell r="I851">
            <v>15302</v>
          </cell>
          <cell r="J851">
            <v>42293</v>
          </cell>
          <cell r="K851">
            <v>45930</v>
          </cell>
          <cell r="L851">
            <v>3</v>
          </cell>
          <cell r="M851">
            <v>120</v>
          </cell>
          <cell r="N851">
            <v>117</v>
          </cell>
          <cell r="O851">
            <v>12150000</v>
          </cell>
          <cell r="P851">
            <v>9657692</v>
          </cell>
          <cell r="Q851">
            <v>100601</v>
          </cell>
          <cell r="R851">
            <v>905409</v>
          </cell>
          <cell r="T851">
            <v>100601</v>
          </cell>
          <cell r="U851">
            <v>100601</v>
          </cell>
          <cell r="V851">
            <v>100601</v>
          </cell>
          <cell r="W851">
            <v>1207212</v>
          </cell>
          <cell r="Y851">
            <v>100601</v>
          </cell>
          <cell r="Z851">
            <v>100601</v>
          </cell>
          <cell r="AA851">
            <v>100601</v>
          </cell>
          <cell r="AB851">
            <v>100601</v>
          </cell>
          <cell r="AC851">
            <v>100601</v>
          </cell>
          <cell r="AD851">
            <v>100601</v>
          </cell>
          <cell r="AE851">
            <v>100601</v>
          </cell>
          <cell r="AF851">
            <v>100601</v>
          </cell>
          <cell r="AG851">
            <v>100601</v>
          </cell>
          <cell r="AH851">
            <v>100601</v>
          </cell>
          <cell r="AI851">
            <v>100601</v>
          </cell>
          <cell r="AJ851">
            <v>100601</v>
          </cell>
          <cell r="AK851">
            <v>1207212</v>
          </cell>
        </row>
        <row r="852">
          <cell r="E852">
            <v>63859</v>
          </cell>
          <cell r="F852" t="str">
            <v>PO.24946-2015 CONTAINER RACK 15301</v>
          </cell>
          <cell r="G852">
            <v>10</v>
          </cell>
          <cell r="H852" t="str">
            <v>OPE.B15.KEL2</v>
          </cell>
          <cell r="I852">
            <v>15301</v>
          </cell>
          <cell r="J852">
            <v>42293</v>
          </cell>
          <cell r="K852">
            <v>45930</v>
          </cell>
          <cell r="L852">
            <v>3</v>
          </cell>
          <cell r="M852">
            <v>120</v>
          </cell>
          <cell r="N852">
            <v>117</v>
          </cell>
          <cell r="O852">
            <v>12150000</v>
          </cell>
          <cell r="P852">
            <v>9657692</v>
          </cell>
          <cell r="Q852">
            <v>100601</v>
          </cell>
          <cell r="R852">
            <v>905409</v>
          </cell>
          <cell r="T852">
            <v>100601</v>
          </cell>
          <cell r="U852">
            <v>100601</v>
          </cell>
          <cell r="V852">
            <v>100601</v>
          </cell>
          <cell r="W852">
            <v>1207212</v>
          </cell>
          <cell r="Y852">
            <v>100601</v>
          </cell>
          <cell r="Z852">
            <v>100601</v>
          </cell>
          <cell r="AA852">
            <v>100601</v>
          </cell>
          <cell r="AB852">
            <v>100601</v>
          </cell>
          <cell r="AC852">
            <v>100601</v>
          </cell>
          <cell r="AD852">
            <v>100601</v>
          </cell>
          <cell r="AE852">
            <v>100601</v>
          </cell>
          <cell r="AF852">
            <v>100601</v>
          </cell>
          <cell r="AG852">
            <v>100601</v>
          </cell>
          <cell r="AH852">
            <v>100601</v>
          </cell>
          <cell r="AI852">
            <v>100601</v>
          </cell>
          <cell r="AJ852">
            <v>100601</v>
          </cell>
          <cell r="AK852">
            <v>1207212</v>
          </cell>
        </row>
        <row r="853">
          <cell r="E853">
            <v>63860</v>
          </cell>
          <cell r="F853" t="str">
            <v>PO.24946-2015 CONTAINER RACK 15300</v>
          </cell>
          <cell r="G853">
            <v>10</v>
          </cell>
          <cell r="H853" t="str">
            <v>OPE.B15.KEL2</v>
          </cell>
          <cell r="I853">
            <v>15300</v>
          </cell>
          <cell r="J853">
            <v>42293</v>
          </cell>
          <cell r="K853">
            <v>45930</v>
          </cell>
          <cell r="L853">
            <v>3</v>
          </cell>
          <cell r="M853">
            <v>120</v>
          </cell>
          <cell r="N853">
            <v>117</v>
          </cell>
          <cell r="O853">
            <v>12150000</v>
          </cell>
          <cell r="P853">
            <v>9657692</v>
          </cell>
          <cell r="Q853">
            <v>100601</v>
          </cell>
          <cell r="R853">
            <v>905409</v>
          </cell>
          <cell r="T853">
            <v>100601</v>
          </cell>
          <cell r="U853">
            <v>100601</v>
          </cell>
          <cell r="V853">
            <v>100601</v>
          </cell>
          <cell r="W853">
            <v>1207212</v>
          </cell>
          <cell r="Y853">
            <v>100601</v>
          </cell>
          <cell r="Z853">
            <v>100601</v>
          </cell>
          <cell r="AA853">
            <v>100601</v>
          </cell>
          <cell r="AB853">
            <v>100601</v>
          </cell>
          <cell r="AC853">
            <v>100601</v>
          </cell>
          <cell r="AD853">
            <v>100601</v>
          </cell>
          <cell r="AE853">
            <v>100601</v>
          </cell>
          <cell r="AF853">
            <v>100601</v>
          </cell>
          <cell r="AG853">
            <v>100601</v>
          </cell>
          <cell r="AH853">
            <v>100601</v>
          </cell>
          <cell r="AI853">
            <v>100601</v>
          </cell>
          <cell r="AJ853">
            <v>100601</v>
          </cell>
          <cell r="AK853">
            <v>1207212</v>
          </cell>
        </row>
        <row r="854">
          <cell r="E854">
            <v>63861</v>
          </cell>
          <cell r="F854" t="str">
            <v>PO.24946-2015 CONTAINER RACK 15299</v>
          </cell>
          <cell r="G854">
            <v>10</v>
          </cell>
          <cell r="H854" t="str">
            <v>OPE.B15.KEL2</v>
          </cell>
          <cell r="I854">
            <v>15299</v>
          </cell>
          <cell r="J854">
            <v>42293</v>
          </cell>
          <cell r="K854">
            <v>45930</v>
          </cell>
          <cell r="L854">
            <v>3</v>
          </cell>
          <cell r="M854">
            <v>120</v>
          </cell>
          <cell r="N854">
            <v>117</v>
          </cell>
          <cell r="O854">
            <v>12150000</v>
          </cell>
          <cell r="P854">
            <v>9657692</v>
          </cell>
          <cell r="Q854">
            <v>100601</v>
          </cell>
          <cell r="R854">
            <v>905409</v>
          </cell>
          <cell r="T854">
            <v>100601</v>
          </cell>
          <cell r="U854">
            <v>100601</v>
          </cell>
          <cell r="V854">
            <v>100601</v>
          </cell>
          <cell r="W854">
            <v>1207212</v>
          </cell>
          <cell r="Y854">
            <v>100601</v>
          </cell>
          <cell r="Z854">
            <v>100601</v>
          </cell>
          <cell r="AA854">
            <v>100601</v>
          </cell>
          <cell r="AB854">
            <v>100601</v>
          </cell>
          <cell r="AC854">
            <v>100601</v>
          </cell>
          <cell r="AD854">
            <v>100601</v>
          </cell>
          <cell r="AE854">
            <v>100601</v>
          </cell>
          <cell r="AF854">
            <v>100601</v>
          </cell>
          <cell r="AG854">
            <v>100601</v>
          </cell>
          <cell r="AH854">
            <v>100601</v>
          </cell>
          <cell r="AI854">
            <v>100601</v>
          </cell>
          <cell r="AJ854">
            <v>100601</v>
          </cell>
          <cell r="AK854">
            <v>1207212</v>
          </cell>
        </row>
        <row r="855">
          <cell r="E855">
            <v>63862</v>
          </cell>
          <cell r="F855" t="str">
            <v>PO.24946-2015 CONTAINER RACK 15298</v>
          </cell>
          <cell r="G855">
            <v>10</v>
          </cell>
          <cell r="H855" t="str">
            <v>OPE.B15.KEL2</v>
          </cell>
          <cell r="I855">
            <v>15298</v>
          </cell>
          <cell r="J855">
            <v>42293</v>
          </cell>
          <cell r="K855">
            <v>45930</v>
          </cell>
          <cell r="L855">
            <v>3</v>
          </cell>
          <cell r="M855">
            <v>120</v>
          </cell>
          <cell r="N855">
            <v>117</v>
          </cell>
          <cell r="O855">
            <v>12150000</v>
          </cell>
          <cell r="P855">
            <v>9657692</v>
          </cell>
          <cell r="Q855">
            <v>100601</v>
          </cell>
          <cell r="R855">
            <v>905409</v>
          </cell>
          <cell r="T855">
            <v>100601</v>
          </cell>
          <cell r="U855">
            <v>100601</v>
          </cell>
          <cell r="V855">
            <v>100601</v>
          </cell>
          <cell r="W855">
            <v>1207212</v>
          </cell>
          <cell r="Y855">
            <v>100601</v>
          </cell>
          <cell r="Z855">
            <v>100601</v>
          </cell>
          <cell r="AA855">
            <v>100601</v>
          </cell>
          <cell r="AB855">
            <v>100601</v>
          </cell>
          <cell r="AC855">
            <v>100601</v>
          </cell>
          <cell r="AD855">
            <v>100601</v>
          </cell>
          <cell r="AE855">
            <v>100601</v>
          </cell>
          <cell r="AF855">
            <v>100601</v>
          </cell>
          <cell r="AG855">
            <v>100601</v>
          </cell>
          <cell r="AH855">
            <v>100601</v>
          </cell>
          <cell r="AI855">
            <v>100601</v>
          </cell>
          <cell r="AJ855">
            <v>100601</v>
          </cell>
          <cell r="AK855">
            <v>1207212</v>
          </cell>
        </row>
        <row r="856">
          <cell r="E856">
            <v>63863</v>
          </cell>
          <cell r="F856" t="str">
            <v>PO.24946-2015 CONTAINER RACK 15297</v>
          </cell>
          <cell r="G856">
            <v>10</v>
          </cell>
          <cell r="H856" t="str">
            <v>OPE.B15.KEL2</v>
          </cell>
          <cell r="I856">
            <v>15297</v>
          </cell>
          <cell r="J856">
            <v>42293</v>
          </cell>
          <cell r="K856">
            <v>45930</v>
          </cell>
          <cell r="L856">
            <v>3</v>
          </cell>
          <cell r="M856">
            <v>120</v>
          </cell>
          <cell r="N856">
            <v>117</v>
          </cell>
          <cell r="O856">
            <v>12150000</v>
          </cell>
          <cell r="P856">
            <v>9657692</v>
          </cell>
          <cell r="Q856">
            <v>100601</v>
          </cell>
          <cell r="R856">
            <v>905409</v>
          </cell>
          <cell r="T856">
            <v>100601</v>
          </cell>
          <cell r="U856">
            <v>100601</v>
          </cell>
          <cell r="V856">
            <v>100601</v>
          </cell>
          <cell r="W856">
            <v>1207212</v>
          </cell>
          <cell r="Y856">
            <v>100601</v>
          </cell>
          <cell r="Z856">
            <v>100601</v>
          </cell>
          <cell r="AA856">
            <v>100601</v>
          </cell>
          <cell r="AB856">
            <v>100601</v>
          </cell>
          <cell r="AC856">
            <v>100601</v>
          </cell>
          <cell r="AD856">
            <v>100601</v>
          </cell>
          <cell r="AE856">
            <v>100601</v>
          </cell>
          <cell r="AF856">
            <v>100601</v>
          </cell>
          <cell r="AG856">
            <v>100601</v>
          </cell>
          <cell r="AH856">
            <v>100601</v>
          </cell>
          <cell r="AI856">
            <v>100601</v>
          </cell>
          <cell r="AJ856">
            <v>100601</v>
          </cell>
          <cell r="AK856">
            <v>1207212</v>
          </cell>
        </row>
        <row r="857">
          <cell r="E857">
            <v>63864</v>
          </cell>
          <cell r="F857" t="str">
            <v>PO.24946-2015 CONTAINER RACK 15296</v>
          </cell>
          <cell r="G857">
            <v>10</v>
          </cell>
          <cell r="H857" t="str">
            <v>OPE.B15.KEL2</v>
          </cell>
          <cell r="I857">
            <v>15296</v>
          </cell>
          <cell r="J857">
            <v>42293</v>
          </cell>
          <cell r="K857">
            <v>45930</v>
          </cell>
          <cell r="L857">
            <v>3</v>
          </cell>
          <cell r="M857">
            <v>120</v>
          </cell>
          <cell r="N857">
            <v>117</v>
          </cell>
          <cell r="O857">
            <v>12150000</v>
          </cell>
          <cell r="P857">
            <v>9657692</v>
          </cell>
          <cell r="Q857">
            <v>100601</v>
          </cell>
          <cell r="R857">
            <v>905409</v>
          </cell>
          <cell r="T857">
            <v>100601</v>
          </cell>
          <cell r="U857">
            <v>100601</v>
          </cell>
          <cell r="V857">
            <v>100601</v>
          </cell>
          <cell r="W857">
            <v>1207212</v>
          </cell>
          <cell r="Y857">
            <v>100601</v>
          </cell>
          <cell r="Z857">
            <v>100601</v>
          </cell>
          <cell r="AA857">
            <v>100601</v>
          </cell>
          <cell r="AB857">
            <v>100601</v>
          </cell>
          <cell r="AC857">
            <v>100601</v>
          </cell>
          <cell r="AD857">
            <v>100601</v>
          </cell>
          <cell r="AE857">
            <v>100601</v>
          </cell>
          <cell r="AF857">
            <v>100601</v>
          </cell>
          <cell r="AG857">
            <v>100601</v>
          </cell>
          <cell r="AH857">
            <v>100601</v>
          </cell>
          <cell r="AI857">
            <v>100601</v>
          </cell>
          <cell r="AJ857">
            <v>100601</v>
          </cell>
          <cell r="AK857">
            <v>1207212</v>
          </cell>
        </row>
        <row r="858">
          <cell r="E858">
            <v>63865</v>
          </cell>
          <cell r="F858" t="str">
            <v>PO.24946-2015 CONTAINER RACK 15295</v>
          </cell>
          <cell r="G858">
            <v>10</v>
          </cell>
          <cell r="H858" t="str">
            <v>OPE.B15.KEL2</v>
          </cell>
          <cell r="I858">
            <v>15295</v>
          </cell>
          <cell r="J858">
            <v>42293</v>
          </cell>
          <cell r="K858">
            <v>45930</v>
          </cell>
          <cell r="L858">
            <v>3</v>
          </cell>
          <cell r="M858">
            <v>120</v>
          </cell>
          <cell r="N858">
            <v>117</v>
          </cell>
          <cell r="O858">
            <v>12150000</v>
          </cell>
          <cell r="P858">
            <v>9657692</v>
          </cell>
          <cell r="Q858">
            <v>100601</v>
          </cell>
          <cell r="R858">
            <v>905409</v>
          </cell>
          <cell r="T858">
            <v>100601</v>
          </cell>
          <cell r="U858">
            <v>100601</v>
          </cell>
          <cell r="V858">
            <v>100601</v>
          </cell>
          <cell r="W858">
            <v>1207212</v>
          </cell>
          <cell r="Y858">
            <v>100601</v>
          </cell>
          <cell r="Z858">
            <v>100601</v>
          </cell>
          <cell r="AA858">
            <v>100601</v>
          </cell>
          <cell r="AB858">
            <v>100601</v>
          </cell>
          <cell r="AC858">
            <v>100601</v>
          </cell>
          <cell r="AD858">
            <v>100601</v>
          </cell>
          <cell r="AE858">
            <v>100601</v>
          </cell>
          <cell r="AF858">
            <v>100601</v>
          </cell>
          <cell r="AG858">
            <v>100601</v>
          </cell>
          <cell r="AH858">
            <v>100601</v>
          </cell>
          <cell r="AI858">
            <v>100601</v>
          </cell>
          <cell r="AJ858">
            <v>100601</v>
          </cell>
          <cell r="AK858">
            <v>1207212</v>
          </cell>
        </row>
        <row r="859">
          <cell r="E859">
            <v>63866</v>
          </cell>
          <cell r="F859" t="str">
            <v>PO.24946-2015 CONTAINER RACK 15294</v>
          </cell>
          <cell r="G859">
            <v>10</v>
          </cell>
          <cell r="H859" t="str">
            <v>OPE.B15.KEL2</v>
          </cell>
          <cell r="I859">
            <v>15294</v>
          </cell>
          <cell r="J859">
            <v>42293</v>
          </cell>
          <cell r="K859">
            <v>45930</v>
          </cell>
          <cell r="L859">
            <v>3</v>
          </cell>
          <cell r="M859">
            <v>120</v>
          </cell>
          <cell r="N859">
            <v>117</v>
          </cell>
          <cell r="O859">
            <v>12150000</v>
          </cell>
          <cell r="P859">
            <v>9657692</v>
          </cell>
          <cell r="Q859">
            <v>100601</v>
          </cell>
          <cell r="R859">
            <v>905409</v>
          </cell>
          <cell r="T859">
            <v>100601</v>
          </cell>
          <cell r="U859">
            <v>100601</v>
          </cell>
          <cell r="V859">
            <v>100601</v>
          </cell>
          <cell r="W859">
            <v>1207212</v>
          </cell>
          <cell r="Y859">
            <v>100601</v>
          </cell>
          <cell r="Z859">
            <v>100601</v>
          </cell>
          <cell r="AA859">
            <v>100601</v>
          </cell>
          <cell r="AB859">
            <v>100601</v>
          </cell>
          <cell r="AC859">
            <v>100601</v>
          </cell>
          <cell r="AD859">
            <v>100601</v>
          </cell>
          <cell r="AE859">
            <v>100601</v>
          </cell>
          <cell r="AF859">
            <v>100601</v>
          </cell>
          <cell r="AG859">
            <v>100601</v>
          </cell>
          <cell r="AH859">
            <v>100601</v>
          </cell>
          <cell r="AI859">
            <v>100601</v>
          </cell>
          <cell r="AJ859">
            <v>100601</v>
          </cell>
          <cell r="AK859">
            <v>1207212</v>
          </cell>
        </row>
        <row r="860">
          <cell r="E860">
            <v>63867</v>
          </cell>
          <cell r="F860" t="str">
            <v>PO.24946-2015 CONTAINER RACK 15293</v>
          </cell>
          <cell r="G860">
            <v>10</v>
          </cell>
          <cell r="H860" t="str">
            <v>OPE.B15.KEL2</v>
          </cell>
          <cell r="I860">
            <v>15293</v>
          </cell>
          <cell r="J860">
            <v>42293</v>
          </cell>
          <cell r="K860">
            <v>45930</v>
          </cell>
          <cell r="L860">
            <v>3</v>
          </cell>
          <cell r="M860">
            <v>120</v>
          </cell>
          <cell r="N860">
            <v>117</v>
          </cell>
          <cell r="O860">
            <v>12150000</v>
          </cell>
          <cell r="P860">
            <v>9657692</v>
          </cell>
          <cell r="Q860">
            <v>100601</v>
          </cell>
          <cell r="R860">
            <v>905409</v>
          </cell>
          <cell r="T860">
            <v>100601</v>
          </cell>
          <cell r="U860">
            <v>100601</v>
          </cell>
          <cell r="V860">
            <v>100601</v>
          </cell>
          <cell r="W860">
            <v>1207212</v>
          </cell>
          <cell r="Y860">
            <v>100601</v>
          </cell>
          <cell r="Z860">
            <v>100601</v>
          </cell>
          <cell r="AA860">
            <v>100601</v>
          </cell>
          <cell r="AB860">
            <v>100601</v>
          </cell>
          <cell r="AC860">
            <v>100601</v>
          </cell>
          <cell r="AD860">
            <v>100601</v>
          </cell>
          <cell r="AE860">
            <v>100601</v>
          </cell>
          <cell r="AF860">
            <v>100601</v>
          </cell>
          <cell r="AG860">
            <v>100601</v>
          </cell>
          <cell r="AH860">
            <v>100601</v>
          </cell>
          <cell r="AI860">
            <v>100601</v>
          </cell>
          <cell r="AJ860">
            <v>100601</v>
          </cell>
          <cell r="AK860">
            <v>1207212</v>
          </cell>
        </row>
        <row r="861">
          <cell r="E861">
            <v>63868</v>
          </cell>
          <cell r="F861" t="str">
            <v>PO.24946-2015 CONTAINER RACK 15292</v>
          </cell>
          <cell r="G861">
            <v>10</v>
          </cell>
          <cell r="H861" t="str">
            <v>OPE.B15.KEL2</v>
          </cell>
          <cell r="I861">
            <v>15292</v>
          </cell>
          <cell r="J861">
            <v>42293</v>
          </cell>
          <cell r="K861">
            <v>45930</v>
          </cell>
          <cell r="L861">
            <v>3</v>
          </cell>
          <cell r="M861">
            <v>120</v>
          </cell>
          <cell r="N861">
            <v>117</v>
          </cell>
          <cell r="O861">
            <v>12150000</v>
          </cell>
          <cell r="P861">
            <v>9657692</v>
          </cell>
          <cell r="Q861">
            <v>100601</v>
          </cell>
          <cell r="R861">
            <v>905409</v>
          </cell>
          <cell r="T861">
            <v>100601</v>
          </cell>
          <cell r="U861">
            <v>100601</v>
          </cell>
          <cell r="V861">
            <v>100601</v>
          </cell>
          <cell r="W861">
            <v>1207212</v>
          </cell>
          <cell r="Y861">
            <v>100601</v>
          </cell>
          <cell r="Z861">
            <v>100601</v>
          </cell>
          <cell r="AA861">
            <v>100601</v>
          </cell>
          <cell r="AB861">
            <v>100601</v>
          </cell>
          <cell r="AC861">
            <v>100601</v>
          </cell>
          <cell r="AD861">
            <v>100601</v>
          </cell>
          <cell r="AE861">
            <v>100601</v>
          </cell>
          <cell r="AF861">
            <v>100601</v>
          </cell>
          <cell r="AG861">
            <v>100601</v>
          </cell>
          <cell r="AH861">
            <v>100601</v>
          </cell>
          <cell r="AI861">
            <v>100601</v>
          </cell>
          <cell r="AJ861">
            <v>100601</v>
          </cell>
          <cell r="AK861">
            <v>1207212</v>
          </cell>
        </row>
        <row r="862">
          <cell r="E862">
            <v>63869</v>
          </cell>
          <cell r="F862" t="str">
            <v>PO.24946-2015 CONTAINER RACK 15291</v>
          </cell>
          <cell r="G862">
            <v>10</v>
          </cell>
          <cell r="H862" t="str">
            <v>OPE.B15.KEL2</v>
          </cell>
          <cell r="I862">
            <v>15291</v>
          </cell>
          <cell r="J862">
            <v>42293</v>
          </cell>
          <cell r="K862">
            <v>45930</v>
          </cell>
          <cell r="L862">
            <v>3</v>
          </cell>
          <cell r="M862">
            <v>120</v>
          </cell>
          <cell r="N862">
            <v>117</v>
          </cell>
          <cell r="O862">
            <v>12150000</v>
          </cell>
          <cell r="P862">
            <v>9657692</v>
          </cell>
          <cell r="Q862">
            <v>100601</v>
          </cell>
          <cell r="R862">
            <v>905409</v>
          </cell>
          <cell r="T862">
            <v>100601</v>
          </cell>
          <cell r="U862">
            <v>100601</v>
          </cell>
          <cell r="V862">
            <v>100601</v>
          </cell>
          <cell r="W862">
            <v>1207212</v>
          </cell>
          <cell r="Y862">
            <v>100601</v>
          </cell>
          <cell r="Z862">
            <v>100601</v>
          </cell>
          <cell r="AA862">
            <v>100601</v>
          </cell>
          <cell r="AB862">
            <v>100601</v>
          </cell>
          <cell r="AC862">
            <v>100601</v>
          </cell>
          <cell r="AD862">
            <v>100601</v>
          </cell>
          <cell r="AE862">
            <v>100601</v>
          </cell>
          <cell r="AF862">
            <v>100601</v>
          </cell>
          <cell r="AG862">
            <v>100601</v>
          </cell>
          <cell r="AH862">
            <v>100601</v>
          </cell>
          <cell r="AI862">
            <v>100601</v>
          </cell>
          <cell r="AJ862">
            <v>100601</v>
          </cell>
          <cell r="AK862">
            <v>1207212</v>
          </cell>
        </row>
        <row r="863">
          <cell r="E863">
            <v>63870</v>
          </cell>
          <cell r="F863" t="str">
            <v>PO.24946-2015 CONTAINER RACK 15290</v>
          </cell>
          <cell r="G863">
            <v>10</v>
          </cell>
          <cell r="H863" t="str">
            <v>OPE.B15.KEL2</v>
          </cell>
          <cell r="I863">
            <v>15290</v>
          </cell>
          <cell r="J863">
            <v>42293</v>
          </cell>
          <cell r="K863">
            <v>45930</v>
          </cell>
          <cell r="L863">
            <v>3</v>
          </cell>
          <cell r="M863">
            <v>120</v>
          </cell>
          <cell r="N863">
            <v>117</v>
          </cell>
          <cell r="O863">
            <v>12150000</v>
          </cell>
          <cell r="P863">
            <v>9657692</v>
          </cell>
          <cell r="Q863">
            <v>100601</v>
          </cell>
          <cell r="R863">
            <v>905409</v>
          </cell>
          <cell r="T863">
            <v>100601</v>
          </cell>
          <cell r="U863">
            <v>100601</v>
          </cell>
          <cell r="V863">
            <v>100601</v>
          </cell>
          <cell r="W863">
            <v>1207212</v>
          </cell>
          <cell r="Y863">
            <v>100601</v>
          </cell>
          <cell r="Z863">
            <v>100601</v>
          </cell>
          <cell r="AA863">
            <v>100601</v>
          </cell>
          <cell r="AB863">
            <v>100601</v>
          </cell>
          <cell r="AC863">
            <v>100601</v>
          </cell>
          <cell r="AD863">
            <v>100601</v>
          </cell>
          <cell r="AE863">
            <v>100601</v>
          </cell>
          <cell r="AF863">
            <v>100601</v>
          </cell>
          <cell r="AG863">
            <v>100601</v>
          </cell>
          <cell r="AH863">
            <v>100601</v>
          </cell>
          <cell r="AI863">
            <v>100601</v>
          </cell>
          <cell r="AJ863">
            <v>100601</v>
          </cell>
          <cell r="AK863">
            <v>1207212</v>
          </cell>
        </row>
        <row r="864">
          <cell r="E864">
            <v>63871</v>
          </cell>
          <cell r="F864" t="str">
            <v>PO.24946-2015 CONTAINER RACK 15289</v>
          </cell>
          <cell r="G864">
            <v>10</v>
          </cell>
          <cell r="H864" t="str">
            <v>OPE.B15.KEL2</v>
          </cell>
          <cell r="I864">
            <v>15289</v>
          </cell>
          <cell r="J864">
            <v>42293</v>
          </cell>
          <cell r="K864">
            <v>45930</v>
          </cell>
          <cell r="L864">
            <v>3</v>
          </cell>
          <cell r="M864">
            <v>120</v>
          </cell>
          <cell r="N864">
            <v>117</v>
          </cell>
          <cell r="O864">
            <v>12150000</v>
          </cell>
          <cell r="P864">
            <v>9657692</v>
          </cell>
          <cell r="Q864">
            <v>100601</v>
          </cell>
          <cell r="R864">
            <v>905409</v>
          </cell>
          <cell r="T864">
            <v>100601</v>
          </cell>
          <cell r="U864">
            <v>100601</v>
          </cell>
          <cell r="V864">
            <v>100601</v>
          </cell>
          <cell r="W864">
            <v>1207212</v>
          </cell>
          <cell r="Y864">
            <v>100601</v>
          </cell>
          <cell r="Z864">
            <v>100601</v>
          </cell>
          <cell r="AA864">
            <v>100601</v>
          </cell>
          <cell r="AB864">
            <v>100601</v>
          </cell>
          <cell r="AC864">
            <v>100601</v>
          </cell>
          <cell r="AD864">
            <v>100601</v>
          </cell>
          <cell r="AE864">
            <v>100601</v>
          </cell>
          <cell r="AF864">
            <v>100601</v>
          </cell>
          <cell r="AG864">
            <v>100601</v>
          </cell>
          <cell r="AH864">
            <v>100601</v>
          </cell>
          <cell r="AI864">
            <v>100601</v>
          </cell>
          <cell r="AJ864">
            <v>100601</v>
          </cell>
          <cell r="AK864">
            <v>1207212</v>
          </cell>
        </row>
        <row r="865">
          <cell r="E865">
            <v>63872</v>
          </cell>
          <cell r="F865" t="str">
            <v>PO.24946-2015 CONTAINER RACK 15288</v>
          </cell>
          <cell r="G865">
            <v>10</v>
          </cell>
          <cell r="H865" t="str">
            <v>OPE.B15.KEL2</v>
          </cell>
          <cell r="I865">
            <v>15288</v>
          </cell>
          <cell r="J865">
            <v>42293</v>
          </cell>
          <cell r="K865">
            <v>45930</v>
          </cell>
          <cell r="L865">
            <v>3</v>
          </cell>
          <cell r="M865">
            <v>120</v>
          </cell>
          <cell r="N865">
            <v>117</v>
          </cell>
          <cell r="O865">
            <v>12150000</v>
          </cell>
          <cell r="P865">
            <v>9657692</v>
          </cell>
          <cell r="Q865">
            <v>100601</v>
          </cell>
          <cell r="R865">
            <v>905409</v>
          </cell>
          <cell r="T865">
            <v>100601</v>
          </cell>
          <cell r="U865">
            <v>100601</v>
          </cell>
          <cell r="V865">
            <v>100601</v>
          </cell>
          <cell r="W865">
            <v>1207212</v>
          </cell>
          <cell r="Y865">
            <v>100601</v>
          </cell>
          <cell r="Z865">
            <v>100601</v>
          </cell>
          <cell r="AA865">
            <v>100601</v>
          </cell>
          <cell r="AB865">
            <v>100601</v>
          </cell>
          <cell r="AC865">
            <v>100601</v>
          </cell>
          <cell r="AD865">
            <v>100601</v>
          </cell>
          <cell r="AE865">
            <v>100601</v>
          </cell>
          <cell r="AF865">
            <v>100601</v>
          </cell>
          <cell r="AG865">
            <v>100601</v>
          </cell>
          <cell r="AH865">
            <v>100601</v>
          </cell>
          <cell r="AI865">
            <v>100601</v>
          </cell>
          <cell r="AJ865">
            <v>100601</v>
          </cell>
          <cell r="AK865">
            <v>1207212</v>
          </cell>
        </row>
        <row r="866">
          <cell r="E866">
            <v>64811</v>
          </cell>
          <cell r="F866" t="str">
            <v>PO.24804-2015 CONVEYOR BELT MANUAL 92078</v>
          </cell>
          <cell r="G866">
            <v>10</v>
          </cell>
          <cell r="H866" t="str">
            <v>OPE.B02.KEL2</v>
          </cell>
          <cell r="I866">
            <v>92078</v>
          </cell>
          <cell r="J866">
            <v>42327</v>
          </cell>
          <cell r="K866">
            <v>45961</v>
          </cell>
          <cell r="L866">
            <v>2</v>
          </cell>
          <cell r="M866">
            <v>120</v>
          </cell>
          <cell r="N866">
            <v>118</v>
          </cell>
          <cell r="O866">
            <v>185000000</v>
          </cell>
          <cell r="P866">
            <v>148908020</v>
          </cell>
          <cell r="Q866">
            <v>1535134</v>
          </cell>
          <cell r="R866">
            <v>13816206</v>
          </cell>
          <cell r="T866">
            <v>1535134</v>
          </cell>
          <cell r="U866">
            <v>1535134</v>
          </cell>
          <cell r="V866">
            <v>1535134</v>
          </cell>
          <cell r="W866">
            <v>18421608</v>
          </cell>
          <cell r="Y866">
            <v>1535134</v>
          </cell>
          <cell r="Z866">
            <v>1535134</v>
          </cell>
          <cell r="AA866">
            <v>1535134</v>
          </cell>
          <cell r="AB866">
            <v>1535134</v>
          </cell>
          <cell r="AC866">
            <v>1535134</v>
          </cell>
          <cell r="AD866">
            <v>1535134</v>
          </cell>
          <cell r="AE866">
            <v>1535134</v>
          </cell>
          <cell r="AF866">
            <v>1535134</v>
          </cell>
          <cell r="AG866">
            <v>1535134</v>
          </cell>
          <cell r="AH866">
            <v>1535134</v>
          </cell>
          <cell r="AI866">
            <v>1535134</v>
          </cell>
          <cell r="AJ866">
            <v>1535134</v>
          </cell>
          <cell r="AK866">
            <v>18421608</v>
          </cell>
        </row>
        <row r="867">
          <cell r="E867">
            <v>64812</v>
          </cell>
          <cell r="F867" t="str">
            <v>PO.24804-2015 CONVEYOR BELT MANUAL 92077</v>
          </cell>
          <cell r="G867">
            <v>10</v>
          </cell>
          <cell r="H867" t="str">
            <v>OPE.B02.KEL2</v>
          </cell>
          <cell r="I867">
            <v>92077</v>
          </cell>
          <cell r="J867">
            <v>42327</v>
          </cell>
          <cell r="K867">
            <v>45961</v>
          </cell>
          <cell r="L867">
            <v>2</v>
          </cell>
          <cell r="M867">
            <v>120</v>
          </cell>
          <cell r="N867">
            <v>118</v>
          </cell>
          <cell r="O867">
            <v>185000000</v>
          </cell>
          <cell r="P867">
            <v>148908020</v>
          </cell>
          <cell r="Q867">
            <v>1535134</v>
          </cell>
          <cell r="R867">
            <v>13816206</v>
          </cell>
          <cell r="T867">
            <v>1535134</v>
          </cell>
          <cell r="U867">
            <v>1535134</v>
          </cell>
          <cell r="V867">
            <v>1535134</v>
          </cell>
          <cell r="W867">
            <v>18421608</v>
          </cell>
          <cell r="Y867">
            <v>1535134</v>
          </cell>
          <cell r="Z867">
            <v>1535134</v>
          </cell>
          <cell r="AA867">
            <v>1535134</v>
          </cell>
          <cell r="AB867">
            <v>1535134</v>
          </cell>
          <cell r="AC867">
            <v>1535134</v>
          </cell>
          <cell r="AD867">
            <v>1535134</v>
          </cell>
          <cell r="AE867">
            <v>1535134</v>
          </cell>
          <cell r="AF867">
            <v>1535134</v>
          </cell>
          <cell r="AG867">
            <v>1535134</v>
          </cell>
          <cell r="AH867">
            <v>1535134</v>
          </cell>
          <cell r="AI867">
            <v>1535134</v>
          </cell>
          <cell r="AJ867">
            <v>1535134</v>
          </cell>
          <cell r="AK867">
            <v>18421608</v>
          </cell>
        </row>
      </sheetData>
      <sheetData sheetId="5"/>
      <sheetData sheetId="6"/>
      <sheetData sheetId="7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Revenue Template Template"/>
      <sheetName val="Sheet1"/>
      <sheetName val="WS Revenue"/>
      <sheetName val="Sub Account Code"/>
      <sheetName val="Actual'17 (Revenue Positif)"/>
      <sheetName val="Sheet2"/>
      <sheetName val="BU 2017"/>
      <sheetName val="Actual'17"/>
      <sheetName val="is_sum_permonth"/>
      <sheetName val="is_det_permonth"/>
      <sheetName val="Sheet3"/>
    </sheetNames>
    <sheetDataSet>
      <sheetData sheetId="0"/>
      <sheetData sheetId="1"/>
      <sheetData sheetId="2"/>
      <sheetData sheetId="3">
        <row r="9">
          <cell r="C9">
            <v>60000</v>
          </cell>
        </row>
      </sheetData>
      <sheetData sheetId="4"/>
      <sheetData sheetId="5">
        <row r="7">
          <cell r="M7" t="str">
            <v>Account</v>
          </cell>
        </row>
      </sheetData>
      <sheetData sheetId="6">
        <row r="7">
          <cell r="O7" t="str">
            <v>Account</v>
          </cell>
        </row>
      </sheetData>
      <sheetData sheetId="7">
        <row r="7">
          <cell r="P7">
            <v>-12083768</v>
          </cell>
          <cell r="T7" t="str">
            <v>Account</v>
          </cell>
          <cell r="U7" t="str">
            <v>Account</v>
          </cell>
          <cell r="V7">
            <v>42736</v>
          </cell>
          <cell r="W7">
            <v>42767</v>
          </cell>
          <cell r="X7">
            <v>42795</v>
          </cell>
          <cell r="Y7">
            <v>42826</v>
          </cell>
          <cell r="Z7">
            <v>42856</v>
          </cell>
          <cell r="AA7">
            <v>42887</v>
          </cell>
          <cell r="AB7">
            <v>42917</v>
          </cell>
          <cell r="AC7">
            <v>42948</v>
          </cell>
          <cell r="AD7">
            <v>42979</v>
          </cell>
          <cell r="AE7">
            <v>43009</v>
          </cell>
        </row>
        <row r="8">
          <cell r="T8">
            <v>73101</v>
          </cell>
          <cell r="U8">
            <v>62100</v>
          </cell>
          <cell r="V8">
            <v>72.274749999999997</v>
          </cell>
          <cell r="W8">
            <v>1266.3053500000001</v>
          </cell>
          <cell r="X8">
            <v>641.60879</v>
          </cell>
          <cell r="Y8">
            <v>713.88353999999993</v>
          </cell>
          <cell r="Z8">
            <v>1021.6507810000001</v>
          </cell>
          <cell r="AA8">
            <v>1158.554486</v>
          </cell>
          <cell r="AB8">
            <v>676.74753999999996</v>
          </cell>
          <cell r="AC8">
            <v>676.74753999999996</v>
          </cell>
          <cell r="AD8">
            <v>960.57824499999992</v>
          </cell>
          <cell r="AE8">
            <v>676.74753999999996</v>
          </cell>
        </row>
        <row r="9">
          <cell r="T9">
            <v>73102</v>
          </cell>
          <cell r="U9">
            <v>62200</v>
          </cell>
          <cell r="V9">
            <v>0</v>
          </cell>
          <cell r="W9">
            <v>0</v>
          </cell>
          <cell r="X9">
            <v>4.3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T10">
            <v>73104</v>
          </cell>
          <cell r="U10">
            <v>62400</v>
          </cell>
          <cell r="V10">
            <v>1200.5447139999999</v>
          </cell>
          <cell r="W10">
            <v>567.73691599999995</v>
          </cell>
          <cell r="X10">
            <v>468.14231000000001</v>
          </cell>
          <cell r="Y10">
            <v>521.39706999999999</v>
          </cell>
          <cell r="Z10">
            <v>166.84718899999999</v>
          </cell>
          <cell r="AA10">
            <v>127.034351</v>
          </cell>
          <cell r="AB10">
            <v>585.045796</v>
          </cell>
          <cell r="AC10">
            <v>337.75434100000001</v>
          </cell>
          <cell r="AD10">
            <v>428.05385799999999</v>
          </cell>
          <cell r="AE10">
            <v>201.55976700000002</v>
          </cell>
        </row>
        <row r="11">
          <cell r="T11">
            <v>73105</v>
          </cell>
          <cell r="U11">
            <v>71101</v>
          </cell>
          <cell r="V11">
            <v>1474.1626430000001</v>
          </cell>
          <cell r="W11">
            <v>1628.7314070000002</v>
          </cell>
          <cell r="X11">
            <v>1517.822623999999</v>
          </cell>
          <cell r="Y11">
            <v>1704.4522720000009</v>
          </cell>
          <cell r="Z11">
            <v>1603.0881260000001</v>
          </cell>
          <cell r="AA11">
            <v>1661.5863229999998</v>
          </cell>
          <cell r="AB11">
            <v>1534.0771460000003</v>
          </cell>
          <cell r="AC11">
            <v>1842.5317480000001</v>
          </cell>
          <cell r="AD11">
            <v>1881.9744950000002</v>
          </cell>
          <cell r="AE11">
            <v>1715.4963749999999</v>
          </cell>
        </row>
        <row r="12">
          <cell r="T12">
            <v>73107</v>
          </cell>
          <cell r="U12">
            <v>71102</v>
          </cell>
          <cell r="V12">
            <v>1450.342797</v>
          </cell>
          <cell r="W12">
            <v>1465.3370710000002</v>
          </cell>
          <cell r="X12">
            <v>1463.6313580000001</v>
          </cell>
          <cell r="Y12">
            <v>1024.901967</v>
          </cell>
          <cell r="Z12">
            <v>1544.6403499999999</v>
          </cell>
          <cell r="AA12">
            <v>1413.9166270000003</v>
          </cell>
          <cell r="AB12">
            <v>1437.5249849999998</v>
          </cell>
          <cell r="AC12">
            <v>1719.1404099999995</v>
          </cell>
          <cell r="AD12">
            <v>1490.3824009999998</v>
          </cell>
          <cell r="AE12">
            <v>1543.8075920000001</v>
          </cell>
        </row>
        <row r="13">
          <cell r="T13">
            <v>73108</v>
          </cell>
          <cell r="U13">
            <v>71103</v>
          </cell>
          <cell r="V13">
            <v>1217.483907</v>
          </cell>
          <cell r="W13">
            <v>1226.4107040000001</v>
          </cell>
          <cell r="X13">
            <v>1302.9104730000001</v>
          </cell>
          <cell r="Y13">
            <v>1229.9790679999999</v>
          </cell>
          <cell r="Z13">
            <v>1382.0991979999999</v>
          </cell>
          <cell r="AA13">
            <v>1396.8422740000001</v>
          </cell>
          <cell r="AB13">
            <v>1384.495868</v>
          </cell>
          <cell r="AC13">
            <v>1253.1132459999999</v>
          </cell>
          <cell r="AD13">
            <v>1378.6503680000001</v>
          </cell>
          <cell r="AE13">
            <v>2691.1622149999998</v>
          </cell>
        </row>
        <row r="14">
          <cell r="T14">
            <v>73112</v>
          </cell>
          <cell r="U14">
            <v>71104</v>
          </cell>
          <cell r="V14">
            <v>4122.5272210000012</v>
          </cell>
          <cell r="W14">
            <v>4613.209672</v>
          </cell>
          <cell r="X14">
            <v>4358.2867689999994</v>
          </cell>
          <cell r="Y14">
            <v>4115.0494769999996</v>
          </cell>
          <cell r="Z14">
            <v>4264.3609029999989</v>
          </cell>
          <cell r="AA14">
            <v>5072.0727259999994</v>
          </cell>
          <cell r="AB14">
            <v>4536.1424559999996</v>
          </cell>
          <cell r="AC14">
            <v>4463.2759260000003</v>
          </cell>
          <cell r="AD14">
            <v>4673.517433</v>
          </cell>
          <cell r="AE14">
            <v>4386.9906900000005</v>
          </cell>
        </row>
        <row r="15">
          <cell r="T15">
            <v>73114</v>
          </cell>
          <cell r="U15">
            <v>71105</v>
          </cell>
          <cell r="V15">
            <v>2217.2799049999994</v>
          </cell>
          <cell r="W15">
            <v>2048.7348560000005</v>
          </cell>
          <cell r="X15">
            <v>2282.9867610000006</v>
          </cell>
          <cell r="Y15">
            <v>1925.9120990000001</v>
          </cell>
          <cell r="Z15">
            <v>2337.6789209999997</v>
          </cell>
          <cell r="AA15">
            <v>1993.2630410000004</v>
          </cell>
          <cell r="AB15">
            <v>2763.0325419999995</v>
          </cell>
          <cell r="AC15">
            <v>2380.6496660000003</v>
          </cell>
          <cell r="AD15">
            <v>2875.3547490000005</v>
          </cell>
          <cell r="AE15">
            <v>2936.6973169999997</v>
          </cell>
        </row>
        <row r="16">
          <cell r="T16">
            <v>73116</v>
          </cell>
          <cell r="U16">
            <v>71106</v>
          </cell>
          <cell r="V16">
            <v>9.9668200000000002</v>
          </cell>
          <cell r="W16">
            <v>14.393307999999999</v>
          </cell>
          <cell r="X16">
            <v>10.986283</v>
          </cell>
          <cell r="Y16">
            <v>9.9668200000000002</v>
          </cell>
          <cell r="Z16">
            <v>10.623333000000001</v>
          </cell>
          <cell r="AA16">
            <v>9.9668200000000002</v>
          </cell>
          <cell r="AB16">
            <v>15.927258</v>
          </cell>
          <cell r="AC16">
            <v>11.423958000000001</v>
          </cell>
          <cell r="AD16">
            <v>9.9668200000000002</v>
          </cell>
          <cell r="AE16">
            <v>10.792035</v>
          </cell>
        </row>
        <row r="17">
          <cell r="T17">
            <v>73117</v>
          </cell>
          <cell r="U17">
            <v>71107</v>
          </cell>
          <cell r="V17">
            <v>1216.9688770000002</v>
          </cell>
          <cell r="W17">
            <v>1150.5822699999999</v>
          </cell>
          <cell r="X17">
            <v>707.38064899999995</v>
          </cell>
          <cell r="Y17">
            <v>1581.7585040000004</v>
          </cell>
          <cell r="Z17">
            <v>902.7095099999998</v>
          </cell>
          <cell r="AA17">
            <v>2619.4281759999994</v>
          </cell>
          <cell r="AB17">
            <v>2931.4943389999999</v>
          </cell>
          <cell r="AC17">
            <v>1425.1503890000001</v>
          </cell>
          <cell r="AD17">
            <v>1854.2763359999999</v>
          </cell>
          <cell r="AE17">
            <v>1840.4640339999999</v>
          </cell>
        </row>
        <row r="18">
          <cell r="T18">
            <v>73119</v>
          </cell>
          <cell r="U18">
            <v>71108</v>
          </cell>
          <cell r="V18">
            <v>1174.4756500000001</v>
          </cell>
          <cell r="W18">
            <v>1056.949552</v>
          </cell>
          <cell r="X18">
            <v>980.78756599999997</v>
          </cell>
          <cell r="Y18">
            <v>1063.1201260000003</v>
          </cell>
          <cell r="Z18">
            <v>980.81100700000002</v>
          </cell>
          <cell r="AA18">
            <v>979.65744199999995</v>
          </cell>
          <cell r="AB18">
            <v>1193.6666749999999</v>
          </cell>
          <cell r="AC18">
            <v>947.40367800000013</v>
          </cell>
          <cell r="AD18">
            <v>1432.9404470000004</v>
          </cell>
          <cell r="AE18">
            <v>1124.7476240000001</v>
          </cell>
        </row>
        <row r="19">
          <cell r="T19">
            <v>73120</v>
          </cell>
          <cell r="U19">
            <v>71109</v>
          </cell>
          <cell r="V19">
            <v>0.2</v>
          </cell>
          <cell r="W19">
            <v>0.1</v>
          </cell>
          <cell r="X19">
            <v>0</v>
          </cell>
          <cell r="Y19">
            <v>0.4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0.125</v>
          </cell>
        </row>
        <row r="20">
          <cell r="T20">
            <v>73123</v>
          </cell>
          <cell r="U20">
            <v>71112</v>
          </cell>
          <cell r="V20">
            <v>406.86343399999998</v>
          </cell>
          <cell r="W20">
            <v>397.3023</v>
          </cell>
          <cell r="X20">
            <v>500.39940000000001</v>
          </cell>
          <cell r="Y20">
            <v>416.66458399999999</v>
          </cell>
          <cell r="Z20">
            <v>457.28461000000004</v>
          </cell>
          <cell r="AA20">
            <v>348.11222299999997</v>
          </cell>
          <cell r="AB20">
            <v>446.61790399999995</v>
          </cell>
          <cell r="AC20">
            <v>507.26074200000005</v>
          </cell>
          <cell r="AD20">
            <v>484.18163900000002</v>
          </cell>
          <cell r="AE20">
            <v>691.38774799999999</v>
          </cell>
        </row>
        <row r="21">
          <cell r="T21">
            <v>73124</v>
          </cell>
          <cell r="U21">
            <v>71113</v>
          </cell>
          <cell r="V21">
            <v>68.234840000000005</v>
          </cell>
          <cell r="W21">
            <v>67.615993000000003</v>
          </cell>
          <cell r="X21">
            <v>172.84778299999999</v>
          </cell>
          <cell r="Y21">
            <v>147.03483800000001</v>
          </cell>
          <cell r="Z21">
            <v>108.39698800000001</v>
          </cell>
          <cell r="AA21">
            <v>91.434031000000004</v>
          </cell>
          <cell r="AB21">
            <v>107.55946</v>
          </cell>
          <cell r="AC21">
            <v>106.18558400000001</v>
          </cell>
          <cell r="AD21">
            <v>54.660661000000005</v>
          </cell>
          <cell r="AE21">
            <v>144.590576</v>
          </cell>
        </row>
        <row r="22">
          <cell r="T22">
            <v>73203</v>
          </cell>
          <cell r="U22">
            <v>71114</v>
          </cell>
          <cell r="V22">
            <v>35.188659999999999</v>
          </cell>
          <cell r="W22">
            <v>95.598954999999989</v>
          </cell>
          <cell r="X22">
            <v>117.58878800000001</v>
          </cell>
          <cell r="Y22">
            <v>17.614485999999999</v>
          </cell>
          <cell r="Z22">
            <v>216.12974999999997</v>
          </cell>
          <cell r="AA22">
            <v>51.193345000000001</v>
          </cell>
          <cell r="AB22">
            <v>96.887421000000003</v>
          </cell>
          <cell r="AC22">
            <v>111.556597</v>
          </cell>
          <cell r="AD22">
            <v>54.107525000000003</v>
          </cell>
          <cell r="AE22">
            <v>21.169586000000002</v>
          </cell>
        </row>
        <row r="23">
          <cell r="T23">
            <v>73205</v>
          </cell>
          <cell r="U23">
            <v>71199</v>
          </cell>
          <cell r="V23">
            <v>978.1899259999999</v>
          </cell>
          <cell r="W23">
            <v>506.81565399999999</v>
          </cell>
          <cell r="X23">
            <v>263.75005499999992</v>
          </cell>
          <cell r="Y23">
            <v>-750.47859399999982</v>
          </cell>
          <cell r="Z23">
            <v>269.42628700000006</v>
          </cell>
          <cell r="AA23">
            <v>261.70152000000002</v>
          </cell>
          <cell r="AB23">
            <v>417.72267000000005</v>
          </cell>
          <cell r="AC23">
            <v>362.49949499999997</v>
          </cell>
          <cell r="AD23">
            <v>339.44741699999997</v>
          </cell>
          <cell r="AE23">
            <v>486.06057599999997</v>
          </cell>
        </row>
        <row r="24">
          <cell r="T24">
            <v>74102</v>
          </cell>
          <cell r="U24">
            <v>71201</v>
          </cell>
          <cell r="V24">
            <v>1779.403603</v>
          </cell>
          <cell r="W24">
            <v>1401.126045</v>
          </cell>
          <cell r="X24">
            <v>1553.5412910000009</v>
          </cell>
          <cell r="Y24">
            <v>1522.1323929999994</v>
          </cell>
          <cell r="Z24">
            <v>1613.7622270000002</v>
          </cell>
          <cell r="AA24">
            <v>1879.3258620000004</v>
          </cell>
          <cell r="AB24">
            <v>1498.6920460000003</v>
          </cell>
          <cell r="AC24">
            <v>1046.0283530000006</v>
          </cell>
          <cell r="AD24">
            <v>1241.040029</v>
          </cell>
          <cell r="AE24">
            <v>1703.2406139999996</v>
          </cell>
        </row>
        <row r="25">
          <cell r="T25">
            <v>74104</v>
          </cell>
          <cell r="U25">
            <v>71202</v>
          </cell>
          <cell r="V25">
            <v>1961.629134</v>
          </cell>
          <cell r="W25">
            <v>1867.5964680000002</v>
          </cell>
          <cell r="X25">
            <v>2088.6505740000002</v>
          </cell>
          <cell r="Y25">
            <v>1957.928455</v>
          </cell>
          <cell r="Z25">
            <v>2134.1856029999999</v>
          </cell>
          <cell r="AA25">
            <v>2808.8683780000001</v>
          </cell>
          <cell r="AB25">
            <v>2555.7339280000001</v>
          </cell>
          <cell r="AC25">
            <v>2898.4108390000001</v>
          </cell>
          <cell r="AD25">
            <v>2727.4608680000001</v>
          </cell>
          <cell r="AE25">
            <v>2625.3409360000001</v>
          </cell>
        </row>
        <row r="26">
          <cell r="T26">
            <v>74105</v>
          </cell>
          <cell r="U26">
            <v>71203</v>
          </cell>
          <cell r="V26">
            <v>626.62801300000012</v>
          </cell>
          <cell r="W26">
            <v>673.73432400000013</v>
          </cell>
          <cell r="X26">
            <v>731.61936000000003</v>
          </cell>
          <cell r="Y26">
            <v>2208.8230209999997</v>
          </cell>
          <cell r="Z26">
            <v>1016.3094500000003</v>
          </cell>
          <cell r="AA26">
            <v>955.60978299999999</v>
          </cell>
          <cell r="AB26">
            <v>1036.2232859999999</v>
          </cell>
          <cell r="AC26">
            <v>867.69367799999998</v>
          </cell>
          <cell r="AD26">
            <v>942.15256000000011</v>
          </cell>
          <cell r="AE26">
            <v>944.94154899999978</v>
          </cell>
        </row>
        <row r="27">
          <cell r="T27">
            <v>74106</v>
          </cell>
          <cell r="U27">
            <v>71204</v>
          </cell>
          <cell r="V27">
            <v>128.60570000000001</v>
          </cell>
          <cell r="W27">
            <v>75.254700000000014</v>
          </cell>
          <cell r="X27">
            <v>63.386699999999998</v>
          </cell>
          <cell r="Y27">
            <v>80.39370000000001</v>
          </cell>
          <cell r="Z27">
            <v>76.746200000000002</v>
          </cell>
          <cell r="AA27">
            <v>101.45970000000001</v>
          </cell>
          <cell r="AB27">
            <v>95.648700000000005</v>
          </cell>
          <cell r="AC27">
            <v>98.796699999999987</v>
          </cell>
          <cell r="AD27">
            <v>83.150700000000001</v>
          </cell>
          <cell r="AE27">
            <v>68.634700000000009</v>
          </cell>
        </row>
        <row r="28">
          <cell r="T28">
            <v>74107</v>
          </cell>
          <cell r="U28">
            <v>71205</v>
          </cell>
          <cell r="V28">
            <v>-107.83480299999999</v>
          </cell>
          <cell r="W28">
            <v>74.616529000000014</v>
          </cell>
          <cell r="X28">
            <v>161.26506999999998</v>
          </cell>
          <cell r="Y28">
            <v>108.73307399999997</v>
          </cell>
          <cell r="Z28">
            <v>44.003382999999999</v>
          </cell>
          <cell r="AA28">
            <v>86.096410999999989</v>
          </cell>
          <cell r="AB28">
            <v>20.259999999999998</v>
          </cell>
          <cell r="AC28">
            <v>110.40374299999999</v>
          </cell>
          <cell r="AD28">
            <v>34.343918000000002</v>
          </cell>
          <cell r="AE28">
            <v>25.970734000000004</v>
          </cell>
        </row>
        <row r="29">
          <cell r="T29">
            <v>74151</v>
          </cell>
          <cell r="U29">
            <v>71206</v>
          </cell>
          <cell r="V29">
            <v>0</v>
          </cell>
          <cell r="W29">
            <v>0</v>
          </cell>
          <cell r="X29">
            <v>0</v>
          </cell>
          <cell r="Y29">
            <v>-61.936349999999997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T30">
            <v>74201</v>
          </cell>
          <cell r="U30">
            <v>71207</v>
          </cell>
          <cell r="V30">
            <v>12633.706134</v>
          </cell>
          <cell r="W30">
            <v>10446.126927000003</v>
          </cell>
          <cell r="X30">
            <v>14055.752124999999</v>
          </cell>
          <cell r="Y30">
            <v>14759.690453000001</v>
          </cell>
          <cell r="Z30">
            <v>17905.293178</v>
          </cell>
          <cell r="AA30">
            <v>13326.755901999997</v>
          </cell>
          <cell r="AB30">
            <v>15326.286012999999</v>
          </cell>
          <cell r="AC30">
            <v>15219.528866000001</v>
          </cell>
          <cell r="AD30">
            <v>16132.389171999999</v>
          </cell>
          <cell r="AE30">
            <v>15076.415898000001</v>
          </cell>
        </row>
        <row r="31">
          <cell r="T31">
            <v>74202</v>
          </cell>
          <cell r="U31">
            <v>71208</v>
          </cell>
          <cell r="V31">
            <v>1042.7161589999998</v>
          </cell>
          <cell r="W31">
            <v>735.11605299999997</v>
          </cell>
          <cell r="X31">
            <v>801.08458700000006</v>
          </cell>
          <cell r="Y31">
            <v>801.93607899999984</v>
          </cell>
          <cell r="Z31">
            <v>1065.4332549999999</v>
          </cell>
          <cell r="AA31">
            <v>882.00728299999992</v>
          </cell>
          <cell r="AB31">
            <v>944.921378</v>
          </cell>
          <cell r="AC31">
            <v>904.45532000000003</v>
          </cell>
          <cell r="AD31">
            <v>958.46643499999982</v>
          </cell>
          <cell r="AE31">
            <v>992.82775000000015</v>
          </cell>
        </row>
        <row r="32">
          <cell r="T32">
            <v>74251</v>
          </cell>
          <cell r="U32">
            <v>71209</v>
          </cell>
          <cell r="V32">
            <v>206.26104600000002</v>
          </cell>
          <cell r="W32">
            <v>120.96448200000002</v>
          </cell>
          <cell r="X32">
            <v>91.521856999999983</v>
          </cell>
          <cell r="Y32">
            <v>38.547901000000003</v>
          </cell>
          <cell r="Z32">
            <v>125.32746900000001</v>
          </cell>
          <cell r="AA32">
            <v>117.41552</v>
          </cell>
          <cell r="AB32">
            <v>228.42153299999998</v>
          </cell>
          <cell r="AC32">
            <v>219.42066599999998</v>
          </cell>
          <cell r="AD32">
            <v>296.488224</v>
          </cell>
          <cell r="AE32">
            <v>6.5685629999999984</v>
          </cell>
        </row>
        <row r="33">
          <cell r="T33">
            <v>74301</v>
          </cell>
          <cell r="U33">
            <v>71210</v>
          </cell>
          <cell r="V33">
            <v>997.09575000000007</v>
          </cell>
          <cell r="W33">
            <v>1050.5869499999999</v>
          </cell>
          <cell r="X33">
            <v>1023.84135</v>
          </cell>
          <cell r="Y33">
            <v>1023.84135</v>
          </cell>
          <cell r="Z33">
            <v>1137.41635</v>
          </cell>
          <cell r="AA33">
            <v>1046.5563499999998</v>
          </cell>
          <cell r="AB33">
            <v>1161.0763499999998</v>
          </cell>
          <cell r="AC33">
            <v>1075.1863499999999</v>
          </cell>
          <cell r="AD33">
            <v>1075.1863499999999</v>
          </cell>
          <cell r="AE33">
            <v>1075.1863499999999</v>
          </cell>
        </row>
        <row r="34">
          <cell r="T34">
            <v>74302</v>
          </cell>
          <cell r="U34">
            <v>71211</v>
          </cell>
          <cell r="V34">
            <v>579.89026999999987</v>
          </cell>
          <cell r="W34">
            <v>1214.3975810000002</v>
          </cell>
          <cell r="X34">
            <v>1266.6574190000001</v>
          </cell>
          <cell r="Y34">
            <v>1670.992139</v>
          </cell>
          <cell r="Z34">
            <v>1337.7013730000003</v>
          </cell>
          <cell r="AA34">
            <v>1348.869469</v>
          </cell>
          <cell r="AB34">
            <v>1221.648332</v>
          </cell>
          <cell r="AC34">
            <v>1230.3426369999997</v>
          </cell>
          <cell r="AD34">
            <v>1281.8730069999999</v>
          </cell>
          <cell r="AE34">
            <v>1330.5721719999997</v>
          </cell>
        </row>
        <row r="35">
          <cell r="T35">
            <v>74303</v>
          </cell>
          <cell r="U35">
            <v>71250</v>
          </cell>
          <cell r="V35">
            <v>1138.896792</v>
          </cell>
          <cell r="W35">
            <v>460.75587200000007</v>
          </cell>
          <cell r="X35">
            <v>1180.3989940000001</v>
          </cell>
          <cell r="Y35">
            <v>1556.6043609999999</v>
          </cell>
          <cell r="Z35">
            <v>1182.8418619999998</v>
          </cell>
          <cell r="AA35">
            <v>1095.3447200000003</v>
          </cell>
          <cell r="AB35">
            <v>1341.4553870000002</v>
          </cell>
          <cell r="AC35">
            <v>1044.1762930000002</v>
          </cell>
          <cell r="AD35">
            <v>991.6266250000001</v>
          </cell>
          <cell r="AE35">
            <v>1309.886555</v>
          </cell>
        </row>
        <row r="36">
          <cell r="T36">
            <v>74304</v>
          </cell>
          <cell r="U36">
            <v>71301</v>
          </cell>
          <cell r="V36">
            <v>308.07344999999998</v>
          </cell>
          <cell r="W36">
            <v>289.71949999999998</v>
          </cell>
          <cell r="X36">
            <v>434.57749999999999</v>
          </cell>
          <cell r="Y36">
            <v>606.70099999999991</v>
          </cell>
          <cell r="Z36">
            <v>297.5</v>
          </cell>
          <cell r="AA36">
            <v>577.3655</v>
          </cell>
          <cell r="AB36">
            <v>304.32549999999998</v>
          </cell>
          <cell r="AC36">
            <v>458.19289999999995</v>
          </cell>
          <cell r="AD36">
            <v>265.3245</v>
          </cell>
          <cell r="AE36">
            <v>333.81565000000001</v>
          </cell>
        </row>
        <row r="37">
          <cell r="T37">
            <v>74401</v>
          </cell>
          <cell r="U37">
            <v>71303</v>
          </cell>
          <cell r="V37">
            <v>73.825000000000003</v>
          </cell>
          <cell r="W37">
            <v>-1.1749999999999972</v>
          </cell>
          <cell r="X37">
            <v>-1.1749999999999972</v>
          </cell>
          <cell r="Y37">
            <v>241.85</v>
          </cell>
          <cell r="Z37">
            <v>74.825000000000003</v>
          </cell>
          <cell r="AA37">
            <v>74.825000000000003</v>
          </cell>
          <cell r="AB37">
            <v>74.825000000000003</v>
          </cell>
          <cell r="AC37">
            <v>74.825000000000003</v>
          </cell>
          <cell r="AD37">
            <v>70.825000000000003</v>
          </cell>
          <cell r="AE37">
            <v>236.82499999999999</v>
          </cell>
        </row>
        <row r="38">
          <cell r="T38">
            <v>74405</v>
          </cell>
          <cell r="U38">
            <v>71304</v>
          </cell>
          <cell r="V38">
            <v>16.990304999999999</v>
          </cell>
          <cell r="W38">
            <v>14.860410000000002</v>
          </cell>
          <cell r="X38">
            <v>14.304479999999998</v>
          </cell>
          <cell r="Y38">
            <v>39.876738000000003</v>
          </cell>
          <cell r="Z38">
            <v>-2.2655000000000008E-2</v>
          </cell>
          <cell r="AA38">
            <v>41.889780000000002</v>
          </cell>
          <cell r="AB38">
            <v>40.047669999999997</v>
          </cell>
          <cell r="AC38">
            <v>40</v>
          </cell>
          <cell r="AD38">
            <v>40</v>
          </cell>
          <cell r="AE38">
            <v>40</v>
          </cell>
        </row>
        <row r="39">
          <cell r="T39">
            <v>74407</v>
          </cell>
          <cell r="U39">
            <v>71305</v>
          </cell>
          <cell r="V39">
            <v>68.890371000000002</v>
          </cell>
          <cell r="W39">
            <v>95</v>
          </cell>
          <cell r="X39">
            <v>56.351604999999999</v>
          </cell>
          <cell r="Y39">
            <v>65.025012000000004</v>
          </cell>
          <cell r="Z39">
            <v>5.3560730000000003</v>
          </cell>
          <cell r="AA39">
            <v>50.372728000000002</v>
          </cell>
          <cell r="AB39">
            <v>38.303592999999999</v>
          </cell>
          <cell r="AC39">
            <v>35</v>
          </cell>
          <cell r="AD39">
            <v>38.890853</v>
          </cell>
          <cell r="AE39">
            <v>42.780836000000001</v>
          </cell>
        </row>
        <row r="40">
          <cell r="T40">
            <v>74451</v>
          </cell>
          <cell r="U40">
            <v>71306</v>
          </cell>
          <cell r="V40">
            <v>74.073000000000008</v>
          </cell>
          <cell r="W40">
            <v>71.448000000000008</v>
          </cell>
          <cell r="X40">
            <v>16.14</v>
          </cell>
          <cell r="Y40">
            <v>75.65100000000001</v>
          </cell>
          <cell r="Z40">
            <v>80.643000000000001</v>
          </cell>
          <cell r="AA40">
            <v>65.7</v>
          </cell>
          <cell r="AB40">
            <v>136.25799999999998</v>
          </cell>
          <cell r="AC40">
            <v>14.372</v>
          </cell>
          <cell r="AD40">
            <v>13.754999999999999</v>
          </cell>
          <cell r="AE40">
            <v>145.50900000000001</v>
          </cell>
        </row>
        <row r="41">
          <cell r="T41">
            <v>74453</v>
          </cell>
          <cell r="U41">
            <v>71399</v>
          </cell>
          <cell r="V41">
            <v>2.2999999999999998</v>
          </cell>
          <cell r="W41">
            <v>3.3166000000000002</v>
          </cell>
          <cell r="X41">
            <v>1.24854</v>
          </cell>
          <cell r="Y41">
            <v>1</v>
          </cell>
          <cell r="Z41">
            <v>106.06756</v>
          </cell>
          <cell r="AA41">
            <v>251</v>
          </cell>
          <cell r="AB41">
            <v>76</v>
          </cell>
          <cell r="AC41">
            <v>129</v>
          </cell>
          <cell r="AD41">
            <v>27.056000000000001</v>
          </cell>
          <cell r="AE41">
            <v>12.896516</v>
          </cell>
        </row>
        <row r="42">
          <cell r="T42">
            <v>74455</v>
          </cell>
          <cell r="U42">
            <v>72102</v>
          </cell>
          <cell r="V42">
            <v>49.021144</v>
          </cell>
          <cell r="W42">
            <v>70.331143999999995</v>
          </cell>
          <cell r="X42">
            <v>92.238051999999996</v>
          </cell>
          <cell r="Y42">
            <v>-27.696466999999998</v>
          </cell>
          <cell r="Z42">
            <v>96.133172000000002</v>
          </cell>
          <cell r="AA42">
            <v>64.549841000000001</v>
          </cell>
          <cell r="AB42">
            <v>126.134202</v>
          </cell>
          <cell r="AC42">
            <v>207.71717799999996</v>
          </cell>
          <cell r="AD42">
            <v>104.72308399999999</v>
          </cell>
          <cell r="AE42">
            <v>164.41904399999999</v>
          </cell>
        </row>
        <row r="43">
          <cell r="T43">
            <v>74456</v>
          </cell>
          <cell r="U43">
            <v>72103</v>
          </cell>
          <cell r="V43">
            <v>100.325</v>
          </cell>
          <cell r="W43">
            <v>14.15</v>
          </cell>
          <cell r="X43">
            <v>8.6469999999999985</v>
          </cell>
          <cell r="Y43">
            <v>5.6</v>
          </cell>
          <cell r="Z43">
            <v>28.330319999999997</v>
          </cell>
          <cell r="AA43">
            <v>11.846499999999999</v>
          </cell>
          <cell r="AB43">
            <v>49.364999999999995</v>
          </cell>
          <cell r="AC43">
            <v>4.6401219999999999</v>
          </cell>
          <cell r="AD43">
            <v>46.05</v>
          </cell>
          <cell r="AE43">
            <v>424.87640000000005</v>
          </cell>
        </row>
        <row r="44">
          <cell r="T44">
            <v>74603</v>
          </cell>
          <cell r="U44">
            <v>72104</v>
          </cell>
          <cell r="V44">
            <v>13.422000000000001</v>
          </cell>
          <cell r="W44">
            <v>0</v>
          </cell>
          <cell r="X44">
            <v>0</v>
          </cell>
          <cell r="Y44">
            <v>20.077401999999999</v>
          </cell>
          <cell r="Z44">
            <v>0</v>
          </cell>
          <cell r="AA44">
            <v>0</v>
          </cell>
          <cell r="AB44">
            <v>77.712831999999992</v>
          </cell>
          <cell r="AC44">
            <v>17.634523999999999</v>
          </cell>
          <cell r="AD44">
            <v>8.1717480000000009</v>
          </cell>
          <cell r="AE44">
            <v>5.0769019999999996</v>
          </cell>
        </row>
        <row r="45">
          <cell r="T45">
            <v>74605</v>
          </cell>
          <cell r="U45">
            <v>72105</v>
          </cell>
          <cell r="V45">
            <v>42.7</v>
          </cell>
          <cell r="W45">
            <v>0</v>
          </cell>
          <cell r="X45">
            <v>95</v>
          </cell>
          <cell r="Y45">
            <v>18</v>
          </cell>
          <cell r="Z45">
            <v>6.7</v>
          </cell>
          <cell r="AA45">
            <v>23</v>
          </cell>
          <cell r="AB45">
            <v>94.05</v>
          </cell>
          <cell r="AC45">
            <v>37.72</v>
          </cell>
          <cell r="AD45">
            <v>112.345</v>
          </cell>
          <cell r="AE45">
            <v>61.5</v>
          </cell>
        </row>
        <row r="46">
          <cell r="T46">
            <v>74608</v>
          </cell>
          <cell r="U46">
            <v>73101</v>
          </cell>
          <cell r="V46">
            <v>15016.986401</v>
          </cell>
          <cell r="W46">
            <v>13759.124334000004</v>
          </cell>
          <cell r="X46">
            <v>15396.310557000004</v>
          </cell>
          <cell r="Y46">
            <v>14264.033619</v>
          </cell>
          <cell r="Z46">
            <v>14755.007876000001</v>
          </cell>
          <cell r="AA46">
            <v>14862.058585000002</v>
          </cell>
          <cell r="AB46">
            <v>15010.731610999999</v>
          </cell>
          <cell r="AC46">
            <v>15684.197990000001</v>
          </cell>
          <cell r="AD46">
            <v>14777.229647</v>
          </cell>
          <cell r="AE46">
            <v>15390.117791999997</v>
          </cell>
        </row>
        <row r="47">
          <cell r="T47">
            <v>74901</v>
          </cell>
          <cell r="U47">
            <v>73102</v>
          </cell>
          <cell r="V47">
            <v>1516.7047299999999</v>
          </cell>
          <cell r="W47">
            <v>1501.151582</v>
          </cell>
          <cell r="X47">
            <v>1497.9895280000005</v>
          </cell>
          <cell r="Y47">
            <v>1611.0959450000003</v>
          </cell>
          <cell r="Z47">
            <v>1498.7206459999998</v>
          </cell>
          <cell r="AA47">
            <v>1252.8597050000001</v>
          </cell>
          <cell r="AB47">
            <v>1238.0248199999996</v>
          </cell>
          <cell r="AC47">
            <v>1758.2612520000002</v>
          </cell>
          <cell r="AD47">
            <v>1742.0018689999997</v>
          </cell>
          <cell r="AE47">
            <v>1571.2308950000008</v>
          </cell>
        </row>
        <row r="48">
          <cell r="T48">
            <v>74902</v>
          </cell>
          <cell r="U48">
            <v>73103</v>
          </cell>
          <cell r="V48">
            <v>85.492960000000011</v>
          </cell>
          <cell r="W48">
            <v>133.62637899999999</v>
          </cell>
          <cell r="X48">
            <v>160.03675799999999</v>
          </cell>
          <cell r="Y48">
            <v>212.68787899999998</v>
          </cell>
          <cell r="Z48">
            <v>106.05343400000001</v>
          </cell>
          <cell r="AA48">
            <v>61.439624999999999</v>
          </cell>
          <cell r="AB48">
            <v>265.67256399999997</v>
          </cell>
          <cell r="AC48">
            <v>366.10471499999994</v>
          </cell>
          <cell r="AD48">
            <v>277.80826099999996</v>
          </cell>
          <cell r="AE48">
            <v>466.08524599999998</v>
          </cell>
        </row>
        <row r="49">
          <cell r="T49">
            <v>74904</v>
          </cell>
          <cell r="U49">
            <v>73104</v>
          </cell>
          <cell r="V49">
            <v>128.64999999999998</v>
          </cell>
          <cell r="W49">
            <v>128.84000000000003</v>
          </cell>
          <cell r="X49">
            <v>114.76000000000002</v>
          </cell>
          <cell r="Y49">
            <v>137.07852</v>
          </cell>
          <cell r="Z49">
            <v>125.2</v>
          </cell>
          <cell r="AA49">
            <v>125.47000000000001</v>
          </cell>
          <cell r="AB49">
            <v>122.53000000000004</v>
          </cell>
          <cell r="AC49">
            <v>124.53999999999998</v>
          </cell>
          <cell r="AD49">
            <v>160.94799999999998</v>
          </cell>
          <cell r="AE49">
            <v>152.48399999999998</v>
          </cell>
        </row>
        <row r="50">
          <cell r="T50">
            <v>74908</v>
          </cell>
          <cell r="U50">
            <v>73105</v>
          </cell>
          <cell r="V50">
            <v>15.314099999999998</v>
          </cell>
          <cell r="W50">
            <v>9.7680700000000016</v>
          </cell>
          <cell r="X50">
            <v>12.843748999999997</v>
          </cell>
          <cell r="Y50">
            <v>9.9349649999999983</v>
          </cell>
          <cell r="Z50">
            <v>9.8781099999999995</v>
          </cell>
          <cell r="AA50">
            <v>9.717765</v>
          </cell>
          <cell r="AB50">
            <v>3.1869999999999994</v>
          </cell>
          <cell r="AC50">
            <v>14.322165000000002</v>
          </cell>
          <cell r="AD50">
            <v>13.07024</v>
          </cell>
          <cell r="AE50">
            <v>7.1361250000000007</v>
          </cell>
        </row>
        <row r="51">
          <cell r="T51">
            <v>74949</v>
          </cell>
          <cell r="U51">
            <v>73107</v>
          </cell>
          <cell r="V51">
            <v>567.64753699999994</v>
          </cell>
          <cell r="W51">
            <v>621.56792600000006</v>
          </cell>
          <cell r="X51">
            <v>617.06186000000014</v>
          </cell>
          <cell r="Y51">
            <v>621.69669199999987</v>
          </cell>
          <cell r="Z51">
            <v>624.66104299999984</v>
          </cell>
          <cell r="AA51">
            <v>621.82895099999996</v>
          </cell>
          <cell r="AB51">
            <v>623.23852600000009</v>
          </cell>
          <cell r="AC51">
            <v>630.59138600000017</v>
          </cell>
          <cell r="AD51">
            <v>630.99430500000017</v>
          </cell>
          <cell r="AE51">
            <v>610.39742200000012</v>
          </cell>
        </row>
        <row r="52">
          <cell r="T52" t="str">
            <v>Grand Total</v>
          </cell>
          <cell r="U52">
            <v>73108</v>
          </cell>
          <cell r="V52">
            <v>404.41713800000002</v>
          </cell>
          <cell r="W52">
            <v>807.24790099999996</v>
          </cell>
          <cell r="X52">
            <v>32.522753999999999</v>
          </cell>
          <cell r="Y52">
            <v>1122.5305659999999</v>
          </cell>
          <cell r="Z52">
            <v>715.36529099999996</v>
          </cell>
          <cell r="AA52">
            <v>741.72771999999998</v>
          </cell>
          <cell r="AB52">
            <v>569.031068</v>
          </cell>
          <cell r="AC52">
            <v>538.51428600000008</v>
          </cell>
          <cell r="AD52">
            <v>535.64246000000003</v>
          </cell>
          <cell r="AE52">
            <v>710.43008299999997</v>
          </cell>
        </row>
        <row r="53">
          <cell r="T53">
            <v>74402</v>
          </cell>
          <cell r="U53">
            <v>73109</v>
          </cell>
          <cell r="V53">
            <v>18.510952999999997</v>
          </cell>
          <cell r="W53">
            <v>11.825978000000001</v>
          </cell>
          <cell r="X53">
            <v>33.831265999999999</v>
          </cell>
          <cell r="Y53">
            <v>28.089899000000003</v>
          </cell>
          <cell r="Z53">
            <v>23.102854000000001</v>
          </cell>
          <cell r="AA53">
            <v>1.129</v>
          </cell>
          <cell r="AB53">
            <v>10.997465</v>
          </cell>
          <cell r="AC53">
            <v>14.635493</v>
          </cell>
          <cell r="AD53">
            <v>14.593475999999999</v>
          </cell>
          <cell r="AE53">
            <v>6.5282770000000001</v>
          </cell>
        </row>
        <row r="54">
          <cell r="T54">
            <v>74404</v>
          </cell>
          <cell r="U54">
            <v>73110</v>
          </cell>
          <cell r="V54">
            <v>9.8571430000000007</v>
          </cell>
          <cell r="W54">
            <v>9.8571430000000007</v>
          </cell>
          <cell r="X54">
            <v>4.8571429999999998</v>
          </cell>
          <cell r="Y54">
            <v>4</v>
          </cell>
          <cell r="Z54">
            <v>9.8571430000000007</v>
          </cell>
          <cell r="AA54">
            <v>9.8571430000000007</v>
          </cell>
          <cell r="AB54">
            <v>24.428571999999999</v>
          </cell>
          <cell r="AC54">
            <v>9.8571430000000007</v>
          </cell>
          <cell r="AD54">
            <v>7.7142860000000004</v>
          </cell>
          <cell r="AE54">
            <v>10.428570999999998</v>
          </cell>
        </row>
        <row r="55">
          <cell r="T55">
            <v>74405</v>
          </cell>
          <cell r="U55">
            <v>73111</v>
          </cell>
          <cell r="V55">
            <v>53.166665999999999</v>
          </cell>
          <cell r="W55">
            <v>53.166667000000004</v>
          </cell>
          <cell r="X55">
            <v>53.535415999999998</v>
          </cell>
          <cell r="Y55">
            <v>53.535415999999998</v>
          </cell>
          <cell r="Z55">
            <v>53.535418</v>
          </cell>
          <cell r="AA55">
            <v>51.660415999999998</v>
          </cell>
          <cell r="AB55">
            <v>51.660415999999998</v>
          </cell>
          <cell r="AC55">
            <v>34.577084999999997</v>
          </cell>
          <cell r="AD55">
            <v>50.995666</v>
          </cell>
          <cell r="AE55">
            <v>70.162333000000004</v>
          </cell>
        </row>
        <row r="56">
          <cell r="T56">
            <v>74406</v>
          </cell>
          <cell r="U56">
            <v>73112</v>
          </cell>
          <cell r="V56">
            <v>431.30033300000002</v>
          </cell>
          <cell r="W56">
            <v>431.23951900000003</v>
          </cell>
          <cell r="X56">
            <v>870.90780499999994</v>
          </cell>
          <cell r="Y56">
            <v>741.394363</v>
          </cell>
          <cell r="Z56">
            <v>633.75758600000006</v>
          </cell>
          <cell r="AA56">
            <v>599.39208599999995</v>
          </cell>
          <cell r="AB56">
            <v>762.18590199999994</v>
          </cell>
          <cell r="AC56">
            <v>677.24650799999984</v>
          </cell>
          <cell r="AD56">
            <v>892.57702699999959</v>
          </cell>
          <cell r="AE56">
            <v>1115.6794510000002</v>
          </cell>
        </row>
        <row r="57">
          <cell r="T57">
            <v>74451</v>
          </cell>
          <cell r="U57">
            <v>73114</v>
          </cell>
          <cell r="V57">
            <v>58.54</v>
          </cell>
          <cell r="W57">
            <v>23.653300000000002</v>
          </cell>
          <cell r="X57">
            <v>43.22</v>
          </cell>
          <cell r="Y57">
            <v>52.62744</v>
          </cell>
          <cell r="Z57">
            <v>77.618340000000003</v>
          </cell>
          <cell r="AA57">
            <v>34</v>
          </cell>
          <cell r="AB57">
            <v>30</v>
          </cell>
          <cell r="AC57">
            <v>187.73289</v>
          </cell>
          <cell r="AD57">
            <v>-297.46578</v>
          </cell>
          <cell r="AE57">
            <v>17.392250000000001</v>
          </cell>
        </row>
        <row r="58">
          <cell r="T58">
            <v>74453</v>
          </cell>
          <cell r="U58">
            <v>73115</v>
          </cell>
          <cell r="V58">
            <v>90</v>
          </cell>
          <cell r="W58">
            <v>0</v>
          </cell>
          <cell r="X58">
            <v>0</v>
          </cell>
          <cell r="Y58">
            <v>0</v>
          </cell>
          <cell r="Z58">
            <v>3.386987</v>
          </cell>
          <cell r="AA58">
            <v>0</v>
          </cell>
          <cell r="AB58">
            <v>0</v>
          </cell>
          <cell r="AC58">
            <v>54</v>
          </cell>
          <cell r="AD58">
            <v>8</v>
          </cell>
          <cell r="AE58">
            <v>0</v>
          </cell>
        </row>
        <row r="59">
          <cell r="T59">
            <v>74602</v>
          </cell>
          <cell r="U59">
            <v>73116</v>
          </cell>
          <cell r="V59">
            <v>1352.5050470000001</v>
          </cell>
          <cell r="W59">
            <v>-16.003033999999708</v>
          </cell>
          <cell r="X59">
            <v>755.24693599999989</v>
          </cell>
          <cell r="Y59">
            <v>624.12182600000006</v>
          </cell>
          <cell r="Z59">
            <v>765.48609199999987</v>
          </cell>
          <cell r="AA59">
            <v>709.47463199999993</v>
          </cell>
          <cell r="AB59">
            <v>860.46429199999989</v>
          </cell>
          <cell r="AC59">
            <v>731.16512599999987</v>
          </cell>
          <cell r="AD59">
            <v>796.67412799999988</v>
          </cell>
          <cell r="AE59">
            <v>738.44390399999986</v>
          </cell>
        </row>
        <row r="60">
          <cell r="T60">
            <v>74604</v>
          </cell>
          <cell r="U60">
            <v>73117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7022.4635940000016</v>
          </cell>
          <cell r="AB60">
            <v>1170.4105990000007</v>
          </cell>
          <cell r="AC60">
            <v>1170.4105990000005</v>
          </cell>
          <cell r="AD60">
            <v>1170.410599000001</v>
          </cell>
          <cell r="AE60">
            <v>1170.410599000001</v>
          </cell>
        </row>
        <row r="61">
          <cell r="T61">
            <v>74605</v>
          </cell>
          <cell r="U61">
            <v>73118</v>
          </cell>
          <cell r="V61">
            <v>11.238900000000001</v>
          </cell>
          <cell r="W61">
            <v>0.17455000000000001</v>
          </cell>
          <cell r="X61">
            <v>0.12470000000000001</v>
          </cell>
          <cell r="Y61">
            <v>136.761743</v>
          </cell>
          <cell r="Z61">
            <v>7.5079500000000001</v>
          </cell>
          <cell r="AA61">
            <v>1277.5588010000001</v>
          </cell>
          <cell r="AB61">
            <v>134.87576300000001</v>
          </cell>
          <cell r="AC61">
            <v>13.75065</v>
          </cell>
          <cell r="AD61">
            <v>0</v>
          </cell>
          <cell r="AE61">
            <v>0</v>
          </cell>
        </row>
        <row r="62">
          <cell r="T62">
            <v>74609</v>
          </cell>
          <cell r="U62">
            <v>73119</v>
          </cell>
          <cell r="V62">
            <v>124.44129</v>
          </cell>
          <cell r="W62">
            <v>60.340760000000003</v>
          </cell>
          <cell r="X62">
            <v>150.60544999999999</v>
          </cell>
          <cell r="Y62">
            <v>74.652180000000001</v>
          </cell>
          <cell r="Z62">
            <v>162.66824999999997</v>
          </cell>
          <cell r="AA62">
            <v>45.410000000000004</v>
          </cell>
          <cell r="AB62">
            <v>133.08933999999999</v>
          </cell>
          <cell r="AC62">
            <v>297.85059499999988</v>
          </cell>
          <cell r="AD62">
            <v>104.92832000000001</v>
          </cell>
          <cell r="AE62">
            <v>181.42999999999998</v>
          </cell>
        </row>
        <row r="63">
          <cell r="T63">
            <v>74653</v>
          </cell>
          <cell r="U63">
            <v>73120</v>
          </cell>
          <cell r="V63">
            <v>1147.4077050000001</v>
          </cell>
          <cell r="W63">
            <v>1158.3449369999998</v>
          </cell>
          <cell r="X63">
            <v>599.84701999999982</v>
          </cell>
          <cell r="Y63">
            <v>499.68250500000011</v>
          </cell>
          <cell r="Z63">
            <v>1214.2675169999998</v>
          </cell>
          <cell r="AA63">
            <v>1848.9571429999996</v>
          </cell>
          <cell r="AB63">
            <v>1741.8785959999996</v>
          </cell>
          <cell r="AC63">
            <v>-4.3578319999999993</v>
          </cell>
          <cell r="AD63">
            <v>676.31049799999982</v>
          </cell>
          <cell r="AE63">
            <v>1324.4231949999996</v>
          </cell>
        </row>
        <row r="64">
          <cell r="T64">
            <v>74654</v>
          </cell>
          <cell r="U64">
            <v>73121</v>
          </cell>
          <cell r="V64">
            <v>17.343999999999998</v>
          </cell>
          <cell r="W64">
            <v>11.948399999999999</v>
          </cell>
          <cell r="X64">
            <v>41.645270000000004</v>
          </cell>
          <cell r="Y64">
            <v>51.405620000000006</v>
          </cell>
          <cell r="Z64">
            <v>26.246249999999996</v>
          </cell>
          <cell r="AA64">
            <v>24.695469999999997</v>
          </cell>
          <cell r="AB64">
            <v>6.379999999999999</v>
          </cell>
          <cell r="AC64">
            <v>43.236150000000002</v>
          </cell>
          <cell r="AD64">
            <v>21.563839999999999</v>
          </cell>
          <cell r="AE64">
            <v>13.380559999999999</v>
          </cell>
        </row>
        <row r="65">
          <cell r="T65">
            <v>74658</v>
          </cell>
          <cell r="U65">
            <v>73122</v>
          </cell>
          <cell r="V65">
            <v>76.851214000000013</v>
          </cell>
          <cell r="W65">
            <v>7.0607139999999999</v>
          </cell>
          <cell r="X65">
            <v>7.0607139999999999</v>
          </cell>
          <cell r="Y65">
            <v>2.7750000000000004</v>
          </cell>
          <cell r="Z65">
            <v>8.157487999999999</v>
          </cell>
          <cell r="AA65">
            <v>9.0607139999999955</v>
          </cell>
          <cell r="AB65">
            <v>16.20357099999999</v>
          </cell>
          <cell r="AC65">
            <v>9.0607139999999955</v>
          </cell>
          <cell r="AD65">
            <v>7.632143000000001</v>
          </cell>
          <cell r="AE65">
            <v>9.0607129999999998</v>
          </cell>
        </row>
        <row r="66">
          <cell r="T66">
            <v>74801</v>
          </cell>
          <cell r="U66">
            <v>73123</v>
          </cell>
          <cell r="V66">
            <v>276.585802</v>
          </cell>
          <cell r="W66">
            <v>272.84212499999995</v>
          </cell>
          <cell r="X66">
            <v>299.51823600000006</v>
          </cell>
          <cell r="Y66">
            <v>294.87719200000009</v>
          </cell>
          <cell r="Z66">
            <v>302.07862499999993</v>
          </cell>
          <cell r="AA66">
            <v>302.48290699999995</v>
          </cell>
          <cell r="AB66">
            <v>302.393911</v>
          </cell>
          <cell r="AC66">
            <v>400.03430100000003</v>
          </cell>
          <cell r="AD66">
            <v>354.91489599999989</v>
          </cell>
          <cell r="AE66">
            <v>353.31063399999982</v>
          </cell>
        </row>
        <row r="67">
          <cell r="T67">
            <v>74901</v>
          </cell>
          <cell r="U67">
            <v>73124</v>
          </cell>
          <cell r="V67">
            <v>0.36070600000000003</v>
          </cell>
          <cell r="W67">
            <v>485.75871000000001</v>
          </cell>
          <cell r="X67">
            <v>549.70005200000003</v>
          </cell>
          <cell r="Y67">
            <v>665.08337899999992</v>
          </cell>
          <cell r="Z67">
            <v>-398.04012499999999</v>
          </cell>
          <cell r="AA67">
            <v>266.19068799999997</v>
          </cell>
          <cell r="AB67">
            <v>266.00430299999999</v>
          </cell>
          <cell r="AC67">
            <v>237.84222200000002</v>
          </cell>
          <cell r="AD67">
            <v>237.80077799999995</v>
          </cell>
          <cell r="AE67">
            <v>229.988474</v>
          </cell>
        </row>
        <row r="68">
          <cell r="T68">
            <v>74902</v>
          </cell>
          <cell r="U68">
            <v>73199</v>
          </cell>
          <cell r="V68">
            <v>19.528570999999999</v>
          </cell>
          <cell r="W68">
            <v>19.528570999999999</v>
          </cell>
          <cell r="X68">
            <v>24.528570999999999</v>
          </cell>
          <cell r="Y68">
            <v>100.1</v>
          </cell>
          <cell r="Z68">
            <v>110.60000000000001</v>
          </cell>
          <cell r="AA68">
            <v>20.6</v>
          </cell>
          <cell r="AB68">
            <v>30.171427999999999</v>
          </cell>
          <cell r="AC68">
            <v>28.097500000000004</v>
          </cell>
          <cell r="AD68">
            <v>8.2453570000000003</v>
          </cell>
          <cell r="AE68">
            <v>115.171429</v>
          </cell>
        </row>
        <row r="69">
          <cell r="T69">
            <v>74904</v>
          </cell>
          <cell r="U69">
            <v>73201</v>
          </cell>
          <cell r="V69">
            <v>912.5</v>
          </cell>
          <cell r="W69">
            <v>912.5</v>
          </cell>
          <cell r="X69">
            <v>912.5</v>
          </cell>
          <cell r="Y69">
            <v>912.5</v>
          </cell>
          <cell r="Z69">
            <v>600</v>
          </cell>
          <cell r="AA69">
            <v>600</v>
          </cell>
          <cell r="AB69">
            <v>600</v>
          </cell>
          <cell r="AC69">
            <v>600</v>
          </cell>
          <cell r="AD69">
            <v>600</v>
          </cell>
          <cell r="AE69">
            <v>600</v>
          </cell>
        </row>
        <row r="70">
          <cell r="T70">
            <v>74949</v>
          </cell>
          <cell r="U70">
            <v>73203</v>
          </cell>
          <cell r="V70">
            <v>2695.0868000000014</v>
          </cell>
          <cell r="W70">
            <v>2695.0868000000014</v>
          </cell>
          <cell r="X70">
            <v>2695.0868000000014</v>
          </cell>
          <cell r="Y70">
            <v>2816.3477000000003</v>
          </cell>
          <cell r="Z70">
            <v>3763.3286610000009</v>
          </cell>
          <cell r="AA70">
            <v>2932.9873519999996</v>
          </cell>
          <cell r="AB70">
            <v>2940.8411769999998</v>
          </cell>
          <cell r="AC70">
            <v>2940.8411769999998</v>
          </cell>
          <cell r="AD70">
            <v>2940.8411769999998</v>
          </cell>
          <cell r="AE70">
            <v>2940.8411769999998</v>
          </cell>
        </row>
        <row r="71">
          <cell r="T71">
            <v>81401</v>
          </cell>
          <cell r="U71">
            <v>73204</v>
          </cell>
          <cell r="V71">
            <v>291.66669999999999</v>
          </cell>
          <cell r="W71">
            <v>291.66669999999999</v>
          </cell>
          <cell r="X71">
            <v>291.66669999999999</v>
          </cell>
          <cell r="Y71">
            <v>291.66669999999999</v>
          </cell>
          <cell r="Z71">
            <v>291.66669999999999</v>
          </cell>
          <cell r="AA71">
            <v>291.66669999999999</v>
          </cell>
          <cell r="AB71">
            <v>291.66669999999999</v>
          </cell>
          <cell r="AC71">
            <v>291.66669999999999</v>
          </cell>
          <cell r="AD71">
            <v>291.66669999999999</v>
          </cell>
          <cell r="AE71">
            <v>291.66669999999999</v>
          </cell>
        </row>
        <row r="72">
          <cell r="T72" t="str">
            <v>6-21111</v>
          </cell>
          <cell r="U72">
            <v>73205</v>
          </cell>
          <cell r="V72">
            <v>552.49339999999984</v>
          </cell>
          <cell r="W72">
            <v>1783.9775999999999</v>
          </cell>
          <cell r="X72">
            <v>1096.8855590000003</v>
          </cell>
          <cell r="Y72">
            <v>1287.156741</v>
          </cell>
          <cell r="Z72">
            <v>1168.2355000000005</v>
          </cell>
          <cell r="AA72">
            <v>-5888.7487999999994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T73" t="str">
            <v>6-21112</v>
          </cell>
          <cell r="U73">
            <v>73299</v>
          </cell>
          <cell r="V73">
            <v>30</v>
          </cell>
          <cell r="W73">
            <v>30</v>
          </cell>
          <cell r="X73">
            <v>30</v>
          </cell>
          <cell r="Y73">
            <v>30</v>
          </cell>
          <cell r="Z73">
            <v>30</v>
          </cell>
          <cell r="AA73">
            <v>-60</v>
          </cell>
          <cell r="AB73">
            <v>30</v>
          </cell>
          <cell r="AC73">
            <v>30</v>
          </cell>
          <cell r="AD73">
            <v>30</v>
          </cell>
          <cell r="AE73">
            <v>-60</v>
          </cell>
        </row>
        <row r="74">
          <cell r="T74" t="str">
            <v>6-21160</v>
          </cell>
          <cell r="U74">
            <v>74101</v>
          </cell>
          <cell r="V74">
            <v>33.573245</v>
          </cell>
          <cell r="W74">
            <v>48.008299999999998</v>
          </cell>
          <cell r="X74">
            <v>40.694879999999998</v>
          </cell>
          <cell r="Y74">
            <v>104.23567199999999</v>
          </cell>
          <cell r="Z74">
            <v>127.691256</v>
          </cell>
          <cell r="AA74">
            <v>87.105479000000017</v>
          </cell>
          <cell r="AB74">
            <v>30.004810999999997</v>
          </cell>
          <cell r="AC74">
            <v>226.63121800000002</v>
          </cell>
          <cell r="AD74">
            <v>119.799864</v>
          </cell>
          <cell r="AE74">
            <v>84.45797499999999</v>
          </cell>
        </row>
        <row r="75">
          <cell r="T75" t="str">
            <v>6-21170</v>
          </cell>
          <cell r="U75">
            <v>74102</v>
          </cell>
          <cell r="V75">
            <v>216.37910199999996</v>
          </cell>
          <cell r="W75">
            <v>176.55945699999998</v>
          </cell>
          <cell r="X75">
            <v>373.33512200000007</v>
          </cell>
          <cell r="Y75">
            <v>67.331820000000008</v>
          </cell>
          <cell r="Z75">
            <v>173.21177699999993</v>
          </cell>
          <cell r="AA75">
            <v>186.18632800000006</v>
          </cell>
          <cell r="AB75">
            <v>152.45377999999999</v>
          </cell>
          <cell r="AC75">
            <v>340.36382399999997</v>
          </cell>
          <cell r="AD75">
            <v>234.69089799999992</v>
          </cell>
          <cell r="AE75">
            <v>233.24327799999998</v>
          </cell>
        </row>
        <row r="76">
          <cell r="T76" t="str">
            <v>6-21210</v>
          </cell>
          <cell r="U76">
            <v>74103</v>
          </cell>
          <cell r="V76">
            <v>278.016075</v>
          </cell>
          <cell r="W76">
            <v>278.016075</v>
          </cell>
          <cell r="X76">
            <v>278.016075</v>
          </cell>
          <cell r="Y76">
            <v>278.016075</v>
          </cell>
          <cell r="Z76">
            <v>278.016075</v>
          </cell>
          <cell r="AA76">
            <v>278.016075</v>
          </cell>
          <cell r="AB76">
            <v>278.016075</v>
          </cell>
          <cell r="AC76">
            <v>279.42607500000003</v>
          </cell>
          <cell r="AD76">
            <v>278.016075</v>
          </cell>
          <cell r="AE76">
            <v>278.016075</v>
          </cell>
        </row>
        <row r="77">
          <cell r="T77" t="str">
            <v>6-21220</v>
          </cell>
          <cell r="U77">
            <v>74104</v>
          </cell>
          <cell r="V77">
            <v>112.55139999999997</v>
          </cell>
          <cell r="W77">
            <v>67.4251</v>
          </cell>
          <cell r="X77">
            <v>77.788000000000025</v>
          </cell>
          <cell r="Y77">
            <v>32.599999999999994</v>
          </cell>
          <cell r="Z77">
            <v>98.260999999999996</v>
          </cell>
          <cell r="AA77">
            <v>67.036000000000001</v>
          </cell>
          <cell r="AB77">
            <v>164.66299999999998</v>
          </cell>
          <cell r="AC77">
            <v>116.32600000000001</v>
          </cell>
          <cell r="AD77">
            <v>82.333999999999989</v>
          </cell>
          <cell r="AE77">
            <v>93.204000000000008</v>
          </cell>
        </row>
        <row r="78">
          <cell r="T78" t="str">
            <v>6-22260</v>
          </cell>
          <cell r="U78">
            <v>74105</v>
          </cell>
          <cell r="V78">
            <v>24.188049999999997</v>
          </cell>
          <cell r="W78">
            <v>41.814999999999998</v>
          </cell>
          <cell r="X78">
            <v>32.866198000000004</v>
          </cell>
          <cell r="Y78">
            <v>14.197675999999998</v>
          </cell>
          <cell r="Z78">
            <v>12.61436</v>
          </cell>
          <cell r="AA78">
            <v>18.208545000000001</v>
          </cell>
          <cell r="AB78">
            <v>37.294770000000007</v>
          </cell>
          <cell r="AC78">
            <v>34.272132000000006</v>
          </cell>
          <cell r="AD78">
            <v>35.149502999999996</v>
          </cell>
          <cell r="AE78">
            <v>30.238810000000001</v>
          </cell>
        </row>
        <row r="79">
          <cell r="T79" t="str">
            <v>6-22360</v>
          </cell>
          <cell r="U79">
            <v>74106</v>
          </cell>
          <cell r="V79">
            <v>85.408748000000003</v>
          </cell>
          <cell r="W79">
            <v>64.804313999999977</v>
          </cell>
          <cell r="X79">
            <v>99.871353999999982</v>
          </cell>
          <cell r="Y79">
            <v>89.053545000000057</v>
          </cell>
          <cell r="Z79">
            <v>83.199358000000018</v>
          </cell>
          <cell r="AA79">
            <v>80.073201999999995</v>
          </cell>
          <cell r="AB79">
            <v>107.153831</v>
          </cell>
          <cell r="AC79">
            <v>83.194856000000001</v>
          </cell>
          <cell r="AD79">
            <v>95.976395999999966</v>
          </cell>
          <cell r="AE79">
            <v>90.159151000000023</v>
          </cell>
        </row>
        <row r="80">
          <cell r="T80" t="str">
            <v>6-22430</v>
          </cell>
          <cell r="U80">
            <v>74107</v>
          </cell>
          <cell r="V80">
            <v>504.20311299999997</v>
          </cell>
          <cell r="W80">
            <v>8.1487949999999998</v>
          </cell>
          <cell r="X80">
            <v>35.629840999999999</v>
          </cell>
          <cell r="Y80">
            <v>7.5189389999999996</v>
          </cell>
          <cell r="Z80">
            <v>50.300652999999997</v>
          </cell>
          <cell r="AA80">
            <v>9.6282549999999993</v>
          </cell>
          <cell r="AB80">
            <v>41.245995000000001</v>
          </cell>
          <cell r="AC80">
            <v>8.7902269999999998</v>
          </cell>
          <cell r="AD80">
            <v>8.4274930000000001</v>
          </cell>
          <cell r="AE80">
            <v>312.70061700000002</v>
          </cell>
        </row>
        <row r="81">
          <cell r="T81" t="str">
            <v>6-22510</v>
          </cell>
          <cell r="U81">
            <v>74151</v>
          </cell>
          <cell r="V81">
            <v>31.916968999999998</v>
          </cell>
          <cell r="W81">
            <v>84.277387000000004</v>
          </cell>
          <cell r="X81">
            <v>238.54589999999999</v>
          </cell>
          <cell r="Y81">
            <v>108.15635400000001</v>
          </cell>
          <cell r="Z81">
            <v>165.41567900000001</v>
          </cell>
          <cell r="AA81">
            <v>117.63126799999998</v>
          </cell>
          <cell r="AB81">
            <v>88.224949999999993</v>
          </cell>
          <cell r="AC81">
            <v>54.537800000000004</v>
          </cell>
          <cell r="AD81">
            <v>57.938128000000006</v>
          </cell>
          <cell r="AE81">
            <v>80.158496</v>
          </cell>
        </row>
        <row r="82">
          <cell r="T82" t="str">
            <v>Grand Total</v>
          </cell>
          <cell r="U82">
            <v>74152</v>
          </cell>
          <cell r="V82">
            <v>0</v>
          </cell>
          <cell r="W82">
            <v>0</v>
          </cell>
          <cell r="X82">
            <v>0</v>
          </cell>
          <cell r="Y82">
            <v>13.706462999999999</v>
          </cell>
          <cell r="Z82">
            <v>24.016500000000001</v>
          </cell>
          <cell r="AA82">
            <v>8.0540000000000003</v>
          </cell>
          <cell r="AB82">
            <v>0.35499999999999998</v>
          </cell>
          <cell r="AC82">
            <v>0.77059999999999995</v>
          </cell>
          <cell r="AD82">
            <v>3.5001000000000002</v>
          </cell>
          <cell r="AE82">
            <v>3.3231000000000002</v>
          </cell>
        </row>
        <row r="83">
          <cell r="U83">
            <v>74154</v>
          </cell>
          <cell r="V83">
            <v>1.0652999999999999</v>
          </cell>
          <cell r="W83">
            <v>19.340767</v>
          </cell>
          <cell r="X83">
            <v>0.45500000000000002</v>
          </cell>
          <cell r="Y83">
            <v>3.65</v>
          </cell>
          <cell r="Z83">
            <v>0.76500000000000001</v>
          </cell>
          <cell r="AA83">
            <v>8.0614999999999988</v>
          </cell>
          <cell r="AB83">
            <v>4.117</v>
          </cell>
          <cell r="AC83">
            <v>9.1585000000000001</v>
          </cell>
          <cell r="AD83">
            <v>10.36</v>
          </cell>
          <cell r="AE83">
            <v>5.8249999999999993</v>
          </cell>
        </row>
        <row r="84">
          <cell r="U84">
            <v>74155</v>
          </cell>
          <cell r="V84">
            <v>110.34</v>
          </cell>
          <cell r="W84">
            <v>9.7149999999999999</v>
          </cell>
          <cell r="X84">
            <v>5.1000000000000005</v>
          </cell>
          <cell r="Y84">
            <v>0</v>
          </cell>
          <cell r="Z84">
            <v>8.2799999999999994</v>
          </cell>
          <cell r="AA84">
            <v>4.6900000000000004</v>
          </cell>
          <cell r="AB84">
            <v>19.975000000000001</v>
          </cell>
          <cell r="AC84">
            <v>8.1850000000000005</v>
          </cell>
          <cell r="AD84">
            <v>0</v>
          </cell>
          <cell r="AE84">
            <v>410.92649999999998</v>
          </cell>
        </row>
        <row r="85">
          <cell r="U85">
            <v>74156</v>
          </cell>
          <cell r="V85">
            <v>8.8762879999999988</v>
          </cell>
          <cell r="W85">
            <v>30.932988000000002</v>
          </cell>
          <cell r="X85">
            <v>115.412215</v>
          </cell>
          <cell r="Y85">
            <v>1.0309280000000001</v>
          </cell>
          <cell r="Z85">
            <v>61.040568</v>
          </cell>
          <cell r="AA85">
            <v>10.515464</v>
          </cell>
          <cell r="AB85">
            <v>7.9349999999999996</v>
          </cell>
          <cell r="AC85">
            <v>11.195</v>
          </cell>
          <cell r="AD85">
            <v>20.94</v>
          </cell>
          <cell r="AE85">
            <v>7.43</v>
          </cell>
        </row>
        <row r="86">
          <cell r="U86">
            <v>74157</v>
          </cell>
          <cell r="V86">
            <v>59.941000000000003</v>
          </cell>
          <cell r="W86">
            <v>315.85000999999994</v>
          </cell>
          <cell r="X86">
            <v>35.416666999999997</v>
          </cell>
          <cell r="Y86">
            <v>42.674999999999997</v>
          </cell>
          <cell r="Z86">
            <v>30.072727999999998</v>
          </cell>
          <cell r="AA86">
            <v>3.59</v>
          </cell>
          <cell r="AB86">
            <v>79.445235999999994</v>
          </cell>
          <cell r="AC86">
            <v>166.10230000000001</v>
          </cell>
          <cell r="AD86">
            <v>38.462150000000001</v>
          </cell>
          <cell r="AE86">
            <v>140.534987</v>
          </cell>
        </row>
        <row r="87">
          <cell r="U87">
            <v>74201</v>
          </cell>
          <cell r="V87">
            <v>81.987086000000005</v>
          </cell>
          <cell r="W87">
            <v>84.259811999999982</v>
          </cell>
          <cell r="X87">
            <v>84.170930000000013</v>
          </cell>
          <cell r="Y87">
            <v>77.431436000000019</v>
          </cell>
          <cell r="Z87">
            <v>163.91920700000003</v>
          </cell>
          <cell r="AA87">
            <v>87.881310999999997</v>
          </cell>
          <cell r="AB87">
            <v>78.871826000000027</v>
          </cell>
          <cell r="AC87">
            <v>-0.3405519999999953</v>
          </cell>
          <cell r="AD87">
            <v>70.388897</v>
          </cell>
          <cell r="AE87">
            <v>68.243918000000008</v>
          </cell>
        </row>
        <row r="88">
          <cell r="U88">
            <v>74202</v>
          </cell>
          <cell r="V88">
            <v>1115.2168030000003</v>
          </cell>
          <cell r="W88">
            <v>761.38581199999999</v>
          </cell>
          <cell r="X88">
            <v>866.69877200000019</v>
          </cell>
          <cell r="Y88">
            <v>941.46313299999997</v>
          </cell>
          <cell r="Z88">
            <v>721.08507099999986</v>
          </cell>
          <cell r="AA88">
            <v>949.82839799999988</v>
          </cell>
          <cell r="AB88">
            <v>707.06083199999989</v>
          </cell>
          <cell r="AC88">
            <v>918.12254099999996</v>
          </cell>
          <cell r="AD88">
            <v>866.91355900000008</v>
          </cell>
          <cell r="AE88">
            <v>973.18206000000009</v>
          </cell>
        </row>
        <row r="89">
          <cell r="U89">
            <v>74251</v>
          </cell>
          <cell r="V89">
            <v>155.78292500000001</v>
          </cell>
          <cell r="W89">
            <v>143.94410500000004</v>
          </cell>
          <cell r="X89">
            <v>125.87222600000003</v>
          </cell>
          <cell r="Y89">
            <v>151.19624099999996</v>
          </cell>
          <cell r="Z89">
            <v>109.45514300000001</v>
          </cell>
          <cell r="AA89">
            <v>128.06907800000005</v>
          </cell>
          <cell r="AB89">
            <v>140.21655999999999</v>
          </cell>
          <cell r="AC89">
            <v>142.38774599999999</v>
          </cell>
          <cell r="AD89">
            <v>204.30703399999999</v>
          </cell>
          <cell r="AE89">
            <v>123.44552899999998</v>
          </cell>
        </row>
        <row r="90">
          <cell r="U90">
            <v>74252</v>
          </cell>
          <cell r="V90">
            <v>551.94750399999998</v>
          </cell>
          <cell r="W90">
            <v>588.69250499999998</v>
          </cell>
          <cell r="X90">
            <v>542.50419699999998</v>
          </cell>
          <cell r="Y90">
            <v>546.13419299999998</v>
          </cell>
          <cell r="Z90">
            <v>811.73454000000004</v>
          </cell>
          <cell r="AA90">
            <v>596.66539299999999</v>
          </cell>
          <cell r="AB90">
            <v>570.72423200000003</v>
          </cell>
          <cell r="AC90">
            <v>604.25269500000002</v>
          </cell>
          <cell r="AD90">
            <v>604.380627</v>
          </cell>
          <cell r="AE90">
            <v>647.16703800000005</v>
          </cell>
        </row>
        <row r="91">
          <cell r="U91">
            <v>74253</v>
          </cell>
          <cell r="V91">
            <v>206.27843400000003</v>
          </cell>
          <cell r="W91">
            <v>193.11839300000003</v>
          </cell>
          <cell r="X91">
            <v>149.56085899999999</v>
          </cell>
          <cell r="Y91">
            <v>129.38448299999996</v>
          </cell>
          <cell r="Z91">
            <v>43.126004000000002</v>
          </cell>
          <cell r="AA91">
            <v>240.20091600000001</v>
          </cell>
          <cell r="AB91">
            <v>131.38512</v>
          </cell>
          <cell r="AC91">
            <v>154.63115399999998</v>
          </cell>
          <cell r="AD91">
            <v>243.76190499999998</v>
          </cell>
          <cell r="AE91">
            <v>157.65061799999998</v>
          </cell>
        </row>
        <row r="92">
          <cell r="U92">
            <v>74254</v>
          </cell>
          <cell r="V92">
            <v>384.08500000000004</v>
          </cell>
          <cell r="W92">
            <v>256.97500000000002</v>
          </cell>
          <cell r="X92">
            <v>253.00500000000002</v>
          </cell>
          <cell r="Y92">
            <v>185.19666600000002</v>
          </cell>
          <cell r="Z92">
            <v>316.07499999999999</v>
          </cell>
          <cell r="AA92">
            <v>237.46500000000003</v>
          </cell>
          <cell r="AB92">
            <v>314.31499999999988</v>
          </cell>
          <cell r="AC92">
            <v>288.16500000000002</v>
          </cell>
          <cell r="AD92">
            <v>236.06500000000005</v>
          </cell>
          <cell r="AE92">
            <v>287.13</v>
          </cell>
        </row>
        <row r="93">
          <cell r="U93">
            <v>74299</v>
          </cell>
          <cell r="V93">
            <v>22.652656999999998</v>
          </cell>
          <cell r="W93">
            <v>17.803422999999999</v>
          </cell>
          <cell r="X93">
            <v>18.795757000000005</v>
          </cell>
          <cell r="Y93">
            <v>-211.23134200000004</v>
          </cell>
          <cell r="Z93">
            <v>250.174612</v>
          </cell>
          <cell r="AA93">
            <v>-12.116646999999999</v>
          </cell>
          <cell r="AB93">
            <v>15.169170999999999</v>
          </cell>
          <cell r="AC93">
            <v>16.487481000000002</v>
          </cell>
          <cell r="AD93">
            <v>23.807811000000001</v>
          </cell>
          <cell r="AE93">
            <v>22.237628000000001</v>
          </cell>
        </row>
        <row r="94">
          <cell r="U94">
            <v>74301</v>
          </cell>
          <cell r="V94">
            <v>2.8520679999999996</v>
          </cell>
          <cell r="W94">
            <v>23.836720000000007</v>
          </cell>
          <cell r="X94">
            <v>16.461248000000001</v>
          </cell>
          <cell r="Y94">
            <v>11.025945000000002</v>
          </cell>
          <cell r="Z94">
            <v>15.000910999999995</v>
          </cell>
          <cell r="AA94">
            <v>12.446560000000002</v>
          </cell>
          <cell r="AB94">
            <v>5.7295099999999994</v>
          </cell>
          <cell r="AC94">
            <v>21.735135999999997</v>
          </cell>
          <cell r="AD94">
            <v>10.093465</v>
          </cell>
          <cell r="AE94">
            <v>3.1449999999999996</v>
          </cell>
        </row>
        <row r="95">
          <cell r="U95">
            <v>74302</v>
          </cell>
          <cell r="V95">
            <v>337.51090899999991</v>
          </cell>
          <cell r="W95">
            <v>510.96469399999989</v>
          </cell>
          <cell r="X95">
            <v>447.03839899999991</v>
          </cell>
          <cell r="Y95">
            <v>421.58207099999993</v>
          </cell>
          <cell r="Z95">
            <v>434.28433799999993</v>
          </cell>
          <cell r="AA95">
            <v>382.65802599999995</v>
          </cell>
          <cell r="AB95">
            <v>365.10951499999987</v>
          </cell>
          <cell r="AC95">
            <v>418.41470700000002</v>
          </cell>
          <cell r="AD95">
            <v>433.59432399999992</v>
          </cell>
          <cell r="AE95">
            <v>481.99577699999986</v>
          </cell>
        </row>
        <row r="96">
          <cell r="U96">
            <v>74303</v>
          </cell>
          <cell r="V96">
            <v>600.38052200000004</v>
          </cell>
          <cell r="W96">
            <v>517.57214700000009</v>
          </cell>
          <cell r="X96">
            <v>581.40145600000005</v>
          </cell>
          <cell r="Y96">
            <v>443.58026199999989</v>
          </cell>
          <cell r="Z96">
            <v>573.76726800000006</v>
          </cell>
          <cell r="AA96">
            <v>602.54100999999991</v>
          </cell>
          <cell r="AB96">
            <v>614.34484200000031</v>
          </cell>
          <cell r="AC96">
            <v>658.37089800000024</v>
          </cell>
          <cell r="AD96">
            <v>611.67785400000002</v>
          </cell>
          <cell r="AE96">
            <v>582.47318999999993</v>
          </cell>
        </row>
        <row r="97">
          <cell r="U97">
            <v>74304</v>
          </cell>
          <cell r="V97">
            <v>66.474742999999989</v>
          </cell>
          <cell r="W97">
            <v>29.780193000000001</v>
          </cell>
          <cell r="X97">
            <v>37.381604999999993</v>
          </cell>
          <cell r="Y97">
            <v>16.607205</v>
          </cell>
          <cell r="Z97">
            <v>44.155699000000006</v>
          </cell>
          <cell r="AA97">
            <v>50.817462000000013</v>
          </cell>
          <cell r="AB97">
            <v>52.261210000000005</v>
          </cell>
          <cell r="AC97">
            <v>58.61533</v>
          </cell>
          <cell r="AD97">
            <v>25.412204000000003</v>
          </cell>
          <cell r="AE97">
            <v>111.00407500000003</v>
          </cell>
        </row>
        <row r="98">
          <cell r="U98">
            <v>74305</v>
          </cell>
          <cell r="V98">
            <v>55.583887999999995</v>
          </cell>
          <cell r="W98">
            <v>92.601934999999997</v>
          </cell>
          <cell r="X98">
            <v>55.374887999999991</v>
          </cell>
          <cell r="Y98">
            <v>55.374887999999991</v>
          </cell>
          <cell r="Z98">
            <v>55.374887999999991</v>
          </cell>
          <cell r="AA98">
            <v>55.374887999999991</v>
          </cell>
          <cell r="AB98">
            <v>55.374887999999991</v>
          </cell>
          <cell r="AC98">
            <v>55.374887999999991</v>
          </cell>
          <cell r="AD98">
            <v>55.374887999999991</v>
          </cell>
          <cell r="AE98">
            <v>55.374887999999991</v>
          </cell>
        </row>
        <row r="99">
          <cell r="U99">
            <v>74306</v>
          </cell>
          <cell r="V99">
            <v>10.725</v>
          </cell>
          <cell r="W99">
            <v>4.4050000000000002</v>
          </cell>
          <cell r="X99">
            <v>4.1349999999999998</v>
          </cell>
          <cell r="Y99">
            <v>3.3</v>
          </cell>
          <cell r="Z99">
            <v>5.14</v>
          </cell>
          <cell r="AA99">
            <v>-2.6599999999999997</v>
          </cell>
          <cell r="AB99">
            <v>3.87</v>
          </cell>
          <cell r="AC99">
            <v>4.7980000000000009</v>
          </cell>
          <cell r="AD99">
            <v>4.5049999999999999</v>
          </cell>
          <cell r="AE99">
            <v>4.3100000000000005</v>
          </cell>
        </row>
        <row r="100">
          <cell r="U100">
            <v>74351</v>
          </cell>
          <cell r="V100">
            <v>168.99339699999999</v>
          </cell>
          <cell r="W100">
            <v>241.88599600000001</v>
          </cell>
          <cell r="X100">
            <v>294.58635300000009</v>
          </cell>
          <cell r="Y100">
            <v>71.44750099999996</v>
          </cell>
          <cell r="Z100">
            <v>195.184313</v>
          </cell>
          <cell r="AA100">
            <v>274.00069100000002</v>
          </cell>
          <cell r="AB100">
            <v>271.09516499999995</v>
          </cell>
          <cell r="AC100">
            <v>357.857641</v>
          </cell>
          <cell r="AD100">
            <v>179.13081100000005</v>
          </cell>
          <cell r="AE100">
            <v>169.82194799999999</v>
          </cell>
        </row>
        <row r="101">
          <cell r="U101">
            <v>74352</v>
          </cell>
          <cell r="V101">
            <v>231.21486800000002</v>
          </cell>
          <cell r="W101">
            <v>224.01063000000008</v>
          </cell>
          <cell r="X101">
            <v>207.33535400000017</v>
          </cell>
          <cell r="Y101">
            <v>217.74514699999995</v>
          </cell>
          <cell r="Z101">
            <v>133.56884799999997</v>
          </cell>
          <cell r="AA101">
            <v>135.727913</v>
          </cell>
          <cell r="AB101">
            <v>259.90936099999999</v>
          </cell>
          <cell r="AC101">
            <v>200.310856</v>
          </cell>
          <cell r="AD101">
            <v>161.04633200000001</v>
          </cell>
          <cell r="AE101">
            <v>190.129481</v>
          </cell>
        </row>
        <row r="102">
          <cell r="U102">
            <v>74401</v>
          </cell>
          <cell r="V102">
            <v>212.31939600000004</v>
          </cell>
          <cell r="W102">
            <v>303.04336000000001</v>
          </cell>
          <cell r="X102">
            <v>62.538273000000004</v>
          </cell>
          <cell r="Y102">
            <v>151.88090000000003</v>
          </cell>
          <cell r="Z102">
            <v>155.91549999999998</v>
          </cell>
          <cell r="AA102">
            <v>187.73176100000001</v>
          </cell>
          <cell r="AB102">
            <v>19.682580000000002</v>
          </cell>
          <cell r="AC102">
            <v>196.85278499999998</v>
          </cell>
          <cell r="AD102">
            <v>330.94067000000001</v>
          </cell>
          <cell r="AE102">
            <v>139.29367999999999</v>
          </cell>
        </row>
        <row r="103">
          <cell r="U103">
            <v>74402</v>
          </cell>
          <cell r="V103">
            <v>919.30412499999989</v>
          </cell>
          <cell r="W103">
            <v>1240.0331449999999</v>
          </cell>
          <cell r="X103">
            <v>860.44657399999983</v>
          </cell>
          <cell r="Y103">
            <v>596.86146699999983</v>
          </cell>
          <cell r="Z103">
            <v>797.3872980000001</v>
          </cell>
          <cell r="AA103">
            <v>1068.0462209999998</v>
          </cell>
          <cell r="AB103">
            <v>800.11812400000008</v>
          </cell>
          <cell r="AC103">
            <v>1252.0371189999996</v>
          </cell>
          <cell r="AD103">
            <v>1019.0292749999999</v>
          </cell>
          <cell r="AE103">
            <v>1160.3105350000001</v>
          </cell>
        </row>
        <row r="104">
          <cell r="U104">
            <v>74403</v>
          </cell>
          <cell r="V104">
            <v>20.0365</v>
          </cell>
          <cell r="W104">
            <v>16.33625</v>
          </cell>
          <cell r="X104">
            <v>7.8369999999999997</v>
          </cell>
          <cell r="Y104">
            <v>15.69961</v>
          </cell>
          <cell r="Z104">
            <v>0.96</v>
          </cell>
          <cell r="AA104">
            <v>0</v>
          </cell>
          <cell r="AB104">
            <v>0</v>
          </cell>
          <cell r="AC104">
            <v>0.61699999999999999</v>
          </cell>
          <cell r="AD104">
            <v>0</v>
          </cell>
          <cell r="AE104">
            <v>0</v>
          </cell>
        </row>
        <row r="105">
          <cell r="U105">
            <v>74404</v>
          </cell>
          <cell r="V105">
            <v>19.250052999999998</v>
          </cell>
          <cell r="W105">
            <v>0.05</v>
          </cell>
          <cell r="X105">
            <v>4.5864599999999998</v>
          </cell>
          <cell r="Y105">
            <v>3.3492459999999999</v>
          </cell>
          <cell r="Z105">
            <v>0</v>
          </cell>
          <cell r="AA105">
            <v>28.179000000000002</v>
          </cell>
          <cell r="AB105">
            <v>12.670372</v>
          </cell>
          <cell r="AC105">
            <v>0</v>
          </cell>
          <cell r="AD105">
            <v>9.1000000000000014</v>
          </cell>
          <cell r="AE105">
            <v>0</v>
          </cell>
        </row>
        <row r="106">
          <cell r="U106">
            <v>74405</v>
          </cell>
          <cell r="V106">
            <v>161.77599999999998</v>
          </cell>
          <cell r="W106">
            <v>45.547499999999999</v>
          </cell>
          <cell r="X106">
            <v>169.05249999999998</v>
          </cell>
          <cell r="Y106">
            <v>26.521999999999998</v>
          </cell>
          <cell r="Z106">
            <v>70.295999999999992</v>
          </cell>
          <cell r="AA106">
            <v>37.713000000000001</v>
          </cell>
          <cell r="AB106">
            <v>79.313500000000005</v>
          </cell>
          <cell r="AC106">
            <v>61.225999999999999</v>
          </cell>
          <cell r="AD106">
            <v>14.491831000000001</v>
          </cell>
          <cell r="AE106">
            <v>70.884500000000003</v>
          </cell>
        </row>
        <row r="107">
          <cell r="U107">
            <v>74406</v>
          </cell>
          <cell r="V107">
            <v>2</v>
          </cell>
          <cell r="W107">
            <v>2.0499999999999998</v>
          </cell>
          <cell r="X107">
            <v>2.0499999999999998</v>
          </cell>
          <cell r="Y107">
            <v>0</v>
          </cell>
          <cell r="Z107">
            <v>19.610240000000001</v>
          </cell>
          <cell r="AA107">
            <v>1.1499999999999999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U108">
            <v>74407</v>
          </cell>
          <cell r="V108">
            <v>160.656059</v>
          </cell>
          <cell r="W108">
            <v>334.02313200000003</v>
          </cell>
          <cell r="X108">
            <v>-178.487844</v>
          </cell>
          <cell r="Y108">
            <v>129.65512899999999</v>
          </cell>
          <cell r="Z108">
            <v>-25.798056000000013</v>
          </cell>
          <cell r="AA108">
            <v>54.688465000000001</v>
          </cell>
          <cell r="AB108">
            <v>111.61444600000003</v>
          </cell>
          <cell r="AC108">
            <v>52.854644</v>
          </cell>
          <cell r="AD108">
            <v>111.089844</v>
          </cell>
          <cell r="AE108">
            <v>52.949843999999999</v>
          </cell>
        </row>
        <row r="109">
          <cell r="U109">
            <v>74409</v>
          </cell>
          <cell r="V109">
            <v>79.6965</v>
          </cell>
          <cell r="W109">
            <v>79.6965</v>
          </cell>
          <cell r="X109">
            <v>79.6965</v>
          </cell>
          <cell r="Y109">
            <v>79.6965</v>
          </cell>
          <cell r="Z109">
            <v>79.6965</v>
          </cell>
          <cell r="AA109">
            <v>79.6965</v>
          </cell>
          <cell r="AB109">
            <v>79.6965</v>
          </cell>
          <cell r="AC109">
            <v>79.6965</v>
          </cell>
          <cell r="AD109">
            <v>79.6965</v>
          </cell>
          <cell r="AE109">
            <v>79.6965</v>
          </cell>
        </row>
        <row r="110">
          <cell r="U110">
            <v>74448</v>
          </cell>
          <cell r="V110">
            <v>68.903000000000006</v>
          </cell>
          <cell r="W110">
            <v>39.402475000000003</v>
          </cell>
          <cell r="X110">
            <v>47.200499999999998</v>
          </cell>
          <cell r="Y110">
            <v>56.57</v>
          </cell>
          <cell r="Z110">
            <v>44.590665999999999</v>
          </cell>
          <cell r="AA110">
            <v>126.05543300000001</v>
          </cell>
          <cell r="AB110">
            <v>-14.816835000000005</v>
          </cell>
          <cell r="AC110">
            <v>217.44146599999999</v>
          </cell>
          <cell r="AD110">
            <v>192.709666</v>
          </cell>
          <cell r="AE110">
            <v>132.24769999999998</v>
          </cell>
        </row>
        <row r="111">
          <cell r="U111">
            <v>74451</v>
          </cell>
          <cell r="V111">
            <v>1813.1384339999997</v>
          </cell>
          <cell r="W111">
            <v>2006.2750189999999</v>
          </cell>
          <cell r="X111">
            <v>1732.3412410000001</v>
          </cell>
          <cell r="Y111">
            <v>2746.8510999999994</v>
          </cell>
          <cell r="Z111">
            <v>2190.6397579999998</v>
          </cell>
          <cell r="AA111">
            <v>2111.2004689999999</v>
          </cell>
          <cell r="AB111">
            <v>2032.0588040000002</v>
          </cell>
          <cell r="AC111">
            <v>2239.412554</v>
          </cell>
          <cell r="AD111">
            <v>2158.7583070000005</v>
          </cell>
          <cell r="AE111">
            <v>2283.3886350000002</v>
          </cell>
        </row>
        <row r="112">
          <cell r="U112">
            <v>74452</v>
          </cell>
          <cell r="V112">
            <v>0</v>
          </cell>
          <cell r="W112">
            <v>0</v>
          </cell>
          <cell r="X112">
            <v>1.5613999999999999</v>
          </cell>
          <cell r="Y112">
            <v>0</v>
          </cell>
          <cell r="Z112">
            <v>0</v>
          </cell>
          <cell r="AA112">
            <v>2.63</v>
          </cell>
          <cell r="AB112">
            <v>0.57999999999999996</v>
          </cell>
          <cell r="AC112">
            <v>1.3460000000000001</v>
          </cell>
          <cell r="AD112">
            <v>1.05</v>
          </cell>
          <cell r="AE112">
            <v>0.9</v>
          </cell>
        </row>
        <row r="113">
          <cell r="U113">
            <v>74453</v>
          </cell>
          <cell r="V113">
            <v>141.30000000000001</v>
          </cell>
          <cell r="W113">
            <v>349.25999999999993</v>
          </cell>
          <cell r="X113">
            <v>223.72499999999999</v>
          </cell>
          <cell r="Y113">
            <v>195.00000000000003</v>
          </cell>
          <cell r="Z113">
            <v>302.05</v>
          </cell>
          <cell r="AA113">
            <v>307.66000000000008</v>
          </cell>
          <cell r="AB113">
            <v>247.45</v>
          </cell>
          <cell r="AC113">
            <v>332.57000000000005</v>
          </cell>
          <cell r="AD113">
            <v>223.05</v>
          </cell>
          <cell r="AE113">
            <v>405.95000000000016</v>
          </cell>
        </row>
        <row r="114">
          <cell r="U114">
            <v>74455</v>
          </cell>
          <cell r="V114">
            <v>85.825953000000013</v>
          </cell>
          <cell r="W114">
            <v>90.07896199999999</v>
          </cell>
          <cell r="X114">
            <v>83.118086999999974</v>
          </cell>
          <cell r="Y114">
            <v>118.16065599999999</v>
          </cell>
          <cell r="Z114">
            <v>-6.820492999999999</v>
          </cell>
          <cell r="AA114">
            <v>57.090759999999989</v>
          </cell>
          <cell r="AB114">
            <v>74.406814000000011</v>
          </cell>
          <cell r="AC114">
            <v>87.37746599999997</v>
          </cell>
          <cell r="AD114">
            <v>60.25</v>
          </cell>
          <cell r="AE114">
            <v>52.086874000000002</v>
          </cell>
        </row>
        <row r="115">
          <cell r="U115">
            <v>74456</v>
          </cell>
          <cell r="V115">
            <v>3.5818160000000003</v>
          </cell>
          <cell r="W115">
            <v>3.1558980000000001</v>
          </cell>
          <cell r="X115">
            <v>4.3798370000000002</v>
          </cell>
          <cell r="Y115">
            <v>3.4368060000000002</v>
          </cell>
          <cell r="Z115">
            <v>3.6954609999999999</v>
          </cell>
          <cell r="AA115">
            <v>3.4818099999999998</v>
          </cell>
          <cell r="AB115">
            <v>3.2536319999999996</v>
          </cell>
          <cell r="AC115">
            <v>3.981786</v>
          </cell>
          <cell r="AD115">
            <v>3.3640860000000004</v>
          </cell>
          <cell r="AE115">
            <v>3.3163589999999994</v>
          </cell>
        </row>
        <row r="116">
          <cell r="U116">
            <v>74499</v>
          </cell>
          <cell r="V116">
            <v>4.9265999999999996</v>
          </cell>
          <cell r="W116">
            <v>2.5</v>
          </cell>
          <cell r="X116">
            <v>5.0999999999999996</v>
          </cell>
          <cell r="Y116">
            <v>125.29</v>
          </cell>
          <cell r="Z116">
            <v>69.576099999999997</v>
          </cell>
          <cell r="AA116">
            <v>29.3</v>
          </cell>
          <cell r="AB116">
            <v>85.358750000000001</v>
          </cell>
          <cell r="AC116">
            <v>9.2487499999999994</v>
          </cell>
          <cell r="AD116">
            <v>77.778750000000002</v>
          </cell>
          <cell r="AE116">
            <v>144.88825</v>
          </cell>
        </row>
        <row r="117">
          <cell r="U117">
            <v>74501</v>
          </cell>
          <cell r="V117">
            <v>0</v>
          </cell>
          <cell r="W117">
            <v>0</v>
          </cell>
          <cell r="X117">
            <v>0</v>
          </cell>
          <cell r="Y117">
            <v>224.85880599999999</v>
          </cell>
          <cell r="Z117">
            <v>59.037584000000003</v>
          </cell>
          <cell r="AA117">
            <v>59.037582999999998</v>
          </cell>
          <cell r="AB117">
            <v>29.518792000000001</v>
          </cell>
          <cell r="AC117">
            <v>14.759396000000001</v>
          </cell>
          <cell r="AD117">
            <v>14.759396000000001</v>
          </cell>
          <cell r="AE117">
            <v>-258.609847</v>
          </cell>
        </row>
        <row r="118">
          <cell r="U118">
            <v>74502</v>
          </cell>
          <cell r="V118">
            <v>2.4653230000000002</v>
          </cell>
          <cell r="W118">
            <v>2.4653230000000002</v>
          </cell>
          <cell r="X118">
            <v>2.4653230000000002</v>
          </cell>
          <cell r="Y118">
            <v>2.4653230000000002</v>
          </cell>
          <cell r="Z118">
            <v>4.7707920000000001</v>
          </cell>
          <cell r="AA118">
            <v>2.3853960000000001</v>
          </cell>
          <cell r="AB118">
            <v>2.3853960000000001</v>
          </cell>
          <cell r="AC118">
            <v>2.3853960000000001</v>
          </cell>
          <cell r="AD118">
            <v>2.3853960000000001</v>
          </cell>
          <cell r="AE118">
            <v>2.3853960000000001</v>
          </cell>
        </row>
        <row r="119">
          <cell r="U119">
            <v>74503</v>
          </cell>
          <cell r="V119">
            <v>63.057803</v>
          </cell>
          <cell r="W119">
            <v>85.645022999999995</v>
          </cell>
          <cell r="X119">
            <v>130.778077</v>
          </cell>
          <cell r="Y119">
            <v>130.778077</v>
          </cell>
          <cell r="Z119">
            <v>139.569909</v>
          </cell>
          <cell r="AA119">
            <v>130.79279199999999</v>
          </cell>
          <cell r="AB119">
            <v>156.985794</v>
          </cell>
          <cell r="AC119">
            <v>143.99405400000001</v>
          </cell>
          <cell r="AD119">
            <v>144.07063600000001</v>
          </cell>
          <cell r="AE119">
            <v>144.07064</v>
          </cell>
        </row>
        <row r="120">
          <cell r="U120">
            <v>74505</v>
          </cell>
          <cell r="V120">
            <v>1.9374070000000001</v>
          </cell>
          <cell r="W120">
            <v>1.9374070000000001</v>
          </cell>
          <cell r="X120">
            <v>1.9374070000000001</v>
          </cell>
          <cell r="Y120">
            <v>-1.983557</v>
          </cell>
          <cell r="Z120">
            <v>1.9374070000000001</v>
          </cell>
          <cell r="AA120">
            <v>1.9374070000000001</v>
          </cell>
          <cell r="AB120">
            <v>1.9374070000000001</v>
          </cell>
          <cell r="AC120">
            <v>1.9374070000000001</v>
          </cell>
          <cell r="AD120">
            <v>1.9374070000000001</v>
          </cell>
          <cell r="AE120">
            <v>-3.9440309999999998</v>
          </cell>
        </row>
        <row r="121">
          <cell r="U121">
            <v>74549</v>
          </cell>
          <cell r="V121">
            <v>5.7939999999999996</v>
          </cell>
          <cell r="W121">
            <v>7.9422709999999999</v>
          </cell>
          <cell r="X121">
            <v>8.5770850000000003</v>
          </cell>
          <cell r="Y121">
            <v>14.904866</v>
          </cell>
          <cell r="Z121">
            <v>5.7939999999999996</v>
          </cell>
          <cell r="AA121">
            <v>8.3923389999999998</v>
          </cell>
          <cell r="AB121">
            <v>8.758661</v>
          </cell>
          <cell r="AC121">
            <v>10.966396</v>
          </cell>
          <cell r="AD121">
            <v>15.844000000000001</v>
          </cell>
          <cell r="AE121">
            <v>9.4558959999999992</v>
          </cell>
        </row>
        <row r="122">
          <cell r="U122">
            <v>74551</v>
          </cell>
          <cell r="V122">
            <v>35.612499999999997</v>
          </cell>
          <cell r="W122">
            <v>35.612499999999997</v>
          </cell>
          <cell r="X122">
            <v>38.158499999999997</v>
          </cell>
          <cell r="Y122">
            <v>40.615499999999997</v>
          </cell>
          <cell r="Z122">
            <v>35.612499999999997</v>
          </cell>
          <cell r="AA122">
            <v>35.612499999999997</v>
          </cell>
          <cell r="AB122">
            <v>35.612499999999997</v>
          </cell>
          <cell r="AC122">
            <v>35.612499999999997</v>
          </cell>
          <cell r="AD122">
            <v>35.612499999999997</v>
          </cell>
          <cell r="AE122">
            <v>45.162500000000001</v>
          </cell>
        </row>
        <row r="123">
          <cell r="U123">
            <v>74553</v>
          </cell>
          <cell r="V123">
            <v>1.25</v>
          </cell>
          <cell r="W123">
            <v>1.25</v>
          </cell>
          <cell r="X123">
            <v>1.25</v>
          </cell>
          <cell r="Y123">
            <v>1.25</v>
          </cell>
          <cell r="Z123">
            <v>1.25</v>
          </cell>
          <cell r="AA123">
            <v>1.25</v>
          </cell>
          <cell r="AB123">
            <v>1.25</v>
          </cell>
          <cell r="AC123">
            <v>1.25</v>
          </cell>
          <cell r="AD123">
            <v>1.25</v>
          </cell>
          <cell r="AE123">
            <v>1.25</v>
          </cell>
        </row>
        <row r="124">
          <cell r="U124">
            <v>74554</v>
          </cell>
          <cell r="V124">
            <v>67.708332999999996</v>
          </cell>
          <cell r="W124">
            <v>108.5</v>
          </cell>
          <cell r="X124">
            <v>3.75</v>
          </cell>
          <cell r="Y124">
            <v>20.833334000000001</v>
          </cell>
          <cell r="Z124">
            <v>81.458571000000006</v>
          </cell>
          <cell r="AA124">
            <v>0</v>
          </cell>
          <cell r="AB124">
            <v>22.7</v>
          </cell>
          <cell r="AC124">
            <v>21.836501999999999</v>
          </cell>
          <cell r="AD124">
            <v>50</v>
          </cell>
          <cell r="AE124">
            <v>45.2</v>
          </cell>
        </row>
        <row r="125">
          <cell r="U125">
            <v>74555</v>
          </cell>
          <cell r="V125">
            <v>171.29</v>
          </cell>
          <cell r="W125">
            <v>171.29</v>
          </cell>
          <cell r="X125">
            <v>171.29</v>
          </cell>
          <cell r="Y125">
            <v>171.29</v>
          </cell>
          <cell r="Z125">
            <v>171.29</v>
          </cell>
          <cell r="AA125">
            <v>183.79</v>
          </cell>
          <cell r="AB125">
            <v>196.29</v>
          </cell>
          <cell r="AC125">
            <v>171.29</v>
          </cell>
          <cell r="AD125">
            <v>196.29</v>
          </cell>
          <cell r="AE125">
            <v>138.691</v>
          </cell>
        </row>
        <row r="126">
          <cell r="U126">
            <v>74556</v>
          </cell>
          <cell r="V126">
            <v>27.5</v>
          </cell>
          <cell r="W126">
            <v>27.5</v>
          </cell>
          <cell r="X126">
            <v>27.5</v>
          </cell>
          <cell r="Y126">
            <v>27.5</v>
          </cell>
          <cell r="Z126">
            <v>27.5</v>
          </cell>
          <cell r="AA126">
            <v>27.5</v>
          </cell>
          <cell r="AB126">
            <v>27.5</v>
          </cell>
          <cell r="AC126">
            <v>27.5</v>
          </cell>
          <cell r="AD126">
            <v>27.5</v>
          </cell>
          <cell r="AE126">
            <v>27.5</v>
          </cell>
        </row>
        <row r="127">
          <cell r="U127">
            <v>74599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6.18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U128">
            <v>74601</v>
          </cell>
          <cell r="V128">
            <v>90.784163000000007</v>
          </cell>
          <cell r="W128">
            <v>80.275830999999997</v>
          </cell>
          <cell r="X128">
            <v>963.68525499999998</v>
          </cell>
          <cell r="Y128">
            <v>119.359497</v>
          </cell>
          <cell r="Z128">
            <v>322.54489599999999</v>
          </cell>
          <cell r="AA128">
            <v>297.45075200000002</v>
          </cell>
          <cell r="AB128">
            <v>345.07442099999997</v>
          </cell>
          <cell r="AC128">
            <v>554.04456500000003</v>
          </cell>
          <cell r="AD128">
            <v>309.79924899999997</v>
          </cell>
          <cell r="AE128">
            <v>309.79924899999997</v>
          </cell>
        </row>
        <row r="129">
          <cell r="U129">
            <v>74602</v>
          </cell>
          <cell r="V129">
            <v>5.6929999999999996</v>
          </cell>
          <cell r="W129">
            <v>60.744999999999997</v>
          </cell>
          <cell r="X129">
            <v>21.099999999999998</v>
          </cell>
          <cell r="Y129">
            <v>7.5339999999999989</v>
          </cell>
          <cell r="Z129">
            <v>75.984999999999985</v>
          </cell>
          <cell r="AA129">
            <v>43.804799999999993</v>
          </cell>
          <cell r="AB129">
            <v>-65.037999999999997</v>
          </cell>
          <cell r="AC129">
            <v>150.89896999999996</v>
          </cell>
          <cell r="AD129">
            <v>121.950355</v>
          </cell>
          <cell r="AE129">
            <v>70.822659000000016</v>
          </cell>
        </row>
        <row r="130">
          <cell r="U130">
            <v>74603</v>
          </cell>
          <cell r="V130">
            <v>0</v>
          </cell>
          <cell r="W130">
            <v>13.4855</v>
          </cell>
          <cell r="X130">
            <v>0.312</v>
          </cell>
          <cell r="Y130">
            <v>8.3986000000000001</v>
          </cell>
          <cell r="Z130">
            <v>4.7930000000000001</v>
          </cell>
          <cell r="AA130">
            <v>0</v>
          </cell>
          <cell r="AB130">
            <v>0</v>
          </cell>
          <cell r="AC130">
            <v>0</v>
          </cell>
          <cell r="AD130">
            <v>1.7911000000000001</v>
          </cell>
          <cell r="AE130">
            <v>4.5999999999999999E-2</v>
          </cell>
        </row>
        <row r="131">
          <cell r="U131">
            <v>74604</v>
          </cell>
          <cell r="V131">
            <v>1.97</v>
          </cell>
          <cell r="W131">
            <v>5.5</v>
          </cell>
          <cell r="X131">
            <v>0.12</v>
          </cell>
          <cell r="Y131">
            <v>1.764</v>
          </cell>
          <cell r="Z131">
            <v>26.405000000000001</v>
          </cell>
          <cell r="AA131">
            <v>7.1688000000000001</v>
          </cell>
          <cell r="AB131">
            <v>1.88</v>
          </cell>
          <cell r="AC131">
            <v>0.4</v>
          </cell>
          <cell r="AD131">
            <v>0.69650000000000001</v>
          </cell>
          <cell r="AE131">
            <v>0.03</v>
          </cell>
        </row>
        <row r="132">
          <cell r="U132">
            <v>74605</v>
          </cell>
          <cell r="V132">
            <v>48.297666999999997</v>
          </cell>
          <cell r="W132">
            <v>67.016666999999998</v>
          </cell>
          <cell r="X132">
            <v>46.275667000000027</v>
          </cell>
          <cell r="Y132">
            <v>82.482066999999986</v>
          </cell>
          <cell r="Z132">
            <v>64.141666999999998</v>
          </cell>
          <cell r="AA132">
            <v>51.135066999999992</v>
          </cell>
          <cell r="AB132">
            <v>83.829667000000001</v>
          </cell>
          <cell r="AC132">
            <v>102.69806700000001</v>
          </cell>
          <cell r="AD132">
            <v>44.200666999999996</v>
          </cell>
          <cell r="AE132">
            <v>24.766666999999998</v>
          </cell>
        </row>
        <row r="133">
          <cell r="U133">
            <v>74607</v>
          </cell>
          <cell r="V133">
            <v>48.510399999999997</v>
          </cell>
          <cell r="W133">
            <v>18.270499999999998</v>
          </cell>
          <cell r="X133">
            <v>2.2309999999999999</v>
          </cell>
          <cell r="Y133">
            <v>9.1171290000000003</v>
          </cell>
          <cell r="Z133">
            <v>1.5310000000000001</v>
          </cell>
          <cell r="AA133">
            <v>19.102512000000001</v>
          </cell>
          <cell r="AB133">
            <v>6.5204000000000004</v>
          </cell>
          <cell r="AC133">
            <v>38.016612000000002</v>
          </cell>
          <cell r="AD133">
            <v>15.035935000000002</v>
          </cell>
          <cell r="AE133">
            <v>18.661545</v>
          </cell>
        </row>
        <row r="134">
          <cell r="U134">
            <v>74608</v>
          </cell>
          <cell r="V134">
            <v>3.5888230000000001</v>
          </cell>
          <cell r="W134">
            <v>0</v>
          </cell>
          <cell r="X134">
            <v>0.64687600000000001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157.691517</v>
          </cell>
          <cell r="AD134">
            <v>0</v>
          </cell>
          <cell r="AE134">
            <v>0</v>
          </cell>
        </row>
        <row r="135">
          <cell r="U135">
            <v>74609</v>
          </cell>
          <cell r="V135">
            <v>16.48</v>
          </cell>
          <cell r="W135">
            <v>18.167339999999999</v>
          </cell>
          <cell r="X135">
            <v>13.280000000000001</v>
          </cell>
          <cell r="Y135">
            <v>192.6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U136">
            <v>74649</v>
          </cell>
          <cell r="V136">
            <v>7.8333329999999997</v>
          </cell>
          <cell r="W136">
            <v>9.233333</v>
          </cell>
          <cell r="X136">
            <v>14.983333</v>
          </cell>
          <cell r="Y136">
            <v>8.983333</v>
          </cell>
          <cell r="Z136">
            <v>39.488332999999997</v>
          </cell>
          <cell r="AA136">
            <v>4.733333</v>
          </cell>
          <cell r="AB136">
            <v>22.579332999999998</v>
          </cell>
          <cell r="AC136">
            <v>26.175169999999998</v>
          </cell>
          <cell r="AD136">
            <v>118.882533</v>
          </cell>
          <cell r="AE136">
            <v>169.10135700000001</v>
          </cell>
        </row>
        <row r="137">
          <cell r="U137">
            <v>74652</v>
          </cell>
          <cell r="V137">
            <v>552.16531000000009</v>
          </cell>
          <cell r="W137">
            <v>552.16531000000009</v>
          </cell>
          <cell r="X137">
            <v>552.16531000000009</v>
          </cell>
          <cell r="Y137">
            <v>552.16531000000009</v>
          </cell>
          <cell r="Z137">
            <v>552.16531600000008</v>
          </cell>
          <cell r="AA137">
            <v>545.66455600000006</v>
          </cell>
          <cell r="AB137">
            <v>521.78458699999999</v>
          </cell>
          <cell r="AC137">
            <v>532.65258700000004</v>
          </cell>
          <cell r="AD137">
            <v>527.18734500000005</v>
          </cell>
          <cell r="AE137">
            <v>473.87217500000003</v>
          </cell>
        </row>
        <row r="138">
          <cell r="U138">
            <v>74653</v>
          </cell>
          <cell r="V138">
            <v>1809.4941350000006</v>
          </cell>
          <cell r="W138">
            <v>3465.2870439999988</v>
          </cell>
          <cell r="X138">
            <v>2658.7911919999992</v>
          </cell>
          <cell r="Y138">
            <v>2485.5329839999999</v>
          </cell>
          <cell r="Z138">
            <v>2584.5758889999997</v>
          </cell>
          <cell r="AA138">
            <v>2586.9673449999996</v>
          </cell>
          <cell r="AB138">
            <v>2611.0039069999998</v>
          </cell>
          <cell r="AC138">
            <v>2891.5124319999991</v>
          </cell>
          <cell r="AD138">
            <v>2704.909987999999</v>
          </cell>
          <cell r="AE138">
            <v>-366.86763799999994</v>
          </cell>
        </row>
        <row r="139">
          <cell r="U139">
            <v>74654</v>
          </cell>
          <cell r="V139">
            <v>7.1616169999999988</v>
          </cell>
          <cell r="W139">
            <v>7.6676629999999992</v>
          </cell>
          <cell r="X139">
            <v>6.8789209999999992</v>
          </cell>
          <cell r="Y139">
            <v>7.6829840000000003</v>
          </cell>
          <cell r="Z139">
            <v>7.2809549999999996</v>
          </cell>
          <cell r="AA139">
            <v>7.1351199999999997</v>
          </cell>
          <cell r="AB139">
            <v>7.1351199999999997</v>
          </cell>
          <cell r="AC139">
            <v>7.1351219999999991</v>
          </cell>
          <cell r="AD139">
            <v>6.2525439999999994</v>
          </cell>
          <cell r="AE139">
            <v>6.2525439999999994</v>
          </cell>
        </row>
        <row r="140">
          <cell r="U140">
            <v>74655</v>
          </cell>
          <cell r="V140">
            <v>10.4625</v>
          </cell>
          <cell r="W140">
            <v>10.4625</v>
          </cell>
          <cell r="X140">
            <v>10.4625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U141">
            <v>74656</v>
          </cell>
          <cell r="V141">
            <v>176.68911399999996</v>
          </cell>
          <cell r="W141">
            <v>167.687242</v>
          </cell>
          <cell r="X141">
            <v>169.82038399999999</v>
          </cell>
          <cell r="Y141">
            <v>168.05369400000004</v>
          </cell>
          <cell r="Z141">
            <v>167.60492300000001</v>
          </cell>
          <cell r="AA141">
            <v>168.516368</v>
          </cell>
          <cell r="AB141">
            <v>170.97456300000002</v>
          </cell>
          <cell r="AC141">
            <v>164.16861199999997</v>
          </cell>
          <cell r="AD141">
            <v>164.27749699999998</v>
          </cell>
          <cell r="AE141">
            <v>156.338143</v>
          </cell>
        </row>
        <row r="142">
          <cell r="U142">
            <v>74657</v>
          </cell>
          <cell r="V142">
            <v>4.295865</v>
          </cell>
          <cell r="W142">
            <v>4.295865</v>
          </cell>
          <cell r="X142">
            <v>4.295865</v>
          </cell>
          <cell r="Y142">
            <v>4.295865</v>
          </cell>
          <cell r="Z142">
            <v>4.295865</v>
          </cell>
          <cell r="AA142">
            <v>4.295865</v>
          </cell>
          <cell r="AB142">
            <v>4.295865</v>
          </cell>
          <cell r="AC142">
            <v>4.295865</v>
          </cell>
          <cell r="AD142">
            <v>4.295865</v>
          </cell>
          <cell r="AE142">
            <v>4.295865</v>
          </cell>
        </row>
        <row r="143">
          <cell r="U143">
            <v>74658</v>
          </cell>
          <cell r="V143">
            <v>248.802874</v>
          </cell>
          <cell r="W143">
            <v>260.55189099999996</v>
          </cell>
          <cell r="X143">
            <v>260.25822099999993</v>
          </cell>
          <cell r="Y143">
            <v>260.12596700000012</v>
          </cell>
          <cell r="Z143">
            <v>257.03849200000002</v>
          </cell>
          <cell r="AA143">
            <v>285.60485300000016</v>
          </cell>
          <cell r="AB143">
            <v>262.07221600000014</v>
          </cell>
          <cell r="AC143">
            <v>241.85443099999995</v>
          </cell>
          <cell r="AD143">
            <v>242.15188900000001</v>
          </cell>
          <cell r="AE143">
            <v>236.03624999999997</v>
          </cell>
        </row>
        <row r="144">
          <cell r="U144">
            <v>74661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3057.3841430000002</v>
          </cell>
        </row>
        <row r="145">
          <cell r="U145">
            <v>74801</v>
          </cell>
          <cell r="V145">
            <v>90.453620000000001</v>
          </cell>
          <cell r="W145">
            <v>101.86503</v>
          </cell>
          <cell r="X145">
            <v>64.56880000000001</v>
          </cell>
          <cell r="Y145">
            <v>107.52549999999999</v>
          </cell>
          <cell r="Z145">
            <v>96.254360000000005</v>
          </cell>
          <cell r="AA145">
            <v>95.9</v>
          </cell>
          <cell r="AB145">
            <v>13.583749999999997</v>
          </cell>
          <cell r="AC145">
            <v>160.58798700000003</v>
          </cell>
          <cell r="AD145">
            <v>80.857899999999987</v>
          </cell>
          <cell r="AE145">
            <v>109.64799999999997</v>
          </cell>
        </row>
        <row r="146">
          <cell r="U146">
            <v>74901</v>
          </cell>
          <cell r="V146">
            <v>94.980255000000014</v>
          </cell>
          <cell r="W146">
            <v>83.720711999999992</v>
          </cell>
          <cell r="X146">
            <v>189.74506899999997</v>
          </cell>
          <cell r="Y146">
            <v>73.264875999999987</v>
          </cell>
          <cell r="Z146">
            <v>64.552503999999985</v>
          </cell>
          <cell r="AA146">
            <v>251.15045600000005</v>
          </cell>
          <cell r="AB146">
            <v>177.94807200000002</v>
          </cell>
          <cell r="AC146">
            <v>345.72914799999984</v>
          </cell>
          <cell r="AD146">
            <v>188.24840200000006</v>
          </cell>
          <cell r="AE146">
            <v>156.788984</v>
          </cell>
        </row>
        <row r="147">
          <cell r="U147">
            <v>74902</v>
          </cell>
          <cell r="V147">
            <v>175.57560000000001</v>
          </cell>
          <cell r="W147">
            <v>326.43560000000008</v>
          </cell>
          <cell r="X147">
            <v>175.57560000000001</v>
          </cell>
          <cell r="Y147">
            <v>24.715597999999989</v>
          </cell>
          <cell r="Z147">
            <v>158.64380200000002</v>
          </cell>
          <cell r="AA147">
            <v>175.57560000000001</v>
          </cell>
          <cell r="AB147">
            <v>175.57560000000001</v>
          </cell>
          <cell r="AC147">
            <v>175.57560000000001</v>
          </cell>
          <cell r="AD147">
            <v>175.57560000000001</v>
          </cell>
          <cell r="AE147">
            <v>190.76659999999998</v>
          </cell>
        </row>
        <row r="148">
          <cell r="U148">
            <v>74904</v>
          </cell>
          <cell r="V148">
            <v>91.655900000000003</v>
          </cell>
          <cell r="W148">
            <v>109.22490000000002</v>
          </cell>
          <cell r="X148">
            <v>137.6806</v>
          </cell>
          <cell r="Y148">
            <v>75.437700000000035</v>
          </cell>
          <cell r="Z148">
            <v>121.04290000000005</v>
          </cell>
          <cell r="AA148">
            <v>16.405900000000006</v>
          </cell>
          <cell r="AB148">
            <v>94.655899000000005</v>
          </cell>
          <cell r="AC148">
            <v>130.04590100000004</v>
          </cell>
          <cell r="AD148">
            <v>224.01390000000001</v>
          </cell>
          <cell r="AE148">
            <v>244.65890000000002</v>
          </cell>
        </row>
        <row r="149">
          <cell r="U149">
            <v>74905</v>
          </cell>
          <cell r="V149">
            <v>0</v>
          </cell>
          <cell r="W149">
            <v>0</v>
          </cell>
          <cell r="X149">
            <v>-6.743798</v>
          </cell>
          <cell r="Y149">
            <v>40.141404000000001</v>
          </cell>
          <cell r="Z149">
            <v>-153.91905399999999</v>
          </cell>
          <cell r="AA149">
            <v>1763.877747</v>
          </cell>
          <cell r="AB149">
            <v>983.72025800000006</v>
          </cell>
          <cell r="AC149">
            <v>21.632677000000001</v>
          </cell>
          <cell r="AD149">
            <v>-293.88516499999997</v>
          </cell>
          <cell r="AE149">
            <v>238.35788399999998</v>
          </cell>
        </row>
        <row r="150">
          <cell r="U150">
            <v>74906</v>
          </cell>
          <cell r="V150">
            <v>105.998808</v>
          </cell>
          <cell r="W150">
            <v>37.291350000000001</v>
          </cell>
          <cell r="X150">
            <v>91.331562000000005</v>
          </cell>
          <cell r="Y150">
            <v>38.238323000000001</v>
          </cell>
          <cell r="Z150">
            <v>97.763475</v>
          </cell>
          <cell r="AA150">
            <v>35.479680000000002</v>
          </cell>
          <cell r="AB150">
            <v>95.251544999999993</v>
          </cell>
          <cell r="AC150">
            <v>55.100355</v>
          </cell>
          <cell r="AD150">
            <v>58.214174999999997</v>
          </cell>
          <cell r="AE150">
            <v>73.204747999999995</v>
          </cell>
        </row>
        <row r="151">
          <cell r="U151">
            <v>74907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8.1401479999999999</v>
          </cell>
          <cell r="AA151">
            <v>0</v>
          </cell>
          <cell r="AB151">
            <v>0</v>
          </cell>
          <cell r="AC151">
            <v>0</v>
          </cell>
          <cell r="AD151">
            <v>11.527677000000001</v>
          </cell>
          <cell r="AE151">
            <v>0</v>
          </cell>
        </row>
        <row r="152">
          <cell r="U152">
            <v>74908</v>
          </cell>
          <cell r="V152">
            <v>172.08811599999999</v>
          </cell>
          <cell r="W152">
            <v>142.671649</v>
          </cell>
          <cell r="X152">
            <v>119.02374799999997</v>
          </cell>
          <cell r="Y152">
            <v>118.705707</v>
          </cell>
          <cell r="Z152">
            <v>103.15179500000001</v>
          </cell>
          <cell r="AA152">
            <v>208.534953</v>
          </cell>
          <cell r="AB152">
            <v>275.96457700000002</v>
          </cell>
          <cell r="AC152">
            <v>210.182692</v>
          </cell>
          <cell r="AD152">
            <v>209.38526999999999</v>
          </cell>
          <cell r="AE152">
            <v>211.83982800000001</v>
          </cell>
        </row>
        <row r="153">
          <cell r="U153">
            <v>74948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U154">
            <v>74949</v>
          </cell>
          <cell r="V154">
            <v>222.90983000000003</v>
          </cell>
          <cell r="W154">
            <v>101.889478</v>
          </cell>
          <cell r="X154">
            <v>221.53187800000001</v>
          </cell>
          <cell r="Y154">
            <v>163.34574699999999</v>
          </cell>
          <cell r="Z154">
            <v>182.65904400000002</v>
          </cell>
          <cell r="AA154">
            <v>271.03492799999998</v>
          </cell>
          <cell r="AB154">
            <v>274.927438</v>
          </cell>
          <cell r="AC154">
            <v>725.48572300000001</v>
          </cell>
          <cell r="AD154">
            <v>743.00621099999978</v>
          </cell>
          <cell r="AE154">
            <v>103.98273</v>
          </cell>
        </row>
        <row r="155">
          <cell r="U155">
            <v>74952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U156">
            <v>81201</v>
          </cell>
          <cell r="V156">
            <v>-43.496186999999999</v>
          </cell>
          <cell r="W156">
            <v>-41.346774000000011</v>
          </cell>
          <cell r="X156">
            <v>-44.021163999999999</v>
          </cell>
          <cell r="Y156">
            <v>1.0445549999999999</v>
          </cell>
          <cell r="Z156">
            <v>-51.557060000000007</v>
          </cell>
          <cell r="AA156">
            <v>-43.516649000000001</v>
          </cell>
          <cell r="AB156">
            <v>-484.27945299999999</v>
          </cell>
          <cell r="AC156">
            <v>-58.491305999999994</v>
          </cell>
          <cell r="AD156">
            <v>-43.464564000000003</v>
          </cell>
          <cell r="AE156">
            <v>-61.702944000000002</v>
          </cell>
        </row>
        <row r="157">
          <cell r="U157">
            <v>81202</v>
          </cell>
          <cell r="V157">
            <v>-4.5539129999999997</v>
          </cell>
          <cell r="W157">
            <v>-1.638844</v>
          </cell>
          <cell r="X157">
            <v>-4.980245</v>
          </cell>
          <cell r="Y157">
            <v>-1.638844</v>
          </cell>
          <cell r="Z157">
            <v>-0.468169</v>
          </cell>
          <cell r="AA157">
            <v>-3.9448859999999999</v>
          </cell>
          <cell r="AB157">
            <v>-0.468169</v>
          </cell>
          <cell r="AC157">
            <v>-121.79944999999999</v>
          </cell>
          <cell r="AD157">
            <v>-22.65729</v>
          </cell>
          <cell r="AE157">
            <v>-27.850207999999999</v>
          </cell>
        </row>
        <row r="158">
          <cell r="U158">
            <v>81301</v>
          </cell>
          <cell r="V158">
            <v>-2276.9735879999994</v>
          </cell>
          <cell r="W158">
            <v>-604.62559900000008</v>
          </cell>
          <cell r="X158">
            <v>-847.10276399999998</v>
          </cell>
          <cell r="Y158">
            <v>-117.240968</v>
          </cell>
          <cell r="Z158">
            <v>-440.91742199999993</v>
          </cell>
          <cell r="AA158">
            <v>-84.52413700000001</v>
          </cell>
          <cell r="AB158">
            <v>-34.633286000000005</v>
          </cell>
          <cell r="AC158">
            <v>-168.573519</v>
          </cell>
          <cell r="AD158">
            <v>-193.643563</v>
          </cell>
          <cell r="AE158">
            <v>-60.468965000000004</v>
          </cell>
        </row>
        <row r="159">
          <cell r="U159">
            <v>81302</v>
          </cell>
          <cell r="V159">
            <v>-861.34417700000006</v>
          </cell>
          <cell r="W159">
            <v>-132.72261599999999</v>
          </cell>
          <cell r="X159">
            <v>-223.46310299999999</v>
          </cell>
          <cell r="Y159">
            <v>-55.857832000000009</v>
          </cell>
          <cell r="Z159">
            <v>-116.90297</v>
          </cell>
          <cell r="AA159">
            <v>-105.37441</v>
          </cell>
          <cell r="AB159">
            <v>-225.31010699999999</v>
          </cell>
          <cell r="AC159">
            <v>-305.18718699999999</v>
          </cell>
          <cell r="AD159">
            <v>-1072.5897429999998</v>
          </cell>
          <cell r="AE159">
            <v>-868.68038700000011</v>
          </cell>
        </row>
        <row r="160">
          <cell r="U160">
            <v>81401</v>
          </cell>
          <cell r="V160">
            <v>0</v>
          </cell>
          <cell r="W160">
            <v>0</v>
          </cell>
          <cell r="X160">
            <v>-93.843249999999998</v>
          </cell>
          <cell r="Y160">
            <v>0</v>
          </cell>
          <cell r="Z160">
            <v>0</v>
          </cell>
          <cell r="AA160">
            <v>0</v>
          </cell>
          <cell r="AB160">
            <v>-39.090909000000003</v>
          </cell>
          <cell r="AC160">
            <v>-267.27272799999997</v>
          </cell>
          <cell r="AD160">
            <v>0</v>
          </cell>
          <cell r="AE160">
            <v>-354.54545400000001</v>
          </cell>
        </row>
        <row r="161">
          <cell r="U161">
            <v>81999</v>
          </cell>
          <cell r="V161">
            <v>-19.811732999999997</v>
          </cell>
          <cell r="W161">
            <v>-14.654454999999999</v>
          </cell>
          <cell r="X161">
            <v>-63.188034000000002</v>
          </cell>
          <cell r="Y161">
            <v>-7.4725169999999999</v>
          </cell>
          <cell r="Z161">
            <v>-18.664462000000004</v>
          </cell>
          <cell r="AA161">
            <v>-45.851804999999999</v>
          </cell>
          <cell r="AB161">
            <v>-82.77558599999999</v>
          </cell>
          <cell r="AC161">
            <v>-19.172160999999999</v>
          </cell>
          <cell r="AD161">
            <v>-10.867894</v>
          </cell>
          <cell r="AE161">
            <v>-2726.3408830000003</v>
          </cell>
        </row>
        <row r="162">
          <cell r="U162">
            <v>82101</v>
          </cell>
          <cell r="V162">
            <v>0</v>
          </cell>
          <cell r="W162">
            <v>0</v>
          </cell>
          <cell r="X162">
            <v>341.11323599999997</v>
          </cell>
          <cell r="Y162">
            <v>373.503469</v>
          </cell>
          <cell r="Z162">
            <v>520.52311599999996</v>
          </cell>
          <cell r="AA162">
            <v>591.32737199999997</v>
          </cell>
          <cell r="AB162">
            <v>855.49794199999997</v>
          </cell>
          <cell r="AC162">
            <v>855.49793999999997</v>
          </cell>
          <cell r="AD162">
            <v>876.69923500000004</v>
          </cell>
          <cell r="AE162">
            <v>777.57969300000002</v>
          </cell>
        </row>
        <row r="163">
          <cell r="U163">
            <v>82102</v>
          </cell>
          <cell r="V163">
            <v>124.83623999999999</v>
          </cell>
          <cell r="W163">
            <v>21.680538999999996</v>
          </cell>
          <cell r="X163">
            <v>22.827584999999996</v>
          </cell>
          <cell r="Y163">
            <v>395.83735299999989</v>
          </cell>
          <cell r="Z163">
            <v>532.19075000000009</v>
          </cell>
          <cell r="AA163">
            <v>18.141797999999998</v>
          </cell>
          <cell r="AB163">
            <v>186.54569499999999</v>
          </cell>
          <cell r="AC163">
            <v>24.702693999999997</v>
          </cell>
          <cell r="AD163">
            <v>134.64687199999997</v>
          </cell>
          <cell r="AE163">
            <v>702.62399599999981</v>
          </cell>
        </row>
        <row r="164">
          <cell r="U164">
            <v>82103</v>
          </cell>
          <cell r="V164">
            <v>237.697306</v>
          </cell>
          <cell r="W164">
            <v>236.65878799999999</v>
          </cell>
          <cell r="X164">
            <v>236.994642</v>
          </cell>
          <cell r="Y164">
            <v>236.25859500000001</v>
          </cell>
          <cell r="Z164">
            <v>236.47039000000001</v>
          </cell>
          <cell r="AA164">
            <v>235.92122900000001</v>
          </cell>
          <cell r="AB164">
            <v>236.86059700000001</v>
          </cell>
          <cell r="AC164">
            <v>236.98665700000001</v>
          </cell>
          <cell r="AD164">
            <v>236.087852</v>
          </cell>
          <cell r="AE164">
            <v>240.04088300000001</v>
          </cell>
        </row>
        <row r="165">
          <cell r="U165">
            <v>82201</v>
          </cell>
          <cell r="V165">
            <v>1536.357921</v>
          </cell>
          <cell r="W165">
            <v>1559.0518179999999</v>
          </cell>
          <cell r="X165">
            <v>533.917371</v>
          </cell>
          <cell r="Y165">
            <v>155.808303</v>
          </cell>
          <cell r="Z165">
            <v>363.36400100000003</v>
          </cell>
          <cell r="AA165">
            <v>87.764810999999995</v>
          </cell>
          <cell r="AB165">
            <v>109.87893099999997</v>
          </cell>
          <cell r="AC165">
            <v>152.697621</v>
          </cell>
          <cell r="AD165">
            <v>91.081611999999993</v>
          </cell>
          <cell r="AE165">
            <v>496.52222000000006</v>
          </cell>
        </row>
        <row r="166">
          <cell r="U166">
            <v>82202</v>
          </cell>
          <cell r="V166">
            <v>505.683289</v>
          </cell>
          <cell r="W166">
            <v>147.147355</v>
          </cell>
          <cell r="X166">
            <v>125.13901</v>
          </cell>
          <cell r="Y166">
            <v>177.02684499999998</v>
          </cell>
          <cell r="Z166">
            <v>46.097577000000001</v>
          </cell>
          <cell r="AA166">
            <v>20.336739000000001</v>
          </cell>
          <cell r="AB166">
            <v>77.277238999999994</v>
          </cell>
          <cell r="AC166">
            <v>214.09286299999999</v>
          </cell>
          <cell r="AD166">
            <v>985.56747600000006</v>
          </cell>
          <cell r="AE166">
            <v>631.238426</v>
          </cell>
        </row>
        <row r="167">
          <cell r="U167">
            <v>82301</v>
          </cell>
          <cell r="V167">
            <v>0</v>
          </cell>
          <cell r="W167">
            <v>0</v>
          </cell>
          <cell r="X167">
            <v>0</v>
          </cell>
          <cell r="Y167">
            <v>62.774999999999999</v>
          </cell>
          <cell r="Z167">
            <v>0</v>
          </cell>
          <cell r="AA167">
            <v>0</v>
          </cell>
          <cell r="AB167">
            <v>35.114249999999998</v>
          </cell>
          <cell r="AC167">
            <v>0</v>
          </cell>
          <cell r="AD167">
            <v>0</v>
          </cell>
          <cell r="AE167">
            <v>19.217642999999999</v>
          </cell>
        </row>
        <row r="168">
          <cell r="U168">
            <v>82903</v>
          </cell>
          <cell r="V168">
            <v>6.4999999999999994E-5</v>
          </cell>
          <cell r="W168">
            <v>-1.1800000000000001E-4</v>
          </cell>
          <cell r="X168">
            <v>1.3200000000000001E-4</v>
          </cell>
          <cell r="Y168">
            <v>-1.06E-4</v>
          </cell>
          <cell r="Z168">
            <v>1.3700000000000002E-4</v>
          </cell>
          <cell r="AA168">
            <v>-2.23E-4</v>
          </cell>
          <cell r="AB168">
            <v>-1.2100000000000003E-4</v>
          </cell>
          <cell r="AC168">
            <v>1.95E-4</v>
          </cell>
          <cell r="AD168">
            <v>-1.25E-4</v>
          </cell>
          <cell r="AE168">
            <v>-1.8800000000000004E-4</v>
          </cell>
        </row>
        <row r="169">
          <cell r="U169">
            <v>82999</v>
          </cell>
          <cell r="V169">
            <v>3.2</v>
          </cell>
          <cell r="W169">
            <v>12.696672</v>
          </cell>
          <cell r="X169">
            <v>6.8429490000000008</v>
          </cell>
          <cell r="Y169">
            <v>1030.758474</v>
          </cell>
          <cell r="Z169">
            <v>1207.5749209999999</v>
          </cell>
          <cell r="AA169">
            <v>17.482257000000001</v>
          </cell>
          <cell r="AB169">
            <v>76.838837999999996</v>
          </cell>
          <cell r="AC169">
            <v>3027.9311250000005</v>
          </cell>
          <cell r="AD169">
            <v>3.7515619999999998</v>
          </cell>
          <cell r="AE169">
            <v>3762.1326389999999</v>
          </cell>
        </row>
        <row r="170">
          <cell r="U170">
            <v>83101</v>
          </cell>
          <cell r="V170">
            <v>8898.2862903999994</v>
          </cell>
          <cell r="W170">
            <v>6540.2747890000001</v>
          </cell>
          <cell r="X170">
            <v>10486.801989</v>
          </cell>
          <cell r="Y170">
            <v>11289.862987</v>
          </cell>
          <cell r="Z170">
            <v>13310.84477</v>
          </cell>
          <cell r="AA170">
            <v>8428.1260419999999</v>
          </cell>
          <cell r="AB170">
            <v>12596.231640460001</v>
          </cell>
          <cell r="AC170">
            <v>11422.197204</v>
          </cell>
          <cell r="AD170">
            <v>10468.657579999999</v>
          </cell>
          <cell r="AE170">
            <v>10069.130230999999</v>
          </cell>
        </row>
        <row r="171">
          <cell r="U171" t="str">
            <v>6-11111</v>
          </cell>
          <cell r="V171">
            <v>-21214.007011999995</v>
          </cell>
          <cell r="W171">
            <v>-18653.225709999999</v>
          </cell>
          <cell r="X171">
            <v>-20229.225093999994</v>
          </cell>
          <cell r="Y171">
            <v>-20526.689762999991</v>
          </cell>
          <cell r="Z171">
            <v>-21311.408435999994</v>
          </cell>
          <cell r="AA171">
            <v>-20515.782597999994</v>
          </cell>
          <cell r="AB171">
            <v>-22985.829507999995</v>
          </cell>
          <cell r="AC171">
            <v>-23437.770345000008</v>
          </cell>
          <cell r="AD171">
            <v>-21700.793508000002</v>
          </cell>
          <cell r="AE171">
            <v>-21586.134521999997</v>
          </cell>
        </row>
        <row r="172">
          <cell r="U172" t="str">
            <v>6-11112</v>
          </cell>
          <cell r="V172">
            <v>-458.50200000000001</v>
          </cell>
          <cell r="W172">
            <v>-445.62060000000002</v>
          </cell>
          <cell r="X172">
            <v>-472.22260000000006</v>
          </cell>
          <cell r="Y172">
            <v>-429.18400000000003</v>
          </cell>
          <cell r="Z172">
            <v>-416.8424</v>
          </cell>
          <cell r="AA172">
            <v>-437.34560000000005</v>
          </cell>
          <cell r="AB172">
            <v>-493.33277499999997</v>
          </cell>
          <cell r="AC172">
            <v>-619.79002000000003</v>
          </cell>
          <cell r="AD172">
            <v>-501.50409999999994</v>
          </cell>
          <cell r="AE172">
            <v>-449.00405000000001</v>
          </cell>
        </row>
        <row r="173">
          <cell r="U173" t="str">
            <v>6-11113</v>
          </cell>
          <cell r="V173">
            <v>-56.432801999999995</v>
          </cell>
          <cell r="W173">
            <v>-155.09450000000001</v>
          </cell>
          <cell r="X173">
            <v>-395.846698</v>
          </cell>
          <cell r="Y173">
            <v>-123.16249999999999</v>
          </cell>
          <cell r="Z173">
            <v>-67.884349999999998</v>
          </cell>
          <cell r="AA173">
            <v>-3.3417950000000012</v>
          </cell>
          <cell r="AB173">
            <v>-120.98771000000001</v>
          </cell>
          <cell r="AC173">
            <v>-43.386300000000006</v>
          </cell>
          <cell r="AD173">
            <v>-60.869199999999992</v>
          </cell>
          <cell r="AE173">
            <v>-130.82449</v>
          </cell>
        </row>
        <row r="174">
          <cell r="U174" t="str">
            <v>6-11114</v>
          </cell>
          <cell r="V174">
            <v>0</v>
          </cell>
          <cell r="W174">
            <v>-5.5</v>
          </cell>
          <cell r="X174">
            <v>-26.9</v>
          </cell>
          <cell r="Y174">
            <v>-13.475199999999999</v>
          </cell>
          <cell r="Z174">
            <v>-19.131999999999998</v>
          </cell>
          <cell r="AA174">
            <v>0</v>
          </cell>
          <cell r="AB174">
            <v>-5.3276000000000003</v>
          </cell>
          <cell r="AC174">
            <v>-5.3352000000000004</v>
          </cell>
          <cell r="AD174">
            <v>-5.3044000000000002</v>
          </cell>
          <cell r="AE174">
            <v>-7.6612000000000009</v>
          </cell>
        </row>
        <row r="175">
          <cell r="U175" t="str">
            <v>6-11121</v>
          </cell>
          <cell r="V175">
            <v>-160.772752</v>
          </cell>
          <cell r="W175">
            <v>-108.308504</v>
          </cell>
          <cell r="X175">
            <v>-121.14900799999999</v>
          </cell>
          <cell r="Y175">
            <v>-131.25970799999999</v>
          </cell>
          <cell r="Z175">
            <v>-116.54240800000001</v>
          </cell>
          <cell r="AA175">
            <v>-154.21761600000002</v>
          </cell>
          <cell r="AB175">
            <v>-156.22026399999999</v>
          </cell>
          <cell r="AC175">
            <v>-133.204936</v>
          </cell>
          <cell r="AD175">
            <v>-145.09584000000001</v>
          </cell>
          <cell r="AE175">
            <v>-148.33528000000001</v>
          </cell>
        </row>
        <row r="176">
          <cell r="U176" t="str">
            <v>6-11122</v>
          </cell>
          <cell r="V176">
            <v>0</v>
          </cell>
          <cell r="W176">
            <v>-11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U177" t="str">
            <v>6-11131</v>
          </cell>
          <cell r="V177">
            <v>-951.98878000000002</v>
          </cell>
          <cell r="W177">
            <v>-813.71472000000006</v>
          </cell>
          <cell r="X177">
            <v>-897.93828000000008</v>
          </cell>
          <cell r="Y177">
            <v>-918.42045800000005</v>
          </cell>
          <cell r="Z177">
            <v>-293.39966799999996</v>
          </cell>
          <cell r="AA177">
            <v>-367.38133599999998</v>
          </cell>
          <cell r="AB177">
            <v>760.93730800000003</v>
          </cell>
          <cell r="AC177">
            <v>-366.94995599999999</v>
          </cell>
          <cell r="AD177">
            <v>-472.85378400000002</v>
          </cell>
          <cell r="AE177">
            <v>-335.31033600000001</v>
          </cell>
        </row>
        <row r="178">
          <cell r="U178" t="str">
            <v>6-11133</v>
          </cell>
          <cell r="V178">
            <v>0</v>
          </cell>
          <cell r="W178">
            <v>-1.851818</v>
          </cell>
          <cell r="X178">
            <v>0</v>
          </cell>
          <cell r="Y178">
            <v>-16.454868000000001</v>
          </cell>
          <cell r="Z178">
            <v>0</v>
          </cell>
          <cell r="AA178">
            <v>-6.6429999999999998</v>
          </cell>
          <cell r="AB178">
            <v>-4.2737949999999998</v>
          </cell>
          <cell r="AC178">
            <v>-37.315600000000003</v>
          </cell>
          <cell r="AD178">
            <v>0</v>
          </cell>
          <cell r="AE178">
            <v>0</v>
          </cell>
        </row>
        <row r="179">
          <cell r="U179" t="str">
            <v>6-11134</v>
          </cell>
          <cell r="V179">
            <v>0</v>
          </cell>
          <cell r="W179">
            <v>0</v>
          </cell>
          <cell r="X179">
            <v>-14.487207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-19.990500000000001</v>
          </cell>
          <cell r="AD179">
            <v>0</v>
          </cell>
          <cell r="AE179">
            <v>0</v>
          </cell>
        </row>
        <row r="180">
          <cell r="U180" t="str">
            <v>6-11160</v>
          </cell>
          <cell r="V180">
            <v>-789.55601999999988</v>
          </cell>
          <cell r="W180">
            <v>-793.94677700000011</v>
          </cell>
          <cell r="X180">
            <v>-645.70269399999995</v>
          </cell>
          <cell r="Y180">
            <v>-664.51431899999989</v>
          </cell>
          <cell r="Z180">
            <v>-582.06658800000002</v>
          </cell>
          <cell r="AA180">
            <v>-1304.8664780000001</v>
          </cell>
          <cell r="AB180">
            <v>-1261.678181</v>
          </cell>
          <cell r="AC180">
            <v>-496.54864699999996</v>
          </cell>
          <cell r="AD180">
            <v>-1128.4899710000002</v>
          </cell>
          <cell r="AE180">
            <v>-880.46508399999993</v>
          </cell>
        </row>
        <row r="181">
          <cell r="U181" t="str">
            <v>6-11170</v>
          </cell>
          <cell r="V181">
            <v>-588.84594300000003</v>
          </cell>
          <cell r="W181">
            <v>-715.64278100000001</v>
          </cell>
          <cell r="X181">
            <v>-56.783609999999996</v>
          </cell>
          <cell r="Y181">
            <v>-713.64990399999988</v>
          </cell>
          <cell r="Z181">
            <v>-227.28477000000001</v>
          </cell>
          <cell r="AA181">
            <v>-560.36553200000003</v>
          </cell>
          <cell r="AB181">
            <v>-740.69226099999992</v>
          </cell>
          <cell r="AC181">
            <v>-471.96773400000001</v>
          </cell>
          <cell r="AD181">
            <v>-323.42397000000005</v>
          </cell>
          <cell r="AE181">
            <v>-698.8480800000001</v>
          </cell>
        </row>
        <row r="182">
          <cell r="U182" t="str">
            <v>6-11180</v>
          </cell>
          <cell r="V182">
            <v>-27.98</v>
          </cell>
          <cell r="W182">
            <v>-9.09</v>
          </cell>
          <cell r="X182">
            <v>-42.276634999999999</v>
          </cell>
          <cell r="Y182">
            <v>-3.29975</v>
          </cell>
          <cell r="Z182">
            <v>-19.246434000000001</v>
          </cell>
          <cell r="AA182">
            <v>-2.4279600000000001</v>
          </cell>
          <cell r="AB182">
            <v>-26.985583999999999</v>
          </cell>
          <cell r="AC182">
            <v>-8.52928</v>
          </cell>
          <cell r="AD182">
            <v>-0.80105999999999999</v>
          </cell>
          <cell r="AE182">
            <v>0</v>
          </cell>
        </row>
        <row r="183">
          <cell r="U183" t="str">
            <v>6-11190</v>
          </cell>
          <cell r="V183">
            <v>0</v>
          </cell>
          <cell r="W183">
            <v>-1.3</v>
          </cell>
          <cell r="X183">
            <v>-11.75</v>
          </cell>
          <cell r="Y183">
            <v>-1.05</v>
          </cell>
          <cell r="Z183">
            <v>-1.8043999999999998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U184" t="str">
            <v>6-11195</v>
          </cell>
          <cell r="V184">
            <v>-45.415483999999999</v>
          </cell>
          <cell r="W184">
            <v>-7.9614639999999994</v>
          </cell>
          <cell r="X184">
            <v>-42.691945000000004</v>
          </cell>
          <cell r="Y184">
            <v>-21.330324999999995</v>
          </cell>
          <cell r="Z184">
            <v>-24.079799999999999</v>
          </cell>
          <cell r="AA184">
            <v>-60.745459999999994</v>
          </cell>
          <cell r="AB184">
            <v>-26.439495000000001</v>
          </cell>
          <cell r="AC184">
            <v>0</v>
          </cell>
          <cell r="AD184">
            <v>-3.3260000000000001</v>
          </cell>
          <cell r="AE184">
            <v>0</v>
          </cell>
        </row>
        <row r="185">
          <cell r="U185" t="str">
            <v>6-11210</v>
          </cell>
          <cell r="V185">
            <v>-1725.2827839999995</v>
          </cell>
          <cell r="W185">
            <v>-1775.2022119999997</v>
          </cell>
          <cell r="X185">
            <v>-1918.0438469999999</v>
          </cell>
          <cell r="Y185">
            <v>-1626.5231660000002</v>
          </cell>
          <cell r="Z185">
            <v>-2342.633468</v>
          </cell>
          <cell r="AA185">
            <v>-1919.3290059999999</v>
          </cell>
          <cell r="AB185">
            <v>-2062.015453</v>
          </cell>
          <cell r="AC185">
            <v>-1893.3988280000001</v>
          </cell>
          <cell r="AD185">
            <v>-2252.2123139999999</v>
          </cell>
          <cell r="AE185">
            <v>-1728.212315</v>
          </cell>
        </row>
        <row r="186">
          <cell r="U186" t="str">
            <v>6-11220</v>
          </cell>
          <cell r="V186">
            <v>-198.86934400000001</v>
          </cell>
          <cell r="W186">
            <v>-142.96368399999997</v>
          </cell>
          <cell r="X186">
            <v>-168.72867600000001</v>
          </cell>
          <cell r="Y186">
            <v>-161.58904799999999</v>
          </cell>
          <cell r="Z186">
            <v>-149.30327599999998</v>
          </cell>
          <cell r="AA186">
            <v>-146.788184</v>
          </cell>
          <cell r="AB186">
            <v>-162.27629200000001</v>
          </cell>
          <cell r="AC186">
            <v>-186.18305000000001</v>
          </cell>
          <cell r="AD186">
            <v>-191.70003199999999</v>
          </cell>
          <cell r="AE186">
            <v>-215.10764599999999</v>
          </cell>
        </row>
        <row r="187">
          <cell r="U187" t="str">
            <v>6-11230</v>
          </cell>
          <cell r="V187">
            <v>0</v>
          </cell>
          <cell r="W187">
            <v>0</v>
          </cell>
          <cell r="X187">
            <v>-29.965845999999999</v>
          </cell>
          <cell r="Y187">
            <v>-39.794725</v>
          </cell>
          <cell r="Z187">
            <v>0</v>
          </cell>
          <cell r="AA187">
            <v>-1.42222</v>
          </cell>
          <cell r="AB187">
            <v>-37.721223999999999</v>
          </cell>
          <cell r="AC187">
            <v>-24.894836000000002</v>
          </cell>
          <cell r="AD187">
            <v>-21.2</v>
          </cell>
          <cell r="AE187">
            <v>-21.2</v>
          </cell>
        </row>
        <row r="188">
          <cell r="U188" t="str">
            <v>6-11240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-13.25</v>
          </cell>
          <cell r="AC188">
            <v>0</v>
          </cell>
          <cell r="AD188">
            <v>0</v>
          </cell>
          <cell r="AE188">
            <v>0</v>
          </cell>
        </row>
        <row r="189">
          <cell r="U189" t="str">
            <v>6-12145</v>
          </cell>
          <cell r="V189">
            <v>-2.5856250000000003</v>
          </cell>
          <cell r="W189">
            <v>98.357250000000008</v>
          </cell>
          <cell r="X189">
            <v>-1.9376250000000002</v>
          </cell>
          <cell r="Y189">
            <v>-2.0105</v>
          </cell>
          <cell r="Z189">
            <v>-35.994945000000001</v>
          </cell>
          <cell r="AA189">
            <v>-1.9273750000000001</v>
          </cell>
          <cell r="AB189">
            <v>-3.3138749999999999</v>
          </cell>
          <cell r="AC189">
            <v>-1.91825</v>
          </cell>
          <cell r="AD189">
            <v>-1.214375</v>
          </cell>
          <cell r="AE189">
            <v>-2.0278749999999999</v>
          </cell>
        </row>
        <row r="190">
          <cell r="U190" t="str">
            <v>6-12160</v>
          </cell>
          <cell r="V190">
            <v>227.478252</v>
          </cell>
          <cell r="W190">
            <v>-516.537238</v>
          </cell>
          <cell r="X190">
            <v>163.07810400000002</v>
          </cell>
          <cell r="Y190">
            <v>-58.080351</v>
          </cell>
          <cell r="Z190">
            <v>-45.969095000000003</v>
          </cell>
          <cell r="AA190">
            <v>-29.186216999999999</v>
          </cell>
          <cell r="AB190">
            <v>-30.209725999999996</v>
          </cell>
          <cell r="AC190">
            <v>-46.560952000000007</v>
          </cell>
          <cell r="AD190">
            <v>-35.676497000000005</v>
          </cell>
          <cell r="AE190">
            <v>-14.74464</v>
          </cell>
        </row>
        <row r="191">
          <cell r="U191" t="str">
            <v>6-12170</v>
          </cell>
          <cell r="V191">
            <v>0</v>
          </cell>
          <cell r="W191">
            <v>-4.6661999999999999</v>
          </cell>
          <cell r="X191">
            <v>-5.9949000000000003</v>
          </cell>
          <cell r="Y191">
            <v>-5.6580250000000003</v>
          </cell>
          <cell r="Z191">
            <v>-5.9836499999999999</v>
          </cell>
          <cell r="AA191">
            <v>-7.3072999999999997</v>
          </cell>
          <cell r="AB191">
            <v>-7.32545</v>
          </cell>
          <cell r="AC191">
            <v>-5.6720499999999996</v>
          </cell>
          <cell r="AD191">
            <v>-6.6520000000000001</v>
          </cell>
          <cell r="AE191">
            <v>-6.7590000000000003</v>
          </cell>
        </row>
        <row r="192">
          <cell r="U192" t="str">
            <v>6-12245</v>
          </cell>
          <cell r="V192">
            <v>-292.69270899999998</v>
          </cell>
          <cell r="W192">
            <v>-292.69270800000004</v>
          </cell>
          <cell r="X192">
            <v>-292.69270799999998</v>
          </cell>
          <cell r="Y192">
            <v>-261.58255200000002</v>
          </cell>
          <cell r="Z192">
            <v>-261.58255200000002</v>
          </cell>
          <cell r="AA192">
            <v>0</v>
          </cell>
          <cell r="AB192">
            <v>-523.16510400000004</v>
          </cell>
          <cell r="AC192">
            <v>0</v>
          </cell>
          <cell r="AD192">
            <v>0</v>
          </cell>
          <cell r="AE192">
            <v>0</v>
          </cell>
        </row>
        <row r="193">
          <cell r="U193" t="str">
            <v>6-12260</v>
          </cell>
          <cell r="V193">
            <v>-398.808493</v>
          </cell>
          <cell r="W193">
            <v>-473.50044399999996</v>
          </cell>
          <cell r="X193">
            <v>-730.54345500000011</v>
          </cell>
          <cell r="Y193">
            <v>-722.30644499999994</v>
          </cell>
          <cell r="Z193">
            <v>-603.74069500000007</v>
          </cell>
          <cell r="AA193">
            <v>-778.76598500000023</v>
          </cell>
          <cell r="AB193">
            <v>-648.214564</v>
          </cell>
          <cell r="AC193">
            <v>-1026.68327</v>
          </cell>
          <cell r="AD193">
            <v>-164.78911399999998</v>
          </cell>
          <cell r="AE193">
            <v>-369.85842199999996</v>
          </cell>
        </row>
        <row r="194">
          <cell r="U194" t="str">
            <v>6-12270</v>
          </cell>
          <cell r="V194">
            <v>-180.23269999999999</v>
          </cell>
          <cell r="W194">
            <v>-121.33938599999999</v>
          </cell>
          <cell r="X194">
            <v>-678.25052700000003</v>
          </cell>
          <cell r="Y194">
            <v>-250.00647999999998</v>
          </cell>
          <cell r="Z194">
            <v>-298.77112999999997</v>
          </cell>
          <cell r="AA194">
            <v>-143.73151999999999</v>
          </cell>
          <cell r="AB194">
            <v>-248.88676000000001</v>
          </cell>
          <cell r="AC194">
            <v>-214.882184</v>
          </cell>
          <cell r="AD194">
            <v>-241.31</v>
          </cell>
          <cell r="AE194">
            <v>-276.01276000000001</v>
          </cell>
        </row>
        <row r="195">
          <cell r="U195" t="str">
            <v>6-12280</v>
          </cell>
          <cell r="V195">
            <v>-7.9749999999999996</v>
          </cell>
          <cell r="W195">
            <v>-29.9376</v>
          </cell>
          <cell r="X195">
            <v>-136.67535000000001</v>
          </cell>
          <cell r="Y195">
            <v>-7.9950000000000001</v>
          </cell>
          <cell r="Z195">
            <v>-9.5544499999999992</v>
          </cell>
          <cell r="AA195">
            <v>-34.785400000000003</v>
          </cell>
          <cell r="AB195">
            <v>-6.6594999999999995</v>
          </cell>
          <cell r="AC195">
            <v>-8.9502000000000006</v>
          </cell>
          <cell r="AD195">
            <v>-4.0053000000000001</v>
          </cell>
          <cell r="AE195">
            <v>0</v>
          </cell>
        </row>
        <row r="196">
          <cell r="U196" t="str">
            <v>6-12290</v>
          </cell>
          <cell r="V196">
            <v>0</v>
          </cell>
          <cell r="W196">
            <v>0</v>
          </cell>
          <cell r="X196">
            <v>-12.9276</v>
          </cell>
          <cell r="Y196">
            <v>0</v>
          </cell>
          <cell r="Z196">
            <v>-1</v>
          </cell>
          <cell r="AA196">
            <v>0</v>
          </cell>
          <cell r="AB196">
            <v>0</v>
          </cell>
          <cell r="AC196">
            <v>-11.62494</v>
          </cell>
          <cell r="AD196">
            <v>0</v>
          </cell>
          <cell r="AE196">
            <v>-0.13572000000000001</v>
          </cell>
        </row>
        <row r="197">
          <cell r="U197" t="str">
            <v>6-12310</v>
          </cell>
          <cell r="V197">
            <v>-876.74138600000003</v>
          </cell>
          <cell r="W197">
            <v>-743.51102899999989</v>
          </cell>
          <cell r="X197">
            <v>67.865226000000035</v>
          </cell>
          <cell r="Y197">
            <v>-624.48854599999993</v>
          </cell>
          <cell r="Z197">
            <v>-776.59324500000002</v>
          </cell>
          <cell r="AA197">
            <v>-810.67902800000002</v>
          </cell>
          <cell r="AB197">
            <v>-926.78939300000013</v>
          </cell>
          <cell r="AC197">
            <v>-779.32842799999992</v>
          </cell>
          <cell r="AD197">
            <v>-766.97172000000012</v>
          </cell>
          <cell r="AE197">
            <v>-358.36371000000003</v>
          </cell>
        </row>
        <row r="198">
          <cell r="U198" t="str">
            <v>6-12320</v>
          </cell>
          <cell r="V198">
            <v>-158.10000000000002</v>
          </cell>
          <cell r="W198">
            <v>-145.1</v>
          </cell>
          <cell r="X198">
            <v>-149</v>
          </cell>
          <cell r="Y198">
            <v>-199.5</v>
          </cell>
          <cell r="Z198">
            <v>-186.1</v>
          </cell>
          <cell r="AA198">
            <v>-193.10000000000002</v>
          </cell>
          <cell r="AB198">
            <v>-1255.72</v>
          </cell>
          <cell r="AC198">
            <v>-340.36500000000001</v>
          </cell>
          <cell r="AD198">
            <v>-114.815</v>
          </cell>
          <cell r="AE198">
            <v>-181.39999999999998</v>
          </cell>
        </row>
        <row r="199">
          <cell r="U199" t="str">
            <v>6-12360</v>
          </cell>
          <cell r="V199">
            <v>-54.892984999999996</v>
          </cell>
          <cell r="W199">
            <v>-50.713304999999998</v>
          </cell>
          <cell r="X199">
            <v>-27.537039999999998</v>
          </cell>
          <cell r="Y199">
            <v>-67.605504999999994</v>
          </cell>
          <cell r="Z199">
            <v>-38.280425000000001</v>
          </cell>
          <cell r="AA199">
            <v>-34.276719999999997</v>
          </cell>
          <cell r="AB199">
            <v>-79.530974999999998</v>
          </cell>
          <cell r="AC199">
            <v>-63.249575</v>
          </cell>
          <cell r="AD199">
            <v>-45.17671</v>
          </cell>
          <cell r="AE199">
            <v>-45.47903500000001</v>
          </cell>
        </row>
        <row r="200">
          <cell r="U200" t="str">
            <v>6-12370</v>
          </cell>
          <cell r="V200">
            <v>-2.7730000000000001</v>
          </cell>
          <cell r="W200">
            <v>-12.792</v>
          </cell>
          <cell r="X200">
            <v>12.792</v>
          </cell>
          <cell r="Y200">
            <v>-1.3540000000000001</v>
          </cell>
          <cell r="Z200">
            <v>-13.60225</v>
          </cell>
          <cell r="AA200">
            <v>0</v>
          </cell>
          <cell r="AB200">
            <v>-15.635999999999999</v>
          </cell>
          <cell r="AC200">
            <v>-12.763999999999999</v>
          </cell>
          <cell r="AD200">
            <v>-13.448</v>
          </cell>
          <cell r="AE200">
            <v>0</v>
          </cell>
        </row>
        <row r="201">
          <cell r="U201" t="str">
            <v>6-12410</v>
          </cell>
          <cell r="V201">
            <v>7.1131859999999989</v>
          </cell>
          <cell r="W201">
            <v>-19.794787999999997</v>
          </cell>
          <cell r="X201">
            <v>-14.293582000000001</v>
          </cell>
          <cell r="Y201">
            <v>-0.68844399999999828</v>
          </cell>
          <cell r="Z201">
            <v>-17.571556000000001</v>
          </cell>
          <cell r="AA201">
            <v>-1.7248500000000004</v>
          </cell>
          <cell r="AB201">
            <v>-3.8441040000000002</v>
          </cell>
          <cell r="AC201">
            <v>-4.9589999999999996</v>
          </cell>
          <cell r="AD201">
            <v>-6.2454319999999992</v>
          </cell>
          <cell r="AE201">
            <v>-34.465766000000002</v>
          </cell>
        </row>
        <row r="202">
          <cell r="U202" t="str">
            <v>6-12420</v>
          </cell>
          <cell r="V202">
            <v>0</v>
          </cell>
          <cell r="W202">
            <v>0</v>
          </cell>
          <cell r="X202">
            <v>0</v>
          </cell>
          <cell r="Y202">
            <v>12.768000000000001</v>
          </cell>
          <cell r="Z202">
            <v>0</v>
          </cell>
          <cell r="AA202">
            <v>0</v>
          </cell>
          <cell r="AB202">
            <v>-2.7360000000000002</v>
          </cell>
          <cell r="AC202">
            <v>0</v>
          </cell>
          <cell r="AD202">
            <v>-0.64</v>
          </cell>
          <cell r="AE202">
            <v>0</v>
          </cell>
        </row>
        <row r="203">
          <cell r="U203" t="str">
            <v>6-12430</v>
          </cell>
          <cell r="V203">
            <v>0</v>
          </cell>
          <cell r="W203">
            <v>0</v>
          </cell>
          <cell r="X203">
            <v>0</v>
          </cell>
          <cell r="Y203">
            <v>-2.6</v>
          </cell>
          <cell r="Z203">
            <v>-1.6</v>
          </cell>
          <cell r="AA203">
            <v>-6.7359499999999999</v>
          </cell>
          <cell r="AB203">
            <v>-5.9935499999999999</v>
          </cell>
          <cell r="AC203">
            <v>-1.6696</v>
          </cell>
          <cell r="AD203">
            <v>0</v>
          </cell>
          <cell r="AE203">
            <v>0</v>
          </cell>
        </row>
        <row r="204">
          <cell r="U204" t="str">
            <v>6-12440</v>
          </cell>
          <cell r="V204">
            <v>0</v>
          </cell>
          <cell r="W204">
            <v>0</v>
          </cell>
          <cell r="X204">
            <v>-48.477899999999998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U205" t="str">
            <v>6-12445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-1.95</v>
          </cell>
          <cell r="AC205">
            <v>0</v>
          </cell>
          <cell r="AD205">
            <v>0</v>
          </cell>
          <cell r="AE205">
            <v>0</v>
          </cell>
        </row>
        <row r="206">
          <cell r="U206" t="str">
            <v>6-12510</v>
          </cell>
          <cell r="V206">
            <v>-226.92704299999997</v>
          </cell>
          <cell r="W206">
            <v>-241.41659300000001</v>
          </cell>
          <cell r="X206">
            <v>-248.11923800000005</v>
          </cell>
          <cell r="Y206">
            <v>-229.84402200000008</v>
          </cell>
          <cell r="Z206">
            <v>-215.87555600000002</v>
          </cell>
          <cell r="AA206">
            <v>-205.64703799999998</v>
          </cell>
          <cell r="AB206">
            <v>-234.96304499999999</v>
          </cell>
          <cell r="AC206">
            <v>-163.29794799999999</v>
          </cell>
          <cell r="AD206">
            <v>-179.54479699999996</v>
          </cell>
          <cell r="AE206">
            <v>-130.02104700000001</v>
          </cell>
        </row>
        <row r="207">
          <cell r="U207" t="str">
            <v>6-12610</v>
          </cell>
          <cell r="V207">
            <v>-570.66124500000012</v>
          </cell>
          <cell r="W207">
            <v>-463.86796900000002</v>
          </cell>
          <cell r="X207">
            <v>-627.43229000000008</v>
          </cell>
          <cell r="Y207">
            <v>-584.99196699999993</v>
          </cell>
          <cell r="Z207">
            <v>-610.051557</v>
          </cell>
          <cell r="AA207">
            <v>-635.36755199999982</v>
          </cell>
          <cell r="AB207">
            <v>-503.40871499999997</v>
          </cell>
          <cell r="AC207">
            <v>-620.45083499999998</v>
          </cell>
          <cell r="AD207">
            <v>-607.649091</v>
          </cell>
          <cell r="AE207">
            <v>-639.4953660000001</v>
          </cell>
        </row>
        <row r="208">
          <cell r="U208" t="str">
            <v>6-12660</v>
          </cell>
          <cell r="V208">
            <v>-106.476</v>
          </cell>
          <cell r="W208">
            <v>-95.835999999999999</v>
          </cell>
          <cell r="X208">
            <v>-103.13200000000001</v>
          </cell>
          <cell r="Y208">
            <v>-0.152</v>
          </cell>
          <cell r="Z208">
            <v>-98.495999999999995</v>
          </cell>
          <cell r="AA208">
            <v>-105.56399999999999</v>
          </cell>
          <cell r="AB208">
            <v>-103.13200000000001</v>
          </cell>
          <cell r="AC208">
            <v>-86.715999999999994</v>
          </cell>
          <cell r="AD208">
            <v>-138.39599999999999</v>
          </cell>
          <cell r="AE208">
            <v>-109.744</v>
          </cell>
        </row>
        <row r="209">
          <cell r="U209" t="str">
            <v>6-12960</v>
          </cell>
          <cell r="V209">
            <v>-14.735235000000003</v>
          </cell>
          <cell r="W209">
            <v>-24.092977000000001</v>
          </cell>
          <cell r="X209">
            <v>-102.78988</v>
          </cell>
          <cell r="Y209">
            <v>-222.14579999999998</v>
          </cell>
          <cell r="Z209">
            <v>-113.14451</v>
          </cell>
          <cell r="AA209">
            <v>-25.550795000000001</v>
          </cell>
          <cell r="AB209">
            <v>-9.0634750000000004</v>
          </cell>
          <cell r="AC209">
            <v>-46.932487999999999</v>
          </cell>
          <cell r="AD209">
            <v>-243.25067999999999</v>
          </cell>
          <cell r="AE209">
            <v>-278.07417500000003</v>
          </cell>
        </row>
        <row r="210">
          <cell r="U210" t="str">
            <v>6-12970</v>
          </cell>
          <cell r="V210">
            <v>-33.249980999999998</v>
          </cell>
          <cell r="W210">
            <v>-7.8888889999999998</v>
          </cell>
          <cell r="X210">
            <v>-25.161615999999999</v>
          </cell>
          <cell r="Y210">
            <v>0</v>
          </cell>
          <cell r="Z210">
            <v>0</v>
          </cell>
          <cell r="AA210">
            <v>0</v>
          </cell>
          <cell r="AB210">
            <v>-8.3045000000000009</v>
          </cell>
          <cell r="AC210">
            <v>-13.892962000000001</v>
          </cell>
          <cell r="AD210">
            <v>0</v>
          </cell>
          <cell r="AE210">
            <v>0</v>
          </cell>
        </row>
        <row r="211">
          <cell r="U211" t="str">
            <v>6-12980</v>
          </cell>
          <cell r="V211">
            <v>-11.792635000000001</v>
          </cell>
          <cell r="W211">
            <v>-0.112744</v>
          </cell>
          <cell r="X211">
            <v>-0.66825000000000001</v>
          </cell>
          <cell r="Y211">
            <v>-0.43274400000000002</v>
          </cell>
          <cell r="Z211">
            <v>0</v>
          </cell>
          <cell r="AA211">
            <v>-21.820283</v>
          </cell>
          <cell r="AB211">
            <v>0</v>
          </cell>
          <cell r="AC211">
            <v>-95.081475999999995</v>
          </cell>
          <cell r="AD211">
            <v>-1.7123600000000001</v>
          </cell>
          <cell r="AE211">
            <v>0</v>
          </cell>
        </row>
        <row r="212">
          <cell r="U212" t="str">
            <v>6-12990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-18.414847999999999</v>
          </cell>
          <cell r="AD212">
            <v>0</v>
          </cell>
          <cell r="AE212">
            <v>0</v>
          </cell>
        </row>
        <row r="213">
          <cell r="U213" t="str">
            <v>6-12995</v>
          </cell>
          <cell r="V213">
            <v>-13.877622000000001</v>
          </cell>
          <cell r="W213">
            <v>-20.327320999999998</v>
          </cell>
          <cell r="X213">
            <v>-13.626242</v>
          </cell>
          <cell r="Y213">
            <v>-17.656689999999998</v>
          </cell>
          <cell r="Z213">
            <v>-22.868275999999998</v>
          </cell>
          <cell r="AA213">
            <v>-15.520206999999999</v>
          </cell>
          <cell r="AB213">
            <v>-13.487983</v>
          </cell>
          <cell r="AC213">
            <v>-13.4</v>
          </cell>
          <cell r="AD213">
            <v>-35.733519999999999</v>
          </cell>
          <cell r="AE213">
            <v>-13.4</v>
          </cell>
        </row>
        <row r="214">
          <cell r="U214" t="str">
            <v>6-21111</v>
          </cell>
          <cell r="V214">
            <v>-5538.6127519999991</v>
          </cell>
          <cell r="W214">
            <v>-4628.7331949999998</v>
          </cell>
          <cell r="X214">
            <v>-5252.4697919999999</v>
          </cell>
          <cell r="Y214">
            <v>-5204.8321249999999</v>
          </cell>
          <cell r="Z214">
            <v>-5181.8462420000005</v>
          </cell>
          <cell r="AA214">
            <v>-5294.6715460000005</v>
          </cell>
          <cell r="AB214">
            <v>-5622.5153529999998</v>
          </cell>
          <cell r="AC214">
            <v>-5565.0582669999994</v>
          </cell>
          <cell r="AD214">
            <v>-5254.7543619999997</v>
          </cell>
          <cell r="AE214">
            <v>-3715.3326000000006</v>
          </cell>
        </row>
        <row r="215">
          <cell r="U215" t="str">
            <v>6-21112</v>
          </cell>
          <cell r="V215">
            <v>-822.38350000000003</v>
          </cell>
          <cell r="W215">
            <v>-822.11250000000007</v>
          </cell>
          <cell r="X215">
            <v>-924.704025</v>
          </cell>
          <cell r="Y215">
            <v>-962.86249999999984</v>
          </cell>
          <cell r="Z215">
            <v>-970.75000000000011</v>
          </cell>
          <cell r="AA215">
            <v>-1020.8626499999999</v>
          </cell>
          <cell r="AB215">
            <v>-1240.4224999999999</v>
          </cell>
          <cell r="AC215">
            <v>-1057.0500000000002</v>
          </cell>
          <cell r="AD215">
            <v>-1034.2250000000001</v>
          </cell>
          <cell r="AE215">
            <v>-1112.783799</v>
          </cell>
        </row>
        <row r="216">
          <cell r="U216" t="str">
            <v>6-21122</v>
          </cell>
          <cell r="V216">
            <v>-0.70707100000000001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U217" t="str">
            <v>6-21131</v>
          </cell>
          <cell r="V217">
            <v>-1731.886103</v>
          </cell>
          <cell r="W217">
            <v>-1444.0183959999999</v>
          </cell>
          <cell r="X217">
            <v>-1776.615652</v>
          </cell>
          <cell r="Y217">
            <v>-1751.7316960000001</v>
          </cell>
          <cell r="Z217">
            <v>-2090.6027160000003</v>
          </cell>
          <cell r="AA217">
            <v>-2305.9788630000003</v>
          </cell>
          <cell r="AB217">
            <v>-2469.6743319999996</v>
          </cell>
          <cell r="AC217">
            <v>-2465.8313749999998</v>
          </cell>
          <cell r="AD217">
            <v>-2374.3111309999999</v>
          </cell>
          <cell r="AE217">
            <v>-2576.8759140000002</v>
          </cell>
        </row>
        <row r="218">
          <cell r="U218" t="str">
            <v>6-21132</v>
          </cell>
          <cell r="V218">
            <v>-1278.9090920000001</v>
          </cell>
          <cell r="W218">
            <v>-1031.0505049999999</v>
          </cell>
          <cell r="X218">
            <v>-1091.161617</v>
          </cell>
          <cell r="Y218">
            <v>-1092.4747459999999</v>
          </cell>
          <cell r="Z218">
            <v>-1233.2929300000001</v>
          </cell>
          <cell r="AA218">
            <v>-1207.0201990000003</v>
          </cell>
          <cell r="AB218">
            <v>-1286.616162</v>
          </cell>
          <cell r="AC218">
            <v>-1256.313132</v>
          </cell>
          <cell r="AD218">
            <v>-1259.8484850000002</v>
          </cell>
          <cell r="AE218">
            <v>-1324.8484840000001</v>
          </cell>
        </row>
        <row r="219">
          <cell r="U219" t="str">
            <v>6-21160</v>
          </cell>
          <cell r="V219">
            <v>-1038.4368690000001</v>
          </cell>
          <cell r="W219">
            <v>-964.40205900000012</v>
          </cell>
          <cell r="X219">
            <v>-934.6011410000001</v>
          </cell>
          <cell r="Y219">
            <v>-1132.1525430000002</v>
          </cell>
          <cell r="Z219">
            <v>-966.26999200000023</v>
          </cell>
          <cell r="AA219">
            <v>-1347.1922219999999</v>
          </cell>
          <cell r="AB219">
            <v>-1585.5561010000001</v>
          </cell>
          <cell r="AC219">
            <v>-1276.2077939999999</v>
          </cell>
          <cell r="AD219">
            <v>-1160.511698</v>
          </cell>
          <cell r="AE219">
            <v>-1242.0945920000001</v>
          </cell>
        </row>
        <row r="220">
          <cell r="U220" t="str">
            <v>6-21170</v>
          </cell>
          <cell r="V220">
            <v>-754.33800000000008</v>
          </cell>
          <cell r="W220">
            <v>-822.86921100000006</v>
          </cell>
          <cell r="X220">
            <v>-818.26250000000005</v>
          </cell>
          <cell r="Y220">
            <v>-1054.8719450000003</v>
          </cell>
          <cell r="Z220">
            <v>-971.8075</v>
          </cell>
          <cell r="AA220">
            <v>-1036.9175000000002</v>
          </cell>
          <cell r="AB220">
            <v>-1460.54</v>
          </cell>
          <cell r="AC220">
            <v>-936.46839999999997</v>
          </cell>
          <cell r="AD220">
            <v>-920.91750000000002</v>
          </cell>
          <cell r="AE220">
            <v>-764.22640000000013</v>
          </cell>
        </row>
        <row r="221">
          <cell r="U221" t="str">
            <v>6-21210</v>
          </cell>
          <cell r="V221">
            <v>-221.950604</v>
          </cell>
          <cell r="W221">
            <v>-179.93769600000002</v>
          </cell>
          <cell r="X221">
            <v>-273.27060499999999</v>
          </cell>
          <cell r="Y221">
            <v>-329.78112299999998</v>
          </cell>
          <cell r="Z221">
            <v>-286.61120899999997</v>
          </cell>
          <cell r="AA221">
            <v>-249.04374900000005</v>
          </cell>
          <cell r="AB221">
            <v>-245.65427699999998</v>
          </cell>
          <cell r="AC221">
            <v>-271.34968800000001</v>
          </cell>
          <cell r="AD221">
            <v>-249.28019000000003</v>
          </cell>
          <cell r="AE221">
            <v>-237.24467500000003</v>
          </cell>
        </row>
        <row r="222">
          <cell r="U222" t="str">
            <v>6-21220</v>
          </cell>
          <cell r="V222">
            <v>-46.892806</v>
          </cell>
          <cell r="W222">
            <v>-57.185741</v>
          </cell>
          <cell r="X222">
            <v>-62.256673999999997</v>
          </cell>
          <cell r="Y222">
            <v>-59.833283999999999</v>
          </cell>
          <cell r="Z222">
            <v>-63.673499999999997</v>
          </cell>
          <cell r="AA222">
            <v>-62.415080000000003</v>
          </cell>
          <cell r="AB222">
            <v>-77.297420000000002</v>
          </cell>
          <cell r="AC222">
            <v>-63.398539999999997</v>
          </cell>
          <cell r="AD222">
            <v>-56.273200000000003</v>
          </cell>
          <cell r="AE222">
            <v>-59.410780000000003</v>
          </cell>
        </row>
        <row r="223">
          <cell r="U223" t="str">
            <v>6-22160</v>
          </cell>
          <cell r="V223">
            <v>-170.34713299999999</v>
          </cell>
          <cell r="W223">
            <v>-107.680263</v>
          </cell>
          <cell r="X223">
            <v>-93.361416999999989</v>
          </cell>
          <cell r="Y223">
            <v>-93.200406999999998</v>
          </cell>
          <cell r="Z223">
            <v>-88.531002000000001</v>
          </cell>
          <cell r="AA223">
            <v>-84.318812000000008</v>
          </cell>
          <cell r="AB223">
            <v>-106.342564</v>
          </cell>
          <cell r="AC223">
            <v>-137.47503500000002</v>
          </cell>
          <cell r="AD223">
            <v>-107.37635599999999</v>
          </cell>
          <cell r="AE223">
            <v>-139.64746000000002</v>
          </cell>
        </row>
        <row r="224">
          <cell r="U224" t="str">
            <v>6-22260</v>
          </cell>
          <cell r="V224">
            <v>-1281.3878649999999</v>
          </cell>
          <cell r="W224">
            <v>-599.80736000000002</v>
          </cell>
          <cell r="X224">
            <v>-327.67714000000001</v>
          </cell>
          <cell r="Y224">
            <v>-974.60017200000004</v>
          </cell>
          <cell r="Z224">
            <v>-632.5246350000001</v>
          </cell>
          <cell r="AA224">
            <v>-699.82409599999994</v>
          </cell>
          <cell r="AB224">
            <v>-613.28993600000001</v>
          </cell>
          <cell r="AC224">
            <v>-816.94826400000011</v>
          </cell>
          <cell r="AD224">
            <v>-655.312006</v>
          </cell>
          <cell r="AE224">
            <v>-794.9329469999999</v>
          </cell>
        </row>
        <row r="225">
          <cell r="U225" t="str">
            <v>6-22270</v>
          </cell>
          <cell r="V225">
            <v>-5.4</v>
          </cell>
          <cell r="W225">
            <v>-4.8</v>
          </cell>
          <cell r="X225">
            <v>-48.762599999999999</v>
          </cell>
          <cell r="Y225">
            <v>-3.9</v>
          </cell>
          <cell r="Z225">
            <v>0</v>
          </cell>
          <cell r="AA225">
            <v>-3.9</v>
          </cell>
          <cell r="AB225">
            <v>-4.2</v>
          </cell>
          <cell r="AC225">
            <v>0</v>
          </cell>
          <cell r="AD225">
            <v>-4.2</v>
          </cell>
          <cell r="AE225">
            <v>-4.2</v>
          </cell>
        </row>
        <row r="226">
          <cell r="U226" t="str">
            <v>6-22310</v>
          </cell>
          <cell r="V226">
            <v>-1046.2264659999998</v>
          </cell>
          <cell r="W226">
            <v>-833.40483400000016</v>
          </cell>
          <cell r="X226">
            <v>-921.60030899999981</v>
          </cell>
          <cell r="Y226">
            <v>-900.21402399999988</v>
          </cell>
          <cell r="Z226">
            <v>-947.51561499999991</v>
          </cell>
          <cell r="AA226">
            <v>-923.73980499999993</v>
          </cell>
          <cell r="AB226">
            <v>-1035.3407869999999</v>
          </cell>
          <cell r="AC226">
            <v>-995.65785799999992</v>
          </cell>
          <cell r="AD226">
            <v>-957.39665400000001</v>
          </cell>
          <cell r="AE226">
            <v>-968.72078199999999</v>
          </cell>
        </row>
        <row r="227">
          <cell r="U227" t="str">
            <v>6-22360</v>
          </cell>
          <cell r="V227">
            <v>-109.84588500000001</v>
          </cell>
          <cell r="W227">
            <v>-50.992820000000009</v>
          </cell>
          <cell r="X227">
            <v>-48.663535000000003</v>
          </cell>
          <cell r="Y227">
            <v>-59.160825000000003</v>
          </cell>
          <cell r="Z227">
            <v>-60.824149999999996</v>
          </cell>
          <cell r="AA227">
            <v>-44.929580000000001</v>
          </cell>
          <cell r="AB227">
            <v>-95.088785000000001</v>
          </cell>
          <cell r="AC227">
            <v>2.2825849999999992</v>
          </cell>
          <cell r="AD227">
            <v>-6.6215100000000007</v>
          </cell>
          <cell r="AE227">
            <v>-13.456620000000001</v>
          </cell>
        </row>
        <row r="228">
          <cell r="U228" t="str">
            <v>6-22370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-3.53125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U229" t="str">
            <v>6-22410</v>
          </cell>
          <cell r="V229">
            <v>-55.720876000000004</v>
          </cell>
          <cell r="W229">
            <v>-55.063601999999996</v>
          </cell>
          <cell r="X229">
            <v>-50.148999999999994</v>
          </cell>
          <cell r="Y229">
            <v>-42.312344000000003</v>
          </cell>
          <cell r="Z229">
            <v>-56.564999999999991</v>
          </cell>
          <cell r="AA229">
            <v>-50.755459000000009</v>
          </cell>
          <cell r="AB229">
            <v>-50.636609</v>
          </cell>
          <cell r="AC229">
            <v>-34.869080000000004</v>
          </cell>
          <cell r="AD229">
            <v>-42.803000000000011</v>
          </cell>
          <cell r="AE229">
            <v>-75.774000000000015</v>
          </cell>
        </row>
        <row r="230">
          <cell r="U230" t="str">
            <v>6-22420</v>
          </cell>
          <cell r="V230">
            <v>0</v>
          </cell>
          <cell r="W230">
            <v>0</v>
          </cell>
          <cell r="X230">
            <v>-0.14000000000000001</v>
          </cell>
          <cell r="Y230">
            <v>-7.0000000000000007E-2</v>
          </cell>
          <cell r="Z230">
            <v>0</v>
          </cell>
          <cell r="AA230">
            <v>0</v>
          </cell>
          <cell r="AB230">
            <v>-0.42000000000000004</v>
          </cell>
          <cell r="AC230">
            <v>-0.14000000000000001</v>
          </cell>
          <cell r="AD230">
            <v>-0.43</v>
          </cell>
          <cell r="AE230">
            <v>0</v>
          </cell>
        </row>
        <row r="231">
          <cell r="U231" t="str">
            <v>6-22430</v>
          </cell>
          <cell r="V231">
            <v>-6.5</v>
          </cell>
          <cell r="W231">
            <v>0.92727300000000001</v>
          </cell>
          <cell r="X231">
            <v>-3.3595450000000002</v>
          </cell>
          <cell r="Y231">
            <v>-2.1181809999999999</v>
          </cell>
          <cell r="Z231">
            <v>-0.43699999999999972</v>
          </cell>
          <cell r="AA231">
            <v>-0.28636400000000001</v>
          </cell>
          <cell r="AB231">
            <v>-1.795455</v>
          </cell>
          <cell r="AC231">
            <v>-1.2818179999999999</v>
          </cell>
          <cell r="AD231">
            <v>-4.1936369999999998</v>
          </cell>
          <cell r="AE231">
            <v>-0.95454499999999998</v>
          </cell>
        </row>
        <row r="232">
          <cell r="U232" t="str">
            <v>6-22510</v>
          </cell>
          <cell r="V232">
            <v>-138.25619100000006</v>
          </cell>
          <cell r="W232">
            <v>-55.449313999999994</v>
          </cell>
          <cell r="X232">
            <v>-66.343446000000014</v>
          </cell>
          <cell r="Y232">
            <v>-165.25643200000002</v>
          </cell>
          <cell r="Z232">
            <v>-85.562915000000004</v>
          </cell>
          <cell r="AA232">
            <v>-71.223706000000007</v>
          </cell>
          <cell r="AB232">
            <v>-89.013168000000007</v>
          </cell>
          <cell r="AC232">
            <v>-69.782162</v>
          </cell>
          <cell r="AD232">
            <v>-62.144874999999999</v>
          </cell>
          <cell r="AE232">
            <v>-90.115796000000003</v>
          </cell>
        </row>
        <row r="233">
          <cell r="U233" t="str">
            <v>6-22560</v>
          </cell>
          <cell r="V233">
            <v>-6.1529999999999996</v>
          </cell>
          <cell r="W233">
            <v>-5.2050000000000001</v>
          </cell>
          <cell r="X233">
            <v>-8.3051399999999997</v>
          </cell>
          <cell r="Y233">
            <v>-3.3810000000000002</v>
          </cell>
          <cell r="Z233">
            <v>-4.0705</v>
          </cell>
          <cell r="AA233">
            <v>-4.1265000000000001</v>
          </cell>
          <cell r="AB233">
            <v>-5.4634999999999998</v>
          </cell>
          <cell r="AC233">
            <v>-7.0805000000000007</v>
          </cell>
          <cell r="AD233">
            <v>-6.8557620000000004</v>
          </cell>
          <cell r="AE233">
            <v>-3.8325</v>
          </cell>
        </row>
        <row r="234">
          <cell r="U234" t="str">
            <v>6-22610</v>
          </cell>
          <cell r="V234">
            <v>-0.432</v>
          </cell>
          <cell r="W234">
            <v>-0.216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U235" t="str">
            <v>6-22620</v>
          </cell>
          <cell r="V235">
            <v>0</v>
          </cell>
          <cell r="W235">
            <v>-20.568504000000001</v>
          </cell>
          <cell r="X235">
            <v>-12.78912</v>
          </cell>
          <cell r="Y235">
            <v>-21.552402000000001</v>
          </cell>
          <cell r="Z235">
            <v>-1.296</v>
          </cell>
          <cell r="AA235">
            <v>-0.86399999999999999</v>
          </cell>
          <cell r="AB235">
            <v>-1.296</v>
          </cell>
          <cell r="AC235">
            <v>-0.216</v>
          </cell>
          <cell r="AD235">
            <v>0</v>
          </cell>
          <cell r="AE235">
            <v>0</v>
          </cell>
        </row>
        <row r="236">
          <cell r="U236" t="str">
            <v>6-22960</v>
          </cell>
          <cell r="V236">
            <v>-428.80671100000001</v>
          </cell>
          <cell r="W236">
            <v>-66.699090999999996</v>
          </cell>
          <cell r="X236">
            <v>-252.63967400000001</v>
          </cell>
          <cell r="Y236">
            <v>-165.46838299999999</v>
          </cell>
          <cell r="Z236">
            <v>-136.01718099999999</v>
          </cell>
          <cell r="AA236">
            <v>-213.58149700000001</v>
          </cell>
          <cell r="AB236">
            <v>-105.31909100000001</v>
          </cell>
          <cell r="AC236">
            <v>-66.562137000000007</v>
          </cell>
          <cell r="AD236">
            <v>-67.181977000000003</v>
          </cell>
          <cell r="AE236">
            <v>-37.185455000000005</v>
          </cell>
        </row>
        <row r="237">
          <cell r="U237" t="str">
            <v>6-22970</v>
          </cell>
          <cell r="V237">
            <v>-109.811136</v>
          </cell>
          <cell r="W237">
            <v>-88.266800000000003</v>
          </cell>
          <cell r="X237">
            <v>-53.1</v>
          </cell>
          <cell r="Y237">
            <v>-45.939</v>
          </cell>
          <cell r="Z237">
            <v>0</v>
          </cell>
          <cell r="AA237">
            <v>-14.351000000000001</v>
          </cell>
          <cell r="AB237">
            <v>-71.808500000000009</v>
          </cell>
          <cell r="AC237">
            <v>-71.608499999999992</v>
          </cell>
          <cell r="AD237">
            <v>-50.285000000000004</v>
          </cell>
          <cell r="AE237">
            <v>-73.600909000000001</v>
          </cell>
        </row>
        <row r="238">
          <cell r="U238" t="str">
            <v>6-22995</v>
          </cell>
          <cell r="V238">
            <v>-2.6734</v>
          </cell>
          <cell r="W238">
            <v>-2.6663999999999999</v>
          </cell>
          <cell r="X238">
            <v>-2.6644000000000001</v>
          </cell>
          <cell r="Y238">
            <v>-15.098099999999999</v>
          </cell>
          <cell r="Z238">
            <v>-2.6594000000000002</v>
          </cell>
          <cell r="AA238">
            <v>9.7782999999999998</v>
          </cell>
          <cell r="AB238">
            <v>-2.6638000000000002</v>
          </cell>
          <cell r="AC238">
            <v>-2.6692</v>
          </cell>
          <cell r="AD238">
            <v>-2.6608000000000001</v>
          </cell>
          <cell r="AE238">
            <v>-2.7035999999999998</v>
          </cell>
        </row>
        <row r="239">
          <cell r="U239" t="str">
            <v>6-31100</v>
          </cell>
          <cell r="V239">
            <v>-1184.162</v>
          </cell>
          <cell r="W239">
            <v>-1350.222</v>
          </cell>
          <cell r="X239">
            <v>-1737.1179999999999</v>
          </cell>
          <cell r="Y239">
            <v>-1504.3969999999999</v>
          </cell>
          <cell r="Z239">
            <v>-1623.4259999999999</v>
          </cell>
          <cell r="AA239">
            <v>-1725.68</v>
          </cell>
          <cell r="AB239">
            <v>-1383.09</v>
          </cell>
          <cell r="AC239">
            <v>-1682.462</v>
          </cell>
          <cell r="AD239">
            <v>-1662.3</v>
          </cell>
          <cell r="AE239">
            <v>-1613.8140000000001</v>
          </cell>
        </row>
        <row r="240">
          <cell r="U240" t="str">
            <v>6-32100</v>
          </cell>
          <cell r="V240">
            <v>-1195.8545159999999</v>
          </cell>
          <cell r="W240">
            <v>-1410.0885930000002</v>
          </cell>
          <cell r="X240">
            <v>-1691.5347870000001</v>
          </cell>
          <cell r="Y240">
            <v>-1543.5618190000002</v>
          </cell>
          <cell r="Z240">
            <v>-1710.9933369999999</v>
          </cell>
          <cell r="AA240">
            <v>-1622.9268849999999</v>
          </cell>
          <cell r="AB240">
            <v>-1374.1921549999997</v>
          </cell>
          <cell r="AC240">
            <v>-1855.8439999999998</v>
          </cell>
          <cell r="AD240">
            <v>-1775.1800050000002</v>
          </cell>
          <cell r="AE240">
            <v>-1696.0090229999998</v>
          </cell>
        </row>
        <row r="241">
          <cell r="U241" t="str">
            <v>6-32110</v>
          </cell>
          <cell r="V241">
            <v>-5577.1292389999999</v>
          </cell>
          <cell r="W241">
            <v>-4203.9180769999994</v>
          </cell>
          <cell r="X241">
            <v>-4654.1486569999997</v>
          </cell>
          <cell r="Y241">
            <v>-5492.6631099999995</v>
          </cell>
          <cell r="Z241">
            <v>-5400.1445950000007</v>
          </cell>
          <cell r="AA241">
            <v>-5614.5499170000003</v>
          </cell>
          <cell r="AB241">
            <v>-5726.7955019999999</v>
          </cell>
          <cell r="AC241">
            <v>-6796.7199230000006</v>
          </cell>
          <cell r="AD241">
            <v>-5583.0219289999995</v>
          </cell>
          <cell r="AE241">
            <v>-5131.0827000000008</v>
          </cell>
        </row>
        <row r="242">
          <cell r="U242" t="str">
            <v>6-32120</v>
          </cell>
          <cell r="V242">
            <v>-59.082176000000004</v>
          </cell>
          <cell r="W242">
            <v>-244.93894</v>
          </cell>
          <cell r="X242">
            <v>-294.66247500000003</v>
          </cell>
          <cell r="Y242">
            <v>0</v>
          </cell>
          <cell r="Z242">
            <v>-124.18618400000001</v>
          </cell>
          <cell r="AA242">
            <v>-10.19807</v>
          </cell>
          <cell r="AB242">
            <v>-435.37293699999998</v>
          </cell>
          <cell r="AC242">
            <v>-4.25</v>
          </cell>
          <cell r="AD242">
            <v>-75.642171000000005</v>
          </cell>
          <cell r="AE242">
            <v>-60.367350000000002</v>
          </cell>
        </row>
        <row r="243">
          <cell r="U243" t="str">
            <v>6-33100</v>
          </cell>
          <cell r="V243">
            <v>-45.272727000000003</v>
          </cell>
          <cell r="W243">
            <v>-118.51705200000001</v>
          </cell>
          <cell r="X243">
            <v>12.240186999999992</v>
          </cell>
          <cell r="Y243">
            <v>-93.875407999999993</v>
          </cell>
          <cell r="Z243">
            <v>-39.621817999999998</v>
          </cell>
          <cell r="AA243">
            <v>-332.89213599999999</v>
          </cell>
          <cell r="AB243">
            <v>-89.512726999999998</v>
          </cell>
          <cell r="AC243">
            <v>-44.974544999999999</v>
          </cell>
          <cell r="AD243">
            <v>-46.145454999999998</v>
          </cell>
          <cell r="AE243">
            <v>-70.458180999999996</v>
          </cell>
        </row>
        <row r="244">
          <cell r="U244" t="str">
            <v>6-41111</v>
          </cell>
          <cell r="V244">
            <v>-10542.468751999999</v>
          </cell>
          <cell r="W244">
            <v>-10819.967226999999</v>
          </cell>
          <cell r="X244">
            <v>-12916.273290000001</v>
          </cell>
          <cell r="Y244">
            <v>-11133.889251000001</v>
          </cell>
          <cell r="Z244">
            <v>-11187.075268000002</v>
          </cell>
          <cell r="AA244">
            <v>-10491.772084</v>
          </cell>
          <cell r="AB244">
            <v>-13235.853290999998</v>
          </cell>
          <cell r="AC244">
            <v>-12920.517795999998</v>
          </cell>
          <cell r="AD244">
            <v>-11607.002902999997</v>
          </cell>
          <cell r="AE244">
            <v>-11398.889799</v>
          </cell>
        </row>
        <row r="245">
          <cell r="U245" t="str">
            <v>6-41112</v>
          </cell>
          <cell r="V245">
            <v>-765.76256599999999</v>
          </cell>
          <cell r="W245">
            <v>-832.24822199999994</v>
          </cell>
          <cell r="X245">
            <v>-1039.1450039999997</v>
          </cell>
          <cell r="Y245">
            <v>-949.99332400000014</v>
          </cell>
          <cell r="Z245">
            <v>-943.96517300000016</v>
          </cell>
          <cell r="AA245">
            <v>-854.58321400000023</v>
          </cell>
          <cell r="AB245">
            <v>-851.37928199999988</v>
          </cell>
          <cell r="AC245">
            <v>-1019.7795219999999</v>
          </cell>
          <cell r="AD245">
            <v>-855.76314600000001</v>
          </cell>
          <cell r="AE245">
            <v>-896.45941700000003</v>
          </cell>
        </row>
        <row r="246">
          <cell r="U246" t="str">
            <v>6-41114</v>
          </cell>
          <cell r="V246">
            <v>-294.52000000000004</v>
          </cell>
          <cell r="W246">
            <v>-324.85500000000008</v>
          </cell>
          <cell r="X246">
            <v>-376.15999999999997</v>
          </cell>
          <cell r="Y246">
            <v>-357.57799999999997</v>
          </cell>
          <cell r="Z246">
            <v>-343.90000000000003</v>
          </cell>
          <cell r="AA246">
            <v>-279.41999999999996</v>
          </cell>
          <cell r="AB246">
            <v>-351.24499999999989</v>
          </cell>
          <cell r="AC246">
            <v>-332.78999999999996</v>
          </cell>
          <cell r="AD246">
            <v>-313.63999999999987</v>
          </cell>
          <cell r="AE246">
            <v>-372.7</v>
          </cell>
        </row>
        <row r="247">
          <cell r="U247" t="str">
            <v>6-41115</v>
          </cell>
          <cell r="V247">
            <v>-44.040000000000013</v>
          </cell>
          <cell r="W247">
            <v>-44.52000000000001</v>
          </cell>
          <cell r="X247">
            <v>-52.530000000000015</v>
          </cell>
          <cell r="Y247">
            <v>-47.571000000000019</v>
          </cell>
          <cell r="Z247">
            <v>-46.563000000000024</v>
          </cell>
          <cell r="AA247">
            <v>-42.936000000000021</v>
          </cell>
          <cell r="AB247">
            <v>-51.333000000000027</v>
          </cell>
          <cell r="AC247">
            <v>-49.299000000000028</v>
          </cell>
          <cell r="AD247">
            <v>-45.786000000000016</v>
          </cell>
          <cell r="AE247">
            <v>-46.893000000000008</v>
          </cell>
        </row>
        <row r="248">
          <cell r="U248" t="str">
            <v>6-41116</v>
          </cell>
          <cell r="V248">
            <v>-8.1428630000000002</v>
          </cell>
          <cell r="W248">
            <v>-7.0000670000000005</v>
          </cell>
          <cell r="X248">
            <v>-10.47667</v>
          </cell>
          <cell r="Y248">
            <v>-15.980753</v>
          </cell>
          <cell r="Z248">
            <v>-13.300191</v>
          </cell>
          <cell r="AA248">
            <v>0</v>
          </cell>
          <cell r="AB248">
            <v>-19.877675</v>
          </cell>
          <cell r="AC248">
            <v>-9.2032979999999984</v>
          </cell>
          <cell r="AD248">
            <v>-8.3503810000000005</v>
          </cell>
          <cell r="AE248">
            <v>-10.235177999999999</v>
          </cell>
        </row>
        <row r="249">
          <cell r="U249" t="str">
            <v>6-41117</v>
          </cell>
          <cell r="V249">
            <v>-94.749999999999986</v>
          </cell>
          <cell r="W249">
            <v>-83.949999999999989</v>
          </cell>
          <cell r="X249">
            <v>-99.899999999999935</v>
          </cell>
          <cell r="Y249">
            <v>-89.999999999999943</v>
          </cell>
          <cell r="Z249">
            <v>-99.399999999999991</v>
          </cell>
          <cell r="AA249">
            <v>-82.5</v>
          </cell>
          <cell r="AB249">
            <v>-87.102499999999978</v>
          </cell>
          <cell r="AC249">
            <v>-95.402999999999992</v>
          </cell>
          <cell r="AD249">
            <v>-82.199999999999946</v>
          </cell>
          <cell r="AE249">
            <v>-96.3</v>
          </cell>
        </row>
        <row r="250">
          <cell r="U250" t="str">
            <v>6-41118</v>
          </cell>
          <cell r="V250">
            <v>-607.4688339999999</v>
          </cell>
          <cell r="W250">
            <v>-499.6785109999999</v>
          </cell>
          <cell r="X250">
            <v>-586.63605599999983</v>
          </cell>
          <cell r="Y250">
            <v>-551.93324500000017</v>
          </cell>
          <cell r="Z250">
            <v>-423.13445300000001</v>
          </cell>
          <cell r="AA250">
            <v>-452.26247100000001</v>
          </cell>
          <cell r="AB250">
            <v>-603.92216300000007</v>
          </cell>
          <cell r="AC250">
            <v>-593.7120010000001</v>
          </cell>
          <cell r="AD250">
            <v>-593.25821899999983</v>
          </cell>
          <cell r="AE250">
            <v>-1134.7559099999999</v>
          </cell>
        </row>
        <row r="251">
          <cell r="U251" t="str">
            <v>6-41121</v>
          </cell>
          <cell r="V251">
            <v>-148.36988500000001</v>
          </cell>
          <cell r="W251">
            <v>-211.92240899999999</v>
          </cell>
          <cell r="X251">
            <v>-159.45634000000004</v>
          </cell>
          <cell r="Y251">
            <v>-157.32078800000002</v>
          </cell>
          <cell r="Z251">
            <v>-79.066147999999998</v>
          </cell>
          <cell r="AA251">
            <v>-102.98737999999999</v>
          </cell>
          <cell r="AB251">
            <v>-120.169804</v>
          </cell>
          <cell r="AC251">
            <v>-103.25896699999998</v>
          </cell>
          <cell r="AD251">
            <v>-132.899145</v>
          </cell>
          <cell r="AE251">
            <v>-191.885311</v>
          </cell>
        </row>
        <row r="252">
          <cell r="U252" t="str">
            <v>6-41131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-589.55016699999987</v>
          </cell>
          <cell r="AE252">
            <v>50.2281329999999</v>
          </cell>
        </row>
        <row r="253">
          <cell r="U253" t="str">
            <v>6-41211</v>
          </cell>
          <cell r="V253">
            <v>-33481.222390999996</v>
          </cell>
          <cell r="W253">
            <v>-29265.221702000003</v>
          </cell>
          <cell r="X253">
            <v>-39984.988603000027</v>
          </cell>
          <cell r="Y253">
            <v>-44933.230048000005</v>
          </cell>
          <cell r="Z253">
            <v>-54808.342120000016</v>
          </cell>
          <cell r="AA253">
            <v>-40989.241129000002</v>
          </cell>
          <cell r="AB253">
            <v>-46903.07310999999</v>
          </cell>
          <cell r="AC253">
            <v>-45511.237540000002</v>
          </cell>
          <cell r="AD253">
            <v>-43235.781601999988</v>
          </cell>
          <cell r="AE253">
            <v>-50792.124269</v>
          </cell>
        </row>
        <row r="254">
          <cell r="U254" t="str">
            <v>6-41212</v>
          </cell>
          <cell r="V254">
            <v>-729.57749300000046</v>
          </cell>
          <cell r="W254">
            <v>-609.94643599999995</v>
          </cell>
          <cell r="X254">
            <v>-871.95253299999979</v>
          </cell>
          <cell r="Y254">
            <v>-885.52137200000016</v>
          </cell>
          <cell r="Z254">
            <v>-997.50012900000002</v>
          </cell>
          <cell r="AA254">
            <v>-706.50299699999994</v>
          </cell>
          <cell r="AB254">
            <v>-662.26371299999994</v>
          </cell>
          <cell r="AC254">
            <v>-729.16091700000004</v>
          </cell>
          <cell r="AD254">
            <v>-588.89756700000021</v>
          </cell>
          <cell r="AE254">
            <v>-725.00208300000008</v>
          </cell>
        </row>
        <row r="255">
          <cell r="U255" t="str">
            <v>6-41213</v>
          </cell>
          <cell r="V255">
            <v>0</v>
          </cell>
          <cell r="W255">
            <v>0</v>
          </cell>
          <cell r="X255">
            <v>-3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-0.02</v>
          </cell>
          <cell r="AD255">
            <v>0</v>
          </cell>
          <cell r="AE255">
            <v>0</v>
          </cell>
        </row>
        <row r="256">
          <cell r="U256" t="str">
            <v>6-41214</v>
          </cell>
          <cell r="V256">
            <v>-571.70420000000036</v>
          </cell>
          <cell r="W256">
            <v>-516.03000000000009</v>
          </cell>
          <cell r="X256">
            <v>-636.13500000000033</v>
          </cell>
          <cell r="Y256">
            <v>-510.9849999999999</v>
          </cell>
          <cell r="Z256">
            <v>-631.87499999999989</v>
          </cell>
          <cell r="AA256">
            <v>-482.39499999999981</v>
          </cell>
          <cell r="AB256">
            <v>-588.01500000000021</v>
          </cell>
          <cell r="AC256">
            <v>-617.95999999999992</v>
          </cell>
          <cell r="AD256">
            <v>-556.02499999999998</v>
          </cell>
          <cell r="AE256">
            <v>-608.49999999999989</v>
          </cell>
        </row>
        <row r="257">
          <cell r="U257" t="str">
            <v>6-41215</v>
          </cell>
          <cell r="V257">
            <v>-56.847000000000008</v>
          </cell>
          <cell r="W257">
            <v>-52.056000000000012</v>
          </cell>
          <cell r="X257">
            <v>-68.930999999999997</v>
          </cell>
          <cell r="Y257">
            <v>-63.956999999999987</v>
          </cell>
          <cell r="Z257">
            <v>-77.400000000000006</v>
          </cell>
          <cell r="AA257">
            <v>-54.528000000000006</v>
          </cell>
          <cell r="AB257">
            <v>-70.068000000000026</v>
          </cell>
          <cell r="AC257">
            <v>-69.750000000000014</v>
          </cell>
          <cell r="AD257">
            <v>-61.611000000000018</v>
          </cell>
          <cell r="AE257">
            <v>-67.866000000000014</v>
          </cell>
        </row>
        <row r="258">
          <cell r="U258" t="str">
            <v>6-41216</v>
          </cell>
          <cell r="V258">
            <v>-0.60633599999999999</v>
          </cell>
          <cell r="W258">
            <v>-24.148837</v>
          </cell>
          <cell r="X258">
            <v>-0.532968</v>
          </cell>
          <cell r="Y258">
            <v>-0.67138200000000003</v>
          </cell>
          <cell r="Z258">
            <v>0</v>
          </cell>
          <cell r="AA258">
            <v>0</v>
          </cell>
          <cell r="AB258">
            <v>0</v>
          </cell>
          <cell r="AC258">
            <v>-1.121594</v>
          </cell>
          <cell r="AD258">
            <v>-0.49316399999999999</v>
          </cell>
          <cell r="AE258">
            <v>-0.24543200000000001</v>
          </cell>
        </row>
        <row r="259">
          <cell r="U259" t="str">
            <v>6-41217</v>
          </cell>
          <cell r="V259">
            <v>-31.794535999999997</v>
          </cell>
          <cell r="W259">
            <v>-39.180904000000005</v>
          </cell>
          <cell r="X259">
            <v>-40.910881000000003</v>
          </cell>
          <cell r="Y259">
            <v>-39.641277999999993</v>
          </cell>
          <cell r="Z259">
            <v>-46.156310000000012</v>
          </cell>
          <cell r="AA259">
            <v>-25.113035</v>
          </cell>
          <cell r="AB259">
            <v>-43.266897000000007</v>
          </cell>
          <cell r="AC259">
            <v>-30.732867000000002</v>
          </cell>
          <cell r="AD259">
            <v>-35.833687999999995</v>
          </cell>
          <cell r="AE259">
            <v>-37.539623999999996</v>
          </cell>
        </row>
        <row r="260">
          <cell r="U260" t="str">
            <v>6-41221</v>
          </cell>
          <cell r="V260">
            <v>-2391.6787779999995</v>
          </cell>
          <cell r="W260">
            <v>-3110.3962140000003</v>
          </cell>
          <cell r="X260">
            <v>-3706.7702810000001</v>
          </cell>
          <cell r="Y260">
            <v>-4009.2381189999996</v>
          </cell>
          <cell r="Z260">
            <v>-5034.8252789999997</v>
          </cell>
          <cell r="AA260">
            <v>-2781.5417100000004</v>
          </cell>
          <cell r="AB260">
            <v>-4489.8103020000008</v>
          </cell>
          <cell r="AC260">
            <v>-3953.091066</v>
          </cell>
          <cell r="AD260">
            <v>-3734.9242669999999</v>
          </cell>
          <cell r="AE260">
            <v>-2549.3125009999994</v>
          </cell>
        </row>
        <row r="261">
          <cell r="U261" t="str">
            <v>6-41233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-1375.638604</v>
          </cell>
          <cell r="AE261">
            <v>-183.03880700000002</v>
          </cell>
        </row>
        <row r="262">
          <cell r="U262" t="str">
            <v>6-41234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-93.256357999999992</v>
          </cell>
        </row>
        <row r="263">
          <cell r="U263" t="str">
            <v>6-41311</v>
          </cell>
          <cell r="V263">
            <v>-584.14196200000004</v>
          </cell>
          <cell r="W263">
            <v>-550.38958300000002</v>
          </cell>
          <cell r="X263">
            <v>-339.41726399999999</v>
          </cell>
          <cell r="Y263">
            <v>-883.65158299999996</v>
          </cell>
          <cell r="Z263">
            <v>-1106.0957939999998</v>
          </cell>
          <cell r="AA263">
            <v>-419.89530699999995</v>
          </cell>
          <cell r="AB263">
            <v>-1431.2331789999998</v>
          </cell>
          <cell r="AC263">
            <v>-450.14171900000002</v>
          </cell>
          <cell r="AD263">
            <v>-1083.546687</v>
          </cell>
          <cell r="AE263">
            <v>-1039.4566809999999</v>
          </cell>
        </row>
        <row r="264">
          <cell r="U264" t="str">
            <v>6-41411</v>
          </cell>
          <cell r="V264">
            <v>-543.26771299999996</v>
          </cell>
          <cell r="W264">
            <v>-364.95276100000001</v>
          </cell>
          <cell r="X264">
            <v>-492.04365300000006</v>
          </cell>
          <cell r="Y264">
            <v>-460.88261899999998</v>
          </cell>
          <cell r="Z264">
            <v>-971.62541500000009</v>
          </cell>
          <cell r="AA264">
            <v>-573.50023899999997</v>
          </cell>
          <cell r="AB264">
            <v>-762.18121799999994</v>
          </cell>
          <cell r="AC264">
            <v>-455.107168</v>
          </cell>
          <cell r="AD264">
            <v>-755.89796399999989</v>
          </cell>
          <cell r="AE264">
            <v>-961.22373200000004</v>
          </cell>
        </row>
        <row r="265">
          <cell r="U265" t="str">
            <v>6-41412</v>
          </cell>
          <cell r="V265">
            <v>-1963.1502130000001</v>
          </cell>
          <cell r="W265">
            <v>-1861.4418109999997</v>
          </cell>
          <cell r="X265">
            <v>-2141.1076309999994</v>
          </cell>
          <cell r="Y265">
            <v>-2375.9017939999999</v>
          </cell>
          <cell r="Z265">
            <v>-2613.656759</v>
          </cell>
          <cell r="AA265">
            <v>-2057.4159349999995</v>
          </cell>
          <cell r="AB265">
            <v>-1897.2454339999999</v>
          </cell>
          <cell r="AC265">
            <v>-2289.8097950000006</v>
          </cell>
          <cell r="AD265">
            <v>-2210.0694159999998</v>
          </cell>
          <cell r="AE265">
            <v>-1933.1244850000003</v>
          </cell>
        </row>
        <row r="266">
          <cell r="U266" t="str">
            <v>6-41414</v>
          </cell>
          <cell r="V266">
            <v>-79.740000000000009</v>
          </cell>
          <cell r="W266">
            <v>-72.744799999999998</v>
          </cell>
          <cell r="X266">
            <v>-74.84</v>
          </cell>
          <cell r="Y266">
            <v>-32.260000000000005</v>
          </cell>
          <cell r="Z266">
            <v>-34.840000000000011</v>
          </cell>
          <cell r="AA266">
            <v>-86.644800000000004</v>
          </cell>
          <cell r="AB266">
            <v>-95.2</v>
          </cell>
          <cell r="AC266">
            <v>-53.809599999999989</v>
          </cell>
          <cell r="AD266">
            <v>-32.21759999999999</v>
          </cell>
          <cell r="AE266">
            <v>-103.32000000000001</v>
          </cell>
        </row>
        <row r="267">
          <cell r="U267" t="str">
            <v>6-41415</v>
          </cell>
          <cell r="V267">
            <v>-4.5150000000000006</v>
          </cell>
          <cell r="W267">
            <v>-4.0409999999999986</v>
          </cell>
          <cell r="X267">
            <v>-5.4239999999999995</v>
          </cell>
          <cell r="Y267">
            <v>-5.2889999999999988</v>
          </cell>
          <cell r="Z267">
            <v>-5.8979999999999997</v>
          </cell>
          <cell r="AA267">
            <v>-4.2690000000000001</v>
          </cell>
          <cell r="AB267">
            <v>-4.5989999999999993</v>
          </cell>
          <cell r="AC267">
            <v>-5.0129999999999999</v>
          </cell>
          <cell r="AD267">
            <v>-4.9830000000000005</v>
          </cell>
          <cell r="AE267">
            <v>-4.7190000000000012</v>
          </cell>
        </row>
        <row r="268">
          <cell r="U268" t="str">
            <v>6-41416</v>
          </cell>
          <cell r="V268">
            <v>-0.15312799999999999</v>
          </cell>
          <cell r="W268">
            <v>-0.12005</v>
          </cell>
          <cell r="X268">
            <v>-0.123498</v>
          </cell>
          <cell r="Y268">
            <v>-8.3033999999999997E-2</v>
          </cell>
          <cell r="Z268">
            <v>0</v>
          </cell>
          <cell r="AA268">
            <v>0</v>
          </cell>
          <cell r="AB268">
            <v>0</v>
          </cell>
          <cell r="AC268">
            <v>-1.73E-3</v>
          </cell>
          <cell r="AD268">
            <v>-1.7179999999999999E-3</v>
          </cell>
          <cell r="AE268">
            <v>-1.688E-3</v>
          </cell>
        </row>
        <row r="269">
          <cell r="U269" t="str">
            <v>6-41421</v>
          </cell>
          <cell r="V269">
            <v>-8.2921899999999997</v>
          </cell>
          <cell r="W269">
            <v>-30.739854000000001</v>
          </cell>
          <cell r="X269">
            <v>-39.343139999999998</v>
          </cell>
          <cell r="Y269">
            <v>-85.081610000000012</v>
          </cell>
          <cell r="Z269">
            <v>-28.013405000000002</v>
          </cell>
          <cell r="AA269">
            <v>-31.874480000000002</v>
          </cell>
          <cell r="AB269">
            <v>-61.062159999999999</v>
          </cell>
          <cell r="AC269">
            <v>-83.357370000000003</v>
          </cell>
          <cell r="AD269">
            <v>-99.076733999999988</v>
          </cell>
          <cell r="AE269">
            <v>-160.53342900000001</v>
          </cell>
        </row>
        <row r="270">
          <cell r="U270" t="str">
            <v>6-41511</v>
          </cell>
          <cell r="V270">
            <v>-112.1302</v>
          </cell>
          <cell r="W270">
            <v>-91.233750000000001</v>
          </cell>
          <cell r="X270">
            <v>-118.148315</v>
          </cell>
          <cell r="Y270">
            <v>-100.7978</v>
          </cell>
          <cell r="Z270">
            <v>-86.058999999999997</v>
          </cell>
          <cell r="AA270">
            <v>-74.002799999999993</v>
          </cell>
          <cell r="AB270">
            <v>-87.685000000000002</v>
          </cell>
          <cell r="AC270">
            <v>-230.09043300000002</v>
          </cell>
          <cell r="AD270">
            <v>-91.712299999999999</v>
          </cell>
          <cell r="AE270">
            <v>-13.6576</v>
          </cell>
        </row>
        <row r="271">
          <cell r="U271" t="str">
            <v>6-41514</v>
          </cell>
          <cell r="V271">
            <v>-52.56</v>
          </cell>
          <cell r="W271">
            <v>-47.160000000000004</v>
          </cell>
          <cell r="X271">
            <v>-52.64</v>
          </cell>
          <cell r="Y271">
            <v>-44.36</v>
          </cell>
          <cell r="Z271">
            <v>-39.78</v>
          </cell>
          <cell r="AA271">
            <v>-32.380000000000003</v>
          </cell>
          <cell r="AB271">
            <v>-38.64</v>
          </cell>
          <cell r="AC271">
            <v>-46.58</v>
          </cell>
          <cell r="AD271">
            <v>-40.98</v>
          </cell>
          <cell r="AE271">
            <v>-7.02</v>
          </cell>
        </row>
        <row r="272">
          <cell r="U272" t="str">
            <v>6-41515</v>
          </cell>
          <cell r="V272">
            <v>-0.40799999999999997</v>
          </cell>
          <cell r="W272">
            <v>-0.25800000000000001</v>
          </cell>
          <cell r="X272">
            <v>-0.42299999999999999</v>
          </cell>
          <cell r="Y272">
            <v>-0.25800000000000001</v>
          </cell>
          <cell r="Z272">
            <v>-0.32700000000000001</v>
          </cell>
          <cell r="AA272">
            <v>-0.33</v>
          </cell>
          <cell r="AB272">
            <v>-0.39900000000000002</v>
          </cell>
          <cell r="AC272">
            <v>-0.54600000000000004</v>
          </cell>
          <cell r="AD272">
            <v>-0.39600000000000002</v>
          </cell>
          <cell r="AE272">
            <v>-3.9E-2</v>
          </cell>
        </row>
        <row r="273">
          <cell r="U273" t="str">
            <v>6-41516</v>
          </cell>
          <cell r="V273">
            <v>-0.54668600000000001</v>
          </cell>
          <cell r="W273">
            <v>-0.472968</v>
          </cell>
          <cell r="X273">
            <v>-0.38300400000000001</v>
          </cell>
          <cell r="Y273">
            <v>-0.43253999999999998</v>
          </cell>
          <cell r="Z273">
            <v>0</v>
          </cell>
          <cell r="AA273">
            <v>0</v>
          </cell>
          <cell r="AB273">
            <v>0</v>
          </cell>
          <cell r="AC273">
            <v>-0.53635200000000005</v>
          </cell>
          <cell r="AD273">
            <v>-0.35820800000000003</v>
          </cell>
          <cell r="AE273">
            <v>-0.286796</v>
          </cell>
        </row>
        <row r="274">
          <cell r="U274" t="str">
            <v>6-41611</v>
          </cell>
          <cell r="V274">
            <v>-364.35755</v>
          </cell>
          <cell r="W274">
            <v>-410.37934999999999</v>
          </cell>
          <cell r="X274">
            <v>-490.29062499999998</v>
          </cell>
          <cell r="Y274">
            <v>-475.18690000000004</v>
          </cell>
          <cell r="Z274">
            <v>-641.36959999999999</v>
          </cell>
          <cell r="AA274">
            <v>-734.82360000000006</v>
          </cell>
          <cell r="AB274">
            <v>-543.52539999999999</v>
          </cell>
          <cell r="AC274">
            <v>-712.84472299999993</v>
          </cell>
          <cell r="AD274">
            <v>-548.60760000000005</v>
          </cell>
          <cell r="AE274">
            <v>-792.00530000000003</v>
          </cell>
        </row>
        <row r="275">
          <cell r="U275" t="str">
            <v>6-41614</v>
          </cell>
          <cell r="V275">
            <v>-68.06</v>
          </cell>
          <cell r="W275">
            <v>-59.4</v>
          </cell>
          <cell r="X275">
            <v>-73.2</v>
          </cell>
          <cell r="Y275">
            <v>-74.38</v>
          </cell>
          <cell r="Z275">
            <v>-96.76</v>
          </cell>
          <cell r="AA275">
            <v>-127.36</v>
          </cell>
          <cell r="AB275">
            <v>-88.68</v>
          </cell>
          <cell r="AC275">
            <v>-110.16</v>
          </cell>
          <cell r="AD275">
            <v>-92.3</v>
          </cell>
          <cell r="AE275">
            <v>-79.599999999999994</v>
          </cell>
        </row>
        <row r="276">
          <cell r="U276" t="str">
            <v>6-41615</v>
          </cell>
          <cell r="V276">
            <v>-5.58</v>
          </cell>
          <cell r="W276">
            <v>-5.2320000000000002</v>
          </cell>
          <cell r="X276">
            <v>-6.7830000000000004</v>
          </cell>
          <cell r="Y276">
            <v>-7.0650000000000004</v>
          </cell>
          <cell r="Z276">
            <v>-9.69</v>
          </cell>
          <cell r="AA276">
            <v>-11.984999999999999</v>
          </cell>
          <cell r="AB276">
            <v>-8.43</v>
          </cell>
          <cell r="AC276">
            <v>-10.506</v>
          </cell>
          <cell r="AD276">
            <v>-8.2829999999999995</v>
          </cell>
          <cell r="AE276">
            <v>-4.944</v>
          </cell>
        </row>
        <row r="277">
          <cell r="U277" t="str">
            <v>6-41616</v>
          </cell>
          <cell r="V277">
            <v>-2.4494919999999998</v>
          </cell>
          <cell r="W277">
            <v>-1.4647859999999999</v>
          </cell>
          <cell r="X277">
            <v>-1.3478019999999999</v>
          </cell>
          <cell r="Y277">
            <v>-1.92442</v>
          </cell>
          <cell r="Z277">
            <v>0</v>
          </cell>
          <cell r="AA277">
            <v>0</v>
          </cell>
          <cell r="AB277">
            <v>0</v>
          </cell>
          <cell r="AC277">
            <v>-3.8246519999999999</v>
          </cell>
          <cell r="AD277">
            <v>-2.0988259999999999</v>
          </cell>
          <cell r="AE277">
            <v>-1.588012</v>
          </cell>
        </row>
        <row r="278">
          <cell r="U278" t="str">
            <v>6-42110</v>
          </cell>
          <cell r="V278">
            <v>-72.664699999999982</v>
          </cell>
          <cell r="W278">
            <v>-64.784300000000002</v>
          </cell>
          <cell r="X278">
            <v>-83.814025000000015</v>
          </cell>
          <cell r="Y278">
            <v>-77.508999999999986</v>
          </cell>
          <cell r="Z278">
            <v>-75.201900000000023</v>
          </cell>
          <cell r="AA278">
            <v>-72.240299999999991</v>
          </cell>
          <cell r="AB278">
            <v>-71.285350000000037</v>
          </cell>
          <cell r="AC278">
            <v>-63.667925000000004</v>
          </cell>
          <cell r="AD278">
            <v>-62.287450000000014</v>
          </cell>
          <cell r="AE278">
            <v>-73.711000000000041</v>
          </cell>
        </row>
        <row r="279">
          <cell r="U279" t="str">
            <v>6-42160</v>
          </cell>
          <cell r="V279">
            <v>-376.53</v>
          </cell>
          <cell r="W279">
            <v>-399.88</v>
          </cell>
          <cell r="X279">
            <v>-497.53000000000014</v>
          </cell>
          <cell r="Y279">
            <v>-456.59000000000003</v>
          </cell>
          <cell r="Z279">
            <v>-446.84000000000009</v>
          </cell>
          <cell r="AA279">
            <v>-390.03999999999991</v>
          </cell>
          <cell r="AB279">
            <v>-421.62</v>
          </cell>
          <cell r="AC279">
            <v>-418.84999999999997</v>
          </cell>
          <cell r="AD279">
            <v>-393.92000000000007</v>
          </cell>
          <cell r="AE279">
            <v>-409.14999999999992</v>
          </cell>
        </row>
        <row r="280">
          <cell r="U280" t="str">
            <v>6-42220</v>
          </cell>
          <cell r="V280">
            <v>-1.56</v>
          </cell>
          <cell r="W280">
            <v>0</v>
          </cell>
          <cell r="X280">
            <v>-2.756364</v>
          </cell>
          <cell r="Y280">
            <v>0</v>
          </cell>
          <cell r="Z280">
            <v>-3.8627289999999999</v>
          </cell>
          <cell r="AA280">
            <v>0</v>
          </cell>
          <cell r="AB280">
            <v>-1.5663640000000001</v>
          </cell>
          <cell r="AC280">
            <v>0</v>
          </cell>
          <cell r="AD280">
            <v>-1.519091</v>
          </cell>
          <cell r="AE280">
            <v>-1.0545450000000001</v>
          </cell>
        </row>
        <row r="281">
          <cell r="U281" t="str">
            <v>6-42270</v>
          </cell>
          <cell r="V281">
            <v>-19.8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-10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U282" t="str">
            <v>6-42310</v>
          </cell>
          <cell r="V282">
            <v>-766.70197499999972</v>
          </cell>
          <cell r="W282">
            <v>-701.16171000000008</v>
          </cell>
          <cell r="X282">
            <v>-897.97232499999973</v>
          </cell>
          <cell r="Y282">
            <v>-747.48140000000001</v>
          </cell>
          <cell r="Z282">
            <v>-881.17842499999983</v>
          </cell>
          <cell r="AA282">
            <v>-648.37552800000014</v>
          </cell>
          <cell r="AB282">
            <v>-878.90877999999998</v>
          </cell>
          <cell r="AC282">
            <v>-892.939615</v>
          </cell>
          <cell r="AD282">
            <v>-808.18607500000007</v>
          </cell>
          <cell r="AE282">
            <v>-891.70042499999988</v>
          </cell>
        </row>
        <row r="283">
          <cell r="U283" t="str">
            <v>6-42360</v>
          </cell>
          <cell r="V283">
            <v>-142.45440300000001</v>
          </cell>
          <cell r="W283">
            <v>-138.99986100000001</v>
          </cell>
          <cell r="X283">
            <v>-177.81800399999995</v>
          </cell>
          <cell r="Y283">
            <v>-158.09075100000001</v>
          </cell>
          <cell r="Z283">
            <v>-170.36346599999999</v>
          </cell>
          <cell r="AA283">
            <v>-100.09080899999999</v>
          </cell>
          <cell r="AB283">
            <v>-147.72712500000003</v>
          </cell>
          <cell r="AC283">
            <v>-179.09073000000001</v>
          </cell>
          <cell r="AD283">
            <v>-147.54530700000004</v>
          </cell>
          <cell r="AE283">
            <v>-173.36346300000005</v>
          </cell>
        </row>
        <row r="284">
          <cell r="U284" t="str">
            <v>6-42410</v>
          </cell>
          <cell r="V284">
            <v>-566.78871600000002</v>
          </cell>
          <cell r="W284">
            <v>-637.39568800000006</v>
          </cell>
          <cell r="X284">
            <v>-696.49078699999995</v>
          </cell>
          <cell r="Y284">
            <v>-633.57316100000003</v>
          </cell>
          <cell r="Z284">
            <v>-672.08734299999992</v>
          </cell>
          <cell r="AA284">
            <v>-516.96949300000006</v>
          </cell>
          <cell r="AB284">
            <v>-692.35293999999999</v>
          </cell>
          <cell r="AC284">
            <v>-618.77894300000003</v>
          </cell>
          <cell r="AD284">
            <v>-617.86047200000007</v>
          </cell>
          <cell r="AE284">
            <v>-666.955603</v>
          </cell>
        </row>
        <row r="285">
          <cell r="U285" t="str">
            <v>6-42460</v>
          </cell>
          <cell r="V285">
            <v>-138.65322500000002</v>
          </cell>
          <cell r="W285">
            <v>-1148.8215909999999</v>
          </cell>
          <cell r="X285">
            <v>-41.044260000000001</v>
          </cell>
          <cell r="Y285">
            <v>-169.91699600000001</v>
          </cell>
          <cell r="Z285">
            <v>-151.831729</v>
          </cell>
          <cell r="AA285">
            <v>-131.20030400000002</v>
          </cell>
          <cell r="AB285">
            <v>-142.255044</v>
          </cell>
          <cell r="AC285">
            <v>-71.52550699999999</v>
          </cell>
          <cell r="AD285">
            <v>-126.37096099999999</v>
          </cell>
          <cell r="AE285">
            <v>-235.40506200000002</v>
          </cell>
        </row>
        <row r="286">
          <cell r="U286" t="str">
            <v>6-42510</v>
          </cell>
          <cell r="V286">
            <v>-1353.2293569999999</v>
          </cell>
          <cell r="W286">
            <v>-891.97899200000018</v>
          </cell>
          <cell r="X286">
            <v>-1130.6761100000001</v>
          </cell>
          <cell r="Y286">
            <v>-2678.0341250000001</v>
          </cell>
          <cell r="Z286">
            <v>-1725.9215260000001</v>
          </cell>
          <cell r="AA286">
            <v>-1398.8434869999999</v>
          </cell>
          <cell r="AB286">
            <v>-1252.725805</v>
          </cell>
          <cell r="AC286">
            <v>-1426.5848090000002</v>
          </cell>
          <cell r="AD286">
            <v>-1450.818685</v>
          </cell>
          <cell r="AE286">
            <v>-1107.9105670000001</v>
          </cell>
        </row>
        <row r="287">
          <cell r="U287" t="str">
            <v>6-42520</v>
          </cell>
          <cell r="V287">
            <v>-1.8079750000000001</v>
          </cell>
          <cell r="W287">
            <v>-1.27355</v>
          </cell>
          <cell r="X287">
            <v>-1.14785</v>
          </cell>
          <cell r="Y287">
            <v>-1.7722599999999999</v>
          </cell>
          <cell r="Z287">
            <v>-0.68720000000000003</v>
          </cell>
          <cell r="AA287">
            <v>-2.5912000000000002</v>
          </cell>
          <cell r="AB287">
            <v>-0.79139999999999999</v>
          </cell>
          <cell r="AC287">
            <v>-4.7426000000000004</v>
          </cell>
          <cell r="AD287">
            <v>-0.21299999999999999</v>
          </cell>
          <cell r="AE287">
            <v>-0.66359999999999997</v>
          </cell>
        </row>
        <row r="288">
          <cell r="U288" t="str">
            <v>6-42910</v>
          </cell>
          <cell r="V288">
            <v>-0.17402999999999999</v>
          </cell>
          <cell r="W288">
            <v>0</v>
          </cell>
          <cell r="X288">
            <v>-0.35511300000000001</v>
          </cell>
          <cell r="Y288">
            <v>-0.23226700000000003</v>
          </cell>
          <cell r="Z288">
            <v>0</v>
          </cell>
          <cell r="AA288">
            <v>-0.40923300000000001</v>
          </cell>
          <cell r="AB288">
            <v>-0.25758199999999998</v>
          </cell>
          <cell r="AC288">
            <v>8.7633000000000003E-2</v>
          </cell>
          <cell r="AD288">
            <v>-0.36502499999999999</v>
          </cell>
          <cell r="AE288">
            <v>-0.20371699999999998</v>
          </cell>
        </row>
        <row r="289">
          <cell r="U289" t="str">
            <v>6-42960</v>
          </cell>
          <cell r="V289">
            <v>-5.3635999999999999</v>
          </cell>
          <cell r="W289">
            <v>-21.840800000000002</v>
          </cell>
          <cell r="X289">
            <v>-255.47525000000002</v>
          </cell>
          <cell r="Y289">
            <v>-39.1143</v>
          </cell>
          <cell r="Z289">
            <v>94.636149999999986</v>
          </cell>
          <cell r="AA289">
            <v>-39.709900000000005</v>
          </cell>
          <cell r="AB289">
            <v>-44.783200000000001</v>
          </cell>
          <cell r="AC289">
            <v>-38.904800000000002</v>
          </cell>
          <cell r="AD289">
            <v>-43.012700000000002</v>
          </cell>
          <cell r="AE289">
            <v>-26.701900000000002</v>
          </cell>
        </row>
        <row r="290">
          <cell r="U290" t="str">
            <v>6-42970</v>
          </cell>
          <cell r="V290">
            <v>-3.2817189999999998</v>
          </cell>
          <cell r="W290">
            <v>-2.961719</v>
          </cell>
          <cell r="X290">
            <v>-3.85256</v>
          </cell>
          <cell r="Y290">
            <v>-3.85256</v>
          </cell>
          <cell r="Z290">
            <v>-3.85256</v>
          </cell>
          <cell r="AA290">
            <v>-4.3033599999999996</v>
          </cell>
          <cell r="AB290">
            <v>-3.2424919999999999</v>
          </cell>
          <cell r="AC290">
            <v>-9.7434010000000004</v>
          </cell>
          <cell r="AD290">
            <v>-3.85256</v>
          </cell>
          <cell r="AE290">
            <v>-3.8806509999999999</v>
          </cell>
        </row>
        <row r="291">
          <cell r="U291" t="str">
            <v>6-51101</v>
          </cell>
          <cell r="V291">
            <v>-59.742727000000002</v>
          </cell>
          <cell r="W291">
            <v>-51.402273999999998</v>
          </cell>
          <cell r="X291">
            <v>-31.984999999999999</v>
          </cell>
          <cell r="Y291">
            <v>-21.662727</v>
          </cell>
          <cell r="Z291">
            <v>-30.275454</v>
          </cell>
          <cell r="AA291">
            <v>-20.090454000000001</v>
          </cell>
          <cell r="AB291">
            <v>-40.942271999999996</v>
          </cell>
          <cell r="AC291">
            <v>-15.914999999999999</v>
          </cell>
          <cell r="AD291">
            <v>-36.79</v>
          </cell>
          <cell r="AE291">
            <v>-49.305</v>
          </cell>
        </row>
        <row r="292">
          <cell r="U292" t="str">
            <v>6-51201</v>
          </cell>
          <cell r="V292">
            <v>-46.787234999999995</v>
          </cell>
          <cell r="W292">
            <v>-87.952272999999991</v>
          </cell>
          <cell r="X292">
            <v>-95.039085</v>
          </cell>
          <cell r="Y292">
            <v>-127.26999599999999</v>
          </cell>
          <cell r="Z292">
            <v>-113.03454500000001</v>
          </cell>
          <cell r="AA292">
            <v>-95.037721000000005</v>
          </cell>
          <cell r="AB292">
            <v>-93.879544999999993</v>
          </cell>
          <cell r="AC292">
            <v>-118.187753</v>
          </cell>
          <cell r="AD292">
            <v>-128.19618</v>
          </cell>
          <cell r="AE292">
            <v>-120.51612900000001</v>
          </cell>
        </row>
        <row r="293">
          <cell r="U293" t="str">
            <v>6-51301</v>
          </cell>
          <cell r="V293">
            <v>-510.37909100000007</v>
          </cell>
          <cell r="W293">
            <v>-432.85673600000007</v>
          </cell>
          <cell r="X293">
            <v>-575.67531900000006</v>
          </cell>
          <cell r="Y293">
            <v>-588.52136500000006</v>
          </cell>
          <cell r="Z293">
            <v>-282.97224799999998</v>
          </cell>
          <cell r="AA293">
            <v>-453.33747900000003</v>
          </cell>
          <cell r="AB293">
            <v>-636.90636300000006</v>
          </cell>
          <cell r="AC293">
            <v>-485.05326500000001</v>
          </cell>
          <cell r="AD293">
            <v>-578.29636399999993</v>
          </cell>
          <cell r="AE293">
            <v>-653.85615700000005</v>
          </cell>
        </row>
        <row r="294">
          <cell r="U294" t="str">
            <v>6-51401</v>
          </cell>
          <cell r="V294">
            <v>-179.43607700000001</v>
          </cell>
          <cell r="W294">
            <v>-153.077527</v>
          </cell>
          <cell r="X294">
            <v>-244.143598</v>
          </cell>
          <cell r="Y294">
            <v>-279.68683399999998</v>
          </cell>
          <cell r="Z294">
            <v>-248.35943800000001</v>
          </cell>
          <cell r="AA294">
            <v>-246.44677300000001</v>
          </cell>
          <cell r="AB294">
            <v>-294.30181700000003</v>
          </cell>
          <cell r="AC294">
            <v>-337.51181800000001</v>
          </cell>
          <cell r="AD294">
            <v>-288.673182</v>
          </cell>
          <cell r="AE294">
            <v>-301.09454399999998</v>
          </cell>
        </row>
        <row r="295">
          <cell r="U295" t="str">
            <v>6-51501</v>
          </cell>
          <cell r="V295">
            <v>-118.58182100000001</v>
          </cell>
          <cell r="W295">
            <v>-176.46137099999999</v>
          </cell>
          <cell r="X295">
            <v>-294.48623100000003</v>
          </cell>
          <cell r="Y295">
            <v>-172.051907</v>
          </cell>
          <cell r="Z295">
            <v>-143.006789</v>
          </cell>
          <cell r="AA295">
            <v>-181.31394099999997</v>
          </cell>
          <cell r="AB295">
            <v>-261.66545500000001</v>
          </cell>
          <cell r="AC295">
            <v>-328.68636099999998</v>
          </cell>
          <cell r="AD295">
            <v>-183.936363</v>
          </cell>
          <cell r="AE295">
            <v>-222.36091100000002</v>
          </cell>
        </row>
        <row r="296">
          <cell r="U296" t="str">
            <v>6-51601</v>
          </cell>
          <cell r="V296">
            <v>-70.792082999999991</v>
          </cell>
          <cell r="W296">
            <v>-23.718913000000001</v>
          </cell>
          <cell r="X296">
            <v>-27.374002999999998</v>
          </cell>
          <cell r="Y296">
            <v>-31.438337000000001</v>
          </cell>
          <cell r="Z296">
            <v>-260.18634099999997</v>
          </cell>
          <cell r="AA296">
            <v>-26.331119999999999</v>
          </cell>
          <cell r="AB296">
            <v>-11.795596</v>
          </cell>
          <cell r="AC296">
            <v>-39.264876000000001</v>
          </cell>
          <cell r="AD296">
            <v>-3.5898120000000002</v>
          </cell>
          <cell r="AE296">
            <v>-1.4599439999999999</v>
          </cell>
        </row>
        <row r="297">
          <cell r="U297" t="str">
            <v>6-61110</v>
          </cell>
          <cell r="V297">
            <v>-33.636361999999998</v>
          </cell>
          <cell r="W297">
            <v>-392.72727199999997</v>
          </cell>
          <cell r="X297">
            <v>-43.636361000000001</v>
          </cell>
          <cell r="Y297">
            <v>61.827273000000005</v>
          </cell>
          <cell r="Z297">
            <v>-447.27272499999992</v>
          </cell>
          <cell r="AA297">
            <v>-234.54545400000001</v>
          </cell>
          <cell r="AB297">
            <v>-112.72727399999999</v>
          </cell>
          <cell r="AC297">
            <v>-493.09090599999996</v>
          </cell>
          <cell r="AD297">
            <v>-234.727271</v>
          </cell>
          <cell r="AE297">
            <v>-231.81818200000001</v>
          </cell>
        </row>
        <row r="298">
          <cell r="U298" t="str">
            <v>6-61210</v>
          </cell>
          <cell r="V298">
            <v>-254.31818299999998</v>
          </cell>
          <cell r="W298">
            <v>-125.68182</v>
          </cell>
          <cell r="X298">
            <v>-157.5</v>
          </cell>
          <cell r="Y298">
            <v>-52.727272999999997</v>
          </cell>
          <cell r="Z298">
            <v>-93.409089999999992</v>
          </cell>
          <cell r="AA298">
            <v>-251.27272699999997</v>
          </cell>
          <cell r="AB298">
            <v>-113.045455</v>
          </cell>
          <cell r="AC298">
            <v>-92.218181999999999</v>
          </cell>
          <cell r="AD298">
            <v>-28.227273</v>
          </cell>
          <cell r="AE298">
            <v>-147.272728</v>
          </cell>
        </row>
        <row r="299">
          <cell r="U299" t="str">
            <v>6-61220</v>
          </cell>
          <cell r="V299">
            <v>-3.1818179999999998</v>
          </cell>
          <cell r="W299">
            <v>-3.1818179999999998</v>
          </cell>
          <cell r="X299">
            <v>-2.7272729999999998</v>
          </cell>
          <cell r="Y299">
            <v>-4.5454549999999996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</row>
        <row r="300">
          <cell r="U300" t="str">
            <v>6-61230</v>
          </cell>
          <cell r="V300">
            <v>0</v>
          </cell>
          <cell r="W300">
            <v>0</v>
          </cell>
          <cell r="X300">
            <v>0</v>
          </cell>
          <cell r="Y300">
            <v>-8.1818179999999998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</row>
        <row r="301">
          <cell r="U301" t="str">
            <v>6-61240</v>
          </cell>
          <cell r="V301">
            <v>0</v>
          </cell>
          <cell r="W301">
            <v>0</v>
          </cell>
          <cell r="X301">
            <v>0</v>
          </cell>
          <cell r="Y301">
            <v>-20.863636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2.7272729999999998</v>
          </cell>
          <cell r="AE301">
            <v>0</v>
          </cell>
        </row>
        <row r="302">
          <cell r="U302" t="str">
            <v>6-61250</v>
          </cell>
          <cell r="V302">
            <v>0</v>
          </cell>
          <cell r="W302">
            <v>-20.000001000000001</v>
          </cell>
          <cell r="X302">
            <v>-50.909090999999997</v>
          </cell>
          <cell r="Y302">
            <v>-14.999999000000001</v>
          </cell>
          <cell r="Z302">
            <v>-10</v>
          </cell>
          <cell r="AA302">
            <v>0</v>
          </cell>
          <cell r="AB302">
            <v>0</v>
          </cell>
          <cell r="AC302">
            <v>0</v>
          </cell>
          <cell r="AD302">
            <v>0.90909099999999998</v>
          </cell>
          <cell r="AE302">
            <v>0</v>
          </cell>
        </row>
        <row r="303">
          <cell r="U303" t="str">
            <v>6-61260</v>
          </cell>
          <cell r="V303">
            <v>0</v>
          </cell>
          <cell r="W303">
            <v>0</v>
          </cell>
          <cell r="X303">
            <v>-10.909091</v>
          </cell>
          <cell r="Y303">
            <v>-36.818181000000003</v>
          </cell>
          <cell r="Z303">
            <v>0</v>
          </cell>
          <cell r="AA303">
            <v>-25.681818</v>
          </cell>
          <cell r="AB303">
            <v>0</v>
          </cell>
          <cell r="AC303">
            <v>0</v>
          </cell>
          <cell r="AD303">
            <v>0</v>
          </cell>
          <cell r="AE303">
            <v>-14.772727</v>
          </cell>
        </row>
        <row r="304">
          <cell r="U304" t="str">
            <v>6-61270</v>
          </cell>
          <cell r="V304">
            <v>-16.99091</v>
          </cell>
          <cell r="W304">
            <v>-16.099997999999999</v>
          </cell>
          <cell r="X304">
            <v>-20.836361999999998</v>
          </cell>
          <cell r="Y304">
            <v>-13.227271999999999</v>
          </cell>
          <cell r="Z304">
            <v>-24.327272000000001</v>
          </cell>
          <cell r="AA304">
            <v>-27.109090000000002</v>
          </cell>
          <cell r="AB304">
            <v>-12.490907999999999</v>
          </cell>
          <cell r="AC304">
            <v>-27.995453999999999</v>
          </cell>
          <cell r="AD304">
            <v>-15.054546</v>
          </cell>
          <cell r="AE304">
            <v>-20.745453999999999</v>
          </cell>
        </row>
        <row r="305">
          <cell r="U305" t="str">
            <v>6-61310</v>
          </cell>
          <cell r="V305">
            <v>-0.90909099999999998</v>
          </cell>
          <cell r="W305">
            <v>-70.681817999999993</v>
          </cell>
          <cell r="X305">
            <v>-57.5</v>
          </cell>
          <cell r="Y305">
            <v>-152.727272</v>
          </cell>
          <cell r="Z305">
            <v>-70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U306" t="str">
            <v>6-61320</v>
          </cell>
          <cell r="V306">
            <v>0</v>
          </cell>
          <cell r="W306">
            <v>-28.181818</v>
          </cell>
          <cell r="X306">
            <v>-25.454545</v>
          </cell>
          <cell r="Y306">
            <v>29.090909</v>
          </cell>
          <cell r="Z306">
            <v>0</v>
          </cell>
          <cell r="AA306">
            <v>0</v>
          </cell>
          <cell r="AB306">
            <v>0</v>
          </cell>
          <cell r="AC306">
            <v>-160</v>
          </cell>
          <cell r="AD306">
            <v>0</v>
          </cell>
          <cell r="AE306">
            <v>-3.6363639999999999</v>
          </cell>
        </row>
        <row r="307">
          <cell r="U307" t="str">
            <v>6-61410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-139.545455</v>
          </cell>
          <cell r="AC307">
            <v>-20.454543999999999</v>
          </cell>
          <cell r="AD307">
            <v>-34.090910000000001</v>
          </cell>
          <cell r="AE307">
            <v>-46.818182</v>
          </cell>
        </row>
        <row r="308">
          <cell r="U308" t="str">
            <v>6-61420</v>
          </cell>
          <cell r="V308">
            <v>-5.4545450000000004</v>
          </cell>
          <cell r="W308">
            <v>0</v>
          </cell>
          <cell r="X308">
            <v>0</v>
          </cell>
          <cell r="Y308">
            <v>5.4545450000000004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U309" t="str">
            <v>6-61510</v>
          </cell>
          <cell r="V309">
            <v>-30.227271000000002</v>
          </cell>
          <cell r="W309">
            <v>-143.38636400000001</v>
          </cell>
          <cell r="X309">
            <v>-115.90908300000001</v>
          </cell>
          <cell r="Y309">
            <v>-28.636362999999999</v>
          </cell>
          <cell r="Z309">
            <v>-31.363636</v>
          </cell>
          <cell r="AA309">
            <v>-32.727272999999997</v>
          </cell>
          <cell r="AB309">
            <v>-23.863637000000001</v>
          </cell>
          <cell r="AC309">
            <v>-28.527273000000001</v>
          </cell>
          <cell r="AD309">
            <v>-51.818181000000003</v>
          </cell>
          <cell r="AE309">
            <v>-70.909095000000008</v>
          </cell>
        </row>
        <row r="310">
          <cell r="U310" t="str">
            <v>6-61821</v>
          </cell>
          <cell r="V310">
            <v>0</v>
          </cell>
          <cell r="W310">
            <v>0</v>
          </cell>
          <cell r="X310">
            <v>-1.5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U311" t="str">
            <v>6-61910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-4.5454540000000003</v>
          </cell>
          <cell r="AD311">
            <v>0</v>
          </cell>
          <cell r="AE311">
            <v>-4.5454540000000003</v>
          </cell>
        </row>
        <row r="312">
          <cell r="U312" t="str">
            <v>6-61960</v>
          </cell>
          <cell r="V312">
            <v>-94.545455000000004</v>
          </cell>
          <cell r="W312">
            <v>-109.090909</v>
          </cell>
          <cell r="X312">
            <v>0</v>
          </cell>
          <cell r="Y312">
            <v>62.272728000000001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</row>
        <row r="313">
          <cell r="U313" t="str">
            <v>Grand Total</v>
          </cell>
          <cell r="V313">
            <v>-25325.891749599981</v>
          </cell>
          <cell r="W313">
            <v>-18614.628248000066</v>
          </cell>
          <cell r="X313">
            <v>-29847.05181499985</v>
          </cell>
          <cell r="Y313">
            <v>-32132.686963000044</v>
          </cell>
          <cell r="Z313">
            <v>-37884.712039999977</v>
          </cell>
          <cell r="AA313">
            <v>-23987.743352999958</v>
          </cell>
          <cell r="AB313">
            <v>-35850.813130539951</v>
          </cell>
          <cell r="AC313">
            <v>-32509.330504999976</v>
          </cell>
          <cell r="AD313">
            <v>-29795.410038999969</v>
          </cell>
          <cell r="AE313">
            <v>-28658.293735000007</v>
          </cell>
        </row>
      </sheetData>
      <sheetData sheetId="8">
        <row r="9">
          <cell r="C9">
            <v>60000</v>
          </cell>
        </row>
      </sheetData>
      <sheetData sheetId="9">
        <row r="9">
          <cell r="C9">
            <v>60000</v>
          </cell>
          <cell r="D9" t="str">
            <v>Operating Revenue - Nett</v>
          </cell>
          <cell r="F9">
            <v>108952.23993299998</v>
          </cell>
          <cell r="G9">
            <v>99924.788489999977</v>
          </cell>
          <cell r="H9">
            <v>118257.13822500005</v>
          </cell>
          <cell r="I9">
            <v>124772.70142400001</v>
          </cell>
          <cell r="J9">
            <v>136580.68690100001</v>
          </cell>
          <cell r="K9">
            <v>117588.16114899999</v>
          </cell>
          <cell r="L9">
            <v>134381.49186499999</v>
          </cell>
          <cell r="M9">
            <v>132151.070683</v>
          </cell>
          <cell r="N9">
            <v>125469.94432499999</v>
          </cell>
          <cell r="O9">
            <v>129328.55700699998</v>
          </cell>
          <cell r="P9">
            <v>0</v>
          </cell>
          <cell r="Q9">
            <v>0</v>
          </cell>
        </row>
        <row r="11">
          <cell r="C11">
            <v>61000</v>
          </cell>
          <cell r="D11" t="str">
            <v xml:space="preserve">Operating Revenue - Gross </v>
          </cell>
          <cell r="F11">
            <v>110225.05939699998</v>
          </cell>
          <cell r="G11">
            <v>101758.83075599998</v>
          </cell>
          <cell r="H11">
            <v>119371.18932500004</v>
          </cell>
          <cell r="I11">
            <v>126007.98203400002</v>
          </cell>
          <cell r="J11">
            <v>137769.184871</v>
          </cell>
          <cell r="K11">
            <v>118873.749986</v>
          </cell>
          <cell r="L11">
            <v>135643.28520099999</v>
          </cell>
          <cell r="M11">
            <v>133165.572564</v>
          </cell>
          <cell r="N11">
            <v>126858.57642799999</v>
          </cell>
          <cell r="O11">
            <v>130206.86431399998</v>
          </cell>
          <cell r="P11">
            <v>0</v>
          </cell>
          <cell r="Q11">
            <v>0</v>
          </cell>
        </row>
        <row r="13">
          <cell r="C13">
            <v>61100</v>
          </cell>
          <cell r="D13" t="str">
            <v>OR - Ground Handling Premier</v>
          </cell>
          <cell r="F13">
            <v>28935.583141999996</v>
          </cell>
          <cell r="G13">
            <v>26806.192710999992</v>
          </cell>
          <cell r="H13">
            <v>28049.237012999998</v>
          </cell>
          <cell r="I13">
            <v>28636.728804999995</v>
          </cell>
          <cell r="J13">
            <v>28928.407889999995</v>
          </cell>
          <cell r="K13">
            <v>28532.347004999996</v>
          </cell>
          <cell r="L13">
            <v>31968.427552999994</v>
          </cell>
          <cell r="M13">
            <v>31322.079238000006</v>
          </cell>
          <cell r="N13">
            <v>29414.804775000004</v>
          </cell>
          <cell r="O13">
            <v>28661.084518999989</v>
          </cell>
          <cell r="P13">
            <v>0</v>
          </cell>
          <cell r="Q13">
            <v>0</v>
          </cell>
        </row>
        <row r="15">
          <cell r="C15" t="str">
            <v>6-10000</v>
          </cell>
          <cell r="D15" t="str">
            <v>Ground Handling Services Premier</v>
          </cell>
          <cell r="F15">
            <v>28935.583141999996</v>
          </cell>
          <cell r="G15">
            <v>26806.192710999992</v>
          </cell>
          <cell r="H15">
            <v>28049.237012999998</v>
          </cell>
          <cell r="I15">
            <v>28636.728804999995</v>
          </cell>
          <cell r="J15">
            <v>28928.407889999995</v>
          </cell>
          <cell r="K15">
            <v>28532.347004999996</v>
          </cell>
          <cell r="L15">
            <v>31968.427552999994</v>
          </cell>
          <cell r="M15">
            <v>31322.079238000006</v>
          </cell>
          <cell r="N15">
            <v>29414.804775000004</v>
          </cell>
          <cell r="O15">
            <v>28661.084518999989</v>
          </cell>
          <cell r="P15">
            <v>0</v>
          </cell>
          <cell r="Q15">
            <v>0</v>
          </cell>
        </row>
        <row r="17">
          <cell r="C17" t="str">
            <v>6-11000</v>
          </cell>
          <cell r="D17" t="str">
            <v>Ground Handling Premier</v>
          </cell>
          <cell r="F17">
            <v>26217.652920999994</v>
          </cell>
          <cell r="G17">
            <v>23640.422769999994</v>
          </cell>
          <cell r="H17">
            <v>25073.712139999996</v>
          </cell>
          <cell r="I17">
            <v>25390.397733999995</v>
          </cell>
          <cell r="J17">
            <v>25571.627997999996</v>
          </cell>
          <cell r="K17">
            <v>25480.656784999996</v>
          </cell>
          <cell r="L17">
            <v>27336.092833999995</v>
          </cell>
          <cell r="M17">
            <v>27745.265232000005</v>
          </cell>
          <cell r="N17">
            <v>26807.574179000003</v>
          </cell>
          <cell r="O17">
            <v>26201.103002999989</v>
          </cell>
          <cell r="P17">
            <v>0</v>
          </cell>
          <cell r="Q17">
            <v>0</v>
          </cell>
        </row>
        <row r="19">
          <cell r="C19" t="str">
            <v>6-11100</v>
          </cell>
          <cell r="D19" t="str">
            <v>Ground Handling Premier</v>
          </cell>
          <cell r="F19">
            <v>24293.500792999996</v>
          </cell>
          <cell r="G19">
            <v>21722.256873999995</v>
          </cell>
          <cell r="H19">
            <v>22956.973770999997</v>
          </cell>
          <cell r="I19">
            <v>23562.490794999994</v>
          </cell>
          <cell r="J19">
            <v>23079.691253999998</v>
          </cell>
          <cell r="K19">
            <v>23413.117374999994</v>
          </cell>
          <cell r="L19">
            <v>25060.829864999996</v>
          </cell>
          <cell r="M19">
            <v>25640.788518000005</v>
          </cell>
          <cell r="N19">
            <v>24342.461833000005</v>
          </cell>
          <cell r="O19">
            <v>24236.583041999991</v>
          </cell>
          <cell r="P19">
            <v>0</v>
          </cell>
          <cell r="Q19">
            <v>0</v>
          </cell>
        </row>
        <row r="21">
          <cell r="C21" t="str">
            <v>6-11110</v>
          </cell>
          <cell r="D21" t="str">
            <v>Ground Handling Full Premier</v>
          </cell>
          <cell r="F21">
            <v>21728.941813999994</v>
          </cell>
          <cell r="G21">
            <v>19259.440809999996</v>
          </cell>
          <cell r="H21">
            <v>21124.194391999998</v>
          </cell>
          <cell r="I21">
            <v>21092.511462999992</v>
          </cell>
          <cell r="J21">
            <v>21815.267185999997</v>
          </cell>
          <cell r="K21">
            <v>20956.469992999995</v>
          </cell>
          <cell r="L21">
            <v>23605.477592999996</v>
          </cell>
          <cell r="M21">
            <v>24106.281865000008</v>
          </cell>
          <cell r="N21">
            <v>22268.471208000003</v>
          </cell>
          <cell r="O21">
            <v>22173.624261999994</v>
          </cell>
          <cell r="P21">
            <v>0</v>
          </cell>
          <cell r="Q21">
            <v>0</v>
          </cell>
        </row>
        <row r="22">
          <cell r="C22" t="str">
            <v>6-11111</v>
          </cell>
          <cell r="D22" t="str">
            <v>GHFP - International</v>
          </cell>
          <cell r="F22">
            <v>21214.007011999995</v>
          </cell>
          <cell r="G22">
            <v>18653.225709999999</v>
          </cell>
          <cell r="H22">
            <v>20229.225093999994</v>
          </cell>
          <cell r="I22">
            <v>20526.689762999991</v>
          </cell>
          <cell r="J22">
            <v>21311.408435999994</v>
          </cell>
          <cell r="K22">
            <v>20515.782597999994</v>
          </cell>
          <cell r="L22">
            <v>22985.829507999995</v>
          </cell>
          <cell r="M22">
            <v>23437.770345000008</v>
          </cell>
          <cell r="N22">
            <v>21700.793508000002</v>
          </cell>
          <cell r="O22">
            <v>21586.134521999997</v>
          </cell>
          <cell r="P22">
            <v>0</v>
          </cell>
          <cell r="Q22">
            <v>0</v>
          </cell>
        </row>
        <row r="23">
          <cell r="C23" t="str">
            <v>6-11112</v>
          </cell>
          <cell r="D23" t="str">
            <v>GHFP - Domestic - Sbjct to VAT</v>
          </cell>
          <cell r="F23">
            <v>458.50200000000001</v>
          </cell>
          <cell r="G23">
            <v>445.62060000000002</v>
          </cell>
          <cell r="H23">
            <v>472.22260000000006</v>
          </cell>
          <cell r="I23">
            <v>429.18400000000003</v>
          </cell>
          <cell r="J23">
            <v>416.8424</v>
          </cell>
          <cell r="K23">
            <v>437.34560000000005</v>
          </cell>
          <cell r="L23">
            <v>493.33277499999997</v>
          </cell>
          <cell r="M23">
            <v>619.79002000000003</v>
          </cell>
          <cell r="N23">
            <v>501.50409999999994</v>
          </cell>
          <cell r="O23">
            <v>449.00405000000001</v>
          </cell>
          <cell r="P23">
            <v>0</v>
          </cell>
          <cell r="Q23">
            <v>0</v>
          </cell>
        </row>
        <row r="24">
          <cell r="C24" t="str">
            <v>6-11113</v>
          </cell>
          <cell r="D24" t="str">
            <v>GHFP - Charter Flight International</v>
          </cell>
          <cell r="F24">
            <v>56.432801999999995</v>
          </cell>
          <cell r="G24">
            <v>155.09450000000001</v>
          </cell>
          <cell r="H24">
            <v>395.846698</v>
          </cell>
          <cell r="I24">
            <v>123.16249999999999</v>
          </cell>
          <cell r="J24">
            <v>67.884349999999998</v>
          </cell>
          <cell r="K24">
            <v>3.3417950000000012</v>
          </cell>
          <cell r="L24">
            <v>120.98771000000001</v>
          </cell>
          <cell r="M24">
            <v>43.386300000000006</v>
          </cell>
          <cell r="N24">
            <v>60.869199999999992</v>
          </cell>
          <cell r="O24">
            <v>130.82449</v>
          </cell>
          <cell r="P24">
            <v>0</v>
          </cell>
          <cell r="Q24">
            <v>0</v>
          </cell>
        </row>
        <row r="25">
          <cell r="C25" t="str">
            <v>6-11114</v>
          </cell>
          <cell r="D25" t="str">
            <v>GHFP - Charter Flight Domestic - Sbjct to VAT</v>
          </cell>
          <cell r="F25">
            <v>0</v>
          </cell>
          <cell r="G25">
            <v>5.5</v>
          </cell>
          <cell r="H25">
            <v>26.9</v>
          </cell>
          <cell r="I25">
            <v>13.475199999999999</v>
          </cell>
          <cell r="J25">
            <v>19.131999999999998</v>
          </cell>
          <cell r="K25">
            <v>0</v>
          </cell>
          <cell r="L25">
            <v>5.3276000000000003</v>
          </cell>
          <cell r="M25">
            <v>5.3352000000000004</v>
          </cell>
          <cell r="N25">
            <v>5.3044000000000002</v>
          </cell>
          <cell r="O25">
            <v>7.6612000000000009</v>
          </cell>
          <cell r="P25">
            <v>0</v>
          </cell>
          <cell r="Q25">
            <v>0</v>
          </cell>
        </row>
        <row r="27">
          <cell r="C27" t="str">
            <v>6-11120</v>
          </cell>
          <cell r="D27" t="str">
            <v>Ground Handling Terminal Premier</v>
          </cell>
          <cell r="F27">
            <v>160.772752</v>
          </cell>
          <cell r="G27">
            <v>119.308504</v>
          </cell>
          <cell r="H27">
            <v>121.14900799999999</v>
          </cell>
          <cell r="I27">
            <v>131.25970799999999</v>
          </cell>
          <cell r="J27">
            <v>116.54240800000001</v>
          </cell>
          <cell r="K27">
            <v>154.21761600000002</v>
          </cell>
          <cell r="L27">
            <v>156.22026399999999</v>
          </cell>
          <cell r="M27">
            <v>133.204936</v>
          </cell>
          <cell r="N27">
            <v>145.09584000000001</v>
          </cell>
          <cell r="O27">
            <v>148.33528000000001</v>
          </cell>
          <cell r="P27">
            <v>0</v>
          </cell>
          <cell r="Q27">
            <v>0</v>
          </cell>
        </row>
        <row r="28">
          <cell r="C28" t="str">
            <v>6-11121</v>
          </cell>
          <cell r="D28" t="str">
            <v>GHTP - International</v>
          </cell>
          <cell r="F28">
            <v>160.772752</v>
          </cell>
          <cell r="G28">
            <v>108.308504</v>
          </cell>
          <cell r="H28">
            <v>121.14900799999999</v>
          </cell>
          <cell r="I28">
            <v>131.25970799999999</v>
          </cell>
          <cell r="J28">
            <v>116.54240800000001</v>
          </cell>
          <cell r="K28">
            <v>154.21761600000002</v>
          </cell>
          <cell r="L28">
            <v>156.22026399999999</v>
          </cell>
          <cell r="M28">
            <v>133.204936</v>
          </cell>
          <cell r="N28">
            <v>145.09584000000001</v>
          </cell>
          <cell r="O28">
            <v>148.33528000000001</v>
          </cell>
          <cell r="P28">
            <v>0</v>
          </cell>
          <cell r="Q28">
            <v>0</v>
          </cell>
        </row>
        <row r="29">
          <cell r="C29" t="str">
            <v>6-11122</v>
          </cell>
          <cell r="D29" t="str">
            <v>GHTP - Domestic - Sbjct to VAT</v>
          </cell>
          <cell r="F29">
            <v>0</v>
          </cell>
          <cell r="G29">
            <v>11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C30" t="str">
            <v>6-11123</v>
          </cell>
          <cell r="D30" t="str">
            <v>GHTP - Charter Flight International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C31" t="str">
            <v>6-11124</v>
          </cell>
          <cell r="D31" t="str">
            <v>GHTP - Charter Flight Domestic - Sbjct to VAT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3">
          <cell r="C33" t="str">
            <v>6-11130</v>
          </cell>
          <cell r="D33" t="str">
            <v>Ground Handling Ramp Premier</v>
          </cell>
          <cell r="F33">
            <v>951.98878000000002</v>
          </cell>
          <cell r="G33">
            <v>815.56653800000004</v>
          </cell>
          <cell r="H33">
            <v>912.42548700000009</v>
          </cell>
          <cell r="I33">
            <v>934.87532600000009</v>
          </cell>
          <cell r="J33">
            <v>293.39966799999996</v>
          </cell>
          <cell r="K33">
            <v>374.02433599999995</v>
          </cell>
          <cell r="L33">
            <v>-756.66351300000008</v>
          </cell>
          <cell r="M33">
            <v>424.256056</v>
          </cell>
          <cell r="N33">
            <v>472.85378400000002</v>
          </cell>
          <cell r="O33">
            <v>335.31033600000001</v>
          </cell>
          <cell r="P33">
            <v>0</v>
          </cell>
          <cell r="Q33">
            <v>0</v>
          </cell>
        </row>
        <row r="34">
          <cell r="C34" t="str">
            <v>6-11131</v>
          </cell>
          <cell r="D34" t="str">
            <v>GHRP - International</v>
          </cell>
          <cell r="F34">
            <v>951.98878000000002</v>
          </cell>
          <cell r="G34">
            <v>813.71472000000006</v>
          </cell>
          <cell r="H34">
            <v>897.93828000000008</v>
          </cell>
          <cell r="I34">
            <v>918.42045800000005</v>
          </cell>
          <cell r="J34">
            <v>293.39966799999996</v>
          </cell>
          <cell r="K34">
            <v>367.38133599999998</v>
          </cell>
          <cell r="L34">
            <v>-760.93730800000003</v>
          </cell>
          <cell r="M34">
            <v>366.94995599999999</v>
          </cell>
          <cell r="N34">
            <v>472.85378400000002</v>
          </cell>
          <cell r="O34">
            <v>335.31033600000001</v>
          </cell>
          <cell r="P34">
            <v>0</v>
          </cell>
          <cell r="Q34">
            <v>0</v>
          </cell>
        </row>
        <row r="35">
          <cell r="C35" t="str">
            <v>6-11132</v>
          </cell>
          <cell r="D35" t="str">
            <v>GHRP - Domestic - Sbjct to VAT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C36" t="str">
            <v>6-11133</v>
          </cell>
          <cell r="D36" t="str">
            <v>GHRP - Charter Flight International</v>
          </cell>
          <cell r="F36">
            <v>0</v>
          </cell>
          <cell r="G36">
            <v>1.851818</v>
          </cell>
          <cell r="H36">
            <v>0</v>
          </cell>
          <cell r="I36">
            <v>16.454868000000001</v>
          </cell>
          <cell r="J36">
            <v>0</v>
          </cell>
          <cell r="K36">
            <v>6.6429999999999998</v>
          </cell>
          <cell r="L36">
            <v>4.2737949999999998</v>
          </cell>
          <cell r="M36">
            <v>37.315600000000003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C37" t="str">
            <v>6-11134</v>
          </cell>
          <cell r="D37" t="str">
            <v>GHRP - Charter Flight Domestic - Sbjct to VAT</v>
          </cell>
          <cell r="F37">
            <v>0</v>
          </cell>
          <cell r="G37">
            <v>0</v>
          </cell>
          <cell r="H37">
            <v>14.487207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19.990500000000001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9">
          <cell r="C39" t="str">
            <v>6-11150</v>
          </cell>
          <cell r="D39" t="str">
            <v>Ground Support Equipments Rental Premier</v>
          </cell>
          <cell r="F39">
            <v>1451.7974469999999</v>
          </cell>
          <cell r="G39">
            <v>1527.941022</v>
          </cell>
          <cell r="H39">
            <v>799.20488399999999</v>
          </cell>
          <cell r="I39">
            <v>1403.8442979999995</v>
          </cell>
          <cell r="J39">
            <v>854.48199199999999</v>
          </cell>
          <cell r="K39">
            <v>1928.4054300000003</v>
          </cell>
          <cell r="L39">
            <v>2055.795521</v>
          </cell>
          <cell r="M39">
            <v>977.04566099999988</v>
          </cell>
          <cell r="N39">
            <v>1456.0410010000003</v>
          </cell>
          <cell r="O39">
            <v>1579.3131640000001</v>
          </cell>
          <cell r="P39">
            <v>0</v>
          </cell>
          <cell r="Q39">
            <v>0</v>
          </cell>
        </row>
        <row r="40">
          <cell r="C40" t="str">
            <v>6-11160</v>
          </cell>
          <cell r="D40" t="str">
            <v>GSERP - International</v>
          </cell>
          <cell r="F40">
            <v>789.55601999999988</v>
          </cell>
          <cell r="G40">
            <v>793.94677700000011</v>
          </cell>
          <cell r="H40">
            <v>645.70269399999995</v>
          </cell>
          <cell r="I40">
            <v>664.51431899999989</v>
          </cell>
          <cell r="J40">
            <v>582.06658800000002</v>
          </cell>
          <cell r="K40">
            <v>1304.8664780000001</v>
          </cell>
          <cell r="L40">
            <v>1261.678181</v>
          </cell>
          <cell r="M40">
            <v>496.54864699999996</v>
          </cell>
          <cell r="N40">
            <v>1128.4899710000002</v>
          </cell>
          <cell r="O40">
            <v>880.46508399999993</v>
          </cell>
          <cell r="P40">
            <v>0</v>
          </cell>
          <cell r="Q40">
            <v>0</v>
          </cell>
        </row>
        <row r="41">
          <cell r="C41" t="str">
            <v>6-11170</v>
          </cell>
          <cell r="D41" t="str">
            <v>GSERP - Domestic  - Sbjct to VAT</v>
          </cell>
          <cell r="F41">
            <v>588.84594300000003</v>
          </cell>
          <cell r="G41">
            <v>715.64278100000001</v>
          </cell>
          <cell r="H41">
            <v>56.783609999999996</v>
          </cell>
          <cell r="I41">
            <v>713.64990399999988</v>
          </cell>
          <cell r="J41">
            <v>227.28477000000001</v>
          </cell>
          <cell r="K41">
            <v>560.36553200000003</v>
          </cell>
          <cell r="L41">
            <v>740.69226099999992</v>
          </cell>
          <cell r="M41">
            <v>471.96773400000001</v>
          </cell>
          <cell r="N41">
            <v>323.42397000000005</v>
          </cell>
          <cell r="O41">
            <v>698.8480800000001</v>
          </cell>
          <cell r="P41">
            <v>0</v>
          </cell>
          <cell r="Q41">
            <v>0</v>
          </cell>
        </row>
        <row r="42">
          <cell r="C42" t="str">
            <v>6-11180</v>
          </cell>
          <cell r="D42" t="str">
            <v>GSERP - Charter Flight International</v>
          </cell>
          <cell r="F42">
            <v>27.98</v>
          </cell>
          <cell r="G42">
            <v>9.09</v>
          </cell>
          <cell r="H42">
            <v>42.276634999999999</v>
          </cell>
          <cell r="I42">
            <v>3.29975</v>
          </cell>
          <cell r="J42">
            <v>19.246434000000001</v>
          </cell>
          <cell r="K42">
            <v>2.4279600000000001</v>
          </cell>
          <cell r="L42">
            <v>26.985583999999999</v>
          </cell>
          <cell r="M42">
            <v>8.52928</v>
          </cell>
          <cell r="N42">
            <v>0.80105999999999999</v>
          </cell>
          <cell r="O42">
            <v>0</v>
          </cell>
          <cell r="P42">
            <v>0</v>
          </cell>
          <cell r="Q42">
            <v>0</v>
          </cell>
        </row>
        <row r="43">
          <cell r="C43" t="str">
            <v>6-11190</v>
          </cell>
          <cell r="D43" t="str">
            <v>GSERP - Charter Flight Domestic - Sbjct to VAT</v>
          </cell>
          <cell r="F43">
            <v>0</v>
          </cell>
          <cell r="G43">
            <v>1.3</v>
          </cell>
          <cell r="H43">
            <v>11.75</v>
          </cell>
          <cell r="I43">
            <v>1.05</v>
          </cell>
          <cell r="J43">
            <v>1.8043999999999998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C44" t="str">
            <v>6-11195</v>
          </cell>
          <cell r="D44" t="str">
            <v>GSERP - Non-Airline - Sbjct to VAT</v>
          </cell>
          <cell r="F44">
            <v>45.415483999999999</v>
          </cell>
          <cell r="G44">
            <v>7.9614639999999994</v>
          </cell>
          <cell r="H44">
            <v>42.691945000000004</v>
          </cell>
          <cell r="I44">
            <v>21.330324999999995</v>
          </cell>
          <cell r="J44">
            <v>24.079799999999999</v>
          </cell>
          <cell r="K44">
            <v>60.745459999999994</v>
          </cell>
          <cell r="L44">
            <v>26.439495000000001</v>
          </cell>
          <cell r="M44">
            <v>0</v>
          </cell>
          <cell r="N44">
            <v>3.3260000000000001</v>
          </cell>
          <cell r="O44">
            <v>0</v>
          </cell>
          <cell r="P44">
            <v>0</v>
          </cell>
          <cell r="Q44">
            <v>0</v>
          </cell>
        </row>
        <row r="46">
          <cell r="C46" t="str">
            <v>6-11200</v>
          </cell>
          <cell r="D46" t="str">
            <v>Ground Cargo Handling Service (BU/BD) Premier</v>
          </cell>
          <cell r="F46">
            <v>1924.1521279999995</v>
          </cell>
          <cell r="G46">
            <v>1918.1658959999997</v>
          </cell>
          <cell r="H46">
            <v>2116.7383690000001</v>
          </cell>
          <cell r="I46">
            <v>1827.9069390000002</v>
          </cell>
          <cell r="J46">
            <v>2491.9367440000001</v>
          </cell>
          <cell r="K46">
            <v>2067.5394099999999</v>
          </cell>
          <cell r="L46">
            <v>2275.2629689999999</v>
          </cell>
          <cell r="M46">
            <v>2104.4767139999999</v>
          </cell>
          <cell r="N46">
            <v>2465.1123459999999</v>
          </cell>
          <cell r="O46">
            <v>1964.519961</v>
          </cell>
          <cell r="P46">
            <v>0</v>
          </cell>
          <cell r="Q46">
            <v>0</v>
          </cell>
        </row>
        <row r="47">
          <cell r="C47" t="str">
            <v>6-11210</v>
          </cell>
          <cell r="D47" t="str">
            <v>BU/BD - International</v>
          </cell>
          <cell r="F47">
            <v>1725.2827839999995</v>
          </cell>
          <cell r="G47">
            <v>1775.2022119999997</v>
          </cell>
          <cell r="H47">
            <v>1918.0438469999999</v>
          </cell>
          <cell r="I47">
            <v>1626.5231660000002</v>
          </cell>
          <cell r="J47">
            <v>2342.633468</v>
          </cell>
          <cell r="K47">
            <v>1919.3290059999999</v>
          </cell>
          <cell r="L47">
            <v>2062.015453</v>
          </cell>
          <cell r="M47">
            <v>1893.3988280000001</v>
          </cell>
          <cell r="N47">
            <v>2252.2123139999999</v>
          </cell>
          <cell r="O47">
            <v>1728.212315</v>
          </cell>
          <cell r="P47">
            <v>0</v>
          </cell>
          <cell r="Q47">
            <v>0</v>
          </cell>
        </row>
        <row r="48">
          <cell r="C48" t="str">
            <v>6-11220</v>
          </cell>
          <cell r="D48" t="str">
            <v>BU/BD - Domestic - Sbjct to VAT</v>
          </cell>
          <cell r="F48">
            <v>198.86934400000001</v>
          </cell>
          <cell r="G48">
            <v>142.96368399999997</v>
          </cell>
          <cell r="H48">
            <v>168.72867600000001</v>
          </cell>
          <cell r="I48">
            <v>161.58904799999999</v>
          </cell>
          <cell r="J48">
            <v>149.30327599999998</v>
          </cell>
          <cell r="K48">
            <v>146.788184</v>
          </cell>
          <cell r="L48">
            <v>162.27629200000001</v>
          </cell>
          <cell r="M48">
            <v>186.18305000000001</v>
          </cell>
          <cell r="N48">
            <v>191.70003199999999</v>
          </cell>
          <cell r="O48">
            <v>215.10764599999999</v>
          </cell>
          <cell r="P48">
            <v>0</v>
          </cell>
          <cell r="Q48">
            <v>0</v>
          </cell>
        </row>
        <row r="49">
          <cell r="C49" t="str">
            <v>6-11230</v>
          </cell>
          <cell r="D49" t="str">
            <v>BU/BD - Charter Flight International</v>
          </cell>
          <cell r="F49">
            <v>0</v>
          </cell>
          <cell r="G49">
            <v>0</v>
          </cell>
          <cell r="H49">
            <v>29.965845999999999</v>
          </cell>
          <cell r="I49">
            <v>39.794725</v>
          </cell>
          <cell r="J49">
            <v>0</v>
          </cell>
          <cell r="K49">
            <v>1.42222</v>
          </cell>
          <cell r="L49">
            <v>37.721223999999999</v>
          </cell>
          <cell r="M49">
            <v>24.894836000000002</v>
          </cell>
          <cell r="N49">
            <v>21.2</v>
          </cell>
          <cell r="O49">
            <v>21.2</v>
          </cell>
          <cell r="P49">
            <v>0</v>
          </cell>
          <cell r="Q49">
            <v>0</v>
          </cell>
        </row>
        <row r="50">
          <cell r="C50" t="str">
            <v>6-11240</v>
          </cell>
          <cell r="D50" t="str">
            <v>BU/BD - Charter Flight Domestic - Sbjct to VAT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13.25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2">
          <cell r="C52" t="str">
            <v>6-12000</v>
          </cell>
          <cell r="D52" t="str">
            <v>Ancillary Service Premier</v>
          </cell>
          <cell r="F52">
            <v>2717.9302210000005</v>
          </cell>
          <cell r="G52">
            <v>3165.7699409999996</v>
          </cell>
          <cell r="H52">
            <v>2975.5248730000008</v>
          </cell>
          <cell r="I52">
            <v>3246.3310709999996</v>
          </cell>
          <cell r="J52">
            <v>3356.7798919999996</v>
          </cell>
          <cell r="K52">
            <v>3051.6902200000004</v>
          </cell>
          <cell r="L52">
            <v>4632.3347190000004</v>
          </cell>
          <cell r="M52">
            <v>3576.8140060000001</v>
          </cell>
          <cell r="N52">
            <v>2607.2305959999999</v>
          </cell>
          <cell r="O52">
            <v>2459.9815159999998</v>
          </cell>
          <cell r="P52">
            <v>0</v>
          </cell>
          <cell r="Q52">
            <v>0</v>
          </cell>
        </row>
        <row r="54">
          <cell r="C54" t="str">
            <v>6-12100</v>
          </cell>
          <cell r="D54" t="str">
            <v>Passenger Service Charges Premier - Sbjct to VAT</v>
          </cell>
          <cell r="F54">
            <v>2.5856250000000003</v>
          </cell>
          <cell r="G54">
            <v>-98.357250000000008</v>
          </cell>
          <cell r="H54">
            <v>1.9376250000000002</v>
          </cell>
          <cell r="I54">
            <v>2.0105</v>
          </cell>
          <cell r="J54">
            <v>35.994945000000001</v>
          </cell>
          <cell r="K54">
            <v>1.9273750000000001</v>
          </cell>
          <cell r="L54">
            <v>3.3138749999999999</v>
          </cell>
          <cell r="M54">
            <v>1.91825</v>
          </cell>
          <cell r="N54">
            <v>1.214375</v>
          </cell>
          <cell r="O54">
            <v>2.0278749999999999</v>
          </cell>
          <cell r="P54">
            <v>0</v>
          </cell>
          <cell r="Q54">
            <v>0</v>
          </cell>
        </row>
        <row r="55">
          <cell r="C55" t="str">
            <v>6-12145</v>
          </cell>
          <cell r="D55" t="str">
            <v>PSC - Premier - Sbjct to VAT</v>
          </cell>
          <cell r="F55">
            <v>2.5856250000000003</v>
          </cell>
          <cell r="G55">
            <v>-98.357250000000008</v>
          </cell>
          <cell r="H55">
            <v>1.9376250000000002</v>
          </cell>
          <cell r="I55">
            <v>2.0105</v>
          </cell>
          <cell r="J55">
            <v>35.994945000000001</v>
          </cell>
          <cell r="K55">
            <v>1.9273750000000001</v>
          </cell>
          <cell r="L55">
            <v>3.3138749999999999</v>
          </cell>
          <cell r="M55">
            <v>1.91825</v>
          </cell>
          <cell r="N55">
            <v>1.214375</v>
          </cell>
          <cell r="O55">
            <v>2.0278749999999999</v>
          </cell>
          <cell r="P55">
            <v>0</v>
          </cell>
          <cell r="Q55">
            <v>0</v>
          </cell>
        </row>
        <row r="57">
          <cell r="C57" t="str">
            <v>6-12150</v>
          </cell>
          <cell r="D57" t="str">
            <v>Ticket Sales Commission Premier - Sbjct to VAT</v>
          </cell>
          <cell r="F57">
            <v>-227.478252</v>
          </cell>
          <cell r="G57">
            <v>521.20343800000001</v>
          </cell>
          <cell r="H57">
            <v>-157.08320400000002</v>
          </cell>
          <cell r="I57">
            <v>63.738376000000002</v>
          </cell>
          <cell r="J57">
            <v>51.952745</v>
          </cell>
          <cell r="K57">
            <v>36.493516999999997</v>
          </cell>
          <cell r="L57">
            <v>37.535175999999993</v>
          </cell>
          <cell r="M57">
            <v>52.233002000000006</v>
          </cell>
          <cell r="N57">
            <v>42.328497000000006</v>
          </cell>
          <cell r="O57">
            <v>21.503640000000001</v>
          </cell>
          <cell r="P57">
            <v>0</v>
          </cell>
          <cell r="Q57">
            <v>0</v>
          </cell>
        </row>
        <row r="58">
          <cell r="C58" t="str">
            <v>6-12160</v>
          </cell>
          <cell r="D58" t="str">
            <v>TSCP - International - Sbjct to VAT</v>
          </cell>
          <cell r="F58">
            <v>-227.478252</v>
          </cell>
          <cell r="G58">
            <v>516.537238</v>
          </cell>
          <cell r="H58">
            <v>-163.07810400000002</v>
          </cell>
          <cell r="I58">
            <v>58.080351</v>
          </cell>
          <cell r="J58">
            <v>45.969095000000003</v>
          </cell>
          <cell r="K58">
            <v>29.186216999999999</v>
          </cell>
          <cell r="L58">
            <v>30.209725999999996</v>
          </cell>
          <cell r="M58">
            <v>46.560952000000007</v>
          </cell>
          <cell r="N58">
            <v>35.676497000000005</v>
          </cell>
          <cell r="O58">
            <v>14.74464</v>
          </cell>
          <cell r="P58">
            <v>0</v>
          </cell>
          <cell r="Q58">
            <v>0</v>
          </cell>
        </row>
        <row r="59">
          <cell r="C59" t="str">
            <v>6-12170</v>
          </cell>
          <cell r="D59" t="str">
            <v>TSCP - Domestic - Sbjct to VAT</v>
          </cell>
          <cell r="F59">
            <v>0</v>
          </cell>
          <cell r="G59">
            <v>4.6661999999999999</v>
          </cell>
          <cell r="H59">
            <v>5.9949000000000003</v>
          </cell>
          <cell r="I59">
            <v>5.6580250000000003</v>
          </cell>
          <cell r="J59">
            <v>5.9836499999999999</v>
          </cell>
          <cell r="K59">
            <v>7.3072999999999997</v>
          </cell>
          <cell r="L59">
            <v>7.32545</v>
          </cell>
          <cell r="M59">
            <v>5.6720499999999996</v>
          </cell>
          <cell r="N59">
            <v>6.6520000000000001</v>
          </cell>
          <cell r="O59">
            <v>6.7590000000000003</v>
          </cell>
          <cell r="P59">
            <v>0</v>
          </cell>
          <cell r="Q59">
            <v>0</v>
          </cell>
        </row>
        <row r="61">
          <cell r="C61" t="str">
            <v>6-12200</v>
          </cell>
          <cell r="D61" t="str">
            <v>Travel Related Services Premier - Sbjct to VAT</v>
          </cell>
          <cell r="F61">
            <v>292.69270899999998</v>
          </cell>
          <cell r="G61">
            <v>292.69270800000004</v>
          </cell>
          <cell r="H61">
            <v>292.69270799999998</v>
          </cell>
          <cell r="I61">
            <v>261.58255200000002</v>
          </cell>
          <cell r="J61">
            <v>261.58255200000002</v>
          </cell>
          <cell r="K61">
            <v>0</v>
          </cell>
          <cell r="L61">
            <v>523.16510400000004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C62" t="str">
            <v>6-12245</v>
          </cell>
          <cell r="D62" t="str">
            <v>TRSP - Domestic - Sbjct to VAT</v>
          </cell>
          <cell r="F62">
            <v>292.69270899999998</v>
          </cell>
          <cell r="G62">
            <v>292.69270800000004</v>
          </cell>
          <cell r="H62">
            <v>292.69270799999998</v>
          </cell>
          <cell r="I62">
            <v>261.58255200000002</v>
          </cell>
          <cell r="J62">
            <v>261.58255200000002</v>
          </cell>
          <cell r="K62">
            <v>0</v>
          </cell>
          <cell r="L62">
            <v>523.16510400000004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4">
          <cell r="C64" t="str">
            <v>6-12250</v>
          </cell>
          <cell r="D64" t="str">
            <v xml:space="preserve">Security/Staff Request Premier </v>
          </cell>
          <cell r="F64">
            <v>587.01619300000004</v>
          </cell>
          <cell r="G64">
            <v>624.77742999999987</v>
          </cell>
          <cell r="H64">
            <v>1558.3969320000001</v>
          </cell>
          <cell r="I64">
            <v>980.30792499999995</v>
          </cell>
          <cell r="J64">
            <v>913.06627500000002</v>
          </cell>
          <cell r="K64">
            <v>957.28290500000026</v>
          </cell>
          <cell r="L64">
            <v>903.76082399999996</v>
          </cell>
          <cell r="M64">
            <v>1262.140594</v>
          </cell>
          <cell r="N64">
            <v>410.10441399999996</v>
          </cell>
          <cell r="O64">
            <v>646.00690199999997</v>
          </cell>
          <cell r="P64">
            <v>0</v>
          </cell>
          <cell r="Q64">
            <v>0</v>
          </cell>
        </row>
        <row r="65">
          <cell r="C65" t="str">
            <v>6-12260</v>
          </cell>
          <cell r="D65" t="str">
            <v>SRP - International - Premier</v>
          </cell>
          <cell r="F65">
            <v>398.808493</v>
          </cell>
          <cell r="G65">
            <v>473.50044399999996</v>
          </cell>
          <cell r="H65">
            <v>730.54345500000011</v>
          </cell>
          <cell r="I65">
            <v>722.30644499999994</v>
          </cell>
          <cell r="J65">
            <v>603.74069500000007</v>
          </cell>
          <cell r="K65">
            <v>778.76598500000023</v>
          </cell>
          <cell r="L65">
            <v>648.214564</v>
          </cell>
          <cell r="M65">
            <v>1026.68327</v>
          </cell>
          <cell r="N65">
            <v>164.78911399999998</v>
          </cell>
          <cell r="O65">
            <v>369.85842199999996</v>
          </cell>
          <cell r="P65">
            <v>0</v>
          </cell>
          <cell r="Q65">
            <v>0</v>
          </cell>
        </row>
        <row r="66">
          <cell r="C66" t="str">
            <v>6-12270</v>
          </cell>
          <cell r="D66" t="str">
            <v>SRP - Domestic - Sbjct to VAT</v>
          </cell>
          <cell r="F66">
            <v>180.23269999999999</v>
          </cell>
          <cell r="G66">
            <v>121.33938599999999</v>
          </cell>
          <cell r="H66">
            <v>678.25052700000003</v>
          </cell>
          <cell r="I66">
            <v>250.00647999999998</v>
          </cell>
          <cell r="J66">
            <v>298.77112999999997</v>
          </cell>
          <cell r="K66">
            <v>143.73151999999999</v>
          </cell>
          <cell r="L66">
            <v>248.88676000000001</v>
          </cell>
          <cell r="M66">
            <v>214.882184</v>
          </cell>
          <cell r="N66">
            <v>241.31</v>
          </cell>
          <cell r="O66">
            <v>276.01276000000001</v>
          </cell>
          <cell r="P66">
            <v>0</v>
          </cell>
          <cell r="Q66">
            <v>0</v>
          </cell>
        </row>
        <row r="67">
          <cell r="C67" t="str">
            <v>6-12280</v>
          </cell>
          <cell r="D67" t="str">
            <v>SRP - Charter Flight International</v>
          </cell>
          <cell r="F67">
            <v>7.9749999999999996</v>
          </cell>
          <cell r="G67">
            <v>29.9376</v>
          </cell>
          <cell r="H67">
            <v>136.67535000000001</v>
          </cell>
          <cell r="I67">
            <v>7.9950000000000001</v>
          </cell>
          <cell r="J67">
            <v>9.5544499999999992</v>
          </cell>
          <cell r="K67">
            <v>34.785400000000003</v>
          </cell>
          <cell r="L67">
            <v>6.6594999999999995</v>
          </cell>
          <cell r="M67">
            <v>8.9502000000000006</v>
          </cell>
          <cell r="N67">
            <v>4.0053000000000001</v>
          </cell>
          <cell r="O67">
            <v>0</v>
          </cell>
          <cell r="P67">
            <v>0</v>
          </cell>
          <cell r="Q67">
            <v>0</v>
          </cell>
        </row>
        <row r="68">
          <cell r="C68" t="str">
            <v>6-12290</v>
          </cell>
          <cell r="D68" t="str">
            <v>SRP - Charter Flight Domestic - Sbjct to VAT</v>
          </cell>
          <cell r="F68">
            <v>0</v>
          </cell>
          <cell r="G68">
            <v>0</v>
          </cell>
          <cell r="H68">
            <v>12.9276</v>
          </cell>
          <cell r="I68">
            <v>0</v>
          </cell>
          <cell r="J68">
            <v>1</v>
          </cell>
          <cell r="K68">
            <v>0</v>
          </cell>
          <cell r="L68">
            <v>0</v>
          </cell>
          <cell r="M68">
            <v>11.62494</v>
          </cell>
          <cell r="N68">
            <v>0</v>
          </cell>
          <cell r="O68">
            <v>0.13572000000000001</v>
          </cell>
          <cell r="P68">
            <v>0</v>
          </cell>
          <cell r="Q68">
            <v>0</v>
          </cell>
        </row>
        <row r="70">
          <cell r="C70" t="str">
            <v>6-12300</v>
          </cell>
          <cell r="D70" t="str">
            <v>Security Services Premier</v>
          </cell>
          <cell r="F70">
            <v>1034.8413860000001</v>
          </cell>
          <cell r="G70">
            <v>888.61102899999992</v>
          </cell>
          <cell r="H70">
            <v>81.134773999999965</v>
          </cell>
          <cell r="I70">
            <v>823.98854599999993</v>
          </cell>
          <cell r="J70">
            <v>962.69324500000005</v>
          </cell>
          <cell r="K70">
            <v>1003.779028</v>
          </cell>
          <cell r="L70">
            <v>2182.5093930000003</v>
          </cell>
          <cell r="M70">
            <v>1119.693428</v>
          </cell>
          <cell r="N70">
            <v>881.78672000000006</v>
          </cell>
          <cell r="O70">
            <v>539.76370999999995</v>
          </cell>
          <cell r="P70">
            <v>0</v>
          </cell>
          <cell r="Q70">
            <v>0</v>
          </cell>
        </row>
        <row r="71">
          <cell r="C71" t="str">
            <v>6-12310</v>
          </cell>
          <cell r="D71" t="str">
            <v>SSP - International - Premier</v>
          </cell>
          <cell r="F71">
            <v>876.74138600000003</v>
          </cell>
          <cell r="G71">
            <v>743.51102899999989</v>
          </cell>
          <cell r="H71">
            <v>-67.865226000000035</v>
          </cell>
          <cell r="I71">
            <v>624.48854599999993</v>
          </cell>
          <cell r="J71">
            <v>776.59324500000002</v>
          </cell>
          <cell r="K71">
            <v>810.67902800000002</v>
          </cell>
          <cell r="L71">
            <v>926.78939300000013</v>
          </cell>
          <cell r="M71">
            <v>779.32842799999992</v>
          </cell>
          <cell r="N71">
            <v>766.97172000000012</v>
          </cell>
          <cell r="O71">
            <v>358.36371000000003</v>
          </cell>
          <cell r="P71">
            <v>0</v>
          </cell>
          <cell r="Q71">
            <v>0</v>
          </cell>
        </row>
        <row r="72">
          <cell r="C72" t="str">
            <v>6-12320</v>
          </cell>
          <cell r="D72" t="str">
            <v>SSP - Domestic - Sbjct to VAT</v>
          </cell>
          <cell r="F72">
            <v>158.10000000000002</v>
          </cell>
          <cell r="G72">
            <v>145.1</v>
          </cell>
          <cell r="H72">
            <v>149</v>
          </cell>
          <cell r="I72">
            <v>199.5</v>
          </cell>
          <cell r="J72">
            <v>186.1</v>
          </cell>
          <cell r="K72">
            <v>193.10000000000002</v>
          </cell>
          <cell r="L72">
            <v>1255.72</v>
          </cell>
          <cell r="M72">
            <v>340.36500000000001</v>
          </cell>
          <cell r="N72">
            <v>114.815</v>
          </cell>
          <cell r="O72">
            <v>181.39999999999998</v>
          </cell>
          <cell r="P72">
            <v>0</v>
          </cell>
          <cell r="Q72">
            <v>0</v>
          </cell>
        </row>
        <row r="73">
          <cell r="C73" t="str">
            <v>6-12330</v>
          </cell>
          <cell r="D73" t="str">
            <v>SSP - Charter Flight International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C74" t="str">
            <v>6-12340</v>
          </cell>
          <cell r="D74" t="str">
            <v>SSP - Charter Flight Domestic - Sbjct to VAT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6">
          <cell r="C76" t="str">
            <v>6-12350</v>
          </cell>
          <cell r="D76" t="str">
            <v>Baggage Delivery Services Premier - Sbjct to VAT</v>
          </cell>
          <cell r="F76">
            <v>57.665984999999999</v>
          </cell>
          <cell r="G76">
            <v>63.505305</v>
          </cell>
          <cell r="H76">
            <v>14.745039999999998</v>
          </cell>
          <cell r="I76">
            <v>68.959504999999993</v>
          </cell>
          <cell r="J76">
            <v>51.882674999999999</v>
          </cell>
          <cell r="K76">
            <v>34.276719999999997</v>
          </cell>
          <cell r="L76">
            <v>95.166974999999994</v>
          </cell>
          <cell r="M76">
            <v>76.013575000000003</v>
          </cell>
          <cell r="N76">
            <v>58.62471</v>
          </cell>
          <cell r="O76">
            <v>45.47903500000001</v>
          </cell>
          <cell r="P76">
            <v>0</v>
          </cell>
          <cell r="Q76">
            <v>0</v>
          </cell>
        </row>
        <row r="77">
          <cell r="C77" t="str">
            <v>6-12360</v>
          </cell>
          <cell r="D77" t="str">
            <v>BDSP - International - Sbjct to VAT</v>
          </cell>
          <cell r="F77">
            <v>54.892984999999996</v>
          </cell>
          <cell r="G77">
            <v>50.713304999999998</v>
          </cell>
          <cell r="H77">
            <v>27.537039999999998</v>
          </cell>
          <cell r="I77">
            <v>67.605504999999994</v>
          </cell>
          <cell r="J77">
            <v>38.280425000000001</v>
          </cell>
          <cell r="K77">
            <v>34.276719999999997</v>
          </cell>
          <cell r="L77">
            <v>79.530974999999998</v>
          </cell>
          <cell r="M77">
            <v>63.249575</v>
          </cell>
          <cell r="N77">
            <v>45.17671</v>
          </cell>
          <cell r="O77">
            <v>45.47903500000001</v>
          </cell>
          <cell r="P77">
            <v>0</v>
          </cell>
          <cell r="Q77">
            <v>0</v>
          </cell>
        </row>
        <row r="78">
          <cell r="C78" t="str">
            <v>6-12370</v>
          </cell>
          <cell r="D78" t="str">
            <v>BDSP - Domestic - Sbjct to VAT</v>
          </cell>
          <cell r="F78">
            <v>2.7730000000000001</v>
          </cell>
          <cell r="G78">
            <v>12.792</v>
          </cell>
          <cell r="H78">
            <v>-12.792</v>
          </cell>
          <cell r="I78">
            <v>1.3540000000000001</v>
          </cell>
          <cell r="J78">
            <v>13.60225</v>
          </cell>
          <cell r="K78">
            <v>0</v>
          </cell>
          <cell r="L78">
            <v>15.635999999999999</v>
          </cell>
          <cell r="M78">
            <v>12.763999999999999</v>
          </cell>
          <cell r="N78">
            <v>13.448</v>
          </cell>
          <cell r="O78">
            <v>0</v>
          </cell>
          <cell r="P78">
            <v>0</v>
          </cell>
          <cell r="Q78">
            <v>0</v>
          </cell>
        </row>
        <row r="80">
          <cell r="C80" t="str">
            <v>6-12400</v>
          </cell>
          <cell r="D80" t="str">
            <v xml:space="preserve">Meet and Assist Premier </v>
          </cell>
          <cell r="F80">
            <v>-7.1131859999999989</v>
          </cell>
          <cell r="G80">
            <v>19.794787999999997</v>
          </cell>
          <cell r="H80">
            <v>62.771481999999999</v>
          </cell>
          <cell r="I80">
            <v>-9.4795560000000023</v>
          </cell>
          <cell r="J80">
            <v>19.171556000000002</v>
          </cell>
          <cell r="K80">
            <v>8.4608000000000008</v>
          </cell>
          <cell r="L80">
            <v>14.523654000000001</v>
          </cell>
          <cell r="M80">
            <v>6.6285999999999996</v>
          </cell>
          <cell r="N80">
            <v>6.8854319999999989</v>
          </cell>
          <cell r="O80">
            <v>34.465766000000002</v>
          </cell>
          <cell r="P80">
            <v>0</v>
          </cell>
          <cell r="Q80">
            <v>0</v>
          </cell>
        </row>
        <row r="81">
          <cell r="C81" t="str">
            <v>6-12410</v>
          </cell>
          <cell r="D81" t="str">
            <v>MAP - International</v>
          </cell>
          <cell r="F81">
            <v>-7.1131859999999989</v>
          </cell>
          <cell r="G81">
            <v>19.794787999999997</v>
          </cell>
          <cell r="H81">
            <v>14.293582000000001</v>
          </cell>
          <cell r="I81">
            <v>0.68844399999999828</v>
          </cell>
          <cell r="J81">
            <v>17.571556000000001</v>
          </cell>
          <cell r="K81">
            <v>1.7248500000000004</v>
          </cell>
          <cell r="L81">
            <v>3.8441040000000002</v>
          </cell>
          <cell r="M81">
            <v>4.9589999999999996</v>
          </cell>
          <cell r="N81">
            <v>6.2454319999999992</v>
          </cell>
          <cell r="O81">
            <v>34.465766000000002</v>
          </cell>
          <cell r="P81">
            <v>0</v>
          </cell>
          <cell r="Q81">
            <v>0</v>
          </cell>
        </row>
        <row r="82">
          <cell r="C82" t="str">
            <v>6-12420</v>
          </cell>
          <cell r="D82" t="str">
            <v>MAP - Domestic - Sbjct to VAT</v>
          </cell>
          <cell r="F82">
            <v>0</v>
          </cell>
          <cell r="G82">
            <v>0</v>
          </cell>
          <cell r="H82">
            <v>0</v>
          </cell>
          <cell r="I82">
            <v>-12.768000000000001</v>
          </cell>
          <cell r="J82">
            <v>0</v>
          </cell>
          <cell r="K82">
            <v>0</v>
          </cell>
          <cell r="L82">
            <v>2.7360000000000002</v>
          </cell>
          <cell r="M82">
            <v>0</v>
          </cell>
          <cell r="N82">
            <v>0.64</v>
          </cell>
          <cell r="O82">
            <v>0</v>
          </cell>
          <cell r="P82">
            <v>0</v>
          </cell>
          <cell r="Q82">
            <v>0</v>
          </cell>
        </row>
        <row r="83">
          <cell r="C83" t="str">
            <v>6-12430</v>
          </cell>
          <cell r="D83" t="str">
            <v>MAP - ASA - Product</v>
          </cell>
          <cell r="F83">
            <v>0</v>
          </cell>
          <cell r="G83">
            <v>0</v>
          </cell>
          <cell r="H83">
            <v>0</v>
          </cell>
          <cell r="I83">
            <v>2.6</v>
          </cell>
          <cell r="J83">
            <v>1.6</v>
          </cell>
          <cell r="K83">
            <v>6.7359499999999999</v>
          </cell>
          <cell r="L83">
            <v>5.9935499999999999</v>
          </cell>
          <cell r="M83">
            <v>1.6696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C84" t="str">
            <v>6-12440</v>
          </cell>
          <cell r="D84" t="str">
            <v>MAP - Charter Flight Domestic - Sbjct to VAT</v>
          </cell>
          <cell r="F84">
            <v>0</v>
          </cell>
          <cell r="G84">
            <v>0</v>
          </cell>
          <cell r="H84">
            <v>48.477899999999998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C85" t="str">
            <v>6-12445</v>
          </cell>
          <cell r="D85" t="str">
            <v>MAP - Non-Airline - Sbjct to VAT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1.95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7">
          <cell r="C87" t="str">
            <v>6-12450</v>
          </cell>
          <cell r="D87" t="str">
            <v>Disbursement Premier - Sbjct to VAT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 t="str">
            <v>6-12460</v>
          </cell>
          <cell r="D88" t="str">
            <v>DP - International - Sbjct to VAT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C89" t="str">
            <v>6-12470</v>
          </cell>
          <cell r="D89" t="str">
            <v>DP - Domestic - Sbjct to VAT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C90" t="str">
            <v>6-12480</v>
          </cell>
          <cell r="D90" t="str">
            <v>DP - Charter Flight International - Sbjct to VAT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C91" t="str">
            <v>6-12490</v>
          </cell>
          <cell r="D91" t="str">
            <v>DP - Charter Flight Domestic - Sbjct to VAT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C92" t="str">
            <v>6-12495</v>
          </cell>
          <cell r="D92" t="str">
            <v>DP - Non-Airline - Sbjct to VAT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4">
          <cell r="C94" t="str">
            <v>6-12550</v>
          </cell>
          <cell r="D94" t="str">
            <v>ULD Rep. Svc - Premier - Sbjct to VAT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C95" t="str">
            <v>6-12560</v>
          </cell>
          <cell r="D95" t="str">
            <v>ULD Rep. Svc - Premier - Sbjct to VAT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7">
          <cell r="C97" t="str">
            <v>6-12600</v>
          </cell>
          <cell r="D97" t="str">
            <v>Prior. Check-In Lou. - Premier - Sbjct to VAT</v>
          </cell>
          <cell r="F97">
            <v>570.66124500000012</v>
          </cell>
          <cell r="G97">
            <v>463.86796900000002</v>
          </cell>
          <cell r="H97">
            <v>627.43229000000008</v>
          </cell>
          <cell r="I97">
            <v>584.99196699999993</v>
          </cell>
          <cell r="J97">
            <v>610.051557</v>
          </cell>
          <cell r="K97">
            <v>635.36755199999982</v>
          </cell>
          <cell r="L97">
            <v>503.40871499999997</v>
          </cell>
          <cell r="M97">
            <v>620.45083499999998</v>
          </cell>
          <cell r="N97">
            <v>607.649091</v>
          </cell>
          <cell r="O97">
            <v>639.4953660000001</v>
          </cell>
          <cell r="P97">
            <v>0</v>
          </cell>
          <cell r="Q97">
            <v>0</v>
          </cell>
        </row>
        <row r="98">
          <cell r="C98" t="str">
            <v>6-12610</v>
          </cell>
          <cell r="D98" t="str">
            <v>Prior. Check-In Lou. - Premier - Sbjct to VAT</v>
          </cell>
          <cell r="F98">
            <v>570.66124500000012</v>
          </cell>
          <cell r="G98">
            <v>463.86796900000002</v>
          </cell>
          <cell r="H98">
            <v>627.43229000000008</v>
          </cell>
          <cell r="I98">
            <v>584.99196699999993</v>
          </cell>
          <cell r="J98">
            <v>610.051557</v>
          </cell>
          <cell r="K98">
            <v>635.36755199999982</v>
          </cell>
          <cell r="L98">
            <v>503.40871499999997</v>
          </cell>
          <cell r="M98">
            <v>620.45083499999998</v>
          </cell>
          <cell r="N98">
            <v>607.649091</v>
          </cell>
          <cell r="O98">
            <v>639.4953660000001</v>
          </cell>
          <cell r="P98">
            <v>0</v>
          </cell>
          <cell r="Q98">
            <v>0</v>
          </cell>
        </row>
        <row r="100">
          <cell r="C100" t="str">
            <v>6-12650</v>
          </cell>
          <cell r="D100" t="str">
            <v>Avio Bridge Hdl. - Premier - Subject to VAT</v>
          </cell>
          <cell r="F100">
            <v>106.476</v>
          </cell>
          <cell r="G100">
            <v>95.835999999999999</v>
          </cell>
          <cell r="H100">
            <v>103.13200000000001</v>
          </cell>
          <cell r="I100">
            <v>0.152</v>
          </cell>
          <cell r="J100">
            <v>98.495999999999995</v>
          </cell>
          <cell r="K100">
            <v>105.56399999999999</v>
          </cell>
          <cell r="L100">
            <v>103.13200000000001</v>
          </cell>
          <cell r="M100">
            <v>86.715999999999994</v>
          </cell>
          <cell r="N100">
            <v>138.39599999999999</v>
          </cell>
          <cell r="O100">
            <v>109.744</v>
          </cell>
          <cell r="P100">
            <v>0</v>
          </cell>
          <cell r="Q100">
            <v>0</v>
          </cell>
        </row>
        <row r="101">
          <cell r="C101" t="str">
            <v>6-12660</v>
          </cell>
          <cell r="D101" t="str">
            <v>Avio Bridge Hdl. - Premier - Subject to VAT</v>
          </cell>
          <cell r="F101">
            <v>106.476</v>
          </cell>
          <cell r="G101">
            <v>95.835999999999999</v>
          </cell>
          <cell r="H101">
            <v>103.13200000000001</v>
          </cell>
          <cell r="I101">
            <v>0.152</v>
          </cell>
          <cell r="J101">
            <v>98.495999999999995</v>
          </cell>
          <cell r="K101">
            <v>105.56399999999999</v>
          </cell>
          <cell r="L101">
            <v>103.13200000000001</v>
          </cell>
          <cell r="M101">
            <v>86.715999999999994</v>
          </cell>
          <cell r="N101">
            <v>138.39599999999999</v>
          </cell>
          <cell r="O101">
            <v>109.744</v>
          </cell>
          <cell r="P101">
            <v>0</v>
          </cell>
          <cell r="Q101">
            <v>0</v>
          </cell>
        </row>
        <row r="103">
          <cell r="C103" t="str">
            <v>6-12500</v>
          </cell>
          <cell r="D103" t="str">
            <v>Surcharge Premier - Sbjct to VAT</v>
          </cell>
          <cell r="F103">
            <v>226.92704299999997</v>
          </cell>
          <cell r="G103">
            <v>241.41659300000001</v>
          </cell>
          <cell r="H103">
            <v>248.11923800000005</v>
          </cell>
          <cell r="I103">
            <v>229.84402200000008</v>
          </cell>
          <cell r="J103">
            <v>215.87555600000002</v>
          </cell>
          <cell r="K103">
            <v>205.64703799999998</v>
          </cell>
          <cell r="L103">
            <v>234.96304499999999</v>
          </cell>
          <cell r="M103">
            <v>163.29794799999999</v>
          </cell>
          <cell r="N103">
            <v>179.54479699999996</v>
          </cell>
          <cell r="O103">
            <v>130.02104700000001</v>
          </cell>
          <cell r="P103">
            <v>0</v>
          </cell>
          <cell r="Q103">
            <v>0</v>
          </cell>
        </row>
        <row r="104">
          <cell r="C104" t="str">
            <v>6-12510</v>
          </cell>
          <cell r="D104" t="str">
            <v>Surcharge Premier - Sbjct to VAT</v>
          </cell>
          <cell r="F104">
            <v>226.92704299999997</v>
          </cell>
          <cell r="G104">
            <v>241.41659300000001</v>
          </cell>
          <cell r="H104">
            <v>248.11923800000005</v>
          </cell>
          <cell r="I104">
            <v>229.84402200000008</v>
          </cell>
          <cell r="J104">
            <v>215.87555600000002</v>
          </cell>
          <cell r="K104">
            <v>205.64703799999998</v>
          </cell>
          <cell r="L104">
            <v>234.96304499999999</v>
          </cell>
          <cell r="M104">
            <v>163.29794799999999</v>
          </cell>
          <cell r="N104">
            <v>179.54479699999996</v>
          </cell>
          <cell r="O104">
            <v>130.02104700000001</v>
          </cell>
          <cell r="P104">
            <v>0</v>
          </cell>
          <cell r="Q104">
            <v>0</v>
          </cell>
        </row>
        <row r="106">
          <cell r="C106" t="str">
            <v>6-12700</v>
          </cell>
          <cell r="D106" t="str">
            <v>Ground Check-in Hdl. - Premier - Subject to VAT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C107" t="str">
            <v>6-12710</v>
          </cell>
          <cell r="D107" t="str">
            <v>Ground Check-in Hdl. - Premier - Subject to VAT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9">
          <cell r="C109" t="str">
            <v>6-12750</v>
          </cell>
          <cell r="D109" t="str">
            <v>EBT Commission Premier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C110" t="str">
            <v>6-12760</v>
          </cell>
          <cell r="D110" t="str">
            <v>EBT Commission Premier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2">
          <cell r="C112" t="str">
            <v>6-12950</v>
          </cell>
          <cell r="D112" t="str">
            <v>Others Premier - Sbjct to VAT</v>
          </cell>
          <cell r="F112">
            <v>73.655473000000001</v>
          </cell>
          <cell r="G112">
            <v>52.421931000000001</v>
          </cell>
          <cell r="H112">
            <v>142.24598799999998</v>
          </cell>
          <cell r="I112">
            <v>240.23523399999999</v>
          </cell>
          <cell r="J112">
            <v>136.01278600000001</v>
          </cell>
          <cell r="K112">
            <v>62.891284999999996</v>
          </cell>
          <cell r="L112">
            <v>30.855958000000001</v>
          </cell>
          <cell r="M112">
            <v>187.72177400000001</v>
          </cell>
          <cell r="N112">
            <v>280.69655999999998</v>
          </cell>
          <cell r="O112">
            <v>291.474175</v>
          </cell>
          <cell r="P112">
            <v>0</v>
          </cell>
          <cell r="Q112">
            <v>0</v>
          </cell>
        </row>
        <row r="113">
          <cell r="C113" t="str">
            <v>6-12960</v>
          </cell>
          <cell r="D113" t="str">
            <v>OP - International - Sbjct to VAT</v>
          </cell>
          <cell r="F113">
            <v>14.735235000000003</v>
          </cell>
          <cell r="G113">
            <v>24.092977000000001</v>
          </cell>
          <cell r="H113">
            <v>102.78988</v>
          </cell>
          <cell r="I113">
            <v>222.14579999999998</v>
          </cell>
          <cell r="J113">
            <v>113.14451</v>
          </cell>
          <cell r="K113">
            <v>25.550795000000001</v>
          </cell>
          <cell r="L113">
            <v>9.0634750000000004</v>
          </cell>
          <cell r="M113">
            <v>46.932487999999999</v>
          </cell>
          <cell r="N113">
            <v>243.25067999999999</v>
          </cell>
          <cell r="O113">
            <v>278.07417500000003</v>
          </cell>
          <cell r="P113">
            <v>0</v>
          </cell>
          <cell r="Q113">
            <v>0</v>
          </cell>
        </row>
        <row r="114">
          <cell r="C114" t="str">
            <v>6-12970</v>
          </cell>
          <cell r="D114" t="str">
            <v xml:space="preserve">OP - Domestic - Sbjct to VAT </v>
          </cell>
          <cell r="F114">
            <v>33.249980999999998</v>
          </cell>
          <cell r="G114">
            <v>7.8888889999999998</v>
          </cell>
          <cell r="H114">
            <v>25.161615999999999</v>
          </cell>
          <cell r="I114">
            <v>0</v>
          </cell>
          <cell r="J114">
            <v>0</v>
          </cell>
          <cell r="K114">
            <v>0</v>
          </cell>
          <cell r="L114">
            <v>8.3045000000000009</v>
          </cell>
          <cell r="M114">
            <v>13.892962000000001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C115" t="str">
            <v>6-12980</v>
          </cell>
          <cell r="D115" t="str">
            <v xml:space="preserve">OP - Charter Flight International - Sbjct to VAT </v>
          </cell>
          <cell r="F115">
            <v>11.792635000000001</v>
          </cell>
          <cell r="G115">
            <v>0.112744</v>
          </cell>
          <cell r="H115">
            <v>0.66825000000000001</v>
          </cell>
          <cell r="I115">
            <v>0.43274400000000002</v>
          </cell>
          <cell r="J115">
            <v>0</v>
          </cell>
          <cell r="K115">
            <v>21.820283</v>
          </cell>
          <cell r="L115">
            <v>0</v>
          </cell>
          <cell r="M115">
            <v>95.081475999999995</v>
          </cell>
          <cell r="N115">
            <v>1.7123600000000001</v>
          </cell>
          <cell r="O115">
            <v>0</v>
          </cell>
          <cell r="P115">
            <v>0</v>
          </cell>
          <cell r="Q115">
            <v>0</v>
          </cell>
        </row>
        <row r="116">
          <cell r="C116" t="str">
            <v>6-12990</v>
          </cell>
          <cell r="D116" t="str">
            <v xml:space="preserve">OP - Charter Flight - Domestic - Sbjct to VAT 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18.414847999999999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C117" t="str">
            <v>6-12995</v>
          </cell>
          <cell r="D117" t="str">
            <v xml:space="preserve">OP - Non-Airline - Sbjct to VAT </v>
          </cell>
          <cell r="F117">
            <v>13.877622000000001</v>
          </cell>
          <cell r="G117">
            <v>20.327320999999998</v>
          </cell>
          <cell r="H117">
            <v>13.626242</v>
          </cell>
          <cell r="I117">
            <v>17.656689999999998</v>
          </cell>
          <cell r="J117">
            <v>22.868275999999998</v>
          </cell>
          <cell r="K117">
            <v>15.520206999999999</v>
          </cell>
          <cell r="L117">
            <v>13.487983</v>
          </cell>
          <cell r="M117">
            <v>13.4</v>
          </cell>
          <cell r="N117">
            <v>35.733519999999999</v>
          </cell>
          <cell r="O117">
            <v>13.4</v>
          </cell>
          <cell r="P117">
            <v>0</v>
          </cell>
          <cell r="Q117">
            <v>0</v>
          </cell>
        </row>
        <row r="118">
          <cell r="C118" t="str">
            <v>6-12996</v>
          </cell>
          <cell r="D118" t="str">
            <v>OP - Training - Learning Center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C119" t="str">
            <v>6-12997</v>
          </cell>
          <cell r="D119" t="str">
            <v xml:space="preserve">OP - IT Product 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1">
          <cell r="C121">
            <v>61200</v>
          </cell>
          <cell r="D121" t="str">
            <v>OR - Ground Handling Silver</v>
          </cell>
          <cell r="F121">
            <v>14795.677459999999</v>
          </cell>
          <cell r="G121">
            <v>11840.202018</v>
          </cell>
          <cell r="H121">
            <v>13022.897332</v>
          </cell>
          <cell r="I121">
            <v>14080.811231999998</v>
          </cell>
          <cell r="J121">
            <v>13784.388737000001</v>
          </cell>
          <cell r="K121">
            <v>14626.224328</v>
          </cell>
          <cell r="L121">
            <v>16170.95434</v>
          </cell>
          <cell r="M121">
            <v>15093.685165000001</v>
          </cell>
          <cell r="N121">
            <v>14277.583142999998</v>
          </cell>
          <cell r="O121">
            <v>13237.941858000002</v>
          </cell>
          <cell r="P121">
            <v>0</v>
          </cell>
          <cell r="Q121">
            <v>0</v>
          </cell>
        </row>
        <row r="123">
          <cell r="C123" t="str">
            <v>6-20000</v>
          </cell>
          <cell r="D123" t="str">
            <v>Ground Handling Services Silver</v>
          </cell>
          <cell r="F123">
            <v>14795.677459999999</v>
          </cell>
          <cell r="G123">
            <v>11840.202018</v>
          </cell>
          <cell r="H123">
            <v>13022.897332</v>
          </cell>
          <cell r="I123">
            <v>14080.811231999998</v>
          </cell>
          <cell r="J123">
            <v>13784.388737000001</v>
          </cell>
          <cell r="K123">
            <v>14626.224328</v>
          </cell>
          <cell r="L123">
            <v>16170.95434</v>
          </cell>
          <cell r="M123">
            <v>15093.685165000001</v>
          </cell>
          <cell r="N123">
            <v>14277.583142999998</v>
          </cell>
          <cell r="O123">
            <v>13237.941858000002</v>
          </cell>
          <cell r="P123">
            <v>0</v>
          </cell>
          <cell r="Q123">
            <v>0</v>
          </cell>
        </row>
        <row r="125">
          <cell r="C125" t="str">
            <v>6-21000</v>
          </cell>
          <cell r="D125" t="str">
            <v>Ground Handling Silver</v>
          </cell>
          <cell r="F125">
            <v>11434.116796999999</v>
          </cell>
          <cell r="G125">
            <v>9950.309303</v>
          </cell>
          <cell r="H125">
            <v>11133.342006000001</v>
          </cell>
          <cell r="I125">
            <v>11588.539961999999</v>
          </cell>
          <cell r="J125">
            <v>11764.854089</v>
          </cell>
          <cell r="K125">
            <v>12524.101809</v>
          </cell>
          <cell r="L125">
            <v>13988.276145</v>
          </cell>
          <cell r="M125">
            <v>12891.677196000001</v>
          </cell>
          <cell r="N125">
            <v>12310.121565999998</v>
          </cell>
          <cell r="O125">
            <v>11032.817244000002</v>
          </cell>
          <cell r="P125">
            <v>0</v>
          </cell>
          <cell r="Q125">
            <v>0</v>
          </cell>
        </row>
        <row r="127">
          <cell r="C127" t="str">
            <v>6-21100</v>
          </cell>
          <cell r="D127" t="str">
            <v>Ground Handling Silver</v>
          </cell>
          <cell r="F127">
            <v>11165.273386999999</v>
          </cell>
          <cell r="G127">
            <v>9713.1858659999998</v>
          </cell>
          <cell r="H127">
            <v>10797.814727000001</v>
          </cell>
          <cell r="I127">
            <v>11198.925555</v>
          </cell>
          <cell r="J127">
            <v>11414.569380000001</v>
          </cell>
          <cell r="K127">
            <v>12212.642980000001</v>
          </cell>
          <cell r="L127">
            <v>13665.324447999999</v>
          </cell>
          <cell r="M127">
            <v>12556.928968</v>
          </cell>
          <cell r="N127">
            <v>12004.568175999999</v>
          </cell>
          <cell r="O127">
            <v>10736.161789000002</v>
          </cell>
          <cell r="P127">
            <v>0</v>
          </cell>
          <cell r="Q127">
            <v>0</v>
          </cell>
        </row>
        <row r="129">
          <cell r="C129" t="str">
            <v>6-21110</v>
          </cell>
          <cell r="D129" t="str">
            <v>Ground Handling Full Silver</v>
          </cell>
          <cell r="F129">
            <v>6360.996251999999</v>
          </cell>
          <cell r="G129">
            <v>5450.845695</v>
          </cell>
          <cell r="H129">
            <v>6177.1738169999999</v>
          </cell>
          <cell r="I129">
            <v>6167.6946250000001</v>
          </cell>
          <cell r="J129">
            <v>6152.5962420000005</v>
          </cell>
          <cell r="K129">
            <v>6315.5341960000005</v>
          </cell>
          <cell r="L129">
            <v>6862.9378529999994</v>
          </cell>
          <cell r="M129">
            <v>6622.1082669999996</v>
          </cell>
          <cell r="N129">
            <v>6288.979362</v>
          </cell>
          <cell r="O129">
            <v>4828.1163990000005</v>
          </cell>
          <cell r="P129">
            <v>0</v>
          </cell>
          <cell r="Q129">
            <v>0</v>
          </cell>
        </row>
        <row r="130">
          <cell r="C130" t="str">
            <v>6-21111</v>
          </cell>
          <cell r="D130" t="str">
            <v>GHFS - International</v>
          </cell>
          <cell r="F130">
            <v>5538.6127519999991</v>
          </cell>
          <cell r="G130">
            <v>4628.7331949999998</v>
          </cell>
          <cell r="H130">
            <v>5252.4697919999999</v>
          </cell>
          <cell r="I130">
            <v>5204.8321249999999</v>
          </cell>
          <cell r="J130">
            <v>5181.8462420000005</v>
          </cell>
          <cell r="K130">
            <v>5294.6715460000005</v>
          </cell>
          <cell r="L130">
            <v>5622.5153529999998</v>
          </cell>
          <cell r="M130">
            <v>5565.0582669999994</v>
          </cell>
          <cell r="N130">
            <v>5254.7543619999997</v>
          </cell>
          <cell r="O130">
            <v>3715.3326000000006</v>
          </cell>
          <cell r="P130">
            <v>0</v>
          </cell>
          <cell r="Q130">
            <v>0</v>
          </cell>
        </row>
        <row r="131">
          <cell r="C131" t="str">
            <v>6-21112</v>
          </cell>
          <cell r="D131" t="str">
            <v>GHFS - Domestic - Sbjct to VAT</v>
          </cell>
          <cell r="F131">
            <v>822.38350000000003</v>
          </cell>
          <cell r="G131">
            <v>822.11250000000007</v>
          </cell>
          <cell r="H131">
            <v>924.704025</v>
          </cell>
          <cell r="I131">
            <v>962.86249999999984</v>
          </cell>
          <cell r="J131">
            <v>970.75000000000011</v>
          </cell>
          <cell r="K131">
            <v>1020.8626499999999</v>
          </cell>
          <cell r="L131">
            <v>1240.4224999999999</v>
          </cell>
          <cell r="M131">
            <v>1057.0500000000002</v>
          </cell>
          <cell r="N131">
            <v>1034.2250000000001</v>
          </cell>
          <cell r="O131">
            <v>1112.783799</v>
          </cell>
          <cell r="P131">
            <v>0</v>
          </cell>
          <cell r="Q131">
            <v>0</v>
          </cell>
        </row>
        <row r="133">
          <cell r="C133" t="str">
            <v>6-21120</v>
          </cell>
          <cell r="D133" t="str">
            <v>Ground Handling Terminal Silver</v>
          </cell>
          <cell r="F133">
            <v>0.70707100000000001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C134" t="str">
            <v>6-21121</v>
          </cell>
          <cell r="D134" t="str">
            <v>GHTS - International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C135" t="str">
            <v>6-21122</v>
          </cell>
          <cell r="D135" t="str">
            <v>GHTS - Domestic - Sbjct to VAT</v>
          </cell>
          <cell r="F135">
            <v>0.70707100000000001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7">
          <cell r="C137" t="str">
            <v>6-21130</v>
          </cell>
          <cell r="D137" t="str">
            <v>Ground Handling Ramp Silver</v>
          </cell>
          <cell r="F137">
            <v>3010.7951950000001</v>
          </cell>
          <cell r="G137">
            <v>2475.0689009999996</v>
          </cell>
          <cell r="H137">
            <v>2867.7772690000002</v>
          </cell>
          <cell r="I137">
            <v>2844.2064419999997</v>
          </cell>
          <cell r="J137">
            <v>3323.8956460000004</v>
          </cell>
          <cell r="K137">
            <v>3512.9990620000008</v>
          </cell>
          <cell r="L137">
            <v>3756.2904939999999</v>
          </cell>
          <cell r="M137">
            <v>3722.144507</v>
          </cell>
          <cell r="N137">
            <v>3634.1596159999999</v>
          </cell>
          <cell r="O137">
            <v>3901.7243980000003</v>
          </cell>
          <cell r="P137">
            <v>0</v>
          </cell>
          <cell r="Q137">
            <v>0</v>
          </cell>
        </row>
        <row r="138">
          <cell r="C138" t="str">
            <v>6-21131</v>
          </cell>
          <cell r="D138" t="str">
            <v>GHRS - International</v>
          </cell>
          <cell r="F138">
            <v>1731.886103</v>
          </cell>
          <cell r="G138">
            <v>1444.0183959999999</v>
          </cell>
          <cell r="H138">
            <v>1776.615652</v>
          </cell>
          <cell r="I138">
            <v>1751.7316960000001</v>
          </cell>
          <cell r="J138">
            <v>2090.6027160000003</v>
          </cell>
          <cell r="K138">
            <v>2305.9788630000003</v>
          </cell>
          <cell r="L138">
            <v>2469.6743319999996</v>
          </cell>
          <cell r="M138">
            <v>2465.8313749999998</v>
          </cell>
          <cell r="N138">
            <v>2374.3111309999999</v>
          </cell>
          <cell r="O138">
            <v>2576.8759140000002</v>
          </cell>
          <cell r="P138">
            <v>0</v>
          </cell>
          <cell r="Q138">
            <v>0</v>
          </cell>
        </row>
        <row r="139">
          <cell r="C139" t="str">
            <v>6-21132</v>
          </cell>
          <cell r="D139" t="str">
            <v>GHRS - Domestic - Sbjct to VAT</v>
          </cell>
          <cell r="F139">
            <v>1278.9090920000001</v>
          </cell>
          <cell r="G139">
            <v>1031.0505049999999</v>
          </cell>
          <cell r="H139">
            <v>1091.161617</v>
          </cell>
          <cell r="I139">
            <v>1092.4747459999999</v>
          </cell>
          <cell r="J139">
            <v>1233.2929300000001</v>
          </cell>
          <cell r="K139">
            <v>1207.0201990000003</v>
          </cell>
          <cell r="L139">
            <v>1286.616162</v>
          </cell>
          <cell r="M139">
            <v>1256.313132</v>
          </cell>
          <cell r="N139">
            <v>1259.8484850000002</v>
          </cell>
          <cell r="O139">
            <v>1324.8484840000001</v>
          </cell>
          <cell r="P139">
            <v>0</v>
          </cell>
          <cell r="Q139">
            <v>0</v>
          </cell>
        </row>
        <row r="141">
          <cell r="C141" t="str">
            <v>6-21150</v>
          </cell>
          <cell r="D141" t="str">
            <v>Ground Support Equipments Rental Silver</v>
          </cell>
          <cell r="F141">
            <v>1792.7748690000003</v>
          </cell>
          <cell r="G141">
            <v>1787.2712700000002</v>
          </cell>
          <cell r="H141">
            <v>1752.8636410000001</v>
          </cell>
          <cell r="I141">
            <v>2187.0244880000005</v>
          </cell>
          <cell r="J141">
            <v>1938.0774920000003</v>
          </cell>
          <cell r="K141">
            <v>2384.1097220000001</v>
          </cell>
          <cell r="L141">
            <v>3046.0961010000001</v>
          </cell>
          <cell r="M141">
            <v>2212.6761939999997</v>
          </cell>
          <cell r="N141">
            <v>2081.4291979999998</v>
          </cell>
          <cell r="O141">
            <v>2006.3209920000004</v>
          </cell>
          <cell r="P141">
            <v>0</v>
          </cell>
          <cell r="Q141">
            <v>0</v>
          </cell>
        </row>
        <row r="142">
          <cell r="C142" t="str">
            <v>6-21160</v>
          </cell>
          <cell r="D142" t="str">
            <v>GSERS - International</v>
          </cell>
          <cell r="F142">
            <v>1038.4368690000001</v>
          </cell>
          <cell r="G142">
            <v>964.40205900000012</v>
          </cell>
          <cell r="H142">
            <v>934.6011410000001</v>
          </cell>
          <cell r="I142">
            <v>1132.1525430000002</v>
          </cell>
          <cell r="J142">
            <v>966.26999200000023</v>
          </cell>
          <cell r="K142">
            <v>1347.1922219999999</v>
          </cell>
          <cell r="L142">
            <v>1585.5561010000001</v>
          </cell>
          <cell r="M142">
            <v>1276.2077939999999</v>
          </cell>
          <cell r="N142">
            <v>1160.511698</v>
          </cell>
          <cell r="O142">
            <v>1242.0945920000001</v>
          </cell>
          <cell r="P142">
            <v>0</v>
          </cell>
          <cell r="Q142">
            <v>0</v>
          </cell>
        </row>
        <row r="143">
          <cell r="C143" t="str">
            <v>6-21170</v>
          </cell>
          <cell r="D143" t="str">
            <v>GSERS - Domestic  - Sbjct to VAT</v>
          </cell>
          <cell r="F143">
            <v>754.33800000000008</v>
          </cell>
          <cell r="G143">
            <v>822.86921100000006</v>
          </cell>
          <cell r="H143">
            <v>818.26250000000005</v>
          </cell>
          <cell r="I143">
            <v>1054.8719450000003</v>
          </cell>
          <cell r="J143">
            <v>971.8075</v>
          </cell>
          <cell r="K143">
            <v>1036.9175000000002</v>
          </cell>
          <cell r="L143">
            <v>1460.54</v>
          </cell>
          <cell r="M143">
            <v>936.46839999999997</v>
          </cell>
          <cell r="N143">
            <v>920.91750000000002</v>
          </cell>
          <cell r="O143">
            <v>764.22640000000013</v>
          </cell>
          <cell r="P143">
            <v>0</v>
          </cell>
          <cell r="Q143">
            <v>0</v>
          </cell>
        </row>
        <row r="144">
          <cell r="C144" t="str">
            <v>6-21195</v>
          </cell>
          <cell r="D144" t="str">
            <v>GSERS - Charter Flight International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</row>
        <row r="146">
          <cell r="C146" t="str">
            <v>6-21200</v>
          </cell>
          <cell r="D146" t="str">
            <v>Ground Cargo Handling Service (BU/BD) Silver</v>
          </cell>
          <cell r="F146">
            <v>268.84341000000001</v>
          </cell>
          <cell r="G146">
            <v>237.12343700000002</v>
          </cell>
          <cell r="H146">
            <v>335.52727899999996</v>
          </cell>
          <cell r="I146">
            <v>389.61440699999997</v>
          </cell>
          <cell r="J146">
            <v>350.28470899999996</v>
          </cell>
          <cell r="K146">
            <v>311.45882900000004</v>
          </cell>
          <cell r="L146">
            <v>322.95169699999997</v>
          </cell>
          <cell r="M146">
            <v>334.74822800000004</v>
          </cell>
          <cell r="N146">
            <v>305.55339000000004</v>
          </cell>
          <cell r="O146">
            <v>296.65545500000002</v>
          </cell>
          <cell r="P146">
            <v>0</v>
          </cell>
          <cell r="Q146">
            <v>0</v>
          </cell>
        </row>
        <row r="147">
          <cell r="C147" t="str">
            <v>6-21210</v>
          </cell>
          <cell r="D147" t="str">
            <v>BU/BD - International</v>
          </cell>
          <cell r="F147">
            <v>221.950604</v>
          </cell>
          <cell r="G147">
            <v>179.93769600000002</v>
          </cell>
          <cell r="H147">
            <v>273.27060499999999</v>
          </cell>
          <cell r="I147">
            <v>329.78112299999998</v>
          </cell>
          <cell r="J147">
            <v>286.61120899999997</v>
          </cell>
          <cell r="K147">
            <v>249.04374900000005</v>
          </cell>
          <cell r="L147">
            <v>245.65427699999998</v>
          </cell>
          <cell r="M147">
            <v>271.34968800000001</v>
          </cell>
          <cell r="N147">
            <v>249.28019000000003</v>
          </cell>
          <cell r="O147">
            <v>237.24467500000003</v>
          </cell>
          <cell r="P147">
            <v>0</v>
          </cell>
          <cell r="Q147">
            <v>0</v>
          </cell>
        </row>
        <row r="148">
          <cell r="C148" t="str">
            <v>6-21220</v>
          </cell>
          <cell r="D148" t="str">
            <v>BU/BD - Domestic - Sbjct to VAT</v>
          </cell>
          <cell r="F148">
            <v>46.892806</v>
          </cell>
          <cell r="G148">
            <v>57.185741</v>
          </cell>
          <cell r="H148">
            <v>62.256673999999997</v>
          </cell>
          <cell r="I148">
            <v>59.833283999999999</v>
          </cell>
          <cell r="J148">
            <v>63.673499999999997</v>
          </cell>
          <cell r="K148">
            <v>62.415080000000003</v>
          </cell>
          <cell r="L148">
            <v>77.297420000000002</v>
          </cell>
          <cell r="M148">
            <v>63.398539999999997</v>
          </cell>
          <cell r="N148">
            <v>56.273200000000003</v>
          </cell>
          <cell r="O148">
            <v>59.410780000000003</v>
          </cell>
          <cell r="P148">
            <v>0</v>
          </cell>
          <cell r="Q148">
            <v>0</v>
          </cell>
        </row>
        <row r="150">
          <cell r="C150" t="str">
            <v>6-22000</v>
          </cell>
          <cell r="D150" t="str">
            <v>Ancillary Service - Silver</v>
          </cell>
          <cell r="F150">
            <v>3361.5606629999993</v>
          </cell>
          <cell r="G150">
            <v>1889.892715</v>
          </cell>
          <cell r="H150">
            <v>1889.5553259999997</v>
          </cell>
          <cell r="I150">
            <v>2492.2712699999997</v>
          </cell>
          <cell r="J150">
            <v>2019.5346480000001</v>
          </cell>
          <cell r="K150">
            <v>2102.122519</v>
          </cell>
          <cell r="L150">
            <v>2182.678195</v>
          </cell>
          <cell r="M150">
            <v>2202.0079690000002</v>
          </cell>
          <cell r="N150">
            <v>1967.4615769999998</v>
          </cell>
          <cell r="O150">
            <v>2205.1246139999998</v>
          </cell>
          <cell r="P150">
            <v>0</v>
          </cell>
          <cell r="Q150">
            <v>0</v>
          </cell>
        </row>
        <row r="152">
          <cell r="C152" t="str">
            <v>6-22100</v>
          </cell>
          <cell r="D152" t="str">
            <v>Passenger Service Charges Silver - Sbjct to VAT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C153" t="str">
            <v>6-22145</v>
          </cell>
          <cell r="D153" t="str">
            <v>PSC - Silver - Sbjct to VAT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</row>
        <row r="155">
          <cell r="C155" t="str">
            <v>6-22150</v>
          </cell>
          <cell r="D155" t="str">
            <v>Ticket Sales Commission Silver - Sbjct to VAT</v>
          </cell>
          <cell r="F155">
            <v>170.34713299999999</v>
          </cell>
          <cell r="G155">
            <v>107.680263</v>
          </cell>
          <cell r="H155">
            <v>93.361416999999989</v>
          </cell>
          <cell r="I155">
            <v>93.200406999999998</v>
          </cell>
          <cell r="J155">
            <v>88.531002000000001</v>
          </cell>
          <cell r="K155">
            <v>84.318812000000008</v>
          </cell>
          <cell r="L155">
            <v>106.342564</v>
          </cell>
          <cell r="M155">
            <v>137.47503500000002</v>
          </cell>
          <cell r="N155">
            <v>107.37635599999999</v>
          </cell>
          <cell r="O155">
            <v>139.64746000000002</v>
          </cell>
          <cell r="P155">
            <v>0</v>
          </cell>
          <cell r="Q155">
            <v>0</v>
          </cell>
        </row>
        <row r="156">
          <cell r="C156" t="str">
            <v>6-22160</v>
          </cell>
          <cell r="D156" t="str">
            <v>TSCS - International - Sbjct to VAT</v>
          </cell>
          <cell r="F156">
            <v>170.34713299999999</v>
          </cell>
          <cell r="G156">
            <v>107.680263</v>
          </cell>
          <cell r="H156">
            <v>93.361416999999989</v>
          </cell>
          <cell r="I156">
            <v>93.200406999999998</v>
          </cell>
          <cell r="J156">
            <v>88.531002000000001</v>
          </cell>
          <cell r="K156">
            <v>84.318812000000008</v>
          </cell>
          <cell r="L156">
            <v>106.342564</v>
          </cell>
          <cell r="M156">
            <v>137.47503500000002</v>
          </cell>
          <cell r="N156">
            <v>107.37635599999999</v>
          </cell>
          <cell r="O156">
            <v>139.64746000000002</v>
          </cell>
          <cell r="P156">
            <v>0</v>
          </cell>
          <cell r="Q156">
            <v>0</v>
          </cell>
        </row>
        <row r="157">
          <cell r="C157" t="str">
            <v>6-22170</v>
          </cell>
          <cell r="D157" t="str">
            <v>TSCS - Domestic - Sbjct to VAT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9">
          <cell r="C159" t="str">
            <v>6-22200</v>
          </cell>
          <cell r="D159" t="str">
            <v>Travel Related Services Silver - Sbjct to VAT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C160" t="str">
            <v>6-22245</v>
          </cell>
          <cell r="D160" t="str">
            <v>TRSS - Domestic - Sbjct to VAT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2">
          <cell r="C162" t="str">
            <v>6-22250</v>
          </cell>
          <cell r="D162" t="str">
            <v xml:space="preserve">Security/Staff Request Silver </v>
          </cell>
          <cell r="F162">
            <v>1286.787865</v>
          </cell>
          <cell r="G162">
            <v>604.60735999999997</v>
          </cell>
          <cell r="H162">
            <v>376.43974000000003</v>
          </cell>
          <cell r="I162">
            <v>978.50017200000002</v>
          </cell>
          <cell r="J162">
            <v>632.5246350000001</v>
          </cell>
          <cell r="K162">
            <v>703.72409599999992</v>
          </cell>
          <cell r="L162">
            <v>617.48993600000006</v>
          </cell>
          <cell r="M162">
            <v>816.94826400000011</v>
          </cell>
          <cell r="N162">
            <v>659.51200600000004</v>
          </cell>
          <cell r="O162">
            <v>799.13294699999994</v>
          </cell>
          <cell r="P162">
            <v>0</v>
          </cell>
          <cell r="Q162">
            <v>0</v>
          </cell>
        </row>
        <row r="163">
          <cell r="C163" t="str">
            <v>6-22260</v>
          </cell>
          <cell r="D163" t="str">
            <v>SRS - International - Silver</v>
          </cell>
          <cell r="F163">
            <v>1281.3878649999999</v>
          </cell>
          <cell r="G163">
            <v>599.80736000000002</v>
          </cell>
          <cell r="H163">
            <v>327.67714000000001</v>
          </cell>
          <cell r="I163">
            <v>974.60017200000004</v>
          </cell>
          <cell r="J163">
            <v>632.5246350000001</v>
          </cell>
          <cell r="K163">
            <v>699.82409599999994</v>
          </cell>
          <cell r="L163">
            <v>613.28993600000001</v>
          </cell>
          <cell r="M163">
            <v>816.94826400000011</v>
          </cell>
          <cell r="N163">
            <v>655.312006</v>
          </cell>
          <cell r="O163">
            <v>794.9329469999999</v>
          </cell>
          <cell r="P163">
            <v>0</v>
          </cell>
          <cell r="Q163">
            <v>0</v>
          </cell>
        </row>
        <row r="164">
          <cell r="C164" t="str">
            <v>6-22270</v>
          </cell>
          <cell r="D164" t="str">
            <v>SRS - Domestic - Sbjct to VAT</v>
          </cell>
          <cell r="F164">
            <v>5.4</v>
          </cell>
          <cell r="G164">
            <v>4.8</v>
          </cell>
          <cell r="H164">
            <v>48.762599999999999</v>
          </cell>
          <cell r="I164">
            <v>3.9</v>
          </cell>
          <cell r="J164">
            <v>0</v>
          </cell>
          <cell r="K164">
            <v>3.9</v>
          </cell>
          <cell r="L164">
            <v>4.2</v>
          </cell>
          <cell r="M164">
            <v>0</v>
          </cell>
          <cell r="N164">
            <v>4.2</v>
          </cell>
          <cell r="O164">
            <v>4.2</v>
          </cell>
          <cell r="P164">
            <v>0</v>
          </cell>
          <cell r="Q164">
            <v>0</v>
          </cell>
        </row>
        <row r="166">
          <cell r="C166" t="str">
            <v>6-22300</v>
          </cell>
          <cell r="D166" t="str">
            <v>Security Services Silver</v>
          </cell>
          <cell r="F166">
            <v>1046.2264659999998</v>
          </cell>
          <cell r="G166">
            <v>833.40483400000016</v>
          </cell>
          <cell r="H166">
            <v>921.60030899999981</v>
          </cell>
          <cell r="I166">
            <v>900.21402399999988</v>
          </cell>
          <cell r="J166">
            <v>947.51561499999991</v>
          </cell>
          <cell r="K166">
            <v>923.73980499999993</v>
          </cell>
          <cell r="L166">
            <v>1035.3407869999999</v>
          </cell>
          <cell r="M166">
            <v>995.65785799999992</v>
          </cell>
          <cell r="N166">
            <v>957.39665400000001</v>
          </cell>
          <cell r="O166">
            <v>968.72078199999999</v>
          </cell>
          <cell r="P166">
            <v>0</v>
          </cell>
          <cell r="Q166">
            <v>0</v>
          </cell>
        </row>
        <row r="167">
          <cell r="C167" t="str">
            <v>6-22310</v>
          </cell>
          <cell r="D167" t="str">
            <v>SSS - International - Silver</v>
          </cell>
          <cell r="F167">
            <v>1046.2264659999998</v>
          </cell>
          <cell r="G167">
            <v>833.40483400000016</v>
          </cell>
          <cell r="H167">
            <v>921.60030899999981</v>
          </cell>
          <cell r="I167">
            <v>900.21402399999988</v>
          </cell>
          <cell r="J167">
            <v>947.51561499999991</v>
          </cell>
          <cell r="K167">
            <v>923.73980499999993</v>
          </cell>
          <cell r="L167">
            <v>1035.3407869999999</v>
          </cell>
          <cell r="M167">
            <v>995.65785799999992</v>
          </cell>
          <cell r="N167">
            <v>957.39665400000001</v>
          </cell>
          <cell r="O167">
            <v>968.72078199999999</v>
          </cell>
          <cell r="P167">
            <v>0</v>
          </cell>
          <cell r="Q167">
            <v>0</v>
          </cell>
        </row>
        <row r="168">
          <cell r="C168" t="str">
            <v>6-22320</v>
          </cell>
          <cell r="D168" t="str">
            <v>SSS - Domestic - Sbjct to VAT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70">
          <cell r="C170" t="str">
            <v>6-22350</v>
          </cell>
          <cell r="D170" t="str">
            <v>Baggage Delivery Services Silver - Sbjct to VAT</v>
          </cell>
          <cell r="F170">
            <v>109.84588500000001</v>
          </cell>
          <cell r="G170">
            <v>50.992820000000009</v>
          </cell>
          <cell r="H170">
            <v>48.663535000000003</v>
          </cell>
          <cell r="I170">
            <v>59.160825000000003</v>
          </cell>
          <cell r="J170">
            <v>64.355400000000003</v>
          </cell>
          <cell r="K170">
            <v>44.929580000000001</v>
          </cell>
          <cell r="L170">
            <v>95.088785000000001</v>
          </cell>
          <cell r="M170">
            <v>-2.2825849999999992</v>
          </cell>
          <cell r="N170">
            <v>6.6215100000000007</v>
          </cell>
          <cell r="O170">
            <v>13.456620000000001</v>
          </cell>
          <cell r="P170">
            <v>0</v>
          </cell>
          <cell r="Q170">
            <v>0</v>
          </cell>
        </row>
        <row r="171">
          <cell r="C171" t="str">
            <v>6-22360</v>
          </cell>
          <cell r="D171" t="str">
            <v>BDSS - International - Sbjct to VAT</v>
          </cell>
          <cell r="F171">
            <v>109.84588500000001</v>
          </cell>
          <cell r="G171">
            <v>50.992820000000009</v>
          </cell>
          <cell r="H171">
            <v>48.663535000000003</v>
          </cell>
          <cell r="I171">
            <v>59.160825000000003</v>
          </cell>
          <cell r="J171">
            <v>60.824149999999996</v>
          </cell>
          <cell r="K171">
            <v>44.929580000000001</v>
          </cell>
          <cell r="L171">
            <v>95.088785000000001</v>
          </cell>
          <cell r="M171">
            <v>-2.2825849999999992</v>
          </cell>
          <cell r="N171">
            <v>6.6215100000000007</v>
          </cell>
          <cell r="O171">
            <v>13.456620000000001</v>
          </cell>
          <cell r="P171">
            <v>0</v>
          </cell>
          <cell r="Q171">
            <v>0</v>
          </cell>
        </row>
        <row r="172">
          <cell r="C172" t="str">
            <v>6-22370</v>
          </cell>
          <cell r="D172" t="str">
            <v>BDSS - Domestic - Sbjct to VAT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3.53125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</row>
        <row r="174">
          <cell r="C174" t="str">
            <v>6-22400</v>
          </cell>
          <cell r="D174" t="str">
            <v xml:space="preserve">Meet and Assist Silver </v>
          </cell>
          <cell r="F174">
            <v>62.220876000000004</v>
          </cell>
          <cell r="G174">
            <v>54.136328999999996</v>
          </cell>
          <cell r="H174">
            <v>53.648544999999991</v>
          </cell>
          <cell r="I174">
            <v>44.500525000000003</v>
          </cell>
          <cell r="J174">
            <v>57.001999999999988</v>
          </cell>
          <cell r="K174">
            <v>51.041823000000008</v>
          </cell>
          <cell r="L174">
            <v>52.852063999999999</v>
          </cell>
          <cell r="M174">
            <v>36.290898000000006</v>
          </cell>
          <cell r="N174">
            <v>47.426637000000014</v>
          </cell>
          <cell r="O174">
            <v>76.728545000000011</v>
          </cell>
          <cell r="P174">
            <v>0</v>
          </cell>
          <cell r="Q174">
            <v>0</v>
          </cell>
        </row>
        <row r="175">
          <cell r="C175" t="str">
            <v>6-22410</v>
          </cell>
          <cell r="D175" t="str">
            <v>MAS - International</v>
          </cell>
          <cell r="F175">
            <v>55.720876000000004</v>
          </cell>
          <cell r="G175">
            <v>55.063601999999996</v>
          </cell>
          <cell r="H175">
            <v>50.148999999999994</v>
          </cell>
          <cell r="I175">
            <v>42.312344000000003</v>
          </cell>
          <cell r="J175">
            <v>56.564999999999991</v>
          </cell>
          <cell r="K175">
            <v>50.755459000000009</v>
          </cell>
          <cell r="L175">
            <v>50.636609</v>
          </cell>
          <cell r="M175">
            <v>34.869080000000004</v>
          </cell>
          <cell r="N175">
            <v>42.803000000000011</v>
          </cell>
          <cell r="O175">
            <v>75.774000000000015</v>
          </cell>
          <cell r="P175">
            <v>0</v>
          </cell>
          <cell r="Q175">
            <v>0</v>
          </cell>
        </row>
        <row r="176">
          <cell r="C176" t="str">
            <v>6-22420</v>
          </cell>
          <cell r="D176" t="str">
            <v>MAS - Domestic - Sbjct to VAT</v>
          </cell>
          <cell r="F176">
            <v>0</v>
          </cell>
          <cell r="G176">
            <v>0</v>
          </cell>
          <cell r="H176">
            <v>0.14000000000000001</v>
          </cell>
          <cell r="I176">
            <v>7.0000000000000007E-2</v>
          </cell>
          <cell r="J176">
            <v>0</v>
          </cell>
          <cell r="K176">
            <v>0</v>
          </cell>
          <cell r="L176">
            <v>0.42000000000000004</v>
          </cell>
          <cell r="M176">
            <v>0.14000000000000001</v>
          </cell>
          <cell r="N176">
            <v>0.43</v>
          </cell>
          <cell r="O176">
            <v>0</v>
          </cell>
          <cell r="P176">
            <v>0</v>
          </cell>
          <cell r="Q176">
            <v>0</v>
          </cell>
        </row>
        <row r="177">
          <cell r="C177" t="str">
            <v>6-22430</v>
          </cell>
          <cell r="D177" t="str">
            <v>MAS - ASA - Product</v>
          </cell>
          <cell r="F177">
            <v>6.5</v>
          </cell>
          <cell r="G177">
            <v>-0.92727300000000001</v>
          </cell>
          <cell r="H177">
            <v>3.3595450000000002</v>
          </cell>
          <cell r="I177">
            <v>2.1181809999999999</v>
          </cell>
          <cell r="J177">
            <v>0.43699999999999972</v>
          </cell>
          <cell r="K177">
            <v>0.28636400000000001</v>
          </cell>
          <cell r="L177">
            <v>1.795455</v>
          </cell>
          <cell r="M177">
            <v>1.2818179999999999</v>
          </cell>
          <cell r="N177">
            <v>4.1936369999999998</v>
          </cell>
          <cell r="O177">
            <v>0.95454499999999998</v>
          </cell>
          <cell r="P177">
            <v>0</v>
          </cell>
          <cell r="Q177">
            <v>0</v>
          </cell>
        </row>
        <row r="178">
          <cell r="C178" t="str">
            <v>6-22445</v>
          </cell>
          <cell r="D178" t="str">
            <v>MAS - Charter Flight International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80">
          <cell r="C180" t="str">
            <v>6-22450</v>
          </cell>
          <cell r="D180" t="str">
            <v>Disbursement Silver - Sbjct to VAT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C181" t="str">
            <v>6-22460</v>
          </cell>
          <cell r="D181" t="str">
            <v>DS - International - Sbjct to VAT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C182" t="str">
            <v>6-22470</v>
          </cell>
          <cell r="D182" t="str">
            <v>DS - Domestic - Sbjct to VAT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C183" t="str">
            <v>6-22495</v>
          </cell>
          <cell r="D183" t="str">
            <v>DS - Charter Flight International - Sbjct to VAT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5">
          <cell r="C185" t="str">
            <v>6-22500</v>
          </cell>
          <cell r="D185" t="str">
            <v>Surcharge Silver - Sbjct to VAT</v>
          </cell>
          <cell r="F185">
            <v>138.25619100000006</v>
          </cell>
          <cell r="G185">
            <v>55.449313999999994</v>
          </cell>
          <cell r="H185">
            <v>66.343446000000014</v>
          </cell>
          <cell r="I185">
            <v>165.25643200000002</v>
          </cell>
          <cell r="J185">
            <v>85.562915000000004</v>
          </cell>
          <cell r="K185">
            <v>71.223706000000007</v>
          </cell>
          <cell r="L185">
            <v>89.013168000000007</v>
          </cell>
          <cell r="M185">
            <v>69.782162</v>
          </cell>
          <cell r="N185">
            <v>62.144874999999999</v>
          </cell>
          <cell r="O185">
            <v>90.115796000000003</v>
          </cell>
          <cell r="P185">
            <v>0</v>
          </cell>
          <cell r="Q185">
            <v>0</v>
          </cell>
        </row>
        <row r="186">
          <cell r="C186" t="str">
            <v>6-22510</v>
          </cell>
          <cell r="D186" t="str">
            <v>Surcharge Silver - Sbjct to VAT</v>
          </cell>
          <cell r="F186">
            <v>138.25619100000006</v>
          </cell>
          <cell r="G186">
            <v>55.449313999999994</v>
          </cell>
          <cell r="H186">
            <v>66.343446000000014</v>
          </cell>
          <cell r="I186">
            <v>165.25643200000002</v>
          </cell>
          <cell r="J186">
            <v>85.562915000000004</v>
          </cell>
          <cell r="K186">
            <v>71.223706000000007</v>
          </cell>
          <cell r="L186">
            <v>89.013168000000007</v>
          </cell>
          <cell r="M186">
            <v>69.782162</v>
          </cell>
          <cell r="N186">
            <v>62.144874999999999</v>
          </cell>
          <cell r="O186">
            <v>90.115796000000003</v>
          </cell>
          <cell r="P186">
            <v>0</v>
          </cell>
          <cell r="Q186">
            <v>0</v>
          </cell>
        </row>
        <row r="188">
          <cell r="C188" t="str">
            <v>6-22550</v>
          </cell>
          <cell r="D188" t="str">
            <v>EBT Commission Silver - Sbjct to VAT</v>
          </cell>
          <cell r="F188">
            <v>6.1529999999999996</v>
          </cell>
          <cell r="G188">
            <v>5.2050000000000001</v>
          </cell>
          <cell r="H188">
            <v>8.3051399999999997</v>
          </cell>
          <cell r="I188">
            <v>3.3810000000000002</v>
          </cell>
          <cell r="J188">
            <v>4.0705</v>
          </cell>
          <cell r="K188">
            <v>4.1265000000000001</v>
          </cell>
          <cell r="L188">
            <v>5.4634999999999998</v>
          </cell>
          <cell r="M188">
            <v>7.0805000000000007</v>
          </cell>
          <cell r="N188">
            <v>6.8557620000000004</v>
          </cell>
          <cell r="O188">
            <v>3.8325</v>
          </cell>
          <cell r="P188">
            <v>0</v>
          </cell>
          <cell r="Q188">
            <v>0</v>
          </cell>
        </row>
        <row r="189">
          <cell r="C189" t="str">
            <v>6-22560</v>
          </cell>
          <cell r="D189" t="str">
            <v>EBT Commission Silver - Sbjct to VAT</v>
          </cell>
          <cell r="F189">
            <v>6.1529999999999996</v>
          </cell>
          <cell r="G189">
            <v>5.2050000000000001</v>
          </cell>
          <cell r="H189">
            <v>8.3051399999999997</v>
          </cell>
          <cell r="I189">
            <v>3.3810000000000002</v>
          </cell>
          <cell r="J189">
            <v>4.0705</v>
          </cell>
          <cell r="K189">
            <v>4.1265000000000001</v>
          </cell>
          <cell r="L189">
            <v>5.4634999999999998</v>
          </cell>
          <cell r="M189">
            <v>7.0805000000000007</v>
          </cell>
          <cell r="N189">
            <v>6.8557620000000004</v>
          </cell>
          <cell r="O189">
            <v>3.8325</v>
          </cell>
          <cell r="P189">
            <v>0</v>
          </cell>
          <cell r="Q189">
            <v>0</v>
          </cell>
        </row>
        <row r="191">
          <cell r="C191" t="str">
            <v>6-22600</v>
          </cell>
          <cell r="D191" t="str">
            <v>Prior. Check-In Lou. - Silver</v>
          </cell>
          <cell r="F191">
            <v>0.432</v>
          </cell>
          <cell r="G191">
            <v>20.784504000000002</v>
          </cell>
          <cell r="H191">
            <v>12.78912</v>
          </cell>
          <cell r="I191">
            <v>21.552402000000001</v>
          </cell>
          <cell r="J191">
            <v>1.296</v>
          </cell>
          <cell r="K191">
            <v>0.86399999999999999</v>
          </cell>
          <cell r="L191">
            <v>1.296</v>
          </cell>
          <cell r="M191">
            <v>0.216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C192" t="str">
            <v>6-22610</v>
          </cell>
          <cell r="D192" t="str">
            <v>Prior. Check-In Lou. - Silver - Sbjct to VAT</v>
          </cell>
          <cell r="F192">
            <v>0.432</v>
          </cell>
          <cell r="G192">
            <v>0.216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C193" t="str">
            <v>6-22620</v>
          </cell>
          <cell r="D193" t="str">
            <v>Prior. Check-In Lou. - Silver - Non Sbjct to VAT</v>
          </cell>
          <cell r="F193">
            <v>0</v>
          </cell>
          <cell r="G193">
            <v>20.568504000000001</v>
          </cell>
          <cell r="H193">
            <v>12.78912</v>
          </cell>
          <cell r="I193">
            <v>21.552402000000001</v>
          </cell>
          <cell r="J193">
            <v>1.296</v>
          </cell>
          <cell r="K193">
            <v>0.86399999999999999</v>
          </cell>
          <cell r="L193">
            <v>1.296</v>
          </cell>
          <cell r="M193">
            <v>0.216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5">
          <cell r="C195" t="str">
            <v>6-22650</v>
          </cell>
          <cell r="D195" t="str">
            <v>Avio Bridge Hdl. - Premier - Subject to VAT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C196" t="str">
            <v>6-22660</v>
          </cell>
          <cell r="D196" t="str">
            <v>Avio Bridge Hdl. - Premier - Subject to VAT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8">
          <cell r="C198" t="str">
            <v>6-22950</v>
          </cell>
          <cell r="D198" t="str">
            <v>Others Silver - Sbjct to VAT</v>
          </cell>
          <cell r="F198">
            <v>541.291247</v>
          </cell>
          <cell r="G198">
            <v>157.63229100000001</v>
          </cell>
          <cell r="H198">
            <v>308.40407400000004</v>
          </cell>
          <cell r="I198">
            <v>226.50548299999997</v>
          </cell>
          <cell r="J198">
            <v>138.676581</v>
          </cell>
          <cell r="K198">
            <v>218.15419700000001</v>
          </cell>
          <cell r="L198">
            <v>179.79139100000003</v>
          </cell>
          <cell r="M198">
            <v>140.83983699999999</v>
          </cell>
          <cell r="N198">
            <v>120.12777700000001</v>
          </cell>
          <cell r="O198">
            <v>113.489964</v>
          </cell>
          <cell r="P198">
            <v>0</v>
          </cell>
          <cell r="Q198">
            <v>0</v>
          </cell>
        </row>
        <row r="199">
          <cell r="C199" t="str">
            <v>6-22960</v>
          </cell>
          <cell r="D199" t="str">
            <v>OS - International - Sbjct to VAT</v>
          </cell>
          <cell r="F199">
            <v>428.80671100000001</v>
          </cell>
          <cell r="G199">
            <v>66.699090999999996</v>
          </cell>
          <cell r="H199">
            <v>252.63967400000001</v>
          </cell>
          <cell r="I199">
            <v>165.46838299999999</v>
          </cell>
          <cell r="J199">
            <v>136.01718099999999</v>
          </cell>
          <cell r="K199">
            <v>213.58149700000001</v>
          </cell>
          <cell r="L199">
            <v>105.31909100000001</v>
          </cell>
          <cell r="M199">
            <v>66.562137000000007</v>
          </cell>
          <cell r="N199">
            <v>67.181977000000003</v>
          </cell>
          <cell r="O199">
            <v>37.185455000000005</v>
          </cell>
          <cell r="P199">
            <v>0</v>
          </cell>
          <cell r="Q199">
            <v>0</v>
          </cell>
        </row>
        <row r="200">
          <cell r="C200" t="str">
            <v>6-22970</v>
          </cell>
          <cell r="D200" t="str">
            <v xml:space="preserve">OS - Domestic - Sbjct to VAT </v>
          </cell>
          <cell r="F200">
            <v>109.811136</v>
          </cell>
          <cell r="G200">
            <v>88.266800000000003</v>
          </cell>
          <cell r="H200">
            <v>53.1</v>
          </cell>
          <cell r="I200">
            <v>45.939</v>
          </cell>
          <cell r="J200">
            <v>0</v>
          </cell>
          <cell r="K200">
            <v>14.351000000000001</v>
          </cell>
          <cell r="L200">
            <v>71.808500000000009</v>
          </cell>
          <cell r="M200">
            <v>71.608499999999992</v>
          </cell>
          <cell r="N200">
            <v>50.285000000000004</v>
          </cell>
          <cell r="O200">
            <v>73.600909000000001</v>
          </cell>
          <cell r="P200">
            <v>0</v>
          </cell>
          <cell r="Q200">
            <v>0</v>
          </cell>
        </row>
        <row r="201">
          <cell r="C201" t="str">
            <v>6-22995</v>
          </cell>
          <cell r="D201" t="str">
            <v xml:space="preserve">OS - Charter Flight International - Sbjct to VAT </v>
          </cell>
          <cell r="F201">
            <v>2.6734</v>
          </cell>
          <cell r="G201">
            <v>2.6663999999999999</v>
          </cell>
          <cell r="H201">
            <v>2.6644000000000001</v>
          </cell>
          <cell r="I201">
            <v>15.098099999999999</v>
          </cell>
          <cell r="J201">
            <v>2.6594000000000002</v>
          </cell>
          <cell r="K201">
            <v>-9.7782999999999998</v>
          </cell>
          <cell r="L201">
            <v>2.6638000000000002</v>
          </cell>
          <cell r="M201">
            <v>2.6692</v>
          </cell>
          <cell r="N201">
            <v>2.6608000000000001</v>
          </cell>
          <cell r="O201">
            <v>2.7035999999999998</v>
          </cell>
          <cell r="P201">
            <v>0</v>
          </cell>
          <cell r="Q201">
            <v>0</v>
          </cell>
        </row>
        <row r="202">
          <cell r="C202" t="str">
            <v>6-22996</v>
          </cell>
          <cell r="D202" t="str">
            <v xml:space="preserve">OS - Training - Learning Center 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4">
          <cell r="C204">
            <v>61300</v>
          </cell>
          <cell r="D204" t="str">
            <v>OR - Lounge</v>
          </cell>
          <cell r="F204">
            <v>8061.500657999999</v>
          </cell>
          <cell r="G204">
            <v>7327.6846619999997</v>
          </cell>
          <cell r="H204">
            <v>8365.2237320000004</v>
          </cell>
          <cell r="I204">
            <v>8634.4973370000007</v>
          </cell>
          <cell r="J204">
            <v>8898.3719340000007</v>
          </cell>
          <cell r="K204">
            <v>9306.2470080000003</v>
          </cell>
          <cell r="L204">
            <v>9008.9633209999993</v>
          </cell>
          <cell r="M204">
            <v>10384.250467999998</v>
          </cell>
          <cell r="N204">
            <v>9142.2895599999993</v>
          </cell>
          <cell r="O204">
            <v>8571.7312540000003</v>
          </cell>
          <cell r="P204">
            <v>0</v>
          </cell>
          <cell r="Q204">
            <v>0</v>
          </cell>
        </row>
        <row r="206">
          <cell r="C206" t="str">
            <v>6-30000</v>
          </cell>
          <cell r="D206" t="str">
            <v>Bussiness Class Lounge</v>
          </cell>
          <cell r="F206">
            <v>8061.500657999999</v>
          </cell>
          <cell r="G206">
            <v>7327.6846619999997</v>
          </cell>
          <cell r="H206">
            <v>8365.2237320000004</v>
          </cell>
          <cell r="I206">
            <v>8634.4973370000007</v>
          </cell>
          <cell r="J206">
            <v>8898.3719340000007</v>
          </cell>
          <cell r="K206">
            <v>9306.2470080000003</v>
          </cell>
          <cell r="L206">
            <v>9008.9633209999993</v>
          </cell>
          <cell r="M206">
            <v>10384.250467999998</v>
          </cell>
          <cell r="N206">
            <v>9142.2895599999993</v>
          </cell>
          <cell r="O206">
            <v>8571.7312540000003</v>
          </cell>
          <cell r="P206">
            <v>0</v>
          </cell>
          <cell r="Q206">
            <v>0</v>
          </cell>
        </row>
        <row r="208">
          <cell r="C208" t="str">
            <v>6-31000</v>
          </cell>
          <cell r="D208" t="str">
            <v>Bussiness Class Lounge Esplanade</v>
          </cell>
          <cell r="F208">
            <v>1184.162</v>
          </cell>
          <cell r="G208">
            <v>1350.222</v>
          </cell>
          <cell r="H208">
            <v>1737.1179999999999</v>
          </cell>
          <cell r="I208">
            <v>1504.3969999999999</v>
          </cell>
          <cell r="J208">
            <v>1623.4259999999999</v>
          </cell>
          <cell r="K208">
            <v>1725.68</v>
          </cell>
          <cell r="L208">
            <v>1383.09</v>
          </cell>
          <cell r="M208">
            <v>1682.462</v>
          </cell>
          <cell r="N208">
            <v>1662.3</v>
          </cell>
          <cell r="O208">
            <v>1613.8140000000001</v>
          </cell>
          <cell r="P208">
            <v>0</v>
          </cell>
          <cell r="Q208">
            <v>0</v>
          </cell>
        </row>
        <row r="209">
          <cell r="C209" t="str">
            <v>6-31100</v>
          </cell>
          <cell r="D209" t="str">
            <v>BCLE - International</v>
          </cell>
          <cell r="F209">
            <v>1184.162</v>
          </cell>
          <cell r="G209">
            <v>1350.222</v>
          </cell>
          <cell r="H209">
            <v>1737.1179999999999</v>
          </cell>
          <cell r="I209">
            <v>1504.3969999999999</v>
          </cell>
          <cell r="J209">
            <v>1623.4259999999999</v>
          </cell>
          <cell r="K209">
            <v>1725.68</v>
          </cell>
          <cell r="L209">
            <v>1383.09</v>
          </cell>
          <cell r="M209">
            <v>1682.462</v>
          </cell>
          <cell r="N209">
            <v>1662.3</v>
          </cell>
          <cell r="O209">
            <v>1613.8140000000001</v>
          </cell>
          <cell r="P209">
            <v>0</v>
          </cell>
          <cell r="Q209">
            <v>0</v>
          </cell>
        </row>
        <row r="210">
          <cell r="C210" t="str">
            <v>6-31120</v>
          </cell>
          <cell r="D210" t="str">
            <v>BCLE - International Non JCC - Sbjct to VAT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2">
          <cell r="C212" t="str">
            <v>6-32000</v>
          </cell>
          <cell r="D212" t="str">
            <v>Bussiness Class Lounge Premier</v>
          </cell>
          <cell r="F212">
            <v>6832.0659309999992</v>
          </cell>
          <cell r="G212">
            <v>5858.9456099999998</v>
          </cell>
          <cell r="H212">
            <v>6640.3459190000003</v>
          </cell>
          <cell r="I212">
            <v>7036.224929</v>
          </cell>
          <cell r="J212">
            <v>7235.3241160000007</v>
          </cell>
          <cell r="K212">
            <v>7247.6748720000005</v>
          </cell>
          <cell r="L212">
            <v>7536.3605939999998</v>
          </cell>
          <cell r="M212">
            <v>8656.8139229999997</v>
          </cell>
          <cell r="N212">
            <v>7433.8441050000001</v>
          </cell>
          <cell r="O212">
            <v>6887.4590730000009</v>
          </cell>
          <cell r="P212">
            <v>0</v>
          </cell>
          <cell r="Q212">
            <v>0</v>
          </cell>
        </row>
        <row r="213">
          <cell r="C213" t="str">
            <v>6-32100</v>
          </cell>
          <cell r="D213" t="str">
            <v>BCLP - International</v>
          </cell>
          <cell r="F213">
            <v>1195.8545159999999</v>
          </cell>
          <cell r="G213">
            <v>1410.0885930000002</v>
          </cell>
          <cell r="H213">
            <v>1691.5347870000001</v>
          </cell>
          <cell r="I213">
            <v>1543.5618190000002</v>
          </cell>
          <cell r="J213">
            <v>1710.9933369999999</v>
          </cell>
          <cell r="K213">
            <v>1622.9268849999999</v>
          </cell>
          <cell r="L213">
            <v>1374.1921549999997</v>
          </cell>
          <cell r="M213">
            <v>1855.8439999999998</v>
          </cell>
          <cell r="N213">
            <v>1775.1800050000002</v>
          </cell>
          <cell r="O213">
            <v>1696.0090229999998</v>
          </cell>
          <cell r="P213">
            <v>0</v>
          </cell>
          <cell r="Q213">
            <v>0</v>
          </cell>
        </row>
        <row r="214">
          <cell r="C214" t="str">
            <v>6-32105</v>
          </cell>
          <cell r="D214" t="str">
            <v>BCLP - Charter - International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C215" t="str">
            <v>6-32110</v>
          </cell>
          <cell r="D215" t="str">
            <v>BCLP - International Non Airline</v>
          </cell>
          <cell r="F215">
            <v>5577.1292389999999</v>
          </cell>
          <cell r="G215">
            <v>4203.9180769999994</v>
          </cell>
          <cell r="H215">
            <v>4654.1486569999997</v>
          </cell>
          <cell r="I215">
            <v>5492.6631099999995</v>
          </cell>
          <cell r="J215">
            <v>5400.1445950000007</v>
          </cell>
          <cell r="K215">
            <v>5614.5499170000003</v>
          </cell>
          <cell r="L215">
            <v>5726.7955019999999</v>
          </cell>
          <cell r="M215">
            <v>6796.7199230000006</v>
          </cell>
          <cell r="N215">
            <v>5583.0219289999995</v>
          </cell>
          <cell r="O215">
            <v>5131.0827000000008</v>
          </cell>
          <cell r="P215">
            <v>0</v>
          </cell>
          <cell r="Q215">
            <v>0</v>
          </cell>
        </row>
        <row r="216">
          <cell r="C216" t="str">
            <v>6-32120</v>
          </cell>
          <cell r="D216" t="str">
            <v>BCLP - International Non JCC - Sbjct to VAT</v>
          </cell>
          <cell r="F216">
            <v>59.082176000000004</v>
          </cell>
          <cell r="G216">
            <v>244.93894</v>
          </cell>
          <cell r="H216">
            <v>294.66247500000003</v>
          </cell>
          <cell r="I216">
            <v>0</v>
          </cell>
          <cell r="J216">
            <v>124.18618400000001</v>
          </cell>
          <cell r="K216">
            <v>10.19807</v>
          </cell>
          <cell r="L216">
            <v>435.37293699999998</v>
          </cell>
          <cell r="M216">
            <v>4.25</v>
          </cell>
          <cell r="N216">
            <v>75.642171000000005</v>
          </cell>
          <cell r="O216">
            <v>60.367350000000002</v>
          </cell>
          <cell r="P216">
            <v>0</v>
          </cell>
          <cell r="Q216">
            <v>0</v>
          </cell>
        </row>
        <row r="218">
          <cell r="C218" t="str">
            <v>6-32500</v>
          </cell>
          <cell r="D218" t="str">
            <v>Bussiness Class Lounge - VOA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C219" t="str">
            <v>6-32511</v>
          </cell>
          <cell r="D219" t="str">
            <v>Bussiness Class Lounge - VOA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1">
          <cell r="C221" t="str">
            <v>6-32900</v>
          </cell>
          <cell r="D221" t="str">
            <v>Bussiness Class Lounge - Silver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C222" t="str">
            <v>6-32911</v>
          </cell>
          <cell r="D222" t="str">
            <v>Bussiness Class Lounge - Silver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4">
          <cell r="C224" t="str">
            <v>6-33000</v>
          </cell>
          <cell r="D224" t="str">
            <v>Bussiness Class Lounge - Others</v>
          </cell>
          <cell r="F224">
            <v>45.272727000000003</v>
          </cell>
          <cell r="G224">
            <v>118.51705200000001</v>
          </cell>
          <cell r="H224">
            <v>-12.240186999999992</v>
          </cell>
          <cell r="I224">
            <v>93.875407999999993</v>
          </cell>
          <cell r="J224">
            <v>39.621817999999998</v>
          </cell>
          <cell r="K224">
            <v>332.89213599999999</v>
          </cell>
          <cell r="L224">
            <v>89.512726999999998</v>
          </cell>
          <cell r="M224">
            <v>44.974544999999999</v>
          </cell>
          <cell r="N224">
            <v>46.145454999999998</v>
          </cell>
          <cell r="O224">
            <v>70.458180999999996</v>
          </cell>
          <cell r="P224">
            <v>0</v>
          </cell>
          <cell r="Q224">
            <v>0</v>
          </cell>
        </row>
        <row r="225">
          <cell r="C225" t="str">
            <v>6-33100</v>
          </cell>
          <cell r="D225" t="str">
            <v>BCL-Others - Sbjct to VAT/PHR</v>
          </cell>
          <cell r="F225">
            <v>45.272727000000003</v>
          </cell>
          <cell r="G225">
            <v>118.51705200000001</v>
          </cell>
          <cell r="H225">
            <v>-12.240186999999992</v>
          </cell>
          <cell r="I225">
            <v>93.875407999999993</v>
          </cell>
          <cell r="J225">
            <v>39.621817999999998</v>
          </cell>
          <cell r="K225">
            <v>332.89213599999999</v>
          </cell>
          <cell r="L225">
            <v>89.512726999999998</v>
          </cell>
          <cell r="M225">
            <v>44.974544999999999</v>
          </cell>
          <cell r="N225">
            <v>46.145454999999998</v>
          </cell>
          <cell r="O225">
            <v>70.458180999999996</v>
          </cell>
          <cell r="P225">
            <v>0</v>
          </cell>
          <cell r="Q225">
            <v>0</v>
          </cell>
        </row>
        <row r="227">
          <cell r="C227">
            <v>61400</v>
          </cell>
          <cell r="D227" t="str">
            <v>OR - Cargo Handling</v>
          </cell>
          <cell r="F227">
            <v>57007.315467999993</v>
          </cell>
          <cell r="G227">
            <v>53950.250452999986</v>
          </cell>
          <cell r="H227">
            <v>68178.24620600004</v>
          </cell>
          <cell r="I227">
            <v>73261.231680000012</v>
          </cell>
          <cell r="J227">
            <v>84403.808772000004</v>
          </cell>
          <cell r="K227">
            <v>64815.037794999997</v>
          </cell>
          <cell r="L227">
            <v>76753.776209999982</v>
          </cell>
          <cell r="M227">
            <v>74214.106807000004</v>
          </cell>
          <cell r="N227">
            <v>72444.135231999986</v>
          </cell>
          <cell r="O227">
            <v>77846.995811999994</v>
          </cell>
          <cell r="P227">
            <v>0</v>
          </cell>
          <cell r="Q227">
            <v>0</v>
          </cell>
        </row>
        <row r="229">
          <cell r="C229" t="str">
            <v>6-40000</v>
          </cell>
          <cell r="D229" t="str">
            <v>Cargo Handling Services</v>
          </cell>
          <cell r="F229">
            <v>57007.315467999993</v>
          </cell>
          <cell r="G229">
            <v>53950.250452999986</v>
          </cell>
          <cell r="H229">
            <v>68178.24620600004</v>
          </cell>
          <cell r="I229">
            <v>73261.231680000012</v>
          </cell>
          <cell r="J229">
            <v>84403.808772000004</v>
          </cell>
          <cell r="K229">
            <v>64815.037794999997</v>
          </cell>
          <cell r="L229">
            <v>76753.776209999982</v>
          </cell>
          <cell r="M229">
            <v>74214.106807000004</v>
          </cell>
          <cell r="N229">
            <v>72444.135231999986</v>
          </cell>
          <cell r="O229">
            <v>77846.995811999994</v>
          </cell>
          <cell r="P229">
            <v>0</v>
          </cell>
          <cell r="Q229">
            <v>0</v>
          </cell>
        </row>
        <row r="231">
          <cell r="C231" t="str">
            <v>6-41000</v>
          </cell>
          <cell r="D231" t="str">
            <v>Cargo Services</v>
          </cell>
          <cell r="F231">
            <v>53558.305767999991</v>
          </cell>
          <cell r="G231">
            <v>49941.152241999989</v>
          </cell>
          <cell r="H231">
            <v>64389.313558000038</v>
          </cell>
          <cell r="I231">
            <v>68295.064860000013</v>
          </cell>
          <cell r="J231">
            <v>80366.618044000003</v>
          </cell>
          <cell r="K231">
            <v>61500.264180999999</v>
          </cell>
          <cell r="L231">
            <v>73096.26012799998</v>
          </cell>
          <cell r="M231">
            <v>70489.366110000003</v>
          </cell>
          <cell r="N231">
            <v>68788.183905999991</v>
          </cell>
          <cell r="O231">
            <v>74256.295278999998</v>
          </cell>
          <cell r="P231">
            <v>0</v>
          </cell>
          <cell r="Q231">
            <v>0</v>
          </cell>
        </row>
        <row r="233">
          <cell r="C233" t="str">
            <v>6-41100</v>
          </cell>
          <cell r="D233" t="str">
            <v>Export Handling</v>
          </cell>
          <cell r="F233">
            <v>12505.522899999998</v>
          </cell>
          <cell r="G233">
            <v>12824.141436000002</v>
          </cell>
          <cell r="H233">
            <v>15240.577360000001</v>
          </cell>
          <cell r="I233">
            <v>13304.266361000002</v>
          </cell>
          <cell r="J233">
            <v>13136.404233000003</v>
          </cell>
          <cell r="K233">
            <v>12306.461149000001</v>
          </cell>
          <cell r="L233">
            <v>15320.882714999998</v>
          </cell>
          <cell r="M233">
            <v>15123.963584000001</v>
          </cell>
          <cell r="N233">
            <v>14228.449960999995</v>
          </cell>
          <cell r="O233">
            <v>14097.890482000001</v>
          </cell>
          <cell r="P233">
            <v>0</v>
          </cell>
          <cell r="Q233">
            <v>0</v>
          </cell>
        </row>
        <row r="234">
          <cell r="C234" t="str">
            <v>6-41111</v>
          </cell>
          <cell r="D234" t="str">
            <v xml:space="preserve">EXH - Storage  -  General </v>
          </cell>
          <cell r="F234">
            <v>10542.468751999999</v>
          </cell>
          <cell r="G234">
            <v>10819.967226999999</v>
          </cell>
          <cell r="H234">
            <v>12916.273290000001</v>
          </cell>
          <cell r="I234">
            <v>11133.889251000001</v>
          </cell>
          <cell r="J234">
            <v>11187.075268000002</v>
          </cell>
          <cell r="K234">
            <v>10491.772084</v>
          </cell>
          <cell r="L234">
            <v>13235.853290999998</v>
          </cell>
          <cell r="M234">
            <v>12920.517795999998</v>
          </cell>
          <cell r="N234">
            <v>11607.002902999997</v>
          </cell>
          <cell r="O234">
            <v>11398.889799</v>
          </cell>
          <cell r="P234">
            <v>0</v>
          </cell>
          <cell r="Q234">
            <v>0</v>
          </cell>
        </row>
        <row r="235">
          <cell r="C235" t="str">
            <v>6-41121</v>
          </cell>
          <cell r="D235" t="str">
            <v>EXH - Storage  -  Special</v>
          </cell>
          <cell r="F235">
            <v>148.36988500000001</v>
          </cell>
          <cell r="G235">
            <v>211.92240899999999</v>
          </cell>
          <cell r="H235">
            <v>159.45634000000004</v>
          </cell>
          <cell r="I235">
            <v>157.32078800000002</v>
          </cell>
          <cell r="J235">
            <v>79.066147999999998</v>
          </cell>
          <cell r="K235">
            <v>102.98737999999999</v>
          </cell>
          <cell r="L235">
            <v>120.169804</v>
          </cell>
          <cell r="M235">
            <v>103.25896699999998</v>
          </cell>
          <cell r="N235">
            <v>132.899145</v>
          </cell>
          <cell r="O235">
            <v>191.885311</v>
          </cell>
          <cell r="P235">
            <v>0</v>
          </cell>
          <cell r="Q235">
            <v>0</v>
          </cell>
        </row>
        <row r="236">
          <cell r="C236" t="str">
            <v>6-41131</v>
          </cell>
          <cell r="D236" t="str">
            <v>EXH - Storage  -  Revenue Sharing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589.55016699999987</v>
          </cell>
          <cell r="O236">
            <v>-50.2281329999999</v>
          </cell>
          <cell r="P236">
            <v>0</v>
          </cell>
          <cell r="Q236">
            <v>0</v>
          </cell>
        </row>
        <row r="237">
          <cell r="C237" t="str">
            <v>6-41112</v>
          </cell>
          <cell r="D237" t="str">
            <v>EXH - Handling</v>
          </cell>
          <cell r="F237">
            <v>765.76256599999999</v>
          </cell>
          <cell r="G237">
            <v>832.24822199999994</v>
          </cell>
          <cell r="H237">
            <v>1039.1450039999997</v>
          </cell>
          <cell r="I237">
            <v>949.99332400000014</v>
          </cell>
          <cell r="J237">
            <v>943.96517300000016</v>
          </cell>
          <cell r="K237">
            <v>854.58321400000023</v>
          </cell>
          <cell r="L237">
            <v>851.37928199999988</v>
          </cell>
          <cell r="M237">
            <v>1019.7795219999999</v>
          </cell>
          <cell r="N237">
            <v>855.76314600000001</v>
          </cell>
          <cell r="O237">
            <v>896.45941700000003</v>
          </cell>
          <cell r="P237">
            <v>0</v>
          </cell>
          <cell r="Q237">
            <v>0</v>
          </cell>
        </row>
        <row r="238">
          <cell r="C238" t="str">
            <v>6-41113</v>
          </cell>
          <cell r="D238" t="str">
            <v>EXH - Administration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C239" t="str">
            <v>6-41114</v>
          </cell>
          <cell r="D239" t="str">
            <v>EXH - Document</v>
          </cell>
          <cell r="F239">
            <v>294.52000000000004</v>
          </cell>
          <cell r="G239">
            <v>324.85500000000008</v>
          </cell>
          <cell r="H239">
            <v>376.15999999999997</v>
          </cell>
          <cell r="I239">
            <v>357.57799999999997</v>
          </cell>
          <cell r="J239">
            <v>343.90000000000003</v>
          </cell>
          <cell r="K239">
            <v>279.41999999999996</v>
          </cell>
          <cell r="L239">
            <v>351.24499999999989</v>
          </cell>
          <cell r="M239">
            <v>332.78999999999996</v>
          </cell>
          <cell r="N239">
            <v>313.63999999999987</v>
          </cell>
          <cell r="O239">
            <v>372.7</v>
          </cell>
          <cell r="P239">
            <v>0</v>
          </cell>
          <cell r="Q239">
            <v>0</v>
          </cell>
        </row>
        <row r="240">
          <cell r="C240" t="str">
            <v>6-41132</v>
          </cell>
          <cell r="D240" t="str">
            <v>EXH - Document  -  Revenue Sharing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C241" t="str">
            <v>6-41115</v>
          </cell>
          <cell r="D241" t="str">
            <v>EXH - Materai</v>
          </cell>
          <cell r="F241">
            <v>44.040000000000013</v>
          </cell>
          <cell r="G241">
            <v>44.52000000000001</v>
          </cell>
          <cell r="H241">
            <v>52.530000000000015</v>
          </cell>
          <cell r="I241">
            <v>47.571000000000019</v>
          </cell>
          <cell r="J241">
            <v>46.563000000000024</v>
          </cell>
          <cell r="K241">
            <v>42.936000000000021</v>
          </cell>
          <cell r="L241">
            <v>51.333000000000027</v>
          </cell>
          <cell r="M241">
            <v>49.299000000000028</v>
          </cell>
          <cell r="N241">
            <v>45.786000000000016</v>
          </cell>
          <cell r="O241">
            <v>46.893000000000008</v>
          </cell>
          <cell r="P241">
            <v>0</v>
          </cell>
          <cell r="Q241">
            <v>0</v>
          </cell>
        </row>
        <row r="242">
          <cell r="C242" t="str">
            <v>6-41116</v>
          </cell>
          <cell r="D242" t="str">
            <v>EXH - Charges (X - ray)</v>
          </cell>
          <cell r="F242">
            <v>8.1428630000000002</v>
          </cell>
          <cell r="G242">
            <v>7.0000670000000005</v>
          </cell>
          <cell r="H242">
            <v>10.47667</v>
          </cell>
          <cell r="I242">
            <v>15.980753</v>
          </cell>
          <cell r="J242">
            <v>13.300191</v>
          </cell>
          <cell r="K242">
            <v>0</v>
          </cell>
          <cell r="L242">
            <v>19.877675</v>
          </cell>
          <cell r="M242">
            <v>9.2032979999999984</v>
          </cell>
          <cell r="N242">
            <v>8.3503810000000005</v>
          </cell>
          <cell r="O242">
            <v>10.235177999999999</v>
          </cell>
          <cell r="P242">
            <v>0</v>
          </cell>
          <cell r="Q242">
            <v>0</v>
          </cell>
        </row>
        <row r="243">
          <cell r="C243" t="str">
            <v>6-41117</v>
          </cell>
          <cell r="D243" t="str">
            <v>EXH - NAWB Fee</v>
          </cell>
          <cell r="F243">
            <v>94.749999999999986</v>
          </cell>
          <cell r="G243">
            <v>83.949999999999989</v>
          </cell>
          <cell r="H243">
            <v>99.899999999999935</v>
          </cell>
          <cell r="I243">
            <v>89.999999999999943</v>
          </cell>
          <cell r="J243">
            <v>99.399999999999991</v>
          </cell>
          <cell r="K243">
            <v>82.5</v>
          </cell>
          <cell r="L243">
            <v>87.102499999999978</v>
          </cell>
          <cell r="M243">
            <v>95.402999999999992</v>
          </cell>
          <cell r="N243">
            <v>82.199999999999946</v>
          </cell>
          <cell r="O243">
            <v>96.3</v>
          </cell>
          <cell r="P243">
            <v>0</v>
          </cell>
          <cell r="Q243">
            <v>0</v>
          </cell>
        </row>
        <row r="244">
          <cell r="C244" t="str">
            <v>6-41118</v>
          </cell>
          <cell r="D244" t="str">
            <v>EXH - Charges (X - ray) RA - FAS</v>
          </cell>
          <cell r="F244">
            <v>607.4688339999999</v>
          </cell>
          <cell r="G244">
            <v>499.6785109999999</v>
          </cell>
          <cell r="H244">
            <v>586.63605599999983</v>
          </cell>
          <cell r="I244">
            <v>551.93324500000017</v>
          </cell>
          <cell r="J244">
            <v>423.13445300000001</v>
          </cell>
          <cell r="K244">
            <v>452.26247100000001</v>
          </cell>
          <cell r="L244">
            <v>603.92216300000007</v>
          </cell>
          <cell r="M244">
            <v>593.7120010000001</v>
          </cell>
          <cell r="N244">
            <v>593.25821899999983</v>
          </cell>
          <cell r="O244">
            <v>1134.7559099999999</v>
          </cell>
          <cell r="P244">
            <v>0</v>
          </cell>
          <cell r="Q244">
            <v>0</v>
          </cell>
        </row>
        <row r="246">
          <cell r="C246" t="str">
            <v>6-41200</v>
          </cell>
          <cell r="D246" t="str">
            <v xml:space="preserve">Import Handling </v>
          </cell>
          <cell r="F246">
            <v>37263.430733999994</v>
          </cell>
          <cell r="G246">
            <v>33616.980092999998</v>
          </cell>
          <cell r="H246">
            <v>45313.22126600003</v>
          </cell>
          <cell r="I246">
            <v>50443.244199000015</v>
          </cell>
          <cell r="J246">
            <v>61596.098838000013</v>
          </cell>
          <cell r="K246">
            <v>45039.321871</v>
          </cell>
          <cell r="L246">
            <v>52756.497021999989</v>
          </cell>
          <cell r="M246">
            <v>50913.073983999995</v>
          </cell>
          <cell r="N246">
            <v>49589.204891999987</v>
          </cell>
          <cell r="O246">
            <v>55056.885073999998</v>
          </cell>
          <cell r="P246">
            <v>0</v>
          </cell>
          <cell r="Q246">
            <v>0</v>
          </cell>
        </row>
        <row r="247">
          <cell r="C247" t="str">
            <v>6-41211</v>
          </cell>
          <cell r="D247" t="str">
            <v>IMH - Storage  -  General</v>
          </cell>
          <cell r="F247">
            <v>33481.222390999996</v>
          </cell>
          <cell r="G247">
            <v>29265.221702000003</v>
          </cell>
          <cell r="H247">
            <v>39984.988603000027</v>
          </cell>
          <cell r="I247">
            <v>44933.230048000005</v>
          </cell>
          <cell r="J247">
            <v>54808.342120000016</v>
          </cell>
          <cell r="K247">
            <v>40989.241129000002</v>
          </cell>
          <cell r="L247">
            <v>46903.07310999999</v>
          </cell>
          <cell r="M247">
            <v>45511.237540000002</v>
          </cell>
          <cell r="N247">
            <v>43235.781601999988</v>
          </cell>
          <cell r="O247">
            <v>50792.124269</v>
          </cell>
          <cell r="P247">
            <v>0</v>
          </cell>
          <cell r="Q247">
            <v>0</v>
          </cell>
        </row>
        <row r="248">
          <cell r="C248" t="str">
            <v>6-41221</v>
          </cell>
          <cell r="D248" t="str">
            <v>IMH - Storage  -  Special</v>
          </cell>
          <cell r="F248">
            <v>2391.6787779999995</v>
          </cell>
          <cell r="G248">
            <v>3110.3962140000003</v>
          </cell>
          <cell r="H248">
            <v>3706.7702810000001</v>
          </cell>
          <cell r="I248">
            <v>4009.2381189999996</v>
          </cell>
          <cell r="J248">
            <v>5034.8252789999997</v>
          </cell>
          <cell r="K248">
            <v>2781.5417100000004</v>
          </cell>
          <cell r="L248">
            <v>4489.8103020000008</v>
          </cell>
          <cell r="M248">
            <v>3953.091066</v>
          </cell>
          <cell r="N248">
            <v>3734.9242669999999</v>
          </cell>
          <cell r="O248">
            <v>2549.3125009999994</v>
          </cell>
          <cell r="P248">
            <v>0</v>
          </cell>
          <cell r="Q248">
            <v>0</v>
          </cell>
        </row>
        <row r="249">
          <cell r="C249" t="str">
            <v>6-41231</v>
          </cell>
          <cell r="D249" t="str">
            <v>IMH - Storage  -  Penitipan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</row>
        <row r="250">
          <cell r="C250" t="str">
            <v>6-41232</v>
          </cell>
          <cell r="D250" t="str">
            <v>IMH - Storage - Dwelling Time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</row>
        <row r="251">
          <cell r="C251" t="str">
            <v>6-41233</v>
          </cell>
          <cell r="D251" t="str">
            <v>IMH - Storage - Revenue Sharing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1375.638604</v>
          </cell>
          <cell r="O251">
            <v>183.03880700000002</v>
          </cell>
          <cell r="P251">
            <v>0</v>
          </cell>
          <cell r="Q251">
            <v>0</v>
          </cell>
        </row>
        <row r="252">
          <cell r="C252" t="str">
            <v>6-41212</v>
          </cell>
          <cell r="D252" t="str">
            <v>IMH - Handling</v>
          </cell>
          <cell r="F252">
            <v>729.57749300000046</v>
          </cell>
          <cell r="G252">
            <v>609.94643599999995</v>
          </cell>
          <cell r="H252">
            <v>871.95253299999979</v>
          </cell>
          <cell r="I252">
            <v>885.52137200000016</v>
          </cell>
          <cell r="J252">
            <v>997.50012900000002</v>
          </cell>
          <cell r="K252">
            <v>706.50299699999994</v>
          </cell>
          <cell r="L252">
            <v>662.26371299999994</v>
          </cell>
          <cell r="M252">
            <v>729.16091700000004</v>
          </cell>
          <cell r="N252">
            <v>588.89756700000021</v>
          </cell>
          <cell r="O252">
            <v>725.00208300000008</v>
          </cell>
          <cell r="P252">
            <v>0</v>
          </cell>
          <cell r="Q252">
            <v>0</v>
          </cell>
        </row>
        <row r="253">
          <cell r="C253" t="str">
            <v>6-41213</v>
          </cell>
          <cell r="D253" t="str">
            <v>IMH - Administration</v>
          </cell>
          <cell r="F253">
            <v>0</v>
          </cell>
          <cell r="G253">
            <v>0</v>
          </cell>
          <cell r="H253">
            <v>3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0.02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</row>
        <row r="254">
          <cell r="C254" t="str">
            <v>6-41214</v>
          </cell>
          <cell r="D254" t="str">
            <v>IMH - Document</v>
          </cell>
          <cell r="F254">
            <v>571.70420000000036</v>
          </cell>
          <cell r="G254">
            <v>516.03000000000009</v>
          </cell>
          <cell r="H254">
            <v>636.13500000000033</v>
          </cell>
          <cell r="I254">
            <v>510.9849999999999</v>
          </cell>
          <cell r="J254">
            <v>631.87499999999989</v>
          </cell>
          <cell r="K254">
            <v>482.39499999999981</v>
          </cell>
          <cell r="L254">
            <v>588.01500000000021</v>
          </cell>
          <cell r="M254">
            <v>617.95999999999992</v>
          </cell>
          <cell r="N254">
            <v>556.02499999999998</v>
          </cell>
          <cell r="O254">
            <v>608.49999999999989</v>
          </cell>
          <cell r="P254">
            <v>0</v>
          </cell>
          <cell r="Q254">
            <v>0</v>
          </cell>
        </row>
        <row r="255">
          <cell r="C255" t="str">
            <v>6-41234</v>
          </cell>
          <cell r="D255" t="str">
            <v>IMH - Document - Revenue Sharing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93.256357999999992</v>
          </cell>
          <cell r="P255">
            <v>0</v>
          </cell>
          <cell r="Q255">
            <v>0</v>
          </cell>
        </row>
        <row r="256">
          <cell r="C256" t="str">
            <v>6-41215</v>
          </cell>
          <cell r="D256" t="str">
            <v>IMH - Materai</v>
          </cell>
          <cell r="F256">
            <v>56.847000000000008</v>
          </cell>
          <cell r="G256">
            <v>52.056000000000012</v>
          </cell>
          <cell r="H256">
            <v>68.930999999999997</v>
          </cell>
          <cell r="I256">
            <v>63.956999999999987</v>
          </cell>
          <cell r="J256">
            <v>77.400000000000006</v>
          </cell>
          <cell r="K256">
            <v>54.528000000000006</v>
          </cell>
          <cell r="L256">
            <v>70.068000000000026</v>
          </cell>
          <cell r="M256">
            <v>69.750000000000014</v>
          </cell>
          <cell r="N256">
            <v>61.611000000000018</v>
          </cell>
          <cell r="O256">
            <v>67.866000000000014</v>
          </cell>
          <cell r="P256">
            <v>0</v>
          </cell>
          <cell r="Q256">
            <v>0</v>
          </cell>
        </row>
        <row r="257">
          <cell r="C257" t="str">
            <v>6-41216</v>
          </cell>
          <cell r="D257" t="str">
            <v>IMH - Charges (X - ray)</v>
          </cell>
          <cell r="F257">
            <v>0.60633599999999999</v>
          </cell>
          <cell r="G257">
            <v>24.148837</v>
          </cell>
          <cell r="H257">
            <v>0.532968</v>
          </cell>
          <cell r="I257">
            <v>0.67138200000000003</v>
          </cell>
          <cell r="J257">
            <v>0</v>
          </cell>
          <cell r="K257">
            <v>0</v>
          </cell>
          <cell r="L257">
            <v>0</v>
          </cell>
          <cell r="M257">
            <v>1.121594</v>
          </cell>
          <cell r="N257">
            <v>0.49316399999999999</v>
          </cell>
          <cell r="O257">
            <v>0.24543200000000001</v>
          </cell>
          <cell r="P257">
            <v>0</v>
          </cell>
          <cell r="Q257">
            <v>0</v>
          </cell>
        </row>
        <row r="258">
          <cell r="C258" t="str">
            <v>6-41217</v>
          </cell>
          <cell r="D258" t="str">
            <v>IMH - CT Transport (OB)</v>
          </cell>
          <cell r="F258">
            <v>31.794535999999997</v>
          </cell>
          <cell r="G258">
            <v>39.180904000000005</v>
          </cell>
          <cell r="H258">
            <v>40.910881000000003</v>
          </cell>
          <cell r="I258">
            <v>39.641277999999993</v>
          </cell>
          <cell r="J258">
            <v>46.156310000000012</v>
          </cell>
          <cell r="K258">
            <v>25.113035</v>
          </cell>
          <cell r="L258">
            <v>43.266897000000007</v>
          </cell>
          <cell r="M258">
            <v>30.732867000000002</v>
          </cell>
          <cell r="N258">
            <v>35.833687999999995</v>
          </cell>
          <cell r="O258">
            <v>37.539623999999996</v>
          </cell>
          <cell r="P258">
            <v>0</v>
          </cell>
          <cell r="Q258">
            <v>0</v>
          </cell>
        </row>
        <row r="259">
          <cell r="C259" t="str">
            <v>6-41218</v>
          </cell>
          <cell r="D259" t="str">
            <v>IMH - NAWB Fee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</row>
        <row r="261">
          <cell r="C261" t="str">
            <v>6-41300</v>
          </cell>
          <cell r="D261" t="str">
            <v>Transhipment</v>
          </cell>
          <cell r="F261">
            <v>584.14196200000004</v>
          </cell>
          <cell r="G261">
            <v>550.38958300000002</v>
          </cell>
          <cell r="H261">
            <v>339.41726399999999</v>
          </cell>
          <cell r="I261">
            <v>883.65158299999996</v>
          </cell>
          <cell r="J261">
            <v>1106.0957939999998</v>
          </cell>
          <cell r="K261">
            <v>419.89530699999995</v>
          </cell>
          <cell r="L261">
            <v>1431.2331789999998</v>
          </cell>
          <cell r="M261">
            <v>450.14171900000002</v>
          </cell>
          <cell r="N261">
            <v>1083.546687</v>
          </cell>
          <cell r="O261">
            <v>1039.4566809999999</v>
          </cell>
          <cell r="P261">
            <v>0</v>
          </cell>
          <cell r="Q261">
            <v>0</v>
          </cell>
        </row>
        <row r="262">
          <cell r="C262" t="str">
            <v>6-41311</v>
          </cell>
          <cell r="D262" t="str">
            <v>TRH - Transhipment</v>
          </cell>
          <cell r="F262">
            <v>584.14196200000004</v>
          </cell>
          <cell r="G262">
            <v>550.38958300000002</v>
          </cell>
          <cell r="H262">
            <v>339.41726399999999</v>
          </cell>
          <cell r="I262">
            <v>883.65158299999996</v>
          </cell>
          <cell r="J262">
            <v>1106.0957939999998</v>
          </cell>
          <cell r="K262">
            <v>419.89530699999995</v>
          </cell>
          <cell r="L262">
            <v>1431.2331789999998</v>
          </cell>
          <cell r="M262">
            <v>450.14171900000002</v>
          </cell>
          <cell r="N262">
            <v>1083.546687</v>
          </cell>
          <cell r="O262">
            <v>1039.4566809999999</v>
          </cell>
          <cell r="P262">
            <v>0</v>
          </cell>
          <cell r="Q262">
            <v>0</v>
          </cell>
        </row>
        <row r="263">
          <cell r="C263" t="str">
            <v>6-41321</v>
          </cell>
          <cell r="D263" t="str">
            <v>TRT - Truncking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</row>
        <row r="265">
          <cell r="C265" t="str">
            <v>6-41400</v>
          </cell>
          <cell r="D265" t="str">
            <v xml:space="preserve">Rush Import Handling </v>
          </cell>
          <cell r="F265">
            <v>2599.1182439999998</v>
          </cell>
          <cell r="G265">
            <v>2334.0402759999997</v>
          </cell>
          <cell r="H265">
            <v>2752.8819219999996</v>
          </cell>
          <cell r="I265">
            <v>2959.4980570000002</v>
          </cell>
          <cell r="J265">
            <v>3654.0335790000004</v>
          </cell>
          <cell r="K265">
            <v>2753.7044539999993</v>
          </cell>
          <cell r="L265">
            <v>2820.2878119999996</v>
          </cell>
          <cell r="M265">
            <v>2887.0986630000002</v>
          </cell>
          <cell r="N265">
            <v>3102.2464319999999</v>
          </cell>
          <cell r="O265">
            <v>3162.9223340000003</v>
          </cell>
          <cell r="P265">
            <v>0</v>
          </cell>
          <cell r="Q265">
            <v>0</v>
          </cell>
        </row>
        <row r="266">
          <cell r="C266" t="str">
            <v>6-41411</v>
          </cell>
          <cell r="D266" t="str">
            <v>RIH - Storage  -  General</v>
          </cell>
          <cell r="F266">
            <v>543.26771299999996</v>
          </cell>
          <cell r="G266">
            <v>364.95276100000001</v>
          </cell>
          <cell r="H266">
            <v>492.04365300000006</v>
          </cell>
          <cell r="I266">
            <v>460.88261899999998</v>
          </cell>
          <cell r="J266">
            <v>971.62541500000009</v>
          </cell>
          <cell r="K266">
            <v>573.50023899999997</v>
          </cell>
          <cell r="L266">
            <v>762.18121799999994</v>
          </cell>
          <cell r="M266">
            <v>455.107168</v>
          </cell>
          <cell r="N266">
            <v>755.89796399999989</v>
          </cell>
          <cell r="O266">
            <v>961.22373200000004</v>
          </cell>
          <cell r="P266">
            <v>0</v>
          </cell>
          <cell r="Q266">
            <v>0</v>
          </cell>
        </row>
        <row r="267">
          <cell r="C267" t="str">
            <v>6-41421</v>
          </cell>
          <cell r="D267" t="str">
            <v>RIH - Storage  -  Special</v>
          </cell>
          <cell r="F267">
            <v>8.2921899999999997</v>
          </cell>
          <cell r="G267">
            <v>30.739854000000001</v>
          </cell>
          <cell r="H267">
            <v>39.343139999999998</v>
          </cell>
          <cell r="I267">
            <v>85.081610000000012</v>
          </cell>
          <cell r="J267">
            <v>28.013405000000002</v>
          </cell>
          <cell r="K267">
            <v>31.874480000000002</v>
          </cell>
          <cell r="L267">
            <v>61.062159999999999</v>
          </cell>
          <cell r="M267">
            <v>83.357370000000003</v>
          </cell>
          <cell r="N267">
            <v>99.076733999999988</v>
          </cell>
          <cell r="O267">
            <v>160.53342900000001</v>
          </cell>
          <cell r="P267">
            <v>0</v>
          </cell>
          <cell r="Q267">
            <v>0</v>
          </cell>
        </row>
        <row r="268">
          <cell r="C268" t="str">
            <v>6-41431</v>
          </cell>
          <cell r="D268" t="str">
            <v>RIH - Storage  -  Revenue Sharing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C269" t="str">
            <v>6-41412</v>
          </cell>
          <cell r="D269" t="str">
            <v>RIH - Handling Fee/Rush Fee</v>
          </cell>
          <cell r="F269">
            <v>1963.1502130000001</v>
          </cell>
          <cell r="G269">
            <v>1861.4418109999997</v>
          </cell>
          <cell r="H269">
            <v>2141.1076309999994</v>
          </cell>
          <cell r="I269">
            <v>2375.9017939999999</v>
          </cell>
          <cell r="J269">
            <v>2613.656759</v>
          </cell>
          <cell r="K269">
            <v>2057.4159349999995</v>
          </cell>
          <cell r="L269">
            <v>1897.2454339999999</v>
          </cell>
          <cell r="M269">
            <v>2289.8097950000006</v>
          </cell>
          <cell r="N269">
            <v>2210.0694159999998</v>
          </cell>
          <cell r="O269">
            <v>1933.1244850000003</v>
          </cell>
          <cell r="P269">
            <v>0</v>
          </cell>
          <cell r="Q269">
            <v>0</v>
          </cell>
        </row>
        <row r="270">
          <cell r="C270" t="str">
            <v>6-41413</v>
          </cell>
          <cell r="D270" t="str">
            <v>RIH - Administration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</row>
        <row r="271">
          <cell r="C271" t="str">
            <v>6-41414</v>
          </cell>
          <cell r="D271" t="str">
            <v>RIH - Document</v>
          </cell>
          <cell r="F271">
            <v>79.740000000000009</v>
          </cell>
          <cell r="G271">
            <v>72.744799999999998</v>
          </cell>
          <cell r="H271">
            <v>74.84</v>
          </cell>
          <cell r="I271">
            <v>32.260000000000005</v>
          </cell>
          <cell r="J271">
            <v>34.840000000000011</v>
          </cell>
          <cell r="K271">
            <v>86.644800000000004</v>
          </cell>
          <cell r="L271">
            <v>95.2</v>
          </cell>
          <cell r="M271">
            <v>53.809599999999989</v>
          </cell>
          <cell r="N271">
            <v>32.21759999999999</v>
          </cell>
          <cell r="O271">
            <v>103.32000000000001</v>
          </cell>
          <cell r="P271">
            <v>0</v>
          </cell>
          <cell r="Q271">
            <v>0</v>
          </cell>
        </row>
        <row r="272">
          <cell r="C272" t="str">
            <v>6-41432</v>
          </cell>
          <cell r="D272" t="str">
            <v>RIH - Document  -  Revenue Sharing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</row>
        <row r="273">
          <cell r="C273" t="str">
            <v>6-41415</v>
          </cell>
          <cell r="D273" t="str">
            <v>RIH - Materai</v>
          </cell>
          <cell r="F273">
            <v>4.5150000000000006</v>
          </cell>
          <cell r="G273">
            <v>4.0409999999999986</v>
          </cell>
          <cell r="H273">
            <v>5.4239999999999995</v>
          </cell>
          <cell r="I273">
            <v>5.2889999999999988</v>
          </cell>
          <cell r="J273">
            <v>5.8979999999999997</v>
          </cell>
          <cell r="K273">
            <v>4.2690000000000001</v>
          </cell>
          <cell r="L273">
            <v>4.5989999999999993</v>
          </cell>
          <cell r="M273">
            <v>5.0129999999999999</v>
          </cell>
          <cell r="N273">
            <v>4.9830000000000005</v>
          </cell>
          <cell r="O273">
            <v>4.7190000000000012</v>
          </cell>
          <cell r="P273">
            <v>0</v>
          </cell>
          <cell r="Q273">
            <v>0</v>
          </cell>
        </row>
        <row r="274">
          <cell r="C274" t="str">
            <v>6-41416</v>
          </cell>
          <cell r="D274" t="str">
            <v>RIH - Charges (X - ray)</v>
          </cell>
          <cell r="F274">
            <v>0.15312799999999999</v>
          </cell>
          <cell r="G274">
            <v>0.12005</v>
          </cell>
          <cell r="H274">
            <v>0.123498</v>
          </cell>
          <cell r="I274">
            <v>8.3033999999999997E-2</v>
          </cell>
          <cell r="J274">
            <v>0</v>
          </cell>
          <cell r="K274">
            <v>0</v>
          </cell>
          <cell r="L274">
            <v>0</v>
          </cell>
          <cell r="M274">
            <v>1.73E-3</v>
          </cell>
          <cell r="N274">
            <v>1.7179999999999999E-3</v>
          </cell>
          <cell r="O274">
            <v>1.688E-3</v>
          </cell>
          <cell r="P274">
            <v>0</v>
          </cell>
          <cell r="Q274">
            <v>0</v>
          </cell>
        </row>
        <row r="275">
          <cell r="C275" t="str">
            <v>6-41417</v>
          </cell>
          <cell r="D275" t="str">
            <v>RIH - CT Transport (OB)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C276" t="str">
            <v>6-41418</v>
          </cell>
          <cell r="D276" t="str">
            <v>RIH - NAWB Fee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</row>
        <row r="277">
          <cell r="C277" t="str">
            <v>6-41422</v>
          </cell>
          <cell r="D277" t="str">
            <v>RIH - Airside Handling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</row>
        <row r="279">
          <cell r="C279" t="str">
            <v>6-41500</v>
          </cell>
          <cell r="D279" t="str">
            <v>Domestic - Incoming</v>
          </cell>
          <cell r="F279">
            <v>165.64488599999999</v>
          </cell>
          <cell r="G279">
            <v>139.12471800000003</v>
          </cell>
          <cell r="H279">
            <v>171.59431900000001</v>
          </cell>
          <cell r="I279">
            <v>145.84834000000001</v>
          </cell>
          <cell r="J279">
            <v>126.166</v>
          </cell>
          <cell r="K279">
            <v>106.7128</v>
          </cell>
          <cell r="L279">
            <v>126.724</v>
          </cell>
          <cell r="M279">
            <v>277.75278500000002</v>
          </cell>
          <cell r="N279">
            <v>133.44650799999997</v>
          </cell>
          <cell r="O279">
            <v>21.003395999999999</v>
          </cell>
          <cell r="P279">
            <v>0</v>
          </cell>
          <cell r="Q279">
            <v>0</v>
          </cell>
        </row>
        <row r="281">
          <cell r="C281" t="str">
            <v>6-41510</v>
          </cell>
          <cell r="D281" t="str">
            <v>Direct Client - DI</v>
          </cell>
          <cell r="F281">
            <v>165.64488599999999</v>
          </cell>
          <cell r="G281">
            <v>139.12471800000003</v>
          </cell>
          <cell r="H281">
            <v>171.59431900000001</v>
          </cell>
          <cell r="I281">
            <v>145.84834000000001</v>
          </cell>
          <cell r="J281">
            <v>126.166</v>
          </cell>
          <cell r="K281">
            <v>106.7128</v>
          </cell>
          <cell r="L281">
            <v>126.724</v>
          </cell>
          <cell r="M281">
            <v>277.75278500000002</v>
          </cell>
          <cell r="N281">
            <v>133.44650799999997</v>
          </cell>
          <cell r="O281">
            <v>21.003395999999999</v>
          </cell>
          <cell r="P281">
            <v>0</v>
          </cell>
          <cell r="Q281">
            <v>0</v>
          </cell>
        </row>
        <row r="282">
          <cell r="C282" t="str">
            <v>6-41511</v>
          </cell>
          <cell r="D282" t="str">
            <v>DIC - Storage  -  General</v>
          </cell>
          <cell r="F282">
            <v>112.1302</v>
          </cell>
          <cell r="G282">
            <v>91.233750000000001</v>
          </cell>
          <cell r="H282">
            <v>118.148315</v>
          </cell>
          <cell r="I282">
            <v>100.7978</v>
          </cell>
          <cell r="J282">
            <v>86.058999999999997</v>
          </cell>
          <cell r="K282">
            <v>74.002799999999993</v>
          </cell>
          <cell r="L282">
            <v>87.685000000000002</v>
          </cell>
          <cell r="M282">
            <v>230.09043300000002</v>
          </cell>
          <cell r="N282">
            <v>91.712299999999999</v>
          </cell>
          <cell r="O282">
            <v>13.6576</v>
          </cell>
          <cell r="P282">
            <v>0</v>
          </cell>
          <cell r="Q282">
            <v>0</v>
          </cell>
        </row>
        <row r="283">
          <cell r="C283" t="str">
            <v>6-41521</v>
          </cell>
          <cell r="D283" t="str">
            <v xml:space="preserve">DIC - Storage  -  Special 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</row>
        <row r="284">
          <cell r="C284" t="str">
            <v>6-41531</v>
          </cell>
          <cell r="D284" t="str">
            <v>DIC - Storage  -  Revenue Sharing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</row>
        <row r="285">
          <cell r="C285" t="str">
            <v>6-41512</v>
          </cell>
          <cell r="D285" t="str">
            <v xml:space="preserve">DIC - Handling 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C286" t="str">
            <v>6-41513</v>
          </cell>
          <cell r="D286" t="str">
            <v xml:space="preserve">DIC - Administration 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</row>
        <row r="287">
          <cell r="C287" t="str">
            <v>6-41514</v>
          </cell>
          <cell r="D287" t="str">
            <v xml:space="preserve">DIC - Document </v>
          </cell>
          <cell r="F287">
            <v>52.56</v>
          </cell>
          <cell r="G287">
            <v>47.160000000000004</v>
          </cell>
          <cell r="H287">
            <v>52.64</v>
          </cell>
          <cell r="I287">
            <v>44.36</v>
          </cell>
          <cell r="J287">
            <v>39.78</v>
          </cell>
          <cell r="K287">
            <v>32.380000000000003</v>
          </cell>
          <cell r="L287">
            <v>38.64</v>
          </cell>
          <cell r="M287">
            <v>46.58</v>
          </cell>
          <cell r="N287">
            <v>40.98</v>
          </cell>
          <cell r="O287">
            <v>7.02</v>
          </cell>
          <cell r="P287">
            <v>0</v>
          </cell>
          <cell r="Q287">
            <v>0</v>
          </cell>
        </row>
        <row r="288">
          <cell r="C288" t="str">
            <v>6-41532</v>
          </cell>
          <cell r="D288" t="str">
            <v>DIC - Document  -  Revenue Sharing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</row>
        <row r="289">
          <cell r="C289" t="str">
            <v>6-41515</v>
          </cell>
          <cell r="D289" t="str">
            <v xml:space="preserve">DIC - Materai </v>
          </cell>
          <cell r="F289">
            <v>0.40799999999999997</v>
          </cell>
          <cell r="G289">
            <v>0.25800000000000001</v>
          </cell>
          <cell r="H289">
            <v>0.42299999999999999</v>
          </cell>
          <cell r="I289">
            <v>0.25800000000000001</v>
          </cell>
          <cell r="J289">
            <v>0.32700000000000001</v>
          </cell>
          <cell r="K289">
            <v>0.33</v>
          </cell>
          <cell r="L289">
            <v>0.39900000000000002</v>
          </cell>
          <cell r="M289">
            <v>0.54600000000000004</v>
          </cell>
          <cell r="N289">
            <v>0.39600000000000002</v>
          </cell>
          <cell r="O289">
            <v>3.9E-2</v>
          </cell>
          <cell r="P289">
            <v>0</v>
          </cell>
          <cell r="Q289">
            <v>0</v>
          </cell>
        </row>
        <row r="290">
          <cell r="C290" t="str">
            <v>6-41516</v>
          </cell>
          <cell r="D290" t="str">
            <v xml:space="preserve">DIC - Charges (X - ray) </v>
          </cell>
          <cell r="F290">
            <v>0.54668600000000001</v>
          </cell>
          <cell r="G290">
            <v>0.472968</v>
          </cell>
          <cell r="H290">
            <v>0.38300400000000001</v>
          </cell>
          <cell r="I290">
            <v>0.43253999999999998</v>
          </cell>
          <cell r="J290">
            <v>0</v>
          </cell>
          <cell r="K290">
            <v>0</v>
          </cell>
          <cell r="L290">
            <v>0</v>
          </cell>
          <cell r="M290">
            <v>0.53635200000000005</v>
          </cell>
          <cell r="N290">
            <v>0.35820800000000003</v>
          </cell>
          <cell r="O290">
            <v>0.286796</v>
          </cell>
          <cell r="P290">
            <v>0</v>
          </cell>
          <cell r="Q290">
            <v>0</v>
          </cell>
        </row>
        <row r="292">
          <cell r="C292" t="str">
            <v>6-41550</v>
          </cell>
          <cell r="D292" t="str">
            <v>Revenue Sharing - DI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C293" t="str">
            <v>6-41551</v>
          </cell>
          <cell r="D293" t="str">
            <v xml:space="preserve">DIR - Revenue Sharing 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5">
          <cell r="C295" t="str">
            <v>6-41600</v>
          </cell>
          <cell r="D295" t="str">
            <v>Domestic - Outgoing</v>
          </cell>
          <cell r="F295">
            <v>440.44704200000001</v>
          </cell>
          <cell r="G295">
            <v>476.476136</v>
          </cell>
          <cell r="H295">
            <v>571.62142700000004</v>
          </cell>
          <cell r="I295">
            <v>558.55632000000014</v>
          </cell>
          <cell r="J295">
            <v>747.81960000000004</v>
          </cell>
          <cell r="K295">
            <v>874.16860000000008</v>
          </cell>
          <cell r="L295">
            <v>640.6354</v>
          </cell>
          <cell r="M295">
            <v>837.33537499999989</v>
          </cell>
          <cell r="N295">
            <v>651.28942600000005</v>
          </cell>
          <cell r="O295">
            <v>878.13731200000007</v>
          </cell>
          <cell r="P295">
            <v>0</v>
          </cell>
          <cell r="Q295">
            <v>0</v>
          </cell>
        </row>
        <row r="297">
          <cell r="C297" t="str">
            <v>6-41610</v>
          </cell>
          <cell r="D297" t="str">
            <v>Direct Client - DO</v>
          </cell>
          <cell r="F297">
            <v>440.44704200000001</v>
          </cell>
          <cell r="G297">
            <v>476.476136</v>
          </cell>
          <cell r="H297">
            <v>571.62142700000004</v>
          </cell>
          <cell r="I297">
            <v>558.55632000000014</v>
          </cell>
          <cell r="J297">
            <v>747.81960000000004</v>
          </cell>
          <cell r="K297">
            <v>874.16860000000008</v>
          </cell>
          <cell r="L297">
            <v>640.6354</v>
          </cell>
          <cell r="M297">
            <v>837.33537499999989</v>
          </cell>
          <cell r="N297">
            <v>651.28942600000005</v>
          </cell>
          <cell r="O297">
            <v>878.13731200000007</v>
          </cell>
          <cell r="P297">
            <v>0</v>
          </cell>
          <cell r="Q297">
            <v>0</v>
          </cell>
        </row>
        <row r="298">
          <cell r="C298" t="str">
            <v>6-41611</v>
          </cell>
          <cell r="D298" t="str">
            <v>DOC - Storage  -  General</v>
          </cell>
          <cell r="F298">
            <v>364.35755</v>
          </cell>
          <cell r="G298">
            <v>410.37934999999999</v>
          </cell>
          <cell r="H298">
            <v>490.29062499999998</v>
          </cell>
          <cell r="I298">
            <v>475.18690000000004</v>
          </cell>
          <cell r="J298">
            <v>641.36959999999999</v>
          </cell>
          <cell r="K298">
            <v>734.82360000000006</v>
          </cell>
          <cell r="L298">
            <v>543.52539999999999</v>
          </cell>
          <cell r="M298">
            <v>712.84472299999993</v>
          </cell>
          <cell r="N298">
            <v>548.60760000000005</v>
          </cell>
          <cell r="O298">
            <v>792.00530000000003</v>
          </cell>
          <cell r="P298">
            <v>0</v>
          </cell>
          <cell r="Q298">
            <v>0</v>
          </cell>
        </row>
        <row r="299">
          <cell r="C299" t="str">
            <v>6-41621</v>
          </cell>
          <cell r="D299" t="str">
            <v>DOC - Storage  -  Special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C300" t="str">
            <v>6-41631</v>
          </cell>
          <cell r="D300" t="str">
            <v>DOC - Storage  -  Revenue Sharing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C301" t="str">
            <v>6-41612</v>
          </cell>
          <cell r="D301" t="str">
            <v xml:space="preserve">DOC - Handling 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C302" t="str">
            <v>6-41613</v>
          </cell>
          <cell r="D302" t="str">
            <v xml:space="preserve">DOC - Administration 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C303" t="str">
            <v>6-41614</v>
          </cell>
          <cell r="D303" t="str">
            <v xml:space="preserve">DOC - Document </v>
          </cell>
          <cell r="F303">
            <v>68.06</v>
          </cell>
          <cell r="G303">
            <v>59.4</v>
          </cell>
          <cell r="H303">
            <v>73.2</v>
          </cell>
          <cell r="I303">
            <v>74.38</v>
          </cell>
          <cell r="J303">
            <v>96.76</v>
          </cell>
          <cell r="K303">
            <v>127.36</v>
          </cell>
          <cell r="L303">
            <v>88.68</v>
          </cell>
          <cell r="M303">
            <v>110.16</v>
          </cell>
          <cell r="N303">
            <v>92.3</v>
          </cell>
          <cell r="O303">
            <v>79.599999999999994</v>
          </cell>
          <cell r="P303">
            <v>0</v>
          </cell>
          <cell r="Q303">
            <v>0</v>
          </cell>
        </row>
        <row r="304">
          <cell r="C304" t="str">
            <v>6-41632</v>
          </cell>
          <cell r="D304" t="str">
            <v>DOC - Document   -  Revenue Sharing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</row>
        <row r="305">
          <cell r="C305" t="str">
            <v>6-41615</v>
          </cell>
          <cell r="D305" t="str">
            <v xml:space="preserve">DOC - Materai </v>
          </cell>
          <cell r="F305">
            <v>5.58</v>
          </cell>
          <cell r="G305">
            <v>5.2320000000000002</v>
          </cell>
          <cell r="H305">
            <v>6.7830000000000004</v>
          </cell>
          <cell r="I305">
            <v>7.0650000000000004</v>
          </cell>
          <cell r="J305">
            <v>9.69</v>
          </cell>
          <cell r="K305">
            <v>11.984999999999999</v>
          </cell>
          <cell r="L305">
            <v>8.43</v>
          </cell>
          <cell r="M305">
            <v>10.506</v>
          </cell>
          <cell r="N305">
            <v>8.2829999999999995</v>
          </cell>
          <cell r="O305">
            <v>4.944</v>
          </cell>
          <cell r="P305">
            <v>0</v>
          </cell>
          <cell r="Q305">
            <v>0</v>
          </cell>
        </row>
        <row r="306">
          <cell r="C306" t="str">
            <v>6-41616</v>
          </cell>
          <cell r="D306" t="str">
            <v xml:space="preserve">DOC - Charges (X - ray) </v>
          </cell>
          <cell r="F306">
            <v>2.4494919999999998</v>
          </cell>
          <cell r="G306">
            <v>1.4647859999999999</v>
          </cell>
          <cell r="H306">
            <v>1.3478019999999999</v>
          </cell>
          <cell r="I306">
            <v>1.92442</v>
          </cell>
          <cell r="J306">
            <v>0</v>
          </cell>
          <cell r="K306">
            <v>0</v>
          </cell>
          <cell r="L306">
            <v>0</v>
          </cell>
          <cell r="M306">
            <v>3.8246519999999999</v>
          </cell>
          <cell r="N306">
            <v>2.0988259999999999</v>
          </cell>
          <cell r="O306">
            <v>1.588012</v>
          </cell>
          <cell r="P306">
            <v>0</v>
          </cell>
          <cell r="Q306">
            <v>0</v>
          </cell>
        </row>
        <row r="308">
          <cell r="C308" t="str">
            <v>6-41650</v>
          </cell>
          <cell r="D308" t="str">
            <v>Revenue Sharing - DO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</row>
        <row r="309">
          <cell r="C309" t="str">
            <v>6-41651</v>
          </cell>
          <cell r="D309" t="str">
            <v>DOR - Revenue Sharing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</row>
        <row r="311">
          <cell r="C311" t="str">
            <v>6-41700</v>
          </cell>
          <cell r="D311" t="str">
            <v xml:space="preserve">Charter Flight Handling 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</row>
        <row r="312">
          <cell r="C312" t="str">
            <v>6-41711</v>
          </cell>
          <cell r="D312" t="str">
            <v>CFH - Storage  -  General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</row>
        <row r="313">
          <cell r="C313" t="str">
            <v>6-41721</v>
          </cell>
          <cell r="D313" t="str">
            <v>CFH - Storage  -  Special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</row>
        <row r="314">
          <cell r="C314" t="str">
            <v>6-41712</v>
          </cell>
          <cell r="D314" t="str">
            <v xml:space="preserve">CFH - Handling 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</row>
        <row r="315">
          <cell r="C315" t="str">
            <v>6-41713</v>
          </cell>
          <cell r="D315" t="str">
            <v xml:space="preserve">CFH - Administration 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</row>
        <row r="316">
          <cell r="C316" t="str">
            <v>6-41714</v>
          </cell>
          <cell r="D316" t="str">
            <v xml:space="preserve">CFH - Document 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</row>
        <row r="317">
          <cell r="C317" t="str">
            <v>6-41715</v>
          </cell>
          <cell r="D317" t="str">
            <v xml:space="preserve">CFH - Materai 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</row>
        <row r="318">
          <cell r="C318" t="str">
            <v>6-41716</v>
          </cell>
          <cell r="D318" t="str">
            <v xml:space="preserve">CFH - Charges (X - ray) 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C319" t="str">
            <v>6-41749</v>
          </cell>
          <cell r="D319" t="str">
            <v xml:space="preserve">CFH - Others 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</row>
        <row r="321">
          <cell r="C321" t="str">
            <v>6-42000</v>
          </cell>
          <cell r="D321" t="str">
            <v>Ancillary Service - Cargo</v>
          </cell>
          <cell r="F321">
            <v>3449.0096999999996</v>
          </cell>
          <cell r="G321">
            <v>4009.0982110000004</v>
          </cell>
          <cell r="H321">
            <v>3788.932648</v>
          </cell>
          <cell r="I321">
            <v>4966.1668200000004</v>
          </cell>
          <cell r="J321">
            <v>4037.1907279999996</v>
          </cell>
          <cell r="K321">
            <v>3314.7736139999997</v>
          </cell>
          <cell r="L321">
            <v>3657.5160820000006</v>
          </cell>
          <cell r="M321">
            <v>3724.7406969999993</v>
          </cell>
          <cell r="N321">
            <v>3655.9513260000003</v>
          </cell>
          <cell r="O321">
            <v>3590.7005329999997</v>
          </cell>
          <cell r="P321">
            <v>0</v>
          </cell>
          <cell r="Q321">
            <v>0</v>
          </cell>
        </row>
        <row r="323">
          <cell r="C323" t="str">
            <v>6-42100</v>
          </cell>
          <cell r="D323" t="str">
            <v>Cargo Label Printing (Barcode)</v>
          </cell>
          <cell r="F323">
            <v>72.664699999999982</v>
          </cell>
          <cell r="G323">
            <v>64.784300000000002</v>
          </cell>
          <cell r="H323">
            <v>83.814025000000015</v>
          </cell>
          <cell r="I323">
            <v>77.508999999999986</v>
          </cell>
          <cell r="J323">
            <v>75.201900000000023</v>
          </cell>
          <cell r="K323">
            <v>72.240299999999991</v>
          </cell>
          <cell r="L323">
            <v>71.285350000000037</v>
          </cell>
          <cell r="M323">
            <v>63.667925000000004</v>
          </cell>
          <cell r="N323">
            <v>62.287450000000014</v>
          </cell>
          <cell r="O323">
            <v>73.711000000000041</v>
          </cell>
          <cell r="P323">
            <v>0</v>
          </cell>
          <cell r="Q323">
            <v>0</v>
          </cell>
        </row>
        <row r="324">
          <cell r="C324" t="str">
            <v>6-42110</v>
          </cell>
          <cell r="D324" t="str">
            <v>CLP - International</v>
          </cell>
          <cell r="F324">
            <v>72.664699999999982</v>
          </cell>
          <cell r="G324">
            <v>64.784300000000002</v>
          </cell>
          <cell r="H324">
            <v>83.814025000000015</v>
          </cell>
          <cell r="I324">
            <v>77.508999999999986</v>
          </cell>
          <cell r="J324">
            <v>75.201900000000023</v>
          </cell>
          <cell r="K324">
            <v>72.240299999999991</v>
          </cell>
          <cell r="L324">
            <v>71.285350000000037</v>
          </cell>
          <cell r="M324">
            <v>63.667925000000004</v>
          </cell>
          <cell r="N324">
            <v>62.287450000000014</v>
          </cell>
          <cell r="O324">
            <v>73.711000000000041</v>
          </cell>
          <cell r="P324">
            <v>0</v>
          </cell>
          <cell r="Q324">
            <v>0</v>
          </cell>
        </row>
        <row r="325">
          <cell r="C325" t="str">
            <v>6-42120</v>
          </cell>
          <cell r="D325" t="str">
            <v>CLP - Domestic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</row>
        <row r="327">
          <cell r="C327" t="str">
            <v>6-42150</v>
          </cell>
          <cell r="D327" t="str">
            <v>EDI Transaction</v>
          </cell>
          <cell r="F327">
            <v>376.53</v>
          </cell>
          <cell r="G327">
            <v>399.88</v>
          </cell>
          <cell r="H327">
            <v>497.53000000000014</v>
          </cell>
          <cell r="I327">
            <v>456.59000000000003</v>
          </cell>
          <cell r="J327">
            <v>446.84000000000009</v>
          </cell>
          <cell r="K327">
            <v>390.03999999999991</v>
          </cell>
          <cell r="L327">
            <v>421.62</v>
          </cell>
          <cell r="M327">
            <v>418.84999999999997</v>
          </cell>
          <cell r="N327">
            <v>393.92000000000007</v>
          </cell>
          <cell r="O327">
            <v>409.14999999999992</v>
          </cell>
          <cell r="P327">
            <v>0</v>
          </cell>
          <cell r="Q327">
            <v>0</v>
          </cell>
        </row>
        <row r="328">
          <cell r="C328" t="str">
            <v>6-42160</v>
          </cell>
          <cell r="D328" t="str">
            <v>EDI - International</v>
          </cell>
          <cell r="F328">
            <v>376.53</v>
          </cell>
          <cell r="G328">
            <v>399.88</v>
          </cell>
          <cell r="H328">
            <v>497.53000000000014</v>
          </cell>
          <cell r="I328">
            <v>456.59000000000003</v>
          </cell>
          <cell r="J328">
            <v>446.84000000000009</v>
          </cell>
          <cell r="K328">
            <v>390.03999999999991</v>
          </cell>
          <cell r="L328">
            <v>421.62</v>
          </cell>
          <cell r="M328">
            <v>418.84999999999997</v>
          </cell>
          <cell r="N328">
            <v>393.92000000000007</v>
          </cell>
          <cell r="O328">
            <v>409.14999999999992</v>
          </cell>
          <cell r="P328">
            <v>0</v>
          </cell>
          <cell r="Q328">
            <v>0</v>
          </cell>
        </row>
        <row r="330">
          <cell r="C330" t="str">
            <v>6-42200</v>
          </cell>
          <cell r="D330" t="str">
            <v>Photocopy</v>
          </cell>
          <cell r="F330">
            <v>1.56</v>
          </cell>
          <cell r="G330">
            <v>0</v>
          </cell>
          <cell r="H330">
            <v>2.756364</v>
          </cell>
          <cell r="I330">
            <v>0</v>
          </cell>
          <cell r="J330">
            <v>3.8627289999999999</v>
          </cell>
          <cell r="K330">
            <v>0</v>
          </cell>
          <cell r="L330">
            <v>1.5663640000000001</v>
          </cell>
          <cell r="M330">
            <v>0</v>
          </cell>
          <cell r="N330">
            <v>1.519091</v>
          </cell>
          <cell r="O330">
            <v>1.0545450000000001</v>
          </cell>
          <cell r="P330">
            <v>0</v>
          </cell>
          <cell r="Q330">
            <v>0</v>
          </cell>
        </row>
        <row r="331">
          <cell r="C331" t="str">
            <v>6-42210</v>
          </cell>
          <cell r="D331" t="str">
            <v>PC - International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C332" t="str">
            <v>6-42220</v>
          </cell>
          <cell r="D332" t="str">
            <v>PC - Domestic</v>
          </cell>
          <cell r="F332">
            <v>1.56</v>
          </cell>
          <cell r="G332">
            <v>0</v>
          </cell>
          <cell r="H332">
            <v>2.756364</v>
          </cell>
          <cell r="I332">
            <v>0</v>
          </cell>
          <cell r="J332">
            <v>3.8627289999999999</v>
          </cell>
          <cell r="K332">
            <v>0</v>
          </cell>
          <cell r="L332">
            <v>1.5663640000000001</v>
          </cell>
          <cell r="M332">
            <v>0</v>
          </cell>
          <cell r="N332">
            <v>1.519091</v>
          </cell>
          <cell r="O332">
            <v>1.0545450000000001</v>
          </cell>
          <cell r="P332">
            <v>0</v>
          </cell>
          <cell r="Q332">
            <v>0</v>
          </cell>
        </row>
        <row r="334">
          <cell r="C334" t="str">
            <v>6-42250</v>
          </cell>
          <cell r="D334" t="str">
            <v>Equipment Rental</v>
          </cell>
          <cell r="F334">
            <v>19.8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10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C335" t="str">
            <v>6-42260</v>
          </cell>
          <cell r="D335" t="str">
            <v>ER - International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</row>
        <row r="336">
          <cell r="C336" t="str">
            <v>6-42270</v>
          </cell>
          <cell r="D336" t="str">
            <v>ER - Domestic</v>
          </cell>
          <cell r="F336">
            <v>19.8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10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8">
          <cell r="C338" t="str">
            <v>6-42300</v>
          </cell>
          <cell r="D338" t="str">
            <v>AWB Split PU</v>
          </cell>
          <cell r="F338">
            <v>766.70197499999972</v>
          </cell>
          <cell r="G338">
            <v>701.16171000000008</v>
          </cell>
          <cell r="H338">
            <v>897.97232499999973</v>
          </cell>
          <cell r="I338">
            <v>747.48140000000001</v>
          </cell>
          <cell r="J338">
            <v>881.17842499999983</v>
          </cell>
          <cell r="K338">
            <v>648.37552800000014</v>
          </cell>
          <cell r="L338">
            <v>878.90877999999998</v>
          </cell>
          <cell r="M338">
            <v>892.939615</v>
          </cell>
          <cell r="N338">
            <v>808.18607500000007</v>
          </cell>
          <cell r="O338">
            <v>891.70042499999988</v>
          </cell>
          <cell r="P338">
            <v>0</v>
          </cell>
          <cell r="Q338">
            <v>0</v>
          </cell>
        </row>
        <row r="339">
          <cell r="C339" t="str">
            <v>6-42310</v>
          </cell>
          <cell r="D339" t="str">
            <v>AWB - International</v>
          </cell>
          <cell r="F339">
            <v>766.70197499999972</v>
          </cell>
          <cell r="G339">
            <v>701.16171000000008</v>
          </cell>
          <cell r="H339">
            <v>897.97232499999973</v>
          </cell>
          <cell r="I339">
            <v>747.48140000000001</v>
          </cell>
          <cell r="J339">
            <v>881.17842499999983</v>
          </cell>
          <cell r="K339">
            <v>648.37552800000014</v>
          </cell>
          <cell r="L339">
            <v>878.90877999999998</v>
          </cell>
          <cell r="M339">
            <v>892.939615</v>
          </cell>
          <cell r="N339">
            <v>808.18607500000007</v>
          </cell>
          <cell r="O339">
            <v>891.70042499999988</v>
          </cell>
          <cell r="P339">
            <v>0</v>
          </cell>
          <cell r="Q339">
            <v>0</v>
          </cell>
        </row>
        <row r="341">
          <cell r="C341" t="str">
            <v>6-42350</v>
          </cell>
          <cell r="D341" t="str">
            <v>Cargo Inspection Report</v>
          </cell>
          <cell r="F341">
            <v>142.45440300000001</v>
          </cell>
          <cell r="G341">
            <v>138.99986100000001</v>
          </cell>
          <cell r="H341">
            <v>177.81800399999995</v>
          </cell>
          <cell r="I341">
            <v>158.09075100000001</v>
          </cell>
          <cell r="J341">
            <v>170.36346599999999</v>
          </cell>
          <cell r="K341">
            <v>100.09080899999999</v>
          </cell>
          <cell r="L341">
            <v>147.72712500000003</v>
          </cell>
          <cell r="M341">
            <v>179.09073000000001</v>
          </cell>
          <cell r="N341">
            <v>147.54530700000004</v>
          </cell>
          <cell r="O341">
            <v>173.36346300000005</v>
          </cell>
          <cell r="P341">
            <v>0</v>
          </cell>
          <cell r="Q341">
            <v>0</v>
          </cell>
        </row>
        <row r="342">
          <cell r="C342" t="str">
            <v>6-42360</v>
          </cell>
          <cell r="D342" t="str">
            <v>CIR - International</v>
          </cell>
          <cell r="F342">
            <v>142.45440300000001</v>
          </cell>
          <cell r="G342">
            <v>138.99986100000001</v>
          </cell>
          <cell r="H342">
            <v>177.81800399999995</v>
          </cell>
          <cell r="I342">
            <v>158.09075100000001</v>
          </cell>
          <cell r="J342">
            <v>170.36346599999999</v>
          </cell>
          <cell r="K342">
            <v>100.09080899999999</v>
          </cell>
          <cell r="L342">
            <v>147.72712500000003</v>
          </cell>
          <cell r="M342">
            <v>179.09073000000001</v>
          </cell>
          <cell r="N342">
            <v>147.54530700000004</v>
          </cell>
          <cell r="O342">
            <v>173.36346300000005</v>
          </cell>
          <cell r="P342">
            <v>0</v>
          </cell>
          <cell r="Q342">
            <v>0</v>
          </cell>
        </row>
        <row r="343">
          <cell r="C343" t="str">
            <v>6-42370</v>
          </cell>
          <cell r="D343" t="str">
            <v>CIR - Domestic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5">
          <cell r="C345" t="str">
            <v>6-42400</v>
          </cell>
          <cell r="D345" t="str">
            <v>CCB/Kade</v>
          </cell>
          <cell r="F345">
            <v>566.78871600000002</v>
          </cell>
          <cell r="G345">
            <v>637.39568800000006</v>
          </cell>
          <cell r="H345">
            <v>696.49078699999995</v>
          </cell>
          <cell r="I345">
            <v>633.57316100000003</v>
          </cell>
          <cell r="J345">
            <v>672.08734299999992</v>
          </cell>
          <cell r="K345">
            <v>516.96949300000006</v>
          </cell>
          <cell r="L345">
            <v>692.35293999999999</v>
          </cell>
          <cell r="M345">
            <v>618.77894300000003</v>
          </cell>
          <cell r="N345">
            <v>617.86047200000007</v>
          </cell>
          <cell r="O345">
            <v>666.955603</v>
          </cell>
          <cell r="P345">
            <v>0</v>
          </cell>
          <cell r="Q345">
            <v>0</v>
          </cell>
        </row>
        <row r="346">
          <cell r="C346" t="str">
            <v>6-42410</v>
          </cell>
          <cell r="D346" t="str">
            <v>CCB - International</v>
          </cell>
          <cell r="F346">
            <v>566.78871600000002</v>
          </cell>
          <cell r="G346">
            <v>637.39568800000006</v>
          </cell>
          <cell r="H346">
            <v>696.49078699999995</v>
          </cell>
          <cell r="I346">
            <v>633.57316100000003</v>
          </cell>
          <cell r="J346">
            <v>672.08734299999992</v>
          </cell>
          <cell r="K346">
            <v>516.96949300000006</v>
          </cell>
          <cell r="L346">
            <v>692.35293999999999</v>
          </cell>
          <cell r="M346">
            <v>618.77894300000003</v>
          </cell>
          <cell r="N346">
            <v>617.86047200000007</v>
          </cell>
          <cell r="O346">
            <v>666.955603</v>
          </cell>
          <cell r="P346">
            <v>0</v>
          </cell>
          <cell r="Q346">
            <v>0</v>
          </cell>
        </row>
        <row r="347">
          <cell r="C347" t="str">
            <v>6-42420</v>
          </cell>
          <cell r="D347" t="str">
            <v>CCB - Domestic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</row>
        <row r="349">
          <cell r="C349" t="str">
            <v>6-42450</v>
          </cell>
          <cell r="D349" t="str">
            <v>Plastic Cost Reimbursement</v>
          </cell>
          <cell r="F349">
            <v>138.65322500000002</v>
          </cell>
          <cell r="G349">
            <v>1148.8215909999999</v>
          </cell>
          <cell r="H349">
            <v>41.044260000000001</v>
          </cell>
          <cell r="I349">
            <v>169.91699600000001</v>
          </cell>
          <cell r="J349">
            <v>151.831729</v>
          </cell>
          <cell r="K349">
            <v>131.20030400000002</v>
          </cell>
          <cell r="L349">
            <v>142.255044</v>
          </cell>
          <cell r="M349">
            <v>71.52550699999999</v>
          </cell>
          <cell r="N349">
            <v>126.37096099999999</v>
          </cell>
          <cell r="O349">
            <v>235.40506200000002</v>
          </cell>
          <cell r="P349">
            <v>0</v>
          </cell>
          <cell r="Q349">
            <v>0</v>
          </cell>
        </row>
        <row r="350">
          <cell r="C350" t="str">
            <v>6-42460</v>
          </cell>
          <cell r="D350" t="str">
            <v>PCR - International</v>
          </cell>
          <cell r="F350">
            <v>138.65322500000002</v>
          </cell>
          <cell r="G350">
            <v>1148.8215909999999</v>
          </cell>
          <cell r="H350">
            <v>41.044260000000001</v>
          </cell>
          <cell r="I350">
            <v>169.91699600000001</v>
          </cell>
          <cell r="J350">
            <v>151.831729</v>
          </cell>
          <cell r="K350">
            <v>131.20030400000002</v>
          </cell>
          <cell r="L350">
            <v>142.255044</v>
          </cell>
          <cell r="M350">
            <v>71.52550699999999</v>
          </cell>
          <cell r="N350">
            <v>126.37096099999999</v>
          </cell>
          <cell r="O350">
            <v>235.40506200000002</v>
          </cell>
          <cell r="P350">
            <v>0</v>
          </cell>
          <cell r="Q350">
            <v>0</v>
          </cell>
        </row>
        <row r="351">
          <cell r="C351" t="str">
            <v>6-42470</v>
          </cell>
          <cell r="D351" t="str">
            <v>PCR - Domestic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</row>
        <row r="353">
          <cell r="C353" t="str">
            <v>6-42500</v>
          </cell>
          <cell r="D353" t="str">
            <v>DG Inspection</v>
          </cell>
          <cell r="F353">
            <v>1355.0373319999999</v>
          </cell>
          <cell r="G353">
            <v>893.25254200000018</v>
          </cell>
          <cell r="H353">
            <v>1131.8239600000002</v>
          </cell>
          <cell r="I353">
            <v>2679.8063850000003</v>
          </cell>
          <cell r="J353">
            <v>1726.6087260000002</v>
          </cell>
          <cell r="K353">
            <v>1401.4346869999999</v>
          </cell>
          <cell r="L353">
            <v>1253.5172050000001</v>
          </cell>
          <cell r="M353">
            <v>1431.3274090000002</v>
          </cell>
          <cell r="N353">
            <v>1451.0316849999999</v>
          </cell>
          <cell r="O353">
            <v>1108.5741670000002</v>
          </cell>
          <cell r="P353">
            <v>0</v>
          </cell>
          <cell r="Q353">
            <v>0</v>
          </cell>
        </row>
        <row r="354">
          <cell r="C354" t="str">
            <v>6-42510</v>
          </cell>
          <cell r="D354" t="str">
            <v>DGI  -  International</v>
          </cell>
          <cell r="F354">
            <v>1353.2293569999999</v>
          </cell>
          <cell r="G354">
            <v>891.97899200000018</v>
          </cell>
          <cell r="H354">
            <v>1130.6761100000001</v>
          </cell>
          <cell r="I354">
            <v>2678.0341250000001</v>
          </cell>
          <cell r="J354">
            <v>1725.9215260000001</v>
          </cell>
          <cell r="K354">
            <v>1398.8434869999999</v>
          </cell>
          <cell r="L354">
            <v>1252.725805</v>
          </cell>
          <cell r="M354">
            <v>1426.5848090000002</v>
          </cell>
          <cell r="N354">
            <v>1450.818685</v>
          </cell>
          <cell r="O354">
            <v>1107.9105670000001</v>
          </cell>
          <cell r="P354">
            <v>0</v>
          </cell>
          <cell r="Q354">
            <v>0</v>
          </cell>
        </row>
        <row r="355">
          <cell r="C355" t="str">
            <v>6-42520</v>
          </cell>
          <cell r="D355" t="str">
            <v>DGI  -  Domestic</v>
          </cell>
          <cell r="F355">
            <v>1.8079750000000001</v>
          </cell>
          <cell r="G355">
            <v>1.27355</v>
          </cell>
          <cell r="H355">
            <v>1.14785</v>
          </cell>
          <cell r="I355">
            <v>1.7722599999999999</v>
          </cell>
          <cell r="J355">
            <v>0.68720000000000003</v>
          </cell>
          <cell r="K355">
            <v>2.5912000000000002</v>
          </cell>
          <cell r="L355">
            <v>0.79139999999999999</v>
          </cell>
          <cell r="M355">
            <v>4.7426000000000004</v>
          </cell>
          <cell r="N355">
            <v>0.21299999999999999</v>
          </cell>
          <cell r="O355">
            <v>0.66359999999999997</v>
          </cell>
          <cell r="P355">
            <v>0</v>
          </cell>
          <cell r="Q355">
            <v>0</v>
          </cell>
        </row>
        <row r="357">
          <cell r="C357" t="str">
            <v>6-42850</v>
          </cell>
          <cell r="D357" t="str">
            <v>Cargo Disbursement - Sbjct to VAT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C358" t="str">
            <v>6-42860</v>
          </cell>
          <cell r="D358" t="str">
            <v>CHD  - International  -  Sbjct to VAT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C359" t="str">
            <v>6-42870</v>
          </cell>
          <cell r="D359" t="str">
            <v>CHD  - Domestic  -  Sbjct to VAT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C360" t="str">
            <v>6-42880</v>
          </cell>
          <cell r="D360" t="str">
            <v>CHD  - Non Airline  -  Sbjct to VAT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2">
          <cell r="C362" t="str">
            <v>6-42900</v>
          </cell>
          <cell r="D362" t="str">
            <v>Cargo Surcharge - Sbjct to VAT</v>
          </cell>
          <cell r="F362">
            <v>0.17402999999999999</v>
          </cell>
          <cell r="G362">
            <v>0</v>
          </cell>
          <cell r="H362">
            <v>0.35511300000000001</v>
          </cell>
          <cell r="I362">
            <v>0.23226700000000003</v>
          </cell>
          <cell r="J362">
            <v>0</v>
          </cell>
          <cell r="K362">
            <v>0.40923300000000001</v>
          </cell>
          <cell r="L362">
            <v>0.25758199999999998</v>
          </cell>
          <cell r="M362">
            <v>-8.7633000000000003E-2</v>
          </cell>
          <cell r="N362">
            <v>0.36502499999999999</v>
          </cell>
          <cell r="O362">
            <v>0.20371699999999998</v>
          </cell>
          <cell r="P362">
            <v>0</v>
          </cell>
          <cell r="Q362">
            <v>0</v>
          </cell>
        </row>
        <row r="363">
          <cell r="C363" t="str">
            <v>6-42910</v>
          </cell>
          <cell r="D363" t="str">
            <v>CH Surcharge  -  Sbjct to VAT</v>
          </cell>
          <cell r="F363">
            <v>0.17402999999999999</v>
          </cell>
          <cell r="G363">
            <v>0</v>
          </cell>
          <cell r="H363">
            <v>0.35511300000000001</v>
          </cell>
          <cell r="I363">
            <v>0.23226700000000003</v>
          </cell>
          <cell r="J363">
            <v>0</v>
          </cell>
          <cell r="K363">
            <v>0.40923300000000001</v>
          </cell>
          <cell r="L363">
            <v>0.25758199999999998</v>
          </cell>
          <cell r="M363">
            <v>-8.7633000000000003E-2</v>
          </cell>
          <cell r="N363">
            <v>0.36502499999999999</v>
          </cell>
          <cell r="O363">
            <v>0.20371699999999998</v>
          </cell>
          <cell r="P363">
            <v>0</v>
          </cell>
          <cell r="Q363">
            <v>0</v>
          </cell>
        </row>
        <row r="365">
          <cell r="C365" t="str">
            <v>6-42950</v>
          </cell>
          <cell r="D365" t="str">
            <v>Others</v>
          </cell>
          <cell r="F365">
            <v>8.6453190000000006</v>
          </cell>
          <cell r="G365">
            <v>24.802519</v>
          </cell>
          <cell r="H365">
            <v>259.32781</v>
          </cell>
          <cell r="I365">
            <v>42.966859999999997</v>
          </cell>
          <cell r="J365">
            <v>-90.78358999999999</v>
          </cell>
          <cell r="K365">
            <v>44.013260000000002</v>
          </cell>
          <cell r="L365">
            <v>48.025691999999999</v>
          </cell>
          <cell r="M365">
            <v>48.648201</v>
          </cell>
          <cell r="N365">
            <v>46.865259999999999</v>
          </cell>
          <cell r="O365">
            <v>30.582551000000002</v>
          </cell>
          <cell r="P365">
            <v>0</v>
          </cell>
          <cell r="Q365">
            <v>0</v>
          </cell>
        </row>
        <row r="366">
          <cell r="C366" t="str">
            <v>6-42960</v>
          </cell>
          <cell r="D366" t="str">
            <v>OT - International</v>
          </cell>
          <cell r="F366">
            <v>5.3635999999999999</v>
          </cell>
          <cell r="G366">
            <v>21.840800000000002</v>
          </cell>
          <cell r="H366">
            <v>255.47525000000002</v>
          </cell>
          <cell r="I366">
            <v>39.1143</v>
          </cell>
          <cell r="J366">
            <v>-94.636149999999986</v>
          </cell>
          <cell r="K366">
            <v>39.709900000000005</v>
          </cell>
          <cell r="L366">
            <v>44.783200000000001</v>
          </cell>
          <cell r="M366">
            <v>38.904800000000002</v>
          </cell>
          <cell r="N366">
            <v>43.012700000000002</v>
          </cell>
          <cell r="O366">
            <v>26.701900000000002</v>
          </cell>
          <cell r="P366">
            <v>0</v>
          </cell>
          <cell r="Q366">
            <v>0</v>
          </cell>
        </row>
        <row r="367">
          <cell r="C367" t="str">
            <v>6-42970</v>
          </cell>
          <cell r="D367" t="str">
            <v>OT - Domestic</v>
          </cell>
          <cell r="F367">
            <v>3.2817189999999998</v>
          </cell>
          <cell r="G367">
            <v>2.961719</v>
          </cell>
          <cell r="H367">
            <v>3.85256</v>
          </cell>
          <cell r="I367">
            <v>3.85256</v>
          </cell>
          <cell r="J367">
            <v>3.85256</v>
          </cell>
          <cell r="K367">
            <v>4.3033599999999996</v>
          </cell>
          <cell r="L367">
            <v>3.2424919999999999</v>
          </cell>
          <cell r="M367">
            <v>9.7434010000000004</v>
          </cell>
          <cell r="N367">
            <v>3.85256</v>
          </cell>
          <cell r="O367">
            <v>3.8806509999999999</v>
          </cell>
          <cell r="P367">
            <v>0</v>
          </cell>
          <cell r="Q367">
            <v>0</v>
          </cell>
        </row>
        <row r="369">
          <cell r="C369">
            <v>61500</v>
          </cell>
          <cell r="D369" t="str">
            <v>OR - Airport Special Assistance</v>
          </cell>
          <cell r="E369">
            <v>0</v>
          </cell>
          <cell r="F369">
            <v>985.71903400000019</v>
          </cell>
          <cell r="G369">
            <v>925.46909400000015</v>
          </cell>
          <cell r="H369">
            <v>1268.7032360000001</v>
          </cell>
          <cell r="I369">
            <v>1220.6311660000001</v>
          </cell>
          <cell r="J369">
            <v>1077.8348150000002</v>
          </cell>
          <cell r="K369">
            <v>1022.5574880000001</v>
          </cell>
          <cell r="L369">
            <v>1339.4910480000001</v>
          </cell>
          <cell r="M369">
            <v>1324.6190730000001</v>
          </cell>
          <cell r="N369">
            <v>1219.4819009999999</v>
          </cell>
          <cell r="O369">
            <v>1348.5926850000001</v>
          </cell>
          <cell r="P369">
            <v>0</v>
          </cell>
          <cell r="Q369">
            <v>0</v>
          </cell>
        </row>
        <row r="371">
          <cell r="C371" t="str">
            <v>6-50000</v>
          </cell>
          <cell r="D371" t="str">
            <v>Airport Special Assistance</v>
          </cell>
          <cell r="E371">
            <v>0</v>
          </cell>
          <cell r="F371">
            <v>985.71903400000019</v>
          </cell>
          <cell r="G371">
            <v>925.46909400000015</v>
          </cell>
          <cell r="H371">
            <v>1268.7032360000001</v>
          </cell>
          <cell r="I371">
            <v>1220.6311660000001</v>
          </cell>
          <cell r="J371">
            <v>1077.8348150000002</v>
          </cell>
          <cell r="K371">
            <v>1022.5574880000001</v>
          </cell>
          <cell r="L371">
            <v>1339.4910480000001</v>
          </cell>
          <cell r="M371">
            <v>1324.6190730000001</v>
          </cell>
          <cell r="N371">
            <v>1219.4819009999999</v>
          </cell>
          <cell r="O371">
            <v>1348.5926850000001</v>
          </cell>
          <cell r="P371">
            <v>0</v>
          </cell>
          <cell r="Q371">
            <v>0</v>
          </cell>
        </row>
        <row r="373">
          <cell r="C373" t="str">
            <v>6-51000</v>
          </cell>
          <cell r="D373" t="str">
            <v>Airport Special Assistance</v>
          </cell>
          <cell r="E373">
            <v>0</v>
          </cell>
          <cell r="F373">
            <v>985.71903400000019</v>
          </cell>
          <cell r="G373">
            <v>925.46909400000015</v>
          </cell>
          <cell r="H373">
            <v>1268.7032360000001</v>
          </cell>
          <cell r="I373">
            <v>1220.6311660000001</v>
          </cell>
          <cell r="J373">
            <v>1077.8348150000002</v>
          </cell>
          <cell r="K373">
            <v>1022.5574880000001</v>
          </cell>
          <cell r="L373">
            <v>1339.4910480000001</v>
          </cell>
          <cell r="M373">
            <v>1324.6190730000001</v>
          </cell>
          <cell r="N373">
            <v>1219.4819009999999</v>
          </cell>
          <cell r="O373">
            <v>1348.5926850000001</v>
          </cell>
          <cell r="P373">
            <v>0</v>
          </cell>
          <cell r="Q373">
            <v>0</v>
          </cell>
        </row>
        <row r="375">
          <cell r="C375" t="str">
            <v>6-51100</v>
          </cell>
          <cell r="D375" t="str">
            <v>ASA - Corporate</v>
          </cell>
          <cell r="E375">
            <v>0</v>
          </cell>
          <cell r="F375">
            <v>59.742727000000002</v>
          </cell>
          <cell r="G375">
            <v>51.402273999999998</v>
          </cell>
          <cell r="H375">
            <v>31.984999999999999</v>
          </cell>
          <cell r="I375">
            <v>21.662727</v>
          </cell>
          <cell r="J375">
            <v>30.275454</v>
          </cell>
          <cell r="K375">
            <v>20.090454000000001</v>
          </cell>
          <cell r="L375">
            <v>40.942271999999996</v>
          </cell>
          <cell r="M375">
            <v>15.914999999999999</v>
          </cell>
          <cell r="N375">
            <v>36.79</v>
          </cell>
          <cell r="O375">
            <v>49.305</v>
          </cell>
          <cell r="P375">
            <v>0</v>
          </cell>
          <cell r="Q375">
            <v>0</v>
          </cell>
        </row>
        <row r="376">
          <cell r="C376" t="str">
            <v>6-51101</v>
          </cell>
          <cell r="D376" t="str">
            <v>ASA - Corporate</v>
          </cell>
          <cell r="E376">
            <v>0</v>
          </cell>
          <cell r="F376">
            <v>59.742727000000002</v>
          </cell>
          <cell r="G376">
            <v>51.402273999999998</v>
          </cell>
          <cell r="H376">
            <v>31.984999999999999</v>
          </cell>
          <cell r="I376">
            <v>21.662727</v>
          </cell>
          <cell r="J376">
            <v>30.275454</v>
          </cell>
          <cell r="K376">
            <v>20.090454000000001</v>
          </cell>
          <cell r="L376">
            <v>40.942271999999996</v>
          </cell>
          <cell r="M376">
            <v>15.914999999999999</v>
          </cell>
          <cell r="N376">
            <v>36.79</v>
          </cell>
          <cell r="O376">
            <v>49.305</v>
          </cell>
          <cell r="P376">
            <v>0</v>
          </cell>
          <cell r="Q376">
            <v>0</v>
          </cell>
        </row>
        <row r="378">
          <cell r="C378" t="str">
            <v>6-51200</v>
          </cell>
          <cell r="D378" t="str">
            <v>ASA - Tour and Travel</v>
          </cell>
          <cell r="E378">
            <v>0</v>
          </cell>
          <cell r="F378">
            <v>46.787234999999995</v>
          </cell>
          <cell r="G378">
            <v>87.952272999999991</v>
          </cell>
          <cell r="H378">
            <v>95.039085</v>
          </cell>
          <cell r="I378">
            <v>127.26999599999999</v>
          </cell>
          <cell r="J378">
            <v>113.03454500000001</v>
          </cell>
          <cell r="K378">
            <v>95.037721000000005</v>
          </cell>
          <cell r="L378">
            <v>93.879544999999993</v>
          </cell>
          <cell r="M378">
            <v>118.187753</v>
          </cell>
          <cell r="N378">
            <v>128.19618</v>
          </cell>
          <cell r="O378">
            <v>120.51612900000001</v>
          </cell>
          <cell r="P378">
            <v>0</v>
          </cell>
          <cell r="Q378">
            <v>0</v>
          </cell>
        </row>
        <row r="379">
          <cell r="C379" t="str">
            <v>6-51201</v>
          </cell>
          <cell r="D379" t="str">
            <v>ASA - Tour and Travel</v>
          </cell>
          <cell r="E379">
            <v>0</v>
          </cell>
          <cell r="F379">
            <v>46.787234999999995</v>
          </cell>
          <cell r="G379">
            <v>87.952272999999991</v>
          </cell>
          <cell r="H379">
            <v>95.039085</v>
          </cell>
          <cell r="I379">
            <v>127.26999599999999</v>
          </cell>
          <cell r="J379">
            <v>113.03454500000001</v>
          </cell>
          <cell r="K379">
            <v>95.037721000000005</v>
          </cell>
          <cell r="L379">
            <v>93.879544999999993</v>
          </cell>
          <cell r="M379">
            <v>118.187753</v>
          </cell>
          <cell r="N379">
            <v>128.19618</v>
          </cell>
          <cell r="O379">
            <v>120.51612900000001</v>
          </cell>
          <cell r="P379">
            <v>0</v>
          </cell>
          <cell r="Q379">
            <v>0</v>
          </cell>
        </row>
        <row r="381">
          <cell r="C381" t="str">
            <v>6-51300</v>
          </cell>
          <cell r="D381" t="str">
            <v>ASA - Bank</v>
          </cell>
          <cell r="E381">
            <v>0</v>
          </cell>
          <cell r="F381">
            <v>510.37909100000007</v>
          </cell>
          <cell r="G381">
            <v>432.85673600000007</v>
          </cell>
          <cell r="H381">
            <v>575.67531900000006</v>
          </cell>
          <cell r="I381">
            <v>588.52136500000006</v>
          </cell>
          <cell r="J381">
            <v>282.97224799999998</v>
          </cell>
          <cell r="K381">
            <v>453.33747900000003</v>
          </cell>
          <cell r="L381">
            <v>636.90636300000006</v>
          </cell>
          <cell r="M381">
            <v>485.05326500000001</v>
          </cell>
          <cell r="N381">
            <v>578.29636399999993</v>
          </cell>
          <cell r="O381">
            <v>653.85615700000005</v>
          </cell>
          <cell r="P381">
            <v>0</v>
          </cell>
          <cell r="Q381">
            <v>0</v>
          </cell>
        </row>
        <row r="382">
          <cell r="C382" t="str">
            <v>6-51301</v>
          </cell>
          <cell r="D382" t="str">
            <v>ASA - Bank</v>
          </cell>
          <cell r="E382">
            <v>0</v>
          </cell>
          <cell r="F382">
            <v>510.37909100000007</v>
          </cell>
          <cell r="G382">
            <v>432.85673600000007</v>
          </cell>
          <cell r="H382">
            <v>575.67531900000006</v>
          </cell>
          <cell r="I382">
            <v>588.52136500000006</v>
          </cell>
          <cell r="J382">
            <v>282.97224799999998</v>
          </cell>
          <cell r="K382">
            <v>453.33747900000003</v>
          </cell>
          <cell r="L382">
            <v>636.90636300000006</v>
          </cell>
          <cell r="M382">
            <v>485.05326500000001</v>
          </cell>
          <cell r="N382">
            <v>578.29636399999993</v>
          </cell>
          <cell r="O382">
            <v>653.85615700000005</v>
          </cell>
          <cell r="P382">
            <v>0</v>
          </cell>
          <cell r="Q382">
            <v>0</v>
          </cell>
        </row>
        <row r="384">
          <cell r="C384" t="str">
            <v>6-51400</v>
          </cell>
          <cell r="D384" t="str">
            <v>ASA - Hotel and Apartement</v>
          </cell>
          <cell r="E384">
            <v>0</v>
          </cell>
          <cell r="F384">
            <v>179.43607700000001</v>
          </cell>
          <cell r="G384">
            <v>153.077527</v>
          </cell>
          <cell r="H384">
            <v>244.143598</v>
          </cell>
          <cell r="I384">
            <v>279.68683399999998</v>
          </cell>
          <cell r="J384">
            <v>248.35943800000001</v>
          </cell>
          <cell r="K384">
            <v>246.44677300000001</v>
          </cell>
          <cell r="L384">
            <v>294.30181700000003</v>
          </cell>
          <cell r="M384">
            <v>337.51181800000001</v>
          </cell>
          <cell r="N384">
            <v>288.673182</v>
          </cell>
          <cell r="O384">
            <v>301.09454399999998</v>
          </cell>
          <cell r="P384">
            <v>0</v>
          </cell>
          <cell r="Q384">
            <v>0</v>
          </cell>
        </row>
        <row r="385">
          <cell r="C385" t="str">
            <v>6-51401</v>
          </cell>
          <cell r="D385" t="str">
            <v>ASA - Hotel and Apartement</v>
          </cell>
          <cell r="E385">
            <v>0</v>
          </cell>
          <cell r="F385">
            <v>179.43607700000001</v>
          </cell>
          <cell r="G385">
            <v>153.077527</v>
          </cell>
          <cell r="H385">
            <v>244.143598</v>
          </cell>
          <cell r="I385">
            <v>279.68683399999998</v>
          </cell>
          <cell r="J385">
            <v>248.35943800000001</v>
          </cell>
          <cell r="K385">
            <v>246.44677300000001</v>
          </cell>
          <cell r="L385">
            <v>294.30181700000003</v>
          </cell>
          <cell r="M385">
            <v>337.51181800000001</v>
          </cell>
          <cell r="N385">
            <v>288.673182</v>
          </cell>
          <cell r="O385">
            <v>301.09454399999998</v>
          </cell>
          <cell r="P385">
            <v>0</v>
          </cell>
          <cell r="Q385">
            <v>0</v>
          </cell>
        </row>
        <row r="387">
          <cell r="C387" t="str">
            <v>6-51500</v>
          </cell>
          <cell r="D387" t="str">
            <v>ASA - Retail</v>
          </cell>
          <cell r="E387">
            <v>0</v>
          </cell>
          <cell r="F387">
            <v>118.58182100000001</v>
          </cell>
          <cell r="G387">
            <v>176.46137099999999</v>
          </cell>
          <cell r="H387">
            <v>294.48623100000003</v>
          </cell>
          <cell r="I387">
            <v>172.051907</v>
          </cell>
          <cell r="J387">
            <v>143.006789</v>
          </cell>
          <cell r="K387">
            <v>181.31394099999997</v>
          </cell>
          <cell r="L387">
            <v>261.66545500000001</v>
          </cell>
          <cell r="M387">
            <v>328.68636099999998</v>
          </cell>
          <cell r="N387">
            <v>183.936363</v>
          </cell>
          <cell r="O387">
            <v>222.36091100000002</v>
          </cell>
          <cell r="P387">
            <v>0</v>
          </cell>
          <cell r="Q387">
            <v>0</v>
          </cell>
        </row>
        <row r="388">
          <cell r="C388" t="str">
            <v>6-51501</v>
          </cell>
          <cell r="D388" t="str">
            <v>ASA - Retail</v>
          </cell>
          <cell r="E388">
            <v>0</v>
          </cell>
          <cell r="F388">
            <v>118.58182100000001</v>
          </cell>
          <cell r="G388">
            <v>176.46137099999999</v>
          </cell>
          <cell r="H388">
            <v>294.48623100000003</v>
          </cell>
          <cell r="I388">
            <v>172.051907</v>
          </cell>
          <cell r="J388">
            <v>143.006789</v>
          </cell>
          <cell r="K388">
            <v>181.31394099999997</v>
          </cell>
          <cell r="L388">
            <v>261.66545500000001</v>
          </cell>
          <cell r="M388">
            <v>328.68636099999998</v>
          </cell>
          <cell r="N388">
            <v>183.936363</v>
          </cell>
          <cell r="O388">
            <v>222.36091100000002</v>
          </cell>
          <cell r="P388">
            <v>0</v>
          </cell>
          <cell r="Q388">
            <v>0</v>
          </cell>
        </row>
        <row r="390">
          <cell r="C390" t="str">
            <v>6-51600</v>
          </cell>
          <cell r="D390" t="str">
            <v>ASA - Airline</v>
          </cell>
          <cell r="E390">
            <v>0</v>
          </cell>
          <cell r="F390">
            <v>70.792082999999991</v>
          </cell>
          <cell r="G390">
            <v>23.718913000000001</v>
          </cell>
          <cell r="H390">
            <v>27.374002999999998</v>
          </cell>
          <cell r="I390">
            <v>31.438337000000001</v>
          </cell>
          <cell r="J390">
            <v>260.18634099999997</v>
          </cell>
          <cell r="K390">
            <v>26.331119999999999</v>
          </cell>
          <cell r="L390">
            <v>11.795596</v>
          </cell>
          <cell r="M390">
            <v>39.264876000000001</v>
          </cell>
          <cell r="N390">
            <v>3.5898120000000002</v>
          </cell>
          <cell r="O390">
            <v>1.4599439999999999</v>
          </cell>
          <cell r="P390">
            <v>0</v>
          </cell>
          <cell r="Q390">
            <v>0</v>
          </cell>
        </row>
        <row r="391">
          <cell r="C391" t="str">
            <v>6-51601</v>
          </cell>
          <cell r="D391" t="str">
            <v>ASA - Airline</v>
          </cell>
          <cell r="E391">
            <v>0</v>
          </cell>
          <cell r="F391">
            <v>70.792082999999991</v>
          </cell>
          <cell r="G391">
            <v>23.718913000000001</v>
          </cell>
          <cell r="H391">
            <v>27.374002999999998</v>
          </cell>
          <cell r="I391">
            <v>31.438337000000001</v>
          </cell>
          <cell r="J391">
            <v>260.18634099999997</v>
          </cell>
          <cell r="K391">
            <v>26.331119999999999</v>
          </cell>
          <cell r="L391">
            <v>11.795596</v>
          </cell>
          <cell r="M391">
            <v>39.264876000000001</v>
          </cell>
          <cell r="N391">
            <v>3.5898120000000002</v>
          </cell>
          <cell r="O391">
            <v>1.4599439999999999</v>
          </cell>
          <cell r="P391">
            <v>0</v>
          </cell>
          <cell r="Q391">
            <v>0</v>
          </cell>
        </row>
        <row r="393">
          <cell r="C393">
            <v>61600</v>
          </cell>
          <cell r="D393" t="str">
            <v>OR - Commercial Training</v>
          </cell>
          <cell r="F393">
            <v>439.26363499999997</v>
          </cell>
          <cell r="G393">
            <v>909.03181799999993</v>
          </cell>
          <cell r="H393">
            <v>486.88180599999998</v>
          </cell>
          <cell r="I393">
            <v>174.08181399999998</v>
          </cell>
          <cell r="J393">
            <v>676.37272299999995</v>
          </cell>
          <cell r="K393">
            <v>571.33636200000001</v>
          </cell>
          <cell r="L393">
            <v>401.672729</v>
          </cell>
          <cell r="M393">
            <v>826.83181300000001</v>
          </cell>
          <cell r="N393">
            <v>360.28181699999999</v>
          </cell>
          <cell r="O393">
            <v>540.51818600000001</v>
          </cell>
          <cell r="P393">
            <v>0</v>
          </cell>
          <cell r="Q393">
            <v>0</v>
          </cell>
        </row>
        <row r="395">
          <cell r="C395" t="str">
            <v>6-60000</v>
          </cell>
          <cell r="D395" t="str">
            <v>Commercial Training</v>
          </cell>
          <cell r="F395">
            <v>439.26363499999997</v>
          </cell>
          <cell r="G395">
            <v>909.03181799999993</v>
          </cell>
          <cell r="H395">
            <v>486.88180599999998</v>
          </cell>
          <cell r="I395">
            <v>174.08181399999998</v>
          </cell>
          <cell r="J395">
            <v>676.37272299999995</v>
          </cell>
          <cell r="K395">
            <v>571.33636200000001</v>
          </cell>
          <cell r="L395">
            <v>401.672729</v>
          </cell>
          <cell r="M395">
            <v>826.83181300000001</v>
          </cell>
          <cell r="N395">
            <v>360.28181699999999</v>
          </cell>
          <cell r="O395">
            <v>540.51818600000001</v>
          </cell>
          <cell r="P395">
            <v>0</v>
          </cell>
          <cell r="Q395">
            <v>0</v>
          </cell>
        </row>
        <row r="397">
          <cell r="C397" t="str">
            <v>6-61000</v>
          </cell>
          <cell r="D397" t="str">
            <v>Training Course</v>
          </cell>
          <cell r="F397">
            <v>439.26363499999997</v>
          </cell>
          <cell r="G397">
            <v>909.03181799999993</v>
          </cell>
          <cell r="H397">
            <v>486.88180599999998</v>
          </cell>
          <cell r="I397">
            <v>174.08181399999998</v>
          </cell>
          <cell r="J397">
            <v>676.37272299999995</v>
          </cell>
          <cell r="K397">
            <v>571.33636200000001</v>
          </cell>
          <cell r="L397">
            <v>401.672729</v>
          </cell>
          <cell r="M397">
            <v>826.83181300000001</v>
          </cell>
          <cell r="N397">
            <v>360.28181699999999</v>
          </cell>
          <cell r="O397">
            <v>540.51818600000001</v>
          </cell>
          <cell r="P397">
            <v>0</v>
          </cell>
          <cell r="Q397">
            <v>0</v>
          </cell>
        </row>
        <row r="399">
          <cell r="C399" t="str">
            <v>6-61100</v>
          </cell>
          <cell r="D399" t="str">
            <v>JAS Academy</v>
          </cell>
          <cell r="F399">
            <v>33.636361999999998</v>
          </cell>
          <cell r="G399">
            <v>392.72727199999997</v>
          </cell>
          <cell r="H399">
            <v>43.636361000000001</v>
          </cell>
          <cell r="I399">
            <v>-61.827273000000005</v>
          </cell>
          <cell r="J399">
            <v>447.27272499999992</v>
          </cell>
          <cell r="K399">
            <v>234.54545400000001</v>
          </cell>
          <cell r="L399">
            <v>112.72727399999999</v>
          </cell>
          <cell r="M399">
            <v>493.09090599999996</v>
          </cell>
          <cell r="N399">
            <v>234.727271</v>
          </cell>
          <cell r="O399">
            <v>231.81818200000001</v>
          </cell>
          <cell r="P399">
            <v>0</v>
          </cell>
          <cell r="Q399">
            <v>0</v>
          </cell>
        </row>
        <row r="400">
          <cell r="C400" t="str">
            <v>6-61110</v>
          </cell>
          <cell r="D400" t="str">
            <v>JAS Academy</v>
          </cell>
          <cell r="F400">
            <v>33.636361999999998</v>
          </cell>
          <cell r="G400">
            <v>392.72727199999997</v>
          </cell>
          <cell r="H400">
            <v>43.636361000000001</v>
          </cell>
          <cell r="I400">
            <v>-61.827273000000005</v>
          </cell>
          <cell r="J400">
            <v>447.27272499999992</v>
          </cell>
          <cell r="K400">
            <v>234.54545400000001</v>
          </cell>
          <cell r="L400">
            <v>112.72727399999999</v>
          </cell>
          <cell r="M400">
            <v>493.09090599999996</v>
          </cell>
          <cell r="N400">
            <v>234.727271</v>
          </cell>
          <cell r="O400">
            <v>231.81818200000001</v>
          </cell>
          <cell r="P400">
            <v>0</v>
          </cell>
          <cell r="Q400">
            <v>0</v>
          </cell>
        </row>
        <row r="402">
          <cell r="C402" t="str">
            <v>6-61200</v>
          </cell>
          <cell r="D402" t="str">
            <v>Training AVSEC</v>
          </cell>
          <cell r="F402">
            <v>274.49091099999998</v>
          </cell>
          <cell r="G402">
            <v>164.96363700000001</v>
          </cell>
          <cell r="H402">
            <v>242.88181699999998</v>
          </cell>
          <cell r="I402">
            <v>151.36363399999999</v>
          </cell>
          <cell r="J402">
            <v>127.73636199999999</v>
          </cell>
          <cell r="K402">
            <v>304.06363499999998</v>
          </cell>
          <cell r="L402">
            <v>125.53636300000001</v>
          </cell>
          <cell r="M402">
            <v>120.21363599999999</v>
          </cell>
          <cell r="N402">
            <v>39.645454999999998</v>
          </cell>
          <cell r="O402">
            <v>182.790909</v>
          </cell>
          <cell r="P402">
            <v>0</v>
          </cell>
          <cell r="Q402">
            <v>0</v>
          </cell>
        </row>
        <row r="403">
          <cell r="C403" t="str">
            <v>6-61210</v>
          </cell>
          <cell r="D403" t="str">
            <v>Initial - Basic AVSEC</v>
          </cell>
          <cell r="F403">
            <v>254.31818299999998</v>
          </cell>
          <cell r="G403">
            <v>125.68182</v>
          </cell>
          <cell r="H403">
            <v>157.5</v>
          </cell>
          <cell r="I403">
            <v>52.727272999999997</v>
          </cell>
          <cell r="J403">
            <v>93.409089999999992</v>
          </cell>
          <cell r="K403">
            <v>251.27272699999997</v>
          </cell>
          <cell r="L403">
            <v>113.045455</v>
          </cell>
          <cell r="M403">
            <v>92.218181999999999</v>
          </cell>
          <cell r="N403">
            <v>28.227273</v>
          </cell>
          <cell r="O403">
            <v>147.272728</v>
          </cell>
          <cell r="P403">
            <v>0</v>
          </cell>
          <cell r="Q403">
            <v>0</v>
          </cell>
        </row>
        <row r="404">
          <cell r="C404" t="str">
            <v>6-61220</v>
          </cell>
          <cell r="D404" t="str">
            <v>Initial - Junior AVSEC</v>
          </cell>
          <cell r="F404">
            <v>3.1818179999999998</v>
          </cell>
          <cell r="G404">
            <v>3.1818179999999998</v>
          </cell>
          <cell r="H404">
            <v>2.7272729999999998</v>
          </cell>
          <cell r="I404">
            <v>4.5454549999999996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C405" t="str">
            <v>6-61230</v>
          </cell>
          <cell r="D405" t="str">
            <v>Initial - Senior AVSEC</v>
          </cell>
          <cell r="F405">
            <v>0</v>
          </cell>
          <cell r="G405">
            <v>0</v>
          </cell>
          <cell r="H405">
            <v>0</v>
          </cell>
          <cell r="I405">
            <v>8.1818179999999998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</row>
        <row r="406">
          <cell r="C406" t="str">
            <v>6-61240</v>
          </cell>
          <cell r="D406" t="str">
            <v>Recurrent - Basic AVSEC</v>
          </cell>
          <cell r="F406">
            <v>0</v>
          </cell>
          <cell r="G406">
            <v>0</v>
          </cell>
          <cell r="H406">
            <v>0</v>
          </cell>
          <cell r="I406">
            <v>20.863636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-2.7272729999999998</v>
          </cell>
          <cell r="O406">
            <v>0</v>
          </cell>
          <cell r="P406">
            <v>0</v>
          </cell>
          <cell r="Q406">
            <v>0</v>
          </cell>
        </row>
        <row r="407">
          <cell r="C407" t="str">
            <v>6-61250</v>
          </cell>
          <cell r="D407" t="str">
            <v>Recurrent - Junior AVSEC</v>
          </cell>
          <cell r="F407">
            <v>0</v>
          </cell>
          <cell r="G407">
            <v>20.000001000000001</v>
          </cell>
          <cell r="H407">
            <v>50.909090999999997</v>
          </cell>
          <cell r="I407">
            <v>14.999999000000001</v>
          </cell>
          <cell r="J407">
            <v>10</v>
          </cell>
          <cell r="K407">
            <v>0</v>
          </cell>
          <cell r="L407">
            <v>0</v>
          </cell>
          <cell r="M407">
            <v>0</v>
          </cell>
          <cell r="N407">
            <v>-0.90909099999999998</v>
          </cell>
          <cell r="O407">
            <v>0</v>
          </cell>
          <cell r="P407">
            <v>0</v>
          </cell>
          <cell r="Q407">
            <v>0</v>
          </cell>
        </row>
        <row r="408">
          <cell r="C408" t="str">
            <v>6-61260</v>
          </cell>
          <cell r="D408" t="str">
            <v>Recurrent - Senior AVSEC</v>
          </cell>
          <cell r="F408">
            <v>0</v>
          </cell>
          <cell r="G408">
            <v>0</v>
          </cell>
          <cell r="H408">
            <v>10.909091</v>
          </cell>
          <cell r="I408">
            <v>36.818181000000003</v>
          </cell>
          <cell r="J408">
            <v>0</v>
          </cell>
          <cell r="K408">
            <v>25.681818</v>
          </cell>
          <cell r="L408">
            <v>0</v>
          </cell>
          <cell r="M408">
            <v>0</v>
          </cell>
          <cell r="N408">
            <v>0</v>
          </cell>
          <cell r="O408">
            <v>14.772727</v>
          </cell>
          <cell r="P408">
            <v>0</v>
          </cell>
          <cell r="Q408">
            <v>0</v>
          </cell>
        </row>
        <row r="409">
          <cell r="C409" t="str">
            <v>6-61270</v>
          </cell>
          <cell r="D409" t="str">
            <v>Awareness AVSEC</v>
          </cell>
          <cell r="F409">
            <v>16.99091</v>
          </cell>
          <cell r="G409">
            <v>16.099997999999999</v>
          </cell>
          <cell r="H409">
            <v>20.836361999999998</v>
          </cell>
          <cell r="I409">
            <v>13.227271999999999</v>
          </cell>
          <cell r="J409">
            <v>24.327272000000001</v>
          </cell>
          <cell r="K409">
            <v>27.109090000000002</v>
          </cell>
          <cell r="L409">
            <v>12.490907999999999</v>
          </cell>
          <cell r="M409">
            <v>27.995453999999999</v>
          </cell>
          <cell r="N409">
            <v>15.054546</v>
          </cell>
          <cell r="O409">
            <v>20.745453999999999</v>
          </cell>
          <cell r="P409">
            <v>0</v>
          </cell>
          <cell r="Q409">
            <v>0</v>
          </cell>
        </row>
        <row r="411">
          <cell r="C411" t="str">
            <v>6-61300</v>
          </cell>
          <cell r="D411" t="str">
            <v>Training Dangerous Good (DG) Operator</v>
          </cell>
          <cell r="F411">
            <v>0.90909099999999998</v>
          </cell>
          <cell r="G411">
            <v>98.863635999999985</v>
          </cell>
          <cell r="H411">
            <v>82.954544999999996</v>
          </cell>
          <cell r="I411">
            <v>123.636363</v>
          </cell>
          <cell r="J411">
            <v>70</v>
          </cell>
          <cell r="K411">
            <v>0</v>
          </cell>
          <cell r="L411">
            <v>0</v>
          </cell>
          <cell r="M411">
            <v>160</v>
          </cell>
          <cell r="N411">
            <v>0</v>
          </cell>
          <cell r="O411">
            <v>3.6363639999999999</v>
          </cell>
          <cell r="P411">
            <v>0</v>
          </cell>
          <cell r="Q411">
            <v>0</v>
          </cell>
        </row>
        <row r="412">
          <cell r="C412" t="str">
            <v>6-61310</v>
          </cell>
          <cell r="D412" t="str">
            <v>Initial - DG</v>
          </cell>
          <cell r="F412">
            <v>0.90909099999999998</v>
          </cell>
          <cell r="G412">
            <v>70.681817999999993</v>
          </cell>
          <cell r="H412">
            <v>57.5</v>
          </cell>
          <cell r="I412">
            <v>152.727272</v>
          </cell>
          <cell r="J412">
            <v>70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</row>
        <row r="413">
          <cell r="C413" t="str">
            <v>6-61320</v>
          </cell>
          <cell r="D413" t="str">
            <v>Recurrent - DG</v>
          </cell>
          <cell r="F413">
            <v>0</v>
          </cell>
          <cell r="G413">
            <v>28.181818</v>
          </cell>
          <cell r="H413">
            <v>25.454545</v>
          </cell>
          <cell r="I413">
            <v>-29.090909</v>
          </cell>
          <cell r="J413">
            <v>0</v>
          </cell>
          <cell r="K413">
            <v>0</v>
          </cell>
          <cell r="L413">
            <v>0</v>
          </cell>
          <cell r="M413">
            <v>160</v>
          </cell>
          <cell r="N413">
            <v>0</v>
          </cell>
          <cell r="O413">
            <v>3.6363639999999999</v>
          </cell>
          <cell r="P413">
            <v>0</v>
          </cell>
          <cell r="Q413">
            <v>0</v>
          </cell>
        </row>
        <row r="415">
          <cell r="C415" t="str">
            <v>6-61400</v>
          </cell>
          <cell r="D415" t="str">
            <v>Training GSE Operator</v>
          </cell>
          <cell r="F415">
            <v>5.4545450000000004</v>
          </cell>
          <cell r="G415">
            <v>0</v>
          </cell>
          <cell r="H415">
            <v>0</v>
          </cell>
          <cell r="I415">
            <v>-5.4545450000000004</v>
          </cell>
          <cell r="J415">
            <v>0</v>
          </cell>
          <cell r="K415">
            <v>0</v>
          </cell>
          <cell r="L415">
            <v>139.545455</v>
          </cell>
          <cell r="M415">
            <v>20.454543999999999</v>
          </cell>
          <cell r="N415">
            <v>34.090910000000001</v>
          </cell>
          <cell r="O415">
            <v>46.818182</v>
          </cell>
          <cell r="P415">
            <v>0</v>
          </cell>
          <cell r="Q415">
            <v>0</v>
          </cell>
        </row>
        <row r="416">
          <cell r="C416" t="str">
            <v>6-61410</v>
          </cell>
          <cell r="D416" t="str">
            <v>Initial - GSE Operator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139.545455</v>
          </cell>
          <cell r="M416">
            <v>20.454543999999999</v>
          </cell>
          <cell r="N416">
            <v>34.090910000000001</v>
          </cell>
          <cell r="O416">
            <v>46.818182</v>
          </cell>
          <cell r="P416">
            <v>0</v>
          </cell>
          <cell r="Q416">
            <v>0</v>
          </cell>
        </row>
        <row r="417">
          <cell r="C417" t="str">
            <v>6-61420</v>
          </cell>
          <cell r="D417" t="str">
            <v>Recurrent - GSE Operator</v>
          </cell>
          <cell r="F417">
            <v>5.4545450000000004</v>
          </cell>
          <cell r="G417">
            <v>0</v>
          </cell>
          <cell r="H417">
            <v>0</v>
          </cell>
          <cell r="I417">
            <v>-5.4545450000000004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</row>
        <row r="419">
          <cell r="C419" t="str">
            <v>6-61500</v>
          </cell>
          <cell r="D419" t="str">
            <v>On the Job Training (OJT)</v>
          </cell>
          <cell r="F419">
            <v>30.227271000000002</v>
          </cell>
          <cell r="G419">
            <v>143.38636400000001</v>
          </cell>
          <cell r="H419">
            <v>115.90908300000001</v>
          </cell>
          <cell r="I419">
            <v>28.636362999999999</v>
          </cell>
          <cell r="J419">
            <v>31.363636</v>
          </cell>
          <cell r="K419">
            <v>32.727272999999997</v>
          </cell>
          <cell r="L419">
            <v>23.863637000000001</v>
          </cell>
          <cell r="M419">
            <v>28.527273000000001</v>
          </cell>
          <cell r="N419">
            <v>51.818181000000003</v>
          </cell>
          <cell r="O419">
            <v>70.909095000000008</v>
          </cell>
          <cell r="P419">
            <v>0</v>
          </cell>
          <cell r="Q419">
            <v>0</v>
          </cell>
        </row>
        <row r="420">
          <cell r="C420" t="str">
            <v>6-61510</v>
          </cell>
          <cell r="D420" t="str">
            <v>On the Job Training (OJTt)</v>
          </cell>
          <cell r="F420">
            <v>30.227271000000002</v>
          </cell>
          <cell r="G420">
            <v>143.38636400000001</v>
          </cell>
          <cell r="H420">
            <v>115.90908300000001</v>
          </cell>
          <cell r="I420">
            <v>28.636362999999999</v>
          </cell>
          <cell r="J420">
            <v>31.363636</v>
          </cell>
          <cell r="K420">
            <v>32.727272999999997</v>
          </cell>
          <cell r="L420">
            <v>23.863637000000001</v>
          </cell>
          <cell r="M420">
            <v>28.527273000000001</v>
          </cell>
          <cell r="N420">
            <v>51.818181000000003</v>
          </cell>
          <cell r="O420">
            <v>70.909095000000008</v>
          </cell>
          <cell r="P420">
            <v>0</v>
          </cell>
          <cell r="Q420">
            <v>0</v>
          </cell>
        </row>
        <row r="422">
          <cell r="C422" t="str">
            <v>6-61600</v>
          </cell>
          <cell r="D422" t="str">
            <v>Training Ticketing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</row>
        <row r="423">
          <cell r="C423" t="str">
            <v>6-61610</v>
          </cell>
          <cell r="D423" t="str">
            <v>Training Ticketing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5">
          <cell r="C425" t="str">
            <v>6-61700</v>
          </cell>
          <cell r="D425" t="str">
            <v>Training Basic Passanger Handling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</row>
        <row r="426">
          <cell r="C426" t="str">
            <v>6-61710</v>
          </cell>
          <cell r="D426" t="str">
            <v>Training Basic Passanger Handling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8">
          <cell r="C428" t="str">
            <v>6-61800</v>
          </cell>
          <cell r="D428" t="str">
            <v>Porter Awareness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</row>
        <row r="429">
          <cell r="C429" t="str">
            <v>6-61810</v>
          </cell>
          <cell r="D429" t="str">
            <v>Porter Awareness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1">
          <cell r="C431" t="str">
            <v>6-61820</v>
          </cell>
          <cell r="D431" t="str">
            <v>Ramp Safety</v>
          </cell>
          <cell r="F431">
            <v>0</v>
          </cell>
          <cell r="G431">
            <v>0</v>
          </cell>
          <cell r="H431">
            <v>1.5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C432" t="str">
            <v>6-61821</v>
          </cell>
          <cell r="D432" t="str">
            <v xml:space="preserve">Ramp Safety </v>
          </cell>
          <cell r="F432">
            <v>0</v>
          </cell>
          <cell r="G432">
            <v>0</v>
          </cell>
          <cell r="H432">
            <v>1.5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4">
          <cell r="C434" t="str">
            <v>6-61900</v>
          </cell>
          <cell r="D434" t="str">
            <v>Training Marshalling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4.5454540000000003</v>
          </cell>
          <cell r="N434">
            <v>0</v>
          </cell>
          <cell r="O434">
            <v>4.5454540000000003</v>
          </cell>
          <cell r="P434">
            <v>0</v>
          </cell>
          <cell r="Q434">
            <v>0</v>
          </cell>
        </row>
        <row r="435">
          <cell r="C435" t="str">
            <v>6-61910</v>
          </cell>
          <cell r="D435" t="str">
            <v>Initial-Marshalling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4.5454540000000003</v>
          </cell>
          <cell r="N435">
            <v>0</v>
          </cell>
          <cell r="O435">
            <v>4.5454540000000003</v>
          </cell>
          <cell r="P435">
            <v>0</v>
          </cell>
          <cell r="Q435">
            <v>0</v>
          </cell>
        </row>
        <row r="436">
          <cell r="C436" t="str">
            <v>6-61920</v>
          </cell>
          <cell r="D436" t="str">
            <v>Recurrent Marshalling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8">
          <cell r="C438" t="str">
            <v>6-61950</v>
          </cell>
          <cell r="D438" t="str">
            <v>Training Flight Attendance</v>
          </cell>
          <cell r="F438">
            <v>94.545455000000004</v>
          </cell>
          <cell r="G438">
            <v>109.090909</v>
          </cell>
          <cell r="H438">
            <v>0</v>
          </cell>
          <cell r="I438">
            <v>-62.272728000000001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C439" t="str">
            <v>6-61960</v>
          </cell>
          <cell r="D439" t="str">
            <v>Initial Flight Attendance</v>
          </cell>
          <cell r="F439">
            <v>94.545455000000004</v>
          </cell>
          <cell r="G439">
            <v>109.090909</v>
          </cell>
          <cell r="H439">
            <v>0</v>
          </cell>
          <cell r="I439">
            <v>-62.272728000000001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C440" t="str">
            <v>6-61970</v>
          </cell>
          <cell r="D440" t="str">
            <v>Recurrent Flight Attendance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2">
          <cell r="C442" t="str">
            <v>6-61980</v>
          </cell>
          <cell r="D442" t="str">
            <v>Training Loading &amp; Unloading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C443" t="str">
            <v>6-61990</v>
          </cell>
          <cell r="D443" t="str">
            <v>Training Loading &amp; Unloading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5">
          <cell r="C445" t="str">
            <v>6-62000</v>
          </cell>
          <cell r="D445" t="str">
            <v>Ancillary Service - Commercial Training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7">
          <cell r="C447" t="str">
            <v>6-62100</v>
          </cell>
          <cell r="D447" t="str">
            <v>Rental Room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C448" t="str">
            <v>6-62110</v>
          </cell>
          <cell r="D448" t="str">
            <v>Rental Room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50">
          <cell r="C450" t="str">
            <v>6-62200</v>
          </cell>
          <cell r="D450" t="str">
            <v>Rental CBT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C451" t="str">
            <v>6-62210</v>
          </cell>
          <cell r="D451" t="str">
            <v>Rental CBT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3">
          <cell r="C453" t="str">
            <v>6-62300</v>
          </cell>
          <cell r="D453" t="str">
            <v>Flying Trainer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C454" t="str">
            <v>6-62310</v>
          </cell>
          <cell r="D454" t="str">
            <v>Flying Trainer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6">
          <cell r="C456">
            <v>62000</v>
          </cell>
          <cell r="D456" t="str">
            <v>Discount</v>
          </cell>
          <cell r="F456">
            <v>-1272.8194639999999</v>
          </cell>
          <cell r="G456">
            <v>-1834.0422659999999</v>
          </cell>
          <cell r="H456">
            <v>-1114.0510999999999</v>
          </cell>
          <cell r="I456">
            <v>-1235.2806099999998</v>
          </cell>
          <cell r="J456">
            <v>-1188.4979700000001</v>
          </cell>
          <cell r="K456">
            <v>-1285.588837</v>
          </cell>
          <cell r="L456">
            <v>-1261.793336</v>
          </cell>
          <cell r="M456">
            <v>-1014.5018809999999</v>
          </cell>
          <cell r="N456">
            <v>-1388.6321029999999</v>
          </cell>
          <cell r="O456">
            <v>-878.30730700000004</v>
          </cell>
          <cell r="P456">
            <v>0</v>
          </cell>
          <cell r="Q456">
            <v>0</v>
          </cell>
        </row>
        <row r="457">
          <cell r="C457">
            <v>62100</v>
          </cell>
          <cell r="D457" t="str">
            <v>Discount - Ground Handling Premier</v>
          </cell>
          <cell r="F457">
            <v>-72.274749999999997</v>
          </cell>
          <cell r="G457">
            <v>-1266.3053500000001</v>
          </cell>
          <cell r="H457">
            <v>-641.60879</v>
          </cell>
          <cell r="I457">
            <v>-713.88353999999993</v>
          </cell>
          <cell r="J457">
            <v>-1021.6507810000001</v>
          </cell>
          <cell r="K457">
            <v>-1158.554486</v>
          </cell>
          <cell r="L457">
            <v>-676.74753999999996</v>
          </cell>
          <cell r="M457">
            <v>-676.74753999999996</v>
          </cell>
          <cell r="N457">
            <v>-960.57824499999992</v>
          </cell>
          <cell r="O457">
            <v>-676.74753999999996</v>
          </cell>
          <cell r="P457">
            <v>0</v>
          </cell>
          <cell r="Q457">
            <v>0</v>
          </cell>
        </row>
        <row r="458">
          <cell r="C458">
            <v>62200</v>
          </cell>
          <cell r="D458" t="str">
            <v>Discount - Ground Handling Silver</v>
          </cell>
          <cell r="F458">
            <v>0</v>
          </cell>
          <cell r="G458">
            <v>0</v>
          </cell>
          <cell r="H458">
            <v>-4.3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C459">
            <v>62300</v>
          </cell>
          <cell r="D459" t="str">
            <v>Discount - Lounge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C460">
            <v>62400</v>
          </cell>
          <cell r="D460" t="str">
            <v>Discount - Cargo Handling</v>
          </cell>
          <cell r="F460">
            <v>-1200.5447139999999</v>
          </cell>
          <cell r="G460">
            <v>-567.73691599999995</v>
          </cell>
          <cell r="H460">
            <v>-468.14231000000001</v>
          </cell>
          <cell r="I460">
            <v>-521.39706999999999</v>
          </cell>
          <cell r="J460">
            <v>-166.84718899999999</v>
          </cell>
          <cell r="K460">
            <v>-127.034351</v>
          </cell>
          <cell r="L460">
            <v>-585.045796</v>
          </cell>
          <cell r="M460">
            <v>-337.75434100000001</v>
          </cell>
          <cell r="N460">
            <v>-428.05385799999999</v>
          </cell>
          <cell r="O460">
            <v>-201.55976700000002</v>
          </cell>
          <cell r="P460">
            <v>0</v>
          </cell>
          <cell r="Q460">
            <v>0</v>
          </cell>
        </row>
        <row r="461">
          <cell r="C461">
            <v>62500</v>
          </cell>
          <cell r="D461" t="str">
            <v>Discount - Airport Special Assistance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</row>
        <row r="462">
          <cell r="C462">
            <v>62600</v>
          </cell>
          <cell r="D462" t="str">
            <v>Discount - Commercial Training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</row>
        <row r="464">
          <cell r="C464">
            <v>63000</v>
          </cell>
          <cell r="D464" t="str">
            <v>Sales Return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</row>
        <row r="465">
          <cell r="C465">
            <v>63100</v>
          </cell>
          <cell r="D465" t="str">
            <v>Sales Return - Ground Handling Premier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</row>
        <row r="466">
          <cell r="C466">
            <v>63200</v>
          </cell>
          <cell r="D466" t="str">
            <v>Sales Return - Ground Handling Silver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</row>
        <row r="467">
          <cell r="C467">
            <v>63300</v>
          </cell>
          <cell r="D467" t="str">
            <v>Sales Return - Lounge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</row>
        <row r="468">
          <cell r="C468">
            <v>63400</v>
          </cell>
          <cell r="D468" t="str">
            <v>Sales Return - Cargo Handling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</row>
        <row r="469">
          <cell r="C469">
            <v>63500</v>
          </cell>
          <cell r="D469" t="str">
            <v>Sales Return - Airport Special Assistance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</row>
        <row r="470">
          <cell r="C470">
            <v>63600</v>
          </cell>
          <cell r="D470" t="str">
            <v>Sales Return - Commercial Training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</row>
        <row r="472">
          <cell r="C472">
            <v>70000</v>
          </cell>
          <cell r="D472" t="str">
            <v>Operating Expenses</v>
          </cell>
          <cell r="F472">
            <v>75526.466669999994</v>
          </cell>
          <cell r="G472">
            <v>73587.638686999999</v>
          </cell>
          <cell r="H472">
            <v>77933.048055999985</v>
          </cell>
          <cell r="I472">
            <v>79099.349147000001</v>
          </cell>
          <cell r="J472">
            <v>83107.419282000003</v>
          </cell>
          <cell r="K472">
            <v>84484.529657999999</v>
          </cell>
          <cell r="L472">
            <v>85222.991233000008</v>
          </cell>
          <cell r="M472">
            <v>84648.130230000024</v>
          </cell>
          <cell r="N472">
            <v>84221.265275999991</v>
          </cell>
          <cell r="O472">
            <v>88071.366570000013</v>
          </cell>
          <cell r="P472">
            <v>0</v>
          </cell>
          <cell r="Q472">
            <v>0</v>
          </cell>
        </row>
        <row r="474">
          <cell r="C474">
            <v>71000</v>
          </cell>
          <cell r="D474" t="str">
            <v xml:space="preserve">Direct Cost </v>
          </cell>
          <cell r="F474">
            <v>35903.034604</v>
          </cell>
          <cell r="G474">
            <v>32865.227183000003</v>
          </cell>
          <cell r="H474">
            <v>37218.544960999992</v>
          </cell>
          <cell r="I474">
            <v>39184.165973000003</v>
          </cell>
          <cell r="J474">
            <v>42280.638311000002</v>
          </cell>
          <cell r="K474">
            <v>40608.636934000002</v>
          </cell>
          <cell r="L474">
            <v>42965.275440000005</v>
          </cell>
          <cell r="M474">
            <v>40596.024784000008</v>
          </cell>
          <cell r="N474">
            <v>42749.489532</v>
          </cell>
          <cell r="O474">
            <v>43564.904191000001</v>
          </cell>
          <cell r="P474">
            <v>0</v>
          </cell>
          <cell r="Q474">
            <v>0</v>
          </cell>
        </row>
        <row r="476">
          <cell r="C476">
            <v>71100</v>
          </cell>
          <cell r="D476" t="str">
            <v>Contract Services</v>
          </cell>
          <cell r="F476">
            <v>14371.884679999999</v>
          </cell>
          <cell r="G476">
            <v>14271.781741999999</v>
          </cell>
          <cell r="H476">
            <v>13679.378508999996</v>
          </cell>
          <cell r="I476">
            <v>12486.375647000001</v>
          </cell>
          <cell r="J476">
            <v>14077.248983000001</v>
          </cell>
          <cell r="K476">
            <v>15899.174547999999</v>
          </cell>
          <cell r="L476">
            <v>16865.148723999999</v>
          </cell>
          <cell r="M476">
            <v>15130.191439000004</v>
          </cell>
          <cell r="N476">
            <v>16529.460290999999</v>
          </cell>
          <cell r="O476">
            <v>17593.491367999999</v>
          </cell>
          <cell r="P476">
            <v>0</v>
          </cell>
          <cell r="Q476">
            <v>0</v>
          </cell>
        </row>
        <row r="477">
          <cell r="C477">
            <v>71101</v>
          </cell>
          <cell r="D477" t="str">
            <v>Aircraft Cleaning</v>
          </cell>
          <cell r="F477">
            <v>1474.1626430000001</v>
          </cell>
          <cell r="G477">
            <v>1628.7314070000002</v>
          </cell>
          <cell r="H477">
            <v>1517.822623999999</v>
          </cell>
          <cell r="I477">
            <v>1704.4522720000009</v>
          </cell>
          <cell r="J477">
            <v>1603.0881260000001</v>
          </cell>
          <cell r="K477">
            <v>1661.5863229999998</v>
          </cell>
          <cell r="L477">
            <v>1534.0771460000003</v>
          </cell>
          <cell r="M477">
            <v>1842.5317480000001</v>
          </cell>
          <cell r="N477">
            <v>1881.9744950000002</v>
          </cell>
          <cell r="O477">
            <v>1715.4963749999999</v>
          </cell>
          <cell r="P477">
            <v>0</v>
          </cell>
          <cell r="Q477">
            <v>0</v>
          </cell>
        </row>
        <row r="478">
          <cell r="C478">
            <v>71102</v>
          </cell>
          <cell r="D478" t="str">
            <v>Porter - Baggage</v>
          </cell>
          <cell r="F478">
            <v>1450.342797</v>
          </cell>
          <cell r="G478">
            <v>1465.3370710000002</v>
          </cell>
          <cell r="H478">
            <v>1463.6313580000001</v>
          </cell>
          <cell r="I478">
            <v>1024.901967</v>
          </cell>
          <cell r="J478">
            <v>1544.6403499999999</v>
          </cell>
          <cell r="K478">
            <v>1413.9166270000003</v>
          </cell>
          <cell r="L478">
            <v>1437.5249849999998</v>
          </cell>
          <cell r="M478">
            <v>1719.1404099999995</v>
          </cell>
          <cell r="N478">
            <v>1490.3824009999998</v>
          </cell>
          <cell r="O478">
            <v>1543.8075920000001</v>
          </cell>
          <cell r="P478">
            <v>0</v>
          </cell>
          <cell r="Q478">
            <v>0</v>
          </cell>
        </row>
        <row r="479">
          <cell r="C479">
            <v>71103</v>
          </cell>
          <cell r="D479" t="str">
            <v>Porter - Cargo</v>
          </cell>
          <cell r="F479">
            <v>1217.483907</v>
          </cell>
          <cell r="G479">
            <v>1226.4107040000001</v>
          </cell>
          <cell r="H479">
            <v>1302.9104730000001</v>
          </cell>
          <cell r="I479">
            <v>1229.9790679999999</v>
          </cell>
          <cell r="J479">
            <v>1382.0991979999999</v>
          </cell>
          <cell r="K479">
            <v>1396.8422740000001</v>
          </cell>
          <cell r="L479">
            <v>1384.495868</v>
          </cell>
          <cell r="M479">
            <v>1253.1132459999999</v>
          </cell>
          <cell r="N479">
            <v>1378.6503680000001</v>
          </cell>
          <cell r="O479">
            <v>2691.1622149999998</v>
          </cell>
          <cell r="P479">
            <v>0</v>
          </cell>
          <cell r="Q479">
            <v>0</v>
          </cell>
        </row>
        <row r="480">
          <cell r="C480">
            <v>71104</v>
          </cell>
          <cell r="D480" t="str">
            <v>Security</v>
          </cell>
          <cell r="F480">
            <v>4122.5272210000012</v>
          </cell>
          <cell r="G480">
            <v>4613.209672</v>
          </cell>
          <cell r="H480">
            <v>4358.2867689999994</v>
          </cell>
          <cell r="I480">
            <v>4115.0494769999996</v>
          </cell>
          <cell r="J480">
            <v>4264.3609029999989</v>
          </cell>
          <cell r="K480">
            <v>5072.0727259999994</v>
          </cell>
          <cell r="L480">
            <v>4536.1424559999996</v>
          </cell>
          <cell r="M480">
            <v>4463.2759260000003</v>
          </cell>
          <cell r="N480">
            <v>4673.517433</v>
          </cell>
          <cell r="O480">
            <v>4386.9906900000005</v>
          </cell>
          <cell r="P480">
            <v>0</v>
          </cell>
          <cell r="Q480">
            <v>0</v>
          </cell>
        </row>
        <row r="481">
          <cell r="C481">
            <v>71105</v>
          </cell>
          <cell r="D481" t="str">
            <v>Manpower Outsourcing</v>
          </cell>
          <cell r="F481">
            <v>2217.2799049999994</v>
          </cell>
          <cell r="G481">
            <v>2048.7348560000005</v>
          </cell>
          <cell r="H481">
            <v>2282.9867610000006</v>
          </cell>
          <cell r="I481">
            <v>1925.9120990000001</v>
          </cell>
          <cell r="J481">
            <v>2337.6789209999997</v>
          </cell>
          <cell r="K481">
            <v>1993.2630410000004</v>
          </cell>
          <cell r="L481">
            <v>2763.0325419999995</v>
          </cell>
          <cell r="M481">
            <v>2380.6496660000003</v>
          </cell>
          <cell r="N481">
            <v>2875.3547490000005</v>
          </cell>
          <cell r="O481">
            <v>2936.6973169999997</v>
          </cell>
          <cell r="P481">
            <v>0</v>
          </cell>
          <cell r="Q481">
            <v>0</v>
          </cell>
        </row>
        <row r="482">
          <cell r="C482">
            <v>71106</v>
          </cell>
          <cell r="D482" t="str">
            <v>Services Outsourcing</v>
          </cell>
          <cell r="F482">
            <v>9.9668200000000002</v>
          </cell>
          <cell r="G482">
            <v>14.393307999999999</v>
          </cell>
          <cell r="H482">
            <v>10.986283</v>
          </cell>
          <cell r="I482">
            <v>9.9668200000000002</v>
          </cell>
          <cell r="J482">
            <v>10.623333000000001</v>
          </cell>
          <cell r="K482">
            <v>9.9668200000000002</v>
          </cell>
          <cell r="L482">
            <v>15.927258</v>
          </cell>
          <cell r="M482">
            <v>11.423958000000001</v>
          </cell>
          <cell r="N482">
            <v>9.9668200000000002</v>
          </cell>
          <cell r="O482">
            <v>10.792035</v>
          </cell>
          <cell r="P482">
            <v>0</v>
          </cell>
          <cell r="Q482">
            <v>0</v>
          </cell>
        </row>
        <row r="483">
          <cell r="C483">
            <v>71107</v>
          </cell>
          <cell r="D483" t="str">
            <v>GSE Rent Expense</v>
          </cell>
          <cell r="F483">
            <v>1216.9688770000002</v>
          </cell>
          <cell r="G483">
            <v>1150.5822699999999</v>
          </cell>
          <cell r="H483">
            <v>707.38064899999995</v>
          </cell>
          <cell r="I483">
            <v>1581.7585040000004</v>
          </cell>
          <cell r="J483">
            <v>902.7095099999998</v>
          </cell>
          <cell r="K483">
            <v>2619.4281759999994</v>
          </cell>
          <cell r="L483">
            <v>2931.4943389999999</v>
          </cell>
          <cell r="M483">
            <v>1425.1503890000001</v>
          </cell>
          <cell r="N483">
            <v>1854.2763359999999</v>
          </cell>
          <cell r="O483">
            <v>1840.4640339999999</v>
          </cell>
          <cell r="P483">
            <v>0</v>
          </cell>
          <cell r="Q483">
            <v>0</v>
          </cell>
        </row>
        <row r="484">
          <cell r="C484">
            <v>71108</v>
          </cell>
          <cell r="D484" t="str">
            <v>Aircraft Cleaning and Porter - Package</v>
          </cell>
          <cell r="F484">
            <v>1174.4756500000001</v>
          </cell>
          <cell r="G484">
            <v>1056.949552</v>
          </cell>
          <cell r="H484">
            <v>980.78756599999997</v>
          </cell>
          <cell r="I484">
            <v>1063.1201260000003</v>
          </cell>
          <cell r="J484">
            <v>980.81100700000002</v>
          </cell>
          <cell r="K484">
            <v>979.65744199999995</v>
          </cell>
          <cell r="L484">
            <v>1193.6666749999999</v>
          </cell>
          <cell r="M484">
            <v>947.40367800000013</v>
          </cell>
          <cell r="N484">
            <v>1432.9404470000004</v>
          </cell>
          <cell r="O484">
            <v>1124.7476240000001</v>
          </cell>
          <cell r="P484">
            <v>0</v>
          </cell>
          <cell r="Q484">
            <v>0</v>
          </cell>
        </row>
        <row r="485">
          <cell r="C485">
            <v>71109</v>
          </cell>
          <cell r="D485" t="str">
            <v>ULD Repair Services</v>
          </cell>
          <cell r="F485">
            <v>0.2</v>
          </cell>
          <cell r="G485">
            <v>0.1</v>
          </cell>
          <cell r="H485">
            <v>0</v>
          </cell>
          <cell r="I485">
            <v>0.4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0.125</v>
          </cell>
          <cell r="P485">
            <v>0</v>
          </cell>
          <cell r="Q485">
            <v>0</v>
          </cell>
        </row>
        <row r="486">
          <cell r="C486">
            <v>71110</v>
          </cell>
          <cell r="D486" t="str">
            <v>Priority Check-In Lounge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7">
          <cell r="C487">
            <v>71111</v>
          </cell>
          <cell r="D487" t="str">
            <v>Avio Bridge Handling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</row>
        <row r="488">
          <cell r="C488">
            <v>71112</v>
          </cell>
          <cell r="D488" t="str">
            <v>ASA - Handling</v>
          </cell>
          <cell r="F488">
            <v>406.86343399999998</v>
          </cell>
          <cell r="G488">
            <v>397.3023</v>
          </cell>
          <cell r="H488">
            <v>500.39940000000001</v>
          </cell>
          <cell r="I488">
            <v>416.66458399999999</v>
          </cell>
          <cell r="J488">
            <v>457.28461000000004</v>
          </cell>
          <cell r="K488">
            <v>348.11222299999997</v>
          </cell>
          <cell r="L488">
            <v>446.61790399999995</v>
          </cell>
          <cell r="M488">
            <v>507.26074200000005</v>
          </cell>
          <cell r="N488">
            <v>484.18163900000002</v>
          </cell>
          <cell r="O488">
            <v>691.38774799999999</v>
          </cell>
          <cell r="P488">
            <v>0</v>
          </cell>
          <cell r="Q488">
            <v>0</v>
          </cell>
        </row>
        <row r="489">
          <cell r="C489">
            <v>71113</v>
          </cell>
          <cell r="D489" t="str">
            <v>Commercial Training Cost</v>
          </cell>
          <cell r="F489">
            <v>68.234840000000005</v>
          </cell>
          <cell r="G489">
            <v>67.615993000000003</v>
          </cell>
          <cell r="H489">
            <v>172.84778299999999</v>
          </cell>
          <cell r="I489">
            <v>147.03483800000001</v>
          </cell>
          <cell r="J489">
            <v>108.39698800000001</v>
          </cell>
          <cell r="K489">
            <v>91.434031000000004</v>
          </cell>
          <cell r="L489">
            <v>107.55946</v>
          </cell>
          <cell r="M489">
            <v>106.18558400000001</v>
          </cell>
          <cell r="N489">
            <v>54.660661000000005</v>
          </cell>
          <cell r="O489">
            <v>144.590576</v>
          </cell>
          <cell r="P489">
            <v>0</v>
          </cell>
          <cell r="Q489">
            <v>0</v>
          </cell>
        </row>
        <row r="490">
          <cell r="C490">
            <v>71114</v>
          </cell>
          <cell r="D490" t="str">
            <v>Fasilitator Fee - Comm. Training</v>
          </cell>
          <cell r="F490">
            <v>35.188659999999999</v>
          </cell>
          <cell r="G490">
            <v>95.598954999999989</v>
          </cell>
          <cell r="H490">
            <v>117.58878800000001</v>
          </cell>
          <cell r="I490">
            <v>17.614485999999999</v>
          </cell>
          <cell r="J490">
            <v>216.12974999999997</v>
          </cell>
          <cell r="K490">
            <v>51.193345000000001</v>
          </cell>
          <cell r="L490">
            <v>96.887421000000003</v>
          </cell>
          <cell r="M490">
            <v>111.556597</v>
          </cell>
          <cell r="N490">
            <v>54.107525000000003</v>
          </cell>
          <cell r="O490">
            <v>21.169586000000002</v>
          </cell>
          <cell r="P490">
            <v>0</v>
          </cell>
          <cell r="Q490">
            <v>0</v>
          </cell>
        </row>
        <row r="491">
          <cell r="C491">
            <v>71199</v>
          </cell>
          <cell r="D491" t="str">
            <v>Other Ground Handling Expenses</v>
          </cell>
          <cell r="F491">
            <v>978.1899259999999</v>
          </cell>
          <cell r="G491">
            <v>506.81565399999999</v>
          </cell>
          <cell r="H491">
            <v>263.75005499999992</v>
          </cell>
          <cell r="I491">
            <v>-750.47859399999982</v>
          </cell>
          <cell r="J491">
            <v>269.42628700000006</v>
          </cell>
          <cell r="K491">
            <v>261.70152000000002</v>
          </cell>
          <cell r="L491">
            <v>417.72267000000005</v>
          </cell>
          <cell r="M491">
            <v>362.49949499999997</v>
          </cell>
          <cell r="N491">
            <v>339.44741699999997</v>
          </cell>
          <cell r="O491">
            <v>486.06057599999997</v>
          </cell>
          <cell r="P491">
            <v>0</v>
          </cell>
          <cell r="Q491">
            <v>0</v>
          </cell>
        </row>
        <row r="492">
          <cell r="C492">
            <v>71199</v>
          </cell>
          <cell r="D492" t="str">
            <v>Other Ground Handling Expenses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</row>
        <row r="493">
          <cell r="C493">
            <v>71200</v>
          </cell>
          <cell r="D493" t="str">
            <v>Concession and Other Material</v>
          </cell>
          <cell r="F493">
            <v>20986.997798</v>
          </cell>
          <cell r="G493">
            <v>18120.275931000004</v>
          </cell>
          <cell r="H493">
            <v>23017.719326999999</v>
          </cell>
          <cell r="I493">
            <v>25667.686576000004</v>
          </cell>
          <cell r="J493">
            <v>27639.020350000003</v>
          </cell>
          <cell r="K493">
            <v>23648.309377999998</v>
          </cell>
          <cell r="L493">
            <v>25430.366953000001</v>
          </cell>
          <cell r="M493">
            <v>24714.443445000001</v>
          </cell>
          <cell r="N493">
            <v>25764.177887999998</v>
          </cell>
          <cell r="O493">
            <v>25159.585821000004</v>
          </cell>
          <cell r="P493">
            <v>0</v>
          </cell>
          <cell r="Q493">
            <v>0</v>
          </cell>
        </row>
        <row r="494">
          <cell r="C494">
            <v>71201</v>
          </cell>
          <cell r="D494" t="str">
            <v>Concession</v>
          </cell>
          <cell r="F494">
            <v>1779.403603</v>
          </cell>
          <cell r="G494">
            <v>1401.126045</v>
          </cell>
          <cell r="H494">
            <v>1553.5412910000009</v>
          </cell>
          <cell r="I494">
            <v>1522.1323929999994</v>
          </cell>
          <cell r="J494">
            <v>1613.7622270000002</v>
          </cell>
          <cell r="K494">
            <v>1879.3258620000004</v>
          </cell>
          <cell r="L494">
            <v>1498.6920460000003</v>
          </cell>
          <cell r="M494">
            <v>1046.0283530000006</v>
          </cell>
          <cell r="N494">
            <v>1241.040029</v>
          </cell>
          <cell r="O494">
            <v>1703.2406139999996</v>
          </cell>
          <cell r="P494">
            <v>0</v>
          </cell>
          <cell r="Q494">
            <v>0</v>
          </cell>
        </row>
        <row r="495">
          <cell r="C495">
            <v>71202</v>
          </cell>
          <cell r="D495" t="str">
            <v>Lounge Food and Beverages</v>
          </cell>
          <cell r="F495">
            <v>1961.629134</v>
          </cell>
          <cell r="G495">
            <v>1867.5964680000002</v>
          </cell>
          <cell r="H495">
            <v>2088.6505740000002</v>
          </cell>
          <cell r="I495">
            <v>1957.928455</v>
          </cell>
          <cell r="J495">
            <v>2134.1856029999999</v>
          </cell>
          <cell r="K495">
            <v>2808.8683780000001</v>
          </cell>
          <cell r="L495">
            <v>2555.7339280000001</v>
          </cell>
          <cell r="M495">
            <v>2898.4108390000001</v>
          </cell>
          <cell r="N495">
            <v>2727.4608680000001</v>
          </cell>
          <cell r="O495">
            <v>2625.3409360000001</v>
          </cell>
          <cell r="P495">
            <v>0</v>
          </cell>
          <cell r="Q495">
            <v>0</v>
          </cell>
        </row>
        <row r="496">
          <cell r="C496">
            <v>71203</v>
          </cell>
          <cell r="D496" t="str">
            <v>Cost of Line Maintenance</v>
          </cell>
          <cell r="F496">
            <v>626.62801300000012</v>
          </cell>
          <cell r="G496">
            <v>673.73432400000013</v>
          </cell>
          <cell r="H496">
            <v>731.61936000000003</v>
          </cell>
          <cell r="I496">
            <v>2208.8230209999997</v>
          </cell>
          <cell r="J496">
            <v>1016.3094500000003</v>
          </cell>
          <cell r="K496">
            <v>955.60978299999999</v>
          </cell>
          <cell r="L496">
            <v>1036.2232859999999</v>
          </cell>
          <cell r="M496">
            <v>867.69367799999998</v>
          </cell>
          <cell r="N496">
            <v>942.15256000000011</v>
          </cell>
          <cell r="O496">
            <v>944.94154899999978</v>
          </cell>
          <cell r="P496">
            <v>0</v>
          </cell>
          <cell r="Q496">
            <v>0</v>
          </cell>
        </row>
        <row r="497">
          <cell r="C497">
            <v>71204</v>
          </cell>
          <cell r="D497" t="str">
            <v>Plastic for Disposal Cost</v>
          </cell>
          <cell r="F497">
            <v>128.60570000000001</v>
          </cell>
          <cell r="G497">
            <v>75.254700000000014</v>
          </cell>
          <cell r="H497">
            <v>63.386699999999998</v>
          </cell>
          <cell r="I497">
            <v>80.39370000000001</v>
          </cell>
          <cell r="J497">
            <v>76.746200000000002</v>
          </cell>
          <cell r="K497">
            <v>101.45970000000001</v>
          </cell>
          <cell r="L497">
            <v>95.648700000000005</v>
          </cell>
          <cell r="M497">
            <v>98.796699999999987</v>
          </cell>
          <cell r="N497">
            <v>83.150700000000001</v>
          </cell>
          <cell r="O497">
            <v>68.634700000000009</v>
          </cell>
          <cell r="P497">
            <v>0</v>
          </cell>
          <cell r="Q497">
            <v>0</v>
          </cell>
        </row>
        <row r="498">
          <cell r="C498">
            <v>71205</v>
          </cell>
          <cell r="D498" t="str">
            <v>Operational Adhoc Cost</v>
          </cell>
          <cell r="F498">
            <v>-107.83480299999999</v>
          </cell>
          <cell r="G498">
            <v>74.616529000000014</v>
          </cell>
          <cell r="H498">
            <v>161.26506999999998</v>
          </cell>
          <cell r="I498">
            <v>108.73307399999997</v>
          </cell>
          <cell r="J498">
            <v>44.003382999999999</v>
          </cell>
          <cell r="K498">
            <v>86.096410999999989</v>
          </cell>
          <cell r="L498">
            <v>20.259999999999998</v>
          </cell>
          <cell r="M498">
            <v>110.40374299999999</v>
          </cell>
          <cell r="N498">
            <v>34.343918000000002</v>
          </cell>
          <cell r="O498">
            <v>25.970734000000004</v>
          </cell>
          <cell r="P498">
            <v>0</v>
          </cell>
          <cell r="Q498">
            <v>0</v>
          </cell>
        </row>
        <row r="499">
          <cell r="C499">
            <v>71206</v>
          </cell>
          <cell r="D499" t="str">
            <v>Reimbursement Expenses</v>
          </cell>
          <cell r="F499">
            <v>0</v>
          </cell>
          <cell r="G499">
            <v>0</v>
          </cell>
          <cell r="H499">
            <v>0</v>
          </cell>
          <cell r="I499">
            <v>-61.936349999999997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</row>
        <row r="500">
          <cell r="C500">
            <v>71207</v>
          </cell>
          <cell r="D500" t="str">
            <v>Cost of Revenue Sharing</v>
          </cell>
          <cell r="F500">
            <v>12633.706134</v>
          </cell>
          <cell r="G500">
            <v>10446.126927000003</v>
          </cell>
          <cell r="H500">
            <v>14055.752124999999</v>
          </cell>
          <cell r="I500">
            <v>14759.690453000001</v>
          </cell>
          <cell r="J500">
            <v>17905.293178</v>
          </cell>
          <cell r="K500">
            <v>13326.755901999997</v>
          </cell>
          <cell r="L500">
            <v>15326.286012999999</v>
          </cell>
          <cell r="M500">
            <v>15219.528866000001</v>
          </cell>
          <cell r="N500">
            <v>16132.389171999999</v>
          </cell>
          <cell r="O500">
            <v>15076.415898000001</v>
          </cell>
          <cell r="P500">
            <v>0</v>
          </cell>
          <cell r="Q500">
            <v>0</v>
          </cell>
        </row>
        <row r="501">
          <cell r="C501">
            <v>71208</v>
          </cell>
          <cell r="D501" t="str">
            <v>Fuel for Airside Equipments</v>
          </cell>
          <cell r="F501">
            <v>1042.7161589999998</v>
          </cell>
          <cell r="G501">
            <v>735.11605299999997</v>
          </cell>
          <cell r="H501">
            <v>801.08458700000006</v>
          </cell>
          <cell r="I501">
            <v>801.93607899999984</v>
          </cell>
          <cell r="J501">
            <v>1065.4332549999999</v>
          </cell>
          <cell r="K501">
            <v>882.00728299999992</v>
          </cell>
          <cell r="L501">
            <v>944.921378</v>
          </cell>
          <cell r="M501">
            <v>904.45532000000003</v>
          </cell>
          <cell r="N501">
            <v>958.46643499999982</v>
          </cell>
          <cell r="O501">
            <v>992.82775000000015</v>
          </cell>
          <cell r="P501">
            <v>0</v>
          </cell>
          <cell r="Q501">
            <v>0</v>
          </cell>
        </row>
        <row r="502">
          <cell r="C502">
            <v>71209</v>
          </cell>
          <cell r="D502" t="str">
            <v>Reimbursement Expenses - Bagdel</v>
          </cell>
          <cell r="F502">
            <v>206.26104600000002</v>
          </cell>
          <cell r="G502">
            <v>120.96448200000002</v>
          </cell>
          <cell r="H502">
            <v>91.521856999999983</v>
          </cell>
          <cell r="I502">
            <v>38.547901000000003</v>
          </cell>
          <cell r="J502">
            <v>125.32746900000001</v>
          </cell>
          <cell r="K502">
            <v>117.41552</v>
          </cell>
          <cell r="L502">
            <v>228.42153299999998</v>
          </cell>
          <cell r="M502">
            <v>219.42066599999998</v>
          </cell>
          <cell r="N502">
            <v>296.488224</v>
          </cell>
          <cell r="O502">
            <v>6.5685629999999984</v>
          </cell>
          <cell r="P502">
            <v>0</v>
          </cell>
          <cell r="Q502">
            <v>0</v>
          </cell>
        </row>
        <row r="503">
          <cell r="C503">
            <v>71210</v>
          </cell>
          <cell r="D503" t="str">
            <v>Lounge Space Rental</v>
          </cell>
          <cell r="F503">
            <v>997.09575000000007</v>
          </cell>
          <cell r="G503">
            <v>1050.5869499999999</v>
          </cell>
          <cell r="H503">
            <v>1023.84135</v>
          </cell>
          <cell r="I503">
            <v>1023.84135</v>
          </cell>
          <cell r="J503">
            <v>1137.41635</v>
          </cell>
          <cell r="K503">
            <v>1046.5563499999998</v>
          </cell>
          <cell r="L503">
            <v>1161.0763499999998</v>
          </cell>
          <cell r="M503">
            <v>1075.1863499999999</v>
          </cell>
          <cell r="N503">
            <v>1075.1863499999999</v>
          </cell>
          <cell r="O503">
            <v>1075.1863499999999</v>
          </cell>
          <cell r="P503">
            <v>0</v>
          </cell>
          <cell r="Q503">
            <v>0</v>
          </cell>
        </row>
        <row r="504">
          <cell r="C504">
            <v>71211</v>
          </cell>
          <cell r="D504" t="str">
            <v>Sales &amp; Return Commission</v>
          </cell>
          <cell r="F504">
            <v>579.89026999999987</v>
          </cell>
          <cell r="G504">
            <v>1214.3975810000002</v>
          </cell>
          <cell r="H504">
            <v>1266.6574190000001</v>
          </cell>
          <cell r="I504">
            <v>1670.992139</v>
          </cell>
          <cell r="J504">
            <v>1337.7013730000003</v>
          </cell>
          <cell r="K504">
            <v>1348.869469</v>
          </cell>
          <cell r="L504">
            <v>1221.648332</v>
          </cell>
          <cell r="M504">
            <v>1230.3426369999997</v>
          </cell>
          <cell r="N504">
            <v>1281.8730069999999</v>
          </cell>
          <cell r="O504">
            <v>1330.5721719999997</v>
          </cell>
          <cell r="P504">
            <v>0</v>
          </cell>
          <cell r="Q504">
            <v>0</v>
          </cell>
        </row>
        <row r="505">
          <cell r="C505">
            <v>71250</v>
          </cell>
          <cell r="D505" t="str">
            <v>Uncreditable VAT-In</v>
          </cell>
          <cell r="F505">
            <v>1138.896792</v>
          </cell>
          <cell r="G505">
            <v>460.75587200000007</v>
          </cell>
          <cell r="H505">
            <v>1180.3989940000001</v>
          </cell>
          <cell r="I505">
            <v>1556.6043609999999</v>
          </cell>
          <cell r="J505">
            <v>1182.8418619999998</v>
          </cell>
          <cell r="K505">
            <v>1095.3447200000003</v>
          </cell>
          <cell r="L505">
            <v>1341.4553870000002</v>
          </cell>
          <cell r="M505">
            <v>1044.1762930000002</v>
          </cell>
          <cell r="N505">
            <v>991.6266250000001</v>
          </cell>
          <cell r="O505">
            <v>1309.886555</v>
          </cell>
          <cell r="P505">
            <v>0</v>
          </cell>
          <cell r="Q505">
            <v>0</v>
          </cell>
        </row>
        <row r="506">
          <cell r="C506">
            <v>71250</v>
          </cell>
          <cell r="D506" t="str">
            <v>Uncreditable VAT-In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</row>
        <row r="507">
          <cell r="C507">
            <v>71300</v>
          </cell>
          <cell r="D507" t="str">
            <v>Material for Warehousing</v>
          </cell>
          <cell r="F507">
            <v>544.15212599999995</v>
          </cell>
          <cell r="G507">
            <v>473.16950999999995</v>
          </cell>
          <cell r="H507">
            <v>521.44712500000003</v>
          </cell>
          <cell r="I507">
            <v>1030.10375</v>
          </cell>
          <cell r="J507">
            <v>564.36897799999997</v>
          </cell>
          <cell r="K507">
            <v>1061.1530080000002</v>
          </cell>
          <cell r="L507">
            <v>669.75976299999991</v>
          </cell>
          <cell r="M507">
            <v>751.3898999999999</v>
          </cell>
          <cell r="N507">
            <v>455.85135299999996</v>
          </cell>
          <cell r="O507">
            <v>811.82700200000011</v>
          </cell>
          <cell r="P507">
            <v>0</v>
          </cell>
          <cell r="Q507">
            <v>0</v>
          </cell>
        </row>
        <row r="508">
          <cell r="C508">
            <v>71301</v>
          </cell>
          <cell r="D508" t="str">
            <v>Packing Expenses</v>
          </cell>
          <cell r="F508">
            <v>308.07344999999998</v>
          </cell>
          <cell r="G508">
            <v>289.71949999999998</v>
          </cell>
          <cell r="H508">
            <v>434.57749999999999</v>
          </cell>
          <cell r="I508">
            <v>606.70099999999991</v>
          </cell>
          <cell r="J508">
            <v>297.5</v>
          </cell>
          <cell r="K508">
            <v>577.3655</v>
          </cell>
          <cell r="L508">
            <v>304.32549999999998</v>
          </cell>
          <cell r="M508">
            <v>458.19289999999995</v>
          </cell>
          <cell r="N508">
            <v>265.3245</v>
          </cell>
          <cell r="O508">
            <v>333.81565000000001</v>
          </cell>
          <cell r="P508">
            <v>0</v>
          </cell>
          <cell r="Q508">
            <v>0</v>
          </cell>
        </row>
        <row r="509">
          <cell r="C509">
            <v>71302</v>
          </cell>
          <cell r="D509" t="str">
            <v>Unclaimed Cargo Disposal Cost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</row>
        <row r="510">
          <cell r="C510">
            <v>71303</v>
          </cell>
          <cell r="D510" t="str">
            <v>X-Ray Expenses</v>
          </cell>
          <cell r="F510">
            <v>73.825000000000003</v>
          </cell>
          <cell r="G510">
            <v>-1.1749999999999972</v>
          </cell>
          <cell r="H510">
            <v>-1.1749999999999972</v>
          </cell>
          <cell r="I510">
            <v>241.85</v>
          </cell>
          <cell r="J510">
            <v>74.825000000000003</v>
          </cell>
          <cell r="K510">
            <v>74.825000000000003</v>
          </cell>
          <cell r="L510">
            <v>74.825000000000003</v>
          </cell>
          <cell r="M510">
            <v>74.825000000000003</v>
          </cell>
          <cell r="N510">
            <v>70.825000000000003</v>
          </cell>
          <cell r="O510">
            <v>236.82499999999999</v>
          </cell>
          <cell r="P510">
            <v>0</v>
          </cell>
          <cell r="Q510">
            <v>0</v>
          </cell>
        </row>
        <row r="511">
          <cell r="C511">
            <v>71304</v>
          </cell>
          <cell r="D511" t="str">
            <v>Reimbursement Handling (Kade)</v>
          </cell>
          <cell r="F511">
            <v>16.990304999999999</v>
          </cell>
          <cell r="G511">
            <v>14.860410000000002</v>
          </cell>
          <cell r="H511">
            <v>14.304479999999998</v>
          </cell>
          <cell r="I511">
            <v>39.876738000000003</v>
          </cell>
          <cell r="J511">
            <v>-2.2655000000000008E-2</v>
          </cell>
          <cell r="K511">
            <v>41.889780000000002</v>
          </cell>
          <cell r="L511">
            <v>40.047669999999997</v>
          </cell>
          <cell r="M511">
            <v>40</v>
          </cell>
          <cell r="N511">
            <v>40</v>
          </cell>
          <cell r="O511">
            <v>40</v>
          </cell>
          <cell r="P511">
            <v>0</v>
          </cell>
          <cell r="Q511">
            <v>0</v>
          </cell>
        </row>
        <row r="512">
          <cell r="C512">
            <v>71305</v>
          </cell>
          <cell r="D512" t="str">
            <v>CT Transport (OB)</v>
          </cell>
          <cell r="F512">
            <v>68.890371000000002</v>
          </cell>
          <cell r="G512">
            <v>95</v>
          </cell>
          <cell r="H512">
            <v>56.351604999999999</v>
          </cell>
          <cell r="I512">
            <v>65.025012000000004</v>
          </cell>
          <cell r="J512">
            <v>5.3560730000000003</v>
          </cell>
          <cell r="K512">
            <v>50.372728000000002</v>
          </cell>
          <cell r="L512">
            <v>38.303592999999999</v>
          </cell>
          <cell r="M512">
            <v>35</v>
          </cell>
          <cell r="N512">
            <v>38.890853</v>
          </cell>
          <cell r="O512">
            <v>42.780836000000001</v>
          </cell>
          <cell r="P512">
            <v>0</v>
          </cell>
          <cell r="Q512">
            <v>0</v>
          </cell>
        </row>
        <row r="513">
          <cell r="C513">
            <v>71306</v>
          </cell>
          <cell r="D513" t="str">
            <v xml:space="preserve">Warehousing - Materai </v>
          </cell>
          <cell r="F513">
            <v>74.073000000000008</v>
          </cell>
          <cell r="G513">
            <v>71.448000000000008</v>
          </cell>
          <cell r="H513">
            <v>16.14</v>
          </cell>
          <cell r="I513">
            <v>75.65100000000001</v>
          </cell>
          <cell r="J513">
            <v>80.643000000000001</v>
          </cell>
          <cell r="K513">
            <v>65.7</v>
          </cell>
          <cell r="L513">
            <v>136.25799999999998</v>
          </cell>
          <cell r="M513">
            <v>14.372</v>
          </cell>
          <cell r="N513">
            <v>13.754999999999999</v>
          </cell>
          <cell r="O513">
            <v>145.50900000000001</v>
          </cell>
          <cell r="P513">
            <v>0</v>
          </cell>
          <cell r="Q513">
            <v>0</v>
          </cell>
        </row>
        <row r="514">
          <cell r="C514">
            <v>71307</v>
          </cell>
          <cell r="D514" t="str">
            <v>Cargo Equipment Rental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</row>
        <row r="515">
          <cell r="C515">
            <v>71399</v>
          </cell>
          <cell r="D515" t="str">
            <v>Other Warehousing Material</v>
          </cell>
          <cell r="F515">
            <v>2.2999999999999998</v>
          </cell>
          <cell r="G515">
            <v>3.3166000000000002</v>
          </cell>
          <cell r="H515">
            <v>1.24854</v>
          </cell>
          <cell r="I515">
            <v>1</v>
          </cell>
          <cell r="J515">
            <v>106.06756</v>
          </cell>
          <cell r="K515">
            <v>251</v>
          </cell>
          <cell r="L515">
            <v>76</v>
          </cell>
          <cell r="M515">
            <v>129</v>
          </cell>
          <cell r="N515">
            <v>27.056000000000001</v>
          </cell>
          <cell r="O515">
            <v>12.896516</v>
          </cell>
          <cell r="P515">
            <v>0</v>
          </cell>
          <cell r="Q515">
            <v>0</v>
          </cell>
        </row>
        <row r="516">
          <cell r="C516">
            <v>71198</v>
          </cell>
          <cell r="D516" t="str">
            <v>Direct Cost - Initiatives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</row>
        <row r="518">
          <cell r="C518">
            <v>72000</v>
          </cell>
          <cell r="D518" t="str">
            <v>Sales and Marketing / Commercial Expenses</v>
          </cell>
          <cell r="F518">
            <v>205.468144</v>
          </cell>
          <cell r="G518">
            <v>84.481144</v>
          </cell>
          <cell r="H518">
            <v>195.885052</v>
          </cell>
          <cell r="I518">
            <v>15.980935000000002</v>
          </cell>
          <cell r="J518">
            <v>131.16349199999999</v>
          </cell>
          <cell r="K518">
            <v>99.396341000000007</v>
          </cell>
          <cell r="L518">
            <v>347.26203399999997</v>
          </cell>
          <cell r="M518">
            <v>267.71182399999998</v>
          </cell>
          <cell r="N518">
            <v>271.28983199999999</v>
          </cell>
          <cell r="O518">
            <v>655.87234600000011</v>
          </cell>
          <cell r="P518">
            <v>0</v>
          </cell>
          <cell r="Q518">
            <v>0</v>
          </cell>
        </row>
        <row r="520">
          <cell r="C520">
            <v>72100</v>
          </cell>
          <cell r="D520" t="str">
            <v>Commercial Expenses</v>
          </cell>
          <cell r="F520">
            <v>205.468144</v>
          </cell>
          <cell r="G520">
            <v>84.481144</v>
          </cell>
          <cell r="H520">
            <v>195.885052</v>
          </cell>
          <cell r="I520">
            <v>15.980935000000002</v>
          </cell>
          <cell r="J520">
            <v>131.16349199999999</v>
          </cell>
          <cell r="K520">
            <v>99.396341000000007</v>
          </cell>
          <cell r="L520">
            <v>347.26203399999997</v>
          </cell>
          <cell r="M520">
            <v>267.71182399999998</v>
          </cell>
          <cell r="N520">
            <v>271.28983199999999</v>
          </cell>
          <cell r="O520">
            <v>655.87234600000011</v>
          </cell>
          <cell r="P520">
            <v>0</v>
          </cell>
          <cell r="Q520">
            <v>0</v>
          </cell>
        </row>
        <row r="521">
          <cell r="C521">
            <v>72101</v>
          </cell>
          <cell r="D521" t="str">
            <v>Sales and Return Commission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</row>
        <row r="522">
          <cell r="C522">
            <v>72102</v>
          </cell>
          <cell r="D522" t="str">
            <v>Advertising and Promotion</v>
          </cell>
          <cell r="F522">
            <v>49.021144</v>
          </cell>
          <cell r="G522">
            <v>70.331143999999995</v>
          </cell>
          <cell r="H522">
            <v>92.238051999999996</v>
          </cell>
          <cell r="I522">
            <v>-27.696466999999998</v>
          </cell>
          <cell r="J522">
            <v>96.133172000000002</v>
          </cell>
          <cell r="K522">
            <v>64.549841000000001</v>
          </cell>
          <cell r="L522">
            <v>126.134202</v>
          </cell>
          <cell r="M522">
            <v>207.71717799999996</v>
          </cell>
          <cell r="N522">
            <v>104.72308399999999</v>
          </cell>
          <cell r="O522">
            <v>164.41904399999999</v>
          </cell>
          <cell r="P522">
            <v>0</v>
          </cell>
          <cell r="Q522">
            <v>0</v>
          </cell>
        </row>
        <row r="523">
          <cell r="C523">
            <v>72103</v>
          </cell>
          <cell r="D523" t="str">
            <v>Souvernirs and Gifts</v>
          </cell>
          <cell r="F523">
            <v>100.325</v>
          </cell>
          <cell r="G523">
            <v>14.15</v>
          </cell>
          <cell r="H523">
            <v>8.6469999999999985</v>
          </cell>
          <cell r="I523">
            <v>5.6</v>
          </cell>
          <cell r="J523">
            <v>28.330319999999997</v>
          </cell>
          <cell r="K523">
            <v>11.846499999999999</v>
          </cell>
          <cell r="L523">
            <v>49.364999999999995</v>
          </cell>
          <cell r="M523">
            <v>4.6401219999999999</v>
          </cell>
          <cell r="N523">
            <v>46.05</v>
          </cell>
          <cell r="O523">
            <v>424.87640000000005</v>
          </cell>
          <cell r="P523">
            <v>0</v>
          </cell>
          <cell r="Q523">
            <v>0</v>
          </cell>
        </row>
        <row r="524">
          <cell r="C524">
            <v>72104</v>
          </cell>
          <cell r="D524" t="str">
            <v>Agreement Penalty</v>
          </cell>
          <cell r="F524">
            <v>13.422000000000001</v>
          </cell>
          <cell r="G524">
            <v>0</v>
          </cell>
          <cell r="H524">
            <v>0</v>
          </cell>
          <cell r="I524">
            <v>20.077401999999999</v>
          </cell>
          <cell r="J524">
            <v>0</v>
          </cell>
          <cell r="K524">
            <v>0</v>
          </cell>
          <cell r="L524">
            <v>77.712831999999992</v>
          </cell>
          <cell r="M524">
            <v>17.634523999999999</v>
          </cell>
          <cell r="N524">
            <v>8.1717480000000009</v>
          </cell>
          <cell r="O524">
            <v>5.0769019999999996</v>
          </cell>
          <cell r="P524">
            <v>0</v>
          </cell>
          <cell r="Q524">
            <v>0</v>
          </cell>
        </row>
        <row r="525">
          <cell r="C525">
            <v>72105</v>
          </cell>
          <cell r="D525" t="str">
            <v>Client Retention Programs</v>
          </cell>
          <cell r="F525">
            <v>42.7</v>
          </cell>
          <cell r="G525">
            <v>0</v>
          </cell>
          <cell r="H525">
            <v>95</v>
          </cell>
          <cell r="I525">
            <v>18</v>
          </cell>
          <cell r="J525">
            <v>6.7</v>
          </cell>
          <cell r="K525">
            <v>23</v>
          </cell>
          <cell r="L525">
            <v>94.05</v>
          </cell>
          <cell r="M525">
            <v>37.72</v>
          </cell>
          <cell r="N525">
            <v>112.345</v>
          </cell>
          <cell r="O525">
            <v>61.5</v>
          </cell>
          <cell r="P525">
            <v>0</v>
          </cell>
          <cell r="Q525">
            <v>0</v>
          </cell>
        </row>
        <row r="526">
          <cell r="C526">
            <v>72199</v>
          </cell>
          <cell r="D526" t="str">
            <v>Other Commercial Expense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</row>
        <row r="527">
          <cell r="C527">
            <v>72198</v>
          </cell>
          <cell r="D527" t="str">
            <v>Commercial Expenses - initiatives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</row>
        <row r="529">
          <cell r="C529">
            <v>73000</v>
          </cell>
          <cell r="D529" t="str">
            <v>Staff Cost</v>
          </cell>
          <cell r="F529">
            <v>25762.812806000005</v>
          </cell>
          <cell r="G529">
            <v>25132.006472000001</v>
          </cell>
          <cell r="H529">
            <v>26100.042124000007</v>
          </cell>
          <cell r="I529">
            <v>26519.778089999996</v>
          </cell>
          <cell r="J529">
            <v>26499.433136</v>
          </cell>
          <cell r="K529">
            <v>27703.834727000001</v>
          </cell>
          <cell r="L529">
            <v>27096.598284000003</v>
          </cell>
          <cell r="M529">
            <v>26543.092070000006</v>
          </cell>
          <cell r="N529">
            <v>25928.605732999993</v>
          </cell>
          <cell r="O529">
            <v>27841.389270000007</v>
          </cell>
          <cell r="P529">
            <v>0</v>
          </cell>
          <cell r="Q529">
            <v>0</v>
          </cell>
        </row>
        <row r="531">
          <cell r="C531">
            <v>73100</v>
          </cell>
          <cell r="D531" t="str">
            <v>Pay and Allowance</v>
          </cell>
          <cell r="F531">
            <v>21281.065906000003</v>
          </cell>
          <cell r="G531">
            <v>19418.775372</v>
          </cell>
          <cell r="H531">
            <v>21073.903065000006</v>
          </cell>
          <cell r="I531">
            <v>21182.106948999997</v>
          </cell>
          <cell r="J531">
            <v>20646.202275</v>
          </cell>
          <cell r="K531">
            <v>29827.929475000001</v>
          </cell>
          <cell r="L531">
            <v>23234.090407000003</v>
          </cell>
          <cell r="M531">
            <v>22680.584193000006</v>
          </cell>
          <cell r="N531">
            <v>22066.097855999993</v>
          </cell>
          <cell r="O531">
            <v>24068.881393000007</v>
          </cell>
          <cell r="P531">
            <v>0</v>
          </cell>
          <cell r="Q531">
            <v>0</v>
          </cell>
        </row>
        <row r="532">
          <cell r="C532">
            <v>73101</v>
          </cell>
          <cell r="D532" t="str">
            <v>Salaries</v>
          </cell>
          <cell r="F532">
            <v>15016.986401</v>
          </cell>
          <cell r="G532">
            <v>13759.124334000004</v>
          </cell>
          <cell r="H532">
            <v>15396.310557000004</v>
          </cell>
          <cell r="I532">
            <v>14264.033619</v>
          </cell>
          <cell r="J532">
            <v>14755.007876000001</v>
          </cell>
          <cell r="K532">
            <v>14862.058585000002</v>
          </cell>
          <cell r="L532">
            <v>15010.731610999999</v>
          </cell>
          <cell r="M532">
            <v>15684.197990000001</v>
          </cell>
          <cell r="N532">
            <v>14777.229647</v>
          </cell>
          <cell r="O532">
            <v>15390.117791999997</v>
          </cell>
          <cell r="P532">
            <v>0</v>
          </cell>
          <cell r="Q532">
            <v>0</v>
          </cell>
        </row>
        <row r="533">
          <cell r="C533">
            <v>73102</v>
          </cell>
          <cell r="D533" t="str">
            <v>Overtime</v>
          </cell>
          <cell r="F533">
            <v>1516.7047299999999</v>
          </cell>
          <cell r="G533">
            <v>1501.151582</v>
          </cell>
          <cell r="H533">
            <v>1497.9895280000005</v>
          </cell>
          <cell r="I533">
            <v>1611.0959450000003</v>
          </cell>
          <cell r="J533">
            <v>1498.7206459999998</v>
          </cell>
          <cell r="K533">
            <v>1252.8597050000001</v>
          </cell>
          <cell r="L533">
            <v>1238.0248199999996</v>
          </cell>
          <cell r="M533">
            <v>1758.2612520000002</v>
          </cell>
          <cell r="N533">
            <v>1742.0018689999997</v>
          </cell>
          <cell r="O533">
            <v>1571.2308950000008</v>
          </cell>
          <cell r="P533">
            <v>0</v>
          </cell>
          <cell r="Q533">
            <v>0</v>
          </cell>
        </row>
        <row r="534">
          <cell r="C534">
            <v>73103</v>
          </cell>
          <cell r="D534" t="str">
            <v>Part Timer</v>
          </cell>
          <cell r="F534">
            <v>85.492960000000011</v>
          </cell>
          <cell r="G534">
            <v>133.62637899999999</v>
          </cell>
          <cell r="H534">
            <v>160.03675799999999</v>
          </cell>
          <cell r="I534">
            <v>212.68787899999998</v>
          </cell>
          <cell r="J534">
            <v>106.05343400000001</v>
          </cell>
          <cell r="K534">
            <v>61.439624999999999</v>
          </cell>
          <cell r="L534">
            <v>265.67256399999997</v>
          </cell>
          <cell r="M534">
            <v>366.10471499999994</v>
          </cell>
          <cell r="N534">
            <v>277.80826099999996</v>
          </cell>
          <cell r="O534">
            <v>466.08524599999998</v>
          </cell>
          <cell r="P534">
            <v>0</v>
          </cell>
          <cell r="Q534">
            <v>0</v>
          </cell>
        </row>
        <row r="535">
          <cell r="C535">
            <v>73104</v>
          </cell>
          <cell r="D535" t="str">
            <v>Meals on Duties</v>
          </cell>
          <cell r="F535">
            <v>128.64999999999998</v>
          </cell>
          <cell r="G535">
            <v>128.84000000000003</v>
          </cell>
          <cell r="H535">
            <v>114.76000000000002</v>
          </cell>
          <cell r="I535">
            <v>137.07852</v>
          </cell>
          <cell r="J535">
            <v>125.2</v>
          </cell>
          <cell r="K535">
            <v>125.47000000000001</v>
          </cell>
          <cell r="L535">
            <v>122.53000000000004</v>
          </cell>
          <cell r="M535">
            <v>124.53999999999998</v>
          </cell>
          <cell r="N535">
            <v>160.94799999999998</v>
          </cell>
          <cell r="O535">
            <v>152.48399999999998</v>
          </cell>
          <cell r="P535">
            <v>0</v>
          </cell>
          <cell r="Q535">
            <v>0</v>
          </cell>
        </row>
        <row r="536">
          <cell r="C536">
            <v>73105</v>
          </cell>
          <cell r="D536" t="str">
            <v>Medical Expenses</v>
          </cell>
          <cell r="F536">
            <v>15.314099999999998</v>
          </cell>
          <cell r="G536">
            <v>9.7680700000000016</v>
          </cell>
          <cell r="H536">
            <v>12.843748999999997</v>
          </cell>
          <cell r="I536">
            <v>9.9349649999999983</v>
          </cell>
          <cell r="J536">
            <v>9.8781099999999995</v>
          </cell>
          <cell r="K536">
            <v>9.717765</v>
          </cell>
          <cell r="L536">
            <v>3.1869999999999994</v>
          </cell>
          <cell r="M536">
            <v>14.322165000000002</v>
          </cell>
          <cell r="N536">
            <v>13.07024</v>
          </cell>
          <cell r="O536">
            <v>7.1361250000000007</v>
          </cell>
          <cell r="P536">
            <v>0</v>
          </cell>
          <cell r="Q536">
            <v>0</v>
          </cell>
        </row>
        <row r="537">
          <cell r="C537">
            <v>73106</v>
          </cell>
          <cell r="D537" t="str">
            <v>Hospitalization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</row>
        <row r="538">
          <cell r="C538">
            <v>73107</v>
          </cell>
          <cell r="D538" t="str">
            <v>Jamsostek</v>
          </cell>
          <cell r="F538">
            <v>567.64753699999994</v>
          </cell>
          <cell r="G538">
            <v>621.56792600000006</v>
          </cell>
          <cell r="H538">
            <v>617.06186000000014</v>
          </cell>
          <cell r="I538">
            <v>621.69669199999987</v>
          </cell>
          <cell r="J538">
            <v>624.66104299999984</v>
          </cell>
          <cell r="K538">
            <v>621.82895099999996</v>
          </cell>
          <cell r="L538">
            <v>623.23852600000009</v>
          </cell>
          <cell r="M538">
            <v>630.59138600000017</v>
          </cell>
          <cell r="N538">
            <v>630.99430500000017</v>
          </cell>
          <cell r="O538">
            <v>610.39742200000012</v>
          </cell>
          <cell r="P538">
            <v>0</v>
          </cell>
          <cell r="Q538">
            <v>0</v>
          </cell>
        </row>
        <row r="539">
          <cell r="C539">
            <v>73108</v>
          </cell>
          <cell r="D539" t="str">
            <v>Pension Contribution</v>
          </cell>
          <cell r="F539">
            <v>404.41713800000002</v>
          </cell>
          <cell r="G539">
            <v>807.24790099999996</v>
          </cell>
          <cell r="H539">
            <v>32.522753999999999</v>
          </cell>
          <cell r="I539">
            <v>1122.5305659999999</v>
          </cell>
          <cell r="J539">
            <v>715.36529099999996</v>
          </cell>
          <cell r="K539">
            <v>741.72771999999998</v>
          </cell>
          <cell r="L539">
            <v>569.031068</v>
          </cell>
          <cell r="M539">
            <v>538.51428600000008</v>
          </cell>
          <cell r="N539">
            <v>535.64246000000003</v>
          </cell>
          <cell r="O539">
            <v>710.43008299999997</v>
          </cell>
          <cell r="P539">
            <v>0</v>
          </cell>
          <cell r="Q539">
            <v>0</v>
          </cell>
        </row>
        <row r="540">
          <cell r="C540">
            <v>73109</v>
          </cell>
          <cell r="D540" t="str">
            <v>Car Scheme</v>
          </cell>
          <cell r="F540">
            <v>18.510952999999997</v>
          </cell>
          <cell r="G540">
            <v>11.825978000000001</v>
          </cell>
          <cell r="H540">
            <v>33.831265999999999</v>
          </cell>
          <cell r="I540">
            <v>28.089899000000003</v>
          </cell>
          <cell r="J540">
            <v>23.102854000000001</v>
          </cell>
          <cell r="K540">
            <v>1.129</v>
          </cell>
          <cell r="L540">
            <v>10.997465</v>
          </cell>
          <cell r="M540">
            <v>14.635493</v>
          </cell>
          <cell r="N540">
            <v>14.593475999999999</v>
          </cell>
          <cell r="O540">
            <v>6.5282770000000001</v>
          </cell>
          <cell r="P540">
            <v>0</v>
          </cell>
          <cell r="Q540">
            <v>0</v>
          </cell>
        </row>
        <row r="541">
          <cell r="C541">
            <v>73110</v>
          </cell>
          <cell r="D541" t="str">
            <v>Fuel Allowance</v>
          </cell>
          <cell r="F541">
            <v>9.8571430000000007</v>
          </cell>
          <cell r="G541">
            <v>9.8571430000000007</v>
          </cell>
          <cell r="H541">
            <v>4.8571429999999998</v>
          </cell>
          <cell r="I541">
            <v>4</v>
          </cell>
          <cell r="J541">
            <v>9.8571430000000007</v>
          </cell>
          <cell r="K541">
            <v>9.8571430000000007</v>
          </cell>
          <cell r="L541">
            <v>24.428571999999999</v>
          </cell>
          <cell r="M541">
            <v>9.8571430000000007</v>
          </cell>
          <cell r="N541">
            <v>7.7142860000000004</v>
          </cell>
          <cell r="O541">
            <v>10.428570999999998</v>
          </cell>
          <cell r="P541">
            <v>0</v>
          </cell>
          <cell r="Q541">
            <v>0</v>
          </cell>
        </row>
        <row r="542">
          <cell r="C542">
            <v>73111</v>
          </cell>
          <cell r="D542" t="str">
            <v>Housing Allowance</v>
          </cell>
          <cell r="F542">
            <v>53.166665999999999</v>
          </cell>
          <cell r="G542">
            <v>53.166667000000004</v>
          </cell>
          <cell r="H542">
            <v>53.535415999999998</v>
          </cell>
          <cell r="I542">
            <v>53.535415999999998</v>
          </cell>
          <cell r="J542">
            <v>53.535418</v>
          </cell>
          <cell r="K542">
            <v>51.660415999999998</v>
          </cell>
          <cell r="L542">
            <v>51.660415999999998</v>
          </cell>
          <cell r="M542">
            <v>34.577084999999997</v>
          </cell>
          <cell r="N542">
            <v>50.995666</v>
          </cell>
          <cell r="O542">
            <v>70.162333000000004</v>
          </cell>
          <cell r="P542">
            <v>0</v>
          </cell>
          <cell r="Q542">
            <v>0</v>
          </cell>
        </row>
        <row r="543">
          <cell r="C543">
            <v>73112</v>
          </cell>
          <cell r="D543" t="str">
            <v>Annual Leave</v>
          </cell>
          <cell r="F543">
            <v>431.30033300000002</v>
          </cell>
          <cell r="G543">
            <v>431.23951900000003</v>
          </cell>
          <cell r="H543">
            <v>870.90780499999994</v>
          </cell>
          <cell r="I543">
            <v>741.394363</v>
          </cell>
          <cell r="J543">
            <v>633.75758600000006</v>
          </cell>
          <cell r="K543">
            <v>599.39208599999995</v>
          </cell>
          <cell r="L543">
            <v>762.18590199999994</v>
          </cell>
          <cell r="M543">
            <v>677.24650799999984</v>
          </cell>
          <cell r="N543">
            <v>892.57702699999959</v>
          </cell>
          <cell r="O543">
            <v>1115.6794510000002</v>
          </cell>
          <cell r="P543">
            <v>0</v>
          </cell>
          <cell r="Q543">
            <v>0</v>
          </cell>
        </row>
        <row r="544">
          <cell r="C544">
            <v>73113</v>
          </cell>
          <cell r="D544" t="str">
            <v>Productivity Bonuses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</row>
        <row r="545">
          <cell r="C545">
            <v>73114</v>
          </cell>
          <cell r="D545" t="str">
            <v>Donation to Employee</v>
          </cell>
          <cell r="F545">
            <v>58.54</v>
          </cell>
          <cell r="G545">
            <v>23.653300000000002</v>
          </cell>
          <cell r="H545">
            <v>43.22</v>
          </cell>
          <cell r="I545">
            <v>52.62744</v>
          </cell>
          <cell r="J545">
            <v>77.618340000000003</v>
          </cell>
          <cell r="K545">
            <v>34</v>
          </cell>
          <cell r="L545">
            <v>30</v>
          </cell>
          <cell r="M545">
            <v>187.73289</v>
          </cell>
          <cell r="N545">
            <v>-297.46578</v>
          </cell>
          <cell r="O545">
            <v>17.392250000000001</v>
          </cell>
          <cell r="P545">
            <v>0</v>
          </cell>
          <cell r="Q545">
            <v>0</v>
          </cell>
        </row>
        <row r="546">
          <cell r="C546">
            <v>73115</v>
          </cell>
          <cell r="D546" t="str">
            <v>Company Award</v>
          </cell>
          <cell r="F546">
            <v>90</v>
          </cell>
          <cell r="G546">
            <v>0</v>
          </cell>
          <cell r="H546">
            <v>0</v>
          </cell>
          <cell r="I546">
            <v>0</v>
          </cell>
          <cell r="J546">
            <v>3.386987</v>
          </cell>
          <cell r="K546">
            <v>0</v>
          </cell>
          <cell r="L546">
            <v>0</v>
          </cell>
          <cell r="M546">
            <v>54</v>
          </cell>
          <cell r="N546">
            <v>8</v>
          </cell>
          <cell r="O546">
            <v>0</v>
          </cell>
          <cell r="P546">
            <v>0</v>
          </cell>
          <cell r="Q546">
            <v>0</v>
          </cell>
        </row>
        <row r="547">
          <cell r="C547">
            <v>73116</v>
          </cell>
          <cell r="D547" t="str">
            <v>Premi Health Insurance</v>
          </cell>
          <cell r="F547">
            <v>1352.5050470000001</v>
          </cell>
          <cell r="G547">
            <v>-16.003033999999708</v>
          </cell>
          <cell r="H547">
            <v>755.24693599999989</v>
          </cell>
          <cell r="I547">
            <v>624.12182600000006</v>
          </cell>
          <cell r="J547">
            <v>765.48609199999987</v>
          </cell>
          <cell r="K547">
            <v>709.47463199999993</v>
          </cell>
          <cell r="L547">
            <v>860.46429199999989</v>
          </cell>
          <cell r="M547">
            <v>731.16512599999987</v>
          </cell>
          <cell r="N547">
            <v>796.67412799999988</v>
          </cell>
          <cell r="O547">
            <v>738.44390399999986</v>
          </cell>
          <cell r="P547">
            <v>0</v>
          </cell>
          <cell r="Q547">
            <v>0</v>
          </cell>
        </row>
        <row r="548">
          <cell r="C548">
            <v>73117</v>
          </cell>
          <cell r="D548" t="str">
            <v>Religion Day Allowance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7022.4635940000016</v>
          </cell>
          <cell r="L548">
            <v>1170.4105990000007</v>
          </cell>
          <cell r="M548">
            <v>1170.4105990000005</v>
          </cell>
          <cell r="N548">
            <v>1170.410599000001</v>
          </cell>
          <cell r="O548">
            <v>1170.410599000001</v>
          </cell>
          <cell r="P548">
            <v>0</v>
          </cell>
          <cell r="Q548">
            <v>0</v>
          </cell>
        </row>
        <row r="549">
          <cell r="C549">
            <v>73118</v>
          </cell>
          <cell r="D549" t="str">
            <v>Shake Hand Allowance</v>
          </cell>
          <cell r="F549">
            <v>11.238900000000001</v>
          </cell>
          <cell r="G549">
            <v>0.17455000000000001</v>
          </cell>
          <cell r="H549">
            <v>0.12470000000000001</v>
          </cell>
          <cell r="I549">
            <v>136.761743</v>
          </cell>
          <cell r="J549">
            <v>7.5079500000000001</v>
          </cell>
          <cell r="K549">
            <v>1277.5588010000001</v>
          </cell>
          <cell r="L549">
            <v>134.87576300000001</v>
          </cell>
          <cell r="M549">
            <v>13.75065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</row>
        <row r="550">
          <cell r="C550">
            <v>73120</v>
          </cell>
          <cell r="D550" t="str">
            <v>Public Holiday Pay</v>
          </cell>
          <cell r="F550">
            <v>1147.4077050000001</v>
          </cell>
          <cell r="G550">
            <v>1158.3449369999998</v>
          </cell>
          <cell r="H550">
            <v>599.84701999999982</v>
          </cell>
          <cell r="I550">
            <v>499.68250500000011</v>
          </cell>
          <cell r="J550">
            <v>1214.2675169999998</v>
          </cell>
          <cell r="K550">
            <v>1848.9571429999996</v>
          </cell>
          <cell r="L550">
            <v>1741.8785959999996</v>
          </cell>
          <cell r="M550">
            <v>-4.3578319999999993</v>
          </cell>
          <cell r="N550">
            <v>676.31049799999982</v>
          </cell>
          <cell r="O550">
            <v>1324.4231949999996</v>
          </cell>
          <cell r="P550">
            <v>0</v>
          </cell>
          <cell r="Q550">
            <v>0</v>
          </cell>
        </row>
        <row r="551">
          <cell r="C551">
            <v>73122</v>
          </cell>
          <cell r="D551" t="str">
            <v>Communication Allowance</v>
          </cell>
          <cell r="F551">
            <v>76.851214000000013</v>
          </cell>
          <cell r="G551">
            <v>7.0607139999999999</v>
          </cell>
          <cell r="H551">
            <v>7.0607139999999999</v>
          </cell>
          <cell r="I551">
            <v>2.7750000000000004</v>
          </cell>
          <cell r="J551">
            <v>8.157487999999999</v>
          </cell>
          <cell r="K551">
            <v>9.0607139999999955</v>
          </cell>
          <cell r="L551">
            <v>16.20357099999999</v>
          </cell>
          <cell r="M551">
            <v>9.0607139999999955</v>
          </cell>
          <cell r="N551">
            <v>7.632143000000001</v>
          </cell>
          <cell r="O551">
            <v>9.0607129999999998</v>
          </cell>
          <cell r="P551">
            <v>0</v>
          </cell>
          <cell r="Q551">
            <v>0</v>
          </cell>
        </row>
        <row r="552">
          <cell r="C552">
            <v>73123</v>
          </cell>
          <cell r="D552" t="str">
            <v>Premi Health Insurance - BPJS</v>
          </cell>
          <cell r="F552">
            <v>276.585802</v>
          </cell>
          <cell r="G552">
            <v>272.84212499999995</v>
          </cell>
          <cell r="H552">
            <v>299.51823600000006</v>
          </cell>
          <cell r="I552">
            <v>294.87719200000009</v>
          </cell>
          <cell r="J552">
            <v>302.07862499999993</v>
          </cell>
          <cell r="K552">
            <v>302.48290699999995</v>
          </cell>
          <cell r="L552">
            <v>302.393911</v>
          </cell>
          <cell r="M552">
            <v>400.03430100000003</v>
          </cell>
          <cell r="N552">
            <v>354.91489599999989</v>
          </cell>
          <cell r="O552">
            <v>353.31063399999982</v>
          </cell>
          <cell r="P552">
            <v>0</v>
          </cell>
          <cell r="Q552">
            <v>0</v>
          </cell>
        </row>
        <row r="553">
          <cell r="C553">
            <v>73124</v>
          </cell>
          <cell r="D553" t="str">
            <v>Pension Contribution- BPJS</v>
          </cell>
          <cell r="F553">
            <v>0.36070600000000003</v>
          </cell>
          <cell r="G553">
            <v>485.75871000000001</v>
          </cell>
          <cell r="H553">
            <v>549.70005200000003</v>
          </cell>
          <cell r="I553">
            <v>665.08337899999992</v>
          </cell>
          <cell r="J553">
            <v>-398.04012499999999</v>
          </cell>
          <cell r="K553">
            <v>266.19068799999997</v>
          </cell>
          <cell r="L553">
            <v>266.00430299999999</v>
          </cell>
          <cell r="M553">
            <v>237.84222200000002</v>
          </cell>
          <cell r="N553">
            <v>237.80077799999995</v>
          </cell>
          <cell r="O553">
            <v>229.988474</v>
          </cell>
          <cell r="P553">
            <v>0</v>
          </cell>
          <cell r="Q553">
            <v>0</v>
          </cell>
        </row>
        <row r="554">
          <cell r="C554">
            <v>73199</v>
          </cell>
          <cell r="D554" t="str">
            <v>Other Pay and Allowance</v>
          </cell>
          <cell r="F554">
            <v>19.528570999999999</v>
          </cell>
          <cell r="G554">
            <v>19.528570999999999</v>
          </cell>
          <cell r="H554">
            <v>24.528570999999999</v>
          </cell>
          <cell r="I554">
            <v>100.1</v>
          </cell>
          <cell r="J554">
            <v>110.60000000000001</v>
          </cell>
          <cell r="K554">
            <v>20.6</v>
          </cell>
          <cell r="L554">
            <v>30.171427999999999</v>
          </cell>
          <cell r="M554">
            <v>28.097500000000004</v>
          </cell>
          <cell r="N554">
            <v>8.2453570000000003</v>
          </cell>
          <cell r="O554">
            <v>115.171429</v>
          </cell>
          <cell r="P554">
            <v>0</v>
          </cell>
          <cell r="Q554">
            <v>0</v>
          </cell>
        </row>
        <row r="556">
          <cell r="C556">
            <v>73200</v>
          </cell>
          <cell r="D556" t="str">
            <v>Non-Pay and Allowance (Accrual)</v>
          </cell>
          <cell r="F556">
            <v>4481.7469000000019</v>
          </cell>
          <cell r="G556">
            <v>5713.2311000000018</v>
          </cell>
          <cell r="H556">
            <v>5026.1390590000019</v>
          </cell>
          <cell r="I556">
            <v>5337.6711409999998</v>
          </cell>
          <cell r="J556">
            <v>5853.2308610000018</v>
          </cell>
          <cell r="K556">
            <v>-2124.0947479999995</v>
          </cell>
          <cell r="L556">
            <v>3862.507877</v>
          </cell>
          <cell r="M556">
            <v>3862.507877</v>
          </cell>
          <cell r="N556">
            <v>3862.507877</v>
          </cell>
          <cell r="O556">
            <v>3772.507877</v>
          </cell>
          <cell r="P556">
            <v>0</v>
          </cell>
          <cell r="Q556">
            <v>0</v>
          </cell>
        </row>
        <row r="557">
          <cell r="C557">
            <v>73201</v>
          </cell>
          <cell r="D557" t="str">
            <v>Provision For UU No. 23/2003 (Accrual)</v>
          </cell>
          <cell r="F557">
            <v>912.5</v>
          </cell>
          <cell r="G557">
            <v>912.5</v>
          </cell>
          <cell r="H557">
            <v>912.5</v>
          </cell>
          <cell r="I557">
            <v>912.5</v>
          </cell>
          <cell r="J557">
            <v>600</v>
          </cell>
          <cell r="K557">
            <v>600</v>
          </cell>
          <cell r="L557">
            <v>600</v>
          </cell>
          <cell r="M557">
            <v>600</v>
          </cell>
          <cell r="N557">
            <v>600</v>
          </cell>
          <cell r="O557">
            <v>600</v>
          </cell>
          <cell r="P557">
            <v>0</v>
          </cell>
          <cell r="Q557">
            <v>0</v>
          </cell>
        </row>
        <row r="558">
          <cell r="C558">
            <v>73202</v>
          </cell>
          <cell r="D558" t="str">
            <v>Pension Contribution (Accrual)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</row>
        <row r="559">
          <cell r="C559">
            <v>73203</v>
          </cell>
          <cell r="D559" t="str">
            <v>Productivity/Bonuses (Accrual)</v>
          </cell>
          <cell r="F559">
            <v>2695.0868000000014</v>
          </cell>
          <cell r="G559">
            <v>2695.0868000000014</v>
          </cell>
          <cell r="H559">
            <v>2695.0868000000014</v>
          </cell>
          <cell r="I559">
            <v>2816.3477000000003</v>
          </cell>
          <cell r="J559">
            <v>3763.3286610000009</v>
          </cell>
          <cell r="K559">
            <v>2932.9873519999996</v>
          </cell>
          <cell r="L559">
            <v>2940.8411769999998</v>
          </cell>
          <cell r="M559">
            <v>2940.8411769999998</v>
          </cell>
          <cell r="N559">
            <v>2940.8411769999998</v>
          </cell>
          <cell r="O559">
            <v>2940.8411769999998</v>
          </cell>
          <cell r="P559">
            <v>0</v>
          </cell>
          <cell r="Q559">
            <v>0</v>
          </cell>
        </row>
        <row r="560">
          <cell r="C560">
            <v>73204</v>
          </cell>
          <cell r="D560" t="str">
            <v>Operational Insentive (Accrual)</v>
          </cell>
          <cell r="F560">
            <v>291.66669999999999</v>
          </cell>
          <cell r="G560">
            <v>291.66669999999999</v>
          </cell>
          <cell r="H560">
            <v>291.66669999999999</v>
          </cell>
          <cell r="I560">
            <v>291.66669999999999</v>
          </cell>
          <cell r="J560">
            <v>291.66669999999999</v>
          </cell>
          <cell r="K560">
            <v>291.66669999999999</v>
          </cell>
          <cell r="L560">
            <v>291.66669999999999</v>
          </cell>
          <cell r="M560">
            <v>291.66669999999999</v>
          </cell>
          <cell r="N560">
            <v>291.66669999999999</v>
          </cell>
          <cell r="O560">
            <v>291.66669999999999</v>
          </cell>
          <cell r="P560">
            <v>0</v>
          </cell>
          <cell r="Q560">
            <v>0</v>
          </cell>
        </row>
        <row r="561">
          <cell r="C561">
            <v>73205</v>
          </cell>
          <cell r="D561" t="str">
            <v>Religion Day (Accrual)</v>
          </cell>
          <cell r="F561">
            <v>552.49339999999984</v>
          </cell>
          <cell r="G561">
            <v>1783.9775999999999</v>
          </cell>
          <cell r="H561">
            <v>1096.8855590000003</v>
          </cell>
          <cell r="I561">
            <v>1287.156741</v>
          </cell>
          <cell r="J561">
            <v>1168.2355000000005</v>
          </cell>
          <cell r="K561">
            <v>-5888.7487999999994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</row>
        <row r="562">
          <cell r="C562">
            <v>73206</v>
          </cell>
          <cell r="D562" t="str">
            <v>Annual Leave (Accrual)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</row>
        <row r="563">
          <cell r="C563">
            <v>73207</v>
          </cell>
          <cell r="D563" t="str">
            <v>Shake Hand (Accrual)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</row>
        <row r="564">
          <cell r="C564">
            <v>73208</v>
          </cell>
          <cell r="D564" t="str">
            <v>Medical Claim (Accrual)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</row>
        <row r="565">
          <cell r="C565">
            <v>74952</v>
          </cell>
          <cell r="D565" t="str">
            <v>Interdivision Charges - Staff Cost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</row>
        <row r="566">
          <cell r="C566">
            <v>73299</v>
          </cell>
          <cell r="D566" t="str">
            <v>Other Non-Pay and Allowance (Accrual)</v>
          </cell>
          <cell r="F566">
            <v>30</v>
          </cell>
          <cell r="G566">
            <v>30</v>
          </cell>
          <cell r="H566">
            <v>30</v>
          </cell>
          <cell r="I566">
            <v>30</v>
          </cell>
          <cell r="J566">
            <v>30</v>
          </cell>
          <cell r="K566">
            <v>-60</v>
          </cell>
          <cell r="L566">
            <v>30</v>
          </cell>
          <cell r="M566">
            <v>30</v>
          </cell>
          <cell r="N566">
            <v>30</v>
          </cell>
          <cell r="O566">
            <v>-60</v>
          </cell>
          <cell r="P566">
            <v>0</v>
          </cell>
          <cell r="Q566">
            <v>0</v>
          </cell>
        </row>
        <row r="567">
          <cell r="C567">
            <v>73288</v>
          </cell>
          <cell r="D567" t="str">
            <v>Staff Cost - Initiatives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</row>
        <row r="569">
          <cell r="D569" t="str">
            <v>Depreciation Expenses</v>
          </cell>
          <cell r="F569">
            <v>2809.0714150000008</v>
          </cell>
          <cell r="G569">
            <v>4468.1175149999999</v>
          </cell>
          <cell r="H569">
            <v>3662.6723929999994</v>
          </cell>
          <cell r="I569">
            <v>3477.856804</v>
          </cell>
          <cell r="J569">
            <v>3572.96144</v>
          </cell>
          <cell r="K569">
            <v>3598.184107</v>
          </cell>
          <cell r="L569">
            <v>3577.2662580000001</v>
          </cell>
          <cell r="M569">
            <v>3841.619048999999</v>
          </cell>
          <cell r="N569">
            <v>3649.075127999999</v>
          </cell>
          <cell r="O569">
            <v>3567.3114820000001</v>
          </cell>
          <cell r="P569">
            <v>0</v>
          </cell>
          <cell r="Q569">
            <v>0</v>
          </cell>
        </row>
        <row r="571">
          <cell r="C571">
            <v>74650</v>
          </cell>
          <cell r="D571" t="str">
            <v>Depreciation Expenses - Own Assets</v>
          </cell>
          <cell r="F571">
            <v>2809.0714150000008</v>
          </cell>
          <cell r="G571">
            <v>4468.1175149999999</v>
          </cell>
          <cell r="H571">
            <v>3662.6723929999994</v>
          </cell>
          <cell r="I571">
            <v>3477.856804</v>
          </cell>
          <cell r="J571">
            <v>3572.96144</v>
          </cell>
          <cell r="K571">
            <v>3598.184107</v>
          </cell>
          <cell r="L571">
            <v>3577.2662580000001</v>
          </cell>
          <cell r="M571">
            <v>3841.619048999999</v>
          </cell>
          <cell r="N571">
            <v>3649.075127999999</v>
          </cell>
          <cell r="O571">
            <v>509.92733900000007</v>
          </cell>
          <cell r="P571">
            <v>0</v>
          </cell>
          <cell r="Q571">
            <v>0</v>
          </cell>
        </row>
        <row r="572">
          <cell r="C572">
            <v>74652</v>
          </cell>
          <cell r="D572" t="str">
            <v>Depr. Exp. Building and Building Improvement</v>
          </cell>
          <cell r="F572">
            <v>552.16531000000009</v>
          </cell>
          <cell r="G572">
            <v>552.16531000000009</v>
          </cell>
          <cell r="H572">
            <v>552.16531000000009</v>
          </cell>
          <cell r="I572">
            <v>552.16531000000009</v>
          </cell>
          <cell r="J572">
            <v>552.16531600000008</v>
          </cell>
          <cell r="K572">
            <v>545.66455600000006</v>
          </cell>
          <cell r="L572">
            <v>521.78458699999999</v>
          </cell>
          <cell r="M572">
            <v>532.65258700000004</v>
          </cell>
          <cell r="N572">
            <v>527.18734500000005</v>
          </cell>
          <cell r="O572">
            <v>473.87217500000003</v>
          </cell>
          <cell r="P572">
            <v>0</v>
          </cell>
          <cell r="Q572">
            <v>0</v>
          </cell>
        </row>
        <row r="573">
          <cell r="C573">
            <v>74653</v>
          </cell>
          <cell r="D573" t="str">
            <v>Depr. Exp. Operating Equipment</v>
          </cell>
          <cell r="F573">
            <v>1809.4941350000006</v>
          </cell>
          <cell r="G573">
            <v>3465.2870439999988</v>
          </cell>
          <cell r="H573">
            <v>2658.7911919999992</v>
          </cell>
          <cell r="I573">
            <v>2485.5329839999999</v>
          </cell>
          <cell r="J573">
            <v>2584.5758889999997</v>
          </cell>
          <cell r="K573">
            <v>2586.9673449999996</v>
          </cell>
          <cell r="L573">
            <v>2611.0039069999998</v>
          </cell>
          <cell r="M573">
            <v>2891.5124319999991</v>
          </cell>
          <cell r="N573">
            <v>2704.909987999999</v>
          </cell>
          <cell r="O573">
            <v>-366.86763799999994</v>
          </cell>
          <cell r="P573">
            <v>0</v>
          </cell>
          <cell r="Q573">
            <v>0</v>
          </cell>
        </row>
        <row r="574">
          <cell r="C574">
            <v>74654</v>
          </cell>
          <cell r="D574" t="str">
            <v>Depr. Exp. Maintenance Equipment</v>
          </cell>
          <cell r="F574">
            <v>7.1616169999999988</v>
          </cell>
          <cell r="G574">
            <v>7.6676629999999992</v>
          </cell>
          <cell r="H574">
            <v>6.8789209999999992</v>
          </cell>
          <cell r="I574">
            <v>7.6829840000000003</v>
          </cell>
          <cell r="J574">
            <v>7.2809549999999996</v>
          </cell>
          <cell r="K574">
            <v>7.1351199999999997</v>
          </cell>
          <cell r="L574">
            <v>7.1351199999999997</v>
          </cell>
          <cell r="M574">
            <v>7.1351219999999991</v>
          </cell>
          <cell r="N574">
            <v>6.2525439999999994</v>
          </cell>
          <cell r="O574">
            <v>6.2525439999999994</v>
          </cell>
          <cell r="P574">
            <v>0</v>
          </cell>
          <cell r="Q574">
            <v>0</v>
          </cell>
        </row>
        <row r="575">
          <cell r="C575">
            <v>74655</v>
          </cell>
          <cell r="D575" t="str">
            <v>Depr. Exp. Transportation Equipment</v>
          </cell>
          <cell r="F575">
            <v>10.4625</v>
          </cell>
          <cell r="G575">
            <v>10.4625</v>
          </cell>
          <cell r="H575">
            <v>10.4625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</row>
        <row r="576">
          <cell r="C576">
            <v>74656</v>
          </cell>
          <cell r="D576" t="str">
            <v>Depr. Exp. Office Equipment and Furniture</v>
          </cell>
          <cell r="F576">
            <v>176.68911399999996</v>
          </cell>
          <cell r="G576">
            <v>167.687242</v>
          </cell>
          <cell r="H576">
            <v>169.82038399999999</v>
          </cell>
          <cell r="I576">
            <v>168.05369400000004</v>
          </cell>
          <cell r="J576">
            <v>167.60492300000001</v>
          </cell>
          <cell r="K576">
            <v>168.516368</v>
          </cell>
          <cell r="L576">
            <v>170.97456300000002</v>
          </cell>
          <cell r="M576">
            <v>164.16861199999997</v>
          </cell>
          <cell r="N576">
            <v>164.27749699999998</v>
          </cell>
          <cell r="O576">
            <v>156.338143</v>
          </cell>
          <cell r="P576">
            <v>0</v>
          </cell>
          <cell r="Q576">
            <v>0</v>
          </cell>
        </row>
        <row r="577">
          <cell r="C577">
            <v>74657</v>
          </cell>
          <cell r="D577" t="str">
            <v>Depr. Exp. Communication Equipment</v>
          </cell>
          <cell r="F577">
            <v>4.295865</v>
          </cell>
          <cell r="G577">
            <v>4.295865</v>
          </cell>
          <cell r="H577">
            <v>4.295865</v>
          </cell>
          <cell r="I577">
            <v>4.295865</v>
          </cell>
          <cell r="J577">
            <v>4.295865</v>
          </cell>
          <cell r="K577">
            <v>4.295865</v>
          </cell>
          <cell r="L577">
            <v>4.295865</v>
          </cell>
          <cell r="M577">
            <v>4.295865</v>
          </cell>
          <cell r="N577">
            <v>4.295865</v>
          </cell>
          <cell r="O577">
            <v>4.295865</v>
          </cell>
          <cell r="P577">
            <v>0</v>
          </cell>
          <cell r="Q577">
            <v>0</v>
          </cell>
        </row>
        <row r="578">
          <cell r="C578">
            <v>74658</v>
          </cell>
          <cell r="D578" t="str">
            <v>Depr. Exp. IT Equipment, Software</v>
          </cell>
          <cell r="F578">
            <v>248.802874</v>
          </cell>
          <cell r="G578">
            <v>260.55189099999996</v>
          </cell>
          <cell r="H578">
            <v>260.25822099999993</v>
          </cell>
          <cell r="I578">
            <v>260.12596700000012</v>
          </cell>
          <cell r="J578">
            <v>257.03849200000002</v>
          </cell>
          <cell r="K578">
            <v>285.60485300000016</v>
          </cell>
          <cell r="L578">
            <v>262.07221600000014</v>
          </cell>
          <cell r="M578">
            <v>241.85443099999995</v>
          </cell>
          <cell r="N578">
            <v>242.15188900000001</v>
          </cell>
          <cell r="O578">
            <v>236.03624999999997</v>
          </cell>
          <cell r="P578">
            <v>0</v>
          </cell>
          <cell r="Q578">
            <v>0</v>
          </cell>
        </row>
        <row r="579">
          <cell r="C579">
            <v>74659</v>
          </cell>
          <cell r="D579" t="str">
            <v>Depreciation Cost - Initiatives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</row>
        <row r="581">
          <cell r="C581">
            <v>74660</v>
          </cell>
          <cell r="D581" t="str">
            <v>Depreciation Expenses - Capital Lease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3057.3841430000002</v>
          </cell>
          <cell r="P581">
            <v>0</v>
          </cell>
          <cell r="Q581">
            <v>0</v>
          </cell>
        </row>
        <row r="582">
          <cell r="C582">
            <v>74661</v>
          </cell>
          <cell r="D582" t="str">
            <v>Depr. Exp. Operating Equipment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3057.3841430000002</v>
          </cell>
          <cell r="P582">
            <v>0</v>
          </cell>
          <cell r="Q582">
            <v>0</v>
          </cell>
        </row>
        <row r="584">
          <cell r="C584">
            <v>74000</v>
          </cell>
          <cell r="D584" t="str">
            <v>General Administration</v>
          </cell>
          <cell r="F584">
            <v>10846.079701000001</v>
          </cell>
          <cell r="G584">
            <v>11037.806372999999</v>
          </cell>
          <cell r="H584">
            <v>10755.903526</v>
          </cell>
          <cell r="I584">
            <v>9901.5673449999995</v>
          </cell>
          <cell r="J584">
            <v>10623.222903000002</v>
          </cell>
          <cell r="K584">
            <v>12474.477549000001</v>
          </cell>
          <cell r="L584">
            <v>11236.589216999999</v>
          </cell>
          <cell r="M584">
            <v>13399.682503000002</v>
          </cell>
          <cell r="N584">
            <v>11622.805051000001</v>
          </cell>
          <cell r="O584">
            <v>12441.889281</v>
          </cell>
          <cell r="P584">
            <v>0</v>
          </cell>
          <cell r="Q584">
            <v>0</v>
          </cell>
        </row>
        <row r="586">
          <cell r="C586">
            <v>74100</v>
          </cell>
          <cell r="D586" t="str">
            <v>Transportation Expenses</v>
          </cell>
          <cell r="F586">
            <v>1378.7610229999998</v>
          </cell>
          <cell r="G586">
            <v>745.11780099999999</v>
          </cell>
          <cell r="H586">
            <v>1088.80692</v>
          </cell>
          <cell r="I586">
            <v>667.60590700000012</v>
          </cell>
          <cell r="J586">
            <v>985.96272899999985</v>
          </cell>
          <cell r="K586">
            <v>771.66388400000017</v>
          </cell>
          <cell r="L586">
            <v>943.92160199999989</v>
          </cell>
          <cell r="M586">
            <v>1386.8549270000001</v>
          </cell>
          <cell r="N586">
            <v>959.32254899999987</v>
          </cell>
          <cell r="O586">
            <v>1303.4499060000001</v>
          </cell>
          <cell r="P586">
            <v>0</v>
          </cell>
          <cell r="Q586">
            <v>0</v>
          </cell>
        </row>
        <row r="587">
          <cell r="C587">
            <v>73119</v>
          </cell>
          <cell r="D587" t="str">
            <v>Daily Allowance</v>
          </cell>
          <cell r="F587">
            <v>124.44129</v>
          </cell>
          <cell r="G587">
            <v>60.340760000000003</v>
          </cell>
          <cell r="H587">
            <v>150.60544999999999</v>
          </cell>
          <cell r="I587">
            <v>74.652180000000001</v>
          </cell>
          <cell r="J587">
            <v>162.66824999999997</v>
          </cell>
          <cell r="K587">
            <v>45.410000000000004</v>
          </cell>
          <cell r="L587">
            <v>133.08933999999999</v>
          </cell>
          <cell r="M587">
            <v>297.85059499999988</v>
          </cell>
          <cell r="N587">
            <v>104.92832000000001</v>
          </cell>
          <cell r="O587">
            <v>181.42999999999998</v>
          </cell>
          <cell r="P587">
            <v>0</v>
          </cell>
          <cell r="Q587">
            <v>0</v>
          </cell>
        </row>
        <row r="588">
          <cell r="C588">
            <v>74101</v>
          </cell>
          <cell r="D588" t="str">
            <v>Travel Expense Abroad</v>
          </cell>
          <cell r="F588">
            <v>33.573245</v>
          </cell>
          <cell r="G588">
            <v>48.008299999999998</v>
          </cell>
          <cell r="H588">
            <v>40.694879999999998</v>
          </cell>
          <cell r="I588">
            <v>104.23567199999999</v>
          </cell>
          <cell r="J588">
            <v>127.691256</v>
          </cell>
          <cell r="K588">
            <v>87.105479000000017</v>
          </cell>
          <cell r="L588">
            <v>30.004810999999997</v>
          </cell>
          <cell r="M588">
            <v>226.63121800000002</v>
          </cell>
          <cell r="N588">
            <v>119.799864</v>
          </cell>
          <cell r="O588">
            <v>84.45797499999999</v>
          </cell>
          <cell r="P588">
            <v>0</v>
          </cell>
          <cell r="Q588">
            <v>0</v>
          </cell>
        </row>
        <row r="589">
          <cell r="C589">
            <v>74102</v>
          </cell>
          <cell r="D589" t="str">
            <v>Travel Expense Domestic</v>
          </cell>
          <cell r="F589">
            <v>216.37910199999996</v>
          </cell>
          <cell r="G589">
            <v>176.55945699999998</v>
          </cell>
          <cell r="H589">
            <v>373.33512200000007</v>
          </cell>
          <cell r="I589">
            <v>67.331820000000008</v>
          </cell>
          <cell r="J589">
            <v>173.21177699999993</v>
          </cell>
          <cell r="K589">
            <v>186.18632800000006</v>
          </cell>
          <cell r="L589">
            <v>152.45377999999999</v>
          </cell>
          <cell r="M589">
            <v>340.36382399999997</v>
          </cell>
          <cell r="N589">
            <v>234.69089799999992</v>
          </cell>
          <cell r="O589">
            <v>233.24327799999998</v>
          </cell>
          <cell r="P589">
            <v>0</v>
          </cell>
          <cell r="Q589">
            <v>0</v>
          </cell>
        </row>
        <row r="590">
          <cell r="C590">
            <v>74103</v>
          </cell>
          <cell r="D590" t="str">
            <v>Transport Services</v>
          </cell>
          <cell r="F590">
            <v>278.016075</v>
          </cell>
          <cell r="G590">
            <v>278.016075</v>
          </cell>
          <cell r="H590">
            <v>278.016075</v>
          </cell>
          <cell r="I590">
            <v>278.016075</v>
          </cell>
          <cell r="J590">
            <v>278.016075</v>
          </cell>
          <cell r="K590">
            <v>278.016075</v>
          </cell>
          <cell r="L590">
            <v>278.016075</v>
          </cell>
          <cell r="M590">
            <v>279.42607500000003</v>
          </cell>
          <cell r="N590">
            <v>278.016075</v>
          </cell>
          <cell r="O590">
            <v>278.016075</v>
          </cell>
          <cell r="P590">
            <v>0</v>
          </cell>
          <cell r="Q590">
            <v>0</v>
          </cell>
        </row>
        <row r="591">
          <cell r="C591">
            <v>74104</v>
          </cell>
          <cell r="D591" t="str">
            <v>Airport Pass and ID Card</v>
          </cell>
          <cell r="F591">
            <v>112.55139999999997</v>
          </cell>
          <cell r="G591">
            <v>67.4251</v>
          </cell>
          <cell r="H591">
            <v>77.788000000000025</v>
          </cell>
          <cell r="I591">
            <v>32.599999999999994</v>
          </cell>
          <cell r="J591">
            <v>98.260999999999996</v>
          </cell>
          <cell r="K591">
            <v>67.036000000000001</v>
          </cell>
          <cell r="L591">
            <v>164.66299999999998</v>
          </cell>
          <cell r="M591">
            <v>116.32600000000001</v>
          </cell>
          <cell r="N591">
            <v>82.333999999999989</v>
          </cell>
          <cell r="O591">
            <v>93.204000000000008</v>
          </cell>
          <cell r="P591">
            <v>0</v>
          </cell>
          <cell r="Q591">
            <v>0</v>
          </cell>
        </row>
        <row r="592">
          <cell r="C592">
            <v>74105</v>
          </cell>
          <cell r="D592" t="str">
            <v>Transportation Local</v>
          </cell>
          <cell r="F592">
            <v>24.188049999999997</v>
          </cell>
          <cell r="G592">
            <v>41.814999999999998</v>
          </cell>
          <cell r="H592">
            <v>32.866198000000004</v>
          </cell>
          <cell r="I592">
            <v>14.197675999999998</v>
          </cell>
          <cell r="J592">
            <v>12.61436</v>
          </cell>
          <cell r="K592">
            <v>18.208545000000001</v>
          </cell>
          <cell r="L592">
            <v>37.294770000000007</v>
          </cell>
          <cell r="M592">
            <v>34.272132000000006</v>
          </cell>
          <cell r="N592">
            <v>35.149502999999996</v>
          </cell>
          <cell r="O592">
            <v>30.238810000000001</v>
          </cell>
          <cell r="P592">
            <v>0</v>
          </cell>
          <cell r="Q592">
            <v>0</v>
          </cell>
        </row>
        <row r="593">
          <cell r="C593">
            <v>74106</v>
          </cell>
          <cell r="D593" t="str">
            <v>Fuel for Vehicles</v>
          </cell>
          <cell r="F593">
            <v>85.408748000000003</v>
          </cell>
          <cell r="G593">
            <v>64.804313999999977</v>
          </cell>
          <cell r="H593">
            <v>99.871353999999982</v>
          </cell>
          <cell r="I593">
            <v>89.053545000000057</v>
          </cell>
          <cell r="J593">
            <v>83.199358000000018</v>
          </cell>
          <cell r="K593">
            <v>80.073201999999995</v>
          </cell>
          <cell r="L593">
            <v>107.153831</v>
          </cell>
          <cell r="M593">
            <v>83.194856000000001</v>
          </cell>
          <cell r="N593">
            <v>95.976395999999966</v>
          </cell>
          <cell r="O593">
            <v>90.159151000000023</v>
          </cell>
          <cell r="P593">
            <v>0</v>
          </cell>
          <cell r="Q593">
            <v>0</v>
          </cell>
        </row>
        <row r="594">
          <cell r="C594">
            <v>74107</v>
          </cell>
          <cell r="D594" t="str">
            <v>Freight Expenses</v>
          </cell>
          <cell r="F594">
            <v>504.20311299999997</v>
          </cell>
          <cell r="G594">
            <v>8.1487949999999998</v>
          </cell>
          <cell r="H594">
            <v>35.629840999999999</v>
          </cell>
          <cell r="I594">
            <v>7.5189389999999996</v>
          </cell>
          <cell r="J594">
            <v>50.300652999999997</v>
          </cell>
          <cell r="K594">
            <v>9.6282549999999993</v>
          </cell>
          <cell r="L594">
            <v>41.245995000000001</v>
          </cell>
          <cell r="M594">
            <v>8.7902269999999998</v>
          </cell>
          <cell r="N594">
            <v>8.4274930000000001</v>
          </cell>
          <cell r="O594">
            <v>312.70061700000002</v>
          </cell>
          <cell r="P594">
            <v>0</v>
          </cell>
          <cell r="Q594">
            <v>0</v>
          </cell>
        </row>
        <row r="595">
          <cell r="C595">
            <v>74108</v>
          </cell>
          <cell r="D595" t="str">
            <v xml:space="preserve">Packing/Repacking 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</row>
        <row r="597">
          <cell r="C597">
            <v>74150</v>
          </cell>
          <cell r="D597" t="str">
            <v>Training and Recruitment</v>
          </cell>
          <cell r="F597">
            <v>229.48355699999999</v>
          </cell>
          <cell r="G597">
            <v>472.06455199999994</v>
          </cell>
          <cell r="H597">
            <v>436.57505200000003</v>
          </cell>
          <cell r="I597">
            <v>220.62436500000001</v>
          </cell>
          <cell r="J597">
            <v>315.836725</v>
          </cell>
          <cell r="K597">
            <v>177.23770199999998</v>
          </cell>
          <cell r="L597">
            <v>206.432186</v>
          </cell>
          <cell r="M597">
            <v>293.18535000000003</v>
          </cell>
          <cell r="N597">
            <v>152.764218</v>
          </cell>
          <cell r="O597">
            <v>661.57864299999994</v>
          </cell>
          <cell r="P597">
            <v>0</v>
          </cell>
          <cell r="Q597">
            <v>0</v>
          </cell>
        </row>
        <row r="598">
          <cell r="C598">
            <v>73121</v>
          </cell>
          <cell r="D598" t="str">
            <v>Daily Allowance - Trainning</v>
          </cell>
          <cell r="F598">
            <v>17.343999999999998</v>
          </cell>
          <cell r="G598">
            <v>11.948399999999999</v>
          </cell>
          <cell r="H598">
            <v>41.645270000000004</v>
          </cell>
          <cell r="I598">
            <v>51.405620000000006</v>
          </cell>
          <cell r="J598">
            <v>26.246249999999996</v>
          </cell>
          <cell r="K598">
            <v>24.695469999999997</v>
          </cell>
          <cell r="L598">
            <v>6.379999999999999</v>
          </cell>
          <cell r="M598">
            <v>43.236150000000002</v>
          </cell>
          <cell r="N598">
            <v>21.563839999999999</v>
          </cell>
          <cell r="O598">
            <v>13.380559999999999</v>
          </cell>
          <cell r="P598">
            <v>0</v>
          </cell>
          <cell r="Q598">
            <v>0</v>
          </cell>
        </row>
        <row r="599">
          <cell r="C599">
            <v>74151</v>
          </cell>
          <cell r="D599" t="str">
            <v>Training Domestic (In-House Training)</v>
          </cell>
          <cell r="F599">
            <v>31.916968999999998</v>
          </cell>
          <cell r="G599">
            <v>84.277387000000004</v>
          </cell>
          <cell r="H599">
            <v>238.54589999999999</v>
          </cell>
          <cell r="I599">
            <v>108.15635400000001</v>
          </cell>
          <cell r="J599">
            <v>165.41567900000001</v>
          </cell>
          <cell r="K599">
            <v>117.63126799999998</v>
          </cell>
          <cell r="L599">
            <v>88.224949999999993</v>
          </cell>
          <cell r="M599">
            <v>54.537800000000004</v>
          </cell>
          <cell r="N599">
            <v>57.938128000000006</v>
          </cell>
          <cell r="O599">
            <v>80.158496</v>
          </cell>
          <cell r="P599">
            <v>0</v>
          </cell>
          <cell r="Q599">
            <v>0</v>
          </cell>
        </row>
        <row r="600">
          <cell r="C600">
            <v>74152</v>
          </cell>
          <cell r="D600" t="str">
            <v>Training Abroad</v>
          </cell>
          <cell r="F600">
            <v>0</v>
          </cell>
          <cell r="G600">
            <v>0</v>
          </cell>
          <cell r="H600">
            <v>0</v>
          </cell>
          <cell r="I600">
            <v>13.706462999999999</v>
          </cell>
          <cell r="J600">
            <v>24.016500000000001</v>
          </cell>
          <cell r="K600">
            <v>8.0540000000000003</v>
          </cell>
          <cell r="L600">
            <v>0.35499999999999998</v>
          </cell>
          <cell r="M600">
            <v>0.77059999999999995</v>
          </cell>
          <cell r="N600">
            <v>3.5001000000000002</v>
          </cell>
          <cell r="O600">
            <v>3.3231000000000002</v>
          </cell>
          <cell r="P600">
            <v>0</v>
          </cell>
          <cell r="Q600">
            <v>0</v>
          </cell>
        </row>
        <row r="601">
          <cell r="C601">
            <v>74153</v>
          </cell>
          <cell r="D601" t="str">
            <v>Training for Company (O/S - Sbjcted to WHT)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</row>
        <row r="602">
          <cell r="C602">
            <v>74154</v>
          </cell>
          <cell r="D602" t="str">
            <v>Employee Recruitment</v>
          </cell>
          <cell r="F602">
            <v>1.0652999999999999</v>
          </cell>
          <cell r="G602">
            <v>19.340767</v>
          </cell>
          <cell r="H602">
            <v>0.45500000000000002</v>
          </cell>
          <cell r="I602">
            <v>3.65</v>
          </cell>
          <cell r="J602">
            <v>0.76500000000000001</v>
          </cell>
          <cell r="K602">
            <v>8.0614999999999988</v>
          </cell>
          <cell r="L602">
            <v>4.117</v>
          </cell>
          <cell r="M602">
            <v>9.1585000000000001</v>
          </cell>
          <cell r="N602">
            <v>10.36</v>
          </cell>
          <cell r="O602">
            <v>5.8249999999999993</v>
          </cell>
          <cell r="P602">
            <v>0</v>
          </cell>
          <cell r="Q602">
            <v>0</v>
          </cell>
        </row>
        <row r="603">
          <cell r="C603">
            <v>74155</v>
          </cell>
          <cell r="D603" t="str">
            <v>Medical Check Up</v>
          </cell>
          <cell r="F603">
            <v>110.34</v>
          </cell>
          <cell r="G603">
            <v>9.7149999999999999</v>
          </cell>
          <cell r="H603">
            <v>5.1000000000000005</v>
          </cell>
          <cell r="I603">
            <v>0</v>
          </cell>
          <cell r="J603">
            <v>8.2799999999999994</v>
          </cell>
          <cell r="K603">
            <v>4.6900000000000004</v>
          </cell>
          <cell r="L603">
            <v>19.975000000000001</v>
          </cell>
          <cell r="M603">
            <v>8.1850000000000005</v>
          </cell>
          <cell r="N603">
            <v>0</v>
          </cell>
          <cell r="O603">
            <v>410.92649999999998</v>
          </cell>
          <cell r="P603">
            <v>0</v>
          </cell>
          <cell r="Q603">
            <v>0</v>
          </cell>
        </row>
        <row r="604">
          <cell r="C604">
            <v>74156</v>
          </cell>
          <cell r="D604" t="str">
            <v>Instructors Fee</v>
          </cell>
          <cell r="F604">
            <v>8.8762879999999988</v>
          </cell>
          <cell r="G604">
            <v>30.932988000000002</v>
          </cell>
          <cell r="H604">
            <v>115.412215</v>
          </cell>
          <cell r="I604">
            <v>1.0309280000000001</v>
          </cell>
          <cell r="J604">
            <v>61.040568</v>
          </cell>
          <cell r="K604">
            <v>10.515464</v>
          </cell>
          <cell r="L604">
            <v>7.9349999999999996</v>
          </cell>
          <cell r="M604">
            <v>11.195</v>
          </cell>
          <cell r="N604">
            <v>20.94</v>
          </cell>
          <cell r="O604">
            <v>7.43</v>
          </cell>
          <cell r="P604">
            <v>0</v>
          </cell>
          <cell r="Q604">
            <v>0</v>
          </cell>
        </row>
        <row r="605">
          <cell r="C605">
            <v>74157</v>
          </cell>
          <cell r="D605" t="str">
            <v>Workshop and Conference</v>
          </cell>
          <cell r="F605">
            <v>59.941000000000003</v>
          </cell>
          <cell r="G605">
            <v>315.85000999999994</v>
          </cell>
          <cell r="H605">
            <v>35.416666999999997</v>
          </cell>
          <cell r="I605">
            <v>42.674999999999997</v>
          </cell>
          <cell r="J605">
            <v>30.072727999999998</v>
          </cell>
          <cell r="K605">
            <v>3.59</v>
          </cell>
          <cell r="L605">
            <v>79.445235999999994</v>
          </cell>
          <cell r="M605">
            <v>166.10230000000001</v>
          </cell>
          <cell r="N605">
            <v>38.462150000000001</v>
          </cell>
          <cell r="O605">
            <v>140.534987</v>
          </cell>
          <cell r="P605">
            <v>0</v>
          </cell>
          <cell r="Q605">
            <v>0</v>
          </cell>
        </row>
        <row r="607">
          <cell r="C607">
            <v>74200</v>
          </cell>
          <cell r="D607" t="str">
            <v>Utilities Expense</v>
          </cell>
          <cell r="F607">
            <v>1197.2038890000003</v>
          </cell>
          <cell r="G607">
            <v>845.645624</v>
          </cell>
          <cell r="H607">
            <v>950.86970200000019</v>
          </cell>
          <cell r="I607">
            <v>1018.894569</v>
          </cell>
          <cell r="J607">
            <v>885.00427799999989</v>
          </cell>
          <cell r="K607">
            <v>1037.709709</v>
          </cell>
          <cell r="L607">
            <v>785.93265799999995</v>
          </cell>
          <cell r="M607">
            <v>917.78198899999995</v>
          </cell>
          <cell r="N607">
            <v>937.30245600000012</v>
          </cell>
          <cell r="O607">
            <v>1041.4259780000002</v>
          </cell>
          <cell r="P607">
            <v>0</v>
          </cell>
          <cell r="Q607">
            <v>0</v>
          </cell>
        </row>
        <row r="608">
          <cell r="C608">
            <v>74201</v>
          </cell>
          <cell r="D608" t="str">
            <v>Water</v>
          </cell>
          <cell r="F608">
            <v>81.987086000000005</v>
          </cell>
          <cell r="G608">
            <v>84.259811999999982</v>
          </cell>
          <cell r="H608">
            <v>84.170930000000013</v>
          </cell>
          <cell r="I608">
            <v>77.431436000000019</v>
          </cell>
          <cell r="J608">
            <v>163.91920700000003</v>
          </cell>
          <cell r="K608">
            <v>87.881310999999997</v>
          </cell>
          <cell r="L608">
            <v>78.871826000000027</v>
          </cell>
          <cell r="M608">
            <v>-0.3405519999999953</v>
          </cell>
          <cell r="N608">
            <v>70.388897</v>
          </cell>
          <cell r="O608">
            <v>68.243918000000008</v>
          </cell>
          <cell r="P608">
            <v>0</v>
          </cell>
          <cell r="Q608">
            <v>0</v>
          </cell>
        </row>
        <row r="609">
          <cell r="C609">
            <v>74202</v>
          </cell>
          <cell r="D609" t="str">
            <v>Electricity</v>
          </cell>
          <cell r="F609">
            <v>1115.2168030000003</v>
          </cell>
          <cell r="G609">
            <v>761.38581199999999</v>
          </cell>
          <cell r="H609">
            <v>866.69877200000019</v>
          </cell>
          <cell r="I609">
            <v>941.46313299999997</v>
          </cell>
          <cell r="J609">
            <v>721.08507099999986</v>
          </cell>
          <cell r="K609">
            <v>949.82839799999988</v>
          </cell>
          <cell r="L609">
            <v>707.06083199999989</v>
          </cell>
          <cell r="M609">
            <v>918.12254099999996</v>
          </cell>
          <cell r="N609">
            <v>866.91355900000008</v>
          </cell>
          <cell r="O609">
            <v>973.18206000000009</v>
          </cell>
          <cell r="P609">
            <v>0</v>
          </cell>
          <cell r="Q609">
            <v>0</v>
          </cell>
        </row>
        <row r="611">
          <cell r="C611">
            <v>74250</v>
          </cell>
          <cell r="D611" t="str">
            <v>Communication</v>
          </cell>
          <cell r="F611">
            <v>1320.7465200000001</v>
          </cell>
          <cell r="G611">
            <v>1200.5334260000002</v>
          </cell>
          <cell r="H611">
            <v>1089.7380390000003</v>
          </cell>
          <cell r="I611">
            <v>800.68024099999991</v>
          </cell>
          <cell r="J611">
            <v>1530.5652990000001</v>
          </cell>
          <cell r="K611">
            <v>1190.2837400000001</v>
          </cell>
          <cell r="L611">
            <v>1171.8100829999998</v>
          </cell>
          <cell r="M611">
            <v>1205.9240759999998</v>
          </cell>
          <cell r="N611">
            <v>1312.322377</v>
          </cell>
          <cell r="O611">
            <v>1237.630813</v>
          </cell>
          <cell r="P611">
            <v>0</v>
          </cell>
          <cell r="Q611">
            <v>0</v>
          </cell>
        </row>
        <row r="612">
          <cell r="C612">
            <v>74251</v>
          </cell>
          <cell r="D612" t="str">
            <v>Telephone and Faximile</v>
          </cell>
          <cell r="F612">
            <v>155.78292500000001</v>
          </cell>
          <cell r="G612">
            <v>143.94410500000004</v>
          </cell>
          <cell r="H612">
            <v>125.87222600000003</v>
          </cell>
          <cell r="I612">
            <v>151.19624099999996</v>
          </cell>
          <cell r="J612">
            <v>109.45514300000001</v>
          </cell>
          <cell r="K612">
            <v>128.06907800000005</v>
          </cell>
          <cell r="L612">
            <v>140.21655999999999</v>
          </cell>
          <cell r="M612">
            <v>142.38774599999999</v>
          </cell>
          <cell r="N612">
            <v>204.30703399999999</v>
          </cell>
          <cell r="O612">
            <v>123.44552899999998</v>
          </cell>
          <cell r="P612">
            <v>0</v>
          </cell>
          <cell r="Q612">
            <v>0</v>
          </cell>
        </row>
        <row r="613">
          <cell r="C613">
            <v>74252</v>
          </cell>
          <cell r="D613" t="str">
            <v>SITA Costs</v>
          </cell>
          <cell r="F613">
            <v>551.94750399999998</v>
          </cell>
          <cell r="G613">
            <v>588.69250499999998</v>
          </cell>
          <cell r="H613">
            <v>542.50419699999998</v>
          </cell>
          <cell r="I613">
            <v>546.13419299999998</v>
          </cell>
          <cell r="J613">
            <v>811.73454000000004</v>
          </cell>
          <cell r="K613">
            <v>596.66539299999999</v>
          </cell>
          <cell r="L613">
            <v>570.72423200000003</v>
          </cell>
          <cell r="M613">
            <v>604.25269500000002</v>
          </cell>
          <cell r="N613">
            <v>604.380627</v>
          </cell>
          <cell r="O613">
            <v>647.16703800000005</v>
          </cell>
          <cell r="P613">
            <v>0</v>
          </cell>
          <cell r="Q613">
            <v>0</v>
          </cell>
        </row>
        <row r="614">
          <cell r="C614">
            <v>74253</v>
          </cell>
          <cell r="D614" t="str">
            <v>Network Communications - Lintas Artha, ADSL</v>
          </cell>
          <cell r="F614">
            <v>206.27843400000003</v>
          </cell>
          <cell r="G614">
            <v>193.11839300000003</v>
          </cell>
          <cell r="H614">
            <v>149.56085899999999</v>
          </cell>
          <cell r="I614">
            <v>129.38448299999996</v>
          </cell>
          <cell r="J614">
            <v>43.126004000000002</v>
          </cell>
          <cell r="K614">
            <v>240.20091600000001</v>
          </cell>
          <cell r="L614">
            <v>131.38512</v>
          </cell>
          <cell r="M614">
            <v>154.63115399999998</v>
          </cell>
          <cell r="N614">
            <v>243.76190499999998</v>
          </cell>
          <cell r="O614">
            <v>157.65061799999998</v>
          </cell>
          <cell r="P614">
            <v>0</v>
          </cell>
          <cell r="Q614">
            <v>0</v>
          </cell>
        </row>
        <row r="615">
          <cell r="C615">
            <v>74254</v>
          </cell>
          <cell r="D615" t="str">
            <v>Radio Communication</v>
          </cell>
          <cell r="F615">
            <v>384.08500000000004</v>
          </cell>
          <cell r="G615">
            <v>256.97500000000002</v>
          </cell>
          <cell r="H615">
            <v>253.00500000000002</v>
          </cell>
          <cell r="I615">
            <v>185.19666600000002</v>
          </cell>
          <cell r="J615">
            <v>316.07499999999999</v>
          </cell>
          <cell r="K615">
            <v>237.46500000000003</v>
          </cell>
          <cell r="L615">
            <v>314.31499999999988</v>
          </cell>
          <cell r="M615">
            <v>288.16500000000002</v>
          </cell>
          <cell r="N615">
            <v>236.06500000000005</v>
          </cell>
          <cell r="O615">
            <v>287.13</v>
          </cell>
          <cell r="P615">
            <v>0</v>
          </cell>
          <cell r="Q615">
            <v>0</v>
          </cell>
        </row>
        <row r="616">
          <cell r="C616">
            <v>74299</v>
          </cell>
          <cell r="D616" t="str">
            <v>Other Communication</v>
          </cell>
          <cell r="F616">
            <v>22.652656999999998</v>
          </cell>
          <cell r="G616">
            <v>17.803422999999999</v>
          </cell>
          <cell r="H616">
            <v>18.795757000000005</v>
          </cell>
          <cell r="I616">
            <v>-211.23134200000004</v>
          </cell>
          <cell r="J616">
            <v>250.174612</v>
          </cell>
          <cell r="K616">
            <v>-12.116646999999999</v>
          </cell>
          <cell r="L616">
            <v>15.169170999999999</v>
          </cell>
          <cell r="M616">
            <v>16.487481000000002</v>
          </cell>
          <cell r="N616">
            <v>23.807811000000001</v>
          </cell>
          <cell r="O616">
            <v>22.237628000000001</v>
          </cell>
          <cell r="P616">
            <v>0</v>
          </cell>
          <cell r="Q616">
            <v>0</v>
          </cell>
        </row>
        <row r="618">
          <cell r="C618">
            <v>74300</v>
          </cell>
          <cell r="D618" t="str">
            <v>Office Supplies and Stationary and Others</v>
          </cell>
          <cell r="F618">
            <v>1073.5271299999997</v>
          </cell>
          <cell r="G618">
            <v>1179.1606889999998</v>
          </cell>
          <cell r="H618">
            <v>1141.792596</v>
          </cell>
          <cell r="I618">
            <v>951.47037099999977</v>
          </cell>
          <cell r="J618">
            <v>1127.7231040000001</v>
          </cell>
          <cell r="K618">
            <v>1101.1779459999998</v>
          </cell>
          <cell r="L618">
            <v>1096.6899650000003</v>
          </cell>
          <cell r="M618">
            <v>1217.3089590000004</v>
          </cell>
          <cell r="N618">
            <v>1140.657735</v>
          </cell>
          <cell r="O618">
            <v>1238.3029299999998</v>
          </cell>
          <cell r="P618">
            <v>0</v>
          </cell>
          <cell r="Q618">
            <v>0</v>
          </cell>
        </row>
        <row r="619">
          <cell r="C619">
            <v>74301</v>
          </cell>
          <cell r="D619" t="str">
            <v>Photocopy</v>
          </cell>
          <cell r="F619">
            <v>2.8520679999999996</v>
          </cell>
          <cell r="G619">
            <v>23.836720000000007</v>
          </cell>
          <cell r="H619">
            <v>16.461248000000001</v>
          </cell>
          <cell r="I619">
            <v>11.025945000000002</v>
          </cell>
          <cell r="J619">
            <v>15.000910999999995</v>
          </cell>
          <cell r="K619">
            <v>12.446560000000002</v>
          </cell>
          <cell r="L619">
            <v>5.7295099999999994</v>
          </cell>
          <cell r="M619">
            <v>21.735135999999997</v>
          </cell>
          <cell r="N619">
            <v>10.093465</v>
          </cell>
          <cell r="O619">
            <v>3.1449999999999996</v>
          </cell>
          <cell r="P619">
            <v>0</v>
          </cell>
          <cell r="Q619">
            <v>0</v>
          </cell>
        </row>
        <row r="620">
          <cell r="C620">
            <v>74302</v>
          </cell>
          <cell r="D620" t="str">
            <v>Office Cleaning Supplies and Services</v>
          </cell>
          <cell r="F620">
            <v>337.51090899999991</v>
          </cell>
          <cell r="G620">
            <v>510.96469399999989</v>
          </cell>
          <cell r="H620">
            <v>447.03839899999991</v>
          </cell>
          <cell r="I620">
            <v>421.58207099999993</v>
          </cell>
          <cell r="J620">
            <v>434.28433799999993</v>
          </cell>
          <cell r="K620">
            <v>382.65802599999995</v>
          </cell>
          <cell r="L620">
            <v>365.10951499999987</v>
          </cell>
          <cell r="M620">
            <v>418.41470700000002</v>
          </cell>
          <cell r="N620">
            <v>433.59432399999992</v>
          </cell>
          <cell r="O620">
            <v>481.99577699999986</v>
          </cell>
          <cell r="P620">
            <v>0</v>
          </cell>
          <cell r="Q620">
            <v>0</v>
          </cell>
        </row>
        <row r="621">
          <cell r="C621">
            <v>74303</v>
          </cell>
          <cell r="D621" t="str">
            <v>Printing, Stationery, Office Supplies</v>
          </cell>
          <cell r="F621">
            <v>600.38052200000004</v>
          </cell>
          <cell r="G621">
            <v>517.57214700000009</v>
          </cell>
          <cell r="H621">
            <v>581.40145600000005</v>
          </cell>
          <cell r="I621">
            <v>443.58026199999989</v>
          </cell>
          <cell r="J621">
            <v>573.76726800000006</v>
          </cell>
          <cell r="K621">
            <v>602.54100999999991</v>
          </cell>
          <cell r="L621">
            <v>614.34484200000031</v>
          </cell>
          <cell r="M621">
            <v>658.37089800000024</v>
          </cell>
          <cell r="N621">
            <v>611.67785400000002</v>
          </cell>
          <cell r="O621">
            <v>582.47318999999993</v>
          </cell>
          <cell r="P621">
            <v>0</v>
          </cell>
          <cell r="Q621">
            <v>0</v>
          </cell>
        </row>
        <row r="622">
          <cell r="C622">
            <v>74304</v>
          </cell>
          <cell r="D622" t="str">
            <v>Stamp and Postage</v>
          </cell>
          <cell r="F622">
            <v>66.474742999999989</v>
          </cell>
          <cell r="G622">
            <v>29.780193000000001</v>
          </cell>
          <cell r="H622">
            <v>37.381604999999993</v>
          </cell>
          <cell r="I622">
            <v>16.607205</v>
          </cell>
          <cell r="J622">
            <v>44.155699000000006</v>
          </cell>
          <cell r="K622">
            <v>50.817462000000013</v>
          </cell>
          <cell r="L622">
            <v>52.261210000000005</v>
          </cell>
          <cell r="M622">
            <v>58.61533</v>
          </cell>
          <cell r="N622">
            <v>25.412204000000003</v>
          </cell>
          <cell r="O622">
            <v>111.00407500000003</v>
          </cell>
          <cell r="P622">
            <v>0</v>
          </cell>
          <cell r="Q622">
            <v>0</v>
          </cell>
        </row>
        <row r="623">
          <cell r="C623">
            <v>74305</v>
          </cell>
          <cell r="D623" t="str">
            <v>Library</v>
          </cell>
          <cell r="F623">
            <v>55.583887999999995</v>
          </cell>
          <cell r="G623">
            <v>92.601934999999997</v>
          </cell>
          <cell r="H623">
            <v>55.374887999999991</v>
          </cell>
          <cell r="I623">
            <v>55.374887999999991</v>
          </cell>
          <cell r="J623">
            <v>55.374887999999991</v>
          </cell>
          <cell r="K623">
            <v>55.374887999999991</v>
          </cell>
          <cell r="L623">
            <v>55.374887999999991</v>
          </cell>
          <cell r="M623">
            <v>55.374887999999991</v>
          </cell>
          <cell r="N623">
            <v>55.374887999999991</v>
          </cell>
          <cell r="O623">
            <v>55.374887999999991</v>
          </cell>
          <cell r="P623">
            <v>0</v>
          </cell>
          <cell r="Q623">
            <v>0</v>
          </cell>
        </row>
        <row r="624">
          <cell r="C624">
            <v>74306</v>
          </cell>
          <cell r="D624" t="str">
            <v>Subscription</v>
          </cell>
          <cell r="F624">
            <v>10.725</v>
          </cell>
          <cell r="G624">
            <v>4.4050000000000002</v>
          </cell>
          <cell r="H624">
            <v>4.1349999999999998</v>
          </cell>
          <cell r="I624">
            <v>3.3</v>
          </cell>
          <cell r="J624">
            <v>5.14</v>
          </cell>
          <cell r="K624">
            <v>-2.6599999999999997</v>
          </cell>
          <cell r="L624">
            <v>3.87</v>
          </cell>
          <cell r="M624">
            <v>4.7980000000000009</v>
          </cell>
          <cell r="N624">
            <v>4.5049999999999999</v>
          </cell>
          <cell r="O624">
            <v>4.3100000000000005</v>
          </cell>
          <cell r="P624">
            <v>0</v>
          </cell>
          <cell r="Q624">
            <v>0</v>
          </cell>
        </row>
        <row r="626">
          <cell r="C626">
            <v>74350</v>
          </cell>
          <cell r="D626" t="str">
            <v>Representation, Entertainment and Donation</v>
          </cell>
          <cell r="F626">
            <v>400.20826499999998</v>
          </cell>
          <cell r="G626">
            <v>465.89662600000008</v>
          </cell>
          <cell r="H626">
            <v>501.92170700000025</v>
          </cell>
          <cell r="I626">
            <v>289.19264799999991</v>
          </cell>
          <cell r="J626">
            <v>328.75316099999998</v>
          </cell>
          <cell r="K626">
            <v>409.72860400000002</v>
          </cell>
          <cell r="L626">
            <v>531.00452599999994</v>
          </cell>
          <cell r="M626">
            <v>558.168497</v>
          </cell>
          <cell r="N626">
            <v>340.17714300000006</v>
          </cell>
          <cell r="O626">
            <v>359.95142899999996</v>
          </cell>
          <cell r="P626">
            <v>0</v>
          </cell>
          <cell r="Q626">
            <v>0</v>
          </cell>
        </row>
        <row r="627">
          <cell r="C627">
            <v>74351</v>
          </cell>
          <cell r="D627" t="str">
            <v>Represent. and Donation (Fiscal Non-Deductable Exp.)</v>
          </cell>
          <cell r="F627">
            <v>168.99339699999999</v>
          </cell>
          <cell r="G627">
            <v>241.88599600000001</v>
          </cell>
          <cell r="H627">
            <v>294.58635300000009</v>
          </cell>
          <cell r="I627">
            <v>71.44750099999996</v>
          </cell>
          <cell r="J627">
            <v>195.184313</v>
          </cell>
          <cell r="K627">
            <v>274.00069100000002</v>
          </cell>
          <cell r="L627">
            <v>271.09516499999995</v>
          </cell>
          <cell r="M627">
            <v>357.857641</v>
          </cell>
          <cell r="N627">
            <v>179.13081100000005</v>
          </cell>
          <cell r="O627">
            <v>169.82194799999999</v>
          </cell>
          <cell r="P627">
            <v>0</v>
          </cell>
          <cell r="Q627">
            <v>0</v>
          </cell>
        </row>
        <row r="628">
          <cell r="C628">
            <v>74352</v>
          </cell>
          <cell r="D628" t="str">
            <v xml:space="preserve">Entertainment (Fiscal Deductable Exp.) </v>
          </cell>
          <cell r="F628">
            <v>231.21486800000002</v>
          </cell>
          <cell r="G628">
            <v>224.01063000000008</v>
          </cell>
          <cell r="H628">
            <v>207.33535400000017</v>
          </cell>
          <cell r="I628">
            <v>217.74514699999995</v>
          </cell>
          <cell r="J628">
            <v>133.56884799999997</v>
          </cell>
          <cell r="K628">
            <v>135.727913</v>
          </cell>
          <cell r="L628">
            <v>259.90936099999999</v>
          </cell>
          <cell r="M628">
            <v>200.310856</v>
          </cell>
          <cell r="N628">
            <v>161.04633200000001</v>
          </cell>
          <cell r="O628">
            <v>190.129481</v>
          </cell>
          <cell r="P628">
            <v>0</v>
          </cell>
          <cell r="Q628">
            <v>0</v>
          </cell>
        </row>
        <row r="630">
          <cell r="C630">
            <v>74400</v>
          </cell>
          <cell r="D630" t="str">
            <v>Repair and Maintenance</v>
          </cell>
          <cell r="F630">
            <v>1643.9416329999999</v>
          </cell>
          <cell r="G630">
            <v>2060.182362</v>
          </cell>
          <cell r="H630">
            <v>1054.9199629999996</v>
          </cell>
          <cell r="I630">
            <v>1060.2348519999998</v>
          </cell>
          <cell r="J630">
            <v>1142.658148</v>
          </cell>
          <cell r="K630">
            <v>1583.2603799999999</v>
          </cell>
          <cell r="L630">
            <v>1088.278687</v>
          </cell>
          <cell r="M630">
            <v>1860.7255139999995</v>
          </cell>
          <cell r="N630">
            <v>1757.0577859999999</v>
          </cell>
          <cell r="O630">
            <v>1635.3827589999999</v>
          </cell>
          <cell r="P630">
            <v>0</v>
          </cell>
          <cell r="Q630">
            <v>0</v>
          </cell>
        </row>
        <row r="631">
          <cell r="C631">
            <v>74401</v>
          </cell>
          <cell r="D631" t="str">
            <v>RM - Building and Building Improvement</v>
          </cell>
          <cell r="F631">
            <v>212.31939600000004</v>
          </cell>
          <cell r="G631">
            <v>303.04336000000001</v>
          </cell>
          <cell r="H631">
            <v>62.538273000000004</v>
          </cell>
          <cell r="I631">
            <v>151.88090000000003</v>
          </cell>
          <cell r="J631">
            <v>155.91549999999998</v>
          </cell>
          <cell r="K631">
            <v>187.73176100000001</v>
          </cell>
          <cell r="L631">
            <v>19.682580000000002</v>
          </cell>
          <cell r="M631">
            <v>196.85278499999998</v>
          </cell>
          <cell r="N631">
            <v>330.94067000000001</v>
          </cell>
          <cell r="O631">
            <v>139.29367999999999</v>
          </cell>
          <cell r="P631">
            <v>0</v>
          </cell>
          <cell r="Q631">
            <v>0</v>
          </cell>
        </row>
        <row r="632">
          <cell r="C632">
            <v>74402</v>
          </cell>
          <cell r="D632" t="str">
            <v>RM - Operating Equipment</v>
          </cell>
          <cell r="F632">
            <v>919.30412499999989</v>
          </cell>
          <cell r="G632">
            <v>1240.0331449999999</v>
          </cell>
          <cell r="H632">
            <v>860.44657399999983</v>
          </cell>
          <cell r="I632">
            <v>596.86146699999983</v>
          </cell>
          <cell r="J632">
            <v>797.3872980000001</v>
          </cell>
          <cell r="K632">
            <v>1068.0462209999998</v>
          </cell>
          <cell r="L632">
            <v>800.11812400000008</v>
          </cell>
          <cell r="M632">
            <v>1252.0371189999996</v>
          </cell>
          <cell r="N632">
            <v>1019.0292749999999</v>
          </cell>
          <cell r="O632">
            <v>1160.3105350000001</v>
          </cell>
          <cell r="P632">
            <v>0</v>
          </cell>
          <cell r="Q632">
            <v>0</v>
          </cell>
        </row>
        <row r="633">
          <cell r="C633">
            <v>74403</v>
          </cell>
          <cell r="D633" t="str">
            <v>RM - Maintenance Equipment</v>
          </cell>
          <cell r="F633">
            <v>20.0365</v>
          </cell>
          <cell r="G633">
            <v>16.33625</v>
          </cell>
          <cell r="H633">
            <v>7.8369999999999997</v>
          </cell>
          <cell r="I633">
            <v>15.69961</v>
          </cell>
          <cell r="J633">
            <v>0.96</v>
          </cell>
          <cell r="K633">
            <v>0</v>
          </cell>
          <cell r="L633">
            <v>0</v>
          </cell>
          <cell r="M633">
            <v>0.61699999999999999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C634">
            <v>74404</v>
          </cell>
          <cell r="D634" t="str">
            <v>RM - Transportation Equipment</v>
          </cell>
          <cell r="F634">
            <v>19.250052999999998</v>
          </cell>
          <cell r="G634">
            <v>0.05</v>
          </cell>
          <cell r="H634">
            <v>4.5864599999999998</v>
          </cell>
          <cell r="I634">
            <v>3.3492459999999999</v>
          </cell>
          <cell r="J634">
            <v>0</v>
          </cell>
          <cell r="K634">
            <v>28.179000000000002</v>
          </cell>
          <cell r="L634">
            <v>12.670372</v>
          </cell>
          <cell r="M634">
            <v>0</v>
          </cell>
          <cell r="N634">
            <v>9.1000000000000014</v>
          </cell>
          <cell r="O634">
            <v>0</v>
          </cell>
          <cell r="P634">
            <v>0</v>
          </cell>
          <cell r="Q634">
            <v>0</v>
          </cell>
        </row>
        <row r="635">
          <cell r="C635">
            <v>74405</v>
          </cell>
          <cell r="D635" t="str">
            <v>RM - Office Equipment and Furniture</v>
          </cell>
          <cell r="F635">
            <v>161.77599999999998</v>
          </cell>
          <cell r="G635">
            <v>45.547499999999999</v>
          </cell>
          <cell r="H635">
            <v>169.05249999999998</v>
          </cell>
          <cell r="I635">
            <v>26.521999999999998</v>
          </cell>
          <cell r="J635">
            <v>70.295999999999992</v>
          </cell>
          <cell r="K635">
            <v>37.713000000000001</v>
          </cell>
          <cell r="L635">
            <v>79.313500000000005</v>
          </cell>
          <cell r="M635">
            <v>61.225999999999999</v>
          </cell>
          <cell r="N635">
            <v>14.491831000000001</v>
          </cell>
          <cell r="O635">
            <v>70.884500000000003</v>
          </cell>
          <cell r="P635">
            <v>0</v>
          </cell>
          <cell r="Q635">
            <v>0</v>
          </cell>
        </row>
        <row r="636">
          <cell r="C636">
            <v>74406</v>
          </cell>
          <cell r="D636" t="str">
            <v>RM - Communication Equipment</v>
          </cell>
          <cell r="F636">
            <v>2</v>
          </cell>
          <cell r="G636">
            <v>2.0499999999999998</v>
          </cell>
          <cell r="H636">
            <v>2.0499999999999998</v>
          </cell>
          <cell r="I636">
            <v>0</v>
          </cell>
          <cell r="J636">
            <v>19.610240000000001</v>
          </cell>
          <cell r="K636">
            <v>1.1499999999999999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</row>
        <row r="637">
          <cell r="C637">
            <v>74407</v>
          </cell>
          <cell r="D637" t="str">
            <v>RM - IT Equipment, Software</v>
          </cell>
          <cell r="F637">
            <v>160.656059</v>
          </cell>
          <cell r="G637">
            <v>334.02313200000003</v>
          </cell>
          <cell r="H637">
            <v>-178.487844</v>
          </cell>
          <cell r="I637">
            <v>129.65512899999999</v>
          </cell>
          <cell r="J637">
            <v>-25.798056000000013</v>
          </cell>
          <cell r="K637">
            <v>54.688465000000001</v>
          </cell>
          <cell r="L637">
            <v>111.61444600000003</v>
          </cell>
          <cell r="M637">
            <v>52.854644</v>
          </cell>
          <cell r="N637">
            <v>111.089844</v>
          </cell>
          <cell r="O637">
            <v>52.949843999999999</v>
          </cell>
          <cell r="P637">
            <v>0</v>
          </cell>
          <cell r="Q637">
            <v>0</v>
          </cell>
        </row>
        <row r="638">
          <cell r="C638">
            <v>74408</v>
          </cell>
          <cell r="D638" t="str">
            <v>RM - Leased Assets Maintenance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</row>
        <row r="639">
          <cell r="C639">
            <v>74409</v>
          </cell>
          <cell r="D639" t="str">
            <v>RM - Service Charge</v>
          </cell>
          <cell r="F639">
            <v>79.6965</v>
          </cell>
          <cell r="G639">
            <v>79.6965</v>
          </cell>
          <cell r="H639">
            <v>79.6965</v>
          </cell>
          <cell r="I639">
            <v>79.6965</v>
          </cell>
          <cell r="J639">
            <v>79.6965</v>
          </cell>
          <cell r="K639">
            <v>79.6965</v>
          </cell>
          <cell r="L639">
            <v>79.6965</v>
          </cell>
          <cell r="M639">
            <v>79.6965</v>
          </cell>
          <cell r="N639">
            <v>79.6965</v>
          </cell>
          <cell r="O639">
            <v>79.6965</v>
          </cell>
          <cell r="P639">
            <v>0</v>
          </cell>
          <cell r="Q639">
            <v>0</v>
          </cell>
        </row>
        <row r="640">
          <cell r="C640">
            <v>74410</v>
          </cell>
          <cell r="D640" t="str">
            <v>RM - Inventory Short/Over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</row>
        <row r="641">
          <cell r="C641">
            <v>74448</v>
          </cell>
          <cell r="D641" t="str">
            <v>RM - Others</v>
          </cell>
          <cell r="F641">
            <v>68.903000000000006</v>
          </cell>
          <cell r="G641">
            <v>39.402475000000003</v>
          </cell>
          <cell r="H641">
            <v>47.200499999999998</v>
          </cell>
          <cell r="I641">
            <v>56.57</v>
          </cell>
          <cell r="J641">
            <v>44.590665999999999</v>
          </cell>
          <cell r="K641">
            <v>126.05543300000001</v>
          </cell>
          <cell r="L641">
            <v>-14.816835000000005</v>
          </cell>
          <cell r="M641">
            <v>217.44146599999999</v>
          </cell>
          <cell r="N641">
            <v>192.709666</v>
          </cell>
          <cell r="O641">
            <v>132.24769999999998</v>
          </cell>
          <cell r="P641">
            <v>0</v>
          </cell>
          <cell r="Q641">
            <v>0</v>
          </cell>
        </row>
        <row r="642">
          <cell r="C642">
            <v>74449</v>
          </cell>
          <cell r="D642" t="str">
            <v>Fee of Maintenance (Sbjct to WHT)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</row>
        <row r="644">
          <cell r="C644">
            <v>74450</v>
          </cell>
          <cell r="D644" t="str">
            <v>Rent Expenses</v>
          </cell>
          <cell r="F644">
            <v>2048.7728029999994</v>
          </cell>
          <cell r="G644">
            <v>2451.2698789999999</v>
          </cell>
          <cell r="H644">
            <v>2050.2255650000002</v>
          </cell>
          <cell r="I644">
            <v>3188.7385619999995</v>
          </cell>
          <cell r="J644">
            <v>2559.1408259999998</v>
          </cell>
          <cell r="K644">
            <v>2511.3630390000008</v>
          </cell>
          <cell r="L644">
            <v>2443.1079999999997</v>
          </cell>
          <cell r="M644">
            <v>2673.9365560000001</v>
          </cell>
          <cell r="N644">
            <v>2524.2511430000009</v>
          </cell>
          <cell r="O644">
            <v>2890.5301180000006</v>
          </cell>
          <cell r="P644">
            <v>0</v>
          </cell>
          <cell r="Q644">
            <v>0</v>
          </cell>
        </row>
        <row r="645">
          <cell r="C645">
            <v>74451</v>
          </cell>
          <cell r="D645" t="str">
            <v>Space and Office rental</v>
          </cell>
          <cell r="F645">
            <v>1813.1384339999997</v>
          </cell>
          <cell r="G645">
            <v>2006.2750189999999</v>
          </cell>
          <cell r="H645">
            <v>1732.3412410000001</v>
          </cell>
          <cell r="I645">
            <v>2746.8510999999994</v>
          </cell>
          <cell r="J645">
            <v>2190.6397579999998</v>
          </cell>
          <cell r="K645">
            <v>2111.2004689999999</v>
          </cell>
          <cell r="L645">
            <v>2032.0588040000002</v>
          </cell>
          <cell r="M645">
            <v>2239.412554</v>
          </cell>
          <cell r="N645">
            <v>2158.7583070000005</v>
          </cell>
          <cell r="O645">
            <v>2283.3886350000002</v>
          </cell>
          <cell r="P645">
            <v>0</v>
          </cell>
          <cell r="Q645">
            <v>0</v>
          </cell>
        </row>
        <row r="646">
          <cell r="C646">
            <v>74452</v>
          </cell>
          <cell r="D646" t="str">
            <v>Office and IT Equipment (PC, Laptop, Server)</v>
          </cell>
          <cell r="F646">
            <v>0</v>
          </cell>
          <cell r="G646">
            <v>0</v>
          </cell>
          <cell r="H646">
            <v>1.5613999999999999</v>
          </cell>
          <cell r="I646">
            <v>0</v>
          </cell>
          <cell r="J646">
            <v>0</v>
          </cell>
          <cell r="K646">
            <v>2.63</v>
          </cell>
          <cell r="L646">
            <v>0.57999999999999996</v>
          </cell>
          <cell r="M646">
            <v>1.3460000000000001</v>
          </cell>
          <cell r="N646">
            <v>1.05</v>
          </cell>
          <cell r="O646">
            <v>0.9</v>
          </cell>
          <cell r="P646">
            <v>0</v>
          </cell>
          <cell r="Q646">
            <v>0</v>
          </cell>
        </row>
        <row r="647">
          <cell r="C647">
            <v>74453</v>
          </cell>
          <cell r="D647" t="str">
            <v>Vehicles Rental Expense</v>
          </cell>
          <cell r="F647">
            <v>141.30000000000001</v>
          </cell>
          <cell r="G647">
            <v>349.25999999999993</v>
          </cell>
          <cell r="H647">
            <v>223.72499999999999</v>
          </cell>
          <cell r="I647">
            <v>195.00000000000003</v>
          </cell>
          <cell r="J647">
            <v>302.05</v>
          </cell>
          <cell r="K647">
            <v>307.66000000000008</v>
          </cell>
          <cell r="L647">
            <v>247.45</v>
          </cell>
          <cell r="M647">
            <v>332.57000000000005</v>
          </cell>
          <cell r="N647">
            <v>223.05</v>
          </cell>
          <cell r="O647">
            <v>405.95000000000016</v>
          </cell>
          <cell r="P647">
            <v>0</v>
          </cell>
          <cell r="Q647">
            <v>0</v>
          </cell>
        </row>
        <row r="648">
          <cell r="C648">
            <v>74454</v>
          </cell>
          <cell r="D648" t="str">
            <v>Accomodation Expense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</row>
        <row r="649">
          <cell r="C649">
            <v>74455</v>
          </cell>
          <cell r="D649" t="str">
            <v>Photocopy Machine</v>
          </cell>
          <cell r="F649">
            <v>85.825953000000013</v>
          </cell>
          <cell r="G649">
            <v>90.07896199999999</v>
          </cell>
          <cell r="H649">
            <v>83.118086999999974</v>
          </cell>
          <cell r="I649">
            <v>118.16065599999999</v>
          </cell>
          <cell r="J649">
            <v>-6.820492999999999</v>
          </cell>
          <cell r="K649">
            <v>57.090759999999989</v>
          </cell>
          <cell r="L649">
            <v>74.406814000000011</v>
          </cell>
          <cell r="M649">
            <v>87.37746599999997</v>
          </cell>
          <cell r="N649">
            <v>60.25</v>
          </cell>
          <cell r="O649">
            <v>52.086874000000002</v>
          </cell>
          <cell r="P649">
            <v>0</v>
          </cell>
          <cell r="Q649">
            <v>0</v>
          </cell>
        </row>
        <row r="650">
          <cell r="C650">
            <v>74456</v>
          </cell>
          <cell r="D650" t="str">
            <v>Dispenser Machine</v>
          </cell>
          <cell r="F650">
            <v>3.5818160000000003</v>
          </cell>
          <cell r="G650">
            <v>3.1558980000000001</v>
          </cell>
          <cell r="H650">
            <v>4.3798370000000002</v>
          </cell>
          <cell r="I650">
            <v>3.4368060000000002</v>
          </cell>
          <cell r="J650">
            <v>3.6954609999999999</v>
          </cell>
          <cell r="K650">
            <v>3.4818099999999998</v>
          </cell>
          <cell r="L650">
            <v>3.2536319999999996</v>
          </cell>
          <cell r="M650">
            <v>3.981786</v>
          </cell>
          <cell r="N650">
            <v>3.3640860000000004</v>
          </cell>
          <cell r="O650">
            <v>3.3163589999999994</v>
          </cell>
          <cell r="P650">
            <v>0</v>
          </cell>
          <cell r="Q650">
            <v>0</v>
          </cell>
        </row>
        <row r="651">
          <cell r="C651">
            <v>74499</v>
          </cell>
          <cell r="D651" t="str">
            <v>Other Rent Expenses</v>
          </cell>
          <cell r="F651">
            <v>4.9265999999999996</v>
          </cell>
          <cell r="G651">
            <v>2.5</v>
          </cell>
          <cell r="H651">
            <v>5.0999999999999996</v>
          </cell>
          <cell r="I651">
            <v>125.29</v>
          </cell>
          <cell r="J651">
            <v>69.576099999999997</v>
          </cell>
          <cell r="K651">
            <v>29.3</v>
          </cell>
          <cell r="L651">
            <v>85.358750000000001</v>
          </cell>
          <cell r="M651">
            <v>9.2487499999999994</v>
          </cell>
          <cell r="N651">
            <v>77.778750000000002</v>
          </cell>
          <cell r="O651">
            <v>144.88825</v>
          </cell>
          <cell r="P651">
            <v>0</v>
          </cell>
          <cell r="Q651">
            <v>0</v>
          </cell>
        </row>
        <row r="653">
          <cell r="C653">
            <v>74500</v>
          </cell>
          <cell r="D653" t="str">
            <v>Insurance Expenses</v>
          </cell>
          <cell r="F653">
            <v>73.254532999999995</v>
          </cell>
          <cell r="G653">
            <v>97.990023999999991</v>
          </cell>
          <cell r="H653">
            <v>143.75789200000003</v>
          </cell>
          <cell r="I653">
            <v>371.02351500000003</v>
          </cell>
          <cell r="J653">
            <v>211.10969200000002</v>
          </cell>
          <cell r="K653">
            <v>202.54551699999999</v>
          </cell>
          <cell r="L653">
            <v>199.58605</v>
          </cell>
          <cell r="M653">
            <v>174.04264900000001</v>
          </cell>
          <cell r="N653">
            <v>178.996835</v>
          </cell>
          <cell r="O653">
            <v>-106.64194599999999</v>
          </cell>
          <cell r="P653">
            <v>0</v>
          </cell>
          <cell r="Q653">
            <v>0</v>
          </cell>
        </row>
        <row r="654">
          <cell r="C654">
            <v>74501</v>
          </cell>
          <cell r="D654" t="str">
            <v>GH Liabilities Insurance</v>
          </cell>
          <cell r="F654">
            <v>0</v>
          </cell>
          <cell r="G654">
            <v>0</v>
          </cell>
          <cell r="H654">
            <v>0</v>
          </cell>
          <cell r="I654">
            <v>224.85880599999999</v>
          </cell>
          <cell r="J654">
            <v>59.037584000000003</v>
          </cell>
          <cell r="K654">
            <v>59.037582999999998</v>
          </cell>
          <cell r="L654">
            <v>29.518792000000001</v>
          </cell>
          <cell r="M654">
            <v>14.759396000000001</v>
          </cell>
          <cell r="N654">
            <v>14.759396000000001</v>
          </cell>
          <cell r="O654">
            <v>-258.609847</v>
          </cell>
          <cell r="P654">
            <v>0</v>
          </cell>
          <cell r="Q654">
            <v>0</v>
          </cell>
        </row>
        <row r="655">
          <cell r="C655">
            <v>74502</v>
          </cell>
          <cell r="D655" t="str">
            <v>Cargo Liabilities Insurance</v>
          </cell>
          <cell r="F655">
            <v>2.4653230000000002</v>
          </cell>
          <cell r="G655">
            <v>2.4653230000000002</v>
          </cell>
          <cell r="H655">
            <v>2.4653230000000002</v>
          </cell>
          <cell r="I655">
            <v>2.4653230000000002</v>
          </cell>
          <cell r="J655">
            <v>4.7707920000000001</v>
          </cell>
          <cell r="K655">
            <v>2.3853960000000001</v>
          </cell>
          <cell r="L655">
            <v>2.3853960000000001</v>
          </cell>
          <cell r="M655">
            <v>2.3853960000000001</v>
          </cell>
          <cell r="N655">
            <v>2.3853960000000001</v>
          </cell>
          <cell r="O655">
            <v>2.3853960000000001</v>
          </cell>
          <cell r="P655">
            <v>0</v>
          </cell>
          <cell r="Q655">
            <v>0</v>
          </cell>
        </row>
        <row r="656">
          <cell r="C656">
            <v>74503</v>
          </cell>
          <cell r="D656" t="str">
            <v>GSE Insurance</v>
          </cell>
          <cell r="F656">
            <v>63.057803</v>
          </cell>
          <cell r="G656">
            <v>85.645022999999995</v>
          </cell>
          <cell r="H656">
            <v>130.778077</v>
          </cell>
          <cell r="I656">
            <v>130.778077</v>
          </cell>
          <cell r="J656">
            <v>139.569909</v>
          </cell>
          <cell r="K656">
            <v>130.79279199999999</v>
          </cell>
          <cell r="L656">
            <v>156.985794</v>
          </cell>
          <cell r="M656">
            <v>143.99405400000001</v>
          </cell>
          <cell r="N656">
            <v>144.07063600000001</v>
          </cell>
          <cell r="O656">
            <v>144.07064</v>
          </cell>
          <cell r="P656">
            <v>0</v>
          </cell>
          <cell r="Q656">
            <v>0</v>
          </cell>
        </row>
        <row r="657">
          <cell r="C657">
            <v>74504</v>
          </cell>
          <cell r="D657" t="str">
            <v>Building Insurance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</row>
        <row r="658">
          <cell r="C658">
            <v>74505</v>
          </cell>
          <cell r="D658" t="str">
            <v>Vehicles Insurance</v>
          </cell>
          <cell r="F658">
            <v>1.9374070000000001</v>
          </cell>
          <cell r="G658">
            <v>1.9374070000000001</v>
          </cell>
          <cell r="H658">
            <v>1.9374070000000001</v>
          </cell>
          <cell r="I658">
            <v>-1.983557</v>
          </cell>
          <cell r="J658">
            <v>1.9374070000000001</v>
          </cell>
          <cell r="K658">
            <v>1.9374070000000001</v>
          </cell>
          <cell r="L658">
            <v>1.9374070000000001</v>
          </cell>
          <cell r="M658">
            <v>1.9374070000000001</v>
          </cell>
          <cell r="N658">
            <v>1.9374070000000001</v>
          </cell>
          <cell r="O658">
            <v>-3.9440309999999998</v>
          </cell>
          <cell r="P658">
            <v>0</v>
          </cell>
          <cell r="Q658">
            <v>0</v>
          </cell>
        </row>
        <row r="659">
          <cell r="C659">
            <v>74506</v>
          </cell>
          <cell r="D659" t="str">
            <v>Radio Communication Insurance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</row>
        <row r="660">
          <cell r="C660">
            <v>74549</v>
          </cell>
          <cell r="D660" t="str">
            <v>Other Insurance Expense</v>
          </cell>
          <cell r="F660">
            <v>5.7939999999999996</v>
          </cell>
          <cell r="G660">
            <v>7.9422709999999999</v>
          </cell>
          <cell r="H660">
            <v>8.5770850000000003</v>
          </cell>
          <cell r="I660">
            <v>14.904866</v>
          </cell>
          <cell r="J660">
            <v>5.7939999999999996</v>
          </cell>
          <cell r="K660">
            <v>8.3923389999999998</v>
          </cell>
          <cell r="L660">
            <v>8.758661</v>
          </cell>
          <cell r="M660">
            <v>10.966396</v>
          </cell>
          <cell r="N660">
            <v>15.844000000000001</v>
          </cell>
          <cell r="O660">
            <v>9.4558959999999992</v>
          </cell>
          <cell r="P660">
            <v>0</v>
          </cell>
          <cell r="Q660">
            <v>0</v>
          </cell>
        </row>
        <row r="662">
          <cell r="C662">
            <v>74550</v>
          </cell>
          <cell r="D662" t="str">
            <v>Professional fee</v>
          </cell>
          <cell r="F662">
            <v>303.36083299999996</v>
          </cell>
          <cell r="G662">
            <v>344.15250000000003</v>
          </cell>
          <cell r="H662">
            <v>241.9485</v>
          </cell>
          <cell r="I662">
            <v>261.488834</v>
          </cell>
          <cell r="J662">
            <v>323.29107099999999</v>
          </cell>
          <cell r="K662">
            <v>248.15249999999997</v>
          </cell>
          <cell r="L662">
            <v>283.35249999999996</v>
          </cell>
          <cell r="M662">
            <v>257.48900199999997</v>
          </cell>
          <cell r="N662">
            <v>310.65249999999997</v>
          </cell>
          <cell r="O662">
            <v>257.80349999999999</v>
          </cell>
          <cell r="P662">
            <v>0</v>
          </cell>
          <cell r="Q662">
            <v>0</v>
          </cell>
        </row>
        <row r="663">
          <cell r="C663">
            <v>74551</v>
          </cell>
          <cell r="D663" t="str">
            <v>Audit fees</v>
          </cell>
          <cell r="F663">
            <v>35.612499999999997</v>
          </cell>
          <cell r="G663">
            <v>35.612499999999997</v>
          </cell>
          <cell r="H663">
            <v>38.158499999999997</v>
          </cell>
          <cell r="I663">
            <v>40.615499999999997</v>
          </cell>
          <cell r="J663">
            <v>35.612499999999997</v>
          </cell>
          <cell r="K663">
            <v>35.612499999999997</v>
          </cell>
          <cell r="L663">
            <v>35.612499999999997</v>
          </cell>
          <cell r="M663">
            <v>35.612499999999997</v>
          </cell>
          <cell r="N663">
            <v>35.612499999999997</v>
          </cell>
          <cell r="O663">
            <v>45.162500000000001</v>
          </cell>
          <cell r="P663">
            <v>0</v>
          </cell>
          <cell r="Q663">
            <v>0</v>
          </cell>
        </row>
        <row r="664">
          <cell r="C664">
            <v>74552</v>
          </cell>
          <cell r="D664" t="str">
            <v>Tax Consultants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</row>
        <row r="665">
          <cell r="C665">
            <v>74553</v>
          </cell>
          <cell r="D665" t="str">
            <v>Actuarial Services</v>
          </cell>
          <cell r="F665">
            <v>1.25</v>
          </cell>
          <cell r="G665">
            <v>1.25</v>
          </cell>
          <cell r="H665">
            <v>1.25</v>
          </cell>
          <cell r="I665">
            <v>1.25</v>
          </cell>
          <cell r="J665">
            <v>1.25</v>
          </cell>
          <cell r="K665">
            <v>1.25</v>
          </cell>
          <cell r="L665">
            <v>1.25</v>
          </cell>
          <cell r="M665">
            <v>1.25</v>
          </cell>
          <cell r="N665">
            <v>1.25</v>
          </cell>
          <cell r="O665">
            <v>1.25</v>
          </cell>
          <cell r="P665">
            <v>0</v>
          </cell>
          <cell r="Q665">
            <v>0</v>
          </cell>
        </row>
        <row r="666">
          <cell r="C666">
            <v>74554</v>
          </cell>
          <cell r="D666" t="str">
            <v>Legal Consultants</v>
          </cell>
          <cell r="F666">
            <v>67.708332999999996</v>
          </cell>
          <cell r="G666">
            <v>108.5</v>
          </cell>
          <cell r="H666">
            <v>3.75</v>
          </cell>
          <cell r="I666">
            <v>20.833334000000001</v>
          </cell>
          <cell r="J666">
            <v>81.458571000000006</v>
          </cell>
          <cell r="K666">
            <v>0</v>
          </cell>
          <cell r="L666">
            <v>22.7</v>
          </cell>
          <cell r="M666">
            <v>21.836501999999999</v>
          </cell>
          <cell r="N666">
            <v>50</v>
          </cell>
          <cell r="O666">
            <v>45.2</v>
          </cell>
          <cell r="P666">
            <v>0</v>
          </cell>
          <cell r="Q666">
            <v>0</v>
          </cell>
        </row>
        <row r="667">
          <cell r="C667">
            <v>74555</v>
          </cell>
          <cell r="D667" t="str">
            <v>Management Fees</v>
          </cell>
          <cell r="F667">
            <v>171.29</v>
          </cell>
          <cell r="G667">
            <v>171.29</v>
          </cell>
          <cell r="H667">
            <v>171.29</v>
          </cell>
          <cell r="I667">
            <v>171.29</v>
          </cell>
          <cell r="J667">
            <v>171.29</v>
          </cell>
          <cell r="K667">
            <v>183.79</v>
          </cell>
          <cell r="L667">
            <v>196.29</v>
          </cell>
          <cell r="M667">
            <v>171.29</v>
          </cell>
          <cell r="N667">
            <v>196.29</v>
          </cell>
          <cell r="O667">
            <v>138.691</v>
          </cell>
          <cell r="P667">
            <v>0</v>
          </cell>
          <cell r="Q667">
            <v>0</v>
          </cell>
        </row>
        <row r="668">
          <cell r="C668">
            <v>74556</v>
          </cell>
          <cell r="D668" t="str">
            <v>Monthly Doctor's Fees</v>
          </cell>
          <cell r="F668">
            <v>27.5</v>
          </cell>
          <cell r="G668">
            <v>27.5</v>
          </cell>
          <cell r="H668">
            <v>27.5</v>
          </cell>
          <cell r="I668">
            <v>27.5</v>
          </cell>
          <cell r="J668">
            <v>27.5</v>
          </cell>
          <cell r="K668">
            <v>27.5</v>
          </cell>
          <cell r="L668">
            <v>27.5</v>
          </cell>
          <cell r="M668">
            <v>27.5</v>
          </cell>
          <cell r="N668">
            <v>27.5</v>
          </cell>
          <cell r="O668">
            <v>27.5</v>
          </cell>
          <cell r="P668">
            <v>0</v>
          </cell>
          <cell r="Q668">
            <v>0</v>
          </cell>
        </row>
        <row r="669">
          <cell r="C669">
            <v>74599</v>
          </cell>
          <cell r="D669" t="str">
            <v>Other professional Services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6.18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</row>
        <row r="671">
          <cell r="C671">
            <v>74600</v>
          </cell>
          <cell r="D671" t="str">
            <v>Permits and Licenses</v>
          </cell>
          <cell r="F671">
            <v>223.157386</v>
          </cell>
          <cell r="G671">
            <v>272.69417099999998</v>
          </cell>
          <cell r="H671">
            <v>1062.634131</v>
          </cell>
          <cell r="I671">
            <v>430.23862600000001</v>
          </cell>
          <cell r="J671">
            <v>534.88889599999993</v>
          </cell>
          <cell r="K671">
            <v>423.395264</v>
          </cell>
          <cell r="L671">
            <v>394.845821</v>
          </cell>
          <cell r="M671">
            <v>1029.9249010000001</v>
          </cell>
          <cell r="N671">
            <v>612.35633900000005</v>
          </cell>
          <cell r="O671">
            <v>593.22747699999991</v>
          </cell>
          <cell r="P671">
            <v>0</v>
          </cell>
          <cell r="Q671">
            <v>0</v>
          </cell>
        </row>
        <row r="672">
          <cell r="C672">
            <v>74601</v>
          </cell>
          <cell r="D672" t="str">
            <v>Software Licences</v>
          </cell>
          <cell r="F672">
            <v>90.784163000000007</v>
          </cell>
          <cell r="G672">
            <v>80.275830999999997</v>
          </cell>
          <cell r="H672">
            <v>963.68525499999998</v>
          </cell>
          <cell r="I672">
            <v>119.359497</v>
          </cell>
          <cell r="J672">
            <v>322.54489599999999</v>
          </cell>
          <cell r="K672">
            <v>297.45075200000002</v>
          </cell>
          <cell r="L672">
            <v>345.07442099999997</v>
          </cell>
          <cell r="M672">
            <v>554.04456500000003</v>
          </cell>
          <cell r="N672">
            <v>309.79924899999997</v>
          </cell>
          <cell r="O672">
            <v>309.79924899999997</v>
          </cell>
          <cell r="P672">
            <v>0</v>
          </cell>
          <cell r="Q672">
            <v>0</v>
          </cell>
        </row>
        <row r="673">
          <cell r="C673">
            <v>74602</v>
          </cell>
          <cell r="D673" t="str">
            <v>Operator Licences</v>
          </cell>
          <cell r="F673">
            <v>5.6929999999999996</v>
          </cell>
          <cell r="G673">
            <v>60.744999999999997</v>
          </cell>
          <cell r="H673">
            <v>21.099999999999998</v>
          </cell>
          <cell r="I673">
            <v>7.5339999999999989</v>
          </cell>
          <cell r="J673">
            <v>75.984999999999985</v>
          </cell>
          <cell r="K673">
            <v>43.804799999999993</v>
          </cell>
          <cell r="L673">
            <v>-65.037999999999997</v>
          </cell>
          <cell r="M673">
            <v>150.89896999999996</v>
          </cell>
          <cell r="N673">
            <v>121.950355</v>
          </cell>
          <cell r="O673">
            <v>70.822659000000016</v>
          </cell>
          <cell r="P673">
            <v>0</v>
          </cell>
          <cell r="Q673">
            <v>0</v>
          </cell>
        </row>
        <row r="674">
          <cell r="C674">
            <v>74603</v>
          </cell>
          <cell r="D674" t="str">
            <v>Vehicle registration</v>
          </cell>
          <cell r="F674">
            <v>0</v>
          </cell>
          <cell r="G674">
            <v>13.4855</v>
          </cell>
          <cell r="H674">
            <v>0.312</v>
          </cell>
          <cell r="I674">
            <v>8.3986000000000001</v>
          </cell>
          <cell r="J674">
            <v>4.7930000000000001</v>
          </cell>
          <cell r="K674">
            <v>0</v>
          </cell>
          <cell r="L674">
            <v>0</v>
          </cell>
          <cell r="M674">
            <v>0</v>
          </cell>
          <cell r="N674">
            <v>1.7911000000000001</v>
          </cell>
          <cell r="O674">
            <v>4.5999999999999999E-2</v>
          </cell>
          <cell r="P674">
            <v>0</v>
          </cell>
          <cell r="Q674">
            <v>0</v>
          </cell>
        </row>
        <row r="675">
          <cell r="C675">
            <v>74604</v>
          </cell>
          <cell r="D675" t="str">
            <v>GSE Parking Permit</v>
          </cell>
          <cell r="F675">
            <v>1.97</v>
          </cell>
          <cell r="G675">
            <v>5.5</v>
          </cell>
          <cell r="H675">
            <v>0.12</v>
          </cell>
          <cell r="I675">
            <v>1.764</v>
          </cell>
          <cell r="J675">
            <v>26.405000000000001</v>
          </cell>
          <cell r="K675">
            <v>7.1688000000000001</v>
          </cell>
          <cell r="L675">
            <v>1.88</v>
          </cell>
          <cell r="M675">
            <v>0.4</v>
          </cell>
          <cell r="N675">
            <v>0.69650000000000001</v>
          </cell>
          <cell r="O675">
            <v>0.03</v>
          </cell>
          <cell r="P675">
            <v>0</v>
          </cell>
          <cell r="Q675">
            <v>0</v>
          </cell>
        </row>
        <row r="676">
          <cell r="C676">
            <v>74605</v>
          </cell>
          <cell r="D676" t="str">
            <v>Non-GSE Parking Permits</v>
          </cell>
          <cell r="F676">
            <v>48.297666999999997</v>
          </cell>
          <cell r="G676">
            <v>67.016666999999998</v>
          </cell>
          <cell r="H676">
            <v>46.275667000000027</v>
          </cell>
          <cell r="I676">
            <v>82.482066999999986</v>
          </cell>
          <cell r="J676">
            <v>64.141666999999998</v>
          </cell>
          <cell r="K676">
            <v>51.135066999999992</v>
          </cell>
          <cell r="L676">
            <v>83.829667000000001</v>
          </cell>
          <cell r="M676">
            <v>102.69806700000001</v>
          </cell>
          <cell r="N676">
            <v>44.200666999999996</v>
          </cell>
          <cell r="O676">
            <v>24.766666999999998</v>
          </cell>
          <cell r="P676">
            <v>0</v>
          </cell>
          <cell r="Q676">
            <v>0</v>
          </cell>
        </row>
        <row r="677">
          <cell r="C677">
            <v>74606</v>
          </cell>
          <cell r="D677" t="str">
            <v>Communication License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</row>
        <row r="678">
          <cell r="C678">
            <v>74607</v>
          </cell>
          <cell r="D678" t="str">
            <v>Membership</v>
          </cell>
          <cell r="F678">
            <v>48.510399999999997</v>
          </cell>
          <cell r="G678">
            <v>18.270499999999998</v>
          </cell>
          <cell r="H678">
            <v>2.2309999999999999</v>
          </cell>
          <cell r="I678">
            <v>9.1171290000000003</v>
          </cell>
          <cell r="J678">
            <v>1.5310000000000001</v>
          </cell>
          <cell r="K678">
            <v>19.102512000000001</v>
          </cell>
          <cell r="L678">
            <v>6.5204000000000004</v>
          </cell>
          <cell r="M678">
            <v>38.016612000000002</v>
          </cell>
          <cell r="N678">
            <v>15.035935000000002</v>
          </cell>
          <cell r="O678">
            <v>18.661545</v>
          </cell>
          <cell r="P678">
            <v>0</v>
          </cell>
          <cell r="Q678">
            <v>0</v>
          </cell>
        </row>
        <row r="679">
          <cell r="C679">
            <v>74608</v>
          </cell>
          <cell r="D679" t="str">
            <v>Pajak Bumi dan Bangunan (PBB)</v>
          </cell>
          <cell r="F679">
            <v>3.5888230000000001</v>
          </cell>
          <cell r="G679">
            <v>0</v>
          </cell>
          <cell r="H679">
            <v>0.64687600000000001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157.691517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</row>
        <row r="680">
          <cell r="C680">
            <v>74609</v>
          </cell>
          <cell r="D680" t="str">
            <v>Company Operating Licence</v>
          </cell>
          <cell r="F680">
            <v>16.48</v>
          </cell>
          <cell r="G680">
            <v>18.167339999999999</v>
          </cell>
          <cell r="H680">
            <v>13.280000000000001</v>
          </cell>
          <cell r="I680">
            <v>192.6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</row>
        <row r="681">
          <cell r="C681">
            <v>74649</v>
          </cell>
          <cell r="D681" t="str">
            <v>Other Permit and Protection</v>
          </cell>
          <cell r="F681">
            <v>7.8333329999999997</v>
          </cell>
          <cell r="G681">
            <v>9.233333</v>
          </cell>
          <cell r="H681">
            <v>14.983333</v>
          </cell>
          <cell r="I681">
            <v>8.983333</v>
          </cell>
          <cell r="J681">
            <v>39.488332999999997</v>
          </cell>
          <cell r="K681">
            <v>4.733333</v>
          </cell>
          <cell r="L681">
            <v>22.579332999999998</v>
          </cell>
          <cell r="M681">
            <v>26.175169999999998</v>
          </cell>
          <cell r="N681">
            <v>118.882533</v>
          </cell>
          <cell r="O681">
            <v>169.10135700000001</v>
          </cell>
          <cell r="P681">
            <v>0</v>
          </cell>
          <cell r="Q681">
            <v>0</v>
          </cell>
        </row>
        <row r="683">
          <cell r="C683">
            <v>74750</v>
          </cell>
          <cell r="D683" t="str">
            <v>Amortization Expenses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C684">
            <v>74751</v>
          </cell>
          <cell r="D684" t="str">
            <v>Amortization Expense - Licence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</row>
        <row r="686">
          <cell r="C686">
            <v>74800</v>
          </cell>
          <cell r="D686" t="str">
            <v>Business Tools</v>
          </cell>
          <cell r="F686">
            <v>90.453620000000001</v>
          </cell>
          <cell r="G686">
            <v>101.86503</v>
          </cell>
          <cell r="H686">
            <v>64.56880000000001</v>
          </cell>
          <cell r="I686">
            <v>107.52549999999999</v>
          </cell>
          <cell r="J686">
            <v>96.254360000000005</v>
          </cell>
          <cell r="K686">
            <v>95.9</v>
          </cell>
          <cell r="L686">
            <v>13.583749999999997</v>
          </cell>
          <cell r="M686">
            <v>160.58798700000003</v>
          </cell>
          <cell r="N686">
            <v>80.857899999999987</v>
          </cell>
          <cell r="O686">
            <v>109.64799999999997</v>
          </cell>
          <cell r="P686">
            <v>0</v>
          </cell>
          <cell r="Q686">
            <v>0</v>
          </cell>
        </row>
        <row r="687">
          <cell r="C687">
            <v>74801</v>
          </cell>
          <cell r="D687" t="str">
            <v>Business Tools (UCA)</v>
          </cell>
          <cell r="F687">
            <v>90.453620000000001</v>
          </cell>
          <cell r="G687">
            <v>101.86503</v>
          </cell>
          <cell r="H687">
            <v>64.56880000000001</v>
          </cell>
          <cell r="I687">
            <v>107.52549999999999</v>
          </cell>
          <cell r="J687">
            <v>96.254360000000005</v>
          </cell>
          <cell r="K687">
            <v>95.9</v>
          </cell>
          <cell r="L687">
            <v>13.583749999999997</v>
          </cell>
          <cell r="M687">
            <v>160.58798700000003</v>
          </cell>
          <cell r="N687">
            <v>80.857899999999987</v>
          </cell>
          <cell r="O687">
            <v>109.64799999999997</v>
          </cell>
          <cell r="P687">
            <v>0</v>
          </cell>
          <cell r="Q687">
            <v>0</v>
          </cell>
        </row>
        <row r="689">
          <cell r="C689">
            <v>74900</v>
          </cell>
          <cell r="D689" t="str">
            <v>Other General Administration Exp</v>
          </cell>
          <cell r="F689">
            <v>863.20850900000005</v>
          </cell>
          <cell r="G689">
            <v>801.23368900000014</v>
          </cell>
          <cell r="H689">
            <v>928.14465899999993</v>
          </cell>
          <cell r="I689">
            <v>533.84935500000006</v>
          </cell>
          <cell r="J689">
            <v>582.03461400000003</v>
          </cell>
          <cell r="K689">
            <v>2722.059264</v>
          </cell>
          <cell r="L689">
            <v>2078.0433889999999</v>
          </cell>
          <cell r="M689">
            <v>1663.7520959999997</v>
          </cell>
          <cell r="N689">
            <v>1316.0860699999998</v>
          </cell>
          <cell r="O689">
            <v>1219.5996739999998</v>
          </cell>
          <cell r="P689">
            <v>0</v>
          </cell>
          <cell r="Q689">
            <v>0</v>
          </cell>
        </row>
        <row r="690">
          <cell r="C690">
            <v>74901</v>
          </cell>
          <cell r="D690" t="str">
            <v>Consumption</v>
          </cell>
          <cell r="F690">
            <v>94.980255000000014</v>
          </cell>
          <cell r="G690">
            <v>83.720711999999992</v>
          </cell>
          <cell r="H690">
            <v>189.74506899999997</v>
          </cell>
          <cell r="I690">
            <v>73.264875999999987</v>
          </cell>
          <cell r="J690">
            <v>64.552503999999985</v>
          </cell>
          <cell r="K690">
            <v>251.15045600000005</v>
          </cell>
          <cell r="L690">
            <v>177.94807200000002</v>
          </cell>
          <cell r="M690">
            <v>345.72914799999984</v>
          </cell>
          <cell r="N690">
            <v>188.24840200000006</v>
          </cell>
          <cell r="O690">
            <v>156.788984</v>
          </cell>
          <cell r="P690">
            <v>0</v>
          </cell>
          <cell r="Q690">
            <v>0</v>
          </cell>
        </row>
        <row r="691">
          <cell r="C691">
            <v>74902</v>
          </cell>
          <cell r="D691" t="str">
            <v>Uniform</v>
          </cell>
          <cell r="F691">
            <v>175.57560000000001</v>
          </cell>
          <cell r="G691">
            <v>326.43560000000008</v>
          </cell>
          <cell r="H691">
            <v>175.57560000000001</v>
          </cell>
          <cell r="I691">
            <v>24.715597999999989</v>
          </cell>
          <cell r="J691">
            <v>158.64380200000002</v>
          </cell>
          <cell r="K691">
            <v>175.57560000000001</v>
          </cell>
          <cell r="L691">
            <v>175.57560000000001</v>
          </cell>
          <cell r="M691">
            <v>175.57560000000001</v>
          </cell>
          <cell r="N691">
            <v>175.57560000000001</v>
          </cell>
          <cell r="O691">
            <v>190.76659999999998</v>
          </cell>
          <cell r="P691">
            <v>0</v>
          </cell>
          <cell r="Q691">
            <v>0</v>
          </cell>
        </row>
        <row r="692">
          <cell r="C692">
            <v>74903</v>
          </cell>
          <cell r="D692" t="str">
            <v>Research and Development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</row>
        <row r="693">
          <cell r="C693">
            <v>74904</v>
          </cell>
          <cell r="D693" t="str">
            <v>Safety Uniform</v>
          </cell>
          <cell r="F693">
            <v>91.655900000000003</v>
          </cell>
          <cell r="G693">
            <v>109.22490000000002</v>
          </cell>
          <cell r="H693">
            <v>137.6806</v>
          </cell>
          <cell r="I693">
            <v>75.437700000000035</v>
          </cell>
          <cell r="J693">
            <v>121.04290000000005</v>
          </cell>
          <cell r="K693">
            <v>16.405900000000006</v>
          </cell>
          <cell r="L693">
            <v>94.655899000000005</v>
          </cell>
          <cell r="M693">
            <v>130.04590100000004</v>
          </cell>
          <cell r="N693">
            <v>224.01390000000001</v>
          </cell>
          <cell r="O693">
            <v>244.65890000000002</v>
          </cell>
          <cell r="P693">
            <v>0</v>
          </cell>
          <cell r="Q693">
            <v>0</v>
          </cell>
        </row>
        <row r="694">
          <cell r="C694">
            <v>74905</v>
          </cell>
          <cell r="D694" t="str">
            <v>Bad Debt Expenses</v>
          </cell>
          <cell r="F694">
            <v>0</v>
          </cell>
          <cell r="G694">
            <v>0</v>
          </cell>
          <cell r="H694">
            <v>-6.743798</v>
          </cell>
          <cell r="I694">
            <v>40.141404000000001</v>
          </cell>
          <cell r="J694">
            <v>-153.91905399999999</v>
          </cell>
          <cell r="K694">
            <v>1763.877747</v>
          </cell>
          <cell r="L694">
            <v>983.72025800000006</v>
          </cell>
          <cell r="M694">
            <v>21.632677000000001</v>
          </cell>
          <cell r="N694">
            <v>-293.88516499999997</v>
          </cell>
          <cell r="O694">
            <v>238.35788399999998</v>
          </cell>
          <cell r="P694">
            <v>0</v>
          </cell>
          <cell r="Q694">
            <v>0</v>
          </cell>
        </row>
        <row r="695">
          <cell r="C695">
            <v>74906</v>
          </cell>
          <cell r="D695" t="str">
            <v>Administration Fee (Sbjct to PPH Art. 23)</v>
          </cell>
          <cell r="F695">
            <v>105.998808</v>
          </cell>
          <cell r="G695">
            <v>37.291350000000001</v>
          </cell>
          <cell r="H695">
            <v>91.331562000000005</v>
          </cell>
          <cell r="I695">
            <v>38.238323000000001</v>
          </cell>
          <cell r="J695">
            <v>97.763475</v>
          </cell>
          <cell r="K695">
            <v>35.479680000000002</v>
          </cell>
          <cell r="L695">
            <v>95.251544999999993</v>
          </cell>
          <cell r="M695">
            <v>55.100355</v>
          </cell>
          <cell r="N695">
            <v>58.214174999999997</v>
          </cell>
          <cell r="O695">
            <v>73.204747999999995</v>
          </cell>
          <cell r="P695">
            <v>0</v>
          </cell>
          <cell r="Q695">
            <v>0</v>
          </cell>
        </row>
        <row r="696">
          <cell r="C696">
            <v>74907</v>
          </cell>
          <cell r="D696" t="str">
            <v>Tax Penalty and Expenses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8.1401479999999999</v>
          </cell>
          <cell r="K696">
            <v>0</v>
          </cell>
          <cell r="L696">
            <v>0</v>
          </cell>
          <cell r="M696">
            <v>0</v>
          </cell>
          <cell r="N696">
            <v>11.527677000000001</v>
          </cell>
          <cell r="O696">
            <v>0</v>
          </cell>
          <cell r="P696">
            <v>0</v>
          </cell>
          <cell r="Q696">
            <v>0</v>
          </cell>
        </row>
        <row r="697">
          <cell r="C697">
            <v>74908</v>
          </cell>
          <cell r="D697" t="str">
            <v>General Driver and Office Cleaning Staff - O/S</v>
          </cell>
          <cell r="F697">
            <v>172.08811599999999</v>
          </cell>
          <cell r="G697">
            <v>142.671649</v>
          </cell>
          <cell r="H697">
            <v>119.02374799999997</v>
          </cell>
          <cell r="I697">
            <v>118.705707</v>
          </cell>
          <cell r="J697">
            <v>103.15179500000001</v>
          </cell>
          <cell r="K697">
            <v>208.534953</v>
          </cell>
          <cell r="L697">
            <v>275.96457700000002</v>
          </cell>
          <cell r="M697">
            <v>210.182692</v>
          </cell>
          <cell r="N697">
            <v>209.38526999999999</v>
          </cell>
          <cell r="O697">
            <v>211.83982800000001</v>
          </cell>
          <cell r="P697">
            <v>0</v>
          </cell>
          <cell r="Q697">
            <v>0</v>
          </cell>
        </row>
        <row r="698">
          <cell r="C698">
            <v>74909</v>
          </cell>
          <cell r="D698" t="str">
            <v>Provision for Obsolete Inventory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</row>
        <row r="699">
          <cell r="C699">
            <v>74949</v>
          </cell>
          <cell r="D699" t="str">
            <v>Other General Expense</v>
          </cell>
          <cell r="F699">
            <v>222.90983000000003</v>
          </cell>
          <cell r="G699">
            <v>101.889478</v>
          </cell>
          <cell r="H699">
            <v>221.53187800000001</v>
          </cell>
          <cell r="I699">
            <v>163.34574699999999</v>
          </cell>
          <cell r="J699">
            <v>182.65904400000002</v>
          </cell>
          <cell r="K699">
            <v>271.03492799999998</v>
          </cell>
          <cell r="L699">
            <v>274.927438</v>
          </cell>
          <cell r="M699">
            <v>725.48572300000001</v>
          </cell>
          <cell r="N699">
            <v>743.00621099999978</v>
          </cell>
          <cell r="O699">
            <v>103.98273</v>
          </cell>
          <cell r="P699">
            <v>0</v>
          </cell>
          <cell r="Q699">
            <v>0</v>
          </cell>
        </row>
        <row r="700">
          <cell r="C700">
            <v>74948</v>
          </cell>
          <cell r="D700" t="str">
            <v>Overhead Cost - Initiatives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</row>
        <row r="702">
          <cell r="C702">
            <v>74950</v>
          </cell>
          <cell r="D702" t="str">
            <v>Interdivision Charges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</row>
        <row r="703">
          <cell r="C703">
            <v>74951</v>
          </cell>
          <cell r="D703" t="str">
            <v>Interdivision Charges - Ramp Allocation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</row>
        <row r="704">
          <cell r="C704">
            <v>74953</v>
          </cell>
          <cell r="D704" t="str">
            <v>Interdivision Charges - Lounge to Oprt Adhoc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</row>
        <row r="706">
          <cell r="C706">
            <v>79999</v>
          </cell>
          <cell r="D706" t="str">
            <v>Income (Loss) From Operation</v>
          </cell>
          <cell r="F706">
            <v>33425.773262999981</v>
          </cell>
          <cell r="G706">
            <v>26337.149802999978</v>
          </cell>
          <cell r="H706">
            <v>40324.090169000061</v>
          </cell>
          <cell r="I706">
            <v>45673.352277000013</v>
          </cell>
          <cell r="J706">
            <v>53473.267619000006</v>
          </cell>
          <cell r="K706">
            <v>33103.631490999993</v>
          </cell>
          <cell r="L706">
            <v>49158.500631999981</v>
          </cell>
          <cell r="M706">
            <v>47502.940452999974</v>
          </cell>
          <cell r="N706">
            <v>41248.679048999998</v>
          </cell>
          <cell r="O706">
            <v>41257.190436999968</v>
          </cell>
          <cell r="P706">
            <v>0</v>
          </cell>
          <cell r="Q706">
            <v>0</v>
          </cell>
        </row>
        <row r="708">
          <cell r="C708">
            <v>80000</v>
          </cell>
          <cell r="D708" t="str">
            <v>Non Operating Income/Expenses</v>
          </cell>
          <cell r="F708">
            <v>798.40477699999929</v>
          </cell>
          <cell r="G708">
            <v>-1182.2467659999998</v>
          </cell>
          <cell r="H708">
            <v>9.7636349999997947</v>
          </cell>
          <cell r="I708">
            <v>-2250.8023269999999</v>
          </cell>
          <cell r="J708">
            <v>-2277.7108090000002</v>
          </cell>
          <cell r="K708">
            <v>-687.76209599999993</v>
          </cell>
          <cell r="L708">
            <v>-711.45586100000025</v>
          </cell>
          <cell r="M708">
            <v>-3571.4127440000011</v>
          </cell>
          <cell r="N708">
            <v>-984.61143000000015</v>
          </cell>
          <cell r="O708">
            <v>-2529.766470999999</v>
          </cell>
          <cell r="P708">
            <v>0</v>
          </cell>
          <cell r="Q708">
            <v>0</v>
          </cell>
        </row>
        <row r="710">
          <cell r="C710">
            <v>81000</v>
          </cell>
          <cell r="D710" t="str">
            <v>Non-operating Revenue and Gain</v>
          </cell>
          <cell r="F710">
            <v>3206.1795979999993</v>
          </cell>
          <cell r="G710">
            <v>794.98828800000013</v>
          </cell>
          <cell r="H710">
            <v>1276.5985599999999</v>
          </cell>
          <cell r="I710">
            <v>181.16560600000003</v>
          </cell>
          <cell r="J710">
            <v>628.5100829999999</v>
          </cell>
          <cell r="K710">
            <v>283.21188699999999</v>
          </cell>
          <cell r="L710">
            <v>866.55750999999998</v>
          </cell>
          <cell r="M710">
            <v>940.496351</v>
          </cell>
          <cell r="N710">
            <v>1343.2230539999998</v>
          </cell>
          <cell r="O710">
            <v>4099.5888410000007</v>
          </cell>
          <cell r="P710">
            <v>0</v>
          </cell>
          <cell r="Q710">
            <v>0</v>
          </cell>
        </row>
        <row r="712">
          <cell r="C712">
            <v>81100</v>
          </cell>
          <cell r="D712" t="str">
            <v>Non-Operating Activities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</row>
        <row r="713">
          <cell r="C713">
            <v>81101</v>
          </cell>
          <cell r="D713" t="str">
            <v>Ticket Sales - Net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</row>
        <row r="715">
          <cell r="C715">
            <v>81200</v>
          </cell>
          <cell r="D715" t="str">
            <v>Bank Activities</v>
          </cell>
          <cell r="F715">
            <v>48.0501</v>
          </cell>
          <cell r="G715">
            <v>42.985618000000009</v>
          </cell>
          <cell r="H715">
            <v>49.001408999999995</v>
          </cell>
          <cell r="I715">
            <v>0.59428900000000007</v>
          </cell>
          <cell r="J715">
            <v>52.02522900000001</v>
          </cell>
          <cell r="K715">
            <v>47.461534999999998</v>
          </cell>
          <cell r="L715">
            <v>484.74762199999998</v>
          </cell>
          <cell r="M715">
            <v>180.29075599999999</v>
          </cell>
          <cell r="N715">
            <v>66.121853999999999</v>
          </cell>
          <cell r="O715">
            <v>89.553151999999997</v>
          </cell>
          <cell r="P715">
            <v>0</v>
          </cell>
          <cell r="Q715">
            <v>0</v>
          </cell>
        </row>
        <row r="716">
          <cell r="C716">
            <v>81201</v>
          </cell>
          <cell r="D716" t="str">
            <v>Interest Income - Bank Account</v>
          </cell>
          <cell r="F716">
            <v>43.496186999999999</v>
          </cell>
          <cell r="G716">
            <v>41.346774000000011</v>
          </cell>
          <cell r="H716">
            <v>44.021163999999999</v>
          </cell>
          <cell r="I716">
            <v>-1.0445549999999999</v>
          </cell>
          <cell r="J716">
            <v>51.557060000000007</v>
          </cell>
          <cell r="K716">
            <v>43.516649000000001</v>
          </cell>
          <cell r="L716">
            <v>484.27945299999999</v>
          </cell>
          <cell r="M716">
            <v>58.491305999999994</v>
          </cell>
          <cell r="N716">
            <v>43.464564000000003</v>
          </cell>
          <cell r="O716">
            <v>61.702944000000002</v>
          </cell>
          <cell r="P716">
            <v>0</v>
          </cell>
          <cell r="Q716">
            <v>0</v>
          </cell>
        </row>
        <row r="717">
          <cell r="C717">
            <v>81202</v>
          </cell>
          <cell r="D717" t="str">
            <v>Interest Income - Deposit</v>
          </cell>
          <cell r="F717">
            <v>4.5539129999999997</v>
          </cell>
          <cell r="G717">
            <v>1.638844</v>
          </cell>
          <cell r="H717">
            <v>4.980245</v>
          </cell>
          <cell r="I717">
            <v>1.638844</v>
          </cell>
          <cell r="J717">
            <v>0.468169</v>
          </cell>
          <cell r="K717">
            <v>3.9448859999999999</v>
          </cell>
          <cell r="L717">
            <v>0.468169</v>
          </cell>
          <cell r="M717">
            <v>121.79944999999999</v>
          </cell>
          <cell r="N717">
            <v>22.65729</v>
          </cell>
          <cell r="O717">
            <v>27.850207999999999</v>
          </cell>
          <cell r="P717">
            <v>0</v>
          </cell>
          <cell r="Q717">
            <v>0</v>
          </cell>
        </row>
        <row r="719">
          <cell r="C719">
            <v>81300</v>
          </cell>
          <cell r="D719" t="str">
            <v>Forex Gain</v>
          </cell>
          <cell r="F719">
            <v>3138.3177649999993</v>
          </cell>
          <cell r="G719">
            <v>737.3482150000001</v>
          </cell>
          <cell r="H719">
            <v>1070.565867</v>
          </cell>
          <cell r="I719">
            <v>173.09880000000001</v>
          </cell>
          <cell r="J719">
            <v>557.82039199999997</v>
          </cell>
          <cell r="K719">
            <v>189.89854700000001</v>
          </cell>
          <cell r="L719">
            <v>259.94339300000001</v>
          </cell>
          <cell r="M719">
            <v>473.76070600000003</v>
          </cell>
          <cell r="N719">
            <v>1266.2333059999999</v>
          </cell>
          <cell r="O719">
            <v>929.14935200000014</v>
          </cell>
          <cell r="P719">
            <v>0</v>
          </cell>
          <cell r="Q719">
            <v>0</v>
          </cell>
        </row>
        <row r="720">
          <cell r="C720">
            <v>81301</v>
          </cell>
          <cell r="D720" t="str">
            <v>Realized Foreign Exchange Gain</v>
          </cell>
          <cell r="F720">
            <v>2276.9735879999994</v>
          </cell>
          <cell r="G720">
            <v>604.62559900000008</v>
          </cell>
          <cell r="H720">
            <v>847.10276399999998</v>
          </cell>
          <cell r="I720">
            <v>117.240968</v>
          </cell>
          <cell r="J720">
            <v>440.91742199999993</v>
          </cell>
          <cell r="K720">
            <v>84.52413700000001</v>
          </cell>
          <cell r="L720">
            <v>34.633286000000005</v>
          </cell>
          <cell r="M720">
            <v>168.573519</v>
          </cell>
          <cell r="N720">
            <v>193.643563</v>
          </cell>
          <cell r="O720">
            <v>60.468965000000004</v>
          </cell>
          <cell r="P720">
            <v>0</v>
          </cell>
          <cell r="Q720">
            <v>0</v>
          </cell>
        </row>
        <row r="721">
          <cell r="C721">
            <v>81302</v>
          </cell>
          <cell r="D721" t="str">
            <v>Unrealized Foreign Exchange Gain</v>
          </cell>
          <cell r="F721">
            <v>861.34417700000006</v>
          </cell>
          <cell r="G721">
            <v>132.72261599999999</v>
          </cell>
          <cell r="H721">
            <v>223.46310299999999</v>
          </cell>
          <cell r="I721">
            <v>55.857832000000009</v>
          </cell>
          <cell r="J721">
            <v>116.90297</v>
          </cell>
          <cell r="K721">
            <v>105.37441</v>
          </cell>
          <cell r="L721">
            <v>225.31010699999999</v>
          </cell>
          <cell r="M721">
            <v>305.18718699999999</v>
          </cell>
          <cell r="N721">
            <v>1072.5897429999998</v>
          </cell>
          <cell r="O721">
            <v>868.68038700000011</v>
          </cell>
          <cell r="P721">
            <v>0</v>
          </cell>
          <cell r="Q721">
            <v>0</v>
          </cell>
        </row>
        <row r="722">
          <cell r="C722">
            <v>81351</v>
          </cell>
          <cell r="D722" t="str">
            <v>Gain on Derivative Transaction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</row>
        <row r="724">
          <cell r="C724">
            <v>81400</v>
          </cell>
          <cell r="D724" t="str">
            <v>Gain on Sales of Assets/Investment</v>
          </cell>
          <cell r="F724">
            <v>0</v>
          </cell>
          <cell r="G724">
            <v>0</v>
          </cell>
          <cell r="H724">
            <v>93.843249999999998</v>
          </cell>
          <cell r="I724">
            <v>0</v>
          </cell>
          <cell r="J724">
            <v>0</v>
          </cell>
          <cell r="K724">
            <v>0</v>
          </cell>
          <cell r="L724">
            <v>39.090909000000003</v>
          </cell>
          <cell r="M724">
            <v>267.27272799999997</v>
          </cell>
          <cell r="N724">
            <v>0</v>
          </cell>
          <cell r="O724">
            <v>354.54545400000001</v>
          </cell>
          <cell r="P724">
            <v>0</v>
          </cell>
          <cell r="Q724">
            <v>0</v>
          </cell>
        </row>
        <row r="725">
          <cell r="C725">
            <v>81401</v>
          </cell>
          <cell r="D725" t="str">
            <v>Gain on Sales/Disposal of Asset</v>
          </cell>
          <cell r="F725">
            <v>0</v>
          </cell>
          <cell r="G725">
            <v>0</v>
          </cell>
          <cell r="H725">
            <v>93.843249999999998</v>
          </cell>
          <cell r="I725">
            <v>0</v>
          </cell>
          <cell r="J725">
            <v>0</v>
          </cell>
          <cell r="K725">
            <v>0</v>
          </cell>
          <cell r="L725">
            <v>39.090909000000003</v>
          </cell>
          <cell r="M725">
            <v>267.27272799999997</v>
          </cell>
          <cell r="N725">
            <v>0</v>
          </cell>
          <cell r="O725">
            <v>354.54545400000001</v>
          </cell>
          <cell r="P725">
            <v>0</v>
          </cell>
          <cell r="Q725">
            <v>0</v>
          </cell>
        </row>
        <row r="726">
          <cell r="C726">
            <v>81402</v>
          </cell>
          <cell r="D726" t="str">
            <v>Gain on Sales/Disposal of Investment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</row>
        <row r="728">
          <cell r="C728">
            <v>81900</v>
          </cell>
          <cell r="D728" t="str">
            <v>Other Non-Operating Gain</v>
          </cell>
          <cell r="F728">
            <v>19.811732999999997</v>
          </cell>
          <cell r="G728">
            <v>14.654454999999999</v>
          </cell>
          <cell r="H728">
            <v>63.188034000000002</v>
          </cell>
          <cell r="I728">
            <v>7.4725169999999999</v>
          </cell>
          <cell r="J728">
            <v>18.664462000000004</v>
          </cell>
          <cell r="K728">
            <v>45.851804999999999</v>
          </cell>
          <cell r="L728">
            <v>82.77558599999999</v>
          </cell>
          <cell r="M728">
            <v>19.172160999999999</v>
          </cell>
          <cell r="N728">
            <v>10.867894</v>
          </cell>
          <cell r="O728">
            <v>2726.3408830000003</v>
          </cell>
          <cell r="P728">
            <v>0</v>
          </cell>
          <cell r="Q728">
            <v>0</v>
          </cell>
        </row>
        <row r="729">
          <cell r="C729">
            <v>81901</v>
          </cell>
          <cell r="D729" t="str">
            <v>Deprecation Adjusment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</row>
        <row r="730">
          <cell r="C730">
            <v>81999</v>
          </cell>
          <cell r="D730" t="str">
            <v>Other Non-Operating Gain</v>
          </cell>
          <cell r="F730">
            <v>19.811732999999997</v>
          </cell>
          <cell r="G730">
            <v>14.654454999999999</v>
          </cell>
          <cell r="H730">
            <v>63.188034000000002</v>
          </cell>
          <cell r="I730">
            <v>7.4725169999999999</v>
          </cell>
          <cell r="J730">
            <v>18.664462000000004</v>
          </cell>
          <cell r="K730">
            <v>45.851804999999999</v>
          </cell>
          <cell r="L730">
            <v>82.77558599999999</v>
          </cell>
          <cell r="M730">
            <v>19.172160999999999</v>
          </cell>
          <cell r="N730">
            <v>10.867894</v>
          </cell>
          <cell r="O730">
            <v>2726.3408830000003</v>
          </cell>
          <cell r="P730">
            <v>0</v>
          </cell>
          <cell r="Q730">
            <v>0</v>
          </cell>
        </row>
        <row r="732">
          <cell r="C732">
            <v>82000</v>
          </cell>
          <cell r="D732" t="str">
            <v>Non-operating Expenses and Losses</v>
          </cell>
          <cell r="F732">
            <v>-2407.774821</v>
          </cell>
          <cell r="G732">
            <v>-1977.235054</v>
          </cell>
          <cell r="H732">
            <v>-1266.8349250000001</v>
          </cell>
          <cell r="I732">
            <v>-2431.9679329999999</v>
          </cell>
          <cell r="J732">
            <v>-2906.2208919999998</v>
          </cell>
          <cell r="K732">
            <v>-970.97398299999998</v>
          </cell>
          <cell r="L732">
            <v>-1578.0133710000002</v>
          </cell>
          <cell r="M732">
            <v>-4511.9090950000009</v>
          </cell>
          <cell r="N732">
            <v>-2327.834484</v>
          </cell>
          <cell r="O732">
            <v>-6629.3553119999997</v>
          </cell>
          <cell r="P732">
            <v>0</v>
          </cell>
          <cell r="Q732">
            <v>0</v>
          </cell>
        </row>
        <row r="734">
          <cell r="C734">
            <v>82100</v>
          </cell>
          <cell r="D734" t="str">
            <v>Interest and Bank Charges</v>
          </cell>
          <cell r="F734">
            <v>-362.533546</v>
          </cell>
          <cell r="G734">
            <v>-258.33932699999997</v>
          </cell>
          <cell r="H734">
            <v>-600.93546300000003</v>
          </cell>
          <cell r="I734">
            <v>-1005.5994169999999</v>
          </cell>
          <cell r="J734">
            <v>-1289.184256</v>
          </cell>
          <cell r="K734">
            <v>-845.390399</v>
          </cell>
          <cell r="L734">
            <v>-1278.9042340000001</v>
          </cell>
          <cell r="M734">
            <v>-1117.187291</v>
          </cell>
          <cell r="N734">
            <v>-1247.433959</v>
          </cell>
          <cell r="O734">
            <v>-1720.2445720000001</v>
          </cell>
          <cell r="P734">
            <v>0</v>
          </cell>
          <cell r="Q734">
            <v>0</v>
          </cell>
        </row>
        <row r="735">
          <cell r="C735">
            <v>82101</v>
          </cell>
          <cell r="D735" t="str">
            <v>Interest Expense</v>
          </cell>
          <cell r="F735">
            <v>0</v>
          </cell>
          <cell r="G735">
            <v>0</v>
          </cell>
          <cell r="H735">
            <v>-341.11323599999997</v>
          </cell>
          <cell r="I735">
            <v>-373.503469</v>
          </cell>
          <cell r="J735">
            <v>-520.52311599999996</v>
          </cell>
          <cell r="K735">
            <v>-591.32737199999997</v>
          </cell>
          <cell r="L735">
            <v>-855.49794199999997</v>
          </cell>
          <cell r="M735">
            <v>-855.49793999999997</v>
          </cell>
          <cell r="N735">
            <v>-876.69923500000004</v>
          </cell>
          <cell r="O735">
            <v>-777.57969300000002</v>
          </cell>
          <cell r="P735">
            <v>0</v>
          </cell>
          <cell r="Q735">
            <v>0</v>
          </cell>
        </row>
        <row r="736">
          <cell r="C736">
            <v>82102</v>
          </cell>
          <cell r="D736" t="str">
            <v>Bank Charges</v>
          </cell>
          <cell r="F736">
            <v>-124.83623999999999</v>
          </cell>
          <cell r="G736">
            <v>-21.680538999999996</v>
          </cell>
          <cell r="H736">
            <v>-22.827584999999996</v>
          </cell>
          <cell r="I736">
            <v>-395.83735299999989</v>
          </cell>
          <cell r="J736">
            <v>-532.19075000000009</v>
          </cell>
          <cell r="K736">
            <v>-18.141797999999998</v>
          </cell>
          <cell r="L736">
            <v>-186.54569499999999</v>
          </cell>
          <cell r="M736">
            <v>-24.702693999999997</v>
          </cell>
          <cell r="N736">
            <v>-134.64687199999997</v>
          </cell>
          <cell r="O736">
            <v>-702.62399599999981</v>
          </cell>
          <cell r="P736">
            <v>0</v>
          </cell>
          <cell r="Q736">
            <v>0</v>
          </cell>
        </row>
        <row r="737">
          <cell r="C737">
            <v>82103</v>
          </cell>
          <cell r="D737" t="str">
            <v>Interest Expense - Leasing</v>
          </cell>
          <cell r="F737">
            <v>-237.697306</v>
          </cell>
          <cell r="G737">
            <v>-236.65878799999999</v>
          </cell>
          <cell r="H737">
            <v>-236.994642</v>
          </cell>
          <cell r="I737">
            <v>-236.25859500000001</v>
          </cell>
          <cell r="J737">
            <v>-236.47039000000001</v>
          </cell>
          <cell r="K737">
            <v>-235.92122900000001</v>
          </cell>
          <cell r="L737">
            <v>-236.86059700000001</v>
          </cell>
          <cell r="M737">
            <v>-236.98665700000001</v>
          </cell>
          <cell r="N737">
            <v>-236.087852</v>
          </cell>
          <cell r="O737">
            <v>-240.04088300000001</v>
          </cell>
          <cell r="P737">
            <v>0</v>
          </cell>
          <cell r="Q737">
            <v>0</v>
          </cell>
        </row>
        <row r="739">
          <cell r="C739">
            <v>82200</v>
          </cell>
          <cell r="D739" t="str">
            <v>Forex Loss</v>
          </cell>
          <cell r="F739">
            <v>-2042.0412100000001</v>
          </cell>
          <cell r="G739">
            <v>-1706.199173</v>
          </cell>
          <cell r="H739">
            <v>-659.05638099999999</v>
          </cell>
          <cell r="I739">
            <v>-332.835148</v>
          </cell>
          <cell r="J739">
            <v>-409.46157800000003</v>
          </cell>
          <cell r="K739">
            <v>-108.10155</v>
          </cell>
          <cell r="L739">
            <v>-187.15616999999997</v>
          </cell>
          <cell r="M739">
            <v>-366.79048399999999</v>
          </cell>
          <cell r="N739">
            <v>-1076.6490880000001</v>
          </cell>
          <cell r="O739">
            <v>-1127.7606460000002</v>
          </cell>
          <cell r="P739">
            <v>0</v>
          </cell>
          <cell r="Q739">
            <v>0</v>
          </cell>
        </row>
        <row r="740">
          <cell r="C740">
            <v>82201</v>
          </cell>
          <cell r="D740" t="str">
            <v>Realized Foreign Exchange Loss</v>
          </cell>
          <cell r="F740">
            <v>-1536.357921</v>
          </cell>
          <cell r="G740">
            <v>-1559.0518179999999</v>
          </cell>
          <cell r="H740">
            <v>-533.917371</v>
          </cell>
          <cell r="I740">
            <v>-155.808303</v>
          </cell>
          <cell r="J740">
            <v>-363.36400100000003</v>
          </cell>
          <cell r="K740">
            <v>-87.764810999999995</v>
          </cell>
          <cell r="L740">
            <v>-109.87893099999997</v>
          </cell>
          <cell r="M740">
            <v>-152.697621</v>
          </cell>
          <cell r="N740">
            <v>-91.081611999999993</v>
          </cell>
          <cell r="O740">
            <v>-496.52222000000006</v>
          </cell>
          <cell r="P740">
            <v>0</v>
          </cell>
          <cell r="Q740">
            <v>0</v>
          </cell>
        </row>
        <row r="741">
          <cell r="C741">
            <v>82202</v>
          </cell>
          <cell r="D741" t="str">
            <v>Unrealized Foreign Exchange Loss</v>
          </cell>
          <cell r="F741">
            <v>-505.683289</v>
          </cell>
          <cell r="G741">
            <v>-147.147355</v>
          </cell>
          <cell r="H741">
            <v>-125.13901</v>
          </cell>
          <cell r="I741">
            <v>-177.02684499999998</v>
          </cell>
          <cell r="J741">
            <v>-46.097577000000001</v>
          </cell>
          <cell r="K741">
            <v>-20.336739000000001</v>
          </cell>
          <cell r="L741">
            <v>-77.277238999999994</v>
          </cell>
          <cell r="M741">
            <v>-214.09286299999999</v>
          </cell>
          <cell r="N741">
            <v>-985.56747600000006</v>
          </cell>
          <cell r="O741">
            <v>-631.238426</v>
          </cell>
          <cell r="P741">
            <v>0</v>
          </cell>
          <cell r="Q741">
            <v>0</v>
          </cell>
        </row>
        <row r="743">
          <cell r="C743">
            <v>82300</v>
          </cell>
          <cell r="D743" t="str">
            <v>Loss on Disposal of Assets/Investment</v>
          </cell>
          <cell r="F743">
            <v>0</v>
          </cell>
          <cell r="G743">
            <v>0</v>
          </cell>
          <cell r="H743">
            <v>0</v>
          </cell>
          <cell r="I743">
            <v>-62.774999999999999</v>
          </cell>
          <cell r="J743">
            <v>0</v>
          </cell>
          <cell r="K743">
            <v>0</v>
          </cell>
          <cell r="L743">
            <v>-35.114249999999998</v>
          </cell>
          <cell r="M743">
            <v>0</v>
          </cell>
          <cell r="N743">
            <v>0</v>
          </cell>
          <cell r="O743">
            <v>-19.217642999999999</v>
          </cell>
          <cell r="P743">
            <v>0</v>
          </cell>
          <cell r="Q743">
            <v>0</v>
          </cell>
        </row>
        <row r="744">
          <cell r="C744">
            <v>82301</v>
          </cell>
          <cell r="D744" t="str">
            <v>Loss on Disposal/Disposal of Asset</v>
          </cell>
          <cell r="F744">
            <v>0</v>
          </cell>
          <cell r="G744">
            <v>0</v>
          </cell>
          <cell r="H744">
            <v>0</v>
          </cell>
          <cell r="I744">
            <v>-62.774999999999999</v>
          </cell>
          <cell r="J744">
            <v>0</v>
          </cell>
          <cell r="K744">
            <v>0</v>
          </cell>
          <cell r="L744">
            <v>-35.114249999999998</v>
          </cell>
          <cell r="M744">
            <v>0</v>
          </cell>
          <cell r="N744">
            <v>0</v>
          </cell>
          <cell r="O744">
            <v>-19.217642999999999</v>
          </cell>
          <cell r="P744">
            <v>0</v>
          </cell>
          <cell r="Q744">
            <v>0</v>
          </cell>
        </row>
        <row r="745">
          <cell r="C745">
            <v>82302</v>
          </cell>
          <cell r="D745" t="str">
            <v>Loss on Disposal/Disposal of Investment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</row>
        <row r="747">
          <cell r="C747">
            <v>82900</v>
          </cell>
          <cell r="D747" t="str">
            <v>Other Non-Operating Loss</v>
          </cell>
          <cell r="F747">
            <v>-3.2000650000000004</v>
          </cell>
          <cell r="G747">
            <v>-12.696553999999999</v>
          </cell>
          <cell r="H747">
            <v>-6.8430810000000006</v>
          </cell>
          <cell r="I747">
            <v>-1030.758368</v>
          </cell>
          <cell r="J747">
            <v>-1207.5750579999999</v>
          </cell>
          <cell r="K747">
            <v>-17.482034000000002</v>
          </cell>
          <cell r="L747">
            <v>-76.838717000000003</v>
          </cell>
          <cell r="M747">
            <v>-3027.9313200000006</v>
          </cell>
          <cell r="N747">
            <v>-3.7514369999999997</v>
          </cell>
          <cell r="O747">
            <v>-3762.1324509999999</v>
          </cell>
          <cell r="P747">
            <v>0</v>
          </cell>
          <cell r="Q747">
            <v>0</v>
          </cell>
        </row>
        <row r="748">
          <cell r="C748">
            <v>82901</v>
          </cell>
          <cell r="D748" t="str">
            <v>Late Payment Interest and Penalty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</row>
        <row r="749">
          <cell r="C749">
            <v>82902</v>
          </cell>
          <cell r="D749" t="str">
            <v>Variance Loss (Gain)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</row>
        <row r="750">
          <cell r="C750">
            <v>82903</v>
          </cell>
          <cell r="D750" t="str">
            <v>Rounding</v>
          </cell>
          <cell r="F750">
            <v>-6.4999999999999994E-5</v>
          </cell>
          <cell r="G750">
            <v>1.1800000000000001E-4</v>
          </cell>
          <cell r="H750">
            <v>-1.3200000000000001E-4</v>
          </cell>
          <cell r="I750">
            <v>1.06E-4</v>
          </cell>
          <cell r="J750">
            <v>-1.3700000000000002E-4</v>
          </cell>
          <cell r="K750">
            <v>2.23E-4</v>
          </cell>
          <cell r="L750">
            <v>1.2100000000000003E-4</v>
          </cell>
          <cell r="M750">
            <v>-1.95E-4</v>
          </cell>
          <cell r="N750">
            <v>1.25E-4</v>
          </cell>
          <cell r="O750">
            <v>1.8800000000000004E-4</v>
          </cell>
          <cell r="P750">
            <v>0</v>
          </cell>
          <cell r="Q750">
            <v>0</v>
          </cell>
        </row>
        <row r="751">
          <cell r="C751">
            <v>82904</v>
          </cell>
          <cell r="D751" t="str">
            <v>Provision for VAT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</row>
        <row r="752">
          <cell r="C752">
            <v>82905</v>
          </cell>
          <cell r="D752" t="str">
            <v>SPO Cost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C753">
            <v>82999</v>
          </cell>
          <cell r="D753" t="str">
            <v>Other Non-operating Exp and Losses</v>
          </cell>
          <cell r="F753">
            <v>-3.2</v>
          </cell>
          <cell r="G753">
            <v>-12.696672</v>
          </cell>
          <cell r="H753">
            <v>-6.8429490000000008</v>
          </cell>
          <cell r="I753">
            <v>-1030.758474</v>
          </cell>
          <cell r="J753">
            <v>-1207.5749209999999</v>
          </cell>
          <cell r="K753">
            <v>-17.482257000000001</v>
          </cell>
          <cell r="L753">
            <v>-76.838837999999996</v>
          </cell>
          <cell r="M753">
            <v>-3027.9311250000005</v>
          </cell>
          <cell r="N753">
            <v>-3.7515619999999998</v>
          </cell>
          <cell r="O753">
            <v>-3762.1326389999999</v>
          </cell>
          <cell r="P753">
            <v>0</v>
          </cell>
          <cell r="Q753">
            <v>0</v>
          </cell>
        </row>
        <row r="755">
          <cell r="C755">
            <v>85000</v>
          </cell>
          <cell r="D755" t="str">
            <v>Income (Loss) Before Tax</v>
          </cell>
          <cell r="F755">
            <v>34224.178039999977</v>
          </cell>
          <cell r="G755">
            <v>25154.903036999978</v>
          </cell>
          <cell r="H755">
            <v>40333.853804000064</v>
          </cell>
          <cell r="I755">
            <v>43422.549950000015</v>
          </cell>
          <cell r="J755">
            <v>51195.556810000009</v>
          </cell>
          <cell r="K755">
            <v>32415.869394999994</v>
          </cell>
          <cell r="L755">
            <v>48447.044770999979</v>
          </cell>
          <cell r="M755">
            <v>43931.527708999973</v>
          </cell>
          <cell r="N755">
            <v>40264.067619000001</v>
          </cell>
          <cell r="O755">
            <v>38727.423965999973</v>
          </cell>
          <cell r="P755">
            <v>0</v>
          </cell>
          <cell r="Q755">
            <v>0</v>
          </cell>
        </row>
        <row r="757">
          <cell r="C757">
            <v>83000</v>
          </cell>
          <cell r="D757" t="str">
            <v>Taxation</v>
          </cell>
          <cell r="F757">
            <v>8898.2862903999994</v>
          </cell>
          <cell r="G757">
            <v>6540.2747890000001</v>
          </cell>
          <cell r="H757">
            <v>10486.801989</v>
          </cell>
          <cell r="I757">
            <v>11289.862987</v>
          </cell>
          <cell r="J757">
            <v>13310.84477</v>
          </cell>
          <cell r="K757">
            <v>8428.1260419999999</v>
          </cell>
          <cell r="L757">
            <v>12596.231640460001</v>
          </cell>
          <cell r="M757">
            <v>11422.197204</v>
          </cell>
          <cell r="N757">
            <v>10468.657579999999</v>
          </cell>
          <cell r="O757">
            <v>10069.130230999999</v>
          </cell>
          <cell r="P757">
            <v>0</v>
          </cell>
          <cell r="Q757">
            <v>0</v>
          </cell>
        </row>
        <row r="759">
          <cell r="C759">
            <v>83100</v>
          </cell>
          <cell r="D759" t="str">
            <v>Current Income Tax</v>
          </cell>
          <cell r="F759">
            <v>8898.2862903999994</v>
          </cell>
          <cell r="G759">
            <v>6540.2747890000001</v>
          </cell>
          <cell r="H759">
            <v>10486.801989</v>
          </cell>
          <cell r="I759">
            <v>11289.862987</v>
          </cell>
          <cell r="J759">
            <v>13310.84477</v>
          </cell>
          <cell r="K759">
            <v>8428.1260419999999</v>
          </cell>
          <cell r="L759">
            <v>12596.231640460001</v>
          </cell>
          <cell r="M759">
            <v>11422.197204</v>
          </cell>
          <cell r="N759">
            <v>10468.657579999999</v>
          </cell>
          <cell r="O759">
            <v>10069.130230999999</v>
          </cell>
          <cell r="P759">
            <v>0</v>
          </cell>
          <cell r="Q759">
            <v>0</v>
          </cell>
        </row>
        <row r="760">
          <cell r="C760">
            <v>83101</v>
          </cell>
          <cell r="D760" t="str">
            <v>Current Income Tax</v>
          </cell>
          <cell r="F760">
            <v>8898.2862903999994</v>
          </cell>
          <cell r="G760">
            <v>6540.2747890000001</v>
          </cell>
          <cell r="H760">
            <v>10486.801989</v>
          </cell>
          <cell r="I760">
            <v>11289.862987</v>
          </cell>
          <cell r="J760">
            <v>13310.84477</v>
          </cell>
          <cell r="K760">
            <v>8428.1260419999999</v>
          </cell>
          <cell r="L760">
            <v>12596.231640460001</v>
          </cell>
          <cell r="M760">
            <v>11422.197204</v>
          </cell>
          <cell r="N760">
            <v>10468.657579999999</v>
          </cell>
          <cell r="O760">
            <v>10069.130230999999</v>
          </cell>
          <cell r="P760">
            <v>0</v>
          </cell>
          <cell r="Q760">
            <v>0</v>
          </cell>
        </row>
        <row r="762">
          <cell r="C762">
            <v>83200</v>
          </cell>
          <cell r="D762" t="str">
            <v>Deferred Income Tax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</row>
        <row r="763">
          <cell r="C763">
            <v>83201</v>
          </cell>
          <cell r="D763" t="str">
            <v>Deferred Income Tax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</row>
        <row r="765">
          <cell r="C765">
            <v>84000</v>
          </cell>
          <cell r="D765" t="str">
            <v>Minority Interest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</row>
        <row r="766">
          <cell r="C766">
            <v>84001</v>
          </cell>
          <cell r="D766" t="str">
            <v>Minority interest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</row>
        <row r="768">
          <cell r="C768">
            <v>86000</v>
          </cell>
          <cell r="D768" t="str">
            <v>Net Income</v>
          </cell>
          <cell r="F768">
            <v>25325.891749599978</v>
          </cell>
          <cell r="G768">
            <v>18614.628247999979</v>
          </cell>
          <cell r="H768">
            <v>29847.051815000064</v>
          </cell>
          <cell r="I768">
            <v>32132.686963000015</v>
          </cell>
          <cell r="J768">
            <v>37884.712040000013</v>
          </cell>
          <cell r="K768">
            <v>23987.743352999994</v>
          </cell>
          <cell r="L768">
            <v>35850.81313053998</v>
          </cell>
          <cell r="M768">
            <v>32509.330504999973</v>
          </cell>
          <cell r="N768">
            <v>29795.410039000002</v>
          </cell>
          <cell r="O768">
            <v>28658.293734999974</v>
          </cell>
          <cell r="P768">
            <v>0</v>
          </cell>
          <cell r="Q768">
            <v>0</v>
          </cell>
        </row>
      </sheetData>
      <sheetData sheetId="10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RE"/>
      <sheetName val="Outlook"/>
      <sheetName val="B"/>
      <sheetName val="Proforma"/>
      <sheetName val="NOTES"/>
      <sheetName val="WORK SHEET"/>
      <sheetName val="FA"/>
      <sheetName val="consol"/>
      <sheetName val="equity"/>
      <sheetName val="Lead"/>
      <sheetName val="Links"/>
      <sheetName val="id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elephone Service"/>
      <sheetName val="Historical Facts"/>
      <sheetName val="Assumptions"/>
      <sheetName val="fx-MACROS"/>
      <sheetName val="Telephone &amp; KSO Rev"/>
      <sheetName val="Rev-Other"/>
      <sheetName val="CAPEX"/>
      <sheetName val="WACC"/>
      <sheetName val="DCF Method"/>
      <sheetName val="EV to EBITDA"/>
      <sheetName val="EVA Valuation"/>
      <sheetName val="PE RATIO"/>
      <sheetName val="Ras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TCM"/>
      <sheetName val="Ranges"/>
      <sheetName val="Marshal"/>
      <sheetName val="TBS1"/>
      <sheetName val="ENS MACHINE"/>
      <sheetName val="Trial Balance - Detail"/>
      <sheetName val="Other charges (income)"/>
      <sheetName val="CODE"/>
      <sheetName val="Effort.P"/>
      <sheetName val="9"/>
      <sheetName val="TBM"/>
      <sheetName val="Sep_08"/>
      <sheetName val="TB"/>
      <sheetName val="SAHAM"/>
      <sheetName val="F1771-II"/>
      <sheetName val="F1771-III"/>
      <sheetName val="tabel nilai"/>
      <sheetName val="EffData"/>
      <sheetName val="Monthly Expenses"/>
      <sheetName val="NB"/>
      <sheetName val="Total Plan"/>
      <sheetName val="Detail"/>
      <sheetName val="TY"/>
      <sheetName val="cons workpapers"/>
      <sheetName val="GeneralInfo"/>
      <sheetName val="1. Assumptions"/>
      <sheetName val="Sheet2"/>
      <sheetName val="data_val"/>
      <sheetName val="Spacenet Inc"/>
      <sheetName val="France"/>
      <sheetName val="AUG02"/>
      <sheetName val="RN_PM"/>
      <sheetName val="analis"/>
      <sheetName val="7.ManDeclarDr.xls"/>
      <sheetName val="Family"/>
      <sheetName val="HPP"/>
      <sheetName val="mat&amp;upah"/>
      <sheetName val="Harga"/>
      <sheetName val="analisa-pagar"/>
      <sheetName val="AA.1.1 BNI"/>
      <sheetName val="DOC"/>
      <sheetName val="FEED"/>
      <sheetName val="Equipment"/>
      <sheetName val="Attachement"/>
      <sheetName val="Customer Infor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ACHINE"/>
      <sheetName val="BUILDING (2)"/>
      <sheetName val="BUILDING"/>
      <sheetName val="mcnrev "/>
      <sheetName val="decrev"/>
      <sheetName val="MACHINE (2)"/>
      <sheetName val="VEHICLE"/>
      <sheetName val="JAN"/>
      <sheetName val="FEB"/>
      <sheetName val="MAR"/>
      <sheetName val="APRIL"/>
      <sheetName val="MAY"/>
      <sheetName val="JUNE"/>
      <sheetName val="JULY"/>
      <sheetName val="AUG"/>
      <sheetName val="SEPT"/>
      <sheetName val="OCT"/>
      <sheetName val="NOV"/>
      <sheetName val="DE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ACT PY"/>
      <sheetName val="BU CY"/>
      <sheetName val="ACT CY"/>
      <sheetName val="Highlight"/>
      <sheetName val="is_sum_cons_ptd"/>
      <sheetName val="is_det_cons_ptd"/>
      <sheetName val="is_sum_cons_ytd"/>
      <sheetName val="is_det_cons_ytd"/>
      <sheetName val="OOO"/>
      <sheetName val="is_sum_permonth (15)"/>
      <sheetName val="is_det_permonth (15)"/>
      <sheetName val="Actual'15"/>
      <sheetName val="WS15"/>
      <sheetName val="VVV"/>
      <sheetName val="is_sum_permonth (16)"/>
      <sheetName val="is_det_permonth (16)"/>
      <sheetName val="Actual'16"/>
      <sheetName val="Royalty Actual"/>
      <sheetName val="WS (3)"/>
      <sheetName val="WS2016"/>
      <sheetName val="V"/>
      <sheetName val="is_det_permonth (BU)"/>
      <sheetName val="is_sum_permonth (BU)"/>
      <sheetName val="BU17"/>
      <sheetName val="Sheet3"/>
      <sheetName val="WS BU (2)"/>
      <sheetName val="WS BU"/>
      <sheetName val="VV"/>
      <sheetName val="WS17 (2)"/>
      <sheetName val="WS17"/>
      <sheetName val="Airline"/>
      <sheetName val="Ops "/>
      <sheetName val="Ops Data"/>
      <sheetName val="RF PNL"/>
      <sheetName val="RF OPEX"/>
      <sheetName val="Actual'17"/>
      <sheetName val="WS"/>
      <sheetName val="is_sum_permonth"/>
      <sheetName val="is_det_permonth"/>
      <sheetName val="Table (2)"/>
      <sheetName val="Graph"/>
      <sheetName val="Graph BOC"/>
      <sheetName val="WS Act"/>
      <sheetName val="WS Act (2)"/>
      <sheetName val="Sheet4"/>
      <sheetName val="Table"/>
      <sheetName val="VVVV"/>
      <sheetName val="DT"/>
      <sheetName val="DT CGK"/>
      <sheetName val="Cargo Tonnage 2012-2015"/>
      <sheetName val="DT 2010-2016"/>
      <sheetName val="Sheet2"/>
      <sheetName val="Upload Oracle BU17"/>
      <sheetName val="Downside Budget 2017"/>
      <sheetName val="SJ MAB"/>
      <sheetName val="ASA Bank"/>
      <sheetName val="ASA Airlines"/>
      <sheetName val="ASA Hotel"/>
      <sheetName val="Overtime YTD April17"/>
      <sheetName val="Cargo KL"/>
      <sheetName val="Budget 2017 HC"/>
      <sheetName val="AIC JOG"/>
      <sheetName val="ADJUSTMENT MPO JOG"/>
      <sheetName val="is_sum_cons_ptd (2)"/>
      <sheetName val="is_det_cons_ptd (2)"/>
      <sheetName val="is_sum_cons_ytd (2)"/>
      <sheetName val="is_det_cons_ytd (2)"/>
      <sheetName val="OO"/>
      <sheetName val="WS TB"/>
      <sheetName val="Adj JQ 2016-2017"/>
    </sheetNames>
    <sheetDataSet>
      <sheetData sheetId="0">
        <row r="8">
          <cell r="B8" t="str">
            <v>Account</v>
          </cell>
        </row>
      </sheetData>
      <sheetData sheetId="1">
        <row r="8">
          <cell r="B8" t="str">
            <v>Account</v>
          </cell>
        </row>
      </sheetData>
      <sheetData sheetId="2">
        <row r="8">
          <cell r="B8" t="str">
            <v>Account</v>
          </cell>
        </row>
      </sheetData>
      <sheetData sheetId="3"/>
      <sheetData sheetId="4"/>
      <sheetData sheetId="5">
        <row r="9">
          <cell r="C9">
            <v>60000</v>
          </cell>
        </row>
      </sheetData>
      <sheetData sheetId="6"/>
      <sheetData sheetId="7">
        <row r="9">
          <cell r="C9">
            <v>60000</v>
          </cell>
        </row>
      </sheetData>
      <sheetData sheetId="8"/>
      <sheetData sheetId="9"/>
      <sheetData sheetId="10">
        <row r="9">
          <cell r="C9">
            <v>60000</v>
          </cell>
        </row>
      </sheetData>
      <sheetData sheetId="11">
        <row r="7">
          <cell r="J7" t="str">
            <v>Account</v>
          </cell>
        </row>
      </sheetData>
      <sheetData sheetId="12">
        <row r="9">
          <cell r="C9">
            <v>60000</v>
          </cell>
        </row>
      </sheetData>
      <sheetData sheetId="13"/>
      <sheetData sheetId="14"/>
      <sheetData sheetId="15">
        <row r="9">
          <cell r="C9">
            <v>60000</v>
          </cell>
        </row>
      </sheetData>
      <sheetData sheetId="16">
        <row r="7">
          <cell r="J7" t="str">
            <v>Account</v>
          </cell>
        </row>
      </sheetData>
      <sheetData sheetId="17"/>
      <sheetData sheetId="18">
        <row r="7">
          <cell r="L7" t="str">
            <v>Account</v>
          </cell>
        </row>
      </sheetData>
      <sheetData sheetId="19"/>
      <sheetData sheetId="20">
        <row r="9">
          <cell r="C9">
            <v>60000</v>
          </cell>
        </row>
      </sheetData>
      <sheetData sheetId="21">
        <row r="7">
          <cell r="K7" t="str">
            <v>Account</v>
          </cell>
        </row>
      </sheetData>
      <sheetData sheetId="22"/>
      <sheetData sheetId="23">
        <row r="7">
          <cell r="L7" t="str">
            <v>Account</v>
          </cell>
          <cell r="M7">
            <v>42736</v>
          </cell>
          <cell r="N7">
            <v>42767</v>
          </cell>
          <cell r="O7">
            <v>42795</v>
          </cell>
          <cell r="P7">
            <v>42826</v>
          </cell>
          <cell r="Q7">
            <v>42856</v>
          </cell>
          <cell r="R7">
            <v>42887</v>
          </cell>
          <cell r="S7">
            <v>42917</v>
          </cell>
          <cell r="T7">
            <v>42948</v>
          </cell>
          <cell r="U7">
            <v>42979</v>
          </cell>
          <cell r="V7">
            <v>43009</v>
          </cell>
          <cell r="W7">
            <v>43040</v>
          </cell>
        </row>
        <row r="8">
          <cell r="L8">
            <v>62100</v>
          </cell>
          <cell r="M8">
            <v>200000000</v>
          </cell>
          <cell r="N8">
            <v>200000000</v>
          </cell>
          <cell r="O8">
            <v>200000000</v>
          </cell>
          <cell r="P8">
            <v>200000000</v>
          </cell>
          <cell r="Q8">
            <v>200000000</v>
          </cell>
          <cell r="R8">
            <v>200000000</v>
          </cell>
          <cell r="S8">
            <v>200000000</v>
          </cell>
          <cell r="T8">
            <v>200000000</v>
          </cell>
          <cell r="U8">
            <v>200000000</v>
          </cell>
          <cell r="V8">
            <v>200000000</v>
          </cell>
          <cell r="W8">
            <v>200000000</v>
          </cell>
        </row>
        <row r="9">
          <cell r="L9">
            <v>62400</v>
          </cell>
          <cell r="M9">
            <v>647392700</v>
          </cell>
          <cell r="N9">
            <v>634862600</v>
          </cell>
          <cell r="O9">
            <v>737271000</v>
          </cell>
          <cell r="P9">
            <v>724177700</v>
          </cell>
          <cell r="Q9">
            <v>733044400</v>
          </cell>
          <cell r="R9">
            <v>518155000</v>
          </cell>
          <cell r="S9">
            <v>693236300</v>
          </cell>
          <cell r="T9">
            <v>721331500</v>
          </cell>
          <cell r="U9">
            <v>721745900</v>
          </cell>
          <cell r="V9">
            <v>724259900</v>
          </cell>
          <cell r="W9">
            <v>724674300</v>
          </cell>
        </row>
        <row r="10">
          <cell r="L10">
            <v>71101</v>
          </cell>
          <cell r="M10">
            <v>1097004600</v>
          </cell>
          <cell r="N10">
            <v>979541000</v>
          </cell>
          <cell r="O10">
            <v>1081192100</v>
          </cell>
          <cell r="P10">
            <v>1068927900</v>
          </cell>
          <cell r="Q10">
            <v>1102505200</v>
          </cell>
          <cell r="R10">
            <v>1080882900</v>
          </cell>
          <cell r="S10">
            <v>1140703200</v>
          </cell>
          <cell r="T10">
            <v>1125190800</v>
          </cell>
          <cell r="U10">
            <v>1088942900</v>
          </cell>
          <cell r="V10">
            <v>1124674500</v>
          </cell>
          <cell r="W10">
            <v>1097430400</v>
          </cell>
        </row>
        <row r="11">
          <cell r="L11">
            <v>71102</v>
          </cell>
          <cell r="M11">
            <v>854432400</v>
          </cell>
          <cell r="N11">
            <v>766016600</v>
          </cell>
          <cell r="O11">
            <v>846672400</v>
          </cell>
          <cell r="P11">
            <v>833316400</v>
          </cell>
          <cell r="Q11">
            <v>861705200</v>
          </cell>
          <cell r="R11">
            <v>839888400</v>
          </cell>
          <cell r="S11">
            <v>881945800</v>
          </cell>
          <cell r="T11">
            <v>933931000</v>
          </cell>
          <cell r="U11">
            <v>904100000</v>
          </cell>
          <cell r="V11">
            <v>924330000</v>
          </cell>
          <cell r="W11">
            <v>903196000</v>
          </cell>
        </row>
        <row r="12">
          <cell r="L12">
            <v>71103</v>
          </cell>
          <cell r="M12">
            <v>792314500</v>
          </cell>
          <cell r="N12">
            <v>771354300</v>
          </cell>
          <cell r="O12">
            <v>860684500</v>
          </cell>
          <cell r="P12">
            <v>851909700</v>
          </cell>
          <cell r="Q12">
            <v>856326400</v>
          </cell>
          <cell r="R12">
            <v>711373900</v>
          </cell>
          <cell r="S12">
            <v>811922700</v>
          </cell>
          <cell r="T12">
            <v>904248400</v>
          </cell>
          <cell r="U12">
            <v>906986300</v>
          </cell>
          <cell r="V12">
            <v>910647200</v>
          </cell>
          <cell r="W12">
            <v>914199900</v>
          </cell>
        </row>
        <row r="13">
          <cell r="L13">
            <v>71104</v>
          </cell>
          <cell r="M13">
            <v>2498541600</v>
          </cell>
          <cell r="N13">
            <v>2496669400</v>
          </cell>
          <cell r="O13">
            <v>2401124200</v>
          </cell>
          <cell r="P13">
            <v>2436074800</v>
          </cell>
          <cell r="Q13">
            <v>2504990900</v>
          </cell>
          <cell r="R13">
            <v>2595182300</v>
          </cell>
          <cell r="S13">
            <v>2839574100</v>
          </cell>
          <cell r="T13">
            <v>2448339500</v>
          </cell>
          <cell r="U13">
            <v>2501639900</v>
          </cell>
          <cell r="V13">
            <v>2869750900</v>
          </cell>
          <cell r="W13">
            <v>2462064400</v>
          </cell>
        </row>
        <row r="14">
          <cell r="L14">
            <v>71105</v>
          </cell>
          <cell r="M14">
            <v>946440400</v>
          </cell>
          <cell r="N14">
            <v>946440400</v>
          </cell>
          <cell r="O14">
            <v>946440400</v>
          </cell>
          <cell r="P14">
            <v>946440400</v>
          </cell>
          <cell r="Q14">
            <v>946440400</v>
          </cell>
          <cell r="R14">
            <v>946440400</v>
          </cell>
          <cell r="S14">
            <v>946440400</v>
          </cell>
          <cell r="T14">
            <v>946440400</v>
          </cell>
          <cell r="U14">
            <v>946440400</v>
          </cell>
          <cell r="V14">
            <v>946440400</v>
          </cell>
          <cell r="W14">
            <v>946440400</v>
          </cell>
        </row>
        <row r="15">
          <cell r="L15">
            <v>71107</v>
          </cell>
          <cell r="M15">
            <v>408235500</v>
          </cell>
          <cell r="N15">
            <v>408235500</v>
          </cell>
          <cell r="O15">
            <v>408235500</v>
          </cell>
          <cell r="P15">
            <v>408235500</v>
          </cell>
          <cell r="Q15">
            <v>408235500</v>
          </cell>
          <cell r="R15">
            <v>408235500</v>
          </cell>
          <cell r="S15">
            <v>408235500</v>
          </cell>
          <cell r="T15">
            <v>374735500</v>
          </cell>
          <cell r="U15">
            <v>374735500</v>
          </cell>
          <cell r="V15">
            <v>374735500</v>
          </cell>
          <cell r="W15">
            <v>374735500</v>
          </cell>
        </row>
        <row r="16">
          <cell r="L16">
            <v>71112</v>
          </cell>
          <cell r="M16">
            <v>344169600</v>
          </cell>
          <cell r="N16">
            <v>320784300</v>
          </cell>
          <cell r="O16">
            <v>384271500</v>
          </cell>
          <cell r="P16">
            <v>374288700</v>
          </cell>
          <cell r="Q16">
            <v>383386200</v>
          </cell>
          <cell r="R16">
            <v>355162800</v>
          </cell>
          <cell r="S16">
            <v>386960700</v>
          </cell>
          <cell r="T16">
            <v>423429200</v>
          </cell>
          <cell r="U16">
            <v>399094100</v>
          </cell>
          <cell r="V16">
            <v>432144600</v>
          </cell>
          <cell r="W16">
            <v>396454900</v>
          </cell>
        </row>
        <row r="17">
          <cell r="L17">
            <v>71113</v>
          </cell>
          <cell r="M17">
            <v>39907600</v>
          </cell>
          <cell r="N17">
            <v>71085500</v>
          </cell>
          <cell r="O17">
            <v>127953800</v>
          </cell>
          <cell r="P17">
            <v>120970000</v>
          </cell>
          <cell r="Q17">
            <v>98771400</v>
          </cell>
          <cell r="R17">
            <v>29930700</v>
          </cell>
          <cell r="S17">
            <v>173348800</v>
          </cell>
          <cell r="T17">
            <v>319011600</v>
          </cell>
          <cell r="U17">
            <v>295565900</v>
          </cell>
          <cell r="V17">
            <v>217746000</v>
          </cell>
          <cell r="W17">
            <v>91787500</v>
          </cell>
        </row>
        <row r="18">
          <cell r="L18">
            <v>71114</v>
          </cell>
          <cell r="M18">
            <v>14491400</v>
          </cell>
          <cell r="N18">
            <v>25812800</v>
          </cell>
          <cell r="O18">
            <v>46463100</v>
          </cell>
          <cell r="P18">
            <v>43927100</v>
          </cell>
          <cell r="Q18">
            <v>35866200</v>
          </cell>
          <cell r="R18">
            <v>10868600</v>
          </cell>
          <cell r="S18">
            <v>62947100</v>
          </cell>
          <cell r="T18">
            <v>115840700</v>
          </cell>
          <cell r="U18">
            <v>107327000</v>
          </cell>
          <cell r="V18">
            <v>79068700</v>
          </cell>
          <cell r="W18">
            <v>33330200</v>
          </cell>
        </row>
        <row r="19">
          <cell r="L19">
            <v>71199</v>
          </cell>
          <cell r="M19">
            <v>214511400</v>
          </cell>
          <cell r="N19">
            <v>214511400</v>
          </cell>
          <cell r="O19">
            <v>214511400</v>
          </cell>
          <cell r="P19">
            <v>214511400</v>
          </cell>
          <cell r="Q19">
            <v>214511400</v>
          </cell>
          <cell r="R19">
            <v>214511400</v>
          </cell>
          <cell r="S19">
            <v>214511400</v>
          </cell>
          <cell r="T19">
            <v>214511400</v>
          </cell>
          <cell r="U19">
            <v>214511400</v>
          </cell>
          <cell r="V19">
            <v>214511400</v>
          </cell>
          <cell r="W19">
            <v>214511400</v>
          </cell>
        </row>
        <row r="20">
          <cell r="L20">
            <v>71201</v>
          </cell>
          <cell r="M20">
            <v>975012900</v>
          </cell>
          <cell r="N20">
            <v>948111000</v>
          </cell>
          <cell r="O20">
            <v>1090278100</v>
          </cell>
          <cell r="P20">
            <v>1046102000</v>
          </cell>
          <cell r="Q20">
            <v>1053975700</v>
          </cell>
          <cell r="R20">
            <v>1057376200</v>
          </cell>
          <cell r="S20">
            <v>1048369900</v>
          </cell>
          <cell r="T20">
            <v>1063189000</v>
          </cell>
          <cell r="U20">
            <v>1052636900</v>
          </cell>
          <cell r="V20">
            <v>1016238500</v>
          </cell>
          <cell r="W20">
            <v>1031608900</v>
          </cell>
        </row>
        <row r="21">
          <cell r="L21">
            <v>71202</v>
          </cell>
          <cell r="M21">
            <v>952859900</v>
          </cell>
          <cell r="N21">
            <v>1074592200</v>
          </cell>
          <cell r="O21">
            <v>1255279600</v>
          </cell>
          <cell r="P21">
            <v>1190606500</v>
          </cell>
          <cell r="Q21">
            <v>1195962300</v>
          </cell>
          <cell r="R21">
            <v>1224552700</v>
          </cell>
          <cell r="S21">
            <v>1099985600</v>
          </cell>
          <cell r="T21">
            <v>1184649600</v>
          </cell>
          <cell r="U21">
            <v>1232203000</v>
          </cell>
          <cell r="V21">
            <v>1100948700</v>
          </cell>
          <cell r="W21">
            <v>1162722400</v>
          </cell>
        </row>
        <row r="22">
          <cell r="L22">
            <v>71203</v>
          </cell>
          <cell r="M22">
            <v>533624400</v>
          </cell>
          <cell r="N22">
            <v>487407100</v>
          </cell>
          <cell r="O22">
            <v>533624400</v>
          </cell>
          <cell r="P22">
            <v>460317100</v>
          </cell>
          <cell r="Q22">
            <v>475636400</v>
          </cell>
          <cell r="R22">
            <v>460317100</v>
          </cell>
          <cell r="S22">
            <v>475636400</v>
          </cell>
          <cell r="T22">
            <v>475237400</v>
          </cell>
          <cell r="U22">
            <v>459658200</v>
          </cell>
          <cell r="V22">
            <v>475636400</v>
          </cell>
          <cell r="W22">
            <v>488652200</v>
          </cell>
        </row>
        <row r="23">
          <cell r="L23">
            <v>71204</v>
          </cell>
          <cell r="M23">
            <v>4676000</v>
          </cell>
          <cell r="N23">
            <v>4676000</v>
          </cell>
          <cell r="O23">
            <v>4676000</v>
          </cell>
          <cell r="P23">
            <v>4676000</v>
          </cell>
          <cell r="Q23">
            <v>4676000</v>
          </cell>
          <cell r="R23">
            <v>4676000</v>
          </cell>
          <cell r="S23">
            <v>4676000</v>
          </cell>
          <cell r="T23">
            <v>4676000</v>
          </cell>
          <cell r="U23">
            <v>4676000</v>
          </cell>
          <cell r="V23">
            <v>4676000</v>
          </cell>
          <cell r="W23">
            <v>4676000</v>
          </cell>
        </row>
        <row r="24">
          <cell r="L24">
            <v>71207</v>
          </cell>
          <cell r="M24">
            <v>9817886600</v>
          </cell>
          <cell r="N24">
            <v>9582616300</v>
          </cell>
          <cell r="O24">
            <v>11001906500</v>
          </cell>
          <cell r="P24">
            <v>10837630500</v>
          </cell>
          <cell r="Q24">
            <v>10937612000</v>
          </cell>
          <cell r="R24">
            <v>8283328600</v>
          </cell>
          <cell r="S24">
            <v>10309125300</v>
          </cell>
          <cell r="T24">
            <v>10793041500</v>
          </cell>
          <cell r="U24">
            <v>10822353500</v>
          </cell>
          <cell r="V24">
            <v>10872059200</v>
          </cell>
          <cell r="W24">
            <v>12118657700</v>
          </cell>
        </row>
        <row r="25">
          <cell r="L25">
            <v>71208</v>
          </cell>
          <cell r="M25">
            <v>428878800</v>
          </cell>
          <cell r="N25">
            <v>389526600</v>
          </cell>
          <cell r="O25">
            <v>431053300</v>
          </cell>
          <cell r="P25">
            <v>423623100</v>
          </cell>
          <cell r="Q25">
            <v>434888600</v>
          </cell>
          <cell r="R25">
            <v>414926200</v>
          </cell>
          <cell r="S25">
            <v>445047400</v>
          </cell>
          <cell r="T25">
            <v>443062100</v>
          </cell>
          <cell r="U25">
            <v>430730100</v>
          </cell>
          <cell r="V25">
            <v>440377600</v>
          </cell>
          <cell r="W25">
            <v>433550900</v>
          </cell>
        </row>
        <row r="26">
          <cell r="L26">
            <v>71209</v>
          </cell>
          <cell r="M26">
            <v>39340200</v>
          </cell>
          <cell r="N26">
            <v>35055400</v>
          </cell>
          <cell r="O26">
            <v>38780300</v>
          </cell>
          <cell r="P26">
            <v>38186100</v>
          </cell>
          <cell r="Q26">
            <v>39239600</v>
          </cell>
          <cell r="R26">
            <v>38886400</v>
          </cell>
          <cell r="S26">
            <v>40534100</v>
          </cell>
          <cell r="T26">
            <v>39811200</v>
          </cell>
          <cell r="U26">
            <v>38492000</v>
          </cell>
          <cell r="V26">
            <v>39694000</v>
          </cell>
          <cell r="W26">
            <v>38772900</v>
          </cell>
        </row>
        <row r="27">
          <cell r="L27">
            <v>71210</v>
          </cell>
          <cell r="M27">
            <v>545900000</v>
          </cell>
          <cell r="N27">
            <v>545900000</v>
          </cell>
          <cell r="O27">
            <v>545900000</v>
          </cell>
          <cell r="P27">
            <v>586800000</v>
          </cell>
          <cell r="Q27">
            <v>586800000</v>
          </cell>
          <cell r="R27">
            <v>586800000</v>
          </cell>
          <cell r="S27">
            <v>586800000</v>
          </cell>
          <cell r="T27">
            <v>586800000</v>
          </cell>
          <cell r="U27">
            <v>586800000</v>
          </cell>
          <cell r="V27">
            <v>586800000</v>
          </cell>
          <cell r="W27">
            <v>586800000</v>
          </cell>
        </row>
        <row r="28">
          <cell r="L28">
            <v>71211</v>
          </cell>
          <cell r="M28">
            <v>1062005800</v>
          </cell>
          <cell r="N28">
            <v>1064603500</v>
          </cell>
          <cell r="O28">
            <v>1081860500</v>
          </cell>
          <cell r="P28">
            <v>1081170700</v>
          </cell>
          <cell r="Q28">
            <v>1082338800</v>
          </cell>
          <cell r="R28">
            <v>1086039200</v>
          </cell>
          <cell r="S28">
            <v>1080487100</v>
          </cell>
          <cell r="T28">
            <v>1092318100</v>
          </cell>
          <cell r="U28">
            <v>1085528000</v>
          </cell>
          <cell r="V28">
            <v>1083764600</v>
          </cell>
          <cell r="W28">
            <v>1079935900</v>
          </cell>
        </row>
        <row r="29">
          <cell r="L29">
            <v>71250</v>
          </cell>
          <cell r="M29">
            <v>735186200</v>
          </cell>
          <cell r="N29">
            <v>656454700</v>
          </cell>
          <cell r="O29">
            <v>725623800</v>
          </cell>
          <cell r="P29">
            <v>714307800</v>
          </cell>
          <cell r="Q29">
            <v>734603100</v>
          </cell>
          <cell r="R29">
            <v>726765300</v>
          </cell>
          <cell r="S29">
            <v>757385700</v>
          </cell>
          <cell r="T29">
            <v>746157000</v>
          </cell>
          <cell r="U29">
            <v>720896600</v>
          </cell>
          <cell r="V29">
            <v>741357800</v>
          </cell>
          <cell r="W29">
            <v>724929100</v>
          </cell>
        </row>
        <row r="30">
          <cell r="L30">
            <v>71301</v>
          </cell>
          <cell r="M30">
            <v>194000000</v>
          </cell>
          <cell r="N30">
            <v>194000000</v>
          </cell>
          <cell r="O30">
            <v>194000000</v>
          </cell>
          <cell r="P30">
            <v>194000000</v>
          </cell>
          <cell r="Q30">
            <v>194000000</v>
          </cell>
          <cell r="R30">
            <v>194000000</v>
          </cell>
          <cell r="S30">
            <v>194000000</v>
          </cell>
          <cell r="T30">
            <v>194000000</v>
          </cell>
          <cell r="U30">
            <v>194000000</v>
          </cell>
          <cell r="V30">
            <v>194000000</v>
          </cell>
          <cell r="W30">
            <v>194000000</v>
          </cell>
        </row>
        <row r="31">
          <cell r="L31">
            <v>71302</v>
          </cell>
          <cell r="M31">
            <v>10000000</v>
          </cell>
          <cell r="N31">
            <v>10000000</v>
          </cell>
          <cell r="O31">
            <v>10000000</v>
          </cell>
          <cell r="P31">
            <v>10000000</v>
          </cell>
          <cell r="Q31">
            <v>10000000</v>
          </cell>
          <cell r="R31">
            <v>10000000</v>
          </cell>
          <cell r="S31">
            <v>10000000</v>
          </cell>
          <cell r="T31">
            <v>10000000</v>
          </cell>
          <cell r="U31">
            <v>10000000</v>
          </cell>
          <cell r="V31">
            <v>10000000</v>
          </cell>
          <cell r="W31">
            <v>10000000</v>
          </cell>
        </row>
        <row r="32">
          <cell r="L32">
            <v>71303</v>
          </cell>
          <cell r="M32">
            <v>76000000</v>
          </cell>
          <cell r="N32">
            <v>76000000</v>
          </cell>
          <cell r="O32">
            <v>76000000</v>
          </cell>
          <cell r="P32">
            <v>76000000</v>
          </cell>
          <cell r="Q32">
            <v>76000000</v>
          </cell>
          <cell r="R32">
            <v>76000000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L33">
            <v>71304</v>
          </cell>
          <cell r="M33">
            <v>29888500</v>
          </cell>
          <cell r="N33">
            <v>29888500</v>
          </cell>
          <cell r="O33">
            <v>29888500</v>
          </cell>
          <cell r="P33">
            <v>29888500</v>
          </cell>
          <cell r="Q33">
            <v>29888500</v>
          </cell>
          <cell r="R33">
            <v>29888500</v>
          </cell>
          <cell r="S33">
            <v>29888500</v>
          </cell>
          <cell r="T33">
            <v>29888500</v>
          </cell>
          <cell r="U33">
            <v>29888500</v>
          </cell>
          <cell r="V33">
            <v>29888500</v>
          </cell>
          <cell r="W33">
            <v>29888500</v>
          </cell>
        </row>
        <row r="34">
          <cell r="L34">
            <v>71305</v>
          </cell>
          <cell r="M34">
            <v>97233000</v>
          </cell>
          <cell r="N34">
            <v>97233000</v>
          </cell>
          <cell r="O34">
            <v>97233000</v>
          </cell>
          <cell r="P34">
            <v>97233000</v>
          </cell>
          <cell r="Q34">
            <v>97233000</v>
          </cell>
          <cell r="R34">
            <v>97233000</v>
          </cell>
          <cell r="S34">
            <v>97233000</v>
          </cell>
          <cell r="T34">
            <v>97233000</v>
          </cell>
          <cell r="U34">
            <v>97233000</v>
          </cell>
          <cell r="V34">
            <v>97233000</v>
          </cell>
          <cell r="W34">
            <v>97233000</v>
          </cell>
        </row>
        <row r="35">
          <cell r="L35">
            <v>71306</v>
          </cell>
          <cell r="M35">
            <v>56700000</v>
          </cell>
          <cell r="N35">
            <v>56700000</v>
          </cell>
          <cell r="O35">
            <v>56700000</v>
          </cell>
          <cell r="P35">
            <v>56700000</v>
          </cell>
          <cell r="Q35">
            <v>56700000</v>
          </cell>
          <cell r="R35">
            <v>56700000</v>
          </cell>
          <cell r="S35">
            <v>56700000</v>
          </cell>
          <cell r="T35">
            <v>56700000</v>
          </cell>
          <cell r="U35">
            <v>56700000</v>
          </cell>
          <cell r="V35">
            <v>56700000</v>
          </cell>
          <cell r="W35">
            <v>56700000</v>
          </cell>
        </row>
        <row r="36">
          <cell r="L36">
            <v>71399</v>
          </cell>
          <cell r="M36">
            <v>564440000</v>
          </cell>
          <cell r="N36">
            <v>489440000</v>
          </cell>
          <cell r="O36">
            <v>489440000</v>
          </cell>
          <cell r="P36">
            <v>489440000</v>
          </cell>
          <cell r="Q36">
            <v>489440000</v>
          </cell>
          <cell r="R36">
            <v>564440000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</row>
        <row r="37">
          <cell r="L37">
            <v>72102</v>
          </cell>
          <cell r="M37">
            <v>13937500</v>
          </cell>
          <cell r="N37">
            <v>91437500</v>
          </cell>
          <cell r="O37">
            <v>28937500</v>
          </cell>
          <cell r="P37">
            <v>4437500</v>
          </cell>
          <cell r="Q37">
            <v>13937500</v>
          </cell>
          <cell r="R37">
            <v>6937500</v>
          </cell>
          <cell r="S37">
            <v>8937500</v>
          </cell>
          <cell r="T37">
            <v>4437500</v>
          </cell>
          <cell r="U37">
            <v>13937500</v>
          </cell>
          <cell r="V37">
            <v>24437500</v>
          </cell>
          <cell r="W37">
            <v>6937500</v>
          </cell>
        </row>
        <row r="38">
          <cell r="L38">
            <v>72103</v>
          </cell>
          <cell r="M38">
            <v>5000000</v>
          </cell>
          <cell r="N38">
            <v>0</v>
          </cell>
          <cell r="O38">
            <v>0</v>
          </cell>
          <cell r="P38">
            <v>5000000</v>
          </cell>
          <cell r="Q38">
            <v>0</v>
          </cell>
          <cell r="R38">
            <v>0</v>
          </cell>
          <cell r="S38">
            <v>5000000</v>
          </cell>
          <cell r="T38">
            <v>0</v>
          </cell>
          <cell r="U38">
            <v>0</v>
          </cell>
          <cell r="V38">
            <v>5000000</v>
          </cell>
          <cell r="W38">
            <v>0</v>
          </cell>
        </row>
        <row r="39">
          <cell r="L39">
            <v>73101</v>
          </cell>
          <cell r="M39">
            <v>9072098300</v>
          </cell>
          <cell r="N39">
            <v>9072098300</v>
          </cell>
          <cell r="O39">
            <v>9222726800</v>
          </cell>
          <cell r="P39">
            <v>9222726800</v>
          </cell>
          <cell r="Q39">
            <v>9222726800</v>
          </cell>
          <cell r="R39">
            <v>9222726800</v>
          </cell>
          <cell r="S39">
            <v>9222726800</v>
          </cell>
          <cell r="T39">
            <v>9222726800</v>
          </cell>
          <cell r="U39">
            <v>9222726800</v>
          </cell>
          <cell r="V39">
            <v>9222726800</v>
          </cell>
          <cell r="W39">
            <v>9222726800</v>
          </cell>
        </row>
        <row r="40">
          <cell r="L40">
            <v>73102</v>
          </cell>
          <cell r="M40">
            <v>645927200</v>
          </cell>
          <cell r="N40">
            <v>645927200</v>
          </cell>
          <cell r="O40">
            <v>645927200</v>
          </cell>
          <cell r="P40">
            <v>645927200</v>
          </cell>
          <cell r="Q40">
            <v>645927200</v>
          </cell>
          <cell r="R40">
            <v>645927200</v>
          </cell>
          <cell r="S40">
            <v>645927200</v>
          </cell>
          <cell r="T40">
            <v>645927200</v>
          </cell>
          <cell r="U40">
            <v>645927200</v>
          </cell>
          <cell r="V40">
            <v>645927200</v>
          </cell>
          <cell r="W40">
            <v>645927200</v>
          </cell>
        </row>
        <row r="41">
          <cell r="L41">
            <v>73103</v>
          </cell>
          <cell r="M41">
            <v>35341500</v>
          </cell>
          <cell r="N41">
            <v>35341500</v>
          </cell>
          <cell r="O41">
            <v>35341500</v>
          </cell>
          <cell r="P41">
            <v>35341500</v>
          </cell>
          <cell r="Q41">
            <v>35341500</v>
          </cell>
          <cell r="R41">
            <v>35341500</v>
          </cell>
          <cell r="S41">
            <v>35341500</v>
          </cell>
          <cell r="T41">
            <v>35341500</v>
          </cell>
          <cell r="U41">
            <v>35341500</v>
          </cell>
          <cell r="V41">
            <v>35341500</v>
          </cell>
          <cell r="W41">
            <v>35341500</v>
          </cell>
        </row>
        <row r="42">
          <cell r="L42">
            <v>73104</v>
          </cell>
          <cell r="M42">
            <v>97129700</v>
          </cell>
          <cell r="N42">
            <v>97129700</v>
          </cell>
          <cell r="O42">
            <v>98629700</v>
          </cell>
          <cell r="P42">
            <v>98629700</v>
          </cell>
          <cell r="Q42">
            <v>98629700</v>
          </cell>
          <cell r="R42">
            <v>98629700</v>
          </cell>
          <cell r="S42">
            <v>98629700</v>
          </cell>
          <cell r="T42">
            <v>98629700</v>
          </cell>
          <cell r="U42">
            <v>98629700</v>
          </cell>
          <cell r="V42">
            <v>98629700</v>
          </cell>
          <cell r="W42">
            <v>98629700</v>
          </cell>
        </row>
        <row r="43">
          <cell r="L43">
            <v>73105</v>
          </cell>
          <cell r="M43">
            <v>8662500</v>
          </cell>
          <cell r="N43">
            <v>8662500</v>
          </cell>
          <cell r="O43">
            <v>9787400</v>
          </cell>
          <cell r="P43">
            <v>9787400</v>
          </cell>
          <cell r="Q43">
            <v>9787400</v>
          </cell>
          <cell r="R43">
            <v>9787400</v>
          </cell>
          <cell r="S43">
            <v>9787400</v>
          </cell>
          <cell r="T43">
            <v>9787400</v>
          </cell>
          <cell r="U43">
            <v>9787400</v>
          </cell>
          <cell r="V43">
            <v>9787400</v>
          </cell>
          <cell r="W43">
            <v>9787400</v>
          </cell>
        </row>
        <row r="44">
          <cell r="L44">
            <v>73107</v>
          </cell>
          <cell r="M44">
            <v>389937700</v>
          </cell>
          <cell r="N44">
            <v>389937700</v>
          </cell>
          <cell r="O44">
            <v>396082000</v>
          </cell>
          <cell r="P44">
            <v>396082000</v>
          </cell>
          <cell r="Q44">
            <v>396082000</v>
          </cell>
          <cell r="R44">
            <v>396082000</v>
          </cell>
          <cell r="S44">
            <v>396082000</v>
          </cell>
          <cell r="T44">
            <v>396082000</v>
          </cell>
          <cell r="U44">
            <v>396082000</v>
          </cell>
          <cell r="V44">
            <v>396082000</v>
          </cell>
          <cell r="W44">
            <v>396082000</v>
          </cell>
        </row>
        <row r="45">
          <cell r="L45">
            <v>73108</v>
          </cell>
          <cell r="M45">
            <v>218282800</v>
          </cell>
          <cell r="N45">
            <v>218282800</v>
          </cell>
          <cell r="O45">
            <v>218282800</v>
          </cell>
          <cell r="P45">
            <v>218282800</v>
          </cell>
          <cell r="Q45">
            <v>218282800</v>
          </cell>
          <cell r="R45">
            <v>218282800</v>
          </cell>
          <cell r="S45">
            <v>218282800</v>
          </cell>
          <cell r="T45">
            <v>218282800</v>
          </cell>
          <cell r="U45">
            <v>218282800</v>
          </cell>
          <cell r="V45">
            <v>218282800</v>
          </cell>
          <cell r="W45">
            <v>218282800</v>
          </cell>
        </row>
        <row r="46">
          <cell r="L46">
            <v>73109</v>
          </cell>
          <cell r="M46">
            <v>8750000</v>
          </cell>
          <cell r="N46">
            <v>8750000</v>
          </cell>
          <cell r="O46">
            <v>8750000</v>
          </cell>
          <cell r="P46">
            <v>8750000</v>
          </cell>
          <cell r="Q46">
            <v>8750000</v>
          </cell>
          <cell r="R46">
            <v>8750000</v>
          </cell>
          <cell r="S46">
            <v>8750000</v>
          </cell>
          <cell r="T46">
            <v>8750000</v>
          </cell>
          <cell r="U46">
            <v>8750000</v>
          </cell>
          <cell r="V46">
            <v>8750000</v>
          </cell>
          <cell r="W46">
            <v>8750000</v>
          </cell>
        </row>
        <row r="47">
          <cell r="L47">
            <v>73112</v>
          </cell>
          <cell r="M47">
            <v>215710500</v>
          </cell>
          <cell r="N47">
            <v>313612800</v>
          </cell>
          <cell r="O47">
            <v>256402300</v>
          </cell>
          <cell r="P47">
            <v>379806300</v>
          </cell>
          <cell r="Q47">
            <v>247825100</v>
          </cell>
          <cell r="R47">
            <v>337830800</v>
          </cell>
          <cell r="S47">
            <v>486742400</v>
          </cell>
          <cell r="T47">
            <v>352951800</v>
          </cell>
          <cell r="U47">
            <v>467225400</v>
          </cell>
          <cell r="V47">
            <v>995568000</v>
          </cell>
          <cell r="W47">
            <v>527400800</v>
          </cell>
        </row>
        <row r="48">
          <cell r="L48">
            <v>73113</v>
          </cell>
          <cell r="M48">
            <v>1421941300</v>
          </cell>
          <cell r="N48">
            <v>1421941300</v>
          </cell>
          <cell r="O48">
            <v>1449071200</v>
          </cell>
          <cell r="P48">
            <v>1449071200</v>
          </cell>
          <cell r="Q48">
            <v>1449071200</v>
          </cell>
          <cell r="R48">
            <v>1449071200</v>
          </cell>
          <cell r="S48">
            <v>1449071200</v>
          </cell>
          <cell r="T48">
            <v>1449071200</v>
          </cell>
          <cell r="U48">
            <v>1449071200</v>
          </cell>
          <cell r="V48">
            <v>1449071200</v>
          </cell>
          <cell r="W48">
            <v>1449071200</v>
          </cell>
        </row>
        <row r="49">
          <cell r="L49">
            <v>73114</v>
          </cell>
          <cell r="M49">
            <v>21035500</v>
          </cell>
          <cell r="N49">
            <v>21035500</v>
          </cell>
          <cell r="O49">
            <v>21260500</v>
          </cell>
          <cell r="P49">
            <v>21260500</v>
          </cell>
          <cell r="Q49">
            <v>21260500</v>
          </cell>
          <cell r="R49">
            <v>21260500</v>
          </cell>
          <cell r="S49">
            <v>21260500</v>
          </cell>
          <cell r="T49">
            <v>21260500</v>
          </cell>
          <cell r="U49">
            <v>21260500</v>
          </cell>
          <cell r="V49">
            <v>21260500</v>
          </cell>
          <cell r="W49">
            <v>21260500</v>
          </cell>
        </row>
        <row r="50">
          <cell r="L50">
            <v>73116</v>
          </cell>
          <cell r="M50">
            <v>368903300</v>
          </cell>
          <cell r="N50">
            <v>368903300</v>
          </cell>
          <cell r="O50">
            <v>380346300</v>
          </cell>
          <cell r="P50">
            <v>380346300</v>
          </cell>
          <cell r="Q50">
            <v>380346300</v>
          </cell>
          <cell r="R50">
            <v>380346300</v>
          </cell>
          <cell r="S50">
            <v>380346300</v>
          </cell>
          <cell r="T50">
            <v>380346300</v>
          </cell>
          <cell r="U50">
            <v>380346300</v>
          </cell>
          <cell r="V50">
            <v>380346300</v>
          </cell>
          <cell r="W50">
            <v>380346300</v>
          </cell>
        </row>
        <row r="51">
          <cell r="L51">
            <v>73117</v>
          </cell>
          <cell r="M51">
            <v>688504500</v>
          </cell>
          <cell r="N51">
            <v>688504500</v>
          </cell>
          <cell r="O51">
            <v>698851500</v>
          </cell>
          <cell r="P51">
            <v>698851500</v>
          </cell>
          <cell r="Q51">
            <v>698851500</v>
          </cell>
          <cell r="R51">
            <v>698851500</v>
          </cell>
          <cell r="S51">
            <v>698851500</v>
          </cell>
          <cell r="T51">
            <v>698851500</v>
          </cell>
          <cell r="U51">
            <v>698851500</v>
          </cell>
          <cell r="V51">
            <v>698851500</v>
          </cell>
          <cell r="W51">
            <v>698851500</v>
          </cell>
        </row>
        <row r="52">
          <cell r="L52">
            <v>73119</v>
          </cell>
          <cell r="M52">
            <v>29389000</v>
          </cell>
          <cell r="N52">
            <v>42157000</v>
          </cell>
          <cell r="O52">
            <v>31171000</v>
          </cell>
          <cell r="P52">
            <v>57419000</v>
          </cell>
          <cell r="Q52">
            <v>31171000</v>
          </cell>
          <cell r="R52">
            <v>35341000</v>
          </cell>
          <cell r="S52">
            <v>31171000</v>
          </cell>
          <cell r="T52">
            <v>31171000</v>
          </cell>
          <cell r="U52">
            <v>30313000</v>
          </cell>
          <cell r="V52">
            <v>33559000</v>
          </cell>
          <cell r="W52">
            <v>30313000</v>
          </cell>
        </row>
        <row r="53">
          <cell r="L53">
            <v>73120</v>
          </cell>
          <cell r="M53">
            <v>505036200</v>
          </cell>
          <cell r="N53">
            <v>505036200</v>
          </cell>
          <cell r="O53">
            <v>62500</v>
          </cell>
          <cell r="P53">
            <v>252518100</v>
          </cell>
          <cell r="Q53">
            <v>505036200</v>
          </cell>
          <cell r="R53">
            <v>757554100</v>
          </cell>
          <cell r="S53">
            <v>1514173400</v>
          </cell>
          <cell r="T53">
            <v>935200</v>
          </cell>
          <cell r="U53">
            <v>253141600</v>
          </cell>
          <cell r="V53">
            <v>505347900</v>
          </cell>
          <cell r="W53">
            <v>935200</v>
          </cell>
        </row>
        <row r="54">
          <cell r="L54">
            <v>73121</v>
          </cell>
          <cell r="M54">
            <v>5083400</v>
          </cell>
          <cell r="N54">
            <v>5083400</v>
          </cell>
          <cell r="O54">
            <v>5083400</v>
          </cell>
          <cell r="P54">
            <v>5083400</v>
          </cell>
          <cell r="Q54">
            <v>5083400</v>
          </cell>
          <cell r="R54">
            <v>5083400</v>
          </cell>
          <cell r="S54">
            <v>5083400</v>
          </cell>
          <cell r="T54">
            <v>5083400</v>
          </cell>
          <cell r="U54">
            <v>5083400</v>
          </cell>
          <cell r="V54">
            <v>5083400</v>
          </cell>
          <cell r="W54">
            <v>5083400</v>
          </cell>
        </row>
        <row r="55">
          <cell r="L55">
            <v>73122</v>
          </cell>
          <cell r="M55">
            <v>1049200</v>
          </cell>
          <cell r="N55">
            <v>1049200</v>
          </cell>
          <cell r="O55">
            <v>1049200</v>
          </cell>
          <cell r="P55">
            <v>1049200</v>
          </cell>
          <cell r="Q55">
            <v>1049200</v>
          </cell>
          <cell r="R55">
            <v>1049200</v>
          </cell>
          <cell r="S55">
            <v>1049200</v>
          </cell>
          <cell r="T55">
            <v>1049200</v>
          </cell>
          <cell r="U55">
            <v>1049200</v>
          </cell>
          <cell r="V55">
            <v>1049200</v>
          </cell>
          <cell r="W55">
            <v>1049200</v>
          </cell>
        </row>
        <row r="56">
          <cell r="L56">
            <v>73123</v>
          </cell>
          <cell r="M56">
            <v>205087400</v>
          </cell>
          <cell r="N56">
            <v>205087400</v>
          </cell>
          <cell r="O56">
            <v>208474400</v>
          </cell>
          <cell r="P56">
            <v>208474400</v>
          </cell>
          <cell r="Q56">
            <v>208474400</v>
          </cell>
          <cell r="R56">
            <v>208474400</v>
          </cell>
          <cell r="S56">
            <v>208474400</v>
          </cell>
          <cell r="T56">
            <v>208474400</v>
          </cell>
          <cell r="U56">
            <v>208474400</v>
          </cell>
          <cell r="V56">
            <v>208474400</v>
          </cell>
          <cell r="W56">
            <v>208474400</v>
          </cell>
        </row>
        <row r="57">
          <cell r="L57">
            <v>73124</v>
          </cell>
          <cell r="M57">
            <v>143633800</v>
          </cell>
          <cell r="N57">
            <v>143633800</v>
          </cell>
          <cell r="O57">
            <v>145755400</v>
          </cell>
          <cell r="P57">
            <v>145755400</v>
          </cell>
          <cell r="Q57">
            <v>145755400</v>
          </cell>
          <cell r="R57">
            <v>145755400</v>
          </cell>
          <cell r="S57">
            <v>145755400</v>
          </cell>
          <cell r="T57">
            <v>145755400</v>
          </cell>
          <cell r="U57">
            <v>145755400</v>
          </cell>
          <cell r="V57">
            <v>145755400</v>
          </cell>
          <cell r="W57">
            <v>145755400</v>
          </cell>
        </row>
        <row r="58">
          <cell r="L58">
            <v>73199</v>
          </cell>
          <cell r="M58">
            <v>3500000</v>
          </cell>
          <cell r="N58">
            <v>3500000</v>
          </cell>
          <cell r="O58">
            <v>3500000</v>
          </cell>
          <cell r="P58">
            <v>3500000</v>
          </cell>
          <cell r="Q58">
            <v>3500000</v>
          </cell>
          <cell r="R58">
            <v>3500000</v>
          </cell>
          <cell r="S58">
            <v>3500000</v>
          </cell>
          <cell r="T58">
            <v>3500000</v>
          </cell>
          <cell r="U58">
            <v>3500000</v>
          </cell>
          <cell r="V58">
            <v>3500000</v>
          </cell>
          <cell r="W58">
            <v>3500000</v>
          </cell>
        </row>
        <row r="59">
          <cell r="L59">
            <v>74101</v>
          </cell>
          <cell r="M59">
            <v>50908100</v>
          </cell>
          <cell r="N59">
            <v>71527100</v>
          </cell>
          <cell r="O59">
            <v>31527100</v>
          </cell>
          <cell r="P59">
            <v>62327100</v>
          </cell>
          <cell r="Q59">
            <v>31527100</v>
          </cell>
          <cell r="R59">
            <v>31527100</v>
          </cell>
          <cell r="S59">
            <v>31527100</v>
          </cell>
          <cell r="T59">
            <v>31527100</v>
          </cell>
          <cell r="U59">
            <v>31527100</v>
          </cell>
          <cell r="V59">
            <v>31527100</v>
          </cell>
          <cell r="W59">
            <v>51727100</v>
          </cell>
        </row>
        <row r="60">
          <cell r="L60">
            <v>74102</v>
          </cell>
          <cell r="M60">
            <v>62675100</v>
          </cell>
          <cell r="N60">
            <v>45775100</v>
          </cell>
          <cell r="O60">
            <v>63475100</v>
          </cell>
          <cell r="P60">
            <v>45775100</v>
          </cell>
          <cell r="Q60">
            <v>62675100</v>
          </cell>
          <cell r="R60">
            <v>51075100</v>
          </cell>
          <cell r="S60">
            <v>63475100</v>
          </cell>
          <cell r="T60">
            <v>56775100</v>
          </cell>
          <cell r="U60">
            <v>57775100</v>
          </cell>
          <cell r="V60">
            <v>45775100</v>
          </cell>
          <cell r="W60">
            <v>63475100</v>
          </cell>
        </row>
        <row r="61">
          <cell r="L61">
            <v>74103</v>
          </cell>
          <cell r="M61">
            <v>321913400</v>
          </cell>
          <cell r="N61">
            <v>321913400</v>
          </cell>
          <cell r="O61">
            <v>321913400</v>
          </cell>
          <cell r="P61">
            <v>321913400</v>
          </cell>
          <cell r="Q61">
            <v>321913400</v>
          </cell>
          <cell r="R61">
            <v>321913400</v>
          </cell>
          <cell r="S61">
            <v>321913400</v>
          </cell>
          <cell r="T61">
            <v>321913400</v>
          </cell>
          <cell r="U61">
            <v>321913400</v>
          </cell>
          <cell r="V61">
            <v>321913400</v>
          </cell>
          <cell r="W61">
            <v>321913400</v>
          </cell>
        </row>
        <row r="62">
          <cell r="L62">
            <v>74104</v>
          </cell>
          <cell r="M62">
            <v>39502400</v>
          </cell>
          <cell r="N62">
            <v>37962400</v>
          </cell>
          <cell r="O62">
            <v>41002400</v>
          </cell>
          <cell r="P62">
            <v>37962400</v>
          </cell>
          <cell r="Q62">
            <v>38002400</v>
          </cell>
          <cell r="R62">
            <v>40962400</v>
          </cell>
          <cell r="S62">
            <v>38002400</v>
          </cell>
          <cell r="T62">
            <v>37962400</v>
          </cell>
          <cell r="U62">
            <v>41002400</v>
          </cell>
          <cell r="V62">
            <v>37962400</v>
          </cell>
          <cell r="W62">
            <v>38002400</v>
          </cell>
        </row>
        <row r="63">
          <cell r="L63">
            <v>74105</v>
          </cell>
          <cell r="M63">
            <v>11471200</v>
          </cell>
          <cell r="N63">
            <v>11471200</v>
          </cell>
          <cell r="O63">
            <v>11471200</v>
          </cell>
          <cell r="P63">
            <v>11471200</v>
          </cell>
          <cell r="Q63">
            <v>11471200</v>
          </cell>
          <cell r="R63">
            <v>11471200</v>
          </cell>
          <cell r="S63">
            <v>11471200</v>
          </cell>
          <cell r="T63">
            <v>11471200</v>
          </cell>
          <cell r="U63">
            <v>11471200</v>
          </cell>
          <cell r="V63">
            <v>11471200</v>
          </cell>
          <cell r="W63">
            <v>11471200</v>
          </cell>
        </row>
        <row r="64">
          <cell r="L64">
            <v>74106</v>
          </cell>
          <cell r="M64">
            <v>37875200</v>
          </cell>
          <cell r="N64">
            <v>37875200</v>
          </cell>
          <cell r="O64">
            <v>37875200</v>
          </cell>
          <cell r="P64">
            <v>37875200</v>
          </cell>
          <cell r="Q64">
            <v>37875200</v>
          </cell>
          <cell r="R64">
            <v>37875200</v>
          </cell>
          <cell r="S64">
            <v>37875200</v>
          </cell>
          <cell r="T64">
            <v>37875200</v>
          </cell>
          <cell r="U64">
            <v>37875200</v>
          </cell>
          <cell r="V64">
            <v>37875200</v>
          </cell>
          <cell r="W64">
            <v>37875200</v>
          </cell>
        </row>
        <row r="65">
          <cell r="L65">
            <v>74107</v>
          </cell>
          <cell r="M65">
            <v>12254900</v>
          </cell>
          <cell r="N65">
            <v>12254900</v>
          </cell>
          <cell r="O65">
            <v>12254900</v>
          </cell>
          <cell r="P65">
            <v>12254900</v>
          </cell>
          <cell r="Q65">
            <v>12254900</v>
          </cell>
          <cell r="R65">
            <v>12254900</v>
          </cell>
          <cell r="S65">
            <v>12254900</v>
          </cell>
          <cell r="T65">
            <v>12254900</v>
          </cell>
          <cell r="U65">
            <v>12254900</v>
          </cell>
          <cell r="V65">
            <v>12254900</v>
          </cell>
          <cell r="W65">
            <v>12254900</v>
          </cell>
        </row>
        <row r="66">
          <cell r="L66">
            <v>74151</v>
          </cell>
          <cell r="M66">
            <v>23749900</v>
          </cell>
          <cell r="N66">
            <v>23749900</v>
          </cell>
          <cell r="O66">
            <v>23749900</v>
          </cell>
          <cell r="P66">
            <v>23749900</v>
          </cell>
          <cell r="Q66">
            <v>23749900</v>
          </cell>
          <cell r="R66">
            <v>23749900</v>
          </cell>
          <cell r="S66">
            <v>23749900</v>
          </cell>
          <cell r="T66">
            <v>23749900</v>
          </cell>
          <cell r="U66">
            <v>23749900</v>
          </cell>
          <cell r="V66">
            <v>23749900</v>
          </cell>
          <cell r="W66">
            <v>23749900</v>
          </cell>
        </row>
        <row r="67">
          <cell r="L67">
            <v>74152</v>
          </cell>
          <cell r="M67">
            <v>11000000</v>
          </cell>
          <cell r="N67">
            <v>11000000</v>
          </cell>
          <cell r="O67">
            <v>11000000</v>
          </cell>
          <cell r="P67">
            <v>11000000</v>
          </cell>
          <cell r="Q67">
            <v>11000000</v>
          </cell>
          <cell r="R67">
            <v>11000000</v>
          </cell>
          <cell r="S67">
            <v>11000000</v>
          </cell>
          <cell r="T67">
            <v>11000000</v>
          </cell>
          <cell r="U67">
            <v>11000000</v>
          </cell>
          <cell r="V67">
            <v>11000000</v>
          </cell>
          <cell r="W67">
            <v>11000000</v>
          </cell>
        </row>
        <row r="68">
          <cell r="L68">
            <v>74201</v>
          </cell>
          <cell r="M68">
            <v>67821200</v>
          </cell>
          <cell r="N68">
            <v>67821200</v>
          </cell>
          <cell r="O68">
            <v>67821200</v>
          </cell>
          <cell r="P68">
            <v>67821200</v>
          </cell>
          <cell r="Q68">
            <v>67821200</v>
          </cell>
          <cell r="R68">
            <v>67821200</v>
          </cell>
          <cell r="S68">
            <v>67821200</v>
          </cell>
          <cell r="T68">
            <v>67821200</v>
          </cell>
          <cell r="U68">
            <v>67821200</v>
          </cell>
          <cell r="V68">
            <v>67821200</v>
          </cell>
          <cell r="W68">
            <v>67821200</v>
          </cell>
        </row>
        <row r="69">
          <cell r="L69">
            <v>74202</v>
          </cell>
          <cell r="M69">
            <v>546087700</v>
          </cell>
          <cell r="N69">
            <v>546087700</v>
          </cell>
          <cell r="O69">
            <v>546087700</v>
          </cell>
          <cell r="P69">
            <v>546087700</v>
          </cell>
          <cell r="Q69">
            <v>546087700</v>
          </cell>
          <cell r="R69">
            <v>546087700</v>
          </cell>
          <cell r="S69">
            <v>546087700</v>
          </cell>
          <cell r="T69">
            <v>546087700</v>
          </cell>
          <cell r="U69">
            <v>546087700</v>
          </cell>
          <cell r="V69">
            <v>546087700</v>
          </cell>
          <cell r="W69">
            <v>546087700</v>
          </cell>
        </row>
        <row r="70">
          <cell r="L70">
            <v>74251</v>
          </cell>
          <cell r="M70">
            <v>52689100</v>
          </cell>
          <cell r="N70">
            <v>52689100</v>
          </cell>
          <cell r="O70">
            <v>52689100</v>
          </cell>
          <cell r="P70">
            <v>52689100</v>
          </cell>
          <cell r="Q70">
            <v>52689100</v>
          </cell>
          <cell r="R70">
            <v>52689100</v>
          </cell>
          <cell r="S70">
            <v>52689100</v>
          </cell>
          <cell r="T70">
            <v>52689100</v>
          </cell>
          <cell r="U70">
            <v>52689100</v>
          </cell>
          <cell r="V70">
            <v>52689100</v>
          </cell>
          <cell r="W70">
            <v>52689100</v>
          </cell>
        </row>
        <row r="71">
          <cell r="L71">
            <v>74253</v>
          </cell>
          <cell r="M71">
            <v>20300000</v>
          </cell>
          <cell r="N71">
            <v>20300000</v>
          </cell>
          <cell r="O71">
            <v>20300000</v>
          </cell>
          <cell r="P71">
            <v>20300000</v>
          </cell>
          <cell r="Q71">
            <v>20300000</v>
          </cell>
          <cell r="R71">
            <v>20300000</v>
          </cell>
          <cell r="S71">
            <v>20300000</v>
          </cell>
          <cell r="T71">
            <v>20300000</v>
          </cell>
          <cell r="U71">
            <v>20300000</v>
          </cell>
          <cell r="V71">
            <v>20300000</v>
          </cell>
          <cell r="W71">
            <v>20300000</v>
          </cell>
        </row>
        <row r="72">
          <cell r="L72">
            <v>74254</v>
          </cell>
          <cell r="M72">
            <v>112066900</v>
          </cell>
          <cell r="N72">
            <v>112066900</v>
          </cell>
          <cell r="O72">
            <v>112066900</v>
          </cell>
          <cell r="P72">
            <v>112066900</v>
          </cell>
          <cell r="Q72">
            <v>112066900</v>
          </cell>
          <cell r="R72">
            <v>112066900</v>
          </cell>
          <cell r="S72">
            <v>112066900</v>
          </cell>
          <cell r="T72">
            <v>112066900</v>
          </cell>
          <cell r="U72">
            <v>112066900</v>
          </cell>
          <cell r="V72">
            <v>112066900</v>
          </cell>
          <cell r="W72">
            <v>112066900</v>
          </cell>
        </row>
        <row r="73">
          <cell r="L73">
            <v>74299</v>
          </cell>
          <cell r="M73">
            <v>5670000</v>
          </cell>
          <cell r="N73">
            <v>5670000</v>
          </cell>
          <cell r="O73">
            <v>5670000</v>
          </cell>
          <cell r="P73">
            <v>5670000</v>
          </cell>
          <cell r="Q73">
            <v>5670000</v>
          </cell>
          <cell r="R73">
            <v>5670000</v>
          </cell>
          <cell r="S73">
            <v>5670000</v>
          </cell>
          <cell r="T73">
            <v>5670000</v>
          </cell>
          <cell r="U73">
            <v>5670000</v>
          </cell>
          <cell r="V73">
            <v>5670000</v>
          </cell>
          <cell r="W73">
            <v>5670000</v>
          </cell>
        </row>
        <row r="74">
          <cell r="L74">
            <v>74301</v>
          </cell>
          <cell r="M74">
            <v>450000</v>
          </cell>
          <cell r="N74">
            <v>450000</v>
          </cell>
          <cell r="O74">
            <v>450000</v>
          </cell>
          <cell r="P74">
            <v>450000</v>
          </cell>
          <cell r="Q74">
            <v>450000</v>
          </cell>
          <cell r="R74">
            <v>450000</v>
          </cell>
          <cell r="S74">
            <v>450000</v>
          </cell>
          <cell r="T74">
            <v>450000</v>
          </cell>
          <cell r="U74">
            <v>450000</v>
          </cell>
          <cell r="V74">
            <v>450000</v>
          </cell>
          <cell r="W74">
            <v>450000</v>
          </cell>
        </row>
        <row r="75">
          <cell r="L75">
            <v>74302</v>
          </cell>
          <cell r="M75">
            <v>292259200</v>
          </cell>
          <cell r="N75">
            <v>292259200</v>
          </cell>
          <cell r="O75">
            <v>292259200</v>
          </cell>
          <cell r="P75">
            <v>292259200</v>
          </cell>
          <cell r="Q75">
            <v>292259200</v>
          </cell>
          <cell r="R75">
            <v>292259200</v>
          </cell>
          <cell r="S75">
            <v>292259200</v>
          </cell>
          <cell r="T75">
            <v>292259200</v>
          </cell>
          <cell r="U75">
            <v>292259200</v>
          </cell>
          <cell r="V75">
            <v>292259200</v>
          </cell>
          <cell r="W75">
            <v>292259200</v>
          </cell>
        </row>
        <row r="76">
          <cell r="L76">
            <v>74303</v>
          </cell>
          <cell r="M76">
            <v>284357200</v>
          </cell>
          <cell r="N76">
            <v>284352200</v>
          </cell>
          <cell r="O76">
            <v>282777200</v>
          </cell>
          <cell r="P76">
            <v>284077200</v>
          </cell>
          <cell r="Q76">
            <v>282777200</v>
          </cell>
          <cell r="R76">
            <v>282777200</v>
          </cell>
          <cell r="S76">
            <v>285752200</v>
          </cell>
          <cell r="T76">
            <v>282777200</v>
          </cell>
          <cell r="U76">
            <v>284352200</v>
          </cell>
          <cell r="V76">
            <v>284077200</v>
          </cell>
          <cell r="W76">
            <v>282427200</v>
          </cell>
        </row>
        <row r="77">
          <cell r="L77">
            <v>74304</v>
          </cell>
          <cell r="M77">
            <v>8086000</v>
          </cell>
          <cell r="N77">
            <v>8086000</v>
          </cell>
          <cell r="O77">
            <v>8086000</v>
          </cell>
          <cell r="P77">
            <v>8086000</v>
          </cell>
          <cell r="Q77">
            <v>8086000</v>
          </cell>
          <cell r="R77">
            <v>8086000</v>
          </cell>
          <cell r="S77">
            <v>8086000</v>
          </cell>
          <cell r="T77">
            <v>8086000</v>
          </cell>
          <cell r="U77">
            <v>8086000</v>
          </cell>
          <cell r="V77">
            <v>8086000</v>
          </cell>
          <cell r="W77">
            <v>8086000</v>
          </cell>
        </row>
        <row r="78">
          <cell r="L78">
            <v>74305</v>
          </cell>
          <cell r="M78">
            <v>10871800</v>
          </cell>
          <cell r="N78">
            <v>10871800</v>
          </cell>
          <cell r="O78">
            <v>10871800</v>
          </cell>
          <cell r="P78">
            <v>10871800</v>
          </cell>
          <cell r="Q78">
            <v>10871800</v>
          </cell>
          <cell r="R78">
            <v>10871800</v>
          </cell>
          <cell r="S78">
            <v>10871800</v>
          </cell>
          <cell r="T78">
            <v>10871800</v>
          </cell>
          <cell r="U78">
            <v>10871800</v>
          </cell>
          <cell r="V78">
            <v>10871800</v>
          </cell>
          <cell r="W78">
            <v>10871800</v>
          </cell>
        </row>
        <row r="79">
          <cell r="L79">
            <v>74306</v>
          </cell>
          <cell r="M79">
            <v>8320000</v>
          </cell>
          <cell r="N79">
            <v>8320000</v>
          </cell>
          <cell r="O79">
            <v>8320000</v>
          </cell>
          <cell r="P79">
            <v>8320000</v>
          </cell>
          <cell r="Q79">
            <v>8320000</v>
          </cell>
          <cell r="R79">
            <v>8320000</v>
          </cell>
          <cell r="S79">
            <v>8320000</v>
          </cell>
          <cell r="T79">
            <v>8320000</v>
          </cell>
          <cell r="U79">
            <v>8320000</v>
          </cell>
          <cell r="V79">
            <v>8320000</v>
          </cell>
          <cell r="W79">
            <v>8320000</v>
          </cell>
        </row>
        <row r="80">
          <cell r="L80">
            <v>74351</v>
          </cell>
          <cell r="M80">
            <v>14916700</v>
          </cell>
          <cell r="N80">
            <v>17416700</v>
          </cell>
          <cell r="O80">
            <v>17416700</v>
          </cell>
          <cell r="P80">
            <v>24916700</v>
          </cell>
          <cell r="Q80">
            <v>14916700</v>
          </cell>
          <cell r="R80">
            <v>14916700</v>
          </cell>
          <cell r="S80">
            <v>17416700</v>
          </cell>
          <cell r="T80">
            <v>17416700</v>
          </cell>
          <cell r="U80">
            <v>14916700</v>
          </cell>
          <cell r="V80">
            <v>14916700</v>
          </cell>
          <cell r="W80">
            <v>14916700</v>
          </cell>
        </row>
        <row r="81">
          <cell r="L81">
            <v>74352</v>
          </cell>
          <cell r="M81">
            <v>41150000</v>
          </cell>
          <cell r="N81">
            <v>41150000</v>
          </cell>
          <cell r="O81">
            <v>41150000</v>
          </cell>
          <cell r="P81">
            <v>41150000</v>
          </cell>
          <cell r="Q81">
            <v>41150000</v>
          </cell>
          <cell r="R81">
            <v>41150000</v>
          </cell>
          <cell r="S81">
            <v>41150000</v>
          </cell>
          <cell r="T81">
            <v>41150000</v>
          </cell>
          <cell r="U81">
            <v>41150000</v>
          </cell>
          <cell r="V81">
            <v>41150000</v>
          </cell>
          <cell r="W81">
            <v>41150000</v>
          </cell>
        </row>
        <row r="82">
          <cell r="L82">
            <v>74401</v>
          </cell>
          <cell r="M82">
            <v>76229200</v>
          </cell>
          <cell r="N82">
            <v>76229200</v>
          </cell>
          <cell r="O82">
            <v>76229200</v>
          </cell>
          <cell r="P82">
            <v>76229200</v>
          </cell>
          <cell r="Q82">
            <v>76229200</v>
          </cell>
          <cell r="R82">
            <v>76229200</v>
          </cell>
          <cell r="S82">
            <v>76229200</v>
          </cell>
          <cell r="T82">
            <v>76229200</v>
          </cell>
          <cell r="U82">
            <v>76229200</v>
          </cell>
          <cell r="V82">
            <v>76229200</v>
          </cell>
          <cell r="W82">
            <v>76229200</v>
          </cell>
        </row>
        <row r="83">
          <cell r="L83">
            <v>74402</v>
          </cell>
          <cell r="M83">
            <v>690769900</v>
          </cell>
          <cell r="N83">
            <v>690769900</v>
          </cell>
          <cell r="O83">
            <v>690769900</v>
          </cell>
          <cell r="P83">
            <v>690769900</v>
          </cell>
          <cell r="Q83">
            <v>690769900</v>
          </cell>
          <cell r="R83">
            <v>690769900</v>
          </cell>
          <cell r="S83">
            <v>690769900</v>
          </cell>
          <cell r="T83">
            <v>690769900</v>
          </cell>
          <cell r="U83">
            <v>690769900</v>
          </cell>
          <cell r="V83">
            <v>690769900</v>
          </cell>
          <cell r="W83">
            <v>690769900</v>
          </cell>
        </row>
        <row r="84">
          <cell r="L84">
            <v>74403</v>
          </cell>
          <cell r="M84">
            <v>906200</v>
          </cell>
          <cell r="N84">
            <v>906200</v>
          </cell>
          <cell r="O84">
            <v>906200</v>
          </cell>
          <cell r="P84">
            <v>906200</v>
          </cell>
          <cell r="Q84">
            <v>906200</v>
          </cell>
          <cell r="R84">
            <v>906200</v>
          </cell>
          <cell r="S84">
            <v>906200</v>
          </cell>
          <cell r="T84">
            <v>906200</v>
          </cell>
          <cell r="U84">
            <v>906200</v>
          </cell>
          <cell r="V84">
            <v>906200</v>
          </cell>
          <cell r="W84">
            <v>906200</v>
          </cell>
        </row>
        <row r="85">
          <cell r="L85">
            <v>74405</v>
          </cell>
          <cell r="M85">
            <v>63111500</v>
          </cell>
          <cell r="N85">
            <v>71111500</v>
          </cell>
          <cell r="O85">
            <v>62361500</v>
          </cell>
          <cell r="P85">
            <v>63111500</v>
          </cell>
          <cell r="Q85">
            <v>61511500</v>
          </cell>
          <cell r="R85">
            <v>61161500</v>
          </cell>
          <cell r="S85">
            <v>63111500</v>
          </cell>
          <cell r="T85">
            <v>71161500</v>
          </cell>
          <cell r="U85">
            <v>61511500</v>
          </cell>
          <cell r="V85">
            <v>61111500</v>
          </cell>
          <cell r="W85">
            <v>63111500</v>
          </cell>
        </row>
        <row r="86">
          <cell r="L86">
            <v>74407</v>
          </cell>
          <cell r="M86">
            <v>2295500</v>
          </cell>
          <cell r="N86">
            <v>1295500</v>
          </cell>
          <cell r="O86">
            <v>2295500</v>
          </cell>
          <cell r="P86">
            <v>1295500</v>
          </cell>
          <cell r="Q86">
            <v>2295500</v>
          </cell>
          <cell r="R86">
            <v>1295500</v>
          </cell>
          <cell r="S86">
            <v>2295500</v>
          </cell>
          <cell r="T86">
            <v>1295500</v>
          </cell>
          <cell r="U86">
            <v>1295500</v>
          </cell>
          <cell r="V86">
            <v>2295500</v>
          </cell>
          <cell r="W86">
            <v>1295500</v>
          </cell>
        </row>
        <row r="87">
          <cell r="L87">
            <v>74448</v>
          </cell>
          <cell r="M87">
            <v>43877400</v>
          </cell>
          <cell r="N87">
            <v>43877400</v>
          </cell>
          <cell r="O87">
            <v>43877400</v>
          </cell>
          <cell r="P87">
            <v>43877400</v>
          </cell>
          <cell r="Q87">
            <v>43877400</v>
          </cell>
          <cell r="R87">
            <v>43877400</v>
          </cell>
          <cell r="S87">
            <v>43877400</v>
          </cell>
          <cell r="T87">
            <v>43877400</v>
          </cell>
          <cell r="U87">
            <v>43877400</v>
          </cell>
          <cell r="V87">
            <v>43877400</v>
          </cell>
          <cell r="W87">
            <v>43877400</v>
          </cell>
        </row>
        <row r="88">
          <cell r="L88">
            <v>74451</v>
          </cell>
          <cell r="M88">
            <v>770524400</v>
          </cell>
          <cell r="N88">
            <v>770524400</v>
          </cell>
          <cell r="O88">
            <v>770524400</v>
          </cell>
          <cell r="P88">
            <v>770524400</v>
          </cell>
          <cell r="Q88">
            <v>770524400</v>
          </cell>
          <cell r="R88">
            <v>770524400</v>
          </cell>
          <cell r="S88">
            <v>770524400</v>
          </cell>
          <cell r="T88">
            <v>770524400</v>
          </cell>
          <cell r="U88">
            <v>770524400</v>
          </cell>
          <cell r="V88">
            <v>770524400</v>
          </cell>
          <cell r="W88">
            <v>770524400</v>
          </cell>
        </row>
        <row r="89">
          <cell r="L89">
            <v>74453</v>
          </cell>
          <cell r="M89">
            <v>68450000</v>
          </cell>
          <cell r="N89">
            <v>68450000</v>
          </cell>
          <cell r="O89">
            <v>68450000</v>
          </cell>
          <cell r="P89">
            <v>68450000</v>
          </cell>
          <cell r="Q89">
            <v>68450000</v>
          </cell>
          <cell r="R89">
            <v>68450000</v>
          </cell>
          <cell r="S89">
            <v>68450000</v>
          </cell>
          <cell r="T89">
            <v>68450000</v>
          </cell>
          <cell r="U89">
            <v>68450000</v>
          </cell>
          <cell r="V89">
            <v>68450000</v>
          </cell>
          <cell r="W89">
            <v>68450000</v>
          </cell>
        </row>
        <row r="90">
          <cell r="L90">
            <v>74455</v>
          </cell>
          <cell r="M90">
            <v>42419400</v>
          </cell>
          <cell r="N90">
            <v>42419400</v>
          </cell>
          <cell r="O90">
            <v>42419400</v>
          </cell>
          <cell r="P90">
            <v>42419400</v>
          </cell>
          <cell r="Q90">
            <v>42419400</v>
          </cell>
          <cell r="R90">
            <v>42419400</v>
          </cell>
          <cell r="S90">
            <v>42419400</v>
          </cell>
          <cell r="T90">
            <v>42419400</v>
          </cell>
          <cell r="U90">
            <v>42419400</v>
          </cell>
          <cell r="V90">
            <v>42419400</v>
          </cell>
          <cell r="W90">
            <v>42419400</v>
          </cell>
        </row>
        <row r="91">
          <cell r="L91">
            <v>74456</v>
          </cell>
          <cell r="M91">
            <v>1645800</v>
          </cell>
          <cell r="N91">
            <v>1645800</v>
          </cell>
          <cell r="O91">
            <v>1645800</v>
          </cell>
          <cell r="P91">
            <v>1645800</v>
          </cell>
          <cell r="Q91">
            <v>1645800</v>
          </cell>
          <cell r="R91">
            <v>1645800</v>
          </cell>
          <cell r="S91">
            <v>1645800</v>
          </cell>
          <cell r="T91">
            <v>1645800</v>
          </cell>
          <cell r="U91">
            <v>1645800</v>
          </cell>
          <cell r="V91">
            <v>1645800</v>
          </cell>
          <cell r="W91">
            <v>1645800</v>
          </cell>
        </row>
        <row r="92">
          <cell r="L92">
            <v>74599</v>
          </cell>
          <cell r="M92">
            <v>125000</v>
          </cell>
          <cell r="N92">
            <v>125000</v>
          </cell>
          <cell r="O92">
            <v>125000</v>
          </cell>
          <cell r="P92">
            <v>125000</v>
          </cell>
          <cell r="Q92">
            <v>125000</v>
          </cell>
          <cell r="R92">
            <v>125000</v>
          </cell>
          <cell r="S92">
            <v>125000</v>
          </cell>
          <cell r="T92">
            <v>125000</v>
          </cell>
          <cell r="U92">
            <v>125000</v>
          </cell>
          <cell r="V92">
            <v>125000</v>
          </cell>
          <cell r="W92">
            <v>125000</v>
          </cell>
        </row>
        <row r="93">
          <cell r="L93">
            <v>74602</v>
          </cell>
          <cell r="M93">
            <v>11160000</v>
          </cell>
          <cell r="N93">
            <v>11160000</v>
          </cell>
          <cell r="O93">
            <v>11160000</v>
          </cell>
          <cell r="P93">
            <v>11160000</v>
          </cell>
          <cell r="Q93">
            <v>11160000</v>
          </cell>
          <cell r="R93">
            <v>11160000</v>
          </cell>
          <cell r="S93">
            <v>11160000</v>
          </cell>
          <cell r="T93">
            <v>11160000</v>
          </cell>
          <cell r="U93">
            <v>11160000</v>
          </cell>
          <cell r="V93">
            <v>11160000</v>
          </cell>
          <cell r="W93">
            <v>11160000</v>
          </cell>
        </row>
        <row r="94">
          <cell r="L94">
            <v>74603</v>
          </cell>
          <cell r="M94">
            <v>333300</v>
          </cell>
          <cell r="N94">
            <v>333300</v>
          </cell>
          <cell r="O94">
            <v>333300</v>
          </cell>
          <cell r="P94">
            <v>333300</v>
          </cell>
          <cell r="Q94">
            <v>333300</v>
          </cell>
          <cell r="R94">
            <v>333300</v>
          </cell>
          <cell r="S94">
            <v>333300</v>
          </cell>
          <cell r="T94">
            <v>333300</v>
          </cell>
          <cell r="U94">
            <v>333300</v>
          </cell>
          <cell r="V94">
            <v>333300</v>
          </cell>
          <cell r="W94">
            <v>333300</v>
          </cell>
        </row>
        <row r="95">
          <cell r="L95">
            <v>74605</v>
          </cell>
          <cell r="M95">
            <v>11116700</v>
          </cell>
          <cell r="N95">
            <v>11116700</v>
          </cell>
          <cell r="O95">
            <v>11116700</v>
          </cell>
          <cell r="P95">
            <v>11116700</v>
          </cell>
          <cell r="Q95">
            <v>11116700</v>
          </cell>
          <cell r="R95">
            <v>11116700</v>
          </cell>
          <cell r="S95">
            <v>11116700</v>
          </cell>
          <cell r="T95">
            <v>11116700</v>
          </cell>
          <cell r="U95">
            <v>11116700</v>
          </cell>
          <cell r="V95">
            <v>11116700</v>
          </cell>
          <cell r="W95">
            <v>11116700</v>
          </cell>
        </row>
        <row r="96">
          <cell r="L96">
            <v>74607</v>
          </cell>
          <cell r="M96">
            <v>1405200</v>
          </cell>
          <cell r="N96">
            <v>1405200</v>
          </cell>
          <cell r="O96">
            <v>1405200</v>
          </cell>
          <cell r="P96">
            <v>1405200</v>
          </cell>
          <cell r="Q96">
            <v>1405200</v>
          </cell>
          <cell r="R96">
            <v>1405200</v>
          </cell>
          <cell r="S96">
            <v>1405200</v>
          </cell>
          <cell r="T96">
            <v>1405200</v>
          </cell>
          <cell r="U96">
            <v>1405200</v>
          </cell>
          <cell r="V96">
            <v>1405200</v>
          </cell>
          <cell r="W96">
            <v>1405200</v>
          </cell>
        </row>
        <row r="97">
          <cell r="L97">
            <v>74649</v>
          </cell>
          <cell r="M97">
            <v>7914400</v>
          </cell>
          <cell r="N97">
            <v>7914400</v>
          </cell>
          <cell r="O97">
            <v>7914400</v>
          </cell>
          <cell r="P97">
            <v>7914400</v>
          </cell>
          <cell r="Q97">
            <v>7914400</v>
          </cell>
          <cell r="R97">
            <v>7914400</v>
          </cell>
          <cell r="S97">
            <v>7914400</v>
          </cell>
          <cell r="T97">
            <v>7914400</v>
          </cell>
          <cell r="U97">
            <v>7914400</v>
          </cell>
          <cell r="V97">
            <v>7914400</v>
          </cell>
          <cell r="W97">
            <v>7914400</v>
          </cell>
        </row>
        <row r="98">
          <cell r="L98">
            <v>74652</v>
          </cell>
          <cell r="M98">
            <v>311090100</v>
          </cell>
          <cell r="N98">
            <v>311090100</v>
          </cell>
          <cell r="O98">
            <v>311090100</v>
          </cell>
          <cell r="P98">
            <v>316487600</v>
          </cell>
          <cell r="Q98">
            <v>316487600</v>
          </cell>
          <cell r="R98">
            <v>301176200</v>
          </cell>
          <cell r="S98">
            <v>277296200</v>
          </cell>
          <cell r="T98">
            <v>339979200</v>
          </cell>
          <cell r="U98">
            <v>339979200</v>
          </cell>
          <cell r="V98">
            <v>339979200</v>
          </cell>
          <cell r="W98">
            <v>339979200</v>
          </cell>
        </row>
        <row r="99">
          <cell r="L99">
            <v>74653</v>
          </cell>
          <cell r="M99">
            <v>1104687000</v>
          </cell>
          <cell r="N99">
            <v>1055458700</v>
          </cell>
          <cell r="O99">
            <v>1077333700</v>
          </cell>
          <cell r="P99">
            <v>1198995600</v>
          </cell>
          <cell r="Q99">
            <v>1198897600</v>
          </cell>
          <cell r="R99">
            <v>1209835100</v>
          </cell>
          <cell r="S99">
            <v>1409203000</v>
          </cell>
          <cell r="T99">
            <v>1417146100</v>
          </cell>
          <cell r="U99">
            <v>1417146100</v>
          </cell>
          <cell r="V99">
            <v>1417146100</v>
          </cell>
          <cell r="W99">
            <v>1427419900</v>
          </cell>
        </row>
        <row r="100">
          <cell r="L100">
            <v>74654</v>
          </cell>
          <cell r="M100">
            <v>5649600</v>
          </cell>
          <cell r="N100">
            <v>5649600</v>
          </cell>
          <cell r="O100">
            <v>5649600</v>
          </cell>
          <cell r="P100">
            <v>8358000</v>
          </cell>
          <cell r="Q100">
            <v>8358000</v>
          </cell>
          <cell r="R100">
            <v>8358000</v>
          </cell>
          <cell r="S100">
            <v>8358000</v>
          </cell>
          <cell r="T100">
            <v>8358000</v>
          </cell>
          <cell r="U100">
            <v>8358000</v>
          </cell>
          <cell r="V100">
            <v>8358000</v>
          </cell>
          <cell r="W100">
            <v>8358000</v>
          </cell>
        </row>
        <row r="101">
          <cell r="L101">
            <v>74656</v>
          </cell>
          <cell r="M101">
            <v>75870900</v>
          </cell>
          <cell r="N101">
            <v>75870900</v>
          </cell>
          <cell r="O101">
            <v>81911700</v>
          </cell>
          <cell r="P101">
            <v>99350100</v>
          </cell>
          <cell r="Q101">
            <v>98502200</v>
          </cell>
          <cell r="R101">
            <v>98272300</v>
          </cell>
          <cell r="S101">
            <v>97244200</v>
          </cell>
          <cell r="T101">
            <v>96848300</v>
          </cell>
          <cell r="U101">
            <v>96483300</v>
          </cell>
          <cell r="V101">
            <v>94988700</v>
          </cell>
          <cell r="W101">
            <v>92017500</v>
          </cell>
        </row>
        <row r="102">
          <cell r="L102">
            <v>74657</v>
          </cell>
          <cell r="M102">
            <v>1832300</v>
          </cell>
          <cell r="N102">
            <v>1832300</v>
          </cell>
          <cell r="O102">
            <v>1832300</v>
          </cell>
          <cell r="P102">
            <v>3176100</v>
          </cell>
          <cell r="Q102">
            <v>3176100</v>
          </cell>
          <cell r="R102">
            <v>3176100</v>
          </cell>
          <cell r="S102">
            <v>3176100</v>
          </cell>
          <cell r="T102">
            <v>3176100</v>
          </cell>
          <cell r="U102">
            <v>3176100</v>
          </cell>
          <cell r="V102">
            <v>3176100</v>
          </cell>
          <cell r="W102">
            <v>3176100</v>
          </cell>
        </row>
        <row r="103">
          <cell r="L103">
            <v>74658</v>
          </cell>
          <cell r="M103">
            <v>111992400</v>
          </cell>
          <cell r="N103">
            <v>106294800</v>
          </cell>
          <cell r="O103">
            <v>106857300</v>
          </cell>
          <cell r="P103">
            <v>146027400</v>
          </cell>
          <cell r="Q103">
            <v>145427800</v>
          </cell>
          <cell r="R103">
            <v>149294400</v>
          </cell>
          <cell r="S103">
            <v>150709500</v>
          </cell>
          <cell r="T103">
            <v>147823000</v>
          </cell>
          <cell r="U103">
            <v>147823000</v>
          </cell>
          <cell r="V103">
            <v>145255200</v>
          </cell>
          <cell r="W103">
            <v>144842200</v>
          </cell>
        </row>
        <row r="104">
          <cell r="L104">
            <v>74801</v>
          </cell>
          <cell r="M104">
            <v>52418800</v>
          </cell>
          <cell r="N104">
            <v>52418800</v>
          </cell>
          <cell r="O104">
            <v>52418800</v>
          </cell>
          <cell r="P104">
            <v>52418800</v>
          </cell>
          <cell r="Q104">
            <v>52418800</v>
          </cell>
          <cell r="R104">
            <v>52418800</v>
          </cell>
          <cell r="S104">
            <v>52418800</v>
          </cell>
          <cell r="T104">
            <v>52418800</v>
          </cell>
          <cell r="U104">
            <v>52418800</v>
          </cell>
          <cell r="V104">
            <v>52418800</v>
          </cell>
          <cell r="W104">
            <v>52418800</v>
          </cell>
        </row>
        <row r="105">
          <cell r="L105">
            <v>74901</v>
          </cell>
          <cell r="M105">
            <v>27622600</v>
          </cell>
          <cell r="N105">
            <v>27622600</v>
          </cell>
          <cell r="O105">
            <v>27622600</v>
          </cell>
          <cell r="P105">
            <v>27622600</v>
          </cell>
          <cell r="Q105">
            <v>27622600</v>
          </cell>
          <cell r="R105">
            <v>27622600</v>
          </cell>
          <cell r="S105">
            <v>27622600</v>
          </cell>
          <cell r="T105">
            <v>27622600</v>
          </cell>
          <cell r="U105">
            <v>27622600</v>
          </cell>
          <cell r="V105">
            <v>27622600</v>
          </cell>
          <cell r="W105">
            <v>27622600</v>
          </cell>
        </row>
        <row r="106">
          <cell r="L106">
            <v>74902</v>
          </cell>
          <cell r="M106">
            <v>108523600</v>
          </cell>
          <cell r="N106">
            <v>108523600</v>
          </cell>
          <cell r="O106">
            <v>108523600</v>
          </cell>
          <cell r="P106">
            <v>108523600</v>
          </cell>
          <cell r="Q106">
            <v>108523600</v>
          </cell>
          <cell r="R106">
            <v>108523600</v>
          </cell>
          <cell r="S106">
            <v>108523600</v>
          </cell>
          <cell r="T106">
            <v>108523600</v>
          </cell>
          <cell r="U106">
            <v>108523600</v>
          </cell>
          <cell r="V106">
            <v>108523600</v>
          </cell>
          <cell r="W106">
            <v>108523600</v>
          </cell>
        </row>
        <row r="107">
          <cell r="L107">
            <v>74904</v>
          </cell>
          <cell r="M107">
            <v>62134400</v>
          </cell>
          <cell r="N107">
            <v>62134400</v>
          </cell>
          <cell r="O107">
            <v>62134400</v>
          </cell>
          <cell r="P107">
            <v>62134400</v>
          </cell>
          <cell r="Q107">
            <v>62134400</v>
          </cell>
          <cell r="R107">
            <v>62134400</v>
          </cell>
          <cell r="S107">
            <v>62134400</v>
          </cell>
          <cell r="T107">
            <v>62134400</v>
          </cell>
          <cell r="U107">
            <v>62134400</v>
          </cell>
          <cell r="V107">
            <v>62134400</v>
          </cell>
          <cell r="W107">
            <v>62134400</v>
          </cell>
        </row>
        <row r="108">
          <cell r="L108">
            <v>74906</v>
          </cell>
          <cell r="M108">
            <v>70804100</v>
          </cell>
          <cell r="N108">
            <v>70804100</v>
          </cell>
          <cell r="O108">
            <v>70804100</v>
          </cell>
          <cell r="P108">
            <v>70804100</v>
          </cell>
          <cell r="Q108">
            <v>70804100</v>
          </cell>
          <cell r="R108">
            <v>70804100</v>
          </cell>
          <cell r="S108">
            <v>70804100</v>
          </cell>
          <cell r="T108">
            <v>70804100</v>
          </cell>
          <cell r="U108">
            <v>70804100</v>
          </cell>
          <cell r="V108">
            <v>70804100</v>
          </cell>
          <cell r="W108">
            <v>70804100</v>
          </cell>
        </row>
        <row r="109">
          <cell r="L109">
            <v>74908</v>
          </cell>
          <cell r="M109">
            <v>11165500</v>
          </cell>
          <cell r="N109">
            <v>11165500</v>
          </cell>
          <cell r="O109">
            <v>11165500</v>
          </cell>
          <cell r="P109">
            <v>11165500</v>
          </cell>
          <cell r="Q109">
            <v>11165500</v>
          </cell>
          <cell r="R109">
            <v>11165500</v>
          </cell>
          <cell r="S109">
            <v>11165500</v>
          </cell>
          <cell r="T109">
            <v>11165500</v>
          </cell>
          <cell r="U109">
            <v>11165500</v>
          </cell>
          <cell r="V109">
            <v>11165500</v>
          </cell>
          <cell r="W109">
            <v>11165500</v>
          </cell>
        </row>
        <row r="110">
          <cell r="L110">
            <v>74949</v>
          </cell>
          <cell r="M110">
            <v>21475800</v>
          </cell>
          <cell r="N110">
            <v>21475800</v>
          </cell>
          <cell r="O110">
            <v>21475800</v>
          </cell>
          <cell r="P110">
            <v>21475800</v>
          </cell>
          <cell r="Q110">
            <v>21475800</v>
          </cell>
          <cell r="R110">
            <v>21475800</v>
          </cell>
          <cell r="S110">
            <v>21475800</v>
          </cell>
          <cell r="T110">
            <v>21475800</v>
          </cell>
          <cell r="U110">
            <v>21475800</v>
          </cell>
          <cell r="V110">
            <v>21475800</v>
          </cell>
          <cell r="W110">
            <v>21475800</v>
          </cell>
        </row>
        <row r="111">
          <cell r="L111">
            <v>74952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L112" t="str">
            <v>6-11111</v>
          </cell>
          <cell r="M112">
            <v>-15197397600</v>
          </cell>
          <cell r="N112">
            <v>-13818923000</v>
          </cell>
          <cell r="O112">
            <v>-15221237800</v>
          </cell>
          <cell r="P112">
            <v>-14857704900</v>
          </cell>
          <cell r="Q112">
            <v>-15353271200</v>
          </cell>
          <cell r="R112">
            <v>-14814463400</v>
          </cell>
          <cell r="S112">
            <v>-15588806900</v>
          </cell>
          <cell r="T112">
            <v>-15587723500</v>
          </cell>
          <cell r="U112">
            <v>-15059117000</v>
          </cell>
          <cell r="V112">
            <v>-15571464500</v>
          </cell>
          <cell r="W112">
            <v>-15237327700</v>
          </cell>
        </row>
        <row r="113">
          <cell r="L113" t="str">
            <v>6-11112</v>
          </cell>
          <cell r="M113">
            <v>-164500000</v>
          </cell>
          <cell r="N113">
            <v>-73500000</v>
          </cell>
          <cell r="O113">
            <v>-84000000</v>
          </cell>
          <cell r="P113">
            <v>-91000000</v>
          </cell>
          <cell r="Q113">
            <v>-80500000</v>
          </cell>
          <cell r="R113">
            <v>-157500000</v>
          </cell>
          <cell r="S113">
            <v>-164500000</v>
          </cell>
          <cell r="T113">
            <v>-84000000</v>
          </cell>
          <cell r="U113">
            <v>-87500000</v>
          </cell>
          <cell r="V113">
            <v>-87500000</v>
          </cell>
          <cell r="W113">
            <v>-80500000</v>
          </cell>
        </row>
        <row r="114">
          <cell r="L114" t="str">
            <v>6-11160</v>
          </cell>
          <cell r="M114">
            <v>-291458300</v>
          </cell>
          <cell r="N114">
            <v>-262455600</v>
          </cell>
          <cell r="O114">
            <v>-291049100</v>
          </cell>
          <cell r="P114">
            <v>-301184300</v>
          </cell>
          <cell r="Q114">
            <v>-310938400</v>
          </cell>
          <cell r="R114">
            <v>-300319600</v>
          </cell>
          <cell r="S114">
            <v>-311779500</v>
          </cell>
          <cell r="T114">
            <v>-311756100</v>
          </cell>
          <cell r="U114">
            <v>-301160900</v>
          </cell>
          <cell r="V114">
            <v>-310938400</v>
          </cell>
          <cell r="W114">
            <v>-301160900</v>
          </cell>
        </row>
        <row r="115">
          <cell r="L115" t="str">
            <v>6-11170</v>
          </cell>
          <cell r="M115">
            <v>-88040600</v>
          </cell>
          <cell r="N115">
            <v>-46055800</v>
          </cell>
          <cell r="O115">
            <v>-50770100</v>
          </cell>
          <cell r="P115">
            <v>-53913000</v>
          </cell>
          <cell r="Q115">
            <v>-49198700</v>
          </cell>
          <cell r="R115">
            <v>-83770100</v>
          </cell>
          <cell r="S115">
            <v>-86913000</v>
          </cell>
          <cell r="T115">
            <v>-50770100</v>
          </cell>
          <cell r="U115">
            <v>-52341500</v>
          </cell>
          <cell r="V115">
            <v>-52341500</v>
          </cell>
          <cell r="W115">
            <v>-49198700</v>
          </cell>
        </row>
        <row r="116">
          <cell r="L116" t="str">
            <v>6-11210</v>
          </cell>
          <cell r="M116">
            <v>-1681211100</v>
          </cell>
          <cell r="N116">
            <v>-1543068600</v>
          </cell>
          <cell r="O116">
            <v>-1681211100</v>
          </cell>
          <cell r="P116">
            <v>-1677605800</v>
          </cell>
          <cell r="Q116">
            <v>-1725443800</v>
          </cell>
          <cell r="R116">
            <v>-1673727000</v>
          </cell>
          <cell r="S116">
            <v>-1729322600</v>
          </cell>
          <cell r="T116">
            <v>-1729322600</v>
          </cell>
          <cell r="U116">
            <v>-1677605800</v>
          </cell>
          <cell r="V116">
            <v>-1725443800</v>
          </cell>
          <cell r="W116">
            <v>-1677605800</v>
          </cell>
        </row>
        <row r="117">
          <cell r="L117" t="str">
            <v>6-11220</v>
          </cell>
          <cell r="M117">
            <v>-364163600</v>
          </cell>
          <cell r="N117">
            <v>-162711400</v>
          </cell>
          <cell r="O117">
            <v>-185955900</v>
          </cell>
          <cell r="P117">
            <v>-201452200</v>
          </cell>
          <cell r="Q117">
            <v>-178207700</v>
          </cell>
          <cell r="R117">
            <v>-348667200</v>
          </cell>
          <cell r="S117">
            <v>-364163600</v>
          </cell>
          <cell r="T117">
            <v>-185955900</v>
          </cell>
          <cell r="U117">
            <v>-193704000</v>
          </cell>
          <cell r="V117">
            <v>-193704000</v>
          </cell>
          <cell r="W117">
            <v>-178207700</v>
          </cell>
        </row>
        <row r="118">
          <cell r="L118" t="str">
            <v>6-12160</v>
          </cell>
          <cell r="M118">
            <v>-39948100</v>
          </cell>
          <cell r="N118">
            <v>-35982900</v>
          </cell>
          <cell r="O118">
            <v>-39948100</v>
          </cell>
          <cell r="P118">
            <v>-40745400</v>
          </cell>
          <cell r="Q118">
            <v>-42247700</v>
          </cell>
          <cell r="R118">
            <v>-40745400</v>
          </cell>
          <cell r="S118">
            <v>-42247700</v>
          </cell>
          <cell r="T118">
            <v>-42247700</v>
          </cell>
          <cell r="U118">
            <v>-40745400</v>
          </cell>
          <cell r="V118">
            <v>-42247700</v>
          </cell>
          <cell r="W118">
            <v>-40745400</v>
          </cell>
        </row>
        <row r="119">
          <cell r="L119" t="str">
            <v>6-12245</v>
          </cell>
          <cell r="M119">
            <v>-235858400</v>
          </cell>
          <cell r="N119">
            <v>-235858400</v>
          </cell>
          <cell r="O119">
            <v>-235858400</v>
          </cell>
          <cell r="P119">
            <v>-235858400</v>
          </cell>
          <cell r="Q119">
            <v>-235858400</v>
          </cell>
          <cell r="R119">
            <v>-235858400</v>
          </cell>
          <cell r="S119">
            <v>-235858400</v>
          </cell>
          <cell r="T119">
            <v>-235858400</v>
          </cell>
          <cell r="U119">
            <v>-235858400</v>
          </cell>
          <cell r="V119">
            <v>-235858400</v>
          </cell>
          <cell r="W119">
            <v>-235858400</v>
          </cell>
        </row>
        <row r="120">
          <cell r="L120" t="str">
            <v>6-12260</v>
          </cell>
          <cell r="M120">
            <v>-372484300</v>
          </cell>
          <cell r="N120">
            <v>-335298500</v>
          </cell>
          <cell r="O120">
            <v>-372484300</v>
          </cell>
          <cell r="P120">
            <v>-374335000</v>
          </cell>
          <cell r="Q120">
            <v>-388567000</v>
          </cell>
          <cell r="R120">
            <v>-374335000</v>
          </cell>
          <cell r="S120">
            <v>-388567000</v>
          </cell>
          <cell r="T120">
            <v>-388567000</v>
          </cell>
          <cell r="U120">
            <v>-374335000</v>
          </cell>
          <cell r="V120">
            <v>-388567000</v>
          </cell>
          <cell r="W120">
            <v>-374335000</v>
          </cell>
        </row>
        <row r="121">
          <cell r="L121" t="str">
            <v>6-12270</v>
          </cell>
          <cell r="M121">
            <v>-223555500</v>
          </cell>
          <cell r="N121">
            <v>-99886500</v>
          </cell>
          <cell r="O121">
            <v>-114156000</v>
          </cell>
          <cell r="P121">
            <v>-123669000</v>
          </cell>
          <cell r="Q121">
            <v>-109399500</v>
          </cell>
          <cell r="R121">
            <v>-214042500</v>
          </cell>
          <cell r="S121">
            <v>-223555500</v>
          </cell>
          <cell r="T121">
            <v>-114156000</v>
          </cell>
          <cell r="U121">
            <v>-118912500</v>
          </cell>
          <cell r="V121">
            <v>-118912500</v>
          </cell>
          <cell r="W121">
            <v>-109399500</v>
          </cell>
        </row>
        <row r="122">
          <cell r="L122" t="str">
            <v>6-12310</v>
          </cell>
          <cell r="M122">
            <v>-608123600</v>
          </cell>
          <cell r="N122">
            <v>-540622800</v>
          </cell>
          <cell r="O122">
            <v>-587484000</v>
          </cell>
          <cell r="P122">
            <v>-600661300</v>
          </cell>
          <cell r="Q122">
            <v>-607777900</v>
          </cell>
          <cell r="R122">
            <v>-594455700</v>
          </cell>
          <cell r="S122">
            <v>-610722200</v>
          </cell>
          <cell r="T122">
            <v>-616359100</v>
          </cell>
          <cell r="U122">
            <v>-594501000</v>
          </cell>
          <cell r="V122">
            <v>-607777900</v>
          </cell>
          <cell r="W122">
            <v>-597400000</v>
          </cell>
        </row>
        <row r="123">
          <cell r="L123" t="str">
            <v>6-12320</v>
          </cell>
          <cell r="M123">
            <v>-94712500</v>
          </cell>
          <cell r="N123">
            <v>-42318400</v>
          </cell>
          <cell r="O123">
            <v>-48363800</v>
          </cell>
          <cell r="P123">
            <v>-52394200</v>
          </cell>
          <cell r="Q123">
            <v>-46348700</v>
          </cell>
          <cell r="R123">
            <v>-90682200</v>
          </cell>
          <cell r="S123">
            <v>-94712500</v>
          </cell>
          <cell r="T123">
            <v>-48363800</v>
          </cell>
          <cell r="U123">
            <v>-50379000</v>
          </cell>
          <cell r="V123">
            <v>-50379000</v>
          </cell>
          <cell r="W123">
            <v>-46348700</v>
          </cell>
        </row>
        <row r="124">
          <cell r="L124" t="str">
            <v>6-12360</v>
          </cell>
          <cell r="M124">
            <v>-14839900</v>
          </cell>
          <cell r="N124">
            <v>-13231100</v>
          </cell>
          <cell r="O124">
            <v>-14562500</v>
          </cell>
          <cell r="P124">
            <v>-14285100</v>
          </cell>
          <cell r="Q124">
            <v>-14701200</v>
          </cell>
          <cell r="R124">
            <v>-14479300</v>
          </cell>
          <cell r="S124">
            <v>-15450100</v>
          </cell>
          <cell r="T124">
            <v>-15131100</v>
          </cell>
          <cell r="U124">
            <v>-14631800</v>
          </cell>
          <cell r="V124">
            <v>-15117300</v>
          </cell>
          <cell r="W124">
            <v>-14770500</v>
          </cell>
        </row>
        <row r="125">
          <cell r="L125" t="str">
            <v>6-12510</v>
          </cell>
          <cell r="M125">
            <v>-15991800</v>
          </cell>
          <cell r="N125">
            <v>-14258100</v>
          </cell>
          <cell r="O125">
            <v>-15692900</v>
          </cell>
          <cell r="P125">
            <v>-15394000</v>
          </cell>
          <cell r="Q125">
            <v>-15842300</v>
          </cell>
          <cell r="R125">
            <v>-15603200</v>
          </cell>
          <cell r="S125">
            <v>-16649400</v>
          </cell>
          <cell r="T125">
            <v>-16305600</v>
          </cell>
          <cell r="U125">
            <v>-15767600</v>
          </cell>
          <cell r="V125">
            <v>-16290700</v>
          </cell>
          <cell r="W125">
            <v>-15917100</v>
          </cell>
        </row>
        <row r="126">
          <cell r="L126" t="str">
            <v>6-12610</v>
          </cell>
          <cell r="M126">
            <v>-376103000</v>
          </cell>
          <cell r="N126">
            <v>-397327300</v>
          </cell>
          <cell r="O126">
            <v>-538464900</v>
          </cell>
          <cell r="P126">
            <v>-555750600</v>
          </cell>
          <cell r="Q126">
            <v>-556968800</v>
          </cell>
          <cell r="R126">
            <v>-591973800</v>
          </cell>
          <cell r="S126">
            <v>-499814600</v>
          </cell>
          <cell r="T126">
            <v>-565481600</v>
          </cell>
          <cell r="U126">
            <v>-523852300</v>
          </cell>
          <cell r="V126">
            <v>-541028300</v>
          </cell>
          <cell r="W126">
            <v>-523852300</v>
          </cell>
        </row>
        <row r="127">
          <cell r="L127" t="str">
            <v>6-12960</v>
          </cell>
          <cell r="M127">
            <v>-8852600</v>
          </cell>
          <cell r="N127">
            <v>-8852600</v>
          </cell>
          <cell r="O127">
            <v>-8852600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-8852600</v>
          </cell>
        </row>
        <row r="128">
          <cell r="L128" t="str">
            <v>6-12970</v>
          </cell>
          <cell r="M128">
            <v>-21260000</v>
          </cell>
          <cell r="N128">
            <v>-21260000</v>
          </cell>
          <cell r="O128">
            <v>-21260000</v>
          </cell>
          <cell r="P128">
            <v>-21260000</v>
          </cell>
          <cell r="Q128">
            <v>-21260000</v>
          </cell>
          <cell r="R128">
            <v>-21260000</v>
          </cell>
          <cell r="S128">
            <v>-21260000</v>
          </cell>
          <cell r="T128">
            <v>-21260000</v>
          </cell>
          <cell r="U128">
            <v>-21260000</v>
          </cell>
          <cell r="V128">
            <v>-21260000</v>
          </cell>
          <cell r="W128">
            <v>-21260000</v>
          </cell>
        </row>
        <row r="129">
          <cell r="L129" t="str">
            <v>6-21111</v>
          </cell>
          <cell r="M129">
            <v>-1380731200</v>
          </cell>
          <cell r="N129">
            <v>-1246099600</v>
          </cell>
          <cell r="O129">
            <v>-1363707200</v>
          </cell>
          <cell r="P129">
            <v>-1366218200</v>
          </cell>
          <cell r="Q129">
            <v>-1420915200</v>
          </cell>
          <cell r="R129">
            <v>-1386142200</v>
          </cell>
          <cell r="S129">
            <v>-1446451200</v>
          </cell>
          <cell r="T129">
            <v>-1469607700</v>
          </cell>
          <cell r="U129">
            <v>-1408778200</v>
          </cell>
          <cell r="V129">
            <v>-1417827200</v>
          </cell>
          <cell r="W129">
            <v>-1387498200</v>
          </cell>
        </row>
        <row r="130">
          <cell r="L130" t="str">
            <v>6-21131</v>
          </cell>
          <cell r="M130">
            <v>-516666700</v>
          </cell>
          <cell r="N130">
            <v>-466666700</v>
          </cell>
          <cell r="O130">
            <v>-516666700</v>
          </cell>
          <cell r="P130">
            <v>-500000000</v>
          </cell>
          <cell r="Q130">
            <v>-516666700</v>
          </cell>
          <cell r="R130">
            <v>-500000000</v>
          </cell>
          <cell r="S130">
            <v>-516666700</v>
          </cell>
          <cell r="T130">
            <v>-516666700</v>
          </cell>
          <cell r="U130">
            <v>-500000000</v>
          </cell>
          <cell r="V130">
            <v>-495555600</v>
          </cell>
          <cell r="W130">
            <v>-500000000</v>
          </cell>
        </row>
        <row r="131">
          <cell r="L131" t="str">
            <v>6-21132</v>
          </cell>
          <cell r="M131">
            <v>-422222200</v>
          </cell>
          <cell r="N131">
            <v>-395959600</v>
          </cell>
          <cell r="O131">
            <v>-438383800</v>
          </cell>
          <cell r="P131">
            <v>-424242400</v>
          </cell>
          <cell r="Q131">
            <v>-438383800</v>
          </cell>
          <cell r="R131">
            <v>-424242400</v>
          </cell>
          <cell r="S131">
            <v>-438383800</v>
          </cell>
          <cell r="T131">
            <v>-438383800</v>
          </cell>
          <cell r="U131">
            <v>-424242400</v>
          </cell>
          <cell r="V131">
            <v>-430303000</v>
          </cell>
          <cell r="W131">
            <v>-424242400</v>
          </cell>
        </row>
        <row r="132">
          <cell r="L132" t="str">
            <v>6-21160</v>
          </cell>
          <cell r="M132">
            <v>-36942400</v>
          </cell>
          <cell r="N132">
            <v>-33484900</v>
          </cell>
          <cell r="O132">
            <v>-35358700</v>
          </cell>
          <cell r="P132">
            <v>-30306800</v>
          </cell>
          <cell r="Q132">
            <v>-32210300</v>
          </cell>
          <cell r="R132">
            <v>-32169700</v>
          </cell>
          <cell r="S132">
            <v>-34781100</v>
          </cell>
          <cell r="T132">
            <v>-37221600</v>
          </cell>
          <cell r="U132">
            <v>-34591300</v>
          </cell>
          <cell r="V132">
            <v>-32267300</v>
          </cell>
          <cell r="W132">
            <v>-32449000</v>
          </cell>
        </row>
        <row r="133">
          <cell r="L133" t="str">
            <v>6-21170</v>
          </cell>
          <cell r="M133">
            <v>-32447600</v>
          </cell>
          <cell r="N133">
            <v>-30429400</v>
          </cell>
          <cell r="O133">
            <v>-33689600</v>
          </cell>
          <cell r="P133">
            <v>-32602900</v>
          </cell>
          <cell r="Q133">
            <v>-33689600</v>
          </cell>
          <cell r="R133">
            <v>-32602900</v>
          </cell>
          <cell r="S133">
            <v>-33689600</v>
          </cell>
          <cell r="T133">
            <v>-33689600</v>
          </cell>
          <cell r="U133">
            <v>-32602900</v>
          </cell>
          <cell r="V133">
            <v>-33068600</v>
          </cell>
          <cell r="W133">
            <v>-32602900</v>
          </cell>
        </row>
        <row r="134">
          <cell r="L134" t="str">
            <v>6-21210</v>
          </cell>
          <cell r="M134">
            <v>-54802300</v>
          </cell>
          <cell r="N134">
            <v>-49342200</v>
          </cell>
          <cell r="O134">
            <v>-52055700</v>
          </cell>
          <cell r="P134">
            <v>-43853800</v>
          </cell>
          <cell r="Q134">
            <v>-47067000</v>
          </cell>
          <cell r="R134">
            <v>-46782600</v>
          </cell>
          <cell r="S134">
            <v>-51186900</v>
          </cell>
          <cell r="T134">
            <v>-54378000</v>
          </cell>
          <cell r="U134">
            <v>-50720200</v>
          </cell>
          <cell r="V134">
            <v>-47711300</v>
          </cell>
          <cell r="W134">
            <v>-47287000</v>
          </cell>
        </row>
        <row r="135">
          <cell r="L135" t="str">
            <v>6-22160</v>
          </cell>
          <cell r="M135">
            <v>-2609100</v>
          </cell>
          <cell r="N135">
            <v>-2356600</v>
          </cell>
          <cell r="O135">
            <v>-2581000</v>
          </cell>
          <cell r="P135">
            <v>-2644200</v>
          </cell>
          <cell r="Q135">
            <v>-2742400</v>
          </cell>
          <cell r="R135">
            <v>-2679200</v>
          </cell>
          <cell r="S135">
            <v>-2784400</v>
          </cell>
          <cell r="T135">
            <v>-2833500</v>
          </cell>
          <cell r="U135">
            <v>-2714300</v>
          </cell>
          <cell r="V135">
            <v>-2728300</v>
          </cell>
          <cell r="W135">
            <v>-2679200</v>
          </cell>
        </row>
        <row r="136">
          <cell r="L136" t="str">
            <v>6-22260</v>
          </cell>
          <cell r="M136">
            <v>-64089700</v>
          </cell>
          <cell r="N136">
            <v>-57887400</v>
          </cell>
          <cell r="O136">
            <v>-64089700</v>
          </cell>
          <cell r="P136">
            <v>-62022300</v>
          </cell>
          <cell r="Q136">
            <v>-63572800</v>
          </cell>
          <cell r="R136">
            <v>-62539100</v>
          </cell>
          <cell r="S136">
            <v>-63572800</v>
          </cell>
          <cell r="T136">
            <v>-64606500</v>
          </cell>
          <cell r="U136">
            <v>-62022300</v>
          </cell>
          <cell r="V136">
            <v>-61505400</v>
          </cell>
          <cell r="W136">
            <v>-62022300</v>
          </cell>
        </row>
        <row r="137">
          <cell r="L137" t="str">
            <v>6-22310</v>
          </cell>
          <cell r="M137">
            <v>-67982300</v>
          </cell>
          <cell r="N137">
            <v>-61403400</v>
          </cell>
          <cell r="O137">
            <v>-67982300</v>
          </cell>
          <cell r="P137">
            <v>-65789300</v>
          </cell>
          <cell r="Q137">
            <v>-67434000</v>
          </cell>
          <cell r="R137">
            <v>-66337600</v>
          </cell>
          <cell r="S137">
            <v>-67434000</v>
          </cell>
          <cell r="T137">
            <v>-68530500</v>
          </cell>
          <cell r="U137">
            <v>-65789300</v>
          </cell>
          <cell r="V137">
            <v>-65241100</v>
          </cell>
          <cell r="W137">
            <v>-65789300</v>
          </cell>
        </row>
        <row r="138">
          <cell r="L138" t="str">
            <v>6-22360</v>
          </cell>
          <cell r="M138">
            <v>-6035400</v>
          </cell>
          <cell r="N138">
            <v>-5451300</v>
          </cell>
          <cell r="O138">
            <v>-6035400</v>
          </cell>
          <cell r="P138">
            <v>-5840700</v>
          </cell>
          <cell r="Q138">
            <v>-5986700</v>
          </cell>
          <cell r="R138">
            <v>-5889300</v>
          </cell>
          <cell r="S138">
            <v>-5986700</v>
          </cell>
          <cell r="T138">
            <v>-6084000</v>
          </cell>
          <cell r="U138">
            <v>-5840700</v>
          </cell>
          <cell r="V138">
            <v>-5792000</v>
          </cell>
          <cell r="W138">
            <v>-5840700</v>
          </cell>
        </row>
        <row r="139">
          <cell r="L139" t="str">
            <v>6-22410</v>
          </cell>
          <cell r="M139">
            <v>-10000800</v>
          </cell>
          <cell r="N139">
            <v>-10000800</v>
          </cell>
          <cell r="O139">
            <v>-10000800</v>
          </cell>
          <cell r="P139">
            <v>-10000800</v>
          </cell>
          <cell r="Q139">
            <v>-10000800</v>
          </cell>
          <cell r="R139">
            <v>-10000800</v>
          </cell>
          <cell r="S139">
            <v>-10000800</v>
          </cell>
          <cell r="T139">
            <v>-10000800</v>
          </cell>
          <cell r="U139">
            <v>-10000800</v>
          </cell>
          <cell r="V139">
            <v>-10000800</v>
          </cell>
          <cell r="W139">
            <v>-10000800</v>
          </cell>
        </row>
        <row r="140">
          <cell r="L140" t="str">
            <v>6-22510</v>
          </cell>
          <cell r="M140">
            <v>-2288800</v>
          </cell>
          <cell r="N140">
            <v>-2288800</v>
          </cell>
          <cell r="O140">
            <v>-2288800</v>
          </cell>
          <cell r="P140">
            <v>-2288800</v>
          </cell>
          <cell r="Q140">
            <v>-2288800</v>
          </cell>
          <cell r="R140">
            <v>-2288800</v>
          </cell>
          <cell r="S140">
            <v>-2288800</v>
          </cell>
          <cell r="T140">
            <v>-2288800</v>
          </cell>
          <cell r="U140">
            <v>-2288800</v>
          </cell>
          <cell r="V140">
            <v>-2288800</v>
          </cell>
          <cell r="W140">
            <v>-2288800</v>
          </cell>
        </row>
        <row r="141">
          <cell r="L141" t="str">
            <v>6-22560</v>
          </cell>
          <cell r="M141">
            <v>-4650800</v>
          </cell>
          <cell r="N141">
            <v>-4650800</v>
          </cell>
          <cell r="O141">
            <v>-4650800</v>
          </cell>
          <cell r="P141">
            <v>-4650800</v>
          </cell>
          <cell r="Q141">
            <v>-4650800</v>
          </cell>
          <cell r="R141">
            <v>-4650800</v>
          </cell>
          <cell r="S141">
            <v>-4650800</v>
          </cell>
          <cell r="T141">
            <v>-4650800</v>
          </cell>
          <cell r="U141">
            <v>-4650800</v>
          </cell>
          <cell r="V141">
            <v>-4650800</v>
          </cell>
          <cell r="W141">
            <v>-4650800</v>
          </cell>
        </row>
        <row r="142">
          <cell r="L142" t="str">
            <v>6-22610</v>
          </cell>
          <cell r="M142">
            <v>-8778000</v>
          </cell>
          <cell r="N142">
            <v>-7740600</v>
          </cell>
          <cell r="O142">
            <v>-10134600</v>
          </cell>
          <cell r="P142">
            <v>-9256800</v>
          </cell>
          <cell r="Q142">
            <v>-8937600</v>
          </cell>
          <cell r="R142">
            <v>-6224400</v>
          </cell>
          <cell r="S142">
            <v>-9256800</v>
          </cell>
          <cell r="T142">
            <v>-19152000</v>
          </cell>
          <cell r="U142">
            <v>-10676500</v>
          </cell>
          <cell r="V142">
            <v>-8699400</v>
          </cell>
          <cell r="W142">
            <v>-8699400</v>
          </cell>
        </row>
        <row r="143">
          <cell r="L143" t="str">
            <v>6-22960</v>
          </cell>
          <cell r="M143">
            <v>-69622600</v>
          </cell>
          <cell r="N143">
            <v>-67191600</v>
          </cell>
          <cell r="O143">
            <v>-69622600</v>
          </cell>
          <cell r="P143">
            <v>-68759900</v>
          </cell>
          <cell r="Q143">
            <v>-69622600</v>
          </cell>
          <cell r="R143">
            <v>-68759900</v>
          </cell>
          <cell r="S143">
            <v>-69622600</v>
          </cell>
          <cell r="T143">
            <v>-69465400</v>
          </cell>
          <cell r="U143">
            <v>-68759900</v>
          </cell>
          <cell r="V143">
            <v>-68917100</v>
          </cell>
          <cell r="W143">
            <v>-68759900</v>
          </cell>
        </row>
        <row r="144">
          <cell r="L144" t="str">
            <v>6-31100</v>
          </cell>
          <cell r="M144">
            <v>-1345126000</v>
          </cell>
          <cell r="N144">
            <v>-1727907000</v>
          </cell>
          <cell r="O144">
            <v>-1963431000</v>
          </cell>
          <cell r="P144">
            <v>-1912844000</v>
          </cell>
          <cell r="Q144">
            <v>-1828427000</v>
          </cell>
          <cell r="R144">
            <v>-1575538000</v>
          </cell>
          <cell r="S144">
            <v>-1298037000</v>
          </cell>
          <cell r="T144">
            <v>-1508805000</v>
          </cell>
          <cell r="U144">
            <v>-1658363000</v>
          </cell>
          <cell r="V144">
            <v>-1659581000</v>
          </cell>
          <cell r="W144">
            <v>-1741756000</v>
          </cell>
        </row>
        <row r="145">
          <cell r="L145" t="str">
            <v>6-32100</v>
          </cell>
          <cell r="M145">
            <v>-1227445300</v>
          </cell>
          <cell r="N145">
            <v>-1276562700</v>
          </cell>
          <cell r="O145">
            <v>-1436553200</v>
          </cell>
          <cell r="P145">
            <v>-1347892100</v>
          </cell>
          <cell r="Q145">
            <v>-1357453600</v>
          </cell>
          <cell r="R145">
            <v>-1513286600</v>
          </cell>
          <cell r="S145">
            <v>-1323454700</v>
          </cell>
          <cell r="T145">
            <v>-1492308100</v>
          </cell>
          <cell r="U145">
            <v>-1497784000</v>
          </cell>
          <cell r="V145">
            <v>-1334589900</v>
          </cell>
          <cell r="W145">
            <v>-1378196800</v>
          </cell>
        </row>
        <row r="146">
          <cell r="L146" t="str">
            <v>6-32110</v>
          </cell>
          <cell r="M146">
            <v>-752894300</v>
          </cell>
          <cell r="N146">
            <v>-804710600</v>
          </cell>
          <cell r="O146">
            <v>-1015264300</v>
          </cell>
          <cell r="P146">
            <v>-943287800</v>
          </cell>
          <cell r="Q146">
            <v>-972429200</v>
          </cell>
          <cell r="R146">
            <v>-1088144900</v>
          </cell>
          <cell r="S146">
            <v>-1092536200</v>
          </cell>
          <cell r="T146">
            <v>-1082207900</v>
          </cell>
          <cell r="U146">
            <v>-1126146900</v>
          </cell>
          <cell r="V146">
            <v>-845880300</v>
          </cell>
          <cell r="W146">
            <v>-928853900</v>
          </cell>
        </row>
        <row r="147">
          <cell r="L147" t="str">
            <v>6-32120</v>
          </cell>
          <cell r="M147">
            <v>-243115800</v>
          </cell>
          <cell r="N147">
            <v>-245883300</v>
          </cell>
          <cell r="O147">
            <v>-305723800</v>
          </cell>
          <cell r="P147">
            <v>-287797500</v>
          </cell>
          <cell r="Q147">
            <v>-310330600</v>
          </cell>
          <cell r="R147">
            <v>-311740800</v>
          </cell>
          <cell r="S147">
            <v>-255689000</v>
          </cell>
          <cell r="T147">
            <v>-241373200</v>
          </cell>
          <cell r="U147">
            <v>-256887700</v>
          </cell>
          <cell r="V147">
            <v>-214302800</v>
          </cell>
          <cell r="W147">
            <v>-219007600</v>
          </cell>
        </row>
        <row r="148">
          <cell r="L148" t="str">
            <v>6-41111</v>
          </cell>
          <cell r="M148">
            <v>-9473715000</v>
          </cell>
          <cell r="N148">
            <v>-9172853700</v>
          </cell>
          <cell r="O148">
            <v>-10164535500</v>
          </cell>
          <cell r="P148">
            <v>-10134354100</v>
          </cell>
          <cell r="Q148">
            <v>-10113076700</v>
          </cell>
          <cell r="R148">
            <v>-9197853400</v>
          </cell>
          <cell r="S148">
            <v>-9458064800</v>
          </cell>
          <cell r="T148">
            <v>-10113705900</v>
          </cell>
          <cell r="U148">
            <v>-10127295600</v>
          </cell>
          <cell r="V148">
            <v>-10147780900</v>
          </cell>
          <cell r="W148">
            <v>-10187911300</v>
          </cell>
        </row>
        <row r="149">
          <cell r="L149" t="str">
            <v>6-41112</v>
          </cell>
          <cell r="M149">
            <v>-1776400</v>
          </cell>
          <cell r="N149">
            <v>-1720000</v>
          </cell>
          <cell r="O149">
            <v>-1906000</v>
          </cell>
          <cell r="P149">
            <v>-1900300</v>
          </cell>
          <cell r="Q149">
            <v>-1896300</v>
          </cell>
          <cell r="R149">
            <v>-1724700</v>
          </cell>
          <cell r="S149">
            <v>-1773500</v>
          </cell>
          <cell r="T149">
            <v>-1896400</v>
          </cell>
          <cell r="U149">
            <v>-1899000</v>
          </cell>
          <cell r="V149">
            <v>-1902800</v>
          </cell>
          <cell r="W149">
            <v>-1910300</v>
          </cell>
        </row>
        <row r="150">
          <cell r="L150" t="str">
            <v>6-41114</v>
          </cell>
          <cell r="M150">
            <v>-304441900</v>
          </cell>
          <cell r="N150">
            <v>-294773600</v>
          </cell>
          <cell r="O150">
            <v>-326641700</v>
          </cell>
          <cell r="P150">
            <v>-325671800</v>
          </cell>
          <cell r="Q150">
            <v>-324988000</v>
          </cell>
          <cell r="R150">
            <v>-295576900</v>
          </cell>
          <cell r="S150">
            <v>-303939000</v>
          </cell>
          <cell r="T150">
            <v>-325008300</v>
          </cell>
          <cell r="U150">
            <v>-325445000</v>
          </cell>
          <cell r="V150">
            <v>-326103300</v>
          </cell>
          <cell r="W150">
            <v>-327392900</v>
          </cell>
        </row>
        <row r="151">
          <cell r="L151" t="str">
            <v>6-41115</v>
          </cell>
          <cell r="M151">
            <v>-39003900</v>
          </cell>
          <cell r="N151">
            <v>-37765200</v>
          </cell>
          <cell r="O151">
            <v>-41848100</v>
          </cell>
          <cell r="P151">
            <v>-41723800</v>
          </cell>
          <cell r="Q151">
            <v>-41636200</v>
          </cell>
          <cell r="R151">
            <v>-37868200</v>
          </cell>
          <cell r="S151">
            <v>-38939500</v>
          </cell>
          <cell r="T151">
            <v>-41638800</v>
          </cell>
          <cell r="U151">
            <v>-41694700</v>
          </cell>
          <cell r="V151">
            <v>-41779100</v>
          </cell>
          <cell r="W151">
            <v>-41944300</v>
          </cell>
        </row>
        <row r="152">
          <cell r="L152" t="str">
            <v>6-41117</v>
          </cell>
          <cell r="M152">
            <v>-125635100</v>
          </cell>
          <cell r="N152">
            <v>-121645300</v>
          </cell>
          <cell r="O152">
            <v>-134796400</v>
          </cell>
          <cell r="P152">
            <v>-134396200</v>
          </cell>
          <cell r="Q152">
            <v>-134114000</v>
          </cell>
          <cell r="R152">
            <v>-121976800</v>
          </cell>
          <cell r="S152">
            <v>-125427600</v>
          </cell>
          <cell r="T152">
            <v>-134122400</v>
          </cell>
          <cell r="U152">
            <v>-134302600</v>
          </cell>
          <cell r="V152">
            <v>-134574200</v>
          </cell>
          <cell r="W152">
            <v>-135106400</v>
          </cell>
        </row>
        <row r="153">
          <cell r="L153" t="str">
            <v>6-41118</v>
          </cell>
          <cell r="M153">
            <v>-501586700</v>
          </cell>
          <cell r="N153">
            <v>-485657500</v>
          </cell>
          <cell r="O153">
            <v>-538162200</v>
          </cell>
          <cell r="P153">
            <v>-536564300</v>
          </cell>
          <cell r="Q153">
            <v>-535437700</v>
          </cell>
          <cell r="R153">
            <v>-486981200</v>
          </cell>
          <cell r="S153">
            <v>-500758100</v>
          </cell>
          <cell r="T153">
            <v>-535471100</v>
          </cell>
          <cell r="U153">
            <v>-536190600</v>
          </cell>
          <cell r="V153">
            <v>-537275200</v>
          </cell>
          <cell r="W153">
            <v>-539399900</v>
          </cell>
        </row>
        <row r="154">
          <cell r="L154" t="str">
            <v>6-41121</v>
          </cell>
          <cell r="M154">
            <v>-128069400</v>
          </cell>
          <cell r="N154">
            <v>-124002200</v>
          </cell>
          <cell r="O154">
            <v>-137408200</v>
          </cell>
          <cell r="P154">
            <v>-137000200</v>
          </cell>
          <cell r="Q154">
            <v>-136712500</v>
          </cell>
          <cell r="R154">
            <v>-124340200</v>
          </cell>
          <cell r="S154">
            <v>-127857800</v>
          </cell>
          <cell r="T154">
            <v>-136721000</v>
          </cell>
          <cell r="U154">
            <v>-136904700</v>
          </cell>
          <cell r="V154">
            <v>-137181700</v>
          </cell>
          <cell r="W154">
            <v>-137724200</v>
          </cell>
        </row>
        <row r="155">
          <cell r="L155" t="str">
            <v>6-41211</v>
          </cell>
          <cell r="M155">
            <v>-35205599300</v>
          </cell>
          <cell r="N155">
            <v>-34524204800</v>
          </cell>
          <cell r="O155">
            <v>-40093235100</v>
          </cell>
          <cell r="P155">
            <v>-39381215500</v>
          </cell>
          <cell r="Q155">
            <v>-39863392300</v>
          </cell>
          <cell r="R155">
            <v>-28177577400</v>
          </cell>
          <cell r="S155">
            <v>-37698603900</v>
          </cell>
          <cell r="T155">
            <v>-39226435100</v>
          </cell>
          <cell r="U155">
            <v>-39248969800</v>
          </cell>
          <cell r="V155">
            <v>-39385685400</v>
          </cell>
          <cell r="W155">
            <v>-39408220100</v>
          </cell>
        </row>
        <row r="156">
          <cell r="L156" t="str">
            <v>6-41212</v>
          </cell>
          <cell r="M156">
            <v>-2681100</v>
          </cell>
          <cell r="N156">
            <v>-2629200</v>
          </cell>
          <cell r="O156">
            <v>-3053300</v>
          </cell>
          <cell r="P156">
            <v>-2999100</v>
          </cell>
          <cell r="Q156">
            <v>-3035800</v>
          </cell>
          <cell r="R156">
            <v>-2145900</v>
          </cell>
          <cell r="S156">
            <v>-2870900</v>
          </cell>
          <cell r="T156">
            <v>-2987300</v>
          </cell>
          <cell r="U156">
            <v>-2989000</v>
          </cell>
          <cell r="V156">
            <v>-2999400</v>
          </cell>
          <cell r="W156">
            <v>-3001100</v>
          </cell>
        </row>
        <row r="157">
          <cell r="L157" t="str">
            <v>6-41214</v>
          </cell>
          <cell r="M157">
            <v>-314656000</v>
          </cell>
          <cell r="N157">
            <v>-308565900</v>
          </cell>
          <cell r="O157">
            <v>-358340100</v>
          </cell>
          <cell r="P157">
            <v>-351976300</v>
          </cell>
          <cell r="Q157">
            <v>-356285800</v>
          </cell>
          <cell r="R157">
            <v>-251841900</v>
          </cell>
          <cell r="S157">
            <v>-336937600</v>
          </cell>
          <cell r="T157">
            <v>-350592900</v>
          </cell>
          <cell r="U157">
            <v>-350794300</v>
          </cell>
          <cell r="V157">
            <v>-352016200</v>
          </cell>
          <cell r="W157">
            <v>-352217600</v>
          </cell>
        </row>
        <row r="158">
          <cell r="L158" t="str">
            <v>6-41215</v>
          </cell>
          <cell r="M158">
            <v>-53069700</v>
          </cell>
          <cell r="N158">
            <v>-52042600</v>
          </cell>
          <cell r="O158">
            <v>-60437400</v>
          </cell>
          <cell r="P158">
            <v>-59364100</v>
          </cell>
          <cell r="Q158">
            <v>-60091000</v>
          </cell>
          <cell r="R158">
            <v>-42475500</v>
          </cell>
          <cell r="S158">
            <v>-56827700</v>
          </cell>
          <cell r="T158">
            <v>-59130800</v>
          </cell>
          <cell r="U158">
            <v>-59164800</v>
          </cell>
          <cell r="V158">
            <v>-59370900</v>
          </cell>
          <cell r="W158">
            <v>-59404800</v>
          </cell>
        </row>
        <row r="159">
          <cell r="L159" t="str">
            <v>6-41216</v>
          </cell>
          <cell r="M159">
            <v>-10364300</v>
          </cell>
          <cell r="N159">
            <v>-10163700</v>
          </cell>
          <cell r="O159">
            <v>-11803200</v>
          </cell>
          <cell r="P159">
            <v>-11593600</v>
          </cell>
          <cell r="Q159">
            <v>-11735500</v>
          </cell>
          <cell r="R159">
            <v>-8295300</v>
          </cell>
          <cell r="S159">
            <v>-11098200</v>
          </cell>
          <cell r="T159">
            <v>-11548000</v>
          </cell>
          <cell r="U159">
            <v>-11554600</v>
          </cell>
          <cell r="V159">
            <v>-11594900</v>
          </cell>
          <cell r="W159">
            <v>-11601500</v>
          </cell>
        </row>
        <row r="160">
          <cell r="L160" t="str">
            <v>6-41217</v>
          </cell>
          <cell r="M160">
            <v>-88281500</v>
          </cell>
          <cell r="N160">
            <v>-86572900</v>
          </cell>
          <cell r="O160">
            <v>-100537800</v>
          </cell>
          <cell r="P160">
            <v>-98752300</v>
          </cell>
          <cell r="Q160">
            <v>-99961400</v>
          </cell>
          <cell r="R160">
            <v>-70658100</v>
          </cell>
          <cell r="S160">
            <v>-94533000</v>
          </cell>
          <cell r="T160">
            <v>-98364200</v>
          </cell>
          <cell r="U160">
            <v>-98420700</v>
          </cell>
          <cell r="V160">
            <v>-98763500</v>
          </cell>
          <cell r="W160">
            <v>-98820000</v>
          </cell>
        </row>
        <row r="161">
          <cell r="L161" t="str">
            <v>6-41221</v>
          </cell>
          <cell r="M161">
            <v>-3927223800</v>
          </cell>
          <cell r="N161">
            <v>-3851213500</v>
          </cell>
          <cell r="O161">
            <v>-4472445100</v>
          </cell>
          <cell r="P161">
            <v>-4393018500</v>
          </cell>
          <cell r="Q161">
            <v>-4446805800</v>
          </cell>
          <cell r="R161">
            <v>-3143240200</v>
          </cell>
          <cell r="S161">
            <v>-4205321300</v>
          </cell>
          <cell r="T161">
            <v>-4375752600</v>
          </cell>
          <cell r="U161">
            <v>-4378266300</v>
          </cell>
          <cell r="V161">
            <v>-4393517100</v>
          </cell>
          <cell r="W161">
            <v>-4396030900</v>
          </cell>
        </row>
        <row r="162">
          <cell r="L162" t="str">
            <v>6-41311</v>
          </cell>
          <cell r="M162">
            <v>-5400</v>
          </cell>
          <cell r="N162">
            <v>-29200</v>
          </cell>
          <cell r="O162">
            <v>-5500</v>
          </cell>
          <cell r="P162">
            <v>-300</v>
          </cell>
          <cell r="Q162">
            <v>-500</v>
          </cell>
          <cell r="R162">
            <v>-800</v>
          </cell>
          <cell r="S162">
            <v>-100</v>
          </cell>
          <cell r="T162">
            <v>-100</v>
          </cell>
          <cell r="U162">
            <v>-100</v>
          </cell>
          <cell r="V162">
            <v>-100</v>
          </cell>
          <cell r="W162">
            <v>-2000</v>
          </cell>
        </row>
        <row r="163">
          <cell r="L163" t="str">
            <v>6-41411</v>
          </cell>
          <cell r="M163">
            <v>-404372700</v>
          </cell>
          <cell r="N163">
            <v>-381698800</v>
          </cell>
          <cell r="O163">
            <v>-427096200</v>
          </cell>
          <cell r="P163">
            <v>-418686700</v>
          </cell>
          <cell r="Q163">
            <v>-422662900</v>
          </cell>
          <cell r="R163">
            <v>-382185800</v>
          </cell>
          <cell r="S163">
            <v>-390953200</v>
          </cell>
          <cell r="T163">
            <v>-412523700</v>
          </cell>
          <cell r="U163">
            <v>-428627100</v>
          </cell>
          <cell r="V163">
            <v>-441350700</v>
          </cell>
          <cell r="W163">
            <v>-457255200</v>
          </cell>
        </row>
        <row r="164">
          <cell r="L164" t="str">
            <v>6-41412</v>
          </cell>
          <cell r="M164">
            <v>-2293007000</v>
          </cell>
          <cell r="N164">
            <v>-2164434000</v>
          </cell>
          <cell r="O164">
            <v>-2421861800</v>
          </cell>
          <cell r="P164">
            <v>-2374175400</v>
          </cell>
          <cell r="Q164">
            <v>-2396722200</v>
          </cell>
          <cell r="R164">
            <v>-2167196000</v>
          </cell>
          <cell r="S164">
            <v>-2216911700</v>
          </cell>
          <cell r="T164">
            <v>-2339227900</v>
          </cell>
          <cell r="U164">
            <v>-2430542400</v>
          </cell>
          <cell r="V164">
            <v>-2502692000</v>
          </cell>
          <cell r="W164">
            <v>-2592879100</v>
          </cell>
        </row>
        <row r="165">
          <cell r="L165" t="str">
            <v>6-41414</v>
          </cell>
          <cell r="M165">
            <v>-88542400</v>
          </cell>
          <cell r="N165">
            <v>-83577700</v>
          </cell>
          <cell r="O165">
            <v>-93518000</v>
          </cell>
          <cell r="P165">
            <v>-91676600</v>
          </cell>
          <cell r="Q165">
            <v>-92547300</v>
          </cell>
          <cell r="R165">
            <v>-83684300</v>
          </cell>
          <cell r="S165">
            <v>-85604000</v>
          </cell>
          <cell r="T165">
            <v>-90327200</v>
          </cell>
          <cell r="U165">
            <v>-93853200</v>
          </cell>
          <cell r="V165">
            <v>-96639200</v>
          </cell>
          <cell r="W165">
            <v>-100121700</v>
          </cell>
        </row>
        <row r="166">
          <cell r="L166" t="str">
            <v>6-41415</v>
          </cell>
          <cell r="M166">
            <v>-5312900</v>
          </cell>
          <cell r="N166">
            <v>-5015000</v>
          </cell>
          <cell r="O166">
            <v>-5611400</v>
          </cell>
          <cell r="P166">
            <v>-5500900</v>
          </cell>
          <cell r="Q166">
            <v>-5553200</v>
          </cell>
          <cell r="R166">
            <v>-5021400</v>
          </cell>
          <cell r="S166">
            <v>-5136500</v>
          </cell>
          <cell r="T166">
            <v>-5419900</v>
          </cell>
          <cell r="U166">
            <v>-5631500</v>
          </cell>
          <cell r="V166">
            <v>-5798700</v>
          </cell>
          <cell r="W166">
            <v>-6007700</v>
          </cell>
        </row>
        <row r="167">
          <cell r="L167" t="str">
            <v>6-41416</v>
          </cell>
          <cell r="M167">
            <v>-998700</v>
          </cell>
          <cell r="N167">
            <v>-942700</v>
          </cell>
          <cell r="O167">
            <v>-1054800</v>
          </cell>
          <cell r="P167">
            <v>-1034100</v>
          </cell>
          <cell r="Q167">
            <v>-1043900</v>
          </cell>
          <cell r="R167">
            <v>-943900</v>
          </cell>
          <cell r="S167">
            <v>-965600</v>
          </cell>
          <cell r="T167">
            <v>-1018800</v>
          </cell>
          <cell r="U167">
            <v>-1058600</v>
          </cell>
          <cell r="V167">
            <v>-1090000</v>
          </cell>
          <cell r="W167">
            <v>-1129300</v>
          </cell>
        </row>
        <row r="168">
          <cell r="L168" t="str">
            <v>6-41421</v>
          </cell>
          <cell r="M168">
            <v>-60612900</v>
          </cell>
          <cell r="N168">
            <v>-57214200</v>
          </cell>
          <cell r="O168">
            <v>-64019000</v>
          </cell>
          <cell r="P168">
            <v>-62758500</v>
          </cell>
          <cell r="Q168">
            <v>-63354500</v>
          </cell>
          <cell r="R168">
            <v>-57287200</v>
          </cell>
          <cell r="S168">
            <v>-58601400</v>
          </cell>
          <cell r="T168">
            <v>-61834700</v>
          </cell>
          <cell r="U168">
            <v>-64248500</v>
          </cell>
          <cell r="V168">
            <v>-66155700</v>
          </cell>
          <cell r="W168">
            <v>-68539600</v>
          </cell>
        </row>
        <row r="169">
          <cell r="L169" t="str">
            <v>6-42110</v>
          </cell>
          <cell r="M169">
            <v>-66330500</v>
          </cell>
          <cell r="N169">
            <v>-64505800</v>
          </cell>
          <cell r="O169">
            <v>-73177700</v>
          </cell>
          <cell r="P169">
            <v>-72346500</v>
          </cell>
          <cell r="Q169">
            <v>-72757400</v>
          </cell>
          <cell r="R169">
            <v>-58883200</v>
          </cell>
          <cell r="S169">
            <v>-68371100</v>
          </cell>
          <cell r="T169">
            <v>-72072000</v>
          </cell>
          <cell r="U169">
            <v>-72317400</v>
          </cell>
          <cell r="V169">
            <v>-72649100</v>
          </cell>
          <cell r="W169">
            <v>-72976600</v>
          </cell>
        </row>
        <row r="170">
          <cell r="L170" t="str">
            <v>6-42160</v>
          </cell>
          <cell r="M170">
            <v>-244639200</v>
          </cell>
          <cell r="N170">
            <v>-237909100</v>
          </cell>
          <cell r="O170">
            <v>-269892700</v>
          </cell>
          <cell r="P170">
            <v>-266827000</v>
          </cell>
          <cell r="Q170">
            <v>-268342500</v>
          </cell>
          <cell r="R170">
            <v>-217172100</v>
          </cell>
          <cell r="S170">
            <v>-252165200</v>
          </cell>
          <cell r="T170">
            <v>-265814900</v>
          </cell>
          <cell r="U170">
            <v>-266719800</v>
          </cell>
          <cell r="V170">
            <v>-267943300</v>
          </cell>
          <cell r="W170">
            <v>-269151000</v>
          </cell>
        </row>
        <row r="171">
          <cell r="L171" t="str">
            <v>6-42220</v>
          </cell>
          <cell r="M171">
            <v>-2598300</v>
          </cell>
          <cell r="N171">
            <v>-2526900</v>
          </cell>
          <cell r="O171">
            <v>-2866600</v>
          </cell>
          <cell r="P171">
            <v>-2834000</v>
          </cell>
          <cell r="Q171">
            <v>-2850100</v>
          </cell>
          <cell r="R171">
            <v>-2306600</v>
          </cell>
          <cell r="S171">
            <v>-2678300</v>
          </cell>
          <cell r="T171">
            <v>-2823300</v>
          </cell>
          <cell r="U171">
            <v>-2832900</v>
          </cell>
          <cell r="V171">
            <v>-2845900</v>
          </cell>
          <cell r="W171">
            <v>-2858700</v>
          </cell>
        </row>
        <row r="172">
          <cell r="L172" t="str">
            <v>6-42270</v>
          </cell>
          <cell r="M172">
            <v>-3513700</v>
          </cell>
          <cell r="N172">
            <v>-3417000</v>
          </cell>
          <cell r="O172">
            <v>-3876400</v>
          </cell>
          <cell r="P172">
            <v>-3832400</v>
          </cell>
          <cell r="Q172">
            <v>-3854100</v>
          </cell>
          <cell r="R172">
            <v>-3119200</v>
          </cell>
          <cell r="S172">
            <v>-3621800</v>
          </cell>
          <cell r="T172">
            <v>-3817800</v>
          </cell>
          <cell r="U172">
            <v>-3830800</v>
          </cell>
          <cell r="V172">
            <v>-3848400</v>
          </cell>
          <cell r="W172">
            <v>-3865700</v>
          </cell>
        </row>
        <row r="173">
          <cell r="L173" t="str">
            <v>6-42310</v>
          </cell>
          <cell r="M173">
            <v>-589849200</v>
          </cell>
          <cell r="N173">
            <v>-573622400</v>
          </cell>
          <cell r="O173">
            <v>-650737900</v>
          </cell>
          <cell r="P173">
            <v>-643346200</v>
          </cell>
          <cell r="Q173">
            <v>-647000200</v>
          </cell>
          <cell r="R173">
            <v>-523623400</v>
          </cell>
          <cell r="S173">
            <v>-607995100</v>
          </cell>
          <cell r="T173">
            <v>-640906000</v>
          </cell>
          <cell r="U173">
            <v>-643087600</v>
          </cell>
          <cell r="V173">
            <v>-646037700</v>
          </cell>
          <cell r="W173">
            <v>-648949500</v>
          </cell>
        </row>
        <row r="174">
          <cell r="L174" t="str">
            <v>6-42360</v>
          </cell>
          <cell r="M174">
            <v>-135432800</v>
          </cell>
          <cell r="N174">
            <v>-131707100</v>
          </cell>
          <cell r="O174">
            <v>-149413200</v>
          </cell>
          <cell r="P174">
            <v>-147716100</v>
          </cell>
          <cell r="Q174">
            <v>-148555100</v>
          </cell>
          <cell r="R174">
            <v>-120227000</v>
          </cell>
          <cell r="S174">
            <v>-139599200</v>
          </cell>
          <cell r="T174">
            <v>-147155800</v>
          </cell>
          <cell r="U174">
            <v>-147656700</v>
          </cell>
          <cell r="V174">
            <v>-148334100</v>
          </cell>
          <cell r="W174">
            <v>-149002600</v>
          </cell>
        </row>
        <row r="175">
          <cell r="L175" t="str">
            <v>6-42410</v>
          </cell>
          <cell r="M175">
            <v>-503129300</v>
          </cell>
          <cell r="N175">
            <v>-489288200</v>
          </cell>
          <cell r="O175">
            <v>-555066100</v>
          </cell>
          <cell r="P175">
            <v>-548761200</v>
          </cell>
          <cell r="Q175">
            <v>-551878000</v>
          </cell>
          <cell r="R175">
            <v>-446640000</v>
          </cell>
          <cell r="S175">
            <v>-518607400</v>
          </cell>
          <cell r="T175">
            <v>-546679700</v>
          </cell>
          <cell r="U175">
            <v>-548540600</v>
          </cell>
          <cell r="V175">
            <v>-551057000</v>
          </cell>
          <cell r="W175">
            <v>-553540600</v>
          </cell>
        </row>
        <row r="176">
          <cell r="L176" t="str">
            <v>6-42460</v>
          </cell>
          <cell r="M176">
            <v>-109373500</v>
          </cell>
          <cell r="N176">
            <v>-106364700</v>
          </cell>
          <cell r="O176">
            <v>-120663900</v>
          </cell>
          <cell r="P176">
            <v>-119293300</v>
          </cell>
          <cell r="Q176">
            <v>-119970800</v>
          </cell>
          <cell r="R176">
            <v>-97093500</v>
          </cell>
          <cell r="S176">
            <v>-112738300</v>
          </cell>
          <cell r="T176">
            <v>-118840800</v>
          </cell>
          <cell r="U176">
            <v>-119245300</v>
          </cell>
          <cell r="V176">
            <v>-119792400</v>
          </cell>
          <cell r="W176">
            <v>-120332300</v>
          </cell>
        </row>
        <row r="177">
          <cell r="L177" t="str">
            <v>6-42510</v>
          </cell>
          <cell r="M177">
            <v>-997049600</v>
          </cell>
          <cell r="N177">
            <v>-969620700</v>
          </cell>
          <cell r="O177">
            <v>-1099972600</v>
          </cell>
          <cell r="P177">
            <v>-1087478100</v>
          </cell>
          <cell r="Q177">
            <v>-1093654700</v>
          </cell>
          <cell r="R177">
            <v>-885105000</v>
          </cell>
          <cell r="S177">
            <v>-1027722500</v>
          </cell>
          <cell r="T177">
            <v>-1083353300</v>
          </cell>
          <cell r="U177">
            <v>-1087041000</v>
          </cell>
          <cell r="V177">
            <v>-1092027800</v>
          </cell>
          <cell r="W177">
            <v>-1096949600</v>
          </cell>
        </row>
        <row r="178">
          <cell r="L178" t="str">
            <v>6-42860</v>
          </cell>
          <cell r="M178">
            <v>-2073000</v>
          </cell>
          <cell r="N178">
            <v>-2016000</v>
          </cell>
          <cell r="O178">
            <v>-2287000</v>
          </cell>
          <cell r="P178">
            <v>-2261000</v>
          </cell>
          <cell r="Q178">
            <v>-2273900</v>
          </cell>
          <cell r="R178">
            <v>-1840300</v>
          </cell>
          <cell r="S178">
            <v>-2136800</v>
          </cell>
          <cell r="T178">
            <v>-2252500</v>
          </cell>
          <cell r="U178">
            <v>-2260100</v>
          </cell>
          <cell r="V178">
            <v>-2270500</v>
          </cell>
          <cell r="W178">
            <v>-2280700</v>
          </cell>
        </row>
        <row r="179">
          <cell r="L179" t="str">
            <v>6-42910</v>
          </cell>
          <cell r="M179">
            <v>-397500</v>
          </cell>
          <cell r="N179">
            <v>-386600</v>
          </cell>
          <cell r="O179">
            <v>-438600</v>
          </cell>
          <cell r="P179">
            <v>-433600</v>
          </cell>
          <cell r="Q179">
            <v>-436000</v>
          </cell>
          <cell r="R179">
            <v>-352900</v>
          </cell>
          <cell r="S179">
            <v>-409800</v>
          </cell>
          <cell r="T179">
            <v>-431900</v>
          </cell>
          <cell r="U179">
            <v>-433400</v>
          </cell>
          <cell r="V179">
            <v>-435400</v>
          </cell>
          <cell r="W179">
            <v>-437400</v>
          </cell>
        </row>
        <row r="180">
          <cell r="L180" t="str">
            <v>6-42960</v>
          </cell>
          <cell r="M180">
            <v>-9451100</v>
          </cell>
          <cell r="N180">
            <v>-9191100</v>
          </cell>
          <cell r="O180">
            <v>-10426800</v>
          </cell>
          <cell r="P180">
            <v>-10308300</v>
          </cell>
          <cell r="Q180">
            <v>-10366900</v>
          </cell>
          <cell r="R180">
            <v>-8390000</v>
          </cell>
          <cell r="S180">
            <v>-9741900</v>
          </cell>
          <cell r="T180">
            <v>-10269200</v>
          </cell>
          <cell r="U180">
            <v>-10304200</v>
          </cell>
          <cell r="V180">
            <v>-10351400</v>
          </cell>
          <cell r="W180">
            <v>-10398100</v>
          </cell>
        </row>
        <row r="181">
          <cell r="L181" t="str">
            <v>6-51101</v>
          </cell>
          <cell r="M181">
            <v>-22420000</v>
          </cell>
          <cell r="N181">
            <v>-23334700</v>
          </cell>
          <cell r="O181">
            <v>-28232300</v>
          </cell>
          <cell r="P181">
            <v>-37419400</v>
          </cell>
          <cell r="Q181">
            <v>-36467500</v>
          </cell>
          <cell r="R181">
            <v>-30634900</v>
          </cell>
          <cell r="S181">
            <v>-50432000</v>
          </cell>
          <cell r="T181">
            <v>-74240600</v>
          </cell>
          <cell r="U181">
            <v>-82532600</v>
          </cell>
          <cell r="V181">
            <v>-83532400</v>
          </cell>
          <cell r="W181">
            <v>-76049100</v>
          </cell>
        </row>
        <row r="182">
          <cell r="L182" t="str">
            <v>6-51201</v>
          </cell>
          <cell r="M182">
            <v>-44265000</v>
          </cell>
          <cell r="N182">
            <v>-40740000</v>
          </cell>
          <cell r="O182">
            <v>-48900000</v>
          </cell>
          <cell r="P182">
            <v>-42105000</v>
          </cell>
          <cell r="Q182">
            <v>-48580000</v>
          </cell>
          <cell r="R182">
            <v>-46280000</v>
          </cell>
          <cell r="S182">
            <v>-75960000</v>
          </cell>
          <cell r="T182">
            <v>-94860000</v>
          </cell>
          <cell r="U182">
            <v>-51210000</v>
          </cell>
          <cell r="V182">
            <v>-78175000</v>
          </cell>
          <cell r="W182">
            <v>-82430000</v>
          </cell>
        </row>
        <row r="183">
          <cell r="L183" t="str">
            <v>6-51301</v>
          </cell>
          <cell r="M183">
            <v>-393245000</v>
          </cell>
          <cell r="N183">
            <v>-264025000</v>
          </cell>
          <cell r="O183">
            <v>-383090000</v>
          </cell>
          <cell r="P183">
            <v>-360180000</v>
          </cell>
          <cell r="Q183">
            <v>-376550000</v>
          </cell>
          <cell r="R183">
            <v>-373970000</v>
          </cell>
          <cell r="S183">
            <v>-464985000</v>
          </cell>
          <cell r="T183">
            <v>-382655000</v>
          </cell>
          <cell r="U183">
            <v>-346990000</v>
          </cell>
          <cell r="V183">
            <v>-445685000</v>
          </cell>
          <cell r="W183">
            <v>-442795000</v>
          </cell>
        </row>
        <row r="184">
          <cell r="L184" t="str">
            <v>6-51401</v>
          </cell>
          <cell r="M184">
            <v>-183847900</v>
          </cell>
          <cell r="N184">
            <v>-193978900</v>
          </cell>
          <cell r="O184">
            <v>-221277100</v>
          </cell>
          <cell r="P184">
            <v>-197263900</v>
          </cell>
          <cell r="Q184">
            <v>-203424500</v>
          </cell>
          <cell r="R184">
            <v>-187869500</v>
          </cell>
          <cell r="S184">
            <v>-179394000</v>
          </cell>
          <cell r="T184">
            <v>-213982700</v>
          </cell>
          <cell r="U184">
            <v>-190425100</v>
          </cell>
          <cell r="V184">
            <v>-232348300</v>
          </cell>
          <cell r="W184">
            <v>-222922800</v>
          </cell>
        </row>
        <row r="185">
          <cell r="L185" t="str">
            <v>6-51501</v>
          </cell>
          <cell r="M185">
            <v>-161362900</v>
          </cell>
          <cell r="N185">
            <v>-162497900</v>
          </cell>
          <cell r="O185">
            <v>-192961500</v>
          </cell>
          <cell r="P185">
            <v>-157209000</v>
          </cell>
          <cell r="Q185">
            <v>-193830300</v>
          </cell>
          <cell r="R185">
            <v>-123644700</v>
          </cell>
          <cell r="S185">
            <v>-108515200</v>
          </cell>
          <cell r="T185">
            <v>-149231900</v>
          </cell>
          <cell r="U185">
            <v>-136659100</v>
          </cell>
          <cell r="V185">
            <v>-212376400</v>
          </cell>
          <cell r="W185">
            <v>-205121800</v>
          </cell>
        </row>
        <row r="186">
          <cell r="L186" t="str">
            <v>6-51601</v>
          </cell>
          <cell r="M186">
            <v>-4943300</v>
          </cell>
          <cell r="N186">
            <v>-11263800</v>
          </cell>
          <cell r="O186">
            <v>-7457000</v>
          </cell>
          <cell r="P186">
            <v>-5875000</v>
          </cell>
          <cell r="Q186">
            <v>-6911400</v>
          </cell>
          <cell r="R186">
            <v>-275000</v>
          </cell>
          <cell r="S186">
            <v>-550000</v>
          </cell>
          <cell r="T186">
            <v>-4266000</v>
          </cell>
          <cell r="U186">
            <v>-718200</v>
          </cell>
          <cell r="V186">
            <v>-2070500</v>
          </cell>
          <cell r="W186">
            <v>-4388700</v>
          </cell>
        </row>
        <row r="187">
          <cell r="L187" t="str">
            <v>6-61110</v>
          </cell>
          <cell r="M187">
            <v>0</v>
          </cell>
          <cell r="N187">
            <v>0</v>
          </cell>
          <cell r="O187">
            <v>-145454500</v>
          </cell>
          <cell r="P187">
            <v>-90909100</v>
          </cell>
          <cell r="Q187">
            <v>-90909100</v>
          </cell>
          <cell r="R187">
            <v>0</v>
          </cell>
          <cell r="S187">
            <v>-290909100</v>
          </cell>
          <cell r="T187">
            <v>-472727300</v>
          </cell>
          <cell r="U187">
            <v>-363636400</v>
          </cell>
          <cell r="V187">
            <v>-327272700</v>
          </cell>
          <cell r="W187">
            <v>-90909100</v>
          </cell>
        </row>
        <row r="188">
          <cell r="L188" t="str">
            <v>6-61210</v>
          </cell>
          <cell r="M188">
            <v>0</v>
          </cell>
          <cell r="N188">
            <v>-113636400</v>
          </cell>
          <cell r="O188">
            <v>-181818200</v>
          </cell>
          <cell r="P188">
            <v>-113636400</v>
          </cell>
          <cell r="Q188">
            <v>-181818200</v>
          </cell>
          <cell r="R188">
            <v>0</v>
          </cell>
          <cell r="S188">
            <v>-113636400</v>
          </cell>
          <cell r="T188">
            <v>-181818200</v>
          </cell>
          <cell r="U188">
            <v>-181818200</v>
          </cell>
          <cell r="V188">
            <v>-181818200</v>
          </cell>
          <cell r="W188">
            <v>0</v>
          </cell>
        </row>
        <row r="189">
          <cell r="L189" t="str">
            <v>6-61220</v>
          </cell>
          <cell r="M189">
            <v>0</v>
          </cell>
          <cell r="N189">
            <v>0</v>
          </cell>
          <cell r="O189">
            <v>-98181800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-98181800</v>
          </cell>
          <cell r="U189">
            <v>0</v>
          </cell>
          <cell r="V189">
            <v>0</v>
          </cell>
          <cell r="W189">
            <v>0</v>
          </cell>
        </row>
        <row r="190">
          <cell r="L190" t="str">
            <v>6-61240</v>
          </cell>
          <cell r="M190">
            <v>0</v>
          </cell>
          <cell r="N190">
            <v>0</v>
          </cell>
          <cell r="O190">
            <v>0</v>
          </cell>
          <cell r="P190">
            <v>-54545500</v>
          </cell>
          <cell r="Q190">
            <v>0</v>
          </cell>
          <cell r="R190">
            <v>0</v>
          </cell>
          <cell r="S190">
            <v>0</v>
          </cell>
          <cell r="T190">
            <v>-68181800</v>
          </cell>
          <cell r="U190">
            <v>0</v>
          </cell>
          <cell r="V190">
            <v>0</v>
          </cell>
          <cell r="W190">
            <v>0</v>
          </cell>
        </row>
        <row r="191">
          <cell r="L191" t="str">
            <v>6-61250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-54545500</v>
          </cell>
          <cell r="S191">
            <v>0</v>
          </cell>
          <cell r="T191">
            <v>-54545500</v>
          </cell>
          <cell r="U191">
            <v>-54545500</v>
          </cell>
          <cell r="V191">
            <v>-54545500</v>
          </cell>
          <cell r="W191">
            <v>-54545500</v>
          </cell>
        </row>
        <row r="192">
          <cell r="L192" t="str">
            <v>6-61260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-81818200</v>
          </cell>
          <cell r="T192">
            <v>0</v>
          </cell>
          <cell r="U192">
            <v>-163636400</v>
          </cell>
          <cell r="V192">
            <v>0</v>
          </cell>
          <cell r="W192">
            <v>0</v>
          </cell>
        </row>
        <row r="193">
          <cell r="L193" t="str">
            <v>6-61310</v>
          </cell>
          <cell r="M193">
            <v>0</v>
          </cell>
          <cell r="N193">
            <v>0</v>
          </cell>
          <cell r="O193">
            <v>0</v>
          </cell>
          <cell r="P193">
            <v>-54545500</v>
          </cell>
          <cell r="Q193">
            <v>0</v>
          </cell>
          <cell r="R193">
            <v>-54545500</v>
          </cell>
          <cell r="S193">
            <v>0</v>
          </cell>
          <cell r="T193">
            <v>-54545500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 t="str">
            <v>6-61320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-46363600</v>
          </cell>
          <cell r="R194">
            <v>0</v>
          </cell>
          <cell r="S194">
            <v>0</v>
          </cell>
          <cell r="T194">
            <v>-46363600</v>
          </cell>
          <cell r="U194">
            <v>0</v>
          </cell>
          <cell r="V194">
            <v>0</v>
          </cell>
          <cell r="W194">
            <v>0</v>
          </cell>
        </row>
        <row r="195">
          <cell r="L195" t="str">
            <v>6-61410</v>
          </cell>
          <cell r="M195">
            <v>0</v>
          </cell>
          <cell r="N195">
            <v>0</v>
          </cell>
          <cell r="O195">
            <v>0</v>
          </cell>
          <cell r="P195">
            <v>-127272700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-127272700</v>
          </cell>
          <cell r="V195">
            <v>0</v>
          </cell>
          <cell r="W195">
            <v>0</v>
          </cell>
        </row>
        <row r="196">
          <cell r="L196" t="str">
            <v>6-61420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-43636400</v>
          </cell>
          <cell r="W196">
            <v>-43636400</v>
          </cell>
        </row>
        <row r="197">
          <cell r="L197" t="str">
            <v>6-61510</v>
          </cell>
          <cell r="M197">
            <v>0</v>
          </cell>
          <cell r="N197">
            <v>0</v>
          </cell>
          <cell r="O197">
            <v>-40909100</v>
          </cell>
          <cell r="P197">
            <v>0</v>
          </cell>
          <cell r="Q197">
            <v>-40909100</v>
          </cell>
          <cell r="R197">
            <v>0</v>
          </cell>
          <cell r="S197">
            <v>0</v>
          </cell>
          <cell r="T197">
            <v>-40909100</v>
          </cell>
          <cell r="U197">
            <v>-40909100</v>
          </cell>
          <cell r="V197">
            <v>-40909100</v>
          </cell>
          <cell r="W197">
            <v>0</v>
          </cell>
        </row>
        <row r="198">
          <cell r="L198" t="str">
            <v>6-61960</v>
          </cell>
          <cell r="M198">
            <v>-145454500</v>
          </cell>
          <cell r="N198">
            <v>-145454500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-145454500</v>
          </cell>
          <cell r="T198">
            <v>-145454500</v>
          </cell>
          <cell r="U198">
            <v>-145454500</v>
          </cell>
          <cell r="V198">
            <v>-145454500</v>
          </cell>
          <cell r="W198">
            <v>-145454500</v>
          </cell>
        </row>
        <row r="199">
          <cell r="L199" t="str">
            <v>Grand Total</v>
          </cell>
          <cell r="M199">
            <v>-38616322300</v>
          </cell>
          <cell r="N199">
            <v>-35844512000</v>
          </cell>
          <cell r="O199">
            <v>-45121844400</v>
          </cell>
          <cell r="P199">
            <v>-43283794500</v>
          </cell>
          <cell r="Q199">
            <v>-44066818400</v>
          </cell>
          <cell r="R199">
            <v>-31179266600</v>
          </cell>
          <cell r="S199">
            <v>-40396099800</v>
          </cell>
          <cell r="T199">
            <v>-44776127600</v>
          </cell>
          <cell r="U199">
            <v>-43885636600</v>
          </cell>
          <cell r="V199">
            <v>-43197287600</v>
          </cell>
          <cell r="W199">
            <v>-42933716100</v>
          </cell>
        </row>
        <row r="200">
          <cell r="L200" t="str">
            <v>6-32110</v>
          </cell>
          <cell r="M200">
            <v>-1563271800</v>
          </cell>
          <cell r="N200">
            <v>-1549628900</v>
          </cell>
          <cell r="O200">
            <v>-1810670800</v>
          </cell>
          <cell r="P200">
            <v>-1667855700</v>
          </cell>
          <cell r="Q200">
            <v>-1715646600</v>
          </cell>
          <cell r="R200">
            <v>-1808328000</v>
          </cell>
          <cell r="S200">
            <v>-1857639600</v>
          </cell>
          <cell r="T200">
            <v>-1911302800</v>
          </cell>
          <cell r="U200">
            <v>-1898801700</v>
          </cell>
          <cell r="V200">
            <v>-1614515100</v>
          </cell>
          <cell r="W200">
            <v>-1639973300</v>
          </cell>
        </row>
        <row r="201">
          <cell r="L201" t="str">
            <v>6-32120</v>
          </cell>
          <cell r="M201">
            <v>-1034572200</v>
          </cell>
          <cell r="N201">
            <v>-970520500</v>
          </cell>
          <cell r="O201">
            <v>-1076698200</v>
          </cell>
          <cell r="P201">
            <v>-1005194700</v>
          </cell>
          <cell r="Q201">
            <v>-1056655300</v>
          </cell>
          <cell r="R201">
            <v>-1449896100</v>
          </cell>
          <cell r="S201">
            <v>-1191432300</v>
          </cell>
          <cell r="T201">
            <v>-1223972400</v>
          </cell>
          <cell r="U201">
            <v>-1475015900</v>
          </cell>
          <cell r="V201">
            <v>-1102272500</v>
          </cell>
          <cell r="W201">
            <v>-988993000</v>
          </cell>
        </row>
        <row r="202">
          <cell r="L202" t="str">
            <v>6-41111</v>
          </cell>
          <cell r="M202">
            <v>-10421023000</v>
          </cell>
          <cell r="N202">
            <v>-10081610800</v>
          </cell>
          <cell r="O202">
            <v>-11298090700</v>
          </cell>
          <cell r="P202">
            <v>-11241148200</v>
          </cell>
          <cell r="Q202">
            <v>-11079354300</v>
          </cell>
          <cell r="R202">
            <v>-10052498000</v>
          </cell>
          <cell r="S202">
            <v>-10270559300</v>
          </cell>
          <cell r="T202">
            <v>-10984293300</v>
          </cell>
          <cell r="U202">
            <v>-11044801300</v>
          </cell>
          <cell r="V202">
            <v>-11102087300</v>
          </cell>
          <cell r="W202">
            <v>-11189368000</v>
          </cell>
        </row>
        <row r="203">
          <cell r="L203" t="str">
            <v>6-41112</v>
          </cell>
          <cell r="M203">
            <v>-969281700</v>
          </cell>
          <cell r="N203">
            <v>-828354900</v>
          </cell>
          <cell r="O203">
            <v>-1139533900</v>
          </cell>
          <cell r="P203">
            <v>-1055053200</v>
          </cell>
          <cell r="Q203">
            <v>-950650800</v>
          </cell>
          <cell r="R203">
            <v>-831693000</v>
          </cell>
          <cell r="S203">
            <v>-864246600</v>
          </cell>
          <cell r="T203">
            <v>-947538800</v>
          </cell>
          <cell r="U203">
            <v>-1009260900</v>
          </cell>
          <cell r="V203">
            <v>-1041225600</v>
          </cell>
          <cell r="W203">
            <v>-1105242200</v>
          </cell>
        </row>
        <row r="204">
          <cell r="L204" t="str">
            <v>6-41114</v>
          </cell>
          <cell r="M204">
            <v>-381292400</v>
          </cell>
          <cell r="N204">
            <v>-362716800</v>
          </cell>
          <cell r="O204">
            <v>-413197000</v>
          </cell>
          <cell r="P204">
            <v>-407559700</v>
          </cell>
          <cell r="Q204">
            <v>-400610600</v>
          </cell>
          <cell r="R204">
            <v>-361525600</v>
          </cell>
          <cell r="S204">
            <v>-369916800</v>
          </cell>
          <cell r="T204">
            <v>-396679800</v>
          </cell>
          <cell r="U204">
            <v>-400763700</v>
          </cell>
          <cell r="V204">
            <v>-404019300</v>
          </cell>
          <cell r="W204">
            <v>-409520600</v>
          </cell>
        </row>
        <row r="205">
          <cell r="L205" t="str">
            <v>6-41115</v>
          </cell>
          <cell r="M205">
            <v>-50016600</v>
          </cell>
          <cell r="N205">
            <v>-47400300</v>
          </cell>
          <cell r="O205">
            <v>-54188900</v>
          </cell>
          <cell r="P205">
            <v>-53361000</v>
          </cell>
          <cell r="Q205">
            <v>-52438200</v>
          </cell>
          <cell r="R205">
            <v>-47182900</v>
          </cell>
          <cell r="S205">
            <v>-48274300</v>
          </cell>
          <cell r="T205">
            <v>-51837100</v>
          </cell>
          <cell r="U205">
            <v>-52425800</v>
          </cell>
          <cell r="V205">
            <v>-52898400</v>
          </cell>
          <cell r="W205">
            <v>-53694600</v>
          </cell>
        </row>
        <row r="206">
          <cell r="L206" t="str">
            <v>6-41116</v>
          </cell>
          <cell r="M206">
            <v>-10426000</v>
          </cell>
          <cell r="N206">
            <v>-10258800</v>
          </cell>
          <cell r="O206">
            <v>-14359800</v>
          </cell>
          <cell r="P206">
            <v>-13848300</v>
          </cell>
          <cell r="Q206">
            <v>-10965300</v>
          </cell>
          <cell r="R206">
            <v>-10122600</v>
          </cell>
          <cell r="S206">
            <v>-9957800</v>
          </cell>
          <cell r="T206">
            <v>-10632100</v>
          </cell>
          <cell r="U206">
            <v>-11505900</v>
          </cell>
          <cell r="V206">
            <v>-11900500</v>
          </cell>
          <cell r="W206">
            <v>-12560100</v>
          </cell>
        </row>
        <row r="207">
          <cell r="L207" t="str">
            <v>6-41117</v>
          </cell>
          <cell r="M207">
            <v>-129074700</v>
          </cell>
          <cell r="N207">
            <v>-124235800</v>
          </cell>
          <cell r="O207">
            <v>-138297700</v>
          </cell>
          <cell r="P207">
            <v>-137494800</v>
          </cell>
          <cell r="Q207">
            <v>-137295700</v>
          </cell>
          <cell r="R207">
            <v>-124622200</v>
          </cell>
          <cell r="S207">
            <v>-128320600</v>
          </cell>
          <cell r="T207">
            <v>-137368400</v>
          </cell>
          <cell r="U207">
            <v>-137714000</v>
          </cell>
          <cell r="V207">
            <v>-138086400</v>
          </cell>
          <cell r="W207">
            <v>-138853900</v>
          </cell>
        </row>
        <row r="208">
          <cell r="L208" t="str">
            <v>6-41118</v>
          </cell>
          <cell r="M208">
            <v>-535424200</v>
          </cell>
          <cell r="N208">
            <v>-518222800</v>
          </cell>
          <cell r="O208">
            <v>-572635800</v>
          </cell>
          <cell r="P208">
            <v>-570401800</v>
          </cell>
          <cell r="Q208">
            <v>-568639100</v>
          </cell>
          <cell r="R208">
            <v>-520818700</v>
          </cell>
          <cell r="S208">
            <v>-534595600</v>
          </cell>
          <cell r="T208">
            <v>-569308600</v>
          </cell>
          <cell r="U208">
            <v>-570028100</v>
          </cell>
          <cell r="V208">
            <v>-571112700</v>
          </cell>
          <cell r="W208">
            <v>-573237400</v>
          </cell>
        </row>
        <row r="209">
          <cell r="L209" t="str">
            <v>6-41121</v>
          </cell>
          <cell r="M209">
            <v>-129710400</v>
          </cell>
          <cell r="N209">
            <v>-125616900</v>
          </cell>
          <cell r="O209">
            <v>-139668400</v>
          </cell>
          <cell r="P209">
            <v>-139179900</v>
          </cell>
          <cell r="Q209">
            <v>-138438400</v>
          </cell>
          <cell r="R209">
            <v>-125933500</v>
          </cell>
          <cell r="S209">
            <v>-129425100</v>
          </cell>
          <cell r="T209">
            <v>-138394500</v>
          </cell>
          <cell r="U209">
            <v>-138715700</v>
          </cell>
          <cell r="V209">
            <v>-139054800</v>
          </cell>
          <cell r="W209">
            <v>-139701100</v>
          </cell>
        </row>
        <row r="210">
          <cell r="L210" t="str">
            <v>6-41211</v>
          </cell>
          <cell r="M210">
            <v>-37454341800</v>
          </cell>
          <cell r="N210">
            <v>-36565890300</v>
          </cell>
          <cell r="O210">
            <v>-42851425100</v>
          </cell>
          <cell r="P210">
            <v>-41995618800</v>
          </cell>
          <cell r="Q210">
            <v>-42542426900</v>
          </cell>
          <cell r="R210">
            <v>-30820872400</v>
          </cell>
          <cell r="S210">
            <v>-40483928600</v>
          </cell>
          <cell r="T210">
            <v>-42144151000</v>
          </cell>
          <cell r="U210">
            <v>-42253287600</v>
          </cell>
          <cell r="V210">
            <v>-42426962900</v>
          </cell>
          <cell r="W210">
            <v>-42714455800</v>
          </cell>
        </row>
        <row r="211">
          <cell r="L211" t="str">
            <v>6-41212</v>
          </cell>
          <cell r="M211">
            <v>-465509700</v>
          </cell>
          <cell r="N211">
            <v>-435077800</v>
          </cell>
          <cell r="O211">
            <v>-605094800</v>
          </cell>
          <cell r="P211">
            <v>-577572400</v>
          </cell>
          <cell r="Q211">
            <v>-604268100</v>
          </cell>
          <cell r="R211">
            <v>-582626100</v>
          </cell>
          <cell r="S211">
            <v>-643548700</v>
          </cell>
          <cell r="T211">
            <v>-671975000</v>
          </cell>
          <cell r="U211">
            <v>-702646500</v>
          </cell>
          <cell r="V211">
            <v>-721525600</v>
          </cell>
          <cell r="W211">
            <v>-779444800</v>
          </cell>
        </row>
        <row r="212">
          <cell r="L212" t="str">
            <v>6-41214</v>
          </cell>
          <cell r="M212">
            <v>-540451700</v>
          </cell>
          <cell r="N212">
            <v>-516782200</v>
          </cell>
          <cell r="O212">
            <v>-636747900</v>
          </cell>
          <cell r="P212">
            <v>-617873700</v>
          </cell>
          <cell r="Q212">
            <v>-630420800</v>
          </cell>
          <cell r="R212">
            <v>-520142500</v>
          </cell>
          <cell r="S212">
            <v>-622060200</v>
          </cell>
          <cell r="T212">
            <v>-648824100</v>
          </cell>
          <cell r="U212">
            <v>-659635400</v>
          </cell>
          <cell r="V212">
            <v>-665489500</v>
          </cell>
          <cell r="W212">
            <v>-691415300</v>
          </cell>
        </row>
        <row r="213">
          <cell r="L213" t="str">
            <v>6-41215</v>
          </cell>
          <cell r="M213">
            <v>-61955100</v>
          </cell>
          <cell r="N213">
            <v>-60040800</v>
          </cell>
          <cell r="O213">
            <v>-71402400</v>
          </cell>
          <cell r="P213">
            <v>-69717900</v>
          </cell>
          <cell r="Q213">
            <v>-70708300</v>
          </cell>
          <cell r="R213">
            <v>-52957800</v>
          </cell>
          <cell r="S213">
            <v>-67834500</v>
          </cell>
          <cell r="T213">
            <v>-70706500</v>
          </cell>
          <cell r="U213">
            <v>-71070200</v>
          </cell>
          <cell r="V213">
            <v>-71403800</v>
          </cell>
          <cell r="W213">
            <v>-72578100</v>
          </cell>
        </row>
        <row r="214">
          <cell r="L214" t="str">
            <v>6-41216</v>
          </cell>
          <cell r="M214">
            <v>-10364300</v>
          </cell>
          <cell r="N214">
            <v>-10163700</v>
          </cell>
          <cell r="O214">
            <v>-11803200</v>
          </cell>
          <cell r="P214">
            <v>-11593600</v>
          </cell>
          <cell r="Q214">
            <v>-11735500</v>
          </cell>
          <cell r="R214">
            <v>-8295300</v>
          </cell>
          <cell r="S214">
            <v>-11098200</v>
          </cell>
          <cell r="T214">
            <v>-11548000</v>
          </cell>
          <cell r="U214">
            <v>-11554600</v>
          </cell>
          <cell r="V214">
            <v>-11594900</v>
          </cell>
          <cell r="W214">
            <v>-11601500</v>
          </cell>
        </row>
        <row r="215">
          <cell r="L215" t="str">
            <v>6-41217</v>
          </cell>
          <cell r="M215">
            <v>-88281500</v>
          </cell>
          <cell r="N215">
            <v>-86572900</v>
          </cell>
          <cell r="O215">
            <v>-100537800</v>
          </cell>
          <cell r="P215">
            <v>-98752300</v>
          </cell>
          <cell r="Q215">
            <v>-99961400</v>
          </cell>
          <cell r="R215">
            <v>-70658100</v>
          </cell>
          <cell r="S215">
            <v>-94533000</v>
          </cell>
          <cell r="T215">
            <v>-98364200</v>
          </cell>
          <cell r="U215">
            <v>-98420700</v>
          </cell>
          <cell r="V215">
            <v>-98763500</v>
          </cell>
          <cell r="W215">
            <v>-98820000</v>
          </cell>
        </row>
        <row r="216">
          <cell r="L216" t="str">
            <v>6-41221</v>
          </cell>
          <cell r="M216">
            <v>-3930384600</v>
          </cell>
          <cell r="N216">
            <v>-3854174500</v>
          </cell>
          <cell r="O216">
            <v>-4475688800</v>
          </cell>
          <cell r="P216">
            <v>-4396256300</v>
          </cell>
          <cell r="Q216">
            <v>-4450054400</v>
          </cell>
          <cell r="R216">
            <v>-3146457800</v>
          </cell>
          <cell r="S216">
            <v>-4208251300</v>
          </cell>
          <cell r="T216">
            <v>-4378864500</v>
          </cell>
          <cell r="U216">
            <v>-4381435900</v>
          </cell>
          <cell r="V216">
            <v>-4396553700</v>
          </cell>
          <cell r="W216">
            <v>-4399318000</v>
          </cell>
        </row>
        <row r="217">
          <cell r="L217" t="str">
            <v>6-41311</v>
          </cell>
          <cell r="M217">
            <v>-380210300</v>
          </cell>
          <cell r="N217">
            <v>-391421800</v>
          </cell>
          <cell r="O217">
            <v>-391109500</v>
          </cell>
          <cell r="P217">
            <v>-383253700</v>
          </cell>
          <cell r="Q217">
            <v>-405918800</v>
          </cell>
          <cell r="R217">
            <v>-402718000</v>
          </cell>
          <cell r="S217">
            <v>-412549300</v>
          </cell>
          <cell r="T217">
            <v>-429977700</v>
          </cell>
          <cell r="U217">
            <v>-444379000</v>
          </cell>
          <cell r="V217">
            <v>-434968900</v>
          </cell>
          <cell r="W217">
            <v>-390761300</v>
          </cell>
        </row>
        <row r="218">
          <cell r="L218" t="str">
            <v>6-41411</v>
          </cell>
          <cell r="M218">
            <v>-404372700</v>
          </cell>
          <cell r="N218">
            <v>-381698800</v>
          </cell>
          <cell r="O218">
            <v>-427096200</v>
          </cell>
          <cell r="P218">
            <v>-418686700</v>
          </cell>
          <cell r="Q218">
            <v>-422662900</v>
          </cell>
          <cell r="R218">
            <v>-382185800</v>
          </cell>
          <cell r="S218">
            <v>-390953200</v>
          </cell>
          <cell r="T218">
            <v>-412523700</v>
          </cell>
          <cell r="U218">
            <v>-428627100</v>
          </cell>
          <cell r="V218">
            <v>-441350700</v>
          </cell>
          <cell r="W218">
            <v>-457255200</v>
          </cell>
        </row>
        <row r="219">
          <cell r="L219" t="str">
            <v>6-41412</v>
          </cell>
          <cell r="M219">
            <v>-2376791800</v>
          </cell>
          <cell r="N219">
            <v>-2242273700</v>
          </cell>
          <cell r="O219">
            <v>-2508619200</v>
          </cell>
          <cell r="P219">
            <v>-2457960200</v>
          </cell>
          <cell r="Q219">
            <v>-2477534500</v>
          </cell>
          <cell r="R219">
            <v>-2250980800</v>
          </cell>
          <cell r="S219">
            <v>-2300696500</v>
          </cell>
          <cell r="T219">
            <v>-2423012700</v>
          </cell>
          <cell r="U219">
            <v>-2514327200</v>
          </cell>
          <cell r="V219">
            <v>-2586476800</v>
          </cell>
          <cell r="W219">
            <v>-2676663900</v>
          </cell>
        </row>
        <row r="220">
          <cell r="L220" t="str">
            <v>6-41414</v>
          </cell>
          <cell r="M220">
            <v>-88542400</v>
          </cell>
          <cell r="N220">
            <v>-83577700</v>
          </cell>
          <cell r="O220">
            <v>-93518000</v>
          </cell>
          <cell r="P220">
            <v>-91676600</v>
          </cell>
          <cell r="Q220">
            <v>-92547300</v>
          </cell>
          <cell r="R220">
            <v>-83684300</v>
          </cell>
          <cell r="S220">
            <v>-85604000</v>
          </cell>
          <cell r="T220">
            <v>-90327200</v>
          </cell>
          <cell r="U220">
            <v>-93853200</v>
          </cell>
          <cell r="V220">
            <v>-96639200</v>
          </cell>
          <cell r="W220">
            <v>-100121700</v>
          </cell>
        </row>
        <row r="221">
          <cell r="L221" t="str">
            <v>6-41415</v>
          </cell>
          <cell r="M221">
            <v>-5312900</v>
          </cell>
          <cell r="N221">
            <v>-5015000</v>
          </cell>
          <cell r="O221">
            <v>-5611400</v>
          </cell>
          <cell r="P221">
            <v>-5500900</v>
          </cell>
          <cell r="Q221">
            <v>-5553200</v>
          </cell>
          <cell r="R221">
            <v>-5021400</v>
          </cell>
          <cell r="S221">
            <v>-5136500</v>
          </cell>
          <cell r="T221">
            <v>-5419900</v>
          </cell>
          <cell r="U221">
            <v>-5631500</v>
          </cell>
          <cell r="V221">
            <v>-5798700</v>
          </cell>
          <cell r="W221">
            <v>-6007700</v>
          </cell>
        </row>
        <row r="222">
          <cell r="L222" t="str">
            <v>6-41416</v>
          </cell>
          <cell r="M222">
            <v>-998700</v>
          </cell>
          <cell r="N222">
            <v>-942700</v>
          </cell>
          <cell r="O222">
            <v>-1054800</v>
          </cell>
          <cell r="P222">
            <v>-1034100</v>
          </cell>
          <cell r="Q222">
            <v>-1043900</v>
          </cell>
          <cell r="R222">
            <v>-943900</v>
          </cell>
          <cell r="S222">
            <v>-965600</v>
          </cell>
          <cell r="T222">
            <v>-1018800</v>
          </cell>
          <cell r="U222">
            <v>-1058600</v>
          </cell>
          <cell r="V222">
            <v>-1090000</v>
          </cell>
          <cell r="W222">
            <v>-1129300</v>
          </cell>
        </row>
        <row r="223">
          <cell r="L223" t="str">
            <v>6-41421</v>
          </cell>
          <cell r="M223">
            <v>-60612900</v>
          </cell>
          <cell r="N223">
            <v>-57214200</v>
          </cell>
          <cell r="O223">
            <v>-64019000</v>
          </cell>
          <cell r="P223">
            <v>-62758500</v>
          </cell>
          <cell r="Q223">
            <v>-63354500</v>
          </cell>
          <cell r="R223">
            <v>-57287200</v>
          </cell>
          <cell r="S223">
            <v>-58601400</v>
          </cell>
          <cell r="T223">
            <v>-61834700</v>
          </cell>
          <cell r="U223">
            <v>-64248500</v>
          </cell>
          <cell r="V223">
            <v>-66155700</v>
          </cell>
          <cell r="W223">
            <v>-68539600</v>
          </cell>
        </row>
        <row r="224">
          <cell r="L224" t="str">
            <v>6-41511</v>
          </cell>
          <cell r="M224">
            <v>-79113600</v>
          </cell>
          <cell r="N224">
            <v>-74236800</v>
          </cell>
          <cell r="O224">
            <v>-79121000</v>
          </cell>
          <cell r="P224">
            <v>-76671500</v>
          </cell>
          <cell r="Q224">
            <v>-79121000</v>
          </cell>
          <cell r="R224">
            <v>-76686300</v>
          </cell>
          <cell r="S224">
            <v>-79106200</v>
          </cell>
          <cell r="T224">
            <v>-79121000</v>
          </cell>
          <cell r="U224">
            <v>-76678900</v>
          </cell>
          <cell r="V224">
            <v>-79113600</v>
          </cell>
          <cell r="W224">
            <v>-76686300</v>
          </cell>
        </row>
        <row r="225">
          <cell r="L225" t="str">
            <v>6-41514</v>
          </cell>
          <cell r="M225">
            <v>-36863500</v>
          </cell>
          <cell r="N225">
            <v>-34591100</v>
          </cell>
          <cell r="O225">
            <v>-36866900</v>
          </cell>
          <cell r="P225">
            <v>-35725500</v>
          </cell>
          <cell r="Q225">
            <v>-36866900</v>
          </cell>
          <cell r="R225">
            <v>-35732400</v>
          </cell>
          <cell r="S225">
            <v>-36860000</v>
          </cell>
          <cell r="T225">
            <v>-36866900</v>
          </cell>
          <cell r="U225">
            <v>-35729000</v>
          </cell>
          <cell r="V225">
            <v>-36863500</v>
          </cell>
          <cell r="W225">
            <v>-35732400</v>
          </cell>
        </row>
        <row r="226">
          <cell r="L226" t="str">
            <v>6-41515</v>
          </cell>
          <cell r="M226">
            <v>-256500</v>
          </cell>
          <cell r="N226">
            <v>-240700</v>
          </cell>
          <cell r="O226">
            <v>-256500</v>
          </cell>
          <cell r="P226">
            <v>-248600</v>
          </cell>
          <cell r="Q226">
            <v>-256500</v>
          </cell>
          <cell r="R226">
            <v>-248600</v>
          </cell>
          <cell r="S226">
            <v>-256500</v>
          </cell>
          <cell r="T226">
            <v>-256500</v>
          </cell>
          <cell r="U226">
            <v>-248600</v>
          </cell>
          <cell r="V226">
            <v>-256500</v>
          </cell>
          <cell r="W226">
            <v>-248600</v>
          </cell>
        </row>
        <row r="227">
          <cell r="L227" t="str">
            <v>6-41611</v>
          </cell>
          <cell r="M227">
            <v>-252634100</v>
          </cell>
          <cell r="N227">
            <v>-234482800</v>
          </cell>
          <cell r="O227">
            <v>-256969900</v>
          </cell>
          <cell r="P227">
            <v>-247773500</v>
          </cell>
          <cell r="Q227">
            <v>-248459400</v>
          </cell>
          <cell r="R227">
            <v>-247934500</v>
          </cell>
          <cell r="S227">
            <v>-252553600</v>
          </cell>
          <cell r="T227">
            <v>-252714700</v>
          </cell>
          <cell r="U227">
            <v>-247854000</v>
          </cell>
          <cell r="V227">
            <v>-252634100</v>
          </cell>
          <cell r="W227">
            <v>-247934500</v>
          </cell>
        </row>
        <row r="228">
          <cell r="L228" t="str">
            <v>6-41614</v>
          </cell>
          <cell r="M228">
            <v>-48768700</v>
          </cell>
          <cell r="N228">
            <v>-45264800</v>
          </cell>
          <cell r="O228">
            <v>-49605700</v>
          </cell>
          <cell r="P228">
            <v>-47830400</v>
          </cell>
          <cell r="Q228">
            <v>-47962800</v>
          </cell>
          <cell r="R228">
            <v>-47861500</v>
          </cell>
          <cell r="S228">
            <v>-48753200</v>
          </cell>
          <cell r="T228">
            <v>-48784300</v>
          </cell>
          <cell r="U228">
            <v>-47846000</v>
          </cell>
          <cell r="V228">
            <v>-48768700</v>
          </cell>
          <cell r="W228">
            <v>-47861500</v>
          </cell>
        </row>
        <row r="229">
          <cell r="L229" t="str">
            <v>6-41615</v>
          </cell>
          <cell r="M229">
            <v>-3071000</v>
          </cell>
          <cell r="N229">
            <v>-2850400</v>
          </cell>
          <cell r="O229">
            <v>-3123700</v>
          </cell>
          <cell r="P229">
            <v>-3011900</v>
          </cell>
          <cell r="Q229">
            <v>-3020300</v>
          </cell>
          <cell r="R229">
            <v>-3013900</v>
          </cell>
          <cell r="S229">
            <v>-3070000</v>
          </cell>
          <cell r="T229">
            <v>-3072000</v>
          </cell>
          <cell r="U229">
            <v>-3012900</v>
          </cell>
          <cell r="V229">
            <v>-3071000</v>
          </cell>
          <cell r="W229">
            <v>-3013900</v>
          </cell>
        </row>
        <row r="230">
          <cell r="L230" t="str">
            <v>6-42110</v>
          </cell>
          <cell r="M230">
            <v>-77173000</v>
          </cell>
          <cell r="N230">
            <v>-74189200</v>
          </cell>
          <cell r="O230">
            <v>-85928200</v>
          </cell>
          <cell r="P230">
            <v>-84294600</v>
          </cell>
          <cell r="Q230">
            <v>-84527500</v>
          </cell>
          <cell r="R230">
            <v>-69713600</v>
          </cell>
          <cell r="S230">
            <v>-79957100</v>
          </cell>
          <cell r="T230">
            <v>-84470200</v>
          </cell>
          <cell r="U230">
            <v>-85361000</v>
          </cell>
          <cell r="V230">
            <v>-85987900</v>
          </cell>
          <cell r="W230">
            <v>-86909200</v>
          </cell>
        </row>
        <row r="231">
          <cell r="L231" t="str">
            <v>6-42160</v>
          </cell>
          <cell r="M231">
            <v>-381704600</v>
          </cell>
          <cell r="N231">
            <v>-358104900</v>
          </cell>
          <cell r="O231">
            <v>-427612000</v>
          </cell>
          <cell r="P231">
            <v>-415039000</v>
          </cell>
          <cell r="Q231">
            <v>-414521400</v>
          </cell>
          <cell r="R231">
            <v>-347733100</v>
          </cell>
          <cell r="S231">
            <v>-384740800</v>
          </cell>
          <cell r="T231">
            <v>-410776300</v>
          </cell>
          <cell r="U231">
            <v>-418089400</v>
          </cell>
          <cell r="V231">
            <v>-422709800</v>
          </cell>
          <cell r="W231">
            <v>-435163900</v>
          </cell>
        </row>
        <row r="232">
          <cell r="L232" t="str">
            <v>6-42220</v>
          </cell>
          <cell r="M232">
            <v>-2598300</v>
          </cell>
          <cell r="N232">
            <v>-2526900</v>
          </cell>
          <cell r="O232">
            <v>-2866600</v>
          </cell>
          <cell r="P232">
            <v>-2834000</v>
          </cell>
          <cell r="Q232">
            <v>-2850100</v>
          </cell>
          <cell r="R232">
            <v>-2306600</v>
          </cell>
          <cell r="S232">
            <v>-2678300</v>
          </cell>
          <cell r="T232">
            <v>-2823300</v>
          </cell>
          <cell r="U232">
            <v>-2832900</v>
          </cell>
          <cell r="V232">
            <v>-2845900</v>
          </cell>
          <cell r="W232">
            <v>-2858700</v>
          </cell>
        </row>
        <row r="233">
          <cell r="L233" t="str">
            <v>6-42270</v>
          </cell>
          <cell r="M233">
            <v>-3513700</v>
          </cell>
          <cell r="N233">
            <v>-3417000</v>
          </cell>
          <cell r="O233">
            <v>-3876400</v>
          </cell>
          <cell r="P233">
            <v>-3832400</v>
          </cell>
          <cell r="Q233">
            <v>-3854100</v>
          </cell>
          <cell r="R233">
            <v>-3119200</v>
          </cell>
          <cell r="S233">
            <v>-3621800</v>
          </cell>
          <cell r="T233">
            <v>-3817800</v>
          </cell>
          <cell r="U233">
            <v>-3830800</v>
          </cell>
          <cell r="V233">
            <v>-3848400</v>
          </cell>
          <cell r="W233">
            <v>-3865700</v>
          </cell>
        </row>
        <row r="234">
          <cell r="L234" t="str">
            <v>6-42310</v>
          </cell>
          <cell r="M234">
            <v>-750492400</v>
          </cell>
          <cell r="N234">
            <v>-707077800</v>
          </cell>
          <cell r="O234">
            <v>-837803200</v>
          </cell>
          <cell r="P234">
            <v>-814406100</v>
          </cell>
          <cell r="Q234">
            <v>-823719600</v>
          </cell>
          <cell r="R234">
            <v>-682398000</v>
          </cell>
          <cell r="S234">
            <v>-783354400</v>
          </cell>
          <cell r="T234">
            <v>-830681500</v>
          </cell>
          <cell r="U234">
            <v>-842136700</v>
          </cell>
          <cell r="V234">
            <v>-851199300</v>
          </cell>
          <cell r="W234">
            <v>-869357100</v>
          </cell>
        </row>
        <row r="235">
          <cell r="L235" t="str">
            <v>6-42360</v>
          </cell>
          <cell r="M235">
            <v>-135432800</v>
          </cell>
          <cell r="N235">
            <v>-131707100</v>
          </cell>
          <cell r="O235">
            <v>-149413200</v>
          </cell>
          <cell r="P235">
            <v>-147716100</v>
          </cell>
          <cell r="Q235">
            <v>-148555100</v>
          </cell>
          <cell r="R235">
            <v>-120227000</v>
          </cell>
          <cell r="S235">
            <v>-139599200</v>
          </cell>
          <cell r="T235">
            <v>-147155800</v>
          </cell>
          <cell r="U235">
            <v>-147656700</v>
          </cell>
          <cell r="V235">
            <v>-148334100</v>
          </cell>
          <cell r="W235">
            <v>-149002600</v>
          </cell>
        </row>
        <row r="236">
          <cell r="L236" t="str">
            <v>6-42410</v>
          </cell>
          <cell r="M236">
            <v>-549551100</v>
          </cell>
          <cell r="N236">
            <v>-535710000</v>
          </cell>
          <cell r="O236">
            <v>-601487900</v>
          </cell>
          <cell r="P236">
            <v>-595183000</v>
          </cell>
          <cell r="Q236">
            <v>-598299800</v>
          </cell>
          <cell r="R236">
            <v>-493061800</v>
          </cell>
          <cell r="S236">
            <v>-565029200</v>
          </cell>
          <cell r="T236">
            <v>-593101500</v>
          </cell>
          <cell r="U236">
            <v>-594962400</v>
          </cell>
          <cell r="V236">
            <v>-597478800</v>
          </cell>
          <cell r="W236">
            <v>-599962400</v>
          </cell>
        </row>
        <row r="237">
          <cell r="L237" t="str">
            <v>6-42460</v>
          </cell>
          <cell r="M237">
            <v>-109373500</v>
          </cell>
          <cell r="N237">
            <v>-106364700</v>
          </cell>
          <cell r="O237">
            <v>-120663900</v>
          </cell>
          <cell r="P237">
            <v>-119293300</v>
          </cell>
          <cell r="Q237">
            <v>-119970800</v>
          </cell>
          <cell r="R237">
            <v>-97093500</v>
          </cell>
          <cell r="S237">
            <v>-112738300</v>
          </cell>
          <cell r="T237">
            <v>-118840800</v>
          </cell>
          <cell r="U237">
            <v>-119245300</v>
          </cell>
          <cell r="V237">
            <v>-119792400</v>
          </cell>
          <cell r="W237">
            <v>-120332300</v>
          </cell>
        </row>
        <row r="238">
          <cell r="L238" t="str">
            <v>6-42510</v>
          </cell>
          <cell r="M238">
            <v>-1014222100</v>
          </cell>
          <cell r="N238">
            <v>-984940400</v>
          </cell>
          <cell r="O238">
            <v>-1118985800</v>
          </cell>
          <cell r="P238">
            <v>-1105613000</v>
          </cell>
          <cell r="Q238">
            <v>-1111335800</v>
          </cell>
          <cell r="R238">
            <v>-900968700</v>
          </cell>
          <cell r="S238">
            <v>-1042879500</v>
          </cell>
          <cell r="T238">
            <v>-1099911700</v>
          </cell>
          <cell r="U238">
            <v>-1104032000</v>
          </cell>
          <cell r="V238">
            <v>-1109313000</v>
          </cell>
          <cell r="W238">
            <v>-1115534500</v>
          </cell>
        </row>
        <row r="239">
          <cell r="L239" t="str">
            <v>6-42860</v>
          </cell>
          <cell r="M239">
            <v>-2073000</v>
          </cell>
          <cell r="N239">
            <v>-2016000</v>
          </cell>
          <cell r="O239">
            <v>-2287000</v>
          </cell>
          <cell r="P239">
            <v>-2261000</v>
          </cell>
          <cell r="Q239">
            <v>-2273900</v>
          </cell>
          <cell r="R239">
            <v>-1840300</v>
          </cell>
          <cell r="S239">
            <v>-2136800</v>
          </cell>
          <cell r="T239">
            <v>-2252500</v>
          </cell>
          <cell r="U239">
            <v>-2260100</v>
          </cell>
          <cell r="V239">
            <v>-2270500</v>
          </cell>
          <cell r="W239">
            <v>-2280700</v>
          </cell>
        </row>
        <row r="240">
          <cell r="L240" t="str">
            <v>6-42910</v>
          </cell>
          <cell r="M240">
            <v>-397500</v>
          </cell>
          <cell r="N240">
            <v>-386600</v>
          </cell>
          <cell r="O240">
            <v>-438600</v>
          </cell>
          <cell r="P240">
            <v>-433600</v>
          </cell>
          <cell r="Q240">
            <v>-436000</v>
          </cell>
          <cell r="R240">
            <v>-352900</v>
          </cell>
          <cell r="S240">
            <v>-409800</v>
          </cell>
          <cell r="T240">
            <v>-431900</v>
          </cell>
          <cell r="U240">
            <v>-433400</v>
          </cell>
          <cell r="V240">
            <v>-435400</v>
          </cell>
          <cell r="W240">
            <v>-437400</v>
          </cell>
        </row>
        <row r="241">
          <cell r="L241" t="str">
            <v>6-42960</v>
          </cell>
          <cell r="M241">
            <v>-53067700</v>
          </cell>
          <cell r="N241">
            <v>-53010900</v>
          </cell>
          <cell r="O241">
            <v>-62431000</v>
          </cell>
          <cell r="P241">
            <v>-61178900</v>
          </cell>
          <cell r="Q241">
            <v>-56392200</v>
          </cell>
          <cell r="R241">
            <v>-52416200</v>
          </cell>
          <cell r="S241">
            <v>-53658800</v>
          </cell>
          <cell r="T241">
            <v>-56391500</v>
          </cell>
          <cell r="U241">
            <v>-59060900</v>
          </cell>
          <cell r="V241">
            <v>-59407500</v>
          </cell>
          <cell r="W241">
            <v>-58848700</v>
          </cell>
        </row>
        <row r="242">
          <cell r="L242" t="str">
            <v>6-51101</v>
          </cell>
          <cell r="M242">
            <v>-33280000</v>
          </cell>
          <cell r="N242">
            <v>-32894700</v>
          </cell>
          <cell r="O242">
            <v>-38442300</v>
          </cell>
          <cell r="P242">
            <v>-48604400</v>
          </cell>
          <cell r="Q242">
            <v>-47977500</v>
          </cell>
          <cell r="R242">
            <v>-41169900</v>
          </cell>
          <cell r="S242">
            <v>-65842000</v>
          </cell>
          <cell r="T242">
            <v>-85425600</v>
          </cell>
          <cell r="U242">
            <v>-94367600</v>
          </cell>
          <cell r="V242">
            <v>-95042400</v>
          </cell>
          <cell r="W242">
            <v>-88209100</v>
          </cell>
        </row>
        <row r="243">
          <cell r="L243" t="str">
            <v>6-51201</v>
          </cell>
          <cell r="M243">
            <v>-155332500</v>
          </cell>
          <cell r="N243">
            <v>-105582500</v>
          </cell>
          <cell r="O243">
            <v>-116715000</v>
          </cell>
          <cell r="P243">
            <v>-119265000</v>
          </cell>
          <cell r="Q243">
            <v>-131020000</v>
          </cell>
          <cell r="R243">
            <v>-125045000</v>
          </cell>
          <cell r="S243">
            <v>-216902500</v>
          </cell>
          <cell r="T243">
            <v>-143617500</v>
          </cell>
          <cell r="U243">
            <v>-107885000</v>
          </cell>
          <cell r="V243">
            <v>-131332500</v>
          </cell>
          <cell r="W243">
            <v>-155232500</v>
          </cell>
        </row>
        <row r="244">
          <cell r="L244" t="str">
            <v>6-51301</v>
          </cell>
          <cell r="M244">
            <v>-416345000</v>
          </cell>
          <cell r="N244">
            <v>-277625000</v>
          </cell>
          <cell r="O244">
            <v>-401190000</v>
          </cell>
          <cell r="P244">
            <v>-378280000</v>
          </cell>
          <cell r="Q244">
            <v>-394650000</v>
          </cell>
          <cell r="R244">
            <v>-392070000</v>
          </cell>
          <cell r="S244">
            <v>-488960000</v>
          </cell>
          <cell r="T244">
            <v>-405255000</v>
          </cell>
          <cell r="U244">
            <v>-367340000</v>
          </cell>
          <cell r="V244">
            <v>-466035000</v>
          </cell>
          <cell r="W244">
            <v>-463145000</v>
          </cell>
        </row>
        <row r="245">
          <cell r="L245" t="str">
            <v>6-51401</v>
          </cell>
          <cell r="M245">
            <v>-337450500</v>
          </cell>
          <cell r="N245">
            <v>-334214100</v>
          </cell>
          <cell r="O245">
            <v>-373646100</v>
          </cell>
          <cell r="P245">
            <v>-336731000</v>
          </cell>
          <cell r="Q245">
            <v>-360586300</v>
          </cell>
          <cell r="R245">
            <v>-333936900</v>
          </cell>
          <cell r="S245">
            <v>-352871800</v>
          </cell>
          <cell r="T245">
            <v>-415217200</v>
          </cell>
          <cell r="U245">
            <v>-361064700</v>
          </cell>
          <cell r="V245">
            <v>-400759100</v>
          </cell>
          <cell r="W245">
            <v>-379504800</v>
          </cell>
        </row>
        <row r="246">
          <cell r="L246" t="str">
            <v>6-51501</v>
          </cell>
          <cell r="M246">
            <v>-183362900</v>
          </cell>
          <cell r="N246">
            <v>-181197900</v>
          </cell>
          <cell r="O246">
            <v>-212486500</v>
          </cell>
          <cell r="P246">
            <v>-175084000</v>
          </cell>
          <cell r="Q246">
            <v>-212805300</v>
          </cell>
          <cell r="R246">
            <v>-143444700</v>
          </cell>
          <cell r="S246">
            <v>-132990200</v>
          </cell>
          <cell r="T246">
            <v>-172606900</v>
          </cell>
          <cell r="U246">
            <v>-157284100</v>
          </cell>
          <cell r="V246">
            <v>-235751400</v>
          </cell>
          <cell r="W246">
            <v>-227121800</v>
          </cell>
        </row>
        <row r="247">
          <cell r="L247" t="str">
            <v>6-51601</v>
          </cell>
          <cell r="M247">
            <v>-5943300</v>
          </cell>
          <cell r="N247">
            <v>-13263800</v>
          </cell>
          <cell r="O247">
            <v>-9457000</v>
          </cell>
          <cell r="P247">
            <v>-6875000</v>
          </cell>
          <cell r="Q247">
            <v>-6911400</v>
          </cell>
          <cell r="R247">
            <v>-5275000</v>
          </cell>
          <cell r="S247">
            <v>-2550000</v>
          </cell>
          <cell r="T247">
            <v>-5266000</v>
          </cell>
          <cell r="U247">
            <v>-718200</v>
          </cell>
          <cell r="V247">
            <v>-3070500</v>
          </cell>
          <cell r="W247">
            <v>-9388700</v>
          </cell>
        </row>
        <row r="248">
          <cell r="L248" t="str">
            <v>6-61110</v>
          </cell>
          <cell r="M248">
            <v>0</v>
          </cell>
          <cell r="N248">
            <v>0</v>
          </cell>
          <cell r="O248">
            <v>-360909000</v>
          </cell>
          <cell r="P248">
            <v>-281818200</v>
          </cell>
          <cell r="Q248">
            <v>-281818200</v>
          </cell>
          <cell r="R248">
            <v>-81818200</v>
          </cell>
          <cell r="S248">
            <v>-522727300</v>
          </cell>
          <cell r="T248">
            <v>-800000000</v>
          </cell>
          <cell r="U248">
            <v>-763636400</v>
          </cell>
          <cell r="V248">
            <v>-727272700</v>
          </cell>
          <cell r="W248">
            <v>-372727200</v>
          </cell>
        </row>
        <row r="249">
          <cell r="L249" t="str">
            <v>6-61210</v>
          </cell>
          <cell r="M249">
            <v>0</v>
          </cell>
          <cell r="N249">
            <v>-113636400</v>
          </cell>
          <cell r="O249">
            <v>-181818200</v>
          </cell>
          <cell r="P249">
            <v>-322727300</v>
          </cell>
          <cell r="Q249">
            <v>-181818200</v>
          </cell>
          <cell r="R249">
            <v>0</v>
          </cell>
          <cell r="S249">
            <v>-322727300</v>
          </cell>
          <cell r="T249">
            <v>-181818200</v>
          </cell>
          <cell r="U249">
            <v>-281818200</v>
          </cell>
          <cell r="V249">
            <v>-181818200</v>
          </cell>
          <cell r="W249">
            <v>-100000000</v>
          </cell>
        </row>
        <row r="250">
          <cell r="L250" t="str">
            <v>6-61220</v>
          </cell>
          <cell r="M250">
            <v>0</v>
          </cell>
          <cell r="N250">
            <v>0</v>
          </cell>
          <cell r="O250">
            <v>-98181800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-98181800</v>
          </cell>
          <cell r="U250">
            <v>0</v>
          </cell>
          <cell r="V250">
            <v>0</v>
          </cell>
          <cell r="W250">
            <v>0</v>
          </cell>
        </row>
        <row r="251">
          <cell r="L251" t="str">
            <v>6-61240</v>
          </cell>
          <cell r="M251">
            <v>0</v>
          </cell>
          <cell r="N251">
            <v>0</v>
          </cell>
          <cell r="O251">
            <v>0</v>
          </cell>
          <cell r="P251">
            <v>-54545500</v>
          </cell>
          <cell r="Q251">
            <v>0</v>
          </cell>
          <cell r="R251">
            <v>-72727300</v>
          </cell>
          <cell r="S251">
            <v>0</v>
          </cell>
          <cell r="T251">
            <v>-68181800</v>
          </cell>
          <cell r="U251">
            <v>0</v>
          </cell>
          <cell r="V251">
            <v>0</v>
          </cell>
          <cell r="W251">
            <v>0</v>
          </cell>
        </row>
        <row r="252">
          <cell r="L252" t="str">
            <v>6-61250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-54545500</v>
          </cell>
          <cell r="S252">
            <v>0</v>
          </cell>
          <cell r="T252">
            <v>-109091000</v>
          </cell>
          <cell r="U252">
            <v>-54545500</v>
          </cell>
          <cell r="V252">
            <v>-54545500</v>
          </cell>
          <cell r="W252">
            <v>-54545500</v>
          </cell>
        </row>
        <row r="253">
          <cell r="L253" t="str">
            <v>6-61260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-81818200</v>
          </cell>
          <cell r="T253">
            <v>0</v>
          </cell>
          <cell r="U253">
            <v>-163636400</v>
          </cell>
          <cell r="V253">
            <v>0</v>
          </cell>
          <cell r="W253">
            <v>0</v>
          </cell>
        </row>
        <row r="254">
          <cell r="L254" t="str">
            <v>6-61270</v>
          </cell>
          <cell r="M254">
            <v>0</v>
          </cell>
          <cell r="N254">
            <v>-13636400</v>
          </cell>
          <cell r="O254">
            <v>-5454500</v>
          </cell>
          <cell r="P254">
            <v>-4090900</v>
          </cell>
          <cell r="Q254">
            <v>-6000000</v>
          </cell>
          <cell r="R254">
            <v>0</v>
          </cell>
          <cell r="S254">
            <v>0</v>
          </cell>
          <cell r="T254">
            <v>-5454500</v>
          </cell>
          <cell r="U254">
            <v>-4090900</v>
          </cell>
          <cell r="V254">
            <v>-6818200</v>
          </cell>
          <cell r="W254">
            <v>-5454500</v>
          </cell>
        </row>
        <row r="255">
          <cell r="L255" t="str">
            <v>6-61310</v>
          </cell>
          <cell r="M255">
            <v>0</v>
          </cell>
          <cell r="N255">
            <v>0</v>
          </cell>
          <cell r="O255">
            <v>0</v>
          </cell>
          <cell r="P255">
            <v>-54545500</v>
          </cell>
          <cell r="Q255">
            <v>0</v>
          </cell>
          <cell r="R255">
            <v>-54545500</v>
          </cell>
          <cell r="S255">
            <v>0</v>
          </cell>
          <cell r="T255">
            <v>-114545500</v>
          </cell>
          <cell r="U255">
            <v>0</v>
          </cell>
          <cell r="V255">
            <v>0</v>
          </cell>
          <cell r="W255">
            <v>0</v>
          </cell>
        </row>
        <row r="256">
          <cell r="L256" t="str">
            <v>6-61320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-46363600</v>
          </cell>
          <cell r="R256">
            <v>0</v>
          </cell>
          <cell r="S256">
            <v>0</v>
          </cell>
          <cell r="T256">
            <v>-90000000</v>
          </cell>
          <cell r="U256">
            <v>0</v>
          </cell>
          <cell r="V256">
            <v>0</v>
          </cell>
          <cell r="W256">
            <v>0</v>
          </cell>
        </row>
        <row r="257">
          <cell r="L257" t="str">
            <v>6-61410</v>
          </cell>
          <cell r="M257">
            <v>0</v>
          </cell>
          <cell r="N257">
            <v>0</v>
          </cell>
          <cell r="O257">
            <v>0</v>
          </cell>
          <cell r="P257">
            <v>-127272700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-181818200</v>
          </cell>
          <cell r="V257">
            <v>0</v>
          </cell>
          <cell r="W257">
            <v>0</v>
          </cell>
        </row>
        <row r="258">
          <cell r="L258" t="str">
            <v>6-61420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-43636400</v>
          </cell>
          <cell r="W258">
            <v>-43636400</v>
          </cell>
        </row>
        <row r="259">
          <cell r="L259" t="str">
            <v>6-61510</v>
          </cell>
          <cell r="M259">
            <v>0</v>
          </cell>
          <cell r="N259">
            <v>-31363600</v>
          </cell>
          <cell r="O259">
            <v>-79090900</v>
          </cell>
          <cell r="P259">
            <v>-47727300</v>
          </cell>
          <cell r="Q259">
            <v>-57272700</v>
          </cell>
          <cell r="R259">
            <v>-20454600</v>
          </cell>
          <cell r="S259">
            <v>-20454500</v>
          </cell>
          <cell r="T259">
            <v>-73636500</v>
          </cell>
          <cell r="U259">
            <v>-85909100</v>
          </cell>
          <cell r="V259">
            <v>-40909100</v>
          </cell>
          <cell r="W259">
            <v>-13636400</v>
          </cell>
        </row>
        <row r="260">
          <cell r="L260" t="str">
            <v>6-61960</v>
          </cell>
          <cell r="M260">
            <v>-145454500</v>
          </cell>
          <cell r="N260">
            <v>-145454500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-145454500</v>
          </cell>
          <cell r="T260">
            <v>-145454500</v>
          </cell>
          <cell r="U260">
            <v>-145454500</v>
          </cell>
          <cell r="V260">
            <v>-145454500</v>
          </cell>
          <cell r="W260">
            <v>-145454500</v>
          </cell>
        </row>
        <row r="261">
          <cell r="L261" t="str">
            <v>Grand Total</v>
          </cell>
          <cell r="M261">
            <v>-24480508700</v>
          </cell>
          <cell r="N261">
            <v>-20995905700</v>
          </cell>
          <cell r="O261">
            <v>-29782104500</v>
          </cell>
          <cell r="P261">
            <v>-28683999200</v>
          </cell>
          <cell r="Q261">
            <v>-29382394900</v>
          </cell>
          <cell r="R261">
            <v>-19388759400</v>
          </cell>
          <cell r="S261">
            <v>-26384248200</v>
          </cell>
          <cell r="T261">
            <v>-30762998100</v>
          </cell>
          <cell r="U261">
            <v>-29600503500</v>
          </cell>
          <cell r="V261">
            <v>-28243018600</v>
          </cell>
          <cell r="W261">
            <v>-28422094500</v>
          </cell>
        </row>
      </sheetData>
      <sheetData sheetId="24"/>
      <sheetData sheetId="25"/>
      <sheetData sheetId="26">
        <row r="9">
          <cell r="C9">
            <v>60000</v>
          </cell>
        </row>
      </sheetData>
      <sheetData sheetId="27"/>
      <sheetData sheetId="28">
        <row r="7">
          <cell r="L7" t="str">
            <v>Account</v>
          </cell>
        </row>
      </sheetData>
      <sheetData sheetId="29"/>
      <sheetData sheetId="30">
        <row r="7">
          <cell r="M7" t="str">
            <v>Account</v>
          </cell>
        </row>
      </sheetData>
      <sheetData sheetId="31"/>
      <sheetData sheetId="32"/>
      <sheetData sheetId="33"/>
      <sheetData sheetId="34"/>
      <sheetData sheetId="35">
        <row r="7">
          <cell r="M7" t="str">
            <v>Account</v>
          </cell>
          <cell r="N7">
            <v>42736</v>
          </cell>
          <cell r="O7">
            <v>42767</v>
          </cell>
          <cell r="P7">
            <v>42795</v>
          </cell>
          <cell r="Q7">
            <v>42826</v>
          </cell>
          <cell r="R7">
            <v>42856</v>
          </cell>
          <cell r="S7">
            <v>42887</v>
          </cell>
          <cell r="T7">
            <v>42917</v>
          </cell>
          <cell r="U7">
            <v>42948</v>
          </cell>
          <cell r="V7">
            <v>42979</v>
          </cell>
          <cell r="W7">
            <v>43009</v>
          </cell>
          <cell r="X7">
            <v>43040</v>
          </cell>
          <cell r="Y7">
            <v>43070</v>
          </cell>
        </row>
        <row r="8">
          <cell r="M8">
            <v>71104</v>
          </cell>
          <cell r="N8">
            <v>28363583</v>
          </cell>
          <cell r="O8">
            <v>32648219</v>
          </cell>
          <cell r="P8">
            <v>30474520</v>
          </cell>
          <cell r="Q8">
            <v>29664289</v>
          </cell>
          <cell r="R8">
            <v>38170991</v>
          </cell>
          <cell r="S8">
            <v>40714227</v>
          </cell>
          <cell r="T8">
            <v>29439606</v>
          </cell>
          <cell r="U8">
            <v>0</v>
          </cell>
          <cell r="V8">
            <v>3168750</v>
          </cell>
          <cell r="W8">
            <v>4143750</v>
          </cell>
          <cell r="X8">
            <v>0</v>
          </cell>
          <cell r="Y8">
            <v>0</v>
          </cell>
        </row>
        <row r="9">
          <cell r="M9">
            <v>71105</v>
          </cell>
          <cell r="N9">
            <v>119681450</v>
          </cell>
          <cell r="O9">
            <v>93712600</v>
          </cell>
          <cell r="P9">
            <v>100151240</v>
          </cell>
          <cell r="Q9">
            <v>32131576</v>
          </cell>
          <cell r="R9">
            <v>90954740</v>
          </cell>
          <cell r="S9">
            <v>86166487</v>
          </cell>
          <cell r="T9">
            <v>74995833</v>
          </cell>
          <cell r="U9">
            <v>46307668</v>
          </cell>
          <cell r="V9">
            <v>40346561</v>
          </cell>
          <cell r="W9">
            <v>29368070</v>
          </cell>
          <cell r="X9">
            <v>72963863</v>
          </cell>
          <cell r="Y9">
            <v>34863304</v>
          </cell>
        </row>
        <row r="10">
          <cell r="M10">
            <v>71106</v>
          </cell>
          <cell r="N10">
            <v>0</v>
          </cell>
          <cell r="O10">
            <v>3375000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50365370</v>
          </cell>
          <cell r="V10">
            <v>67893152</v>
          </cell>
          <cell r="W10">
            <v>63975104</v>
          </cell>
          <cell r="X10">
            <v>85830914</v>
          </cell>
          <cell r="Y10">
            <v>67637384</v>
          </cell>
        </row>
        <row r="11">
          <cell r="M11">
            <v>71107</v>
          </cell>
          <cell r="N11">
            <v>2326320</v>
          </cell>
          <cell r="O11">
            <v>1750000</v>
          </cell>
          <cell r="P11">
            <v>0</v>
          </cell>
          <cell r="Q11">
            <v>0</v>
          </cell>
          <cell r="R11">
            <v>0</v>
          </cell>
          <cell r="S11">
            <v>25000000</v>
          </cell>
          <cell r="T11">
            <v>25000000</v>
          </cell>
          <cell r="U11">
            <v>146042711</v>
          </cell>
          <cell r="V11">
            <v>93498620</v>
          </cell>
          <cell r="W11">
            <v>117141917</v>
          </cell>
          <cell r="X11">
            <v>176085493</v>
          </cell>
          <cell r="Y11">
            <v>121544740</v>
          </cell>
        </row>
        <row r="12">
          <cell r="M12">
            <v>71108</v>
          </cell>
          <cell r="N12">
            <v>97595112</v>
          </cell>
          <cell r="O12">
            <v>75414084</v>
          </cell>
          <cell r="P12">
            <v>103764656</v>
          </cell>
          <cell r="Q12">
            <v>-34729490</v>
          </cell>
          <cell r="R12">
            <v>56557669</v>
          </cell>
          <cell r="S12">
            <v>34464329</v>
          </cell>
          <cell r="T12">
            <v>55582346</v>
          </cell>
          <cell r="U12">
            <v>11423958</v>
          </cell>
          <cell r="V12">
            <v>9966820</v>
          </cell>
          <cell r="W12">
            <v>10792035</v>
          </cell>
          <cell r="X12">
            <v>9966820</v>
          </cell>
          <cell r="Y12">
            <v>13421801</v>
          </cell>
        </row>
        <row r="13">
          <cell r="M13">
            <v>71199</v>
          </cell>
          <cell r="N13">
            <v>0</v>
          </cell>
          <cell r="O13">
            <v>500000</v>
          </cell>
          <cell r="P13">
            <v>0</v>
          </cell>
          <cell r="Q13">
            <v>500000</v>
          </cell>
          <cell r="R13">
            <v>0</v>
          </cell>
          <cell r="S13">
            <v>0</v>
          </cell>
          <cell r="T13">
            <v>500000</v>
          </cell>
          <cell r="U13">
            <v>6123780</v>
          </cell>
          <cell r="V13">
            <v>9663100</v>
          </cell>
          <cell r="W13">
            <v>114448590</v>
          </cell>
          <cell r="X13">
            <v>16295000</v>
          </cell>
          <cell r="Y13">
            <v>1250000</v>
          </cell>
        </row>
        <row r="14">
          <cell r="M14">
            <v>71201</v>
          </cell>
          <cell r="N14">
            <v>-16387738</v>
          </cell>
          <cell r="O14">
            <v>-59452333</v>
          </cell>
          <cell r="P14">
            <v>-13398250</v>
          </cell>
          <cell r="Q14">
            <v>44055638</v>
          </cell>
          <cell r="R14">
            <v>-4081111</v>
          </cell>
          <cell r="S14">
            <v>14876881</v>
          </cell>
          <cell r="T14">
            <v>9796852</v>
          </cell>
          <cell r="U14">
            <v>156458165</v>
          </cell>
          <cell r="V14">
            <v>157608165</v>
          </cell>
          <cell r="W14">
            <v>260639435</v>
          </cell>
          <cell r="X14">
            <v>159826312</v>
          </cell>
          <cell r="Y14">
            <v>169184200</v>
          </cell>
        </row>
        <row r="15">
          <cell r="M15">
            <v>71208</v>
          </cell>
          <cell r="N15">
            <v>5750000</v>
          </cell>
          <cell r="O15">
            <v>5000000</v>
          </cell>
          <cell r="P15">
            <v>0</v>
          </cell>
          <cell r="Q15">
            <v>5500000</v>
          </cell>
          <cell r="R15">
            <v>6000000</v>
          </cell>
          <cell r="S15">
            <v>4000000</v>
          </cell>
          <cell r="T15">
            <v>8000000</v>
          </cell>
          <cell r="U15">
            <v>3093502</v>
          </cell>
          <cell r="V15">
            <v>3038502</v>
          </cell>
          <cell r="W15">
            <v>7974502</v>
          </cell>
          <cell r="X15">
            <v>3038502</v>
          </cell>
          <cell r="Y15">
            <v>3270187</v>
          </cell>
        </row>
        <row r="16">
          <cell r="M16">
            <v>71209</v>
          </cell>
          <cell r="N16">
            <v>6835000</v>
          </cell>
          <cell r="O16">
            <v>9680000</v>
          </cell>
          <cell r="P16">
            <v>6390000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1800000</v>
          </cell>
          <cell r="X16">
            <v>0</v>
          </cell>
          <cell r="Y16">
            <v>0</v>
          </cell>
        </row>
        <row r="17">
          <cell r="M17">
            <v>71250</v>
          </cell>
          <cell r="N17">
            <v>9295093</v>
          </cell>
          <cell r="O17">
            <v>9453975</v>
          </cell>
          <cell r="P17">
            <v>8526808</v>
          </cell>
          <cell r="Q17">
            <v>9389274</v>
          </cell>
          <cell r="R17">
            <v>8392758</v>
          </cell>
          <cell r="S17">
            <v>11145645</v>
          </cell>
          <cell r="T17">
            <v>11145645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27500</v>
          </cell>
        </row>
        <row r="18">
          <cell r="M18">
            <v>73101</v>
          </cell>
          <cell r="N18">
            <v>36882000</v>
          </cell>
          <cell r="O18">
            <v>45451580</v>
          </cell>
          <cell r="P18">
            <v>36813142</v>
          </cell>
          <cell r="Q18">
            <v>38512890</v>
          </cell>
          <cell r="R18">
            <v>39149790</v>
          </cell>
          <cell r="S18">
            <v>38968540</v>
          </cell>
          <cell r="T18">
            <v>38676040</v>
          </cell>
          <cell r="U18">
            <v>92762059</v>
          </cell>
          <cell r="V18">
            <v>-172896424</v>
          </cell>
          <cell r="W18">
            <v>-121234966</v>
          </cell>
          <cell r="X18">
            <v>-19967131</v>
          </cell>
          <cell r="Y18">
            <v>-12857835</v>
          </cell>
        </row>
        <row r="19">
          <cell r="M19">
            <v>73103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M20">
            <v>73104</v>
          </cell>
          <cell r="N20">
            <v>440000</v>
          </cell>
          <cell r="O20">
            <v>530000</v>
          </cell>
          <cell r="P20">
            <v>780000</v>
          </cell>
          <cell r="Q20">
            <v>630000</v>
          </cell>
          <cell r="R20">
            <v>750000</v>
          </cell>
          <cell r="S20">
            <v>900000</v>
          </cell>
          <cell r="T20">
            <v>750000</v>
          </cell>
          <cell r="U20">
            <v>57474000</v>
          </cell>
          <cell r="V20">
            <v>63870000</v>
          </cell>
          <cell r="W20">
            <v>76074000</v>
          </cell>
          <cell r="X20">
            <v>-27543000</v>
          </cell>
          <cell r="Y20">
            <v>93000000</v>
          </cell>
        </row>
        <row r="21">
          <cell r="M21">
            <v>73107</v>
          </cell>
          <cell r="N21">
            <v>844797</v>
          </cell>
          <cell r="O21">
            <v>1816698</v>
          </cell>
          <cell r="P21">
            <v>1682174</v>
          </cell>
          <cell r="Q21">
            <v>1682174</v>
          </cell>
          <cell r="R21">
            <v>1682174</v>
          </cell>
          <cell r="S21">
            <v>1682174</v>
          </cell>
          <cell r="T21">
            <v>1682174</v>
          </cell>
          <cell r="U21">
            <v>0</v>
          </cell>
          <cell r="V21">
            <v>1840000</v>
          </cell>
          <cell r="W21">
            <v>0</v>
          </cell>
          <cell r="X21">
            <v>0</v>
          </cell>
          <cell r="Y21">
            <v>0</v>
          </cell>
        </row>
        <row r="22">
          <cell r="M22">
            <v>73112</v>
          </cell>
          <cell r="N22">
            <v>5395500</v>
          </cell>
          <cell r="O22">
            <v>0</v>
          </cell>
          <cell r="P22">
            <v>4569433</v>
          </cell>
          <cell r="Q22">
            <v>0</v>
          </cell>
          <cell r="R22">
            <v>1525000</v>
          </cell>
          <cell r="S22">
            <v>0</v>
          </cell>
          <cell r="T22">
            <v>0</v>
          </cell>
          <cell r="U22">
            <v>181877798</v>
          </cell>
          <cell r="V22">
            <v>320297862</v>
          </cell>
          <cell r="W22">
            <v>81474711</v>
          </cell>
          <cell r="X22">
            <v>0</v>
          </cell>
          <cell r="Y22">
            <v>45115329</v>
          </cell>
        </row>
        <row r="23">
          <cell r="M23">
            <v>73116</v>
          </cell>
          <cell r="N23">
            <v>1280400</v>
          </cell>
          <cell r="O23">
            <v>1280400</v>
          </cell>
          <cell r="P23">
            <v>1280400</v>
          </cell>
          <cell r="Q23">
            <v>1280400</v>
          </cell>
          <cell r="R23">
            <v>1280400</v>
          </cell>
          <cell r="S23">
            <v>1280400</v>
          </cell>
          <cell r="T23">
            <v>1280400</v>
          </cell>
          <cell r="U23">
            <v>39000000</v>
          </cell>
          <cell r="V23">
            <v>0</v>
          </cell>
          <cell r="W23">
            <v>82750000</v>
          </cell>
          <cell r="X23">
            <v>47850000</v>
          </cell>
          <cell r="Y23">
            <v>46250000</v>
          </cell>
        </row>
        <row r="24">
          <cell r="M24">
            <v>73117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19808100</v>
          </cell>
          <cell r="T24">
            <v>3301349</v>
          </cell>
          <cell r="U24">
            <v>40010000</v>
          </cell>
          <cell r="V24">
            <v>23750000</v>
          </cell>
          <cell r="W24">
            <v>500000</v>
          </cell>
          <cell r="X24">
            <v>0</v>
          </cell>
          <cell r="Y24">
            <v>0</v>
          </cell>
        </row>
        <row r="25">
          <cell r="M25">
            <v>73119</v>
          </cell>
          <cell r="N25">
            <v>600000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4000000</v>
          </cell>
          <cell r="V25">
            <v>4000000</v>
          </cell>
          <cell r="W25">
            <v>4000000</v>
          </cell>
          <cell r="X25">
            <v>4000000</v>
          </cell>
          <cell r="Y25">
            <v>-4000000</v>
          </cell>
        </row>
        <row r="26">
          <cell r="M26">
            <v>73120</v>
          </cell>
          <cell r="N26">
            <v>2906274</v>
          </cell>
          <cell r="O26">
            <v>4842211</v>
          </cell>
          <cell r="P26">
            <v>2243871</v>
          </cell>
          <cell r="Q26">
            <v>1655945</v>
          </cell>
          <cell r="R26">
            <v>4816676</v>
          </cell>
          <cell r="S26">
            <v>7210117</v>
          </cell>
          <cell r="T26">
            <v>6829775</v>
          </cell>
          <cell r="U26">
            <v>44979147</v>
          </cell>
          <cell r="V26">
            <v>47020868</v>
          </cell>
          <cell r="W26">
            <v>57056454</v>
          </cell>
          <cell r="X26">
            <v>48197425</v>
          </cell>
          <cell r="Y26">
            <v>8543803</v>
          </cell>
        </row>
        <row r="27">
          <cell r="M27">
            <v>73121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540000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10350000</v>
          </cell>
          <cell r="X27">
            <v>300000</v>
          </cell>
          <cell r="Y27">
            <v>0</v>
          </cell>
        </row>
        <row r="28">
          <cell r="M28">
            <v>73122</v>
          </cell>
          <cell r="N28">
            <v>16531500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2997000</v>
          </cell>
          <cell r="Y28">
            <v>0</v>
          </cell>
        </row>
        <row r="29">
          <cell r="M29">
            <v>73123</v>
          </cell>
          <cell r="N29">
            <v>474474</v>
          </cell>
          <cell r="O29">
            <v>474474</v>
          </cell>
          <cell r="P29">
            <v>922621</v>
          </cell>
          <cell r="Q29">
            <v>922621</v>
          </cell>
          <cell r="R29">
            <v>922621</v>
          </cell>
          <cell r="S29">
            <v>922621</v>
          </cell>
          <cell r="T29">
            <v>922621</v>
          </cell>
          <cell r="U29">
            <v>268483542</v>
          </cell>
          <cell r="V29">
            <v>263329232</v>
          </cell>
          <cell r="W29">
            <v>265546321</v>
          </cell>
          <cell r="X29">
            <v>277560773</v>
          </cell>
          <cell r="Y29">
            <v>263542876</v>
          </cell>
        </row>
        <row r="30">
          <cell r="M30">
            <v>73203</v>
          </cell>
          <cell r="N30">
            <v>7083200</v>
          </cell>
          <cell r="O30">
            <v>7083200</v>
          </cell>
          <cell r="P30">
            <v>7083200</v>
          </cell>
          <cell r="Q30">
            <v>7083200</v>
          </cell>
          <cell r="R30">
            <v>7083200</v>
          </cell>
          <cell r="S30">
            <v>7083200</v>
          </cell>
          <cell r="T30">
            <v>7083200</v>
          </cell>
          <cell r="U30">
            <v>4142884</v>
          </cell>
          <cell r="V30">
            <v>4398403</v>
          </cell>
          <cell r="W30">
            <v>4832244</v>
          </cell>
          <cell r="X30">
            <v>3617293</v>
          </cell>
          <cell r="Y30">
            <v>5029789</v>
          </cell>
        </row>
        <row r="31">
          <cell r="M31">
            <v>73205</v>
          </cell>
          <cell r="N31">
            <v>3320900</v>
          </cell>
          <cell r="O31">
            <v>3320900</v>
          </cell>
          <cell r="P31">
            <v>3320900</v>
          </cell>
          <cell r="Q31">
            <v>3320900</v>
          </cell>
          <cell r="R31">
            <v>3320900</v>
          </cell>
          <cell r="S31">
            <v>-16604500</v>
          </cell>
          <cell r="T31">
            <v>0</v>
          </cell>
          <cell r="U31">
            <v>602100</v>
          </cell>
          <cell r="V31">
            <v>2769660</v>
          </cell>
          <cell r="W31">
            <v>2047140</v>
          </cell>
          <cell r="X31">
            <v>0</v>
          </cell>
          <cell r="Y31">
            <v>0</v>
          </cell>
        </row>
        <row r="32">
          <cell r="M32">
            <v>74102</v>
          </cell>
          <cell r="N32">
            <v>0</v>
          </cell>
          <cell r="O32">
            <v>1600000</v>
          </cell>
          <cell r="P32">
            <v>4919900</v>
          </cell>
          <cell r="Q32">
            <v>0</v>
          </cell>
          <cell r="R32">
            <v>0</v>
          </cell>
          <cell r="S32">
            <v>0</v>
          </cell>
          <cell r="T32">
            <v>2139200</v>
          </cell>
          <cell r="U32">
            <v>1460000</v>
          </cell>
          <cell r="V32">
            <v>1644000</v>
          </cell>
          <cell r="W32">
            <v>1800000</v>
          </cell>
          <cell r="X32">
            <v>1980000</v>
          </cell>
          <cell r="Y32">
            <v>1680000</v>
          </cell>
        </row>
        <row r="33">
          <cell r="M33">
            <v>74104</v>
          </cell>
          <cell r="N33">
            <v>0</v>
          </cell>
          <cell r="O33">
            <v>200000</v>
          </cell>
          <cell r="P33">
            <v>0</v>
          </cell>
          <cell r="Q33">
            <v>0</v>
          </cell>
          <cell r="R33">
            <v>200000</v>
          </cell>
          <cell r="S33">
            <v>0</v>
          </cell>
          <cell r="T33">
            <v>0</v>
          </cell>
          <cell r="U33">
            <v>100000</v>
          </cell>
          <cell r="V33">
            <v>0</v>
          </cell>
          <cell r="W33">
            <v>0</v>
          </cell>
          <cell r="X33">
            <v>0</v>
          </cell>
          <cell r="Y33">
            <v>299980</v>
          </cell>
        </row>
        <row r="34">
          <cell r="M34">
            <v>74105</v>
          </cell>
          <cell r="N34">
            <v>0</v>
          </cell>
          <cell r="O34">
            <v>0</v>
          </cell>
          <cell r="P34">
            <v>2450000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11493880</v>
          </cell>
          <cell r="V34">
            <v>11665030</v>
          </cell>
          <cell r="W34">
            <v>11457205</v>
          </cell>
          <cell r="X34">
            <v>12240377</v>
          </cell>
          <cell r="Y34">
            <v>11153574</v>
          </cell>
        </row>
        <row r="35">
          <cell r="M35">
            <v>74106</v>
          </cell>
          <cell r="N35">
            <v>1173015</v>
          </cell>
          <cell r="O35">
            <v>1129208</v>
          </cell>
          <cell r="P35">
            <v>240000</v>
          </cell>
          <cell r="Q35">
            <v>872612</v>
          </cell>
          <cell r="R35">
            <v>1166500</v>
          </cell>
          <cell r="S35">
            <v>1058000</v>
          </cell>
          <cell r="T35">
            <v>1057000</v>
          </cell>
          <cell r="U35">
            <v>3472415</v>
          </cell>
          <cell r="V35">
            <v>3472415</v>
          </cell>
          <cell r="W35">
            <v>3472415</v>
          </cell>
          <cell r="X35">
            <v>3673585</v>
          </cell>
          <cell r="Y35">
            <v>3673585</v>
          </cell>
        </row>
        <row r="36">
          <cell r="M36">
            <v>74107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33950000</v>
          </cell>
          <cell r="U36">
            <v>9552500</v>
          </cell>
          <cell r="V36">
            <v>15287738</v>
          </cell>
          <cell r="W36">
            <v>88699740</v>
          </cell>
          <cell r="X36">
            <v>15335640</v>
          </cell>
          <cell r="Y36">
            <v>11890000</v>
          </cell>
        </row>
        <row r="37">
          <cell r="M37">
            <v>74151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2260000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M38">
            <v>74201</v>
          </cell>
          <cell r="N38">
            <v>224000</v>
          </cell>
          <cell r="O38">
            <v>448000</v>
          </cell>
          <cell r="P38">
            <v>224000</v>
          </cell>
          <cell r="Q38">
            <v>0</v>
          </cell>
          <cell r="R38">
            <v>448000</v>
          </cell>
          <cell r="S38">
            <v>210000</v>
          </cell>
          <cell r="T38">
            <v>256000</v>
          </cell>
          <cell r="U38">
            <v>13803000</v>
          </cell>
          <cell r="V38">
            <v>13803000</v>
          </cell>
          <cell r="W38">
            <v>13803000</v>
          </cell>
          <cell r="X38">
            <v>13803000</v>
          </cell>
          <cell r="Y38">
            <v>13803000</v>
          </cell>
        </row>
        <row r="39">
          <cell r="M39">
            <v>74202</v>
          </cell>
          <cell r="N39">
            <v>0</v>
          </cell>
          <cell r="O39">
            <v>1085454</v>
          </cell>
          <cell r="P39">
            <v>500000</v>
          </cell>
          <cell r="Q39">
            <v>4179859</v>
          </cell>
          <cell r="R39">
            <v>1502822</v>
          </cell>
          <cell r="S39">
            <v>5016932</v>
          </cell>
          <cell r="T39">
            <v>1154640</v>
          </cell>
          <cell r="U39">
            <v>8234193</v>
          </cell>
          <cell r="V39">
            <v>8234193</v>
          </cell>
          <cell r="W39">
            <v>8234193</v>
          </cell>
          <cell r="X39">
            <v>8234193</v>
          </cell>
          <cell r="Y39">
            <v>8234193</v>
          </cell>
        </row>
        <row r="40">
          <cell r="M40">
            <v>74254</v>
          </cell>
          <cell r="N40">
            <v>9000000</v>
          </cell>
          <cell r="O40">
            <v>6250000</v>
          </cell>
          <cell r="P40">
            <v>9750000</v>
          </cell>
          <cell r="Q40">
            <v>9750000</v>
          </cell>
          <cell r="R40">
            <v>12500000</v>
          </cell>
          <cell r="S40">
            <v>0</v>
          </cell>
          <cell r="T40">
            <v>6250000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1">
          <cell r="M41">
            <v>74299</v>
          </cell>
          <cell r="N41">
            <v>200000</v>
          </cell>
          <cell r="O41">
            <v>400000</v>
          </cell>
          <cell r="P41">
            <v>200000</v>
          </cell>
          <cell r="Q41">
            <v>0</v>
          </cell>
          <cell r="R41">
            <v>400000</v>
          </cell>
          <cell r="S41">
            <v>200000</v>
          </cell>
          <cell r="T41">
            <v>200000</v>
          </cell>
          <cell r="U41">
            <v>720000</v>
          </cell>
          <cell r="V41">
            <v>0</v>
          </cell>
          <cell r="W41">
            <v>480000</v>
          </cell>
          <cell r="X41">
            <v>960000</v>
          </cell>
          <cell r="Y41">
            <v>2820000</v>
          </cell>
        </row>
        <row r="42">
          <cell r="M42">
            <v>74301</v>
          </cell>
          <cell r="N42">
            <v>45000</v>
          </cell>
          <cell r="O42">
            <v>407650</v>
          </cell>
          <cell r="P42">
            <v>317000</v>
          </cell>
          <cell r="Q42">
            <v>0</v>
          </cell>
          <cell r="R42">
            <v>662550</v>
          </cell>
          <cell r="S42">
            <v>121250</v>
          </cell>
          <cell r="T42">
            <v>322500</v>
          </cell>
          <cell r="U42">
            <v>0</v>
          </cell>
          <cell r="V42">
            <v>13971670</v>
          </cell>
          <cell r="W42">
            <v>29706785</v>
          </cell>
          <cell r="X42">
            <v>0</v>
          </cell>
          <cell r="Y42">
            <v>0</v>
          </cell>
        </row>
        <row r="43">
          <cell r="M43">
            <v>74302</v>
          </cell>
          <cell r="N43">
            <v>882000</v>
          </cell>
          <cell r="O43">
            <v>803149</v>
          </cell>
          <cell r="P43">
            <v>699650</v>
          </cell>
          <cell r="Q43">
            <v>714000</v>
          </cell>
          <cell r="R43">
            <v>562000</v>
          </cell>
          <cell r="S43">
            <v>422000</v>
          </cell>
          <cell r="T43">
            <v>728000</v>
          </cell>
          <cell r="U43">
            <v>360000</v>
          </cell>
          <cell r="V43">
            <v>800000</v>
          </cell>
          <cell r="W43">
            <v>540000</v>
          </cell>
          <cell r="X43">
            <v>800000</v>
          </cell>
          <cell r="Y43">
            <v>5180000</v>
          </cell>
        </row>
        <row r="44">
          <cell r="M44">
            <v>74303</v>
          </cell>
          <cell r="N44">
            <v>2898450</v>
          </cell>
          <cell r="O44">
            <v>1657275</v>
          </cell>
          <cell r="P44">
            <v>431400</v>
          </cell>
          <cell r="Q44">
            <v>0</v>
          </cell>
          <cell r="R44">
            <v>1435675</v>
          </cell>
          <cell r="S44">
            <v>1600100</v>
          </cell>
          <cell r="T44">
            <v>839500</v>
          </cell>
          <cell r="U44">
            <v>165000</v>
          </cell>
          <cell r="V44">
            <v>165000</v>
          </cell>
          <cell r="W44">
            <v>165000</v>
          </cell>
          <cell r="X44">
            <v>165000</v>
          </cell>
          <cell r="Y44">
            <v>165000</v>
          </cell>
        </row>
        <row r="45">
          <cell r="M45">
            <v>74304</v>
          </cell>
          <cell r="N45">
            <v>99000</v>
          </cell>
          <cell r="O45">
            <v>123000</v>
          </cell>
          <cell r="P45">
            <v>126000</v>
          </cell>
          <cell r="Q45">
            <v>0</v>
          </cell>
          <cell r="R45">
            <v>165000</v>
          </cell>
          <cell r="S45">
            <v>72000</v>
          </cell>
          <cell r="T45">
            <v>98000</v>
          </cell>
          <cell r="U45">
            <v>9885207</v>
          </cell>
          <cell r="V45">
            <v>9408274</v>
          </cell>
          <cell r="W45">
            <v>9482880</v>
          </cell>
          <cell r="X45">
            <v>10264952</v>
          </cell>
          <cell r="Y45">
            <v>9432103</v>
          </cell>
        </row>
        <row r="46">
          <cell r="M46">
            <v>74305</v>
          </cell>
          <cell r="N46">
            <v>1058870</v>
          </cell>
          <cell r="O46">
            <v>1058870</v>
          </cell>
          <cell r="P46">
            <v>1058870</v>
          </cell>
          <cell r="Q46">
            <v>1058870</v>
          </cell>
          <cell r="R46">
            <v>1058870</v>
          </cell>
          <cell r="S46">
            <v>1058870</v>
          </cell>
          <cell r="T46">
            <v>1058870</v>
          </cell>
          <cell r="U46">
            <v>4700973</v>
          </cell>
          <cell r="V46">
            <v>4770973</v>
          </cell>
          <cell r="W46">
            <v>4685973</v>
          </cell>
          <cell r="X46">
            <v>4954429</v>
          </cell>
          <cell r="Y46">
            <v>4454929</v>
          </cell>
        </row>
        <row r="47">
          <cell r="M47">
            <v>74351</v>
          </cell>
          <cell r="N47">
            <v>0</v>
          </cell>
          <cell r="O47">
            <v>300000</v>
          </cell>
          <cell r="P47">
            <v>2250000</v>
          </cell>
          <cell r="Q47">
            <v>735000</v>
          </cell>
          <cell r="R47">
            <v>1007050</v>
          </cell>
          <cell r="S47">
            <v>0</v>
          </cell>
          <cell r="T47">
            <v>0</v>
          </cell>
          <cell r="U47">
            <v>39295700</v>
          </cell>
          <cell r="V47">
            <v>39295700</v>
          </cell>
          <cell r="W47">
            <v>39295700</v>
          </cell>
          <cell r="X47">
            <v>39295700</v>
          </cell>
          <cell r="Y47">
            <v>39295700</v>
          </cell>
        </row>
        <row r="48">
          <cell r="M48">
            <v>74352</v>
          </cell>
          <cell r="N48">
            <v>0</v>
          </cell>
          <cell r="O48">
            <v>0</v>
          </cell>
          <cell r="P48">
            <v>0</v>
          </cell>
          <cell r="Q48">
            <v>2305900</v>
          </cell>
          <cell r="R48">
            <v>1012000</v>
          </cell>
          <cell r="S48">
            <v>0</v>
          </cell>
          <cell r="T48">
            <v>3332250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M49">
            <v>74401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226000</v>
          </cell>
          <cell r="U49">
            <v>5547000</v>
          </cell>
          <cell r="V49">
            <v>0</v>
          </cell>
          <cell r="W49">
            <v>6996100</v>
          </cell>
          <cell r="X49">
            <v>10733800</v>
          </cell>
          <cell r="Y49">
            <v>8560000</v>
          </cell>
        </row>
        <row r="50">
          <cell r="M50">
            <v>74402</v>
          </cell>
          <cell r="N50">
            <v>10495000</v>
          </cell>
          <cell r="O50">
            <v>2969000</v>
          </cell>
          <cell r="P50">
            <v>200000</v>
          </cell>
          <cell r="Q50">
            <v>0</v>
          </cell>
          <cell r="R50">
            <v>0</v>
          </cell>
          <cell r="S50">
            <v>150000</v>
          </cell>
          <cell r="T50">
            <v>21798500</v>
          </cell>
          <cell r="U50">
            <v>800000</v>
          </cell>
          <cell r="V50">
            <v>800000</v>
          </cell>
          <cell r="W50">
            <v>0</v>
          </cell>
          <cell r="X50">
            <v>0</v>
          </cell>
          <cell r="Y50">
            <v>1250000</v>
          </cell>
        </row>
        <row r="51">
          <cell r="M51">
            <v>74405</v>
          </cell>
          <cell r="N51">
            <v>0</v>
          </cell>
          <cell r="O51">
            <v>0</v>
          </cell>
          <cell r="P51">
            <v>450000</v>
          </cell>
          <cell r="Q51">
            <v>0</v>
          </cell>
          <cell r="R51">
            <v>0</v>
          </cell>
          <cell r="S51">
            <v>0</v>
          </cell>
          <cell r="T51">
            <v>1337500</v>
          </cell>
          <cell r="U51">
            <v>631000</v>
          </cell>
          <cell r="V51">
            <v>0</v>
          </cell>
          <cell r="W51">
            <v>529000</v>
          </cell>
          <cell r="X51">
            <v>6066907</v>
          </cell>
          <cell r="Y51">
            <v>3571000</v>
          </cell>
        </row>
        <row r="52">
          <cell r="M52">
            <v>74407</v>
          </cell>
          <cell r="N52">
            <v>350000</v>
          </cell>
          <cell r="O52">
            <v>0</v>
          </cell>
          <cell r="P52">
            <v>0</v>
          </cell>
          <cell r="Q52">
            <v>0</v>
          </cell>
          <cell r="R52">
            <v>275000</v>
          </cell>
          <cell r="S52">
            <v>0</v>
          </cell>
          <cell r="T52">
            <v>180000</v>
          </cell>
          <cell r="U52">
            <v>6627650</v>
          </cell>
          <cell r="V52">
            <v>2200000</v>
          </cell>
          <cell r="W52">
            <v>3822350</v>
          </cell>
          <cell r="X52">
            <v>6750000</v>
          </cell>
          <cell r="Y52">
            <v>3499800</v>
          </cell>
        </row>
        <row r="53">
          <cell r="M53">
            <v>74451</v>
          </cell>
          <cell r="N53">
            <v>18188450</v>
          </cell>
          <cell r="O53">
            <v>18188450</v>
          </cell>
          <cell r="P53">
            <v>0</v>
          </cell>
          <cell r="Q53">
            <v>62907400</v>
          </cell>
          <cell r="R53">
            <v>15815000</v>
          </cell>
          <cell r="S53">
            <v>15815000</v>
          </cell>
          <cell r="T53">
            <v>15815000</v>
          </cell>
          <cell r="U53">
            <v>750000</v>
          </cell>
          <cell r="V53">
            <v>0</v>
          </cell>
          <cell r="W53">
            <v>190800000</v>
          </cell>
          <cell r="X53">
            <v>750000</v>
          </cell>
          <cell r="Y53">
            <v>750000</v>
          </cell>
        </row>
        <row r="54">
          <cell r="M54">
            <v>74602</v>
          </cell>
          <cell r="N54">
            <v>0</v>
          </cell>
          <cell r="O54">
            <v>400000</v>
          </cell>
          <cell r="P54">
            <v>0</v>
          </cell>
          <cell r="Q54">
            <v>0</v>
          </cell>
          <cell r="R54">
            <v>0</v>
          </cell>
          <cell r="S54">
            <v>1800000</v>
          </cell>
          <cell r="T54">
            <v>0</v>
          </cell>
          <cell r="U54">
            <v>335000</v>
          </cell>
          <cell r="V54">
            <v>0</v>
          </cell>
          <cell r="W54">
            <v>966000</v>
          </cell>
          <cell r="X54">
            <v>9359000</v>
          </cell>
          <cell r="Y54">
            <v>3533000</v>
          </cell>
        </row>
        <row r="55">
          <cell r="M55">
            <v>74604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1920000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250000</v>
          </cell>
          <cell r="Y55">
            <v>0</v>
          </cell>
        </row>
        <row r="56">
          <cell r="M56">
            <v>74653</v>
          </cell>
          <cell r="N56">
            <v>23611699</v>
          </cell>
          <cell r="O56">
            <v>22865683</v>
          </cell>
          <cell r="P56">
            <v>37752873</v>
          </cell>
          <cell r="Q56">
            <v>36351001</v>
          </cell>
          <cell r="R56">
            <v>36351001</v>
          </cell>
          <cell r="S56">
            <v>36351001</v>
          </cell>
          <cell r="T56">
            <v>42129315</v>
          </cell>
          <cell r="U56">
            <v>1150000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M57">
            <v>74658</v>
          </cell>
          <cell r="N57">
            <v>184308</v>
          </cell>
          <cell r="O57">
            <v>366079</v>
          </cell>
          <cell r="P57">
            <v>366082</v>
          </cell>
          <cell r="Q57">
            <v>181771</v>
          </cell>
          <cell r="R57">
            <v>181771</v>
          </cell>
          <cell r="S57">
            <v>181771</v>
          </cell>
          <cell r="T57">
            <v>181771</v>
          </cell>
          <cell r="U57">
            <v>0</v>
          </cell>
          <cell r="V57">
            <v>0</v>
          </cell>
          <cell r="W57">
            <v>1425000</v>
          </cell>
          <cell r="X57">
            <v>0</v>
          </cell>
          <cell r="Y57">
            <v>0</v>
          </cell>
        </row>
        <row r="58">
          <cell r="M58">
            <v>74661</v>
          </cell>
          <cell r="N58">
            <v>5523740</v>
          </cell>
          <cell r="O58">
            <v>4624860</v>
          </cell>
          <cell r="P58">
            <v>5885854</v>
          </cell>
          <cell r="Q58">
            <v>4805002</v>
          </cell>
          <cell r="R58">
            <v>4805002</v>
          </cell>
          <cell r="S58">
            <v>4805002</v>
          </cell>
          <cell r="T58">
            <v>4805002</v>
          </cell>
          <cell r="U58">
            <v>1571773</v>
          </cell>
          <cell r="V58">
            <v>292500</v>
          </cell>
          <cell r="W58">
            <v>1245256</v>
          </cell>
          <cell r="X58">
            <v>2079676</v>
          </cell>
          <cell r="Y58">
            <v>453940</v>
          </cell>
        </row>
        <row r="59">
          <cell r="M59">
            <v>74801</v>
          </cell>
          <cell r="N59">
            <v>0</v>
          </cell>
          <cell r="O59">
            <v>1830000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400000</v>
          </cell>
          <cell r="U59">
            <v>11756455</v>
          </cell>
          <cell r="V59">
            <v>20136366</v>
          </cell>
          <cell r="W59">
            <v>16933092</v>
          </cell>
          <cell r="X59">
            <v>17040365</v>
          </cell>
          <cell r="Y59">
            <v>19767638</v>
          </cell>
        </row>
        <row r="60">
          <cell r="M60">
            <v>74901</v>
          </cell>
          <cell r="N60">
            <v>0</v>
          </cell>
          <cell r="O60">
            <v>0</v>
          </cell>
          <cell r="P60">
            <v>808000</v>
          </cell>
          <cell r="Q60">
            <v>2768952</v>
          </cell>
          <cell r="R60">
            <v>0</v>
          </cell>
          <cell r="S60">
            <v>0</v>
          </cell>
          <cell r="T60">
            <v>0</v>
          </cell>
          <cell r="U60">
            <v>3490677</v>
          </cell>
          <cell r="V60">
            <v>2899228</v>
          </cell>
          <cell r="W60">
            <v>5377539</v>
          </cell>
          <cell r="X60">
            <v>3667601</v>
          </cell>
          <cell r="Y60">
            <v>0</v>
          </cell>
        </row>
        <row r="61">
          <cell r="M61">
            <v>74902</v>
          </cell>
          <cell r="N61">
            <v>427000</v>
          </cell>
          <cell r="O61">
            <v>427000</v>
          </cell>
          <cell r="P61">
            <v>427000</v>
          </cell>
          <cell r="Q61">
            <v>427000</v>
          </cell>
          <cell r="R61">
            <v>427000</v>
          </cell>
          <cell r="S61">
            <v>427000</v>
          </cell>
          <cell r="T61">
            <v>427000</v>
          </cell>
          <cell r="U61">
            <v>13318000</v>
          </cell>
          <cell r="V61">
            <v>13318000</v>
          </cell>
          <cell r="W61">
            <v>13723477</v>
          </cell>
          <cell r="X61">
            <v>18068000</v>
          </cell>
          <cell r="Y61">
            <v>13068000</v>
          </cell>
        </row>
        <row r="62">
          <cell r="M62">
            <v>74949</v>
          </cell>
          <cell r="N62">
            <v>1000000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17310000</v>
          </cell>
          <cell r="V62">
            <v>17310000</v>
          </cell>
          <cell r="W62">
            <v>17310000</v>
          </cell>
          <cell r="X62">
            <v>17600000</v>
          </cell>
          <cell r="Y62">
            <v>17890000</v>
          </cell>
        </row>
        <row r="63">
          <cell r="M63">
            <v>81302</v>
          </cell>
          <cell r="N63">
            <v>0</v>
          </cell>
          <cell r="O63">
            <v>-17545</v>
          </cell>
          <cell r="P63">
            <v>0</v>
          </cell>
          <cell r="Q63">
            <v>-19185</v>
          </cell>
          <cell r="R63">
            <v>0</v>
          </cell>
          <cell r="S63">
            <v>0</v>
          </cell>
          <cell r="T63">
            <v>-12791</v>
          </cell>
          <cell r="U63">
            <v>717576</v>
          </cell>
          <cell r="V63">
            <v>1800000</v>
          </cell>
          <cell r="W63">
            <v>5542032</v>
          </cell>
          <cell r="X63">
            <v>1691258</v>
          </cell>
          <cell r="Y63">
            <v>2533926</v>
          </cell>
        </row>
        <row r="64">
          <cell r="M64">
            <v>82202</v>
          </cell>
          <cell r="N64">
            <v>407929</v>
          </cell>
          <cell r="O64">
            <v>0</v>
          </cell>
          <cell r="P64">
            <v>122872</v>
          </cell>
          <cell r="Q64">
            <v>0</v>
          </cell>
          <cell r="R64">
            <v>19185</v>
          </cell>
          <cell r="S64">
            <v>6396</v>
          </cell>
          <cell r="T64">
            <v>0</v>
          </cell>
          <cell r="U64">
            <v>1779250</v>
          </cell>
          <cell r="V64">
            <v>200000</v>
          </cell>
          <cell r="W64">
            <v>1400000</v>
          </cell>
          <cell r="X64">
            <v>1439200</v>
          </cell>
          <cell r="Y64">
            <v>800000</v>
          </cell>
        </row>
        <row r="65">
          <cell r="M65" t="str">
            <v>6-21111</v>
          </cell>
          <cell r="N65">
            <v>-62050000</v>
          </cell>
          <cell r="O65">
            <v>-51100000</v>
          </cell>
          <cell r="P65">
            <v>-61000000</v>
          </cell>
          <cell r="Q65">
            <v>-62050000</v>
          </cell>
          <cell r="R65">
            <v>-73200000</v>
          </cell>
          <cell r="S65">
            <v>-109755250</v>
          </cell>
          <cell r="T65">
            <v>-65700000</v>
          </cell>
          <cell r="U65">
            <v>8939375</v>
          </cell>
          <cell r="V65">
            <v>8085000</v>
          </cell>
          <cell r="W65">
            <v>14329728</v>
          </cell>
          <cell r="X65">
            <v>9628356</v>
          </cell>
          <cell r="Y65">
            <v>17794490</v>
          </cell>
        </row>
        <row r="66">
          <cell r="M66" t="str">
            <v>6-21112</v>
          </cell>
          <cell r="N66">
            <v>-72100000</v>
          </cell>
          <cell r="O66">
            <v>-98400000</v>
          </cell>
          <cell r="P66">
            <v>-74850000</v>
          </cell>
          <cell r="Q66">
            <v>-106050000</v>
          </cell>
          <cell r="R66">
            <v>-64050000</v>
          </cell>
          <cell r="S66">
            <v>-80850000</v>
          </cell>
          <cell r="T66">
            <v>-141450000</v>
          </cell>
          <cell r="U66">
            <v>8726000</v>
          </cell>
          <cell r="V66">
            <v>5706000</v>
          </cell>
          <cell r="W66">
            <v>7221200</v>
          </cell>
          <cell r="X66">
            <v>8181190</v>
          </cell>
          <cell r="Y66">
            <v>9465600</v>
          </cell>
        </row>
        <row r="67">
          <cell r="M67" t="str">
            <v>6-21160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-3600000</v>
          </cell>
          <cell r="S67">
            <v>0</v>
          </cell>
          <cell r="T67">
            <v>0</v>
          </cell>
          <cell r="U67">
            <v>584600</v>
          </cell>
          <cell r="V67">
            <v>959200</v>
          </cell>
          <cell r="W67">
            <v>-9100200</v>
          </cell>
          <cell r="X67">
            <v>514500</v>
          </cell>
          <cell r="Y67">
            <v>255500</v>
          </cell>
        </row>
        <row r="68">
          <cell r="M68" t="str">
            <v>6-21170</v>
          </cell>
          <cell r="N68">
            <v>-105725000</v>
          </cell>
          <cell r="O68">
            <v>-102250000</v>
          </cell>
          <cell r="P68">
            <v>-93875000</v>
          </cell>
          <cell r="Q68">
            <v>-93125000</v>
          </cell>
          <cell r="R68">
            <v>-92750000</v>
          </cell>
          <cell r="S68">
            <v>-122525000</v>
          </cell>
          <cell r="T68">
            <v>-393900000</v>
          </cell>
          <cell r="U68">
            <v>1908910</v>
          </cell>
          <cell r="V68">
            <v>1908910</v>
          </cell>
          <cell r="W68">
            <v>1908910</v>
          </cell>
          <cell r="X68">
            <v>1908910</v>
          </cell>
          <cell r="Y68">
            <v>1908910</v>
          </cell>
        </row>
        <row r="69">
          <cell r="M69" t="str">
            <v>6-21210</v>
          </cell>
          <cell r="N69">
            <v>-4104305</v>
          </cell>
          <cell r="O69">
            <v>-2971885</v>
          </cell>
          <cell r="P69">
            <v>-2559425</v>
          </cell>
          <cell r="Q69">
            <v>-3025800</v>
          </cell>
          <cell r="R69">
            <v>-2431095</v>
          </cell>
          <cell r="S69">
            <v>-1547750</v>
          </cell>
          <cell r="T69">
            <v>-4338620</v>
          </cell>
          <cell r="U69">
            <v>26000000</v>
          </cell>
          <cell r="V69">
            <v>2647150</v>
          </cell>
          <cell r="W69">
            <v>29017100</v>
          </cell>
          <cell r="X69">
            <v>2230000</v>
          </cell>
          <cell r="Y69">
            <v>3404570</v>
          </cell>
        </row>
        <row r="70">
          <cell r="M70" t="str">
            <v>6-22260</v>
          </cell>
          <cell r="N70">
            <v>-3400000</v>
          </cell>
          <cell r="O70">
            <v>-2800000</v>
          </cell>
          <cell r="P70">
            <v>-2400000</v>
          </cell>
          <cell r="Q70">
            <v>-3400000</v>
          </cell>
          <cell r="R70">
            <v>-3600000</v>
          </cell>
          <cell r="S70">
            <v>-3400000</v>
          </cell>
          <cell r="T70">
            <v>-3600000</v>
          </cell>
          <cell r="U70">
            <v>627000</v>
          </cell>
          <cell r="V70">
            <v>677000</v>
          </cell>
          <cell r="W70">
            <v>676200</v>
          </cell>
          <cell r="X70">
            <v>6353525</v>
          </cell>
          <cell r="Y70">
            <v>2325700</v>
          </cell>
        </row>
        <row r="71">
          <cell r="M71" t="str">
            <v>6-22360</v>
          </cell>
          <cell r="N71">
            <v>-6835000</v>
          </cell>
          <cell r="O71">
            <v>-9680000</v>
          </cell>
          <cell r="P71">
            <v>-6390000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1749000</v>
          </cell>
          <cell r="V71">
            <v>28000</v>
          </cell>
          <cell r="W71">
            <v>275000</v>
          </cell>
          <cell r="X71">
            <v>5105000</v>
          </cell>
          <cell r="Y71">
            <v>23305000</v>
          </cell>
        </row>
        <row r="72">
          <cell r="M72" t="str">
            <v>6-22510</v>
          </cell>
          <cell r="N72">
            <v>-2049771</v>
          </cell>
          <cell r="O72">
            <v>-2911673</v>
          </cell>
          <cell r="P72">
            <v>-2548673</v>
          </cell>
          <cell r="Q72">
            <v>-614173</v>
          </cell>
          <cell r="R72">
            <v>-162000</v>
          </cell>
          <cell r="S72">
            <v>-369000</v>
          </cell>
          <cell r="T72">
            <v>-440000</v>
          </cell>
          <cell r="U72">
            <v>14993000</v>
          </cell>
          <cell r="V72">
            <v>7487500</v>
          </cell>
          <cell r="W72">
            <v>10953000</v>
          </cell>
          <cell r="X72">
            <v>6173000</v>
          </cell>
          <cell r="Y72">
            <v>29803000</v>
          </cell>
        </row>
        <row r="73">
          <cell r="M73" t="str">
            <v>6-22960</v>
          </cell>
          <cell r="N73">
            <v>-9310000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1066000</v>
          </cell>
          <cell r="V73">
            <v>500000</v>
          </cell>
          <cell r="W73">
            <v>2654000</v>
          </cell>
          <cell r="X73">
            <v>50000</v>
          </cell>
          <cell r="Y73">
            <v>1336000</v>
          </cell>
        </row>
        <row r="74">
          <cell r="M74" t="str">
            <v>Grand Total</v>
          </cell>
          <cell r="N74">
            <v>139412250</v>
          </cell>
          <cell r="O74">
            <v>33883583</v>
          </cell>
          <cell r="P74">
            <v>120161118</v>
          </cell>
          <cell r="Q74">
            <v>372626</v>
          </cell>
          <cell r="R74">
            <v>97267139</v>
          </cell>
          <cell r="S74">
            <v>32646543</v>
          </cell>
          <cell r="T74">
            <v>-195769522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M75">
            <v>74102</v>
          </cell>
          <cell r="N75">
            <v>216379102</v>
          </cell>
          <cell r="O75">
            <v>176559457</v>
          </cell>
          <cell r="P75">
            <v>373335122</v>
          </cell>
          <cell r="Q75">
            <v>67331820</v>
          </cell>
          <cell r="R75">
            <v>173211777</v>
          </cell>
          <cell r="S75">
            <v>186186328</v>
          </cell>
          <cell r="T75">
            <v>152453780</v>
          </cell>
          <cell r="U75">
            <v>100967407</v>
          </cell>
          <cell r="V75">
            <v>100967407</v>
          </cell>
          <cell r="W75">
            <v>103667407</v>
          </cell>
          <cell r="X75">
            <v>175437157</v>
          </cell>
          <cell r="Y75">
            <v>146186412</v>
          </cell>
        </row>
        <row r="76">
          <cell r="M76">
            <v>74103</v>
          </cell>
          <cell r="N76">
            <v>278016075</v>
          </cell>
          <cell r="O76">
            <v>278016075</v>
          </cell>
          <cell r="P76">
            <v>278016075</v>
          </cell>
          <cell r="Q76">
            <v>278016075</v>
          </cell>
          <cell r="R76">
            <v>278016075</v>
          </cell>
          <cell r="S76">
            <v>278016075</v>
          </cell>
          <cell r="T76">
            <v>278016075</v>
          </cell>
          <cell r="U76">
            <v>47500000</v>
          </cell>
          <cell r="V76">
            <v>0</v>
          </cell>
          <cell r="W76">
            <v>34500000</v>
          </cell>
          <cell r="X76">
            <v>33500000</v>
          </cell>
          <cell r="Y76">
            <v>14000000</v>
          </cell>
        </row>
        <row r="77">
          <cell r="M77">
            <v>74104</v>
          </cell>
          <cell r="N77">
            <v>112551400</v>
          </cell>
          <cell r="O77">
            <v>67425100</v>
          </cell>
          <cell r="P77">
            <v>77788000</v>
          </cell>
          <cell r="Q77">
            <v>32600000</v>
          </cell>
          <cell r="R77">
            <v>98261000</v>
          </cell>
          <cell r="S77">
            <v>67036000</v>
          </cell>
          <cell r="T77">
            <v>164663000</v>
          </cell>
          <cell r="U77">
            <v>3400080</v>
          </cell>
          <cell r="V77">
            <v>0</v>
          </cell>
          <cell r="W77">
            <v>3127760</v>
          </cell>
          <cell r="X77">
            <v>3059760</v>
          </cell>
          <cell r="Y77">
            <v>2737520</v>
          </cell>
        </row>
        <row r="78">
          <cell r="M78">
            <v>74105</v>
          </cell>
          <cell r="N78">
            <v>24188050</v>
          </cell>
          <cell r="O78">
            <v>41815000</v>
          </cell>
          <cell r="P78">
            <v>32866198</v>
          </cell>
          <cell r="Q78">
            <v>14197676</v>
          </cell>
          <cell r="R78">
            <v>12614360</v>
          </cell>
          <cell r="S78">
            <v>18208545</v>
          </cell>
          <cell r="T78">
            <v>37294770</v>
          </cell>
          <cell r="U78">
            <v>1200000</v>
          </cell>
          <cell r="V78">
            <v>0</v>
          </cell>
          <cell r="W78">
            <v>1050000</v>
          </cell>
          <cell r="X78">
            <v>450000</v>
          </cell>
          <cell r="Y78">
            <v>0</v>
          </cell>
        </row>
        <row r="79">
          <cell r="M79">
            <v>74106</v>
          </cell>
          <cell r="N79">
            <v>85408748</v>
          </cell>
          <cell r="O79">
            <v>64804314</v>
          </cell>
          <cell r="P79">
            <v>99871354</v>
          </cell>
          <cell r="Q79">
            <v>89053545</v>
          </cell>
          <cell r="R79">
            <v>83199358</v>
          </cell>
          <cell r="S79">
            <v>80073202</v>
          </cell>
          <cell r="T79">
            <v>107153831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M80">
            <v>74107</v>
          </cell>
          <cell r="N80">
            <v>504203113</v>
          </cell>
          <cell r="O80">
            <v>8148795</v>
          </cell>
          <cell r="P80">
            <v>35629841</v>
          </cell>
          <cell r="Q80">
            <v>7518939</v>
          </cell>
          <cell r="R80">
            <v>50300653</v>
          </cell>
          <cell r="S80">
            <v>9628255</v>
          </cell>
          <cell r="T80">
            <v>41245995</v>
          </cell>
          <cell r="U80">
            <v>32750666</v>
          </cell>
          <cell r="V80">
            <v>32750666</v>
          </cell>
          <cell r="W80">
            <v>32750666</v>
          </cell>
          <cell r="X80">
            <v>32750666</v>
          </cell>
          <cell r="Y80">
            <v>32750661</v>
          </cell>
        </row>
        <row r="81">
          <cell r="M81">
            <v>74151</v>
          </cell>
          <cell r="N81">
            <v>31916969</v>
          </cell>
          <cell r="O81">
            <v>84277387</v>
          </cell>
          <cell r="P81">
            <v>238545900</v>
          </cell>
          <cell r="Q81">
            <v>108156354</v>
          </cell>
          <cell r="R81">
            <v>165415679</v>
          </cell>
          <cell r="S81">
            <v>117631268</v>
          </cell>
          <cell r="T81">
            <v>88224950</v>
          </cell>
          <cell r="U81">
            <v>89630362</v>
          </cell>
          <cell r="V81">
            <v>89630362</v>
          </cell>
          <cell r="W81">
            <v>-53474170</v>
          </cell>
          <cell r="X81">
            <v>105998252</v>
          </cell>
          <cell r="Y81">
            <v>105966982</v>
          </cell>
        </row>
        <row r="82">
          <cell r="M82">
            <v>74152</v>
          </cell>
          <cell r="N82">
            <v>0</v>
          </cell>
          <cell r="O82">
            <v>0</v>
          </cell>
          <cell r="P82">
            <v>0</v>
          </cell>
          <cell r="Q82">
            <v>13706463</v>
          </cell>
          <cell r="R82">
            <v>24016500</v>
          </cell>
          <cell r="S82">
            <v>8054000</v>
          </cell>
          <cell r="T82">
            <v>355000</v>
          </cell>
          <cell r="U82">
            <v>427083</v>
          </cell>
          <cell r="V82">
            <v>427083</v>
          </cell>
          <cell r="W82">
            <v>427083</v>
          </cell>
          <cell r="X82">
            <v>427083</v>
          </cell>
          <cell r="Y82">
            <v>427087</v>
          </cell>
        </row>
        <row r="83">
          <cell r="M83">
            <v>74154</v>
          </cell>
          <cell r="N83">
            <v>1065300</v>
          </cell>
          <cell r="O83">
            <v>19340767</v>
          </cell>
          <cell r="P83">
            <v>455000</v>
          </cell>
          <cell r="Q83">
            <v>3650000</v>
          </cell>
          <cell r="R83">
            <v>765000</v>
          </cell>
          <cell r="S83">
            <v>8061500</v>
          </cell>
          <cell r="T83">
            <v>4117000</v>
          </cell>
          <cell r="U83">
            <v>6659057</v>
          </cell>
          <cell r="V83">
            <v>6499803</v>
          </cell>
          <cell r="W83">
            <v>4410061</v>
          </cell>
          <cell r="X83">
            <v>2200003</v>
          </cell>
          <cell r="Y83">
            <v>2199967</v>
          </cell>
        </row>
        <row r="84">
          <cell r="M84">
            <v>74155</v>
          </cell>
          <cell r="N84">
            <v>110340000</v>
          </cell>
          <cell r="O84">
            <v>9715000</v>
          </cell>
          <cell r="P84">
            <v>5100000</v>
          </cell>
          <cell r="Q84">
            <v>0</v>
          </cell>
          <cell r="R84">
            <v>8280000</v>
          </cell>
          <cell r="S84">
            <v>4690000</v>
          </cell>
          <cell r="T84">
            <v>19975000</v>
          </cell>
          <cell r="U84">
            <v>3799170</v>
          </cell>
          <cell r="V84">
            <v>3632505</v>
          </cell>
          <cell r="W84">
            <v>3814276</v>
          </cell>
          <cell r="X84">
            <v>3814275</v>
          </cell>
          <cell r="Y84">
            <v>4297444</v>
          </cell>
        </row>
        <row r="85">
          <cell r="M85">
            <v>74156</v>
          </cell>
          <cell r="N85">
            <v>8876288</v>
          </cell>
          <cell r="O85">
            <v>30932988</v>
          </cell>
          <cell r="P85">
            <v>115412215</v>
          </cell>
          <cell r="Q85">
            <v>1030928</v>
          </cell>
          <cell r="R85">
            <v>61040568</v>
          </cell>
          <cell r="S85">
            <v>10515464</v>
          </cell>
          <cell r="T85">
            <v>7935000</v>
          </cell>
          <cell r="U85">
            <v>12773499</v>
          </cell>
          <cell r="V85">
            <v>12773499</v>
          </cell>
          <cell r="W85">
            <v>191382950</v>
          </cell>
          <cell r="X85">
            <v>31910528</v>
          </cell>
          <cell r="Y85">
            <v>31910531</v>
          </cell>
        </row>
        <row r="86">
          <cell r="M86">
            <v>74157</v>
          </cell>
          <cell r="N86">
            <v>59941000</v>
          </cell>
          <cell r="O86">
            <v>315850010</v>
          </cell>
          <cell r="P86">
            <v>35416667</v>
          </cell>
          <cell r="Q86">
            <v>42675000</v>
          </cell>
          <cell r="R86">
            <v>30072728</v>
          </cell>
          <cell r="S86">
            <v>3590000</v>
          </cell>
          <cell r="T86">
            <v>79445236</v>
          </cell>
          <cell r="U86">
            <v>0</v>
          </cell>
          <cell r="V86">
            <v>0</v>
          </cell>
          <cell r="W86">
            <v>6020000</v>
          </cell>
          <cell r="X86">
            <v>250000</v>
          </cell>
          <cell r="Y86">
            <v>5875000</v>
          </cell>
        </row>
        <row r="87">
          <cell r="M87">
            <v>74201</v>
          </cell>
          <cell r="N87">
            <v>81987086</v>
          </cell>
          <cell r="O87">
            <v>84259812</v>
          </cell>
          <cell r="P87">
            <v>84170930</v>
          </cell>
          <cell r="Q87">
            <v>77431436</v>
          </cell>
          <cell r="R87">
            <v>163919207</v>
          </cell>
          <cell r="S87">
            <v>87881311</v>
          </cell>
          <cell r="T87">
            <v>78871826</v>
          </cell>
          <cell r="U87">
            <v>1946700</v>
          </cell>
          <cell r="V87">
            <v>73000</v>
          </cell>
          <cell r="W87">
            <v>515350</v>
          </cell>
          <cell r="X87">
            <v>27575810</v>
          </cell>
          <cell r="Y87">
            <v>236950</v>
          </cell>
        </row>
        <row r="88">
          <cell r="M88">
            <v>74202</v>
          </cell>
          <cell r="N88">
            <v>1115216803</v>
          </cell>
          <cell r="O88">
            <v>761385812</v>
          </cell>
          <cell r="P88">
            <v>866698772</v>
          </cell>
          <cell r="Q88">
            <v>941463133</v>
          </cell>
          <cell r="R88">
            <v>721085071</v>
          </cell>
          <cell r="S88">
            <v>949828398</v>
          </cell>
          <cell r="T88">
            <v>707060832</v>
          </cell>
          <cell r="U88">
            <v>4424200</v>
          </cell>
          <cell r="V88">
            <v>4424200</v>
          </cell>
          <cell r="W88">
            <v>4424200</v>
          </cell>
          <cell r="X88">
            <v>4424200</v>
          </cell>
          <cell r="Y88">
            <v>4424200</v>
          </cell>
        </row>
        <row r="89">
          <cell r="M89">
            <v>74251</v>
          </cell>
          <cell r="N89">
            <v>155782925</v>
          </cell>
          <cell r="O89">
            <v>143944105</v>
          </cell>
          <cell r="P89">
            <v>125872226</v>
          </cell>
          <cell r="Q89">
            <v>151196241</v>
          </cell>
          <cell r="R89">
            <v>109455143</v>
          </cell>
          <cell r="S89">
            <v>128069078</v>
          </cell>
          <cell r="T89">
            <v>140216560</v>
          </cell>
          <cell r="U89">
            <v>3747601</v>
          </cell>
          <cell r="V89">
            <v>3747600</v>
          </cell>
          <cell r="W89">
            <v>3747600</v>
          </cell>
          <cell r="X89">
            <v>3747600</v>
          </cell>
          <cell r="Y89">
            <v>3747600</v>
          </cell>
        </row>
        <row r="90">
          <cell r="M90">
            <v>74252</v>
          </cell>
          <cell r="N90">
            <v>551947504</v>
          </cell>
          <cell r="O90">
            <v>588692505</v>
          </cell>
          <cell r="P90">
            <v>542504197</v>
          </cell>
          <cell r="Q90">
            <v>546134193</v>
          </cell>
          <cell r="R90">
            <v>811734540</v>
          </cell>
          <cell r="S90">
            <v>596665393</v>
          </cell>
          <cell r="T90">
            <v>570724232</v>
          </cell>
          <cell r="U90">
            <v>10004145</v>
          </cell>
          <cell r="V90">
            <v>10354963</v>
          </cell>
          <cell r="W90">
            <v>10004145</v>
          </cell>
          <cell r="X90">
            <v>10354963</v>
          </cell>
          <cell r="Y90">
            <v>10004145</v>
          </cell>
        </row>
        <row r="91">
          <cell r="M91">
            <v>74253</v>
          </cell>
          <cell r="N91">
            <v>206278434</v>
          </cell>
          <cell r="O91">
            <v>193118393</v>
          </cell>
          <cell r="P91">
            <v>149560859</v>
          </cell>
          <cell r="Q91">
            <v>129384483</v>
          </cell>
          <cell r="R91">
            <v>43126004</v>
          </cell>
          <cell r="S91">
            <v>240200916</v>
          </cell>
          <cell r="T91">
            <v>131385120</v>
          </cell>
          <cell r="U91">
            <v>1635000</v>
          </cell>
          <cell r="V91">
            <v>370000</v>
          </cell>
          <cell r="W91">
            <v>-2721000</v>
          </cell>
          <cell r="X91">
            <v>2675000</v>
          </cell>
          <cell r="Y91">
            <v>45000</v>
          </cell>
        </row>
        <row r="92">
          <cell r="M92">
            <v>74254</v>
          </cell>
          <cell r="N92">
            <v>384085000</v>
          </cell>
          <cell r="O92">
            <v>256975000</v>
          </cell>
          <cell r="P92">
            <v>253005000</v>
          </cell>
          <cell r="Q92">
            <v>185196666</v>
          </cell>
          <cell r="R92">
            <v>316075000</v>
          </cell>
          <cell r="S92">
            <v>237465000</v>
          </cell>
          <cell r="T92">
            <v>314315000</v>
          </cell>
          <cell r="U92">
            <v>-65397</v>
          </cell>
          <cell r="V92">
            <v>-63291</v>
          </cell>
          <cell r="W92">
            <v>-65398</v>
          </cell>
          <cell r="X92">
            <v>-65845</v>
          </cell>
          <cell r="Y92">
            <v>-84201</v>
          </cell>
        </row>
        <row r="93">
          <cell r="M93">
            <v>74299</v>
          </cell>
          <cell r="N93">
            <v>22652657</v>
          </cell>
          <cell r="O93">
            <v>17803423</v>
          </cell>
          <cell r="P93">
            <v>18795757</v>
          </cell>
          <cell r="Q93">
            <v>-211231342</v>
          </cell>
          <cell r="R93">
            <v>250174612</v>
          </cell>
          <cell r="S93">
            <v>-12116647</v>
          </cell>
          <cell r="T93">
            <v>15169171</v>
          </cell>
          <cell r="U93">
            <v>-144462</v>
          </cell>
          <cell r="V93">
            <v>-661655</v>
          </cell>
          <cell r="W93">
            <v>0</v>
          </cell>
          <cell r="X93">
            <v>-392082</v>
          </cell>
          <cell r="Y93">
            <v>-33858</v>
          </cell>
        </row>
        <row r="94">
          <cell r="M94">
            <v>74301</v>
          </cell>
          <cell r="N94">
            <v>2852068</v>
          </cell>
          <cell r="O94">
            <v>23836720</v>
          </cell>
          <cell r="P94">
            <v>16461248</v>
          </cell>
          <cell r="Q94">
            <v>11025945</v>
          </cell>
          <cell r="R94">
            <v>15000911</v>
          </cell>
          <cell r="S94">
            <v>12446560</v>
          </cell>
          <cell r="T94">
            <v>5729510</v>
          </cell>
          <cell r="U94">
            <v>-122660</v>
          </cell>
          <cell r="V94">
            <v>-882709</v>
          </cell>
          <cell r="W94">
            <v>-484770</v>
          </cell>
          <cell r="X94">
            <v>0</v>
          </cell>
          <cell r="Y94">
            <v>-238299</v>
          </cell>
        </row>
        <row r="95">
          <cell r="M95">
            <v>74302</v>
          </cell>
          <cell r="N95">
            <v>337510909</v>
          </cell>
          <cell r="O95">
            <v>510964694</v>
          </cell>
          <cell r="P95">
            <v>447038399</v>
          </cell>
          <cell r="Q95">
            <v>421582071</v>
          </cell>
          <cell r="R95">
            <v>434284338</v>
          </cell>
          <cell r="S95">
            <v>382658026</v>
          </cell>
          <cell r="T95">
            <v>365109515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M96">
            <v>74303</v>
          </cell>
          <cell r="N96">
            <v>600380522</v>
          </cell>
          <cell r="O96">
            <v>517572147</v>
          </cell>
          <cell r="P96">
            <v>581401456</v>
          </cell>
          <cell r="Q96">
            <v>443580262</v>
          </cell>
          <cell r="R96">
            <v>573767268</v>
          </cell>
          <cell r="S96">
            <v>602541010</v>
          </cell>
          <cell r="T96">
            <v>614344842</v>
          </cell>
          <cell r="U96">
            <v>112412</v>
          </cell>
          <cell r="V96">
            <v>29219</v>
          </cell>
          <cell r="W96">
            <v>188476</v>
          </cell>
          <cell r="X96">
            <v>22854</v>
          </cell>
          <cell r="Y96">
            <v>53806</v>
          </cell>
        </row>
        <row r="97">
          <cell r="M97">
            <v>74304</v>
          </cell>
          <cell r="N97">
            <v>66474743</v>
          </cell>
          <cell r="O97">
            <v>29780193</v>
          </cell>
          <cell r="P97">
            <v>37381605</v>
          </cell>
          <cell r="Q97">
            <v>16607205</v>
          </cell>
          <cell r="R97">
            <v>44155699</v>
          </cell>
          <cell r="S97">
            <v>50817462</v>
          </cell>
          <cell r="T97">
            <v>52261210</v>
          </cell>
          <cell r="U97">
            <v>75346</v>
          </cell>
          <cell r="V97">
            <v>187789</v>
          </cell>
          <cell r="W97">
            <v>35123</v>
          </cell>
          <cell r="X97">
            <v>0</v>
          </cell>
          <cell r="Y97">
            <v>0</v>
          </cell>
        </row>
        <row r="98">
          <cell r="M98">
            <v>74305</v>
          </cell>
          <cell r="N98">
            <v>55583888</v>
          </cell>
          <cell r="O98">
            <v>92601935</v>
          </cell>
          <cell r="P98">
            <v>55374888</v>
          </cell>
          <cell r="Q98">
            <v>55374888</v>
          </cell>
          <cell r="R98">
            <v>55374888</v>
          </cell>
          <cell r="S98">
            <v>55374888</v>
          </cell>
          <cell r="T98">
            <v>55374888</v>
          </cell>
          <cell r="U98">
            <v>0</v>
          </cell>
          <cell r="V98">
            <v>0</v>
          </cell>
          <cell r="W98">
            <v>0</v>
          </cell>
          <cell r="X98">
            <v>812122</v>
          </cell>
          <cell r="Y98">
            <v>35759</v>
          </cell>
        </row>
        <row r="99">
          <cell r="M99">
            <v>74306</v>
          </cell>
          <cell r="N99">
            <v>10725000</v>
          </cell>
          <cell r="O99">
            <v>4405000</v>
          </cell>
          <cell r="P99">
            <v>4135000</v>
          </cell>
          <cell r="Q99">
            <v>3300000</v>
          </cell>
          <cell r="R99">
            <v>5140000</v>
          </cell>
          <cell r="S99">
            <v>-2660000</v>
          </cell>
          <cell r="T99">
            <v>3870000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M100">
            <v>74351</v>
          </cell>
          <cell r="N100">
            <v>168993397</v>
          </cell>
          <cell r="O100">
            <v>241885996</v>
          </cell>
          <cell r="P100">
            <v>294586353</v>
          </cell>
          <cell r="Q100">
            <v>71447501</v>
          </cell>
          <cell r="R100">
            <v>195184313</v>
          </cell>
          <cell r="S100">
            <v>274000691</v>
          </cell>
          <cell r="T100">
            <v>271095165</v>
          </cell>
          <cell r="U100">
            <v>0</v>
          </cell>
          <cell r="V100">
            <v>0</v>
          </cell>
          <cell r="W100">
            <v>-2</v>
          </cell>
          <cell r="X100">
            <v>1</v>
          </cell>
          <cell r="Y100">
            <v>1</v>
          </cell>
        </row>
        <row r="101">
          <cell r="M101">
            <v>74352</v>
          </cell>
          <cell r="N101">
            <v>231214868</v>
          </cell>
          <cell r="O101">
            <v>224010630</v>
          </cell>
          <cell r="P101">
            <v>207335354</v>
          </cell>
          <cell r="Q101">
            <v>217745147</v>
          </cell>
          <cell r="R101">
            <v>133568848</v>
          </cell>
          <cell r="S101">
            <v>135727913</v>
          </cell>
          <cell r="T101">
            <v>259909361</v>
          </cell>
          <cell r="U101">
            <v>0</v>
          </cell>
          <cell r="V101">
            <v>0</v>
          </cell>
          <cell r="W101">
            <v>0</v>
          </cell>
          <cell r="X101">
            <v>51950</v>
          </cell>
          <cell r="Y101">
            <v>0</v>
          </cell>
        </row>
        <row r="102">
          <cell r="M102">
            <v>74401</v>
          </cell>
          <cell r="N102">
            <v>212319396</v>
          </cell>
          <cell r="O102">
            <v>303043360</v>
          </cell>
          <cell r="P102">
            <v>62538273</v>
          </cell>
          <cell r="Q102">
            <v>151880900</v>
          </cell>
          <cell r="R102">
            <v>155915500</v>
          </cell>
          <cell r="S102">
            <v>187731761</v>
          </cell>
          <cell r="T102">
            <v>19682580</v>
          </cell>
          <cell r="U102">
            <v>0</v>
          </cell>
          <cell r="V102">
            <v>0</v>
          </cell>
          <cell r="W102">
            <v>0</v>
          </cell>
          <cell r="X102">
            <v>-46400000</v>
          </cell>
          <cell r="Y102">
            <v>-165300000</v>
          </cell>
        </row>
        <row r="103">
          <cell r="M103">
            <v>74402</v>
          </cell>
          <cell r="N103">
            <v>919304125</v>
          </cell>
          <cell r="O103">
            <v>1240033145</v>
          </cell>
          <cell r="P103">
            <v>860446574</v>
          </cell>
          <cell r="Q103">
            <v>596861467</v>
          </cell>
          <cell r="R103">
            <v>797387298</v>
          </cell>
          <cell r="S103">
            <v>1068046221</v>
          </cell>
          <cell r="T103">
            <v>800118124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-4555200</v>
          </cell>
        </row>
        <row r="104">
          <cell r="M104">
            <v>74403</v>
          </cell>
          <cell r="N104">
            <v>20036500</v>
          </cell>
          <cell r="O104">
            <v>16336250</v>
          </cell>
          <cell r="P104">
            <v>7837000</v>
          </cell>
          <cell r="Q104">
            <v>15699610</v>
          </cell>
          <cell r="R104">
            <v>960000</v>
          </cell>
          <cell r="S104">
            <v>0</v>
          </cell>
          <cell r="T104">
            <v>0</v>
          </cell>
          <cell r="U104">
            <v>-3685500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M105">
            <v>74404</v>
          </cell>
          <cell r="N105">
            <v>19250053</v>
          </cell>
          <cell r="O105">
            <v>50000</v>
          </cell>
          <cell r="P105">
            <v>4586460</v>
          </cell>
          <cell r="Q105">
            <v>3349246</v>
          </cell>
          <cell r="R105">
            <v>0</v>
          </cell>
          <cell r="S105">
            <v>28179000</v>
          </cell>
          <cell r="T105">
            <v>12670372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-1700000</v>
          </cell>
        </row>
        <row r="106">
          <cell r="M106">
            <v>74405</v>
          </cell>
          <cell r="N106">
            <v>161776000</v>
          </cell>
          <cell r="O106">
            <v>45547500</v>
          </cell>
          <cell r="P106">
            <v>169052500</v>
          </cell>
          <cell r="Q106">
            <v>26522000</v>
          </cell>
          <cell r="R106">
            <v>70296000</v>
          </cell>
          <cell r="S106">
            <v>37713000</v>
          </cell>
          <cell r="T106">
            <v>79313500</v>
          </cell>
          <cell r="U106">
            <v>0</v>
          </cell>
          <cell r="V106">
            <v>0</v>
          </cell>
          <cell r="W106">
            <v>-850000</v>
          </cell>
          <cell r="X106">
            <v>0</v>
          </cell>
          <cell r="Y106">
            <v>0</v>
          </cell>
        </row>
        <row r="107">
          <cell r="M107">
            <v>74406</v>
          </cell>
          <cell r="N107">
            <v>2000000</v>
          </cell>
          <cell r="O107">
            <v>2050000</v>
          </cell>
          <cell r="P107">
            <v>2050000</v>
          </cell>
          <cell r="Q107">
            <v>0</v>
          </cell>
          <cell r="R107">
            <v>19610240</v>
          </cell>
          <cell r="S107">
            <v>1150000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-3146850</v>
          </cell>
          <cell r="Y107">
            <v>-13608000</v>
          </cell>
        </row>
        <row r="108">
          <cell r="M108">
            <v>74407</v>
          </cell>
          <cell r="N108">
            <v>160656059</v>
          </cell>
          <cell r="O108">
            <v>334023132</v>
          </cell>
          <cell r="P108">
            <v>-178487844</v>
          </cell>
          <cell r="Q108">
            <v>129655129</v>
          </cell>
          <cell r="R108">
            <v>-25798056</v>
          </cell>
          <cell r="S108">
            <v>54688465</v>
          </cell>
          <cell r="T108">
            <v>111614446</v>
          </cell>
          <cell r="U108">
            <v>0</v>
          </cell>
          <cell r="V108">
            <v>0</v>
          </cell>
          <cell r="W108">
            <v>-110000</v>
          </cell>
          <cell r="X108">
            <v>0</v>
          </cell>
          <cell r="Y108">
            <v>-3821417</v>
          </cell>
        </row>
        <row r="109">
          <cell r="M109">
            <v>74409</v>
          </cell>
          <cell r="N109">
            <v>79696500</v>
          </cell>
          <cell r="O109">
            <v>79696500</v>
          </cell>
          <cell r="P109">
            <v>79696500</v>
          </cell>
          <cell r="Q109">
            <v>79696500</v>
          </cell>
          <cell r="R109">
            <v>79696500</v>
          </cell>
          <cell r="S109">
            <v>79696500</v>
          </cell>
          <cell r="T109">
            <v>79696500</v>
          </cell>
          <cell r="U109">
            <v>-86716000</v>
          </cell>
          <cell r="V109">
            <v>-138396000</v>
          </cell>
          <cell r="W109">
            <v>-109744000</v>
          </cell>
          <cell r="X109">
            <v>-104500000</v>
          </cell>
          <cell r="Y109">
            <v>-108376000</v>
          </cell>
        </row>
        <row r="110">
          <cell r="M110">
            <v>74448</v>
          </cell>
          <cell r="N110">
            <v>68903000</v>
          </cell>
          <cell r="O110">
            <v>39402475</v>
          </cell>
          <cell r="P110">
            <v>47200500</v>
          </cell>
          <cell r="Q110">
            <v>56570000</v>
          </cell>
          <cell r="R110">
            <v>44590666</v>
          </cell>
          <cell r="S110">
            <v>126055433</v>
          </cell>
          <cell r="T110">
            <v>-14816835</v>
          </cell>
          <cell r="U110">
            <v>-585602764</v>
          </cell>
          <cell r="V110">
            <v>-551761098</v>
          </cell>
          <cell r="W110">
            <v>-573277778</v>
          </cell>
          <cell r="X110">
            <v>-570033333</v>
          </cell>
          <cell r="Y110">
            <v>-613432778</v>
          </cell>
        </row>
        <row r="111">
          <cell r="M111">
            <v>74451</v>
          </cell>
          <cell r="N111">
            <v>1813138434</v>
          </cell>
          <cell r="O111">
            <v>2006275019</v>
          </cell>
          <cell r="P111">
            <v>1732341241</v>
          </cell>
          <cell r="Q111">
            <v>2746851100</v>
          </cell>
          <cell r="R111">
            <v>2190639758</v>
          </cell>
          <cell r="S111">
            <v>2111200469</v>
          </cell>
          <cell r="T111">
            <v>2032058804</v>
          </cell>
          <cell r="U111">
            <v>-5500000</v>
          </cell>
          <cell r="V111">
            <v>-5500000</v>
          </cell>
          <cell r="W111">
            <v>0</v>
          </cell>
          <cell r="X111">
            <v>0</v>
          </cell>
          <cell r="Y111">
            <v>0</v>
          </cell>
        </row>
        <row r="112">
          <cell r="M112">
            <v>74452</v>
          </cell>
          <cell r="N112">
            <v>0</v>
          </cell>
          <cell r="O112">
            <v>0</v>
          </cell>
          <cell r="P112">
            <v>1561400</v>
          </cell>
          <cell r="Q112">
            <v>0</v>
          </cell>
          <cell r="R112">
            <v>0</v>
          </cell>
          <cell r="S112">
            <v>2630000</v>
          </cell>
          <cell r="T112">
            <v>580000</v>
          </cell>
          <cell r="U112">
            <v>-341388889</v>
          </cell>
          <cell r="V112">
            <v>-334444444</v>
          </cell>
          <cell r="W112">
            <v>-401246296</v>
          </cell>
          <cell r="X112">
            <v>-363770201</v>
          </cell>
          <cell r="Y112">
            <v>-346944444</v>
          </cell>
        </row>
        <row r="113">
          <cell r="M113">
            <v>74453</v>
          </cell>
          <cell r="N113">
            <v>141300000</v>
          </cell>
          <cell r="O113">
            <v>349260000</v>
          </cell>
          <cell r="P113">
            <v>223725000</v>
          </cell>
          <cell r="Q113">
            <v>195000000</v>
          </cell>
          <cell r="R113">
            <v>302050000</v>
          </cell>
          <cell r="S113">
            <v>307660000</v>
          </cell>
          <cell r="T113">
            <v>247450000</v>
          </cell>
          <cell r="U113">
            <v>-59595960</v>
          </cell>
          <cell r="V113">
            <v>-59595960</v>
          </cell>
          <cell r="W113">
            <v>-61616162</v>
          </cell>
          <cell r="X113">
            <v>-60606061</v>
          </cell>
          <cell r="Y113">
            <v>-64141414</v>
          </cell>
        </row>
        <row r="114">
          <cell r="M114">
            <v>74455</v>
          </cell>
          <cell r="N114">
            <v>85825953</v>
          </cell>
          <cell r="O114">
            <v>90078962</v>
          </cell>
          <cell r="P114">
            <v>83118087</v>
          </cell>
          <cell r="Q114">
            <v>118160656</v>
          </cell>
          <cell r="R114">
            <v>-6820493</v>
          </cell>
          <cell r="S114">
            <v>57090760</v>
          </cell>
          <cell r="T114">
            <v>74406814</v>
          </cell>
          <cell r="U114">
            <v>-81509544</v>
          </cell>
          <cell r="V114">
            <v>-89952500</v>
          </cell>
          <cell r="W114">
            <v>-272567500</v>
          </cell>
          <cell r="X114">
            <v>-51565000</v>
          </cell>
          <cell r="Y114">
            <v>107829108</v>
          </cell>
        </row>
        <row r="115">
          <cell r="M115">
            <v>74456</v>
          </cell>
          <cell r="N115">
            <v>3581816</v>
          </cell>
          <cell r="O115">
            <v>3155898</v>
          </cell>
          <cell r="P115">
            <v>4379837</v>
          </cell>
          <cell r="Q115">
            <v>3436806</v>
          </cell>
          <cell r="R115">
            <v>3695461</v>
          </cell>
          <cell r="S115">
            <v>3481810</v>
          </cell>
          <cell r="T115">
            <v>3253632</v>
          </cell>
          <cell r="U115">
            <v>-2250000</v>
          </cell>
          <cell r="V115">
            <v>-450000</v>
          </cell>
          <cell r="W115">
            <v>-2492750</v>
          </cell>
          <cell r="X115">
            <v>0</v>
          </cell>
          <cell r="Y115">
            <v>-1350000</v>
          </cell>
        </row>
        <row r="116">
          <cell r="M116">
            <v>74499</v>
          </cell>
          <cell r="N116">
            <v>4926600</v>
          </cell>
          <cell r="O116">
            <v>2500000</v>
          </cell>
          <cell r="P116">
            <v>5100000</v>
          </cell>
          <cell r="Q116">
            <v>125290000</v>
          </cell>
          <cell r="R116">
            <v>69576100</v>
          </cell>
          <cell r="S116">
            <v>29300000</v>
          </cell>
          <cell r="T116">
            <v>85358750</v>
          </cell>
          <cell r="U116">
            <v>-42570853</v>
          </cell>
          <cell r="V116">
            <v>-65163370</v>
          </cell>
          <cell r="W116">
            <v>-45830080</v>
          </cell>
          <cell r="X116">
            <v>-46898982</v>
          </cell>
          <cell r="Y116">
            <v>-54646490</v>
          </cell>
        </row>
        <row r="117">
          <cell r="M117">
            <v>74501</v>
          </cell>
          <cell r="N117">
            <v>0</v>
          </cell>
          <cell r="O117">
            <v>0</v>
          </cell>
          <cell r="P117">
            <v>0</v>
          </cell>
          <cell r="Q117">
            <v>224858806</v>
          </cell>
          <cell r="R117">
            <v>59037584</v>
          </cell>
          <cell r="S117">
            <v>59037583</v>
          </cell>
          <cell r="T117">
            <v>29518792</v>
          </cell>
          <cell r="U117">
            <v>-3273945</v>
          </cell>
          <cell r="V117">
            <v>0</v>
          </cell>
          <cell r="W117">
            <v>-8642122</v>
          </cell>
          <cell r="X117">
            <v>-3080382</v>
          </cell>
          <cell r="Y117">
            <v>-3573818</v>
          </cell>
        </row>
        <row r="118">
          <cell r="M118">
            <v>74502</v>
          </cell>
          <cell r="N118">
            <v>2465323</v>
          </cell>
          <cell r="O118">
            <v>2465323</v>
          </cell>
          <cell r="P118">
            <v>2465323</v>
          </cell>
          <cell r="Q118">
            <v>2465323</v>
          </cell>
          <cell r="R118">
            <v>4770792</v>
          </cell>
          <cell r="S118">
            <v>2385396</v>
          </cell>
          <cell r="T118">
            <v>2385396</v>
          </cell>
          <cell r="U118">
            <v>-18812500</v>
          </cell>
          <cell r="V118">
            <v>-12000000</v>
          </cell>
          <cell r="W118">
            <v>-26642500</v>
          </cell>
          <cell r="X118">
            <v>-32938500</v>
          </cell>
          <cell r="Y118">
            <v>-36495000</v>
          </cell>
        </row>
        <row r="119">
          <cell r="M119">
            <v>74503</v>
          </cell>
          <cell r="N119">
            <v>63057803</v>
          </cell>
          <cell r="O119">
            <v>85645023</v>
          </cell>
          <cell r="P119">
            <v>130778077</v>
          </cell>
          <cell r="Q119">
            <v>130778077</v>
          </cell>
          <cell r="R119">
            <v>139569909</v>
          </cell>
          <cell r="S119">
            <v>130792792</v>
          </cell>
          <cell r="T119">
            <v>156985794</v>
          </cell>
          <cell r="U119">
            <v>-29254500</v>
          </cell>
          <cell r="V119">
            <v>-20520000</v>
          </cell>
          <cell r="W119">
            <v>-21060000</v>
          </cell>
          <cell r="X119">
            <v>-23220000</v>
          </cell>
          <cell r="Y119">
            <v>-23760000</v>
          </cell>
        </row>
        <row r="120">
          <cell r="M120">
            <v>74505</v>
          </cell>
          <cell r="N120">
            <v>1937407</v>
          </cell>
          <cell r="O120">
            <v>1937407</v>
          </cell>
          <cell r="P120">
            <v>1937407</v>
          </cell>
          <cell r="Q120">
            <v>-1983557</v>
          </cell>
          <cell r="R120">
            <v>1937407</v>
          </cell>
          <cell r="S120">
            <v>1937407</v>
          </cell>
          <cell r="T120">
            <v>1937407</v>
          </cell>
          <cell r="U120">
            <v>13135000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  <row r="121">
          <cell r="M121">
            <v>74549</v>
          </cell>
          <cell r="N121">
            <v>5794000</v>
          </cell>
          <cell r="O121">
            <v>7942271</v>
          </cell>
          <cell r="P121">
            <v>8577085</v>
          </cell>
          <cell r="Q121">
            <v>14904866</v>
          </cell>
          <cell r="R121">
            <v>5794000</v>
          </cell>
          <cell r="S121">
            <v>8392339</v>
          </cell>
          <cell r="T121">
            <v>8758661</v>
          </cell>
          <cell r="U121">
            <v>-11611000</v>
          </cell>
          <cell r="V121">
            <v>-21648000</v>
          </cell>
          <cell r="W121">
            <v>-18005000</v>
          </cell>
          <cell r="X121">
            <v>-57918728</v>
          </cell>
          <cell r="Y121">
            <v>-24263000</v>
          </cell>
        </row>
        <row r="122">
          <cell r="M122">
            <v>74551</v>
          </cell>
          <cell r="N122">
            <v>35612500</v>
          </cell>
          <cell r="O122">
            <v>35612500</v>
          </cell>
          <cell r="P122">
            <v>38158500</v>
          </cell>
          <cell r="Q122">
            <v>40615500</v>
          </cell>
          <cell r="R122">
            <v>35612500</v>
          </cell>
          <cell r="S122">
            <v>35612500</v>
          </cell>
          <cell r="T122">
            <v>35612500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M123">
            <v>74553</v>
          </cell>
          <cell r="N123">
            <v>1250000</v>
          </cell>
          <cell r="O123">
            <v>1250000</v>
          </cell>
          <cell r="P123">
            <v>1250000</v>
          </cell>
          <cell r="Q123">
            <v>1250000</v>
          </cell>
          <cell r="R123">
            <v>1250000</v>
          </cell>
          <cell r="S123">
            <v>1250000</v>
          </cell>
          <cell r="T123">
            <v>1250000</v>
          </cell>
          <cell r="U123">
            <v>-3584025</v>
          </cell>
          <cell r="V123">
            <v>-2932000</v>
          </cell>
          <cell r="W123">
            <v>-8177000</v>
          </cell>
          <cell r="X123">
            <v>-5487750</v>
          </cell>
          <cell r="Y123">
            <v>-10960713</v>
          </cell>
        </row>
        <row r="124">
          <cell r="M124">
            <v>74554</v>
          </cell>
          <cell r="N124">
            <v>67708333</v>
          </cell>
          <cell r="O124">
            <v>108500000</v>
          </cell>
          <cell r="P124">
            <v>3750000</v>
          </cell>
          <cell r="Q124">
            <v>20833334</v>
          </cell>
          <cell r="R124">
            <v>81458571</v>
          </cell>
          <cell r="S124">
            <v>0</v>
          </cell>
          <cell r="T124">
            <v>22700000</v>
          </cell>
          <cell r="U124">
            <v>-619500</v>
          </cell>
          <cell r="V124">
            <v>0</v>
          </cell>
          <cell r="W124">
            <v>-399000</v>
          </cell>
          <cell r="X124">
            <v>-1123500</v>
          </cell>
          <cell r="Y124">
            <v>0</v>
          </cell>
        </row>
        <row r="125">
          <cell r="M125">
            <v>74555</v>
          </cell>
          <cell r="N125">
            <v>171290000</v>
          </cell>
          <cell r="O125">
            <v>171290000</v>
          </cell>
          <cell r="P125">
            <v>171290000</v>
          </cell>
          <cell r="Q125">
            <v>171290000</v>
          </cell>
          <cell r="R125">
            <v>171290000</v>
          </cell>
          <cell r="S125">
            <v>183790000</v>
          </cell>
          <cell r="T125">
            <v>196290000</v>
          </cell>
          <cell r="U125">
            <v>0</v>
          </cell>
          <cell r="V125">
            <v>0</v>
          </cell>
          <cell r="W125">
            <v>0</v>
          </cell>
          <cell r="X125">
            <v>-6380000</v>
          </cell>
          <cell r="Y125">
            <v>-620000</v>
          </cell>
        </row>
        <row r="126">
          <cell r="M126">
            <v>74556</v>
          </cell>
          <cell r="N126">
            <v>27500000</v>
          </cell>
          <cell r="O126">
            <v>27500000</v>
          </cell>
          <cell r="P126">
            <v>27500000</v>
          </cell>
          <cell r="Q126">
            <v>27500000</v>
          </cell>
          <cell r="R126">
            <v>27500000</v>
          </cell>
          <cell r="S126">
            <v>27500000</v>
          </cell>
          <cell r="T126">
            <v>27500000</v>
          </cell>
          <cell r="U126">
            <v>-22278500</v>
          </cell>
          <cell r="V126">
            <v>-6090000</v>
          </cell>
          <cell r="W126">
            <v>-6090000</v>
          </cell>
          <cell r="X126">
            <v>0</v>
          </cell>
          <cell r="Y126">
            <v>-58724750</v>
          </cell>
        </row>
        <row r="127">
          <cell r="M127">
            <v>74599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6180000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M128">
            <v>74601</v>
          </cell>
          <cell r="N128">
            <v>90784163</v>
          </cell>
          <cell r="O128">
            <v>80275831</v>
          </cell>
          <cell r="P128">
            <v>963685255</v>
          </cell>
          <cell r="Q128">
            <v>119359497</v>
          </cell>
          <cell r="R128">
            <v>322544896</v>
          </cell>
          <cell r="S128">
            <v>297450752</v>
          </cell>
          <cell r="T128">
            <v>345074421</v>
          </cell>
          <cell r="U128">
            <v>-229494550</v>
          </cell>
          <cell r="V128">
            <v>-226791875</v>
          </cell>
          <cell r="W128">
            <v>-209921025</v>
          </cell>
          <cell r="X128">
            <v>-210270725</v>
          </cell>
          <cell r="Y128">
            <v>93868793</v>
          </cell>
        </row>
        <row r="129">
          <cell r="M129">
            <v>74602</v>
          </cell>
          <cell r="N129">
            <v>5693000</v>
          </cell>
          <cell r="O129">
            <v>60745000</v>
          </cell>
          <cell r="P129">
            <v>21100000</v>
          </cell>
          <cell r="Q129">
            <v>7534000</v>
          </cell>
          <cell r="R129">
            <v>75985000</v>
          </cell>
          <cell r="S129">
            <v>43804800</v>
          </cell>
          <cell r="T129">
            <v>-65038000</v>
          </cell>
          <cell r="U129">
            <v>-11080000</v>
          </cell>
          <cell r="V129">
            <v>-10660000</v>
          </cell>
          <cell r="W129">
            <v>-10760000</v>
          </cell>
          <cell r="X129">
            <v>-10700000</v>
          </cell>
          <cell r="Y129">
            <v>10320000</v>
          </cell>
        </row>
        <row r="130">
          <cell r="M130">
            <v>74603</v>
          </cell>
          <cell r="N130">
            <v>0</v>
          </cell>
          <cell r="O130">
            <v>13485500</v>
          </cell>
          <cell r="P130">
            <v>312000</v>
          </cell>
          <cell r="Q130">
            <v>8398600</v>
          </cell>
          <cell r="R130">
            <v>4793000</v>
          </cell>
          <cell r="S130">
            <v>0</v>
          </cell>
          <cell r="T130">
            <v>0</v>
          </cell>
          <cell r="U130">
            <v>-1704000</v>
          </cell>
          <cell r="V130">
            <v>-1671000</v>
          </cell>
          <cell r="W130">
            <v>-1545000</v>
          </cell>
          <cell r="X130">
            <v>-1551000</v>
          </cell>
          <cell r="Y130">
            <v>1497000</v>
          </cell>
        </row>
        <row r="131">
          <cell r="M131">
            <v>74604</v>
          </cell>
          <cell r="N131">
            <v>1970000</v>
          </cell>
          <cell r="O131">
            <v>5500000</v>
          </cell>
          <cell r="P131">
            <v>120000</v>
          </cell>
          <cell r="Q131">
            <v>1764000</v>
          </cell>
          <cell r="R131">
            <v>26405000</v>
          </cell>
          <cell r="S131">
            <v>7168800</v>
          </cell>
          <cell r="T131">
            <v>1880000</v>
          </cell>
          <cell r="U131">
            <v>-1400000</v>
          </cell>
          <cell r="V131">
            <v>-900000</v>
          </cell>
          <cell r="W131">
            <v>-150000</v>
          </cell>
          <cell r="X131">
            <v>-650000</v>
          </cell>
          <cell r="Y131">
            <v>600000</v>
          </cell>
        </row>
        <row r="132">
          <cell r="M132">
            <v>74605</v>
          </cell>
          <cell r="N132">
            <v>48297667</v>
          </cell>
          <cell r="O132">
            <v>67016667</v>
          </cell>
          <cell r="P132">
            <v>46275667</v>
          </cell>
          <cell r="Q132">
            <v>82482067</v>
          </cell>
          <cell r="R132">
            <v>64141667</v>
          </cell>
          <cell r="S132">
            <v>51135067</v>
          </cell>
          <cell r="T132">
            <v>83829667</v>
          </cell>
          <cell r="U132">
            <v>-122285359</v>
          </cell>
          <cell r="V132">
            <v>-126090855</v>
          </cell>
          <cell r="W132">
            <v>-213902288</v>
          </cell>
          <cell r="X132">
            <v>-237212965</v>
          </cell>
          <cell r="Y132">
            <v>161907967</v>
          </cell>
        </row>
        <row r="133">
          <cell r="M133">
            <v>74607</v>
          </cell>
          <cell r="N133">
            <v>48510400</v>
          </cell>
          <cell r="O133">
            <v>18270500</v>
          </cell>
          <cell r="P133">
            <v>2231000</v>
          </cell>
          <cell r="Q133">
            <v>9117129</v>
          </cell>
          <cell r="R133">
            <v>1531000</v>
          </cell>
          <cell r="S133">
            <v>19102512</v>
          </cell>
          <cell r="T133">
            <v>6520400</v>
          </cell>
          <cell r="U133">
            <v>-4997652</v>
          </cell>
          <cell r="V133">
            <v>-3301638</v>
          </cell>
          <cell r="W133">
            <v>-796275</v>
          </cell>
          <cell r="X133">
            <v>-325550</v>
          </cell>
          <cell r="Y133">
            <v>183175</v>
          </cell>
        </row>
        <row r="134">
          <cell r="M134">
            <v>74608</v>
          </cell>
          <cell r="N134">
            <v>3588823</v>
          </cell>
          <cell r="O134">
            <v>0</v>
          </cell>
          <cell r="P134">
            <v>646876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-9440000</v>
          </cell>
          <cell r="V134">
            <v>-13000000</v>
          </cell>
          <cell r="W134">
            <v>-13540000</v>
          </cell>
          <cell r="X134">
            <v>-13400000</v>
          </cell>
          <cell r="Y134">
            <v>12780000</v>
          </cell>
        </row>
        <row r="135">
          <cell r="M135">
            <v>74609</v>
          </cell>
          <cell r="N135">
            <v>16480000</v>
          </cell>
          <cell r="O135">
            <v>18167340</v>
          </cell>
          <cell r="P135">
            <v>13280000</v>
          </cell>
          <cell r="Q135">
            <v>192600000</v>
          </cell>
          <cell r="R135">
            <v>0</v>
          </cell>
          <cell r="S135">
            <v>0</v>
          </cell>
          <cell r="T135">
            <v>0</v>
          </cell>
          <cell r="U135">
            <v>-516000</v>
          </cell>
          <cell r="V135">
            <v>-501000</v>
          </cell>
          <cell r="W135">
            <v>-642000</v>
          </cell>
          <cell r="X135">
            <v>-591000</v>
          </cell>
          <cell r="Y135">
            <v>549000</v>
          </cell>
        </row>
        <row r="136">
          <cell r="M136">
            <v>74649</v>
          </cell>
          <cell r="N136">
            <v>7833333</v>
          </cell>
          <cell r="O136">
            <v>9233333</v>
          </cell>
          <cell r="P136">
            <v>14983333</v>
          </cell>
          <cell r="Q136">
            <v>8983333</v>
          </cell>
          <cell r="R136">
            <v>39488333</v>
          </cell>
          <cell r="S136">
            <v>4733333</v>
          </cell>
          <cell r="T136">
            <v>22579333</v>
          </cell>
          <cell r="U136">
            <v>-1147100</v>
          </cell>
          <cell r="V136">
            <v>-1912100</v>
          </cell>
          <cell r="W136">
            <v>-766750</v>
          </cell>
          <cell r="X136">
            <v>-1856400</v>
          </cell>
          <cell r="Y136">
            <v>1856400</v>
          </cell>
        </row>
        <row r="137">
          <cell r="M137">
            <v>74652</v>
          </cell>
          <cell r="N137">
            <v>552165310</v>
          </cell>
          <cell r="O137">
            <v>552165310</v>
          </cell>
          <cell r="P137">
            <v>552165310</v>
          </cell>
          <cell r="Q137">
            <v>552165310</v>
          </cell>
          <cell r="R137">
            <v>552165316</v>
          </cell>
          <cell r="S137">
            <v>545664556</v>
          </cell>
          <cell r="T137">
            <v>521784587</v>
          </cell>
          <cell r="U137">
            <v>-342000</v>
          </cell>
          <cell r="V137">
            <v>-217500</v>
          </cell>
          <cell r="W137">
            <v>-308500</v>
          </cell>
          <cell r="X137">
            <v>-178500</v>
          </cell>
          <cell r="Y137">
            <v>178500</v>
          </cell>
        </row>
        <row r="138">
          <cell r="M138">
            <v>74653</v>
          </cell>
          <cell r="N138">
            <v>1427078536</v>
          </cell>
          <cell r="O138">
            <v>3083770325</v>
          </cell>
          <cell r="P138">
            <v>2191798776</v>
          </cell>
          <cell r="Q138">
            <v>2093460992</v>
          </cell>
          <cell r="R138">
            <v>2192503897</v>
          </cell>
          <cell r="S138">
            <v>2194895353</v>
          </cell>
          <cell r="T138">
            <v>2218931915</v>
          </cell>
          <cell r="U138">
            <v>-26620000</v>
          </cell>
          <cell r="V138">
            <v>-26130000</v>
          </cell>
          <cell r="W138">
            <v>-26150000</v>
          </cell>
          <cell r="X138">
            <v>-25810000</v>
          </cell>
          <cell r="Y138">
            <v>24930000</v>
          </cell>
        </row>
        <row r="139">
          <cell r="M139">
            <v>74654</v>
          </cell>
          <cell r="N139">
            <v>7161617</v>
          </cell>
          <cell r="O139">
            <v>7667663</v>
          </cell>
          <cell r="P139">
            <v>6878921</v>
          </cell>
          <cell r="Q139">
            <v>7682984</v>
          </cell>
          <cell r="R139">
            <v>7280955</v>
          </cell>
          <cell r="S139">
            <v>7135120</v>
          </cell>
          <cell r="T139">
            <v>7135120</v>
          </cell>
          <cell r="U139">
            <v>-2740000</v>
          </cell>
          <cell r="V139">
            <v>-4960000</v>
          </cell>
          <cell r="W139">
            <v>-4780000</v>
          </cell>
          <cell r="X139">
            <v>-4770000</v>
          </cell>
          <cell r="Y139">
            <v>4510000</v>
          </cell>
        </row>
        <row r="140">
          <cell r="M140">
            <v>74655</v>
          </cell>
          <cell r="N140">
            <v>10462500</v>
          </cell>
          <cell r="O140">
            <v>10462500</v>
          </cell>
          <cell r="P140">
            <v>10462500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-35100</v>
          </cell>
          <cell r="V140">
            <v>-921000</v>
          </cell>
          <cell r="W140">
            <v>-20000</v>
          </cell>
          <cell r="X140">
            <v>-2612913</v>
          </cell>
          <cell r="Y140">
            <v>2612913</v>
          </cell>
        </row>
        <row r="141">
          <cell r="M141">
            <v>74656</v>
          </cell>
          <cell r="N141">
            <v>176689114</v>
          </cell>
          <cell r="O141">
            <v>167687242</v>
          </cell>
          <cell r="P141">
            <v>169820384</v>
          </cell>
          <cell r="Q141">
            <v>168053694</v>
          </cell>
          <cell r="R141">
            <v>167604923</v>
          </cell>
          <cell r="S141">
            <v>168516368</v>
          </cell>
          <cell r="T141">
            <v>170974563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M142">
            <v>74657</v>
          </cell>
          <cell r="N142">
            <v>4295865</v>
          </cell>
          <cell r="O142">
            <v>4295865</v>
          </cell>
          <cell r="P142">
            <v>4295865</v>
          </cell>
          <cell r="Q142">
            <v>4295865</v>
          </cell>
          <cell r="R142">
            <v>4295865</v>
          </cell>
          <cell r="S142">
            <v>4295865</v>
          </cell>
          <cell r="T142">
            <v>4295865</v>
          </cell>
          <cell r="U142">
            <v>-520000</v>
          </cell>
          <cell r="V142">
            <v>-780000</v>
          </cell>
          <cell r="W142">
            <v>-520000</v>
          </cell>
          <cell r="X142">
            <v>-260000</v>
          </cell>
          <cell r="Y142">
            <v>0</v>
          </cell>
        </row>
        <row r="143">
          <cell r="M143">
            <v>74658</v>
          </cell>
          <cell r="N143">
            <v>248802874</v>
          </cell>
          <cell r="O143">
            <v>260551891</v>
          </cell>
          <cell r="P143">
            <v>260258221</v>
          </cell>
          <cell r="Q143">
            <v>260125967</v>
          </cell>
          <cell r="R143">
            <v>257038492</v>
          </cell>
          <cell r="S143">
            <v>285604853</v>
          </cell>
          <cell r="T143">
            <v>262072216</v>
          </cell>
          <cell r="U143">
            <v>-34400000</v>
          </cell>
          <cell r="V143">
            <v>0</v>
          </cell>
          <cell r="W143">
            <v>-45454546</v>
          </cell>
          <cell r="X143">
            <v>0</v>
          </cell>
          <cell r="Y143">
            <v>-23181818</v>
          </cell>
        </row>
        <row r="144">
          <cell r="M144">
            <v>74661</v>
          </cell>
          <cell r="N144">
            <v>382415599</v>
          </cell>
          <cell r="O144">
            <v>381516719</v>
          </cell>
          <cell r="P144">
            <v>466992416</v>
          </cell>
          <cell r="Q144">
            <v>392071992</v>
          </cell>
          <cell r="R144">
            <v>392071992</v>
          </cell>
          <cell r="S144">
            <v>392071992</v>
          </cell>
          <cell r="T144">
            <v>392071992</v>
          </cell>
          <cell r="U144">
            <v>0</v>
          </cell>
          <cell r="V144">
            <v>0</v>
          </cell>
          <cell r="W144">
            <v>0</v>
          </cell>
          <cell r="X144">
            <v>-23636364</v>
          </cell>
          <cell r="Y144">
            <v>-6272727</v>
          </cell>
        </row>
        <row r="145">
          <cell r="M145">
            <v>74801</v>
          </cell>
          <cell r="N145">
            <v>90453620</v>
          </cell>
          <cell r="O145">
            <v>101865030</v>
          </cell>
          <cell r="P145">
            <v>64568800</v>
          </cell>
          <cell r="Q145">
            <v>107525500</v>
          </cell>
          <cell r="R145">
            <v>96254360</v>
          </cell>
          <cell r="S145">
            <v>95900000</v>
          </cell>
          <cell r="T145">
            <v>13583750</v>
          </cell>
          <cell r="U145">
            <v>0</v>
          </cell>
          <cell r="V145">
            <v>-545455</v>
          </cell>
          <cell r="W145">
            <v>-5727272</v>
          </cell>
          <cell r="X145">
            <v>0</v>
          </cell>
          <cell r="Y145">
            <v>0</v>
          </cell>
        </row>
        <row r="146">
          <cell r="M146">
            <v>74901</v>
          </cell>
          <cell r="N146">
            <v>94980255</v>
          </cell>
          <cell r="O146">
            <v>83720712</v>
          </cell>
          <cell r="P146">
            <v>189745069</v>
          </cell>
          <cell r="Q146">
            <v>73264876</v>
          </cell>
          <cell r="R146">
            <v>64552504</v>
          </cell>
          <cell r="S146">
            <v>251150456</v>
          </cell>
          <cell r="T146">
            <v>177948072</v>
          </cell>
          <cell r="U146">
            <v>0</v>
          </cell>
          <cell r="V146">
            <v>-5454546</v>
          </cell>
          <cell r="W146">
            <v>0</v>
          </cell>
          <cell r="X146">
            <v>0</v>
          </cell>
          <cell r="Y146">
            <v>0</v>
          </cell>
        </row>
        <row r="147">
          <cell r="M147">
            <v>74902</v>
          </cell>
          <cell r="N147">
            <v>175575600</v>
          </cell>
          <cell r="O147">
            <v>326435600</v>
          </cell>
          <cell r="P147">
            <v>175575600</v>
          </cell>
          <cell r="Q147">
            <v>24715598</v>
          </cell>
          <cell r="R147">
            <v>158643802</v>
          </cell>
          <cell r="S147">
            <v>175575600</v>
          </cell>
          <cell r="T147">
            <v>175575600</v>
          </cell>
          <cell r="U147">
            <v>0</v>
          </cell>
          <cell r="V147">
            <v>-6818182</v>
          </cell>
          <cell r="W147">
            <v>-30681821</v>
          </cell>
          <cell r="X147">
            <v>0</v>
          </cell>
          <cell r="Y147">
            <v>-9318182</v>
          </cell>
        </row>
        <row r="148">
          <cell r="M148">
            <v>74904</v>
          </cell>
          <cell r="N148">
            <v>91655900</v>
          </cell>
          <cell r="O148">
            <v>109224900</v>
          </cell>
          <cell r="P148">
            <v>137680600</v>
          </cell>
          <cell r="Q148">
            <v>75437700</v>
          </cell>
          <cell r="R148">
            <v>121042900</v>
          </cell>
          <cell r="S148">
            <v>16405900</v>
          </cell>
          <cell r="T148">
            <v>94655899</v>
          </cell>
          <cell r="U148">
            <v>-24352214</v>
          </cell>
          <cell r="V148">
            <v>-321811964</v>
          </cell>
          <cell r="W148">
            <v>-169588926</v>
          </cell>
          <cell r="X148">
            <v>-363523979</v>
          </cell>
          <cell r="Y148">
            <v>346301028</v>
          </cell>
        </row>
        <row r="149">
          <cell r="M149">
            <v>74905</v>
          </cell>
          <cell r="N149">
            <v>0</v>
          </cell>
          <cell r="O149">
            <v>0</v>
          </cell>
          <cell r="P149">
            <v>-6743798</v>
          </cell>
          <cell r="Q149">
            <v>40141404</v>
          </cell>
          <cell r="R149">
            <v>-153919054</v>
          </cell>
          <cell r="S149">
            <v>1763877747</v>
          </cell>
          <cell r="T149">
            <v>983720258</v>
          </cell>
          <cell r="U149">
            <v>130045901</v>
          </cell>
          <cell r="V149">
            <v>224013900</v>
          </cell>
          <cell r="W149">
            <v>244658900</v>
          </cell>
          <cell r="X149">
            <v>199285900</v>
          </cell>
          <cell r="Y149">
            <v>135585400</v>
          </cell>
        </row>
        <row r="150">
          <cell r="M150">
            <v>74906</v>
          </cell>
          <cell r="N150">
            <v>105998808</v>
          </cell>
          <cell r="O150">
            <v>37291350</v>
          </cell>
          <cell r="P150">
            <v>91331562</v>
          </cell>
          <cell r="Q150">
            <v>38238323</v>
          </cell>
          <cell r="R150">
            <v>97763475</v>
          </cell>
          <cell r="S150">
            <v>35479680</v>
          </cell>
          <cell r="T150">
            <v>95251545</v>
          </cell>
          <cell r="U150">
            <v>21632677</v>
          </cell>
          <cell r="V150">
            <v>-293885165</v>
          </cell>
          <cell r="W150">
            <v>238357884</v>
          </cell>
          <cell r="X150">
            <v>662983257</v>
          </cell>
          <cell r="Y150">
            <v>-568615525</v>
          </cell>
        </row>
        <row r="151">
          <cell r="M151">
            <v>74907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8140148</v>
          </cell>
          <cell r="S151">
            <v>0</v>
          </cell>
          <cell r="T151">
            <v>0</v>
          </cell>
          <cell r="U151">
            <v>55100355</v>
          </cell>
          <cell r="V151">
            <v>58214175</v>
          </cell>
          <cell r="W151">
            <v>73204748</v>
          </cell>
          <cell r="X151">
            <v>73002705</v>
          </cell>
          <cell r="Y151">
            <v>94849065</v>
          </cell>
        </row>
        <row r="152">
          <cell r="M152">
            <v>74908</v>
          </cell>
          <cell r="N152">
            <v>172088116</v>
          </cell>
          <cell r="O152">
            <v>142671649</v>
          </cell>
          <cell r="P152">
            <v>119023748</v>
          </cell>
          <cell r="Q152">
            <v>118705707</v>
          </cell>
          <cell r="R152">
            <v>103151795</v>
          </cell>
          <cell r="S152">
            <v>208534953</v>
          </cell>
          <cell r="T152">
            <v>275964577</v>
          </cell>
          <cell r="U152">
            <v>0</v>
          </cell>
          <cell r="V152">
            <v>11527677</v>
          </cell>
          <cell r="W152">
            <v>0</v>
          </cell>
          <cell r="X152">
            <v>0</v>
          </cell>
          <cell r="Y152">
            <v>0</v>
          </cell>
        </row>
        <row r="153">
          <cell r="M153">
            <v>74948</v>
          </cell>
          <cell r="N153">
            <v>0</v>
          </cell>
          <cell r="O153">
            <v>2849500</v>
          </cell>
          <cell r="P153">
            <v>740000</v>
          </cell>
          <cell r="Q153">
            <v>1936000</v>
          </cell>
          <cell r="R153">
            <v>2732900</v>
          </cell>
          <cell r="S153">
            <v>1235000</v>
          </cell>
          <cell r="T153">
            <v>0</v>
          </cell>
          <cell r="U153">
            <v>210182692</v>
          </cell>
          <cell r="V153">
            <v>209385270</v>
          </cell>
          <cell r="W153">
            <v>211839828</v>
          </cell>
          <cell r="X153">
            <v>206383791</v>
          </cell>
          <cell r="Y153">
            <v>220503024</v>
          </cell>
        </row>
        <row r="154">
          <cell r="M154">
            <v>74949</v>
          </cell>
          <cell r="N154">
            <v>222909830</v>
          </cell>
          <cell r="O154">
            <v>99039978</v>
          </cell>
          <cell r="P154">
            <v>220791878</v>
          </cell>
          <cell r="Q154">
            <v>161409747</v>
          </cell>
          <cell r="R154">
            <v>179926144</v>
          </cell>
          <cell r="S154">
            <v>269799928</v>
          </cell>
          <cell r="T154">
            <v>274927438</v>
          </cell>
          <cell r="U154">
            <v>365000</v>
          </cell>
          <cell r="V154">
            <v>519646</v>
          </cell>
          <cell r="W154">
            <v>0</v>
          </cell>
          <cell r="X154">
            <v>1153929</v>
          </cell>
          <cell r="Y154">
            <v>713900</v>
          </cell>
        </row>
        <row r="155">
          <cell r="M155">
            <v>74952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725120723</v>
          </cell>
          <cell r="V155">
            <v>742486565</v>
          </cell>
          <cell r="W155">
            <v>103982730</v>
          </cell>
          <cell r="X155">
            <v>360152600</v>
          </cell>
          <cell r="Y155">
            <v>-41399844</v>
          </cell>
        </row>
        <row r="156">
          <cell r="M156">
            <v>81201</v>
          </cell>
          <cell r="N156">
            <v>-43496187</v>
          </cell>
          <cell r="O156">
            <v>-41346774</v>
          </cell>
          <cell r="P156">
            <v>-44021164</v>
          </cell>
          <cell r="Q156">
            <v>1044555</v>
          </cell>
          <cell r="R156">
            <v>-51557060</v>
          </cell>
          <cell r="S156">
            <v>-43516649</v>
          </cell>
          <cell r="T156">
            <v>-484279453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M157">
            <v>81202</v>
          </cell>
          <cell r="N157">
            <v>-4553913</v>
          </cell>
          <cell r="O157">
            <v>-1638844</v>
          </cell>
          <cell r="P157">
            <v>-4980245</v>
          </cell>
          <cell r="Q157">
            <v>-1638844</v>
          </cell>
          <cell r="R157">
            <v>-468169</v>
          </cell>
          <cell r="S157">
            <v>-3944886</v>
          </cell>
          <cell r="T157">
            <v>-468169</v>
          </cell>
          <cell r="U157">
            <v>-58491306</v>
          </cell>
          <cell r="V157">
            <v>-43464564</v>
          </cell>
          <cell r="W157">
            <v>-61702944</v>
          </cell>
          <cell r="X157">
            <v>-63699025</v>
          </cell>
          <cell r="Y157">
            <v>-53971014</v>
          </cell>
        </row>
        <row r="158">
          <cell r="M158">
            <v>81301</v>
          </cell>
          <cell r="N158">
            <v>-2276973588</v>
          </cell>
          <cell r="O158">
            <v>-604625599</v>
          </cell>
          <cell r="P158">
            <v>-847102764</v>
          </cell>
          <cell r="Q158">
            <v>-117240968</v>
          </cell>
          <cell r="R158">
            <v>-440917422</v>
          </cell>
          <cell r="S158">
            <v>-84524137</v>
          </cell>
          <cell r="T158">
            <v>-34633286</v>
          </cell>
          <cell r="U158">
            <v>-121799450</v>
          </cell>
          <cell r="V158">
            <v>-22657290</v>
          </cell>
          <cell r="W158">
            <v>-27850208</v>
          </cell>
          <cell r="X158">
            <v>-5969771</v>
          </cell>
          <cell r="Y158">
            <v>-5197057</v>
          </cell>
        </row>
        <row r="159">
          <cell r="M159">
            <v>81302</v>
          </cell>
          <cell r="N159">
            <v>-861344177</v>
          </cell>
          <cell r="O159">
            <v>-132722616</v>
          </cell>
          <cell r="P159">
            <v>-223463103</v>
          </cell>
          <cell r="Q159">
            <v>-55857832</v>
          </cell>
          <cell r="R159">
            <v>-116902970</v>
          </cell>
          <cell r="S159">
            <v>-105374410</v>
          </cell>
          <cell r="T159">
            <v>-225310107</v>
          </cell>
          <cell r="U159">
            <v>-168573519</v>
          </cell>
          <cell r="V159">
            <v>-193643563</v>
          </cell>
          <cell r="W159">
            <v>-60468965</v>
          </cell>
          <cell r="X159">
            <v>-449965272</v>
          </cell>
          <cell r="Y159">
            <v>-217590519</v>
          </cell>
        </row>
        <row r="160">
          <cell r="M160">
            <v>81401</v>
          </cell>
          <cell r="N160">
            <v>0</v>
          </cell>
          <cell r="O160">
            <v>0</v>
          </cell>
          <cell r="P160">
            <v>-93843250</v>
          </cell>
          <cell r="Q160">
            <v>0</v>
          </cell>
          <cell r="R160">
            <v>0</v>
          </cell>
          <cell r="S160">
            <v>0</v>
          </cell>
          <cell r="T160">
            <v>-39090909</v>
          </cell>
          <cell r="U160">
            <v>-305187187</v>
          </cell>
          <cell r="V160">
            <v>-1072589743</v>
          </cell>
          <cell r="W160">
            <v>-868680387</v>
          </cell>
          <cell r="X160">
            <v>-425716852</v>
          </cell>
          <cell r="Y160">
            <v>-159198576</v>
          </cell>
        </row>
        <row r="161">
          <cell r="M161">
            <v>81999</v>
          </cell>
          <cell r="N161">
            <v>-19811733</v>
          </cell>
          <cell r="O161">
            <v>-14654455</v>
          </cell>
          <cell r="P161">
            <v>-63188034</v>
          </cell>
          <cell r="Q161">
            <v>-7472517</v>
          </cell>
          <cell r="R161">
            <v>-18664462</v>
          </cell>
          <cell r="S161">
            <v>-45851805</v>
          </cell>
          <cell r="T161">
            <v>-82775586</v>
          </cell>
          <cell r="U161">
            <v>-267272728</v>
          </cell>
          <cell r="V161">
            <v>0</v>
          </cell>
          <cell r="W161">
            <v>-354545454</v>
          </cell>
          <cell r="X161">
            <v>-229397209</v>
          </cell>
          <cell r="Y161">
            <v>0</v>
          </cell>
        </row>
        <row r="162">
          <cell r="M162">
            <v>82101</v>
          </cell>
          <cell r="N162">
            <v>0</v>
          </cell>
          <cell r="O162">
            <v>0</v>
          </cell>
          <cell r="P162">
            <v>341113236</v>
          </cell>
          <cell r="Q162">
            <v>373503469</v>
          </cell>
          <cell r="R162">
            <v>520523116</v>
          </cell>
          <cell r="S162">
            <v>591327372</v>
          </cell>
          <cell r="T162">
            <v>855497942</v>
          </cell>
          <cell r="U162">
            <v>-19172161</v>
          </cell>
          <cell r="V162">
            <v>-10867894</v>
          </cell>
          <cell r="W162">
            <v>-2726340883</v>
          </cell>
          <cell r="X162">
            <v>-97886630</v>
          </cell>
          <cell r="Y162">
            <v>426436312</v>
          </cell>
        </row>
        <row r="163">
          <cell r="M163">
            <v>82102</v>
          </cell>
          <cell r="N163">
            <v>124836240</v>
          </cell>
          <cell r="O163">
            <v>21680539</v>
          </cell>
          <cell r="P163">
            <v>22827585</v>
          </cell>
          <cell r="Q163">
            <v>395837353</v>
          </cell>
          <cell r="R163">
            <v>532190750</v>
          </cell>
          <cell r="S163">
            <v>18141798</v>
          </cell>
          <cell r="T163">
            <v>186545695</v>
          </cell>
          <cell r="U163">
            <v>855497940</v>
          </cell>
          <cell r="V163">
            <v>876699235</v>
          </cell>
          <cell r="W163">
            <v>777579693</v>
          </cell>
          <cell r="X163">
            <v>1033871223</v>
          </cell>
          <cell r="Y163">
            <v>738144057</v>
          </cell>
        </row>
        <row r="164">
          <cell r="M164">
            <v>82103</v>
          </cell>
          <cell r="N164">
            <v>237697306</v>
          </cell>
          <cell r="O164">
            <v>236658788</v>
          </cell>
          <cell r="P164">
            <v>236994642</v>
          </cell>
          <cell r="Q164">
            <v>236258595</v>
          </cell>
          <cell r="R164">
            <v>236470390</v>
          </cell>
          <cell r="S164">
            <v>235921229</v>
          </cell>
          <cell r="T164">
            <v>236860597</v>
          </cell>
          <cell r="U164">
            <v>24702694</v>
          </cell>
          <cell r="V164">
            <v>134646872</v>
          </cell>
          <cell r="W164">
            <v>702623996</v>
          </cell>
          <cell r="X164">
            <v>1164094085</v>
          </cell>
          <cell r="Y164">
            <v>74540941</v>
          </cell>
        </row>
        <row r="165">
          <cell r="M165">
            <v>82201</v>
          </cell>
          <cell r="N165">
            <v>1536357921</v>
          </cell>
          <cell r="O165">
            <v>1559051818</v>
          </cell>
          <cell r="P165">
            <v>533917371</v>
          </cell>
          <cell r="Q165">
            <v>155808303</v>
          </cell>
          <cell r="R165">
            <v>363364001</v>
          </cell>
          <cell r="S165">
            <v>87764811</v>
          </cell>
          <cell r="T165">
            <v>109878931</v>
          </cell>
          <cell r="U165">
            <v>236986657</v>
          </cell>
          <cell r="V165">
            <v>236087852</v>
          </cell>
          <cell r="W165">
            <v>240040883</v>
          </cell>
          <cell r="X165">
            <v>240005369</v>
          </cell>
          <cell r="Y165">
            <v>240971497</v>
          </cell>
        </row>
        <row r="166">
          <cell r="M166">
            <v>82202</v>
          </cell>
          <cell r="N166">
            <v>505683289</v>
          </cell>
          <cell r="O166">
            <v>147147355</v>
          </cell>
          <cell r="P166">
            <v>125139010</v>
          </cell>
          <cell r="Q166">
            <v>177026845</v>
          </cell>
          <cell r="R166">
            <v>46097577</v>
          </cell>
          <cell r="S166">
            <v>20336739</v>
          </cell>
          <cell r="T166">
            <v>77277239</v>
          </cell>
          <cell r="U166">
            <v>152697621</v>
          </cell>
          <cell r="V166">
            <v>91081612</v>
          </cell>
          <cell r="W166">
            <v>496522220</v>
          </cell>
          <cell r="X166">
            <v>198604023</v>
          </cell>
          <cell r="Y166">
            <v>173817987</v>
          </cell>
        </row>
        <row r="167">
          <cell r="M167">
            <v>82301</v>
          </cell>
          <cell r="N167">
            <v>0</v>
          </cell>
          <cell r="O167">
            <v>0</v>
          </cell>
          <cell r="P167">
            <v>0</v>
          </cell>
          <cell r="Q167">
            <v>62775000</v>
          </cell>
          <cell r="R167">
            <v>0</v>
          </cell>
          <cell r="S167">
            <v>0</v>
          </cell>
          <cell r="T167">
            <v>35114250</v>
          </cell>
          <cell r="U167">
            <v>214092863</v>
          </cell>
          <cell r="V167">
            <v>985567476</v>
          </cell>
          <cell r="W167">
            <v>631238426</v>
          </cell>
          <cell r="X167">
            <v>638355257</v>
          </cell>
          <cell r="Y167">
            <v>558436909</v>
          </cell>
        </row>
        <row r="168">
          <cell r="M168">
            <v>82903</v>
          </cell>
          <cell r="N168">
            <v>65</v>
          </cell>
          <cell r="O168">
            <v>-118</v>
          </cell>
          <cell r="P168">
            <v>132</v>
          </cell>
          <cell r="Q168">
            <v>-106</v>
          </cell>
          <cell r="R168">
            <v>137</v>
          </cell>
          <cell r="S168">
            <v>-223</v>
          </cell>
          <cell r="T168">
            <v>-121</v>
          </cell>
          <cell r="U168">
            <v>0</v>
          </cell>
          <cell r="V168">
            <v>0</v>
          </cell>
          <cell r="W168">
            <v>19217643</v>
          </cell>
          <cell r="X168">
            <v>0</v>
          </cell>
          <cell r="Y168">
            <v>0</v>
          </cell>
        </row>
        <row r="169">
          <cell r="M169">
            <v>82999</v>
          </cell>
          <cell r="N169">
            <v>3200000</v>
          </cell>
          <cell r="O169">
            <v>12696672</v>
          </cell>
          <cell r="P169">
            <v>6842949</v>
          </cell>
          <cell r="Q169">
            <v>1030758474</v>
          </cell>
          <cell r="R169">
            <v>1207574921</v>
          </cell>
          <cell r="S169">
            <v>17482257</v>
          </cell>
          <cell r="T169">
            <v>76838838</v>
          </cell>
          <cell r="U169">
            <v>195</v>
          </cell>
          <cell r="V169">
            <v>-125</v>
          </cell>
          <cell r="W169">
            <v>-188</v>
          </cell>
          <cell r="X169">
            <v>280</v>
          </cell>
          <cell r="Y169">
            <v>-190</v>
          </cell>
        </row>
        <row r="170">
          <cell r="M170">
            <v>83101</v>
          </cell>
          <cell r="N170">
            <v>8898286290.3999996</v>
          </cell>
          <cell r="O170">
            <v>6540274789</v>
          </cell>
          <cell r="P170">
            <v>10486801989</v>
          </cell>
          <cell r="Q170">
            <v>11289862987</v>
          </cell>
          <cell r="R170">
            <v>13310844770</v>
          </cell>
          <cell r="S170">
            <v>8428126042</v>
          </cell>
          <cell r="T170">
            <v>12596231640.460001</v>
          </cell>
          <cell r="U170">
            <v>3027931125</v>
          </cell>
          <cell r="V170">
            <v>3751562</v>
          </cell>
          <cell r="W170">
            <v>3762132639</v>
          </cell>
          <cell r="X170">
            <v>2539074391</v>
          </cell>
          <cell r="Y170">
            <v>2801445333</v>
          </cell>
        </row>
        <row r="171">
          <cell r="M171" t="str">
            <v>6-11111</v>
          </cell>
          <cell r="N171">
            <v>-21214007012</v>
          </cell>
          <cell r="O171">
            <v>-18653225710</v>
          </cell>
          <cell r="P171">
            <v>-20229225094</v>
          </cell>
          <cell r="Q171">
            <v>-20526689763</v>
          </cell>
          <cell r="R171">
            <v>-21311408436</v>
          </cell>
          <cell r="S171">
            <v>-20515782598</v>
          </cell>
          <cell r="T171">
            <v>-22985829508</v>
          </cell>
          <cell r="U171">
            <v>11422197204</v>
          </cell>
          <cell r="V171">
            <v>10468657580</v>
          </cell>
          <cell r="W171">
            <v>10069130231</v>
          </cell>
          <cell r="X171">
            <v>9496014988</v>
          </cell>
          <cell r="Y171">
            <v>9955780707</v>
          </cell>
        </row>
        <row r="172">
          <cell r="M172" t="str">
            <v>6-11112</v>
          </cell>
          <cell r="N172">
            <v>-458502000</v>
          </cell>
          <cell r="O172">
            <v>-445620600</v>
          </cell>
          <cell r="P172">
            <v>-472222600</v>
          </cell>
          <cell r="Q172">
            <v>-429184000</v>
          </cell>
          <cell r="R172">
            <v>-416842400</v>
          </cell>
          <cell r="S172">
            <v>-437345600</v>
          </cell>
          <cell r="T172">
            <v>-493332775</v>
          </cell>
          <cell r="U172">
            <v>-23437770345</v>
          </cell>
          <cell r="V172">
            <v>-21700793508</v>
          </cell>
          <cell r="W172">
            <v>-21586134522</v>
          </cell>
          <cell r="X172">
            <v>-21702968826</v>
          </cell>
          <cell r="Y172">
            <v>-20970078955</v>
          </cell>
        </row>
        <row r="173">
          <cell r="M173" t="str">
            <v>6-11113</v>
          </cell>
          <cell r="N173">
            <v>-56432802</v>
          </cell>
          <cell r="O173">
            <v>-155094500</v>
          </cell>
          <cell r="P173">
            <v>-395846698</v>
          </cell>
          <cell r="Q173">
            <v>-123162500</v>
          </cell>
          <cell r="R173">
            <v>-67884350</v>
          </cell>
          <cell r="S173">
            <v>-3341795</v>
          </cell>
          <cell r="T173">
            <v>-120987710</v>
          </cell>
          <cell r="U173">
            <v>-619790020</v>
          </cell>
          <cell r="V173">
            <v>-501504100</v>
          </cell>
          <cell r="W173">
            <v>-449004050</v>
          </cell>
          <cell r="X173">
            <v>-595154030</v>
          </cell>
          <cell r="Y173">
            <v>-625498820</v>
          </cell>
        </row>
        <row r="174">
          <cell r="M174" t="str">
            <v>6-11114</v>
          </cell>
          <cell r="N174">
            <v>0</v>
          </cell>
          <cell r="O174">
            <v>-5500000</v>
          </cell>
          <cell r="P174">
            <v>-26900000</v>
          </cell>
          <cell r="Q174">
            <v>-13475200</v>
          </cell>
          <cell r="R174">
            <v>-19132000</v>
          </cell>
          <cell r="S174">
            <v>0</v>
          </cell>
          <cell r="T174">
            <v>-5327600</v>
          </cell>
          <cell r="U174">
            <v>-43386300</v>
          </cell>
          <cell r="V174">
            <v>-60869200</v>
          </cell>
          <cell r="W174">
            <v>-130824490</v>
          </cell>
          <cell r="X174">
            <v>-28905600</v>
          </cell>
          <cell r="Y174">
            <v>-18793900</v>
          </cell>
        </row>
        <row r="175">
          <cell r="M175" t="str">
            <v>6-11121</v>
          </cell>
          <cell r="N175">
            <v>-160772752</v>
          </cell>
          <cell r="O175">
            <v>-108308504</v>
          </cell>
          <cell r="P175">
            <v>-121149008</v>
          </cell>
          <cell r="Q175">
            <v>-131259708</v>
          </cell>
          <cell r="R175">
            <v>-116542408</v>
          </cell>
          <cell r="S175">
            <v>-154217616</v>
          </cell>
          <cell r="T175">
            <v>-156220264</v>
          </cell>
          <cell r="U175">
            <v>-5335200</v>
          </cell>
          <cell r="V175">
            <v>-5304400</v>
          </cell>
          <cell r="W175">
            <v>-7661200</v>
          </cell>
          <cell r="X175">
            <v>-13112800</v>
          </cell>
          <cell r="Y175">
            <v>-10834800</v>
          </cell>
        </row>
        <row r="176">
          <cell r="M176" t="str">
            <v>6-11122</v>
          </cell>
          <cell r="N176">
            <v>0</v>
          </cell>
          <cell r="O176">
            <v>-11000000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-133204936</v>
          </cell>
          <cell r="V176">
            <v>-145095840</v>
          </cell>
          <cell r="W176">
            <v>-148335280</v>
          </cell>
          <cell r="X176">
            <v>-129007088</v>
          </cell>
          <cell r="Y176">
            <v>-94099188</v>
          </cell>
        </row>
        <row r="177">
          <cell r="M177" t="str">
            <v>6-11131</v>
          </cell>
          <cell r="N177">
            <v>-951988780</v>
          </cell>
          <cell r="O177">
            <v>-813714720</v>
          </cell>
          <cell r="P177">
            <v>-897938280</v>
          </cell>
          <cell r="Q177">
            <v>-918420458</v>
          </cell>
          <cell r="R177">
            <v>-293399668</v>
          </cell>
          <cell r="S177">
            <v>-367381336</v>
          </cell>
          <cell r="T177">
            <v>760937308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</row>
        <row r="178">
          <cell r="M178" t="str">
            <v>6-11133</v>
          </cell>
          <cell r="N178">
            <v>0</v>
          </cell>
          <cell r="O178">
            <v>-1851818</v>
          </cell>
          <cell r="P178">
            <v>0</v>
          </cell>
          <cell r="Q178">
            <v>-16454868</v>
          </cell>
          <cell r="R178">
            <v>0</v>
          </cell>
          <cell r="S178">
            <v>-6643000</v>
          </cell>
          <cell r="T178">
            <v>-4273795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-20014275</v>
          </cell>
        </row>
        <row r="179">
          <cell r="M179" t="str">
            <v>6-11134</v>
          </cell>
          <cell r="N179">
            <v>0</v>
          </cell>
          <cell r="O179">
            <v>0</v>
          </cell>
          <cell r="P179">
            <v>-14487207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-366949956</v>
          </cell>
          <cell r="V179">
            <v>-472853784</v>
          </cell>
          <cell r="W179">
            <v>-335310336</v>
          </cell>
          <cell r="X179">
            <v>-397074448</v>
          </cell>
          <cell r="Y179">
            <v>-387896470</v>
          </cell>
        </row>
        <row r="180">
          <cell r="M180" t="str">
            <v>6-11160</v>
          </cell>
          <cell r="N180">
            <v>-789556020</v>
          </cell>
          <cell r="O180">
            <v>-793946777</v>
          </cell>
          <cell r="P180">
            <v>-645702694</v>
          </cell>
          <cell r="Q180">
            <v>-664514319</v>
          </cell>
          <cell r="R180">
            <v>-582066588</v>
          </cell>
          <cell r="S180">
            <v>-1304866478</v>
          </cell>
          <cell r="T180">
            <v>-1261678181</v>
          </cell>
          <cell r="U180">
            <v>-37315600</v>
          </cell>
          <cell r="V180">
            <v>0</v>
          </cell>
          <cell r="W180">
            <v>0</v>
          </cell>
          <cell r="X180">
            <v>-31426464</v>
          </cell>
          <cell r="Y180">
            <v>0</v>
          </cell>
        </row>
        <row r="181">
          <cell r="M181" t="str">
            <v>6-11170</v>
          </cell>
          <cell r="N181">
            <v>-588845943</v>
          </cell>
          <cell r="O181">
            <v>-715642781</v>
          </cell>
          <cell r="P181">
            <v>-56783610</v>
          </cell>
          <cell r="Q181">
            <v>-713649904</v>
          </cell>
          <cell r="R181">
            <v>-227284770</v>
          </cell>
          <cell r="S181">
            <v>-560365532</v>
          </cell>
          <cell r="T181">
            <v>-740692261</v>
          </cell>
          <cell r="U181">
            <v>-19990500</v>
          </cell>
          <cell r="V181">
            <v>0</v>
          </cell>
          <cell r="W181">
            <v>0</v>
          </cell>
          <cell r="X181">
            <v>0</v>
          </cell>
          <cell r="Y181">
            <v>-7462950</v>
          </cell>
        </row>
        <row r="182">
          <cell r="M182" t="str">
            <v>6-11180</v>
          </cell>
          <cell r="N182">
            <v>-27980000</v>
          </cell>
          <cell r="O182">
            <v>-9090000</v>
          </cell>
          <cell r="P182">
            <v>-42276635</v>
          </cell>
          <cell r="Q182">
            <v>-3299750</v>
          </cell>
          <cell r="R182">
            <v>-19246434</v>
          </cell>
          <cell r="S182">
            <v>-2427960</v>
          </cell>
          <cell r="T182">
            <v>-26985584</v>
          </cell>
          <cell r="U182">
            <v>-496548647</v>
          </cell>
          <cell r="V182">
            <v>-1128489971</v>
          </cell>
          <cell r="W182">
            <v>-880465084</v>
          </cell>
          <cell r="X182">
            <v>-727867502</v>
          </cell>
          <cell r="Y182">
            <v>-688996294</v>
          </cell>
        </row>
        <row r="183">
          <cell r="M183" t="str">
            <v>6-11190</v>
          </cell>
          <cell r="N183">
            <v>0</v>
          </cell>
          <cell r="O183">
            <v>-1300000</v>
          </cell>
          <cell r="P183">
            <v>-11750000</v>
          </cell>
          <cell r="Q183">
            <v>-1050000</v>
          </cell>
          <cell r="R183">
            <v>-1804400</v>
          </cell>
          <cell r="S183">
            <v>0</v>
          </cell>
          <cell r="T183">
            <v>0</v>
          </cell>
          <cell r="U183">
            <v>-471967734</v>
          </cell>
          <cell r="V183">
            <v>-323423970</v>
          </cell>
          <cell r="W183">
            <v>-698848080</v>
          </cell>
          <cell r="X183">
            <v>-517681543</v>
          </cell>
          <cell r="Y183">
            <v>-264711138</v>
          </cell>
        </row>
        <row r="184">
          <cell r="M184" t="str">
            <v>6-11195</v>
          </cell>
          <cell r="N184">
            <v>-45415484</v>
          </cell>
          <cell r="O184">
            <v>-7961464</v>
          </cell>
          <cell r="P184">
            <v>-42691945</v>
          </cell>
          <cell r="Q184">
            <v>-21330325</v>
          </cell>
          <cell r="R184">
            <v>-24079800</v>
          </cell>
          <cell r="S184">
            <v>-60745460</v>
          </cell>
          <cell r="T184">
            <v>-26439495</v>
          </cell>
          <cell r="U184">
            <v>-8529280</v>
          </cell>
          <cell r="V184">
            <v>-801060</v>
          </cell>
          <cell r="W184">
            <v>0</v>
          </cell>
          <cell r="X184">
            <v>-1624440</v>
          </cell>
          <cell r="Y184">
            <v>-4812408</v>
          </cell>
        </row>
        <row r="185">
          <cell r="M185" t="str">
            <v>6-11210</v>
          </cell>
          <cell r="N185">
            <v>-1725282784</v>
          </cell>
          <cell r="O185">
            <v>-1775202212</v>
          </cell>
          <cell r="P185">
            <v>-1918043847</v>
          </cell>
          <cell r="Q185">
            <v>-1626523166</v>
          </cell>
          <cell r="R185">
            <v>-2342633468</v>
          </cell>
          <cell r="S185">
            <v>-1919329006</v>
          </cell>
          <cell r="T185">
            <v>-2062015453</v>
          </cell>
          <cell r="U185">
            <v>0</v>
          </cell>
          <cell r="V185">
            <v>0</v>
          </cell>
          <cell r="W185">
            <v>0</v>
          </cell>
          <cell r="X185">
            <v>-744920</v>
          </cell>
          <cell r="Y185">
            <v>0</v>
          </cell>
        </row>
        <row r="186">
          <cell r="M186" t="str">
            <v>6-11220</v>
          </cell>
          <cell r="N186">
            <v>-198869344</v>
          </cell>
          <cell r="O186">
            <v>-142963684</v>
          </cell>
          <cell r="P186">
            <v>-168728676</v>
          </cell>
          <cell r="Q186">
            <v>-161589048</v>
          </cell>
          <cell r="R186">
            <v>-149303276</v>
          </cell>
          <cell r="S186">
            <v>-146788184</v>
          </cell>
          <cell r="T186">
            <v>-162276292</v>
          </cell>
          <cell r="U186">
            <v>0</v>
          </cell>
          <cell r="V186">
            <v>-3326000</v>
          </cell>
          <cell r="W186">
            <v>0</v>
          </cell>
          <cell r="X186">
            <v>-47429318</v>
          </cell>
          <cell r="Y186">
            <v>-19359340</v>
          </cell>
        </row>
        <row r="187">
          <cell r="M187" t="str">
            <v>6-11230</v>
          </cell>
          <cell r="N187">
            <v>0</v>
          </cell>
          <cell r="O187">
            <v>0</v>
          </cell>
          <cell r="P187">
            <v>-29965846</v>
          </cell>
          <cell r="Q187">
            <v>-39794725</v>
          </cell>
          <cell r="R187">
            <v>0</v>
          </cell>
          <cell r="S187">
            <v>-1422220</v>
          </cell>
          <cell r="T187">
            <v>-37721224</v>
          </cell>
          <cell r="U187">
            <v>-1893398828</v>
          </cell>
          <cell r="V187">
            <v>-2252212314</v>
          </cell>
          <cell r="W187">
            <v>-1728212315</v>
          </cell>
          <cell r="X187">
            <v>-1817372148</v>
          </cell>
          <cell r="Y187">
            <v>-1690563638</v>
          </cell>
        </row>
        <row r="188">
          <cell r="M188" t="str">
            <v>6-11240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-13250000</v>
          </cell>
          <cell r="U188">
            <v>-186183050</v>
          </cell>
          <cell r="V188">
            <v>-191700032</v>
          </cell>
          <cell r="W188">
            <v>-215107646</v>
          </cell>
          <cell r="X188">
            <v>-246039700</v>
          </cell>
          <cell r="Y188">
            <v>-253554882</v>
          </cell>
        </row>
        <row r="189">
          <cell r="M189" t="str">
            <v>6-12145</v>
          </cell>
          <cell r="N189">
            <v>-2585625</v>
          </cell>
          <cell r="O189">
            <v>98357250</v>
          </cell>
          <cell r="P189">
            <v>-1937625</v>
          </cell>
          <cell r="Q189">
            <v>-2010500</v>
          </cell>
          <cell r="R189">
            <v>-35994945</v>
          </cell>
          <cell r="S189">
            <v>-1927375</v>
          </cell>
          <cell r="T189">
            <v>-3313875</v>
          </cell>
          <cell r="U189">
            <v>-24894836</v>
          </cell>
          <cell r="V189">
            <v>-21200000</v>
          </cell>
          <cell r="W189">
            <v>-21200000</v>
          </cell>
          <cell r="X189">
            <v>-43089851</v>
          </cell>
          <cell r="Y189">
            <v>-618600</v>
          </cell>
        </row>
        <row r="190">
          <cell r="M190" t="str">
            <v>6-12160</v>
          </cell>
          <cell r="N190">
            <v>227478252</v>
          </cell>
          <cell r="O190">
            <v>-516537238</v>
          </cell>
          <cell r="P190">
            <v>163078104</v>
          </cell>
          <cell r="Q190">
            <v>-58080351</v>
          </cell>
          <cell r="R190">
            <v>-45969095</v>
          </cell>
          <cell r="S190">
            <v>-29186217</v>
          </cell>
          <cell r="T190">
            <v>-30209726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M191" t="str">
            <v>6-12170</v>
          </cell>
          <cell r="N191">
            <v>0</v>
          </cell>
          <cell r="O191">
            <v>-4666200</v>
          </cell>
          <cell r="P191">
            <v>-5994900</v>
          </cell>
          <cell r="Q191">
            <v>-5658025</v>
          </cell>
          <cell r="R191">
            <v>-5983650</v>
          </cell>
          <cell r="S191">
            <v>-7307300</v>
          </cell>
          <cell r="T191">
            <v>-7325450</v>
          </cell>
          <cell r="U191">
            <v>-1918250</v>
          </cell>
          <cell r="V191">
            <v>-1214375</v>
          </cell>
          <cell r="W191">
            <v>-2027875</v>
          </cell>
          <cell r="X191">
            <v>-2574500</v>
          </cell>
          <cell r="Y191">
            <v>-317317446</v>
          </cell>
        </row>
        <row r="192">
          <cell r="M192" t="str">
            <v>6-12245</v>
          </cell>
          <cell r="N192">
            <v>-292692709</v>
          </cell>
          <cell r="O192">
            <v>-292692708</v>
          </cell>
          <cell r="P192">
            <v>-292692708</v>
          </cell>
          <cell r="Q192">
            <v>-261582552</v>
          </cell>
          <cell r="R192">
            <v>-261582552</v>
          </cell>
          <cell r="S192">
            <v>0</v>
          </cell>
          <cell r="T192">
            <v>-523165104</v>
          </cell>
          <cell r="U192">
            <v>-46560952</v>
          </cell>
          <cell r="V192">
            <v>-35676497</v>
          </cell>
          <cell r="W192">
            <v>-14744640</v>
          </cell>
          <cell r="X192">
            <v>-43612170</v>
          </cell>
          <cell r="Y192">
            <v>-130905168</v>
          </cell>
        </row>
        <row r="193">
          <cell r="M193" t="str">
            <v>6-12260</v>
          </cell>
          <cell r="N193">
            <v>-398808493</v>
          </cell>
          <cell r="O193">
            <v>-473500444</v>
          </cell>
          <cell r="P193">
            <v>-730543455</v>
          </cell>
          <cell r="Q193">
            <v>-722306445</v>
          </cell>
          <cell r="R193">
            <v>-603740695</v>
          </cell>
          <cell r="S193">
            <v>-778765985</v>
          </cell>
          <cell r="T193">
            <v>-648214564</v>
          </cell>
          <cell r="U193">
            <v>-5672050</v>
          </cell>
          <cell r="V193">
            <v>-6652000</v>
          </cell>
          <cell r="W193">
            <v>-6759000</v>
          </cell>
          <cell r="X193">
            <v>-5744300</v>
          </cell>
          <cell r="Y193">
            <v>-7802175</v>
          </cell>
        </row>
        <row r="194">
          <cell r="M194" t="str">
            <v>6-12270</v>
          </cell>
          <cell r="N194">
            <v>-180232700</v>
          </cell>
          <cell r="O194">
            <v>-121339386</v>
          </cell>
          <cell r="P194">
            <v>-678250527</v>
          </cell>
          <cell r="Q194">
            <v>-250006480</v>
          </cell>
          <cell r="R194">
            <v>-298771130</v>
          </cell>
          <cell r="S194">
            <v>-143731520</v>
          </cell>
          <cell r="T194">
            <v>-248886760</v>
          </cell>
          <cell r="U194">
            <v>0</v>
          </cell>
          <cell r="V194">
            <v>0</v>
          </cell>
          <cell r="W194">
            <v>0</v>
          </cell>
          <cell r="X194">
            <v>-784747656</v>
          </cell>
          <cell r="Y194">
            <v>0</v>
          </cell>
        </row>
        <row r="195">
          <cell r="M195" t="str">
            <v>6-12280</v>
          </cell>
          <cell r="N195">
            <v>-7975000</v>
          </cell>
          <cell r="O195">
            <v>-29937600</v>
          </cell>
          <cell r="P195">
            <v>-136675350</v>
          </cell>
          <cell r="Q195">
            <v>-7995000</v>
          </cell>
          <cell r="R195">
            <v>-9554450</v>
          </cell>
          <cell r="S195">
            <v>-34785400</v>
          </cell>
          <cell r="T195">
            <v>-6659500</v>
          </cell>
          <cell r="U195">
            <v>-1026683270</v>
          </cell>
          <cell r="V195">
            <v>-164789114</v>
          </cell>
          <cell r="W195">
            <v>-369858422</v>
          </cell>
          <cell r="X195">
            <v>-1228967354</v>
          </cell>
          <cell r="Y195">
            <v>-1387059363</v>
          </cell>
        </row>
        <row r="196">
          <cell r="M196" t="str">
            <v>6-12290</v>
          </cell>
          <cell r="N196">
            <v>0</v>
          </cell>
          <cell r="O196">
            <v>0</v>
          </cell>
          <cell r="P196">
            <v>-12927600</v>
          </cell>
          <cell r="Q196">
            <v>0</v>
          </cell>
          <cell r="R196">
            <v>-1000000</v>
          </cell>
          <cell r="S196">
            <v>0</v>
          </cell>
          <cell r="T196">
            <v>0</v>
          </cell>
          <cell r="U196">
            <v>-214882184</v>
          </cell>
          <cell r="V196">
            <v>-241310000</v>
          </cell>
          <cell r="W196">
            <v>-276012760</v>
          </cell>
          <cell r="X196">
            <v>-99345520</v>
          </cell>
          <cell r="Y196">
            <v>-181077020</v>
          </cell>
        </row>
        <row r="197">
          <cell r="M197" t="str">
            <v>6-12310</v>
          </cell>
          <cell r="N197">
            <v>-876741386</v>
          </cell>
          <cell r="O197">
            <v>-743511029</v>
          </cell>
          <cell r="P197">
            <v>67865226</v>
          </cell>
          <cell r="Q197">
            <v>-624488546</v>
          </cell>
          <cell r="R197">
            <v>-776593245</v>
          </cell>
          <cell r="S197">
            <v>-810679028</v>
          </cell>
          <cell r="T197">
            <v>-926789393</v>
          </cell>
          <cell r="U197">
            <v>-8950200</v>
          </cell>
          <cell r="V197">
            <v>-4005300</v>
          </cell>
          <cell r="W197">
            <v>0</v>
          </cell>
          <cell r="X197">
            <v>-15066250</v>
          </cell>
          <cell r="Y197">
            <v>-6106050</v>
          </cell>
        </row>
        <row r="198">
          <cell r="M198" t="str">
            <v>6-12320</v>
          </cell>
          <cell r="N198">
            <v>-158100000</v>
          </cell>
          <cell r="O198">
            <v>-145100000</v>
          </cell>
          <cell r="P198">
            <v>-149000000</v>
          </cell>
          <cell r="Q198">
            <v>-199500000</v>
          </cell>
          <cell r="R198">
            <v>-186100000</v>
          </cell>
          <cell r="S198">
            <v>-193100000</v>
          </cell>
          <cell r="T198">
            <v>-1255720000</v>
          </cell>
          <cell r="U198">
            <v>-11624940</v>
          </cell>
          <cell r="V198">
            <v>0</v>
          </cell>
          <cell r="W198">
            <v>-135720</v>
          </cell>
          <cell r="X198">
            <v>0</v>
          </cell>
          <cell r="Y198">
            <v>0</v>
          </cell>
        </row>
        <row r="199">
          <cell r="M199" t="str">
            <v>6-12360</v>
          </cell>
          <cell r="N199">
            <v>-54892985</v>
          </cell>
          <cell r="O199">
            <v>-50713305</v>
          </cell>
          <cell r="P199">
            <v>-27537040</v>
          </cell>
          <cell r="Q199">
            <v>-67605505</v>
          </cell>
          <cell r="R199">
            <v>-38280425</v>
          </cell>
          <cell r="S199">
            <v>-34276720</v>
          </cell>
          <cell r="T199">
            <v>-79530975</v>
          </cell>
          <cell r="U199">
            <v>-779328428</v>
          </cell>
          <cell r="V199">
            <v>-766971720</v>
          </cell>
          <cell r="W199">
            <v>-358363710</v>
          </cell>
          <cell r="X199">
            <v>-337997924</v>
          </cell>
          <cell r="Y199">
            <v>-353003782</v>
          </cell>
        </row>
        <row r="200">
          <cell r="M200" t="str">
            <v>6-12370</v>
          </cell>
          <cell r="N200">
            <v>-2773000</v>
          </cell>
          <cell r="O200">
            <v>-12792000</v>
          </cell>
          <cell r="P200">
            <v>12792000</v>
          </cell>
          <cell r="Q200">
            <v>-1354000</v>
          </cell>
          <cell r="R200">
            <v>-13602250</v>
          </cell>
          <cell r="S200">
            <v>0</v>
          </cell>
          <cell r="T200">
            <v>-15636000</v>
          </cell>
          <cell r="U200">
            <v>-340365000</v>
          </cell>
          <cell r="V200">
            <v>-114815000</v>
          </cell>
          <cell r="W200">
            <v>-181400000</v>
          </cell>
          <cell r="X200">
            <v>-177050000</v>
          </cell>
          <cell r="Y200">
            <v>-238395000</v>
          </cell>
        </row>
        <row r="201">
          <cell r="M201" t="str">
            <v>6-12410</v>
          </cell>
          <cell r="N201">
            <v>7113186</v>
          </cell>
          <cell r="O201">
            <v>-19794788</v>
          </cell>
          <cell r="P201">
            <v>-14293582</v>
          </cell>
          <cell r="Q201">
            <v>-688444</v>
          </cell>
          <cell r="R201">
            <v>-17571556</v>
          </cell>
          <cell r="S201">
            <v>-1724850</v>
          </cell>
          <cell r="T201">
            <v>-3844104</v>
          </cell>
          <cell r="U201">
            <v>-63249575</v>
          </cell>
          <cell r="V201">
            <v>-45176710</v>
          </cell>
          <cell r="W201">
            <v>-45479035</v>
          </cell>
          <cell r="X201">
            <v>-36318660</v>
          </cell>
          <cell r="Y201">
            <v>-49835825</v>
          </cell>
        </row>
        <row r="202">
          <cell r="M202" t="str">
            <v>6-12420</v>
          </cell>
          <cell r="N202">
            <v>0</v>
          </cell>
          <cell r="O202">
            <v>0</v>
          </cell>
          <cell r="P202">
            <v>0</v>
          </cell>
          <cell r="Q202">
            <v>12768000</v>
          </cell>
          <cell r="R202">
            <v>0</v>
          </cell>
          <cell r="S202">
            <v>0</v>
          </cell>
          <cell r="T202">
            <v>-2736000</v>
          </cell>
          <cell r="U202">
            <v>-12764000</v>
          </cell>
          <cell r="V202">
            <v>-13448000</v>
          </cell>
          <cell r="W202">
            <v>0</v>
          </cell>
          <cell r="X202">
            <v>-14392000</v>
          </cell>
          <cell r="Y202">
            <v>-13120000</v>
          </cell>
        </row>
        <row r="203">
          <cell r="M203" t="str">
            <v>6-12430</v>
          </cell>
          <cell r="N203">
            <v>0</v>
          </cell>
          <cell r="O203">
            <v>0</v>
          </cell>
          <cell r="P203">
            <v>0</v>
          </cell>
          <cell r="Q203">
            <v>-2600000</v>
          </cell>
          <cell r="R203">
            <v>-1600000</v>
          </cell>
          <cell r="S203">
            <v>-6735950</v>
          </cell>
          <cell r="T203">
            <v>-5993550</v>
          </cell>
          <cell r="U203">
            <v>-4959000</v>
          </cell>
          <cell r="V203">
            <v>-6245432</v>
          </cell>
          <cell r="W203">
            <v>-34465766</v>
          </cell>
          <cell r="X203">
            <v>-13967100</v>
          </cell>
          <cell r="Y203">
            <v>-41286280</v>
          </cell>
        </row>
        <row r="204">
          <cell r="M204" t="str">
            <v>6-12440</v>
          </cell>
          <cell r="N204">
            <v>0</v>
          </cell>
          <cell r="O204">
            <v>0</v>
          </cell>
          <cell r="P204">
            <v>-48477900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-640000</v>
          </cell>
          <cell r="W204">
            <v>0</v>
          </cell>
          <cell r="X204">
            <v>0</v>
          </cell>
          <cell r="Y204">
            <v>0</v>
          </cell>
        </row>
        <row r="205">
          <cell r="M205" t="str">
            <v>6-12445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-1950000</v>
          </cell>
          <cell r="U205">
            <v>-1669600</v>
          </cell>
          <cell r="V205">
            <v>0</v>
          </cell>
          <cell r="W205">
            <v>0</v>
          </cell>
          <cell r="X205">
            <v>-2030550</v>
          </cell>
          <cell r="Y205">
            <v>0</v>
          </cell>
        </row>
        <row r="206">
          <cell r="M206" t="str">
            <v>6-12510</v>
          </cell>
          <cell r="N206">
            <v>-226927043</v>
          </cell>
          <cell r="O206">
            <v>-241416593</v>
          </cell>
          <cell r="P206">
            <v>-248119238</v>
          </cell>
          <cell r="Q206">
            <v>-229844022</v>
          </cell>
          <cell r="R206">
            <v>-215875556</v>
          </cell>
          <cell r="S206">
            <v>-205647038</v>
          </cell>
          <cell r="T206">
            <v>-234963045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25174200</v>
          </cell>
        </row>
        <row r="207">
          <cell r="M207" t="str">
            <v>6-12610</v>
          </cell>
          <cell r="N207">
            <v>-570661245</v>
          </cell>
          <cell r="O207">
            <v>-463867969</v>
          </cell>
          <cell r="P207">
            <v>-627432290</v>
          </cell>
          <cell r="Q207">
            <v>-584991967</v>
          </cell>
          <cell r="R207">
            <v>-610051557</v>
          </cell>
          <cell r="S207">
            <v>-635367552</v>
          </cell>
          <cell r="T207">
            <v>-503408715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M208" t="str">
            <v>6-12660</v>
          </cell>
          <cell r="N208">
            <v>-106476000</v>
          </cell>
          <cell r="O208">
            <v>-95836000</v>
          </cell>
          <cell r="P208">
            <v>-103132000</v>
          </cell>
          <cell r="Q208">
            <v>-152000</v>
          </cell>
          <cell r="R208">
            <v>-98496000</v>
          </cell>
          <cell r="S208">
            <v>-105564000</v>
          </cell>
          <cell r="T208">
            <v>-103132000</v>
          </cell>
          <cell r="U208">
            <v>-163297948</v>
          </cell>
          <cell r="V208">
            <v>-179544797</v>
          </cell>
          <cell r="W208">
            <v>-130021047</v>
          </cell>
          <cell r="X208">
            <v>-137265755</v>
          </cell>
          <cell r="Y208">
            <v>-205875542</v>
          </cell>
        </row>
        <row r="209">
          <cell r="M209" t="str">
            <v>6-12960</v>
          </cell>
          <cell r="N209">
            <v>-14735235</v>
          </cell>
          <cell r="O209">
            <v>-24092977</v>
          </cell>
          <cell r="P209">
            <v>-102789880</v>
          </cell>
          <cell r="Q209">
            <v>-222145800</v>
          </cell>
          <cell r="R209">
            <v>-113144510</v>
          </cell>
          <cell r="S209">
            <v>-25550795</v>
          </cell>
          <cell r="T209">
            <v>-9063475</v>
          </cell>
          <cell r="U209">
            <v>-620450835</v>
          </cell>
          <cell r="V209">
            <v>-607649091</v>
          </cell>
          <cell r="W209">
            <v>-639495366</v>
          </cell>
          <cell r="X209">
            <v>-644807780</v>
          </cell>
          <cell r="Y209">
            <v>-770320712</v>
          </cell>
        </row>
        <row r="210">
          <cell r="M210" t="str">
            <v>6-12970</v>
          </cell>
          <cell r="N210">
            <v>-33249981</v>
          </cell>
          <cell r="O210">
            <v>-7888889</v>
          </cell>
          <cell r="P210">
            <v>-25161616</v>
          </cell>
          <cell r="Q210">
            <v>0</v>
          </cell>
          <cell r="R210">
            <v>0</v>
          </cell>
          <cell r="S210">
            <v>0</v>
          </cell>
          <cell r="T210">
            <v>-8304500</v>
          </cell>
          <cell r="U210">
            <v>-86716000</v>
          </cell>
          <cell r="V210">
            <v>-138396000</v>
          </cell>
          <cell r="W210">
            <v>-109744000</v>
          </cell>
          <cell r="X210">
            <v>-104500000</v>
          </cell>
          <cell r="Y210">
            <v>-108376000</v>
          </cell>
        </row>
        <row r="211">
          <cell r="M211" t="str">
            <v>6-12980</v>
          </cell>
          <cell r="N211">
            <v>-11792635</v>
          </cell>
          <cell r="O211">
            <v>-112744</v>
          </cell>
          <cell r="P211">
            <v>-668250</v>
          </cell>
          <cell r="Q211">
            <v>-432744</v>
          </cell>
          <cell r="R211">
            <v>0</v>
          </cell>
          <cell r="S211">
            <v>-21820283</v>
          </cell>
          <cell r="T211">
            <v>0</v>
          </cell>
          <cell r="U211">
            <v>-46932488</v>
          </cell>
          <cell r="V211">
            <v>-243250680</v>
          </cell>
          <cell r="W211">
            <v>-278074175</v>
          </cell>
          <cell r="X211">
            <v>-139792250</v>
          </cell>
          <cell r="Y211">
            <v>43086467</v>
          </cell>
        </row>
        <row r="212">
          <cell r="M212" t="str">
            <v>6-12995</v>
          </cell>
          <cell r="N212">
            <v>-13877622</v>
          </cell>
          <cell r="O212">
            <v>-20327321</v>
          </cell>
          <cell r="P212">
            <v>-13626242</v>
          </cell>
          <cell r="Q212">
            <v>-17656690</v>
          </cell>
          <cell r="R212">
            <v>-22868276</v>
          </cell>
          <cell r="S212">
            <v>-15520207</v>
          </cell>
          <cell r="T212">
            <v>-13487983</v>
          </cell>
          <cell r="U212">
            <v>-13892962</v>
          </cell>
          <cell r="V212">
            <v>0</v>
          </cell>
          <cell r="W212">
            <v>0</v>
          </cell>
          <cell r="X212">
            <v>0</v>
          </cell>
          <cell r="Y212">
            <v>-197727273</v>
          </cell>
        </row>
        <row r="213">
          <cell r="M213" t="str">
            <v>6-21111</v>
          </cell>
          <cell r="N213">
            <v>-5538612752</v>
          </cell>
          <cell r="O213">
            <v>-4628733195</v>
          </cell>
          <cell r="P213">
            <v>-5252469792</v>
          </cell>
          <cell r="Q213">
            <v>-5204832125</v>
          </cell>
          <cell r="R213">
            <v>-5181846242</v>
          </cell>
          <cell r="S213">
            <v>-5294671546</v>
          </cell>
          <cell r="T213">
            <v>-5622515353</v>
          </cell>
          <cell r="U213">
            <v>-95081476</v>
          </cell>
          <cell r="V213">
            <v>-1712360</v>
          </cell>
          <cell r="W213">
            <v>0</v>
          </cell>
          <cell r="X213">
            <v>-10047715</v>
          </cell>
          <cell r="Y213">
            <v>-5618081</v>
          </cell>
        </row>
        <row r="214">
          <cell r="M214" t="str">
            <v>6-21112</v>
          </cell>
          <cell r="N214">
            <v>-822383500</v>
          </cell>
          <cell r="O214">
            <v>-822112500</v>
          </cell>
          <cell r="P214">
            <v>-924704025</v>
          </cell>
          <cell r="Q214">
            <v>-962862500</v>
          </cell>
          <cell r="R214">
            <v>-970750000</v>
          </cell>
          <cell r="S214">
            <v>-1020862650</v>
          </cell>
          <cell r="T214">
            <v>-1240422500</v>
          </cell>
          <cell r="U214">
            <v>-18414848</v>
          </cell>
          <cell r="V214">
            <v>0</v>
          </cell>
          <cell r="W214">
            <v>0</v>
          </cell>
          <cell r="X214">
            <v>0</v>
          </cell>
          <cell r="Y214">
            <v>-4749150</v>
          </cell>
        </row>
        <row r="215">
          <cell r="M215" t="str">
            <v>6-21122</v>
          </cell>
          <cell r="N215">
            <v>-707071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-13400000</v>
          </cell>
          <cell r="V215">
            <v>-35733520</v>
          </cell>
          <cell r="W215">
            <v>-13400000</v>
          </cell>
          <cell r="X215">
            <v>-31208060</v>
          </cell>
          <cell r="Y215">
            <v>-26918070</v>
          </cell>
        </row>
        <row r="216">
          <cell r="M216" t="str">
            <v>6-21131</v>
          </cell>
          <cell r="N216">
            <v>-1731886103</v>
          </cell>
          <cell r="O216">
            <v>-1444018396</v>
          </cell>
          <cell r="P216">
            <v>-1776615652</v>
          </cell>
          <cell r="Q216">
            <v>-1751731696</v>
          </cell>
          <cell r="R216">
            <v>-2090602716</v>
          </cell>
          <cell r="S216">
            <v>-2305978863</v>
          </cell>
          <cell r="T216">
            <v>-2469674332</v>
          </cell>
          <cell r="U216">
            <v>-5565058267</v>
          </cell>
          <cell r="V216">
            <v>-5254754362</v>
          </cell>
          <cell r="W216">
            <v>-3715332600</v>
          </cell>
          <cell r="X216">
            <v>-4651400859</v>
          </cell>
          <cell r="Y216">
            <v>-5243981153</v>
          </cell>
        </row>
        <row r="217">
          <cell r="M217" t="str">
            <v>6-21132</v>
          </cell>
          <cell r="N217">
            <v>-1278909092</v>
          </cell>
          <cell r="O217">
            <v>-1031050505</v>
          </cell>
          <cell r="P217">
            <v>-1091161617</v>
          </cell>
          <cell r="Q217">
            <v>-1092474746</v>
          </cell>
          <cell r="R217">
            <v>-1233292930</v>
          </cell>
          <cell r="S217">
            <v>-1207020199</v>
          </cell>
          <cell r="T217">
            <v>-1286616162</v>
          </cell>
          <cell r="U217">
            <v>-1057050000</v>
          </cell>
          <cell r="V217">
            <v>-1034225000</v>
          </cell>
          <cell r="W217">
            <v>-1112783799</v>
          </cell>
          <cell r="X217">
            <v>-1074986500</v>
          </cell>
          <cell r="Y217">
            <v>-1250690900</v>
          </cell>
        </row>
        <row r="218">
          <cell r="M218" t="str">
            <v>6-21160</v>
          </cell>
          <cell r="N218">
            <v>-1038436869</v>
          </cell>
          <cell r="O218">
            <v>-964402059</v>
          </cell>
          <cell r="P218">
            <v>-934601141</v>
          </cell>
          <cell r="Q218">
            <v>-1132152543</v>
          </cell>
          <cell r="R218">
            <v>-966269992</v>
          </cell>
          <cell r="S218">
            <v>-1347192222</v>
          </cell>
          <cell r="T218">
            <v>-1585556101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-124450001</v>
          </cell>
        </row>
        <row r="219">
          <cell r="M219" t="str">
            <v>6-21170</v>
          </cell>
          <cell r="N219">
            <v>-754338000</v>
          </cell>
          <cell r="O219">
            <v>-822869211</v>
          </cell>
          <cell r="P219">
            <v>-818262500</v>
          </cell>
          <cell r="Q219">
            <v>-1054871945</v>
          </cell>
          <cell r="R219">
            <v>-971807500</v>
          </cell>
          <cell r="S219">
            <v>-1036917500</v>
          </cell>
          <cell r="T219">
            <v>-1460540000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</row>
        <row r="220">
          <cell r="M220" t="str">
            <v>6-21210</v>
          </cell>
          <cell r="N220">
            <v>-221950604</v>
          </cell>
          <cell r="O220">
            <v>-179937696</v>
          </cell>
          <cell r="P220">
            <v>-273270605</v>
          </cell>
          <cell r="Q220">
            <v>-329781123</v>
          </cell>
          <cell r="R220">
            <v>-286611209</v>
          </cell>
          <cell r="S220">
            <v>-249043749</v>
          </cell>
          <cell r="T220">
            <v>-245654277</v>
          </cell>
          <cell r="U220">
            <v>-2465831375</v>
          </cell>
          <cell r="V220">
            <v>-2374311131</v>
          </cell>
          <cell r="W220">
            <v>-2576875914</v>
          </cell>
          <cell r="X220">
            <v>-2327428593</v>
          </cell>
          <cell r="Y220">
            <v>-2470359495</v>
          </cell>
        </row>
        <row r="221">
          <cell r="M221" t="str">
            <v>6-21220</v>
          </cell>
          <cell r="N221">
            <v>-46892806</v>
          </cell>
          <cell r="O221">
            <v>-57185741</v>
          </cell>
          <cell r="P221">
            <v>-62256674</v>
          </cell>
          <cell r="Q221">
            <v>-59833284</v>
          </cell>
          <cell r="R221">
            <v>-63673500</v>
          </cell>
          <cell r="S221">
            <v>-62415080</v>
          </cell>
          <cell r="T221">
            <v>-77297420</v>
          </cell>
          <cell r="U221">
            <v>-1256313132</v>
          </cell>
          <cell r="V221">
            <v>-1259848485</v>
          </cell>
          <cell r="W221">
            <v>-1324848484</v>
          </cell>
          <cell r="X221">
            <v>-1144163635</v>
          </cell>
          <cell r="Y221">
            <v>-1357373737</v>
          </cell>
        </row>
        <row r="222">
          <cell r="M222" t="str">
            <v>6-22160</v>
          </cell>
          <cell r="N222">
            <v>-170347133</v>
          </cell>
          <cell r="O222">
            <v>-107680263</v>
          </cell>
          <cell r="P222">
            <v>-93361417</v>
          </cell>
          <cell r="Q222">
            <v>-93200407</v>
          </cell>
          <cell r="R222">
            <v>-88531002</v>
          </cell>
          <cell r="S222">
            <v>-84318812</v>
          </cell>
          <cell r="T222">
            <v>-106342564</v>
          </cell>
          <cell r="U222">
            <v>-1276207794</v>
          </cell>
          <cell r="V222">
            <v>-1160511698</v>
          </cell>
          <cell r="W222">
            <v>-1242094592</v>
          </cell>
          <cell r="X222">
            <v>-970335046</v>
          </cell>
          <cell r="Y222">
            <v>-556723317</v>
          </cell>
        </row>
        <row r="223">
          <cell r="M223" t="str">
            <v>6-22260</v>
          </cell>
          <cell r="N223">
            <v>-1281387865</v>
          </cell>
          <cell r="O223">
            <v>-599807360</v>
          </cell>
          <cell r="P223">
            <v>-327677140</v>
          </cell>
          <cell r="Q223">
            <v>-974600172</v>
          </cell>
          <cell r="R223">
            <v>-632524635</v>
          </cell>
          <cell r="S223">
            <v>-699824096</v>
          </cell>
          <cell r="T223">
            <v>-613289936</v>
          </cell>
          <cell r="U223">
            <v>-936468400</v>
          </cell>
          <cell r="V223">
            <v>-920917500</v>
          </cell>
          <cell r="W223">
            <v>-764226400</v>
          </cell>
          <cell r="X223">
            <v>-730073000</v>
          </cell>
          <cell r="Y223">
            <v>-835111680</v>
          </cell>
        </row>
        <row r="224">
          <cell r="M224" t="str">
            <v>6-22270</v>
          </cell>
          <cell r="N224">
            <v>-5400000</v>
          </cell>
          <cell r="O224">
            <v>-4800000</v>
          </cell>
          <cell r="P224">
            <v>-48762600</v>
          </cell>
          <cell r="Q224">
            <v>-3900000</v>
          </cell>
          <cell r="R224">
            <v>0</v>
          </cell>
          <cell r="S224">
            <v>-3900000</v>
          </cell>
          <cell r="T224">
            <v>-4200000</v>
          </cell>
          <cell r="U224">
            <v>-271349688</v>
          </cell>
          <cell r="V224">
            <v>-249280190</v>
          </cell>
          <cell r="W224">
            <v>-237244675</v>
          </cell>
          <cell r="X224">
            <v>-218039541</v>
          </cell>
          <cell r="Y224">
            <v>-265900898</v>
          </cell>
        </row>
        <row r="225">
          <cell r="M225" t="str">
            <v>6-22310</v>
          </cell>
          <cell r="N225">
            <v>-1046226466</v>
          </cell>
          <cell r="O225">
            <v>-833404834</v>
          </cell>
          <cell r="P225">
            <v>-921600309</v>
          </cell>
          <cell r="Q225">
            <v>-900214024</v>
          </cell>
          <cell r="R225">
            <v>-947515615</v>
          </cell>
          <cell r="S225">
            <v>-923739805</v>
          </cell>
          <cell r="T225">
            <v>-1035340787</v>
          </cell>
          <cell r="U225">
            <v>-63398540</v>
          </cell>
          <cell r="V225">
            <v>-56273200</v>
          </cell>
          <cell r="W225">
            <v>-59410780</v>
          </cell>
          <cell r="X225">
            <v>-60303854</v>
          </cell>
          <cell r="Y225">
            <v>-16290400</v>
          </cell>
        </row>
        <row r="226">
          <cell r="M226" t="str">
            <v>6-22360</v>
          </cell>
          <cell r="N226">
            <v>-109845885</v>
          </cell>
          <cell r="O226">
            <v>-50992820</v>
          </cell>
          <cell r="P226">
            <v>-48663535</v>
          </cell>
          <cell r="Q226">
            <v>-59160825</v>
          </cell>
          <cell r="R226">
            <v>-60824150</v>
          </cell>
          <cell r="S226">
            <v>-44929580</v>
          </cell>
          <cell r="T226">
            <v>-95088785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-270466736</v>
          </cell>
        </row>
        <row r="227">
          <cell r="M227" t="str">
            <v>6-22370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-3531250</v>
          </cell>
          <cell r="S227">
            <v>0</v>
          </cell>
          <cell r="T227">
            <v>0</v>
          </cell>
          <cell r="U227">
            <v>-137475035</v>
          </cell>
          <cell r="V227">
            <v>-107376356</v>
          </cell>
          <cell r="W227">
            <v>-139647460</v>
          </cell>
          <cell r="X227">
            <v>-102822535</v>
          </cell>
          <cell r="Y227">
            <v>-110624171</v>
          </cell>
        </row>
        <row r="228">
          <cell r="M228" t="str">
            <v>6-22410</v>
          </cell>
          <cell r="N228">
            <v>-55720876</v>
          </cell>
          <cell r="O228">
            <v>-55063602</v>
          </cell>
          <cell r="P228">
            <v>-50149000</v>
          </cell>
          <cell r="Q228">
            <v>-42312344</v>
          </cell>
          <cell r="R228">
            <v>-56565000</v>
          </cell>
          <cell r="S228">
            <v>-50755459</v>
          </cell>
          <cell r="T228">
            <v>-50636609</v>
          </cell>
          <cell r="U228">
            <v>-816948264</v>
          </cell>
          <cell r="V228">
            <v>-655312006</v>
          </cell>
          <cell r="W228">
            <v>-794932947</v>
          </cell>
          <cell r="X228">
            <v>-687237553</v>
          </cell>
          <cell r="Y228">
            <v>-969708015</v>
          </cell>
        </row>
        <row r="229">
          <cell r="M229" t="str">
            <v>6-22420</v>
          </cell>
          <cell r="N229">
            <v>0</v>
          </cell>
          <cell r="O229">
            <v>0</v>
          </cell>
          <cell r="P229">
            <v>-140000</v>
          </cell>
          <cell r="Q229">
            <v>-70000</v>
          </cell>
          <cell r="R229">
            <v>0</v>
          </cell>
          <cell r="S229">
            <v>0</v>
          </cell>
          <cell r="T229">
            <v>-420000</v>
          </cell>
          <cell r="U229">
            <v>0</v>
          </cell>
          <cell r="V229">
            <v>-4200000</v>
          </cell>
          <cell r="W229">
            <v>-4200000</v>
          </cell>
          <cell r="X229">
            <v>-3900000</v>
          </cell>
          <cell r="Y229">
            <v>-3900000</v>
          </cell>
        </row>
        <row r="230">
          <cell r="M230" t="str">
            <v>6-22430</v>
          </cell>
          <cell r="N230">
            <v>-6500000</v>
          </cell>
          <cell r="O230">
            <v>927273</v>
          </cell>
          <cell r="P230">
            <v>-3359545</v>
          </cell>
          <cell r="Q230">
            <v>-2118181</v>
          </cell>
          <cell r="R230">
            <v>-437000</v>
          </cell>
          <cell r="S230">
            <v>-286364</v>
          </cell>
          <cell r="T230">
            <v>-1795455</v>
          </cell>
          <cell r="U230">
            <v>-995657858</v>
          </cell>
          <cell r="V230">
            <v>-957396654</v>
          </cell>
          <cell r="W230">
            <v>-968720782</v>
          </cell>
          <cell r="X230">
            <v>-823447027</v>
          </cell>
          <cell r="Y230">
            <v>-992875296</v>
          </cell>
        </row>
        <row r="231">
          <cell r="M231" t="str">
            <v>6-22510</v>
          </cell>
          <cell r="N231">
            <v>-138256191</v>
          </cell>
          <cell r="O231">
            <v>-55449314</v>
          </cell>
          <cell r="P231">
            <v>-66343446</v>
          </cell>
          <cell r="Q231">
            <v>-165256432</v>
          </cell>
          <cell r="R231">
            <v>-85562915</v>
          </cell>
          <cell r="S231">
            <v>-71223706</v>
          </cell>
          <cell r="T231">
            <v>-89013168</v>
          </cell>
          <cell r="U231">
            <v>2282585</v>
          </cell>
          <cell r="V231">
            <v>-6621510</v>
          </cell>
          <cell r="W231">
            <v>-13456620</v>
          </cell>
          <cell r="X231">
            <v>-280740025</v>
          </cell>
          <cell r="Y231">
            <v>-13883505</v>
          </cell>
        </row>
        <row r="232">
          <cell r="M232" t="str">
            <v>6-22560</v>
          </cell>
          <cell r="N232">
            <v>-6153000</v>
          </cell>
          <cell r="O232">
            <v>-5205000</v>
          </cell>
          <cell r="P232">
            <v>-8305140</v>
          </cell>
          <cell r="Q232">
            <v>-3381000</v>
          </cell>
          <cell r="R232">
            <v>-4070500</v>
          </cell>
          <cell r="S232">
            <v>-4126500</v>
          </cell>
          <cell r="T232">
            <v>-5463500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M233" t="str">
            <v>6-22610</v>
          </cell>
          <cell r="N233">
            <v>-432000</v>
          </cell>
          <cell r="O233">
            <v>-216000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-34869080</v>
          </cell>
          <cell r="V233">
            <v>-42803000</v>
          </cell>
          <cell r="W233">
            <v>-75774000</v>
          </cell>
          <cell r="X233">
            <v>-87351880</v>
          </cell>
          <cell r="Y233">
            <v>-57798848</v>
          </cell>
        </row>
        <row r="234">
          <cell r="M234" t="str">
            <v>6-22620</v>
          </cell>
          <cell r="N234">
            <v>0</v>
          </cell>
          <cell r="O234">
            <v>-20568504</v>
          </cell>
          <cell r="P234">
            <v>-12789120</v>
          </cell>
          <cell r="Q234">
            <v>-21552402</v>
          </cell>
          <cell r="R234">
            <v>-1296000</v>
          </cell>
          <cell r="S234">
            <v>-864000</v>
          </cell>
          <cell r="T234">
            <v>-1296000</v>
          </cell>
          <cell r="U234">
            <v>-140000</v>
          </cell>
          <cell r="V234">
            <v>-430000</v>
          </cell>
          <cell r="W234">
            <v>0</v>
          </cell>
          <cell r="X234">
            <v>-420000</v>
          </cell>
          <cell r="Y234">
            <v>-2040000</v>
          </cell>
        </row>
        <row r="235">
          <cell r="M235" t="str">
            <v>6-22960</v>
          </cell>
          <cell r="N235">
            <v>-428806711</v>
          </cell>
          <cell r="O235">
            <v>-66699091</v>
          </cell>
          <cell r="P235">
            <v>-252639674</v>
          </cell>
          <cell r="Q235">
            <v>-165468383</v>
          </cell>
          <cell r="R235">
            <v>-136017181</v>
          </cell>
          <cell r="S235">
            <v>-213581497</v>
          </cell>
          <cell r="T235">
            <v>-105319091</v>
          </cell>
          <cell r="U235">
            <v>-1281818</v>
          </cell>
          <cell r="V235">
            <v>-4193637</v>
          </cell>
          <cell r="W235">
            <v>-954545</v>
          </cell>
          <cell r="X235">
            <v>0</v>
          </cell>
          <cell r="Y235">
            <v>0</v>
          </cell>
        </row>
        <row r="236">
          <cell r="M236" t="str">
            <v>6-22970</v>
          </cell>
          <cell r="N236">
            <v>-109811136</v>
          </cell>
          <cell r="O236">
            <v>-88266800</v>
          </cell>
          <cell r="P236">
            <v>-53100000</v>
          </cell>
          <cell r="Q236">
            <v>-45939000</v>
          </cell>
          <cell r="R236">
            <v>0</v>
          </cell>
          <cell r="S236">
            <v>-14351000</v>
          </cell>
          <cell r="T236">
            <v>-71808500</v>
          </cell>
          <cell r="U236">
            <v>-69782162</v>
          </cell>
          <cell r="V236">
            <v>-62144875</v>
          </cell>
          <cell r="W236">
            <v>-90115796</v>
          </cell>
          <cell r="X236">
            <v>-156020183</v>
          </cell>
          <cell r="Y236">
            <v>-78997756</v>
          </cell>
        </row>
        <row r="237">
          <cell r="M237" t="str">
            <v>6-22995</v>
          </cell>
          <cell r="N237">
            <v>-2673400</v>
          </cell>
          <cell r="O237">
            <v>-2666400</v>
          </cell>
          <cell r="P237">
            <v>-2664400</v>
          </cell>
          <cell r="Q237">
            <v>-15098100</v>
          </cell>
          <cell r="R237">
            <v>-2659400</v>
          </cell>
          <cell r="S237">
            <v>9778300</v>
          </cell>
          <cell r="T237">
            <v>-2663800</v>
          </cell>
          <cell r="U237">
            <v>-7080500</v>
          </cell>
          <cell r="V237">
            <v>-6855762</v>
          </cell>
          <cell r="W237">
            <v>-3832500</v>
          </cell>
          <cell r="X237">
            <v>-6867000</v>
          </cell>
          <cell r="Y237">
            <v>-7077000</v>
          </cell>
        </row>
        <row r="238">
          <cell r="M238" t="str">
            <v>6-31100</v>
          </cell>
          <cell r="N238">
            <v>-1184162000</v>
          </cell>
          <cell r="O238">
            <v>-1350222000</v>
          </cell>
          <cell r="P238">
            <v>-1737118000</v>
          </cell>
          <cell r="Q238">
            <v>-1504397000</v>
          </cell>
          <cell r="R238">
            <v>-1623426000</v>
          </cell>
          <cell r="S238">
            <v>-1725680000</v>
          </cell>
          <cell r="T238">
            <v>-1383090000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M239" t="str">
            <v>6-32100</v>
          </cell>
          <cell r="N239">
            <v>-1195854516</v>
          </cell>
          <cell r="O239">
            <v>-1410088593</v>
          </cell>
          <cell r="P239">
            <v>-1691534787</v>
          </cell>
          <cell r="Q239">
            <v>-1543561819</v>
          </cell>
          <cell r="R239">
            <v>-1710993337</v>
          </cell>
          <cell r="S239">
            <v>-1622926885</v>
          </cell>
          <cell r="T239">
            <v>-1374192155</v>
          </cell>
          <cell r="U239">
            <v>-216000</v>
          </cell>
          <cell r="V239">
            <v>0</v>
          </cell>
          <cell r="W239">
            <v>0</v>
          </cell>
          <cell r="X239">
            <v>-1080000</v>
          </cell>
          <cell r="Y239">
            <v>-11944000</v>
          </cell>
        </row>
        <row r="240">
          <cell r="M240" t="str">
            <v>6-32110</v>
          </cell>
          <cell r="N240">
            <v>-5577129239</v>
          </cell>
          <cell r="O240">
            <v>-4203918077</v>
          </cell>
          <cell r="P240">
            <v>-4654148657</v>
          </cell>
          <cell r="Q240">
            <v>-5492663110</v>
          </cell>
          <cell r="R240">
            <v>-5400144595</v>
          </cell>
          <cell r="S240">
            <v>-5614549917</v>
          </cell>
          <cell r="T240">
            <v>-5726795502</v>
          </cell>
          <cell r="U240">
            <v>-66562137</v>
          </cell>
          <cell r="V240">
            <v>-67181977</v>
          </cell>
          <cell r="W240">
            <v>-37185455</v>
          </cell>
          <cell r="X240">
            <v>-86205455</v>
          </cell>
          <cell r="Y240">
            <v>-63262145</v>
          </cell>
        </row>
        <row r="241">
          <cell r="M241" t="str">
            <v>6-32120</v>
          </cell>
          <cell r="N241">
            <v>-59082176</v>
          </cell>
          <cell r="O241">
            <v>-244938940</v>
          </cell>
          <cell r="P241">
            <v>-294662475</v>
          </cell>
          <cell r="Q241">
            <v>0</v>
          </cell>
          <cell r="R241">
            <v>-124186184</v>
          </cell>
          <cell r="S241">
            <v>-10198070</v>
          </cell>
          <cell r="T241">
            <v>-435372937</v>
          </cell>
          <cell r="U241">
            <v>-71608500</v>
          </cell>
          <cell r="V241">
            <v>-50285000</v>
          </cell>
          <cell r="W241">
            <v>-73600909</v>
          </cell>
          <cell r="X241">
            <v>-56464484</v>
          </cell>
          <cell r="Y241">
            <v>-129269740</v>
          </cell>
        </row>
        <row r="242">
          <cell r="M242" t="str">
            <v>6-33100</v>
          </cell>
          <cell r="N242">
            <v>-45272727</v>
          </cell>
          <cell r="O242">
            <v>-118517052</v>
          </cell>
          <cell r="P242">
            <v>12240187</v>
          </cell>
          <cell r="Q242">
            <v>-93875408</v>
          </cell>
          <cell r="R242">
            <v>-39621818</v>
          </cell>
          <cell r="S242">
            <v>-332892136</v>
          </cell>
          <cell r="T242">
            <v>-89512727</v>
          </cell>
          <cell r="U242">
            <v>-2669200</v>
          </cell>
          <cell r="V242">
            <v>-2660800</v>
          </cell>
          <cell r="W242">
            <v>-2703600</v>
          </cell>
          <cell r="X242">
            <v>-2703200</v>
          </cell>
          <cell r="Y242">
            <v>-2713800</v>
          </cell>
        </row>
        <row r="243">
          <cell r="M243" t="str">
            <v>6-41111</v>
          </cell>
          <cell r="N243">
            <v>-10542468752</v>
          </cell>
          <cell r="O243">
            <v>-10819967227</v>
          </cell>
          <cell r="P243">
            <v>-12916273290</v>
          </cell>
          <cell r="Q243">
            <v>-11133889251</v>
          </cell>
          <cell r="R243">
            <v>-11187075268</v>
          </cell>
          <cell r="S243">
            <v>-10491772084</v>
          </cell>
          <cell r="T243">
            <v>-13235853291</v>
          </cell>
          <cell r="U243">
            <v>-1682462000</v>
          </cell>
          <cell r="V243">
            <v>-1662300000</v>
          </cell>
          <cell r="W243">
            <v>-1613814000</v>
          </cell>
          <cell r="X243">
            <v>-1630714000</v>
          </cell>
          <cell r="Y243">
            <v>-1727796000</v>
          </cell>
        </row>
        <row r="244">
          <cell r="M244" t="str">
            <v>6-41112</v>
          </cell>
          <cell r="N244">
            <v>-765762566</v>
          </cell>
          <cell r="O244">
            <v>-832248222</v>
          </cell>
          <cell r="P244">
            <v>-1039145004</v>
          </cell>
          <cell r="Q244">
            <v>-949993324</v>
          </cell>
          <cell r="R244">
            <v>-943965173</v>
          </cell>
          <cell r="S244">
            <v>-854583214</v>
          </cell>
          <cell r="T244">
            <v>-851379282</v>
          </cell>
          <cell r="U244">
            <v>-1855844000</v>
          </cell>
          <cell r="V244">
            <v>-1775180005</v>
          </cell>
          <cell r="W244">
            <v>-1696009023</v>
          </cell>
          <cell r="X244">
            <v>-1865259501</v>
          </cell>
          <cell r="Y244">
            <v>-2199182638</v>
          </cell>
        </row>
        <row r="245">
          <cell r="M245" t="str">
            <v>6-41114</v>
          </cell>
          <cell r="N245">
            <v>-294520000</v>
          </cell>
          <cell r="O245">
            <v>-324855000</v>
          </cell>
          <cell r="P245">
            <v>-376160000</v>
          </cell>
          <cell r="Q245">
            <v>-357578000</v>
          </cell>
          <cell r="R245">
            <v>-343900000</v>
          </cell>
          <cell r="S245">
            <v>-279420000</v>
          </cell>
          <cell r="T245">
            <v>-351245000</v>
          </cell>
          <cell r="U245">
            <v>-6796719923</v>
          </cell>
          <cell r="V245">
            <v>-5583021929</v>
          </cell>
          <cell r="W245">
            <v>-5131082700</v>
          </cell>
          <cell r="X245">
            <v>-4331235616</v>
          </cell>
          <cell r="Y245">
            <v>-3857816677</v>
          </cell>
        </row>
        <row r="246">
          <cell r="M246" t="str">
            <v>6-41115</v>
          </cell>
          <cell r="N246">
            <v>-44040000</v>
          </cell>
          <cell r="O246">
            <v>-44520000</v>
          </cell>
          <cell r="P246">
            <v>-52530000</v>
          </cell>
          <cell r="Q246">
            <v>-47571000</v>
          </cell>
          <cell r="R246">
            <v>-46563000</v>
          </cell>
          <cell r="S246">
            <v>-42936000</v>
          </cell>
          <cell r="T246">
            <v>-51333000</v>
          </cell>
          <cell r="U246">
            <v>-4250000</v>
          </cell>
          <cell r="V246">
            <v>-75642171</v>
          </cell>
          <cell r="W246">
            <v>-60367350</v>
          </cell>
          <cell r="X246">
            <v>-48328362</v>
          </cell>
          <cell r="Y246">
            <v>0</v>
          </cell>
        </row>
        <row r="247">
          <cell r="M247" t="str">
            <v>6-41116</v>
          </cell>
          <cell r="N247">
            <v>-8142863</v>
          </cell>
          <cell r="O247">
            <v>-7000067</v>
          </cell>
          <cell r="P247">
            <v>-10476670</v>
          </cell>
          <cell r="Q247">
            <v>-15980753</v>
          </cell>
          <cell r="R247">
            <v>-13300191</v>
          </cell>
          <cell r="S247">
            <v>0</v>
          </cell>
          <cell r="T247">
            <v>-19877675</v>
          </cell>
          <cell r="U247">
            <v>-44974545</v>
          </cell>
          <cell r="V247">
            <v>-46145455</v>
          </cell>
          <cell r="W247">
            <v>-70458181</v>
          </cell>
          <cell r="X247">
            <v>-47282295</v>
          </cell>
          <cell r="Y247">
            <v>-133955844</v>
          </cell>
        </row>
        <row r="248">
          <cell r="M248" t="str">
            <v>6-41117</v>
          </cell>
          <cell r="N248">
            <v>-94750000</v>
          </cell>
          <cell r="O248">
            <v>-83950000</v>
          </cell>
          <cell r="P248">
            <v>-99900000</v>
          </cell>
          <cell r="Q248">
            <v>-90000000</v>
          </cell>
          <cell r="R248">
            <v>-99400000</v>
          </cell>
          <cell r="S248">
            <v>-82500000</v>
          </cell>
          <cell r="T248">
            <v>-87102500</v>
          </cell>
          <cell r="U248">
            <v>-12920517796</v>
          </cell>
          <cell r="V248">
            <v>-11607002903</v>
          </cell>
          <cell r="W248">
            <v>-11398889799</v>
          </cell>
          <cell r="X248">
            <v>-10576373278</v>
          </cell>
          <cell r="Y248">
            <v>-8741202431</v>
          </cell>
        </row>
        <row r="249">
          <cell r="M249" t="str">
            <v>6-41118</v>
          </cell>
          <cell r="N249">
            <v>-607468834</v>
          </cell>
          <cell r="O249">
            <v>-499678511</v>
          </cell>
          <cell r="P249">
            <v>-586636056</v>
          </cell>
          <cell r="Q249">
            <v>-551933245</v>
          </cell>
          <cell r="R249">
            <v>-423134453</v>
          </cell>
          <cell r="S249">
            <v>-452262471</v>
          </cell>
          <cell r="T249">
            <v>-603922163</v>
          </cell>
          <cell r="U249">
            <v>-1019779522</v>
          </cell>
          <cell r="V249">
            <v>-855763146</v>
          </cell>
          <cell r="W249">
            <v>-896459417</v>
          </cell>
          <cell r="X249">
            <v>-904334631</v>
          </cell>
          <cell r="Y249">
            <v>-865606100</v>
          </cell>
        </row>
        <row r="250">
          <cell r="M250" t="str">
            <v>6-41121</v>
          </cell>
          <cell r="N250">
            <v>-148369885</v>
          </cell>
          <cell r="O250">
            <v>-211922409</v>
          </cell>
          <cell r="P250">
            <v>-159456340</v>
          </cell>
          <cell r="Q250">
            <v>-157320788</v>
          </cell>
          <cell r="R250">
            <v>-79066148</v>
          </cell>
          <cell r="S250">
            <v>-102987380</v>
          </cell>
          <cell r="T250">
            <v>-120169804</v>
          </cell>
          <cell r="U250">
            <v>-332790000</v>
          </cell>
          <cell r="V250">
            <v>-313640000</v>
          </cell>
          <cell r="W250">
            <v>-372700000</v>
          </cell>
          <cell r="X250">
            <v>-282210000</v>
          </cell>
          <cell r="Y250">
            <v>-265175000</v>
          </cell>
        </row>
        <row r="251">
          <cell r="M251" t="str">
            <v>6-41211</v>
          </cell>
          <cell r="N251">
            <v>-33481222391</v>
          </cell>
          <cell r="O251">
            <v>-29265221702</v>
          </cell>
          <cell r="P251">
            <v>-39984988603</v>
          </cell>
          <cell r="Q251">
            <v>-44933230048</v>
          </cell>
          <cell r="R251">
            <v>-54808342120</v>
          </cell>
          <cell r="S251">
            <v>-40989241129</v>
          </cell>
          <cell r="T251">
            <v>-46903073110</v>
          </cell>
          <cell r="U251">
            <v>-49299000</v>
          </cell>
          <cell r="V251">
            <v>-45786000</v>
          </cell>
          <cell r="W251">
            <v>-46893000</v>
          </cell>
          <cell r="X251">
            <v>-44232000</v>
          </cell>
          <cell r="Y251">
            <v>-35754000</v>
          </cell>
        </row>
        <row r="252">
          <cell r="M252" t="str">
            <v>6-41212</v>
          </cell>
          <cell r="N252">
            <v>-729577493</v>
          </cell>
          <cell r="O252">
            <v>-609946436</v>
          </cell>
          <cell r="P252">
            <v>-871952533</v>
          </cell>
          <cell r="Q252">
            <v>-885521372</v>
          </cell>
          <cell r="R252">
            <v>-997500129</v>
          </cell>
          <cell r="S252">
            <v>-706502997</v>
          </cell>
          <cell r="T252">
            <v>-662263713</v>
          </cell>
          <cell r="U252">
            <v>-9203298</v>
          </cell>
          <cell r="V252">
            <v>-8350381</v>
          </cell>
          <cell r="W252">
            <v>-10235178</v>
          </cell>
          <cell r="X252">
            <v>-2400</v>
          </cell>
          <cell r="Y252">
            <v>-14943561</v>
          </cell>
        </row>
        <row r="253">
          <cell r="M253" t="str">
            <v>6-41213</v>
          </cell>
          <cell r="N253">
            <v>0</v>
          </cell>
          <cell r="O253">
            <v>0</v>
          </cell>
          <cell r="P253">
            <v>-3000000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-95403000</v>
          </cell>
          <cell r="V253">
            <v>-82200000</v>
          </cell>
          <cell r="W253">
            <v>-96300000</v>
          </cell>
          <cell r="X253">
            <v>-96500000</v>
          </cell>
          <cell r="Y253">
            <v>-96800000</v>
          </cell>
        </row>
        <row r="254">
          <cell r="M254" t="str">
            <v>6-41214</v>
          </cell>
          <cell r="N254">
            <v>-571704200</v>
          </cell>
          <cell r="O254">
            <v>-516030000</v>
          </cell>
          <cell r="P254">
            <v>-636135000</v>
          </cell>
          <cell r="Q254">
            <v>-510985000</v>
          </cell>
          <cell r="R254">
            <v>-631875000</v>
          </cell>
          <cell r="S254">
            <v>-482395000</v>
          </cell>
          <cell r="T254">
            <v>-588015000</v>
          </cell>
          <cell r="U254">
            <v>-593712001</v>
          </cell>
          <cell r="V254">
            <v>-593258219</v>
          </cell>
          <cell r="W254">
            <v>-1134755910</v>
          </cell>
          <cell r="X254">
            <v>-554567522</v>
          </cell>
          <cell r="Y254">
            <v>-411791263</v>
          </cell>
        </row>
        <row r="255">
          <cell r="M255" t="str">
            <v>6-41215</v>
          </cell>
          <cell r="N255">
            <v>-56847000</v>
          </cell>
          <cell r="O255">
            <v>-52056000</v>
          </cell>
          <cell r="P255">
            <v>-68931000</v>
          </cell>
          <cell r="Q255">
            <v>-63957000</v>
          </cell>
          <cell r="R255">
            <v>-77400000</v>
          </cell>
          <cell r="S255">
            <v>-54528000</v>
          </cell>
          <cell r="T255">
            <v>-70068000</v>
          </cell>
          <cell r="U255">
            <v>-103258967</v>
          </cell>
          <cell r="V255">
            <v>-132899145</v>
          </cell>
          <cell r="W255">
            <v>-191885311</v>
          </cell>
          <cell r="X255">
            <v>-163133838</v>
          </cell>
          <cell r="Y255">
            <v>-165458557</v>
          </cell>
        </row>
        <row r="256">
          <cell r="M256" t="str">
            <v>6-41216</v>
          </cell>
          <cell r="N256">
            <v>-606336</v>
          </cell>
          <cell r="O256">
            <v>-24148837</v>
          </cell>
          <cell r="P256">
            <v>-532968</v>
          </cell>
          <cell r="Q256">
            <v>-671382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-589550167</v>
          </cell>
          <cell r="W256">
            <v>50228133</v>
          </cell>
          <cell r="X256">
            <v>-351378815</v>
          </cell>
          <cell r="Y256">
            <v>-691105313</v>
          </cell>
        </row>
        <row r="257">
          <cell r="M257" t="str">
            <v>6-41217</v>
          </cell>
          <cell r="N257">
            <v>-31794536</v>
          </cell>
          <cell r="O257">
            <v>-39180904</v>
          </cell>
          <cell r="P257">
            <v>-40910881</v>
          </cell>
          <cell r="Q257">
            <v>-39641278</v>
          </cell>
          <cell r="R257">
            <v>-46156310</v>
          </cell>
          <cell r="S257">
            <v>-25113035</v>
          </cell>
          <cell r="T257">
            <v>-43266897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-10561076</v>
          </cell>
        </row>
        <row r="258">
          <cell r="M258" t="str">
            <v>6-41221</v>
          </cell>
          <cell r="N258">
            <v>-2391678778</v>
          </cell>
          <cell r="O258">
            <v>-3110396214</v>
          </cell>
          <cell r="P258">
            <v>-3706770281</v>
          </cell>
          <cell r="Q258">
            <v>-4009238119</v>
          </cell>
          <cell r="R258">
            <v>-5034825279</v>
          </cell>
          <cell r="S258">
            <v>-2781541710</v>
          </cell>
          <cell r="T258">
            <v>-4489810302</v>
          </cell>
          <cell r="U258">
            <v>-45511237540</v>
          </cell>
          <cell r="V258">
            <v>-43235781602</v>
          </cell>
          <cell r="W258">
            <v>-50792124269</v>
          </cell>
          <cell r="X258">
            <v>-46752286488</v>
          </cell>
          <cell r="Y258">
            <v>-48712764351</v>
          </cell>
        </row>
        <row r="259">
          <cell r="M259" t="str">
            <v>6-41311</v>
          </cell>
          <cell r="N259">
            <v>-584141962</v>
          </cell>
          <cell r="O259">
            <v>-550389583</v>
          </cell>
          <cell r="P259">
            <v>-339417264</v>
          </cell>
          <cell r="Q259">
            <v>-883651583</v>
          </cell>
          <cell r="R259">
            <v>-1106095794</v>
          </cell>
          <cell r="S259">
            <v>-419895307</v>
          </cell>
          <cell r="T259">
            <v>-1431233179</v>
          </cell>
          <cell r="U259">
            <v>-729160917</v>
          </cell>
          <cell r="V259">
            <v>-588897567</v>
          </cell>
          <cell r="W259">
            <v>-725002083</v>
          </cell>
          <cell r="X259">
            <v>-660462846</v>
          </cell>
          <cell r="Y259">
            <v>-560814698</v>
          </cell>
        </row>
        <row r="260">
          <cell r="M260" t="str">
            <v>6-41411</v>
          </cell>
          <cell r="N260">
            <v>-543267713</v>
          </cell>
          <cell r="O260">
            <v>-364952761</v>
          </cell>
          <cell r="P260">
            <v>-492043653</v>
          </cell>
          <cell r="Q260">
            <v>-460882619</v>
          </cell>
          <cell r="R260">
            <v>-971625415</v>
          </cell>
          <cell r="S260">
            <v>-573500239</v>
          </cell>
          <cell r="T260">
            <v>-762181218</v>
          </cell>
          <cell r="U260">
            <v>-20000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</row>
        <row r="261">
          <cell r="M261" t="str">
            <v>6-41412</v>
          </cell>
          <cell r="N261">
            <v>-1963150213</v>
          </cell>
          <cell r="O261">
            <v>-1861441811</v>
          </cell>
          <cell r="P261">
            <v>-2141107631</v>
          </cell>
          <cell r="Q261">
            <v>-2375901794</v>
          </cell>
          <cell r="R261">
            <v>-2613656759</v>
          </cell>
          <cell r="S261">
            <v>-2057415935</v>
          </cell>
          <cell r="T261">
            <v>-1897245434</v>
          </cell>
          <cell r="U261">
            <v>-617960000</v>
          </cell>
          <cell r="V261">
            <v>-556025000</v>
          </cell>
          <cell r="W261">
            <v>-608500000</v>
          </cell>
          <cell r="X261">
            <v>-613560000</v>
          </cell>
          <cell r="Y261">
            <v>-525082273</v>
          </cell>
        </row>
        <row r="262">
          <cell r="M262" t="str">
            <v>6-41414</v>
          </cell>
          <cell r="N262">
            <v>-79740000</v>
          </cell>
          <cell r="O262">
            <v>-72744800</v>
          </cell>
          <cell r="P262">
            <v>-74840000</v>
          </cell>
          <cell r="Q262">
            <v>-32260000</v>
          </cell>
          <cell r="R262">
            <v>-34840000</v>
          </cell>
          <cell r="S262">
            <v>-86644800</v>
          </cell>
          <cell r="T262">
            <v>-95200000</v>
          </cell>
          <cell r="U262">
            <v>-69750000</v>
          </cell>
          <cell r="V262">
            <v>-61611000</v>
          </cell>
          <cell r="W262">
            <v>-67866000</v>
          </cell>
          <cell r="X262">
            <v>-67803000</v>
          </cell>
          <cell r="Y262">
            <v>-58461000</v>
          </cell>
        </row>
        <row r="263">
          <cell r="M263" t="str">
            <v>6-41415</v>
          </cell>
          <cell r="N263">
            <v>-4515000</v>
          </cell>
          <cell r="O263">
            <v>-4041000</v>
          </cell>
          <cell r="P263">
            <v>-5424000</v>
          </cell>
          <cell r="Q263">
            <v>-5289000</v>
          </cell>
          <cell r="R263">
            <v>-5898000</v>
          </cell>
          <cell r="S263">
            <v>-4269000</v>
          </cell>
          <cell r="T263">
            <v>-4599000</v>
          </cell>
          <cell r="U263">
            <v>-1121594</v>
          </cell>
          <cell r="V263">
            <v>-493164</v>
          </cell>
          <cell r="W263">
            <v>-245432</v>
          </cell>
          <cell r="X263">
            <v>-568460</v>
          </cell>
          <cell r="Y263">
            <v>-27891208</v>
          </cell>
        </row>
        <row r="264">
          <cell r="M264" t="str">
            <v>6-41416</v>
          </cell>
          <cell r="N264">
            <v>-153128</v>
          </cell>
          <cell r="O264">
            <v>-120050</v>
          </cell>
          <cell r="P264">
            <v>-123498</v>
          </cell>
          <cell r="Q264">
            <v>-83034</v>
          </cell>
          <cell r="R264">
            <v>0</v>
          </cell>
          <cell r="S264">
            <v>0</v>
          </cell>
          <cell r="T264">
            <v>0</v>
          </cell>
          <cell r="U264">
            <v>-30732867</v>
          </cell>
          <cell r="V264">
            <v>-35833688</v>
          </cell>
          <cell r="W264">
            <v>-37539624</v>
          </cell>
          <cell r="X264">
            <v>-27297345</v>
          </cell>
          <cell r="Y264">
            <v>-33961020</v>
          </cell>
        </row>
        <row r="265">
          <cell r="M265" t="str">
            <v>6-41421</v>
          </cell>
          <cell r="N265">
            <v>-8292190</v>
          </cell>
          <cell r="O265">
            <v>-30739854</v>
          </cell>
          <cell r="P265">
            <v>-39343140</v>
          </cell>
          <cell r="Q265">
            <v>-85081610</v>
          </cell>
          <cell r="R265">
            <v>-28013405</v>
          </cell>
          <cell r="S265">
            <v>-31874480</v>
          </cell>
          <cell r="T265">
            <v>-61062160</v>
          </cell>
          <cell r="U265">
            <v>-3953091066</v>
          </cell>
          <cell r="V265">
            <v>-3734924267</v>
          </cell>
          <cell r="W265">
            <v>-2549312501</v>
          </cell>
          <cell r="X265">
            <v>-3856151401</v>
          </cell>
          <cell r="Y265">
            <v>-4815241375</v>
          </cell>
        </row>
        <row r="266">
          <cell r="M266" t="str">
            <v>6-41511</v>
          </cell>
          <cell r="N266">
            <v>-112130200</v>
          </cell>
          <cell r="O266">
            <v>-91233750</v>
          </cell>
          <cell r="P266">
            <v>-118148315</v>
          </cell>
          <cell r="Q266">
            <v>-100797800</v>
          </cell>
          <cell r="R266">
            <v>-86059000</v>
          </cell>
          <cell r="S266">
            <v>-74002800</v>
          </cell>
          <cell r="T266">
            <v>-87685000</v>
          </cell>
          <cell r="U266">
            <v>0</v>
          </cell>
          <cell r="V266">
            <v>-1375638604</v>
          </cell>
          <cell r="W266">
            <v>-183038807</v>
          </cell>
          <cell r="X266">
            <v>-779517767</v>
          </cell>
          <cell r="Y266">
            <v>-2860954561</v>
          </cell>
        </row>
        <row r="267">
          <cell r="M267" t="str">
            <v>6-41514</v>
          </cell>
          <cell r="N267">
            <v>-52560000</v>
          </cell>
          <cell r="O267">
            <v>-47160000</v>
          </cell>
          <cell r="P267">
            <v>-52640000</v>
          </cell>
          <cell r="Q267">
            <v>-44360000</v>
          </cell>
          <cell r="R267">
            <v>-39780000</v>
          </cell>
          <cell r="S267">
            <v>-32380000</v>
          </cell>
          <cell r="T267">
            <v>-38640000</v>
          </cell>
          <cell r="U267">
            <v>0</v>
          </cell>
          <cell r="V267">
            <v>0</v>
          </cell>
          <cell r="W267">
            <v>-93256358</v>
          </cell>
          <cell r="X267">
            <v>-36673980</v>
          </cell>
          <cell r="Y267">
            <v>-90754578</v>
          </cell>
        </row>
        <row r="268">
          <cell r="M268" t="str">
            <v>6-41515</v>
          </cell>
          <cell r="N268">
            <v>-408000</v>
          </cell>
          <cell r="O268">
            <v>-258000</v>
          </cell>
          <cell r="P268">
            <v>-423000</v>
          </cell>
          <cell r="Q268">
            <v>-258000</v>
          </cell>
          <cell r="R268">
            <v>-327000</v>
          </cell>
          <cell r="S268">
            <v>-330000</v>
          </cell>
          <cell r="T268">
            <v>-399000</v>
          </cell>
          <cell r="U268">
            <v>-450141719</v>
          </cell>
          <cell r="V268">
            <v>-1083546687</v>
          </cell>
          <cell r="W268">
            <v>-1039456681</v>
          </cell>
          <cell r="X268">
            <v>-1717875494</v>
          </cell>
          <cell r="Y268">
            <v>-1597667175</v>
          </cell>
        </row>
        <row r="269">
          <cell r="M269" t="str">
            <v>6-41516</v>
          </cell>
          <cell r="N269">
            <v>-546686</v>
          </cell>
          <cell r="O269">
            <v>-472968</v>
          </cell>
          <cell r="P269">
            <v>-383004</v>
          </cell>
          <cell r="Q269">
            <v>-432540</v>
          </cell>
          <cell r="R269">
            <v>0</v>
          </cell>
          <cell r="S269">
            <v>0</v>
          </cell>
          <cell r="T269">
            <v>0</v>
          </cell>
          <cell r="U269">
            <v>-455107168</v>
          </cell>
          <cell r="V269">
            <v>-755897964</v>
          </cell>
          <cell r="W269">
            <v>-961223732</v>
          </cell>
          <cell r="X269">
            <v>-1994617438</v>
          </cell>
          <cell r="Y269">
            <v>-2260648537</v>
          </cell>
        </row>
        <row r="270">
          <cell r="M270" t="str">
            <v>6-41611</v>
          </cell>
          <cell r="N270">
            <v>-364357550</v>
          </cell>
          <cell r="O270">
            <v>-410379350</v>
          </cell>
          <cell r="P270">
            <v>-490290625</v>
          </cell>
          <cell r="Q270">
            <v>-475186900</v>
          </cell>
          <cell r="R270">
            <v>-641369600</v>
          </cell>
          <cell r="S270">
            <v>-734823600</v>
          </cell>
          <cell r="T270">
            <v>-543525400</v>
          </cell>
          <cell r="U270">
            <v>-2289809795</v>
          </cell>
          <cell r="V270">
            <v>-2210069416</v>
          </cell>
          <cell r="W270">
            <v>-1933124485</v>
          </cell>
          <cell r="X270">
            <v>-2374976416</v>
          </cell>
          <cell r="Y270">
            <v>-2521533156</v>
          </cell>
        </row>
        <row r="271">
          <cell r="M271" t="str">
            <v>6-41614</v>
          </cell>
          <cell r="N271">
            <v>-68060000</v>
          </cell>
          <cell r="O271">
            <v>-59400000</v>
          </cell>
          <cell r="P271">
            <v>-73200000</v>
          </cell>
          <cell r="Q271">
            <v>-74380000</v>
          </cell>
          <cell r="R271">
            <v>-96760000</v>
          </cell>
          <cell r="S271">
            <v>-127360000</v>
          </cell>
          <cell r="T271">
            <v>-88680000</v>
          </cell>
          <cell r="U271">
            <v>-53809600</v>
          </cell>
          <cell r="V271">
            <v>-32217600</v>
          </cell>
          <cell r="W271">
            <v>-103320000</v>
          </cell>
          <cell r="X271">
            <v>-32720000</v>
          </cell>
          <cell r="Y271">
            <v>-65810400</v>
          </cell>
        </row>
        <row r="272">
          <cell r="M272" t="str">
            <v>6-41615</v>
          </cell>
          <cell r="N272">
            <v>-5580000</v>
          </cell>
          <cell r="O272">
            <v>-5232000</v>
          </cell>
          <cell r="P272">
            <v>-6783000</v>
          </cell>
          <cell r="Q272">
            <v>-7065000</v>
          </cell>
          <cell r="R272">
            <v>-9690000</v>
          </cell>
          <cell r="S272">
            <v>-11985000</v>
          </cell>
          <cell r="T272">
            <v>-8430000</v>
          </cell>
          <cell r="U272">
            <v>-5013000</v>
          </cell>
          <cell r="V272">
            <v>-4983000</v>
          </cell>
          <cell r="W272">
            <v>-4719000</v>
          </cell>
          <cell r="X272">
            <v>-4992000</v>
          </cell>
          <cell r="Y272">
            <v>-5049000</v>
          </cell>
        </row>
        <row r="273">
          <cell r="M273" t="str">
            <v>6-41616</v>
          </cell>
          <cell r="N273">
            <v>-2449492</v>
          </cell>
          <cell r="O273">
            <v>-1464786</v>
          </cell>
          <cell r="P273">
            <v>-1347802</v>
          </cell>
          <cell r="Q273">
            <v>-1924420</v>
          </cell>
          <cell r="R273">
            <v>0</v>
          </cell>
          <cell r="S273">
            <v>0</v>
          </cell>
          <cell r="T273">
            <v>0</v>
          </cell>
          <cell r="U273">
            <v>-1730</v>
          </cell>
          <cell r="V273">
            <v>-1718</v>
          </cell>
          <cell r="W273">
            <v>-1688</v>
          </cell>
          <cell r="X273">
            <v>-1374</v>
          </cell>
          <cell r="Y273">
            <v>0</v>
          </cell>
        </row>
        <row r="274">
          <cell r="M274" t="str">
            <v>6-42110</v>
          </cell>
          <cell r="N274">
            <v>-72664700</v>
          </cell>
          <cell r="O274">
            <v>-64784300</v>
          </cell>
          <cell r="P274">
            <v>-83814025</v>
          </cell>
          <cell r="Q274">
            <v>-77509000</v>
          </cell>
          <cell r="R274">
            <v>-75201900</v>
          </cell>
          <cell r="S274">
            <v>-72240300</v>
          </cell>
          <cell r="T274">
            <v>-71285350</v>
          </cell>
          <cell r="U274">
            <v>-83357370</v>
          </cell>
          <cell r="V274">
            <v>-99076734</v>
          </cell>
          <cell r="W274">
            <v>-160533429</v>
          </cell>
          <cell r="X274">
            <v>-187275147</v>
          </cell>
          <cell r="Y274">
            <v>-46802851</v>
          </cell>
        </row>
        <row r="275">
          <cell r="M275" t="str">
            <v>6-42160</v>
          </cell>
          <cell r="N275">
            <v>-376530000</v>
          </cell>
          <cell r="O275">
            <v>-399880000</v>
          </cell>
          <cell r="P275">
            <v>-497530000</v>
          </cell>
          <cell r="Q275">
            <v>-456590000</v>
          </cell>
          <cell r="R275">
            <v>-446840000</v>
          </cell>
          <cell r="S275">
            <v>-390040000</v>
          </cell>
          <cell r="T275">
            <v>-421620000</v>
          </cell>
          <cell r="U275">
            <v>-230090433</v>
          </cell>
          <cell r="V275">
            <v>-91712300</v>
          </cell>
          <cell r="W275">
            <v>-13657600</v>
          </cell>
          <cell r="X275">
            <v>-19449800</v>
          </cell>
          <cell r="Y275">
            <v>-38671400</v>
          </cell>
        </row>
        <row r="276">
          <cell r="M276" t="str">
            <v>6-42220</v>
          </cell>
          <cell r="N276">
            <v>-1560000</v>
          </cell>
          <cell r="O276">
            <v>0</v>
          </cell>
          <cell r="P276">
            <v>-2756364</v>
          </cell>
          <cell r="Q276">
            <v>0</v>
          </cell>
          <cell r="R276">
            <v>-3862729</v>
          </cell>
          <cell r="S276">
            <v>0</v>
          </cell>
          <cell r="T276">
            <v>-1566364</v>
          </cell>
          <cell r="U276">
            <v>-46580000</v>
          </cell>
          <cell r="V276">
            <v>-40980000</v>
          </cell>
          <cell r="W276">
            <v>-7020000</v>
          </cell>
          <cell r="X276">
            <v>-8820000</v>
          </cell>
          <cell r="Y276">
            <v>-13720000</v>
          </cell>
        </row>
        <row r="277">
          <cell r="M277" t="str">
            <v>6-42270</v>
          </cell>
          <cell r="N277">
            <v>-19800000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-10000000</v>
          </cell>
          <cell r="T277">
            <v>0</v>
          </cell>
          <cell r="U277">
            <v>-546000</v>
          </cell>
          <cell r="V277">
            <v>-396000</v>
          </cell>
          <cell r="W277">
            <v>-39000</v>
          </cell>
          <cell r="X277">
            <v>-111000</v>
          </cell>
          <cell r="Y277">
            <v>-258000</v>
          </cell>
        </row>
        <row r="278">
          <cell r="M278" t="str">
            <v>6-42310</v>
          </cell>
          <cell r="N278">
            <v>-766701975</v>
          </cell>
          <cell r="O278">
            <v>-701161710</v>
          </cell>
          <cell r="P278">
            <v>-897972325</v>
          </cell>
          <cell r="Q278">
            <v>-747481400</v>
          </cell>
          <cell r="R278">
            <v>-881178425</v>
          </cell>
          <cell r="S278">
            <v>-648375528</v>
          </cell>
          <cell r="T278">
            <v>-878908780</v>
          </cell>
          <cell r="U278">
            <v>-536352</v>
          </cell>
          <cell r="V278">
            <v>-358208</v>
          </cell>
          <cell r="W278">
            <v>-286796</v>
          </cell>
          <cell r="X278">
            <v>-26564</v>
          </cell>
          <cell r="Y278">
            <v>0</v>
          </cell>
        </row>
        <row r="279">
          <cell r="M279" t="str">
            <v>6-42360</v>
          </cell>
          <cell r="N279">
            <v>-142454403</v>
          </cell>
          <cell r="O279">
            <v>-138999861</v>
          </cell>
          <cell r="P279">
            <v>-177818004</v>
          </cell>
          <cell r="Q279">
            <v>-158090751</v>
          </cell>
          <cell r="R279">
            <v>-170363466</v>
          </cell>
          <cell r="S279">
            <v>-100090809</v>
          </cell>
          <cell r="T279">
            <v>-147727125</v>
          </cell>
          <cell r="U279">
            <v>-712844723</v>
          </cell>
          <cell r="V279">
            <v>-548607600</v>
          </cell>
          <cell r="W279">
            <v>-792005300</v>
          </cell>
          <cell r="X279">
            <v>-679951600</v>
          </cell>
          <cell r="Y279">
            <v>-1126713200</v>
          </cell>
        </row>
        <row r="280">
          <cell r="M280" t="str">
            <v>6-42410</v>
          </cell>
          <cell r="N280">
            <v>-566788716</v>
          </cell>
          <cell r="O280">
            <v>-637395688</v>
          </cell>
          <cell r="P280">
            <v>-696490787</v>
          </cell>
          <cell r="Q280">
            <v>-633573161</v>
          </cell>
          <cell r="R280">
            <v>-672087343</v>
          </cell>
          <cell r="S280">
            <v>-516969493</v>
          </cell>
          <cell r="T280">
            <v>-692352940</v>
          </cell>
          <cell r="U280">
            <v>-110160000</v>
          </cell>
          <cell r="V280">
            <v>-92300000</v>
          </cell>
          <cell r="W280">
            <v>-79600000</v>
          </cell>
          <cell r="X280">
            <v>-78040000</v>
          </cell>
          <cell r="Y280">
            <v>-121180000</v>
          </cell>
        </row>
        <row r="281">
          <cell r="M281" t="str">
            <v>6-42460</v>
          </cell>
          <cell r="N281">
            <v>-138653225</v>
          </cell>
          <cell r="O281">
            <v>-1148821591</v>
          </cell>
          <cell r="P281">
            <v>-41044260</v>
          </cell>
          <cell r="Q281">
            <v>-169916996</v>
          </cell>
          <cell r="R281">
            <v>-151831729</v>
          </cell>
          <cell r="S281">
            <v>-131200304</v>
          </cell>
          <cell r="T281">
            <v>-142255044</v>
          </cell>
          <cell r="U281">
            <v>-10506000</v>
          </cell>
          <cell r="V281">
            <v>-8283000</v>
          </cell>
          <cell r="W281">
            <v>-4944000</v>
          </cell>
          <cell r="X281">
            <v>-3297000</v>
          </cell>
          <cell r="Y281">
            <v>-5184000</v>
          </cell>
        </row>
        <row r="282">
          <cell r="M282" t="str">
            <v>6-42510</v>
          </cell>
          <cell r="N282">
            <v>-1353229357</v>
          </cell>
          <cell r="O282">
            <v>-891978992</v>
          </cell>
          <cell r="P282">
            <v>-1130676110</v>
          </cell>
          <cell r="Q282">
            <v>-2678034125</v>
          </cell>
          <cell r="R282">
            <v>-1725921526</v>
          </cell>
          <cell r="S282">
            <v>-1398843487</v>
          </cell>
          <cell r="T282">
            <v>-1252725805</v>
          </cell>
          <cell r="U282">
            <v>-3824652</v>
          </cell>
          <cell r="V282">
            <v>-2098826</v>
          </cell>
          <cell r="W282">
            <v>-1588012</v>
          </cell>
          <cell r="X282">
            <v>-1736406</v>
          </cell>
          <cell r="Y282">
            <v>0</v>
          </cell>
        </row>
        <row r="283">
          <cell r="M283" t="str">
            <v>6-42520</v>
          </cell>
          <cell r="N283">
            <v>-1807975</v>
          </cell>
          <cell r="O283">
            <v>-1273550</v>
          </cell>
          <cell r="P283">
            <v>-1147850</v>
          </cell>
          <cell r="Q283">
            <v>-1772260</v>
          </cell>
          <cell r="R283">
            <v>-687200</v>
          </cell>
          <cell r="S283">
            <v>-2591200</v>
          </cell>
          <cell r="T283">
            <v>-791400</v>
          </cell>
          <cell r="U283">
            <v>-63667925</v>
          </cell>
          <cell r="V283">
            <v>-62287450</v>
          </cell>
          <cell r="W283">
            <v>-73711000</v>
          </cell>
          <cell r="X283">
            <v>-73055850</v>
          </cell>
          <cell r="Y283">
            <v>-73752250</v>
          </cell>
        </row>
        <row r="284">
          <cell r="M284" t="str">
            <v>6-42910</v>
          </cell>
          <cell r="N284">
            <v>-174030</v>
          </cell>
          <cell r="O284">
            <v>0</v>
          </cell>
          <cell r="P284">
            <v>-355113</v>
          </cell>
          <cell r="Q284">
            <v>-232267</v>
          </cell>
          <cell r="R284">
            <v>0</v>
          </cell>
          <cell r="S284">
            <v>-409233</v>
          </cell>
          <cell r="T284">
            <v>-257582</v>
          </cell>
          <cell r="U284">
            <v>-418850000</v>
          </cell>
          <cell r="V284">
            <v>-393920000</v>
          </cell>
          <cell r="W284">
            <v>-409150000</v>
          </cell>
          <cell r="X284">
            <v>-398600000</v>
          </cell>
          <cell r="Y284">
            <v>-317600000</v>
          </cell>
        </row>
        <row r="285">
          <cell r="M285" t="str">
            <v>6-42960</v>
          </cell>
          <cell r="N285">
            <v>-5363600</v>
          </cell>
          <cell r="O285">
            <v>-21840800</v>
          </cell>
          <cell r="P285">
            <v>-255475250</v>
          </cell>
          <cell r="Q285">
            <v>-39114300</v>
          </cell>
          <cell r="R285">
            <v>94636150</v>
          </cell>
          <cell r="S285">
            <v>-39709900</v>
          </cell>
          <cell r="T285">
            <v>-44783200</v>
          </cell>
          <cell r="U285">
            <v>0</v>
          </cell>
          <cell r="V285">
            <v>-1519091</v>
          </cell>
          <cell r="W285">
            <v>-1054545</v>
          </cell>
          <cell r="X285">
            <v>-1508182</v>
          </cell>
          <cell r="Y285">
            <v>0</v>
          </cell>
        </row>
        <row r="286">
          <cell r="M286" t="str">
            <v>6-42970</v>
          </cell>
          <cell r="N286">
            <v>-3281719</v>
          </cell>
          <cell r="O286">
            <v>-2961719</v>
          </cell>
          <cell r="P286">
            <v>-3852560</v>
          </cell>
          <cell r="Q286">
            <v>-3852560</v>
          </cell>
          <cell r="R286">
            <v>-3852560</v>
          </cell>
          <cell r="S286">
            <v>-4303360</v>
          </cell>
          <cell r="T286">
            <v>-3242492</v>
          </cell>
          <cell r="U286">
            <v>0</v>
          </cell>
          <cell r="V286">
            <v>0</v>
          </cell>
          <cell r="W286">
            <v>0</v>
          </cell>
          <cell r="X286">
            <v>-5000000</v>
          </cell>
          <cell r="Y286">
            <v>0</v>
          </cell>
        </row>
        <row r="287">
          <cell r="M287" t="str">
            <v>6-51101</v>
          </cell>
          <cell r="N287">
            <v>-59742727</v>
          </cell>
          <cell r="O287">
            <v>-51402274</v>
          </cell>
          <cell r="P287">
            <v>-31985000</v>
          </cell>
          <cell r="Q287">
            <v>-21662727</v>
          </cell>
          <cell r="R287">
            <v>-30275454</v>
          </cell>
          <cell r="S287">
            <v>-20090454</v>
          </cell>
          <cell r="T287">
            <v>-40942272</v>
          </cell>
          <cell r="U287">
            <v>-892939615</v>
          </cell>
          <cell r="V287">
            <v>-808186075</v>
          </cell>
          <cell r="W287">
            <v>-891700425</v>
          </cell>
          <cell r="X287">
            <v>-915386140</v>
          </cell>
          <cell r="Y287">
            <v>-755837365</v>
          </cell>
        </row>
        <row r="288">
          <cell r="M288" t="str">
            <v>6-51201</v>
          </cell>
          <cell r="N288">
            <v>-46787235</v>
          </cell>
          <cell r="O288">
            <v>-87952273</v>
          </cell>
          <cell r="P288">
            <v>-95039085</v>
          </cell>
          <cell r="Q288">
            <v>-127269996</v>
          </cell>
          <cell r="R288">
            <v>-113034545</v>
          </cell>
          <cell r="S288">
            <v>-95037721</v>
          </cell>
          <cell r="T288">
            <v>-93879545</v>
          </cell>
          <cell r="U288">
            <v>-179090730</v>
          </cell>
          <cell r="V288">
            <v>-147545307</v>
          </cell>
          <cell r="W288">
            <v>-173363463</v>
          </cell>
          <cell r="X288">
            <v>-195908895</v>
          </cell>
          <cell r="Y288">
            <v>-170363466</v>
          </cell>
        </row>
        <row r="289">
          <cell r="M289" t="str">
            <v>6-51301</v>
          </cell>
          <cell r="N289">
            <v>-510379091</v>
          </cell>
          <cell r="O289">
            <v>-432856736</v>
          </cell>
          <cell r="P289">
            <v>-575675319</v>
          </cell>
          <cell r="Q289">
            <v>-588521365</v>
          </cell>
          <cell r="R289">
            <v>-282972248</v>
          </cell>
          <cell r="S289">
            <v>-453337479</v>
          </cell>
          <cell r="T289">
            <v>-636906363</v>
          </cell>
          <cell r="U289">
            <v>-618778943</v>
          </cell>
          <cell r="V289">
            <v>-617860472</v>
          </cell>
          <cell r="W289">
            <v>-666955603</v>
          </cell>
          <cell r="X289">
            <v>-613252047</v>
          </cell>
          <cell r="Y289">
            <v>-541521442</v>
          </cell>
        </row>
        <row r="290">
          <cell r="M290" t="str">
            <v>6-51401</v>
          </cell>
          <cell r="N290">
            <v>-179436077</v>
          </cell>
          <cell r="O290">
            <v>-153077527</v>
          </cell>
          <cell r="P290">
            <v>-244143598</v>
          </cell>
          <cell r="Q290">
            <v>-279686834</v>
          </cell>
          <cell r="R290">
            <v>-248359438</v>
          </cell>
          <cell r="S290">
            <v>-246446773</v>
          </cell>
          <cell r="T290">
            <v>-294301817</v>
          </cell>
          <cell r="U290">
            <v>-71525507</v>
          </cell>
          <cell r="V290">
            <v>-126370961</v>
          </cell>
          <cell r="W290">
            <v>-235405062</v>
          </cell>
          <cell r="X290">
            <v>-135161695</v>
          </cell>
          <cell r="Y290">
            <v>-153581308</v>
          </cell>
        </row>
        <row r="291">
          <cell r="M291" t="str">
            <v>6-51501</v>
          </cell>
          <cell r="N291">
            <v>-118581821</v>
          </cell>
          <cell r="O291">
            <v>-176461371</v>
          </cell>
          <cell r="P291">
            <v>-294486231</v>
          </cell>
          <cell r="Q291">
            <v>-172051907</v>
          </cell>
          <cell r="R291">
            <v>-143006789</v>
          </cell>
          <cell r="S291">
            <v>-181313941</v>
          </cell>
          <cell r="T291">
            <v>-261665455</v>
          </cell>
          <cell r="U291">
            <v>-1426584809</v>
          </cell>
          <cell r="V291">
            <v>-1450818685</v>
          </cell>
          <cell r="W291">
            <v>-1107910567</v>
          </cell>
          <cell r="X291">
            <v>-1830547462</v>
          </cell>
          <cell r="Y291">
            <v>-1280500611</v>
          </cell>
        </row>
        <row r="292">
          <cell r="M292" t="str">
            <v>6-51601</v>
          </cell>
          <cell r="N292">
            <v>-70792083</v>
          </cell>
          <cell r="O292">
            <v>-23718913</v>
          </cell>
          <cell r="P292">
            <v>-27374003</v>
          </cell>
          <cell r="Q292">
            <v>-31438337</v>
          </cell>
          <cell r="R292">
            <v>-260186341</v>
          </cell>
          <cell r="S292">
            <v>-26331120</v>
          </cell>
          <cell r="T292">
            <v>-11795596</v>
          </cell>
          <cell r="U292">
            <v>-4742600</v>
          </cell>
          <cell r="V292">
            <v>-213000</v>
          </cell>
          <cell r="W292">
            <v>-663600</v>
          </cell>
          <cell r="X292">
            <v>-5904000</v>
          </cell>
          <cell r="Y292">
            <v>-1587700</v>
          </cell>
        </row>
        <row r="293">
          <cell r="M293" t="str">
            <v>6-61110</v>
          </cell>
          <cell r="N293">
            <v>-33636362</v>
          </cell>
          <cell r="O293">
            <v>-392727272</v>
          </cell>
          <cell r="P293">
            <v>-43636361</v>
          </cell>
          <cell r="Q293">
            <v>61827273</v>
          </cell>
          <cell r="R293">
            <v>-447272725</v>
          </cell>
          <cell r="S293">
            <v>-234545454</v>
          </cell>
          <cell r="T293">
            <v>-112727274</v>
          </cell>
          <cell r="U293">
            <v>87633</v>
          </cell>
          <cell r="V293">
            <v>-365025</v>
          </cell>
          <cell r="W293">
            <v>-203717</v>
          </cell>
          <cell r="X293">
            <v>0</v>
          </cell>
          <cell r="Y293">
            <v>-317951</v>
          </cell>
        </row>
        <row r="294">
          <cell r="M294" t="str">
            <v>6-61210</v>
          </cell>
          <cell r="N294">
            <v>-254318183</v>
          </cell>
          <cell r="O294">
            <v>-125681820</v>
          </cell>
          <cell r="P294">
            <v>-157500000</v>
          </cell>
          <cell r="Q294">
            <v>-52727273</v>
          </cell>
          <cell r="R294">
            <v>-93409090</v>
          </cell>
          <cell r="S294">
            <v>-251272727</v>
          </cell>
          <cell r="T294">
            <v>-113045455</v>
          </cell>
          <cell r="U294">
            <v>-38904800</v>
          </cell>
          <cell r="V294">
            <v>-43012700</v>
          </cell>
          <cell r="W294">
            <v>-26701900</v>
          </cell>
          <cell r="X294">
            <v>-26705600</v>
          </cell>
          <cell r="Y294">
            <v>-27014300</v>
          </cell>
        </row>
        <row r="295">
          <cell r="M295" t="str">
            <v>6-61220</v>
          </cell>
          <cell r="N295">
            <v>-3181818</v>
          </cell>
          <cell r="O295">
            <v>-3181818</v>
          </cell>
          <cell r="P295">
            <v>-2727273</v>
          </cell>
          <cell r="Q295">
            <v>-4545455</v>
          </cell>
          <cell r="R295">
            <v>0</v>
          </cell>
          <cell r="S295">
            <v>0</v>
          </cell>
          <cell r="T295">
            <v>0</v>
          </cell>
          <cell r="U295">
            <v>-9743401</v>
          </cell>
          <cell r="V295">
            <v>-3852560</v>
          </cell>
          <cell r="W295">
            <v>-3880651</v>
          </cell>
          <cell r="X295">
            <v>-3852560</v>
          </cell>
          <cell r="Y295">
            <v>-23798014</v>
          </cell>
        </row>
        <row r="296">
          <cell r="M296" t="str">
            <v>6-61230</v>
          </cell>
          <cell r="N296">
            <v>0</v>
          </cell>
          <cell r="O296">
            <v>0</v>
          </cell>
          <cell r="P296">
            <v>0</v>
          </cell>
          <cell r="Q296">
            <v>-8181818</v>
          </cell>
          <cell r="R296">
            <v>0</v>
          </cell>
          <cell r="S296">
            <v>0</v>
          </cell>
          <cell r="T296">
            <v>0</v>
          </cell>
          <cell r="U296">
            <v>-15915000</v>
          </cell>
          <cell r="V296">
            <v>-36790000</v>
          </cell>
          <cell r="W296">
            <v>-49305000</v>
          </cell>
          <cell r="X296">
            <v>-32791591</v>
          </cell>
          <cell r="Y296">
            <v>-29536591</v>
          </cell>
        </row>
        <row r="297">
          <cell r="M297" t="str">
            <v>6-61240</v>
          </cell>
          <cell r="N297">
            <v>0</v>
          </cell>
          <cell r="O297">
            <v>0</v>
          </cell>
          <cell r="P297">
            <v>0</v>
          </cell>
          <cell r="Q297">
            <v>-20863636</v>
          </cell>
          <cell r="R297">
            <v>0</v>
          </cell>
          <cell r="S297">
            <v>0</v>
          </cell>
          <cell r="T297">
            <v>0</v>
          </cell>
          <cell r="U297">
            <v>-118187753</v>
          </cell>
          <cell r="V297">
            <v>-128196180</v>
          </cell>
          <cell r="W297">
            <v>-120516129</v>
          </cell>
          <cell r="X297">
            <v>-87817728</v>
          </cell>
          <cell r="Y297">
            <v>-104301359</v>
          </cell>
        </row>
        <row r="298">
          <cell r="M298" t="str">
            <v>6-61250</v>
          </cell>
          <cell r="N298">
            <v>0</v>
          </cell>
          <cell r="O298">
            <v>-20000001</v>
          </cell>
          <cell r="P298">
            <v>-50909091</v>
          </cell>
          <cell r="Q298">
            <v>-14999999</v>
          </cell>
          <cell r="R298">
            <v>-10000000</v>
          </cell>
          <cell r="S298">
            <v>0</v>
          </cell>
          <cell r="T298">
            <v>0</v>
          </cell>
          <cell r="U298">
            <v>-485053265</v>
          </cell>
          <cell r="V298">
            <v>-578296364</v>
          </cell>
          <cell r="W298">
            <v>-653856157</v>
          </cell>
          <cell r="X298">
            <v>-659291859</v>
          </cell>
          <cell r="Y298">
            <v>-658986942</v>
          </cell>
        </row>
        <row r="299">
          <cell r="M299" t="str">
            <v>6-61260</v>
          </cell>
          <cell r="N299">
            <v>0</v>
          </cell>
          <cell r="O299">
            <v>0</v>
          </cell>
          <cell r="P299">
            <v>-10909091</v>
          </cell>
          <cell r="Q299">
            <v>-36818181</v>
          </cell>
          <cell r="R299">
            <v>0</v>
          </cell>
          <cell r="S299">
            <v>-25681818</v>
          </cell>
          <cell r="T299">
            <v>0</v>
          </cell>
          <cell r="U299">
            <v>-337511818</v>
          </cell>
          <cell r="V299">
            <v>-288673182</v>
          </cell>
          <cell r="W299">
            <v>-301094544</v>
          </cell>
          <cell r="X299">
            <v>-349098637</v>
          </cell>
          <cell r="Y299">
            <v>-256166818</v>
          </cell>
        </row>
        <row r="300">
          <cell r="M300" t="str">
            <v>6-61270</v>
          </cell>
          <cell r="N300">
            <v>-16990910</v>
          </cell>
          <cell r="O300">
            <v>-16099998</v>
          </cell>
          <cell r="P300">
            <v>-20836362</v>
          </cell>
          <cell r="Q300">
            <v>-13227272</v>
          </cell>
          <cell r="R300">
            <v>-24327272</v>
          </cell>
          <cell r="S300">
            <v>-27109090</v>
          </cell>
          <cell r="T300">
            <v>-12490908</v>
          </cell>
          <cell r="U300">
            <v>-328686361</v>
          </cell>
          <cell r="V300">
            <v>-183936363</v>
          </cell>
          <cell r="W300">
            <v>-222360911</v>
          </cell>
          <cell r="X300">
            <v>-295826358</v>
          </cell>
          <cell r="Y300">
            <v>-359409994</v>
          </cell>
        </row>
        <row r="301">
          <cell r="M301" t="str">
            <v>6-61310</v>
          </cell>
          <cell r="N301">
            <v>-909091</v>
          </cell>
          <cell r="O301">
            <v>-70681818</v>
          </cell>
          <cell r="P301">
            <v>-57500000</v>
          </cell>
          <cell r="Q301">
            <v>-152727272</v>
          </cell>
          <cell r="R301">
            <v>-70000000</v>
          </cell>
          <cell r="S301">
            <v>0</v>
          </cell>
          <cell r="T301">
            <v>0</v>
          </cell>
          <cell r="U301">
            <v>-39264876</v>
          </cell>
          <cell r="V301">
            <v>-3589812</v>
          </cell>
          <cell r="W301">
            <v>-1459944</v>
          </cell>
          <cell r="X301">
            <v>-112798870</v>
          </cell>
          <cell r="Y301">
            <v>-41175355</v>
          </cell>
        </row>
        <row r="302">
          <cell r="M302" t="str">
            <v>6-61320</v>
          </cell>
          <cell r="N302">
            <v>0</v>
          </cell>
          <cell r="O302">
            <v>-28181818</v>
          </cell>
          <cell r="P302">
            <v>-25454545</v>
          </cell>
          <cell r="Q302">
            <v>29090909</v>
          </cell>
          <cell r="R302">
            <v>0</v>
          </cell>
          <cell r="S302">
            <v>0</v>
          </cell>
          <cell r="T302">
            <v>0</v>
          </cell>
          <cell r="U302">
            <v>-493090906</v>
          </cell>
          <cell r="V302">
            <v>-234727271</v>
          </cell>
          <cell r="W302">
            <v>-231818182</v>
          </cell>
          <cell r="X302">
            <v>0</v>
          </cell>
          <cell r="Y302">
            <v>-254818187</v>
          </cell>
        </row>
        <row r="303">
          <cell r="M303" t="str">
            <v>6-61410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-139545455</v>
          </cell>
          <cell r="U303">
            <v>-92218182</v>
          </cell>
          <cell r="V303">
            <v>-28227273</v>
          </cell>
          <cell r="W303">
            <v>-147272728</v>
          </cell>
          <cell r="X303">
            <v>-3227272</v>
          </cell>
          <cell r="Y303">
            <v>-147454545</v>
          </cell>
        </row>
        <row r="304">
          <cell r="M304" t="str">
            <v>6-61420</v>
          </cell>
          <cell r="N304">
            <v>-5454545</v>
          </cell>
          <cell r="O304">
            <v>0</v>
          </cell>
          <cell r="P304">
            <v>0</v>
          </cell>
          <cell r="Q304">
            <v>5454545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M305" t="str">
            <v>6-61510</v>
          </cell>
          <cell r="N305">
            <v>-30227271</v>
          </cell>
          <cell r="O305">
            <v>-143386364</v>
          </cell>
          <cell r="P305">
            <v>-115909083</v>
          </cell>
          <cell r="Q305">
            <v>-28636363</v>
          </cell>
          <cell r="R305">
            <v>-31363636</v>
          </cell>
          <cell r="S305">
            <v>-32727273</v>
          </cell>
          <cell r="T305">
            <v>-23863637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6">
          <cell r="M306" t="str">
            <v>6-61821</v>
          </cell>
          <cell r="N306">
            <v>0</v>
          </cell>
          <cell r="O306">
            <v>0</v>
          </cell>
          <cell r="P306">
            <v>-1500000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2727273</v>
          </cell>
          <cell r="W306">
            <v>0</v>
          </cell>
          <cell r="X306">
            <v>-23636364</v>
          </cell>
          <cell r="Y306">
            <v>-6272727</v>
          </cell>
        </row>
        <row r="307">
          <cell r="M307" t="str">
            <v>6-61960</v>
          </cell>
          <cell r="N307">
            <v>-94545455</v>
          </cell>
          <cell r="O307">
            <v>-109090909</v>
          </cell>
          <cell r="P307">
            <v>0</v>
          </cell>
          <cell r="Q307">
            <v>62272728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909091</v>
          </cell>
          <cell r="W307">
            <v>0</v>
          </cell>
          <cell r="X307">
            <v>-16363636</v>
          </cell>
          <cell r="Y307">
            <v>0</v>
          </cell>
        </row>
        <row r="308">
          <cell r="M308" t="str">
            <v>Grand Total</v>
          </cell>
          <cell r="N308">
            <v>-25325891749.600006</v>
          </cell>
          <cell r="O308">
            <v>-18614628248</v>
          </cell>
          <cell r="P308">
            <v>-29847051815</v>
          </cell>
          <cell r="Q308">
            <v>-32132686963</v>
          </cell>
          <cell r="R308">
            <v>-37884712040</v>
          </cell>
          <cell r="S308">
            <v>-23987743353</v>
          </cell>
          <cell r="T308">
            <v>-35850813130.539993</v>
          </cell>
          <cell r="U308">
            <v>0</v>
          </cell>
          <cell r="V308">
            <v>0</v>
          </cell>
          <cell r="W308">
            <v>-14772727</v>
          </cell>
          <cell r="X308">
            <v>0</v>
          </cell>
          <cell r="Y308">
            <v>0</v>
          </cell>
        </row>
        <row r="309">
          <cell r="M309" t="str">
            <v>6-61270</v>
          </cell>
          <cell r="N309">
            <v>-16990910</v>
          </cell>
          <cell r="O309">
            <v>-16099998</v>
          </cell>
          <cell r="P309">
            <v>-20836362</v>
          </cell>
          <cell r="Q309">
            <v>-13227272</v>
          </cell>
          <cell r="R309">
            <v>-24327272</v>
          </cell>
          <cell r="S309">
            <v>-27109090</v>
          </cell>
          <cell r="T309">
            <v>-12490908</v>
          </cell>
          <cell r="U309">
            <v>-27995454</v>
          </cell>
          <cell r="V309">
            <v>-15054546</v>
          </cell>
          <cell r="W309">
            <v>-20745454</v>
          </cell>
          <cell r="X309">
            <v>-17454560</v>
          </cell>
          <cell r="Y309">
            <v>-83890909</v>
          </cell>
        </row>
        <row r="310">
          <cell r="M310" t="str">
            <v>6-61310</v>
          </cell>
          <cell r="N310">
            <v>-909091</v>
          </cell>
          <cell r="O310">
            <v>-70681818</v>
          </cell>
          <cell r="P310">
            <v>-57500000</v>
          </cell>
          <cell r="Q310">
            <v>-152727272</v>
          </cell>
          <cell r="R310">
            <v>-70000000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-13181818</v>
          </cell>
        </row>
        <row r="311">
          <cell r="M311" t="str">
            <v>6-61320</v>
          </cell>
          <cell r="N311">
            <v>0</v>
          </cell>
          <cell r="O311">
            <v>-28181818</v>
          </cell>
          <cell r="P311">
            <v>-25454545</v>
          </cell>
          <cell r="Q311">
            <v>29090909</v>
          </cell>
          <cell r="R311">
            <v>0</v>
          </cell>
          <cell r="S311">
            <v>0</v>
          </cell>
          <cell r="T311">
            <v>0</v>
          </cell>
          <cell r="U311">
            <v>-160000000</v>
          </cell>
          <cell r="V311">
            <v>0</v>
          </cell>
          <cell r="W311">
            <v>-3636364</v>
          </cell>
          <cell r="X311">
            <v>0</v>
          </cell>
          <cell r="Y311">
            <v>-21818182</v>
          </cell>
        </row>
        <row r="312">
          <cell r="M312" t="str">
            <v>6-61410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-139545455</v>
          </cell>
          <cell r="U312">
            <v>-20454544</v>
          </cell>
          <cell r="V312">
            <v>-34090910</v>
          </cell>
          <cell r="W312">
            <v>-46818182</v>
          </cell>
          <cell r="X312">
            <v>-12727273</v>
          </cell>
          <cell r="Y312">
            <v>-36363636</v>
          </cell>
        </row>
        <row r="313">
          <cell r="M313" t="str">
            <v>6-61420</v>
          </cell>
          <cell r="N313">
            <v>-5454545</v>
          </cell>
          <cell r="O313">
            <v>0</v>
          </cell>
          <cell r="P313">
            <v>0</v>
          </cell>
          <cell r="Q313">
            <v>5454545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-19636364</v>
          </cell>
        </row>
        <row r="314">
          <cell r="M314" t="str">
            <v>6-61510</v>
          </cell>
          <cell r="N314">
            <v>-30227271</v>
          </cell>
          <cell r="O314">
            <v>-143386364</v>
          </cell>
          <cell r="P314">
            <v>-115909083</v>
          </cell>
          <cell r="Q314">
            <v>-28636363</v>
          </cell>
          <cell r="R314">
            <v>-31363636</v>
          </cell>
          <cell r="S314">
            <v>-32727273</v>
          </cell>
          <cell r="T314">
            <v>-23863637</v>
          </cell>
          <cell r="U314">
            <v>-28527273</v>
          </cell>
          <cell r="V314">
            <v>-51818181</v>
          </cell>
          <cell r="W314">
            <v>-70909095</v>
          </cell>
          <cell r="X314">
            <v>-87954542</v>
          </cell>
          <cell r="Y314">
            <v>-59772733</v>
          </cell>
        </row>
        <row r="315">
          <cell r="M315" t="str">
            <v>6-61821</v>
          </cell>
          <cell r="N315">
            <v>0</v>
          </cell>
          <cell r="O315">
            <v>0</v>
          </cell>
          <cell r="P315">
            <v>-1500000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M316" t="str">
            <v>6-61910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-4545454</v>
          </cell>
          <cell r="V316">
            <v>0</v>
          </cell>
          <cell r="W316">
            <v>-4545454</v>
          </cell>
          <cell r="X316">
            <v>0</v>
          </cell>
          <cell r="Y316">
            <v>0</v>
          </cell>
        </row>
        <row r="317">
          <cell r="M317" t="str">
            <v>6-61960</v>
          </cell>
          <cell r="N317">
            <v>-94545455</v>
          </cell>
          <cell r="O317">
            <v>-109090909</v>
          </cell>
          <cell r="P317">
            <v>0</v>
          </cell>
          <cell r="Q317">
            <v>62272728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18">
          <cell r="M318" t="str">
            <v>Grand Total</v>
          </cell>
          <cell r="N318">
            <v>-25325891750</v>
          </cell>
          <cell r="O318">
            <v>-18614628248</v>
          </cell>
          <cell r="P318">
            <v>-29847051815</v>
          </cell>
          <cell r="Q318">
            <v>-32132686963</v>
          </cell>
          <cell r="R318">
            <v>-37884712040</v>
          </cell>
          <cell r="S318">
            <v>-23987743353</v>
          </cell>
          <cell r="T318">
            <v>-35850813131</v>
          </cell>
          <cell r="U318">
            <v>-32509330505</v>
          </cell>
          <cell r="V318">
            <v>-29795410039</v>
          </cell>
          <cell r="W318">
            <v>-28658293735</v>
          </cell>
          <cell r="X318">
            <v>-27027119584</v>
          </cell>
          <cell r="Y318">
            <v>-28335683553</v>
          </cell>
        </row>
      </sheetData>
      <sheetData sheetId="36"/>
      <sheetData sheetId="37">
        <row r="3">
          <cell r="AN3">
            <v>42705</v>
          </cell>
        </row>
      </sheetData>
      <sheetData sheetId="38"/>
      <sheetData sheetId="39"/>
      <sheetData sheetId="40">
        <row r="7">
          <cell r="M7" t="str">
            <v>Account</v>
          </cell>
        </row>
      </sheetData>
      <sheetData sheetId="41"/>
      <sheetData sheetId="42"/>
      <sheetData sheetId="43"/>
      <sheetData sheetId="44"/>
      <sheetData sheetId="45">
        <row r="1">
          <cell r="A1" t="str">
            <v>LoB</v>
          </cell>
        </row>
      </sheetData>
      <sheetData sheetId="46"/>
      <sheetData sheetId="47"/>
      <sheetData sheetId="48"/>
      <sheetData sheetId="49"/>
      <sheetData sheetId="50">
        <row r="1">
          <cell r="A1" t="str">
            <v>LoB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>
        <row r="9">
          <cell r="C9">
            <v>60000</v>
          </cell>
        </row>
      </sheetData>
      <sheetData sheetId="65"/>
      <sheetData sheetId="66">
        <row r="9">
          <cell r="C9">
            <v>60000</v>
          </cell>
        </row>
      </sheetData>
      <sheetData sheetId="67"/>
      <sheetData sheetId="68"/>
      <sheetData sheetId="6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Restrurisasi"/>
      <sheetName val="Sheet1"/>
      <sheetName val="Hutang ke APII"/>
      <sheetName val="Bayar 3 Tahun Rp"/>
      <sheetName val="Bayar 3 Tahun USD"/>
      <sheetName val="Bayar 5 Tahun USD"/>
      <sheetName val="5 Thn Rp &amp; USD-Remainig 5%"/>
      <sheetName val="5 Thn Rp &amp; USD-Remainig-5"/>
      <sheetName val="5 Thn Rp &amp; USD-Flat 5%"/>
      <sheetName val="5 Thn Rp &amp; USD-Flat 6%"/>
      <sheetName val="5 Thn Rp &amp; USD-Flat 7%"/>
      <sheetName val="5 Thn Rp &amp; USD-Remainig"/>
      <sheetName val="5 Thn Rp &amp; USD-Remainig Juli 12"/>
      <sheetName val="Komposisi Sah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Q2">
            <v>7.4999999999999997E-2</v>
          </cell>
          <cell r="R2">
            <v>0.125</v>
          </cell>
        </row>
        <row r="3">
          <cell r="Q3">
            <v>0</v>
          </cell>
          <cell r="R3">
            <v>0</v>
          </cell>
        </row>
      </sheetData>
      <sheetData sheetId="13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W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APRON"/>
      <sheetName val="maret"/>
      <sheetName val="april"/>
      <sheetName val="may"/>
      <sheetName val="jun"/>
      <sheetName val="july"/>
      <sheetName val="august"/>
    </sheetNames>
    <sheetDataSet>
      <sheetData sheetId="0">
        <row r="1">
          <cell r="A1" t="str">
            <v>RECORD FUEL  GSE JAS GH FROM SPBU APRON</v>
          </cell>
        </row>
        <row r="2">
          <cell r="A2" t="str">
            <v>MOUNTH JANUARY   2016</v>
          </cell>
        </row>
        <row r="5">
          <cell r="A5" t="str">
            <v>NO</v>
          </cell>
          <cell r="B5" t="str">
            <v>UNIT</v>
          </cell>
          <cell r="C5" t="str">
            <v>NO ASET</v>
          </cell>
          <cell r="D5" t="str">
            <v>NO ASET</v>
          </cell>
          <cell r="E5" t="str">
            <v>DATE</v>
          </cell>
        </row>
        <row r="6">
          <cell r="C6" t="str">
            <v>BARU</v>
          </cell>
          <cell r="D6" t="str">
            <v>LAMA</v>
          </cell>
          <cell r="E6">
            <v>1</v>
          </cell>
          <cell r="G6">
            <v>3</v>
          </cell>
          <cell r="I6">
            <v>5</v>
          </cell>
          <cell r="K6">
            <v>7</v>
          </cell>
          <cell r="M6">
            <v>9</v>
          </cell>
          <cell r="O6">
            <v>11</v>
          </cell>
          <cell r="Q6">
            <v>13</v>
          </cell>
          <cell r="S6">
            <v>15</v>
          </cell>
          <cell r="U6">
            <v>17</v>
          </cell>
          <cell r="W6">
            <v>19</v>
          </cell>
          <cell r="Y6">
            <v>21</v>
          </cell>
          <cell r="AA6">
            <v>23</v>
          </cell>
          <cell r="AC6">
            <v>25</v>
          </cell>
          <cell r="AE6">
            <v>27</v>
          </cell>
          <cell r="AG6">
            <v>29</v>
          </cell>
          <cell r="AI6">
            <v>31</v>
          </cell>
          <cell r="AJ6" t="str">
            <v>TOTAL</v>
          </cell>
        </row>
        <row r="7">
          <cell r="A7">
            <v>1</v>
          </cell>
          <cell r="B7" t="str">
            <v>HI LOADER</v>
          </cell>
          <cell r="C7" t="str">
            <v>01/0001</v>
          </cell>
          <cell r="D7" t="str">
            <v>0'1013</v>
          </cell>
        </row>
        <row r="8">
          <cell r="A8">
            <v>2</v>
          </cell>
          <cell r="B8" t="str">
            <v>MAIN DECK LOADER</v>
          </cell>
          <cell r="C8" t="str">
            <v>01/0003</v>
          </cell>
          <cell r="D8" t="str">
            <v>0'1014</v>
          </cell>
        </row>
        <row r="9">
          <cell r="A9">
            <v>3</v>
          </cell>
          <cell r="B9" t="str">
            <v>COMMANDER</v>
          </cell>
          <cell r="C9" t="str">
            <v>01/0004</v>
          </cell>
          <cell r="D9">
            <v>117</v>
          </cell>
        </row>
        <row r="10">
          <cell r="B10" t="str">
            <v>COMMANDER</v>
          </cell>
          <cell r="D10" t="str">
            <v>01021</v>
          </cell>
        </row>
        <row r="11">
          <cell r="A11">
            <v>4</v>
          </cell>
          <cell r="B11" t="str">
            <v>COMMANDER</v>
          </cell>
          <cell r="C11" t="str">
            <v>01/0005</v>
          </cell>
          <cell r="D11">
            <v>123</v>
          </cell>
        </row>
        <row r="12">
          <cell r="A12">
            <v>5</v>
          </cell>
          <cell r="B12" t="str">
            <v>COMMANDER</v>
          </cell>
          <cell r="C12" t="str">
            <v>01/0006</v>
          </cell>
          <cell r="D12">
            <v>124</v>
          </cell>
        </row>
        <row r="13">
          <cell r="A13">
            <v>6</v>
          </cell>
          <cell r="B13" t="str">
            <v>AIR MAREL</v>
          </cell>
          <cell r="C13" t="str">
            <v>01/0007</v>
          </cell>
          <cell r="D13" t="str">
            <v>01034</v>
          </cell>
        </row>
        <row r="14">
          <cell r="A14">
            <v>7</v>
          </cell>
          <cell r="B14" t="str">
            <v>AIR MAREL</v>
          </cell>
          <cell r="C14" t="str">
            <v>01/0008</v>
          </cell>
          <cell r="D14" t="str">
            <v>01035</v>
          </cell>
        </row>
        <row r="15">
          <cell r="B15" t="str">
            <v>T L D</v>
          </cell>
          <cell r="D15">
            <v>1039</v>
          </cell>
        </row>
        <row r="16">
          <cell r="A16">
            <v>8</v>
          </cell>
          <cell r="B16" t="str">
            <v>BELT LOADER</v>
          </cell>
          <cell r="C16" t="str">
            <v>01/0009</v>
          </cell>
          <cell r="D16" t="str">
            <v>02015</v>
          </cell>
        </row>
        <row r="17">
          <cell r="A17">
            <v>9</v>
          </cell>
          <cell r="B17" t="str">
            <v>BELT LOADER</v>
          </cell>
          <cell r="C17" t="str">
            <v>02/0001</v>
          </cell>
          <cell r="D17" t="str">
            <v>02016</v>
          </cell>
        </row>
        <row r="18">
          <cell r="A18">
            <v>10</v>
          </cell>
          <cell r="B18" t="str">
            <v>BELT LOADER</v>
          </cell>
          <cell r="C18" t="str">
            <v>02/0002</v>
          </cell>
          <cell r="D18" t="str">
            <v>02021</v>
          </cell>
        </row>
        <row r="19">
          <cell r="A19">
            <v>11</v>
          </cell>
          <cell r="B19" t="str">
            <v>BELT LOADER</v>
          </cell>
          <cell r="C19" t="str">
            <v>02/0003</v>
          </cell>
          <cell r="D19" t="str">
            <v>02025</v>
          </cell>
        </row>
        <row r="20">
          <cell r="B20" t="str">
            <v>BELT LOADER</v>
          </cell>
          <cell r="D20" t="str">
            <v>02027</v>
          </cell>
        </row>
        <row r="21">
          <cell r="A21">
            <v>12</v>
          </cell>
          <cell r="B21" t="str">
            <v>BELT LOADER</v>
          </cell>
          <cell r="D21">
            <v>92030</v>
          </cell>
        </row>
        <row r="22">
          <cell r="A22">
            <v>13</v>
          </cell>
          <cell r="B22" t="str">
            <v>BELT LOADER</v>
          </cell>
          <cell r="C22" t="str">
            <v>SUB/0005</v>
          </cell>
          <cell r="D22">
            <v>92042</v>
          </cell>
        </row>
        <row r="23">
          <cell r="A23">
            <v>14</v>
          </cell>
          <cell r="B23" t="str">
            <v>BELT LOADER</v>
          </cell>
          <cell r="D23">
            <v>92043</v>
          </cell>
        </row>
        <row r="24">
          <cell r="A24">
            <v>15</v>
          </cell>
          <cell r="B24" t="str">
            <v>BELT LOADER</v>
          </cell>
          <cell r="D24">
            <v>92044</v>
          </cell>
        </row>
        <row r="25">
          <cell r="A25">
            <v>16</v>
          </cell>
          <cell r="B25" t="str">
            <v>BELT LOADER</v>
          </cell>
          <cell r="D25">
            <v>92058</v>
          </cell>
        </row>
        <row r="26">
          <cell r="A26">
            <v>17</v>
          </cell>
          <cell r="B26" t="str">
            <v>BELT LOADER</v>
          </cell>
          <cell r="D26">
            <v>92059</v>
          </cell>
        </row>
        <row r="27">
          <cell r="A27">
            <v>18</v>
          </cell>
          <cell r="B27" t="str">
            <v>BELT LOADER</v>
          </cell>
          <cell r="C27" t="str">
            <v>02/0009</v>
          </cell>
          <cell r="D27">
            <v>92066</v>
          </cell>
        </row>
        <row r="28">
          <cell r="A28">
            <v>19</v>
          </cell>
          <cell r="B28" t="str">
            <v>BELT LOADER</v>
          </cell>
          <cell r="C28" t="str">
            <v>71/0001</v>
          </cell>
          <cell r="D28">
            <v>92067</v>
          </cell>
        </row>
        <row r="29">
          <cell r="A29">
            <v>20</v>
          </cell>
          <cell r="B29" t="str">
            <v>BELT LOADER</v>
          </cell>
          <cell r="C29" t="str">
            <v>03/0001</v>
          </cell>
          <cell r="D29">
            <v>92068</v>
          </cell>
        </row>
        <row r="30">
          <cell r="B30" t="str">
            <v>BELT LOADER</v>
          </cell>
          <cell r="D30">
            <v>92077</v>
          </cell>
        </row>
        <row r="31">
          <cell r="B31" t="str">
            <v>BELT LOADER</v>
          </cell>
          <cell r="D31">
            <v>92078</v>
          </cell>
        </row>
        <row r="32">
          <cell r="A32">
            <v>21</v>
          </cell>
        </row>
        <row r="33">
          <cell r="A33">
            <v>22</v>
          </cell>
        </row>
        <row r="34">
          <cell r="A34">
            <v>23</v>
          </cell>
        </row>
        <row r="35">
          <cell r="A35">
            <v>24</v>
          </cell>
        </row>
        <row r="36">
          <cell r="A36">
            <v>25</v>
          </cell>
          <cell r="B36" t="str">
            <v>TRACTOR 20</v>
          </cell>
          <cell r="C36" t="str">
            <v>03/0019</v>
          </cell>
          <cell r="D36" t="str">
            <v>03012</v>
          </cell>
        </row>
        <row r="37">
          <cell r="A37">
            <v>26</v>
          </cell>
          <cell r="B37" t="str">
            <v>TRACTOR 20</v>
          </cell>
          <cell r="C37" t="str">
            <v>03/0020</v>
          </cell>
          <cell r="D37" t="str">
            <v>03025</v>
          </cell>
        </row>
        <row r="38">
          <cell r="A38">
            <v>27</v>
          </cell>
          <cell r="B38" t="str">
            <v>TRACTOR 20</v>
          </cell>
          <cell r="C38" t="str">
            <v>03/0021</v>
          </cell>
          <cell r="D38" t="str">
            <v>03001</v>
          </cell>
        </row>
        <row r="39">
          <cell r="A39">
            <v>28</v>
          </cell>
          <cell r="B39" t="str">
            <v>TRACTOR 20</v>
          </cell>
          <cell r="C39" t="str">
            <v>03/0022</v>
          </cell>
          <cell r="D39" t="str">
            <v>03006</v>
          </cell>
        </row>
        <row r="40">
          <cell r="A40">
            <v>29</v>
          </cell>
          <cell r="B40" t="str">
            <v>TRACTOR 20</v>
          </cell>
          <cell r="C40" t="str">
            <v>03/0023</v>
          </cell>
          <cell r="D40" t="str">
            <v>03021</v>
          </cell>
        </row>
        <row r="41">
          <cell r="A41">
            <v>30</v>
          </cell>
          <cell r="B41" t="str">
            <v>TRACTOR 20</v>
          </cell>
          <cell r="C41" t="str">
            <v>03/0004</v>
          </cell>
          <cell r="D41" t="str">
            <v>03029</v>
          </cell>
        </row>
        <row r="42">
          <cell r="A42">
            <v>31</v>
          </cell>
          <cell r="B42" t="str">
            <v>TRACTOR 20</v>
          </cell>
          <cell r="C42" t="str">
            <v>03/0005</v>
          </cell>
          <cell r="D42" t="str">
            <v>03032</v>
          </cell>
        </row>
        <row r="43">
          <cell r="A43">
            <v>32</v>
          </cell>
          <cell r="B43" t="str">
            <v>TRACTOR 20</v>
          </cell>
          <cell r="C43" t="str">
            <v>03/0006</v>
          </cell>
          <cell r="D43" t="str">
            <v>03046</v>
          </cell>
        </row>
        <row r="44">
          <cell r="A44">
            <v>33</v>
          </cell>
          <cell r="B44" t="str">
            <v>TRACTOR 20</v>
          </cell>
          <cell r="C44" t="str">
            <v>03/0007</v>
          </cell>
          <cell r="D44" t="str">
            <v>03047</v>
          </cell>
        </row>
        <row r="45">
          <cell r="A45">
            <v>34</v>
          </cell>
          <cell r="B45" t="str">
            <v>TRACTOR 20</v>
          </cell>
          <cell r="C45" t="str">
            <v>03/0008</v>
          </cell>
          <cell r="D45" t="str">
            <v>03048</v>
          </cell>
        </row>
        <row r="46">
          <cell r="A46">
            <v>35</v>
          </cell>
          <cell r="B46" t="str">
            <v>TRACTOR 20</v>
          </cell>
          <cell r="C46" t="str">
            <v>03/0009</v>
          </cell>
          <cell r="D46" t="str">
            <v>03050</v>
          </cell>
        </row>
        <row r="47">
          <cell r="A47">
            <v>36</v>
          </cell>
          <cell r="B47" t="str">
            <v>TRACTOR 20</v>
          </cell>
          <cell r="C47" t="str">
            <v>03/0010</v>
          </cell>
          <cell r="D47" t="str">
            <v>03051</v>
          </cell>
        </row>
        <row r="48">
          <cell r="A48">
            <v>37</v>
          </cell>
          <cell r="B48" t="str">
            <v>TRACTOR 20</v>
          </cell>
          <cell r="C48" t="str">
            <v>03/0011</v>
          </cell>
          <cell r="D48" t="str">
            <v>03052</v>
          </cell>
        </row>
        <row r="49">
          <cell r="A49">
            <v>38</v>
          </cell>
          <cell r="B49" t="str">
            <v>TRACTOR 20</v>
          </cell>
          <cell r="C49" t="str">
            <v>03/0012</v>
          </cell>
          <cell r="D49" t="str">
            <v>03054</v>
          </cell>
        </row>
        <row r="50">
          <cell r="A50">
            <v>39</v>
          </cell>
          <cell r="B50" t="str">
            <v>TRACTOR 20</v>
          </cell>
          <cell r="C50" t="str">
            <v>03/0013</v>
          </cell>
          <cell r="D50" t="str">
            <v>03058</v>
          </cell>
        </row>
        <row r="51">
          <cell r="A51">
            <v>40</v>
          </cell>
          <cell r="B51" t="str">
            <v>TRACTOR 20</v>
          </cell>
          <cell r="C51" t="str">
            <v>03/0014</v>
          </cell>
          <cell r="D51" t="str">
            <v>03059</v>
          </cell>
        </row>
        <row r="52">
          <cell r="A52">
            <v>41</v>
          </cell>
          <cell r="B52" t="str">
            <v>TRACTOR 20</v>
          </cell>
          <cell r="C52" t="str">
            <v>04/0001</v>
          </cell>
          <cell r="D52" t="str">
            <v>03043</v>
          </cell>
        </row>
        <row r="53">
          <cell r="A53">
            <v>42</v>
          </cell>
          <cell r="B53" t="str">
            <v>TRACTOR 20</v>
          </cell>
          <cell r="D53" t="str">
            <v>03045</v>
          </cell>
        </row>
        <row r="54">
          <cell r="A54">
            <v>43</v>
          </cell>
          <cell r="B54" t="str">
            <v>TRACTOR 20</v>
          </cell>
          <cell r="C54" t="str">
            <v>04/0003</v>
          </cell>
          <cell r="D54">
            <v>14022</v>
          </cell>
        </row>
        <row r="55">
          <cell r="A55">
            <v>44</v>
          </cell>
          <cell r="B55" t="str">
            <v>TRACTOR 20</v>
          </cell>
          <cell r="C55" t="str">
            <v>04/0004</v>
          </cell>
          <cell r="D55">
            <v>14023</v>
          </cell>
        </row>
        <row r="56">
          <cell r="A56">
            <v>45</v>
          </cell>
          <cell r="B56" t="str">
            <v>TRACTOR 20</v>
          </cell>
          <cell r="C56" t="str">
            <v>04/0005</v>
          </cell>
          <cell r="D56">
            <v>14024</v>
          </cell>
        </row>
        <row r="57">
          <cell r="A57">
            <v>46</v>
          </cell>
        </row>
        <row r="58">
          <cell r="A58">
            <v>47</v>
          </cell>
        </row>
        <row r="59">
          <cell r="A59">
            <v>48</v>
          </cell>
        </row>
        <row r="60">
          <cell r="A60">
            <v>49</v>
          </cell>
        </row>
        <row r="61">
          <cell r="A61">
            <v>50</v>
          </cell>
          <cell r="B61" t="str">
            <v>PUSH BACK TRACTOR</v>
          </cell>
          <cell r="D61">
            <v>412</v>
          </cell>
        </row>
        <row r="62">
          <cell r="A62">
            <v>51</v>
          </cell>
          <cell r="B62" t="str">
            <v>PUSH BACK TRACTOR</v>
          </cell>
          <cell r="C62" t="str">
            <v>05/0001</v>
          </cell>
          <cell r="D62">
            <v>414</v>
          </cell>
        </row>
        <row r="63">
          <cell r="A63">
            <v>52</v>
          </cell>
          <cell r="B63" t="str">
            <v>PUSH BACK TRACTOR</v>
          </cell>
          <cell r="C63" t="str">
            <v>05/0002</v>
          </cell>
          <cell r="D63" t="str">
            <v>04008</v>
          </cell>
        </row>
        <row r="64">
          <cell r="A64">
            <v>53</v>
          </cell>
          <cell r="B64" t="str">
            <v>PUSH BACK TRACTOR</v>
          </cell>
          <cell r="C64" t="str">
            <v>05/0003</v>
          </cell>
          <cell r="D64">
            <v>424</v>
          </cell>
        </row>
        <row r="65">
          <cell r="A65">
            <v>54</v>
          </cell>
          <cell r="B65" t="str">
            <v>PUSH BACK TRACTOR</v>
          </cell>
          <cell r="C65" t="str">
            <v>05/0015</v>
          </cell>
          <cell r="D65" t="str">
            <v>04031</v>
          </cell>
        </row>
        <row r="66">
          <cell r="A66">
            <v>55</v>
          </cell>
          <cell r="B66" t="str">
            <v>PUSH BACK TRACTOR</v>
          </cell>
          <cell r="C66" t="str">
            <v>05/0004</v>
          </cell>
          <cell r="D66" t="str">
            <v>04032</v>
          </cell>
        </row>
        <row r="67">
          <cell r="A67">
            <v>56</v>
          </cell>
          <cell r="B67" t="str">
            <v>TRACTOR 45</v>
          </cell>
          <cell r="D67" t="str">
            <v>04033</v>
          </cell>
        </row>
        <row r="68">
          <cell r="A68">
            <v>57</v>
          </cell>
          <cell r="B68" t="str">
            <v>PASSENGERS STEP</v>
          </cell>
          <cell r="C68" t="str">
            <v>06/0001</v>
          </cell>
          <cell r="D68">
            <v>502</v>
          </cell>
        </row>
        <row r="69">
          <cell r="A69">
            <v>58</v>
          </cell>
          <cell r="B69" t="str">
            <v>PASSENGERS STEP</v>
          </cell>
          <cell r="D69">
            <v>512</v>
          </cell>
        </row>
        <row r="70">
          <cell r="A70">
            <v>59</v>
          </cell>
          <cell r="B70" t="str">
            <v>PASSENGERS STEP</v>
          </cell>
          <cell r="C70" t="str">
            <v>06/0004</v>
          </cell>
          <cell r="D70">
            <v>513</v>
          </cell>
        </row>
        <row r="71">
          <cell r="A71">
            <v>60</v>
          </cell>
          <cell r="B71" t="str">
            <v>PASSENGERS STEP</v>
          </cell>
          <cell r="C71" t="str">
            <v>06/0005</v>
          </cell>
          <cell r="D71">
            <v>515</v>
          </cell>
        </row>
        <row r="72">
          <cell r="A72">
            <v>61</v>
          </cell>
          <cell r="B72" t="str">
            <v>PASSENGERS STEP</v>
          </cell>
          <cell r="D72" t="str">
            <v>05019</v>
          </cell>
        </row>
        <row r="73">
          <cell r="A73">
            <v>62</v>
          </cell>
          <cell r="B73" t="str">
            <v>APRON BUS</v>
          </cell>
          <cell r="D73" t="str">
            <v>06014</v>
          </cell>
        </row>
        <row r="74">
          <cell r="A74">
            <v>63</v>
          </cell>
          <cell r="B74" t="str">
            <v>APRON BUS</v>
          </cell>
          <cell r="D74" t="str">
            <v>AE 7056 UB</v>
          </cell>
        </row>
        <row r="75">
          <cell r="A75">
            <v>64</v>
          </cell>
          <cell r="B75" t="str">
            <v>APRON BUS</v>
          </cell>
          <cell r="D75" t="str">
            <v>AE 7294 UB</v>
          </cell>
        </row>
        <row r="76">
          <cell r="A76">
            <v>65</v>
          </cell>
          <cell r="B76" t="str">
            <v>NEW APRON BUS</v>
          </cell>
          <cell r="D76" t="str">
            <v>DK 9014 FA</v>
          </cell>
        </row>
        <row r="77">
          <cell r="A77">
            <v>66</v>
          </cell>
          <cell r="B77" t="str">
            <v>FUEL TRUCK</v>
          </cell>
          <cell r="D77">
            <v>17002</v>
          </cell>
        </row>
        <row r="78">
          <cell r="A78">
            <v>67</v>
          </cell>
          <cell r="B78" t="str">
            <v>IPL</v>
          </cell>
          <cell r="D78">
            <v>37001</v>
          </cell>
        </row>
        <row r="79">
          <cell r="D79" t="str">
            <v>TOTAL</v>
          </cell>
        </row>
        <row r="81">
          <cell r="B81" t="str">
            <v>Refuel Harian + Pengisian Drum</v>
          </cell>
        </row>
        <row r="82">
          <cell r="B82" t="str">
            <v>Refuel HL dari Drum</v>
          </cell>
        </row>
        <row r="84">
          <cell r="B84" t="str">
            <v>TOTAL RH + HL</v>
          </cell>
        </row>
      </sheetData>
      <sheetData sheetId="1">
        <row r="73">
          <cell r="AJ73">
            <v>16454</v>
          </cell>
        </row>
      </sheetData>
      <sheetData sheetId="2">
        <row r="1">
          <cell r="A1" t="str">
            <v>RECORD FUEL  GSE JAS GH FROM SPBU APRON</v>
          </cell>
        </row>
        <row r="2">
          <cell r="A2" t="str">
            <v>MOUNTH APRIL   2016</v>
          </cell>
        </row>
        <row r="5">
          <cell r="A5" t="str">
            <v>NO</v>
          </cell>
          <cell r="B5" t="str">
            <v>UNIT</v>
          </cell>
          <cell r="C5" t="str">
            <v>NO ASET</v>
          </cell>
          <cell r="D5" t="str">
            <v>NO ASET</v>
          </cell>
          <cell r="E5" t="str">
            <v>DATE</v>
          </cell>
        </row>
        <row r="6">
          <cell r="C6" t="str">
            <v>BARU</v>
          </cell>
          <cell r="D6" t="str">
            <v>LAMA</v>
          </cell>
          <cell r="E6">
            <v>2</v>
          </cell>
          <cell r="G6">
            <v>4</v>
          </cell>
          <cell r="I6">
            <v>6</v>
          </cell>
          <cell r="K6">
            <v>8</v>
          </cell>
          <cell r="M6">
            <v>10</v>
          </cell>
          <cell r="O6">
            <v>12</v>
          </cell>
          <cell r="Q6">
            <v>14</v>
          </cell>
          <cell r="S6">
            <v>16</v>
          </cell>
          <cell r="U6">
            <v>18</v>
          </cell>
          <cell r="W6">
            <v>20</v>
          </cell>
          <cell r="Y6">
            <v>22</v>
          </cell>
          <cell r="AA6">
            <v>23</v>
          </cell>
          <cell r="AC6">
            <v>25</v>
          </cell>
          <cell r="AE6">
            <v>27</v>
          </cell>
          <cell r="AG6">
            <v>29</v>
          </cell>
          <cell r="AI6">
            <v>30</v>
          </cell>
          <cell r="AJ6" t="str">
            <v>TOTAL</v>
          </cell>
        </row>
        <row r="7">
          <cell r="A7">
            <v>1</v>
          </cell>
          <cell r="B7" t="str">
            <v>HI LOADER</v>
          </cell>
          <cell r="C7" t="str">
            <v>01/0001</v>
          </cell>
          <cell r="D7" t="str">
            <v>0'1013</v>
          </cell>
        </row>
        <row r="8">
          <cell r="A8">
            <v>2</v>
          </cell>
          <cell r="B8" t="str">
            <v>MAIN DECK LOADER</v>
          </cell>
          <cell r="C8" t="str">
            <v>01/0003</v>
          </cell>
          <cell r="D8" t="str">
            <v>0'1014</v>
          </cell>
        </row>
        <row r="9">
          <cell r="A9">
            <v>3</v>
          </cell>
          <cell r="B9" t="str">
            <v>COMMANDER</v>
          </cell>
          <cell r="C9" t="str">
            <v>01/0004</v>
          </cell>
          <cell r="D9">
            <v>117</v>
          </cell>
        </row>
        <row r="10">
          <cell r="A10">
            <v>4</v>
          </cell>
          <cell r="D10" t="str">
            <v>01021</v>
          </cell>
        </row>
        <row r="11">
          <cell r="A11">
            <v>5</v>
          </cell>
          <cell r="B11" t="str">
            <v>COMMANDER</v>
          </cell>
          <cell r="C11" t="str">
            <v>01/0005</v>
          </cell>
          <cell r="D11">
            <v>123</v>
          </cell>
        </row>
        <row r="12">
          <cell r="A12">
            <v>6</v>
          </cell>
          <cell r="B12" t="str">
            <v>COMMANDER</v>
          </cell>
          <cell r="C12" t="str">
            <v>01/0006</v>
          </cell>
          <cell r="D12">
            <v>124</v>
          </cell>
        </row>
        <row r="13">
          <cell r="A13">
            <v>7</v>
          </cell>
          <cell r="B13" t="str">
            <v>AIR MAREL</v>
          </cell>
          <cell r="C13" t="str">
            <v>01/0007</v>
          </cell>
          <cell r="D13" t="str">
            <v>01034</v>
          </cell>
        </row>
        <row r="14">
          <cell r="A14">
            <v>8</v>
          </cell>
          <cell r="B14" t="str">
            <v>AIR MAREL</v>
          </cell>
          <cell r="C14" t="str">
            <v>01/0008</v>
          </cell>
          <cell r="D14" t="str">
            <v>01035</v>
          </cell>
        </row>
        <row r="15">
          <cell r="A15">
            <v>9</v>
          </cell>
          <cell r="B15" t="str">
            <v>T L D</v>
          </cell>
          <cell r="D15" t="str">
            <v>01039</v>
          </cell>
        </row>
        <row r="16">
          <cell r="A16">
            <v>10</v>
          </cell>
          <cell r="B16" t="str">
            <v>BELT LOADER</v>
          </cell>
          <cell r="C16" t="str">
            <v>01/0009</v>
          </cell>
          <cell r="D16" t="str">
            <v>02015</v>
          </cell>
        </row>
        <row r="17">
          <cell r="A17">
            <v>11</v>
          </cell>
          <cell r="B17" t="str">
            <v>BELT LOADER</v>
          </cell>
          <cell r="C17" t="str">
            <v>02/0001</v>
          </cell>
          <cell r="D17" t="str">
            <v>02016</v>
          </cell>
        </row>
        <row r="18">
          <cell r="A18">
            <v>12</v>
          </cell>
          <cell r="B18" t="str">
            <v>BELT LOADER</v>
          </cell>
          <cell r="C18" t="str">
            <v>02/0002</v>
          </cell>
          <cell r="D18" t="str">
            <v>02021</v>
          </cell>
        </row>
        <row r="19">
          <cell r="A19">
            <v>13</v>
          </cell>
          <cell r="B19" t="str">
            <v>BELT LOADER</v>
          </cell>
          <cell r="C19" t="str">
            <v>02/0003</v>
          </cell>
          <cell r="D19" t="str">
            <v>02025</v>
          </cell>
        </row>
        <row r="20">
          <cell r="A20">
            <v>14</v>
          </cell>
          <cell r="B20" t="str">
            <v>BELT LOADER</v>
          </cell>
          <cell r="D20" t="str">
            <v>02027</v>
          </cell>
        </row>
        <row r="21">
          <cell r="B21" t="str">
            <v>BELT LOADER</v>
          </cell>
          <cell r="D21" t="str">
            <v>02028</v>
          </cell>
        </row>
        <row r="22">
          <cell r="A22">
            <v>15</v>
          </cell>
          <cell r="B22" t="str">
            <v>BELT LOADER</v>
          </cell>
          <cell r="D22">
            <v>92030</v>
          </cell>
        </row>
        <row r="23">
          <cell r="A23">
            <v>16</v>
          </cell>
          <cell r="B23" t="str">
            <v>BELT LOADER</v>
          </cell>
          <cell r="D23">
            <v>92042</v>
          </cell>
        </row>
        <row r="24">
          <cell r="B24" t="str">
            <v>BELT LOADER</v>
          </cell>
          <cell r="D24">
            <v>92043</v>
          </cell>
        </row>
        <row r="25">
          <cell r="A25">
            <v>17</v>
          </cell>
          <cell r="D25">
            <v>92044</v>
          </cell>
        </row>
        <row r="26">
          <cell r="A26">
            <v>18</v>
          </cell>
          <cell r="B26" t="str">
            <v>BELT LOADER</v>
          </cell>
          <cell r="D26">
            <v>92058</v>
          </cell>
        </row>
        <row r="27">
          <cell r="A27">
            <v>19</v>
          </cell>
          <cell r="B27" t="str">
            <v>BELT LOADER</v>
          </cell>
          <cell r="D27">
            <v>92059</v>
          </cell>
        </row>
        <row r="28">
          <cell r="A28">
            <v>20</v>
          </cell>
          <cell r="B28" t="str">
            <v>BELT LOADER</v>
          </cell>
          <cell r="C28" t="str">
            <v>02/0009</v>
          </cell>
          <cell r="D28">
            <v>92066</v>
          </cell>
        </row>
        <row r="29">
          <cell r="A29">
            <v>21</v>
          </cell>
          <cell r="B29" t="str">
            <v>BELT LOADER</v>
          </cell>
          <cell r="C29" t="str">
            <v>71/0001</v>
          </cell>
          <cell r="D29">
            <v>92067</v>
          </cell>
        </row>
        <row r="30">
          <cell r="A30">
            <v>22</v>
          </cell>
          <cell r="B30" t="str">
            <v>BELT LOADER</v>
          </cell>
          <cell r="D30">
            <v>92068</v>
          </cell>
        </row>
        <row r="31">
          <cell r="A31">
            <v>23</v>
          </cell>
          <cell r="B31" t="str">
            <v>BELT LOADER</v>
          </cell>
          <cell r="C31" t="str">
            <v>03/0001</v>
          </cell>
          <cell r="D31">
            <v>92077</v>
          </cell>
        </row>
        <row r="32">
          <cell r="A32">
            <v>24</v>
          </cell>
          <cell r="B32" t="str">
            <v>BELT LOADER</v>
          </cell>
          <cell r="D32">
            <v>92078</v>
          </cell>
        </row>
        <row r="33">
          <cell r="A33">
            <v>25</v>
          </cell>
          <cell r="B33" t="str">
            <v>TRACTOR 20</v>
          </cell>
          <cell r="C33" t="str">
            <v>03/0019</v>
          </cell>
          <cell r="D33" t="str">
            <v>03012</v>
          </cell>
        </row>
        <row r="34">
          <cell r="A34">
            <v>26</v>
          </cell>
          <cell r="B34" t="str">
            <v>TRACTOR 20</v>
          </cell>
          <cell r="C34" t="str">
            <v>03/0020</v>
          </cell>
          <cell r="D34" t="str">
            <v>03025</v>
          </cell>
        </row>
        <row r="35">
          <cell r="A35">
            <v>27</v>
          </cell>
          <cell r="B35" t="str">
            <v>TRACTOR 20</v>
          </cell>
          <cell r="C35" t="str">
            <v>03/0021</v>
          </cell>
          <cell r="D35" t="str">
            <v>03001</v>
          </cell>
        </row>
        <row r="36">
          <cell r="A36">
            <v>28</v>
          </cell>
          <cell r="B36" t="str">
            <v>TRACTOR 20</v>
          </cell>
          <cell r="C36" t="str">
            <v>03/0022</v>
          </cell>
          <cell r="D36" t="str">
            <v>03006</v>
          </cell>
        </row>
        <row r="37">
          <cell r="A37">
            <v>29</v>
          </cell>
          <cell r="B37" t="str">
            <v>TRACTOR 20</v>
          </cell>
          <cell r="C37" t="str">
            <v>03/0023</v>
          </cell>
          <cell r="D37" t="str">
            <v>03021</v>
          </cell>
        </row>
        <row r="38">
          <cell r="A38">
            <v>30</v>
          </cell>
          <cell r="B38" t="str">
            <v>TRACTOR 20</v>
          </cell>
          <cell r="C38" t="str">
            <v>03/0004</v>
          </cell>
          <cell r="D38" t="str">
            <v>03029</v>
          </cell>
        </row>
        <row r="39">
          <cell r="A39">
            <v>31</v>
          </cell>
          <cell r="B39" t="str">
            <v>TRACTOR 20</v>
          </cell>
          <cell r="C39" t="str">
            <v>03/0005</v>
          </cell>
          <cell r="D39" t="str">
            <v>03032</v>
          </cell>
        </row>
        <row r="40">
          <cell r="A40">
            <v>32</v>
          </cell>
          <cell r="B40" t="str">
            <v>TRACTOR 20</v>
          </cell>
          <cell r="C40" t="str">
            <v>03/0006</v>
          </cell>
          <cell r="D40" t="str">
            <v>03046</v>
          </cell>
        </row>
        <row r="41">
          <cell r="A41">
            <v>33</v>
          </cell>
          <cell r="B41" t="str">
            <v>TRACTOR 20</v>
          </cell>
          <cell r="C41" t="str">
            <v>03/0007</v>
          </cell>
          <cell r="D41" t="str">
            <v>03047</v>
          </cell>
        </row>
        <row r="42">
          <cell r="A42">
            <v>34</v>
          </cell>
          <cell r="B42" t="str">
            <v>TRACTOR 20</v>
          </cell>
          <cell r="C42" t="str">
            <v>03/0008</v>
          </cell>
          <cell r="D42" t="str">
            <v>03048</v>
          </cell>
        </row>
        <row r="43">
          <cell r="A43">
            <v>35</v>
          </cell>
          <cell r="B43" t="str">
            <v>TRACTOR 20</v>
          </cell>
          <cell r="C43" t="str">
            <v>03/0009</v>
          </cell>
          <cell r="D43" t="str">
            <v>03050</v>
          </cell>
        </row>
        <row r="44">
          <cell r="A44">
            <v>36</v>
          </cell>
          <cell r="B44" t="str">
            <v>TRACTOR 20</v>
          </cell>
          <cell r="C44" t="str">
            <v>03/0010</v>
          </cell>
          <cell r="D44" t="str">
            <v>03051</v>
          </cell>
        </row>
        <row r="45">
          <cell r="A45">
            <v>37</v>
          </cell>
          <cell r="B45" t="str">
            <v>TRACTOR 20</v>
          </cell>
          <cell r="C45" t="str">
            <v>03/0011</v>
          </cell>
          <cell r="D45" t="str">
            <v>03052</v>
          </cell>
        </row>
        <row r="46">
          <cell r="A46">
            <v>38</v>
          </cell>
          <cell r="B46" t="str">
            <v>TRACTOR 20</v>
          </cell>
          <cell r="C46" t="str">
            <v>03/0012</v>
          </cell>
          <cell r="D46" t="str">
            <v>03054</v>
          </cell>
        </row>
        <row r="47">
          <cell r="A47">
            <v>39</v>
          </cell>
          <cell r="B47" t="str">
            <v>TRACTOR 20</v>
          </cell>
          <cell r="C47" t="str">
            <v>03/0013</v>
          </cell>
          <cell r="D47" t="str">
            <v>03058</v>
          </cell>
        </row>
        <row r="48">
          <cell r="A48">
            <v>40</v>
          </cell>
          <cell r="B48" t="str">
            <v>TRACTOR 20</v>
          </cell>
          <cell r="C48" t="str">
            <v>03/0014</v>
          </cell>
          <cell r="D48" t="str">
            <v>03059</v>
          </cell>
        </row>
        <row r="49">
          <cell r="A49">
            <v>41</v>
          </cell>
          <cell r="B49" t="str">
            <v>TRACTOR 20</v>
          </cell>
          <cell r="C49" t="str">
            <v>04/0001</v>
          </cell>
          <cell r="D49" t="str">
            <v>03043</v>
          </cell>
        </row>
        <row r="50">
          <cell r="A50">
            <v>42</v>
          </cell>
          <cell r="B50" t="str">
            <v>TRACTOR 20</v>
          </cell>
          <cell r="D50" t="str">
            <v>03045</v>
          </cell>
        </row>
        <row r="51">
          <cell r="B51" t="str">
            <v>TRACTOR 20</v>
          </cell>
          <cell r="D51" t="str">
            <v>03065</v>
          </cell>
        </row>
        <row r="52">
          <cell r="B52" t="str">
            <v>TRACTOR 20</v>
          </cell>
          <cell r="D52" t="str">
            <v>03066</v>
          </cell>
        </row>
        <row r="53">
          <cell r="A53">
            <v>43</v>
          </cell>
          <cell r="B53" t="str">
            <v>TRACTOR 20</v>
          </cell>
          <cell r="C53" t="str">
            <v>04/0003</v>
          </cell>
          <cell r="D53">
            <v>14022</v>
          </cell>
        </row>
        <row r="54">
          <cell r="A54">
            <v>44</v>
          </cell>
          <cell r="B54" t="str">
            <v>TRACTOR 20</v>
          </cell>
          <cell r="C54" t="str">
            <v>04/0004</v>
          </cell>
          <cell r="D54">
            <v>14023</v>
          </cell>
        </row>
        <row r="55">
          <cell r="A55">
            <v>45</v>
          </cell>
          <cell r="B55" t="str">
            <v>TRACTOR 20</v>
          </cell>
          <cell r="C55" t="str">
            <v>04/0005</v>
          </cell>
          <cell r="D55">
            <v>14024</v>
          </cell>
        </row>
        <row r="56">
          <cell r="A56">
            <v>46</v>
          </cell>
          <cell r="B56" t="str">
            <v>PUSH BACK TRACTOR</v>
          </cell>
          <cell r="D56">
            <v>412</v>
          </cell>
        </row>
        <row r="57">
          <cell r="A57">
            <v>47</v>
          </cell>
          <cell r="B57" t="str">
            <v>PUSH BACK TRACTOR</v>
          </cell>
          <cell r="C57" t="str">
            <v>05/0001</v>
          </cell>
          <cell r="D57">
            <v>414</v>
          </cell>
        </row>
        <row r="58">
          <cell r="A58">
            <v>48</v>
          </cell>
          <cell r="B58" t="str">
            <v>PUSH BACK TRACTOR</v>
          </cell>
          <cell r="C58" t="str">
            <v>05/0002</v>
          </cell>
          <cell r="D58" t="str">
            <v>04008</v>
          </cell>
        </row>
        <row r="59">
          <cell r="A59">
            <v>49</v>
          </cell>
          <cell r="B59" t="str">
            <v>PUSH BACK TRACTOR</v>
          </cell>
          <cell r="C59" t="str">
            <v>05/0003</v>
          </cell>
          <cell r="D59">
            <v>424</v>
          </cell>
        </row>
        <row r="60">
          <cell r="A60">
            <v>50</v>
          </cell>
          <cell r="B60" t="str">
            <v>PUSH BACK TRACTOR</v>
          </cell>
          <cell r="C60" t="str">
            <v>05/0015</v>
          </cell>
          <cell r="D60" t="str">
            <v>04031</v>
          </cell>
        </row>
        <row r="61">
          <cell r="A61">
            <v>51</v>
          </cell>
          <cell r="B61" t="str">
            <v>PUSH BACK TRACTOR</v>
          </cell>
          <cell r="C61" t="str">
            <v>05/0004</v>
          </cell>
          <cell r="D61" t="str">
            <v>04032</v>
          </cell>
        </row>
        <row r="62">
          <cell r="A62">
            <v>52</v>
          </cell>
          <cell r="B62" t="str">
            <v>TRACTOR 45</v>
          </cell>
          <cell r="D62" t="str">
            <v>04033</v>
          </cell>
        </row>
        <row r="63">
          <cell r="A63">
            <v>53</v>
          </cell>
          <cell r="B63" t="str">
            <v>PASSENGERS STEP</v>
          </cell>
          <cell r="C63" t="str">
            <v>06/0001</v>
          </cell>
          <cell r="D63">
            <v>502</v>
          </cell>
        </row>
        <row r="64">
          <cell r="A64">
            <v>54</v>
          </cell>
          <cell r="B64" t="str">
            <v>PASSENGERS STEP</v>
          </cell>
          <cell r="D64">
            <v>512</v>
          </cell>
        </row>
        <row r="65">
          <cell r="A65">
            <v>55</v>
          </cell>
          <cell r="B65" t="str">
            <v>PASSENGERS STEP</v>
          </cell>
          <cell r="C65" t="str">
            <v>06/0004</v>
          </cell>
          <cell r="D65">
            <v>513</v>
          </cell>
        </row>
        <row r="66">
          <cell r="A66">
            <v>56</v>
          </cell>
          <cell r="B66" t="str">
            <v>PASSENGERS STEP</v>
          </cell>
          <cell r="C66" t="str">
            <v>06/0005</v>
          </cell>
          <cell r="D66">
            <v>515</v>
          </cell>
        </row>
        <row r="67">
          <cell r="A67">
            <v>57</v>
          </cell>
          <cell r="B67" t="str">
            <v>PASSENGERS STEP</v>
          </cell>
          <cell r="D67" t="str">
            <v>05019</v>
          </cell>
        </row>
        <row r="68">
          <cell r="A68">
            <v>58</v>
          </cell>
          <cell r="B68" t="str">
            <v>APRON BUS</v>
          </cell>
          <cell r="D68" t="str">
            <v>06014</v>
          </cell>
        </row>
        <row r="69">
          <cell r="A69">
            <v>59</v>
          </cell>
          <cell r="B69" t="str">
            <v>APRON BUS  A</v>
          </cell>
          <cell r="D69" t="str">
            <v>BUS  A</v>
          </cell>
        </row>
        <row r="70">
          <cell r="A70">
            <v>60</v>
          </cell>
          <cell r="B70" t="str">
            <v>APRON BUS  B</v>
          </cell>
          <cell r="D70" t="str">
            <v>BUS  B</v>
          </cell>
        </row>
        <row r="71">
          <cell r="A71">
            <v>61</v>
          </cell>
          <cell r="B71" t="str">
            <v>NEW APRON BUS</v>
          </cell>
          <cell r="D71" t="str">
            <v>DK 9014 FA</v>
          </cell>
        </row>
        <row r="72">
          <cell r="A72">
            <v>62</v>
          </cell>
          <cell r="B72" t="str">
            <v>FUEL TRUCK</v>
          </cell>
          <cell r="D72">
            <v>17002</v>
          </cell>
        </row>
        <row r="73">
          <cell r="A73">
            <v>63</v>
          </cell>
          <cell r="B73" t="str">
            <v>IPL</v>
          </cell>
          <cell r="D73">
            <v>37001</v>
          </cell>
        </row>
        <row r="74">
          <cell r="A74">
            <v>64</v>
          </cell>
          <cell r="D74" t="str">
            <v>TOTAL</v>
          </cell>
        </row>
        <row r="75">
          <cell r="A75">
            <v>65</v>
          </cell>
        </row>
        <row r="76">
          <cell r="A76">
            <v>66</v>
          </cell>
        </row>
        <row r="77">
          <cell r="A77">
            <v>67</v>
          </cell>
        </row>
        <row r="78">
          <cell r="A78">
            <v>68</v>
          </cell>
        </row>
        <row r="79">
          <cell r="A79">
            <v>69</v>
          </cell>
          <cell r="B79" t="str">
            <v>Refuel Harian + Pengisian Drum</v>
          </cell>
        </row>
        <row r="80">
          <cell r="A80">
            <v>70</v>
          </cell>
          <cell r="B80" t="str">
            <v>Refuel HL dari Drum</v>
          </cell>
        </row>
        <row r="82">
          <cell r="B82" t="str">
            <v>TOTAL RH + HL</v>
          </cell>
        </row>
      </sheetData>
      <sheetData sheetId="3">
        <row r="74">
          <cell r="AJ74">
            <v>27212</v>
          </cell>
        </row>
      </sheetData>
      <sheetData sheetId="4">
        <row r="74">
          <cell r="AJ74">
            <v>25255</v>
          </cell>
        </row>
      </sheetData>
      <sheetData sheetId="5">
        <row r="74">
          <cell r="AJ74">
            <v>25635</v>
          </cell>
        </row>
      </sheetData>
      <sheetData sheetId="6">
        <row r="77">
          <cell r="AJ77">
            <v>26344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Perhitungan menu nas"/>
      <sheetName val="Hasil perhit menu nas"/>
      <sheetName val="Perhit menu expat"/>
      <sheetName val="Hasil perhit menu expat"/>
      <sheetName val="GDSK"/>
      <sheetName val="GDSK 2"/>
    </sheetNames>
    <sheetDataSet>
      <sheetData sheetId="0">
        <row r="6">
          <cell r="B6" t="str">
            <v>Nasi putih</v>
          </cell>
          <cell r="C6" t="str">
            <v>Beras</v>
          </cell>
          <cell r="D6">
            <v>75</v>
          </cell>
          <cell r="E6">
            <v>270</v>
          </cell>
          <cell r="F6">
            <v>5.0999999999999996</v>
          </cell>
          <cell r="G6">
            <v>0.52500000000000002</v>
          </cell>
          <cell r="H6">
            <v>59.174999999999997</v>
          </cell>
          <cell r="I6">
            <v>9.75</v>
          </cell>
          <cell r="J6">
            <v>4.5</v>
          </cell>
          <cell r="K6">
            <v>105</v>
          </cell>
          <cell r="L6">
            <v>0.6</v>
          </cell>
          <cell r="M6">
            <v>0</v>
          </cell>
          <cell r="N6">
            <v>0.09</v>
          </cell>
          <cell r="O6">
            <v>0</v>
          </cell>
          <cell r="P6">
            <v>0</v>
          </cell>
          <cell r="Q6">
            <v>0</v>
          </cell>
        </row>
        <row r="7">
          <cell r="B7" t="str">
            <v>Nasi goreng</v>
          </cell>
          <cell r="C7" t="str">
            <v>Beras</v>
          </cell>
          <cell r="D7">
            <v>50</v>
          </cell>
          <cell r="E7">
            <v>180</v>
          </cell>
          <cell r="F7">
            <v>3.4</v>
          </cell>
          <cell r="G7">
            <v>0.35</v>
          </cell>
          <cell r="H7">
            <v>39.450000000000003</v>
          </cell>
          <cell r="I7">
            <v>6.5</v>
          </cell>
          <cell r="J7">
            <v>3</v>
          </cell>
          <cell r="K7">
            <v>70</v>
          </cell>
          <cell r="L7">
            <v>0.4</v>
          </cell>
          <cell r="M7">
            <v>0</v>
          </cell>
          <cell r="N7">
            <v>0.06</v>
          </cell>
          <cell r="O7">
            <v>0</v>
          </cell>
        </row>
        <row r="8">
          <cell r="C8" t="str">
            <v>Margarine</v>
          </cell>
          <cell r="D8">
            <v>5</v>
          </cell>
          <cell r="E8">
            <v>36</v>
          </cell>
          <cell r="F8">
            <v>0.03</v>
          </cell>
          <cell r="G8">
            <v>4.05</v>
          </cell>
          <cell r="H8">
            <v>0.02</v>
          </cell>
          <cell r="I8">
            <v>0.78</v>
          </cell>
          <cell r="J8">
            <v>1</v>
          </cell>
          <cell r="K8">
            <v>0.8</v>
          </cell>
          <cell r="L8">
            <v>0</v>
          </cell>
          <cell r="M8">
            <v>100</v>
          </cell>
          <cell r="N8">
            <v>0</v>
          </cell>
          <cell r="O8">
            <v>0</v>
          </cell>
        </row>
        <row r="9">
          <cell r="C9" t="str">
            <v>Sosis</v>
          </cell>
          <cell r="D9">
            <v>25</v>
          </cell>
          <cell r="E9">
            <v>113</v>
          </cell>
          <cell r="F9">
            <v>3.625</v>
          </cell>
          <cell r="G9">
            <v>10.574999999999999</v>
          </cell>
          <cell r="H9">
            <v>0.57499999999999996</v>
          </cell>
          <cell r="I9">
            <v>9.4</v>
          </cell>
          <cell r="J9">
            <v>7</v>
          </cell>
          <cell r="K9">
            <v>15.25</v>
          </cell>
          <cell r="L9">
            <v>0.27500000000000002</v>
          </cell>
          <cell r="M9">
            <v>0</v>
          </cell>
          <cell r="N9">
            <v>2.5000000000000001E-2</v>
          </cell>
          <cell r="O9">
            <v>0</v>
          </cell>
        </row>
        <row r="10">
          <cell r="C10" t="str">
            <v>Telur</v>
          </cell>
          <cell r="D10">
            <v>25</v>
          </cell>
          <cell r="E10">
            <v>36.450000000000003</v>
          </cell>
          <cell r="F10">
            <v>2.88</v>
          </cell>
          <cell r="G10">
            <v>2.5874999999999999</v>
          </cell>
          <cell r="H10">
            <v>0.1575</v>
          </cell>
          <cell r="I10">
            <v>16.649999999999999</v>
          </cell>
          <cell r="J10">
            <v>12.15</v>
          </cell>
          <cell r="K10">
            <v>40.5</v>
          </cell>
          <cell r="L10">
            <v>0.60750000000000004</v>
          </cell>
          <cell r="M10">
            <v>2025</v>
          </cell>
          <cell r="N10">
            <v>2.2499999999999999E-2</v>
          </cell>
          <cell r="O10">
            <v>0</v>
          </cell>
          <cell r="P10">
            <v>1125</v>
          </cell>
          <cell r="Q10">
            <v>0</v>
          </cell>
        </row>
        <row r="11">
          <cell r="C11" t="str">
            <v>Kecap</v>
          </cell>
          <cell r="D11">
            <v>20</v>
          </cell>
          <cell r="E11">
            <v>11.2</v>
          </cell>
          <cell r="F11">
            <v>0.8</v>
          </cell>
          <cell r="G11">
            <v>0.1</v>
          </cell>
          <cell r="H11">
            <v>1.78</v>
          </cell>
          <cell r="I11">
            <v>0.32</v>
          </cell>
          <cell r="J11">
            <v>9</v>
          </cell>
          <cell r="K11">
            <v>15</v>
          </cell>
          <cell r="L11">
            <v>0.4</v>
          </cell>
          <cell r="M11">
            <v>300</v>
          </cell>
          <cell r="N11">
            <v>1.6E-2</v>
          </cell>
          <cell r="O11">
            <v>10</v>
          </cell>
          <cell r="P11">
            <v>0</v>
          </cell>
          <cell r="Q11">
            <v>0</v>
          </cell>
        </row>
        <row r="12">
          <cell r="B12" t="str">
            <v xml:space="preserve">Nasi Goreng </v>
          </cell>
          <cell r="E12">
            <v>376.65</v>
          </cell>
          <cell r="F12">
            <v>10.734999999999999</v>
          </cell>
          <cell r="G12">
            <v>17.66</v>
          </cell>
          <cell r="H12">
            <v>41.98</v>
          </cell>
          <cell r="I12">
            <v>33.65</v>
          </cell>
          <cell r="J12">
            <v>32.15</v>
          </cell>
          <cell r="K12">
            <v>151.55000000000001</v>
          </cell>
          <cell r="L12">
            <v>1.68</v>
          </cell>
          <cell r="M12">
            <v>2425</v>
          </cell>
          <cell r="N12">
            <v>0.12</v>
          </cell>
          <cell r="O12">
            <v>10</v>
          </cell>
        </row>
        <row r="13">
          <cell r="B13" t="str">
            <v xml:space="preserve"> Nasi kuning</v>
          </cell>
          <cell r="C13" t="str">
            <v>Beras</v>
          </cell>
          <cell r="D13">
            <v>75</v>
          </cell>
          <cell r="E13">
            <v>270</v>
          </cell>
          <cell r="F13">
            <v>5.0999999999999996</v>
          </cell>
          <cell r="G13">
            <v>0.52500000000000002</v>
          </cell>
          <cell r="H13">
            <v>59.174999999999997</v>
          </cell>
          <cell r="I13">
            <v>9.75</v>
          </cell>
          <cell r="J13">
            <v>4.5</v>
          </cell>
          <cell r="K13">
            <v>105</v>
          </cell>
          <cell r="L13">
            <v>0.6</v>
          </cell>
          <cell r="M13">
            <v>0</v>
          </cell>
          <cell r="N13">
            <v>0.09</v>
          </cell>
          <cell r="O13">
            <v>0</v>
          </cell>
          <cell r="P13">
            <v>0</v>
          </cell>
          <cell r="Q13">
            <v>0</v>
          </cell>
        </row>
        <row r="14">
          <cell r="C14" t="str">
            <v>Margarin</v>
          </cell>
          <cell r="D14">
            <v>10</v>
          </cell>
          <cell r="E14">
            <v>72</v>
          </cell>
          <cell r="F14">
            <v>0.06</v>
          </cell>
          <cell r="G14">
            <v>8.1</v>
          </cell>
          <cell r="H14">
            <v>0.04</v>
          </cell>
          <cell r="I14">
            <v>1.55</v>
          </cell>
          <cell r="J14">
            <v>2</v>
          </cell>
          <cell r="K14">
            <v>1.6</v>
          </cell>
          <cell r="L14">
            <v>0</v>
          </cell>
          <cell r="M14">
            <v>200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</row>
        <row r="15">
          <cell r="B15" t="str">
            <v xml:space="preserve">Nasi Kuning </v>
          </cell>
          <cell r="E15">
            <v>342</v>
          </cell>
          <cell r="F15">
            <v>5.16</v>
          </cell>
          <cell r="G15">
            <v>8.625</v>
          </cell>
          <cell r="H15">
            <v>59.215000000000003</v>
          </cell>
          <cell r="I15">
            <v>11.3</v>
          </cell>
          <cell r="J15">
            <v>6.5</v>
          </cell>
          <cell r="K15">
            <v>106.6</v>
          </cell>
          <cell r="L15">
            <v>0.6</v>
          </cell>
          <cell r="M15">
            <v>200</v>
          </cell>
          <cell r="N15">
            <v>0.09</v>
          </cell>
          <cell r="O15">
            <v>0</v>
          </cell>
          <cell r="P15">
            <v>0</v>
          </cell>
          <cell r="Q15">
            <v>0</v>
          </cell>
        </row>
        <row r="16">
          <cell r="B16" t="str">
            <v xml:space="preserve"> Nasi uduk</v>
          </cell>
          <cell r="C16" t="str">
            <v>Beras</v>
          </cell>
          <cell r="D16">
            <v>75</v>
          </cell>
          <cell r="E16">
            <v>270</v>
          </cell>
          <cell r="F16">
            <v>5.0999999999999996</v>
          </cell>
          <cell r="G16">
            <v>0.52500000000000002</v>
          </cell>
          <cell r="H16">
            <v>59.174999999999997</v>
          </cell>
          <cell r="I16">
            <v>9.75</v>
          </cell>
          <cell r="J16">
            <v>4.5</v>
          </cell>
          <cell r="K16">
            <v>105</v>
          </cell>
          <cell r="L16">
            <v>0.6</v>
          </cell>
          <cell r="M16">
            <v>0</v>
          </cell>
          <cell r="N16">
            <v>0.09</v>
          </cell>
          <cell r="O16">
            <v>0</v>
          </cell>
          <cell r="P16">
            <v>0</v>
          </cell>
          <cell r="Q16">
            <v>0</v>
          </cell>
        </row>
        <row r="17">
          <cell r="C17" t="str">
            <v>Santan</v>
          </cell>
          <cell r="D17">
            <v>10</v>
          </cell>
          <cell r="E17">
            <v>32.4</v>
          </cell>
          <cell r="F17">
            <v>0.42</v>
          </cell>
          <cell r="G17">
            <v>3.43</v>
          </cell>
          <cell r="H17">
            <v>0.56000000000000005</v>
          </cell>
          <cell r="I17">
            <v>5.49</v>
          </cell>
          <cell r="J17">
            <v>1.4</v>
          </cell>
          <cell r="K17">
            <v>4.5</v>
          </cell>
          <cell r="L17">
            <v>0.19</v>
          </cell>
          <cell r="M17">
            <v>0</v>
          </cell>
          <cell r="N17">
            <v>2E-3</v>
          </cell>
          <cell r="O17">
            <v>0.2</v>
          </cell>
          <cell r="P17">
            <v>185</v>
          </cell>
          <cell r="Q17">
            <v>0</v>
          </cell>
        </row>
        <row r="18">
          <cell r="B18" t="str">
            <v>Nasi Uduk</v>
          </cell>
          <cell r="E18">
            <v>302.39999999999998</v>
          </cell>
          <cell r="F18">
            <v>5.52</v>
          </cell>
          <cell r="G18">
            <v>3.96</v>
          </cell>
          <cell r="H18">
            <v>59.74</v>
          </cell>
          <cell r="I18">
            <v>15.24</v>
          </cell>
          <cell r="J18">
            <v>5.9</v>
          </cell>
          <cell r="K18">
            <v>109.5</v>
          </cell>
          <cell r="L18">
            <v>0.79</v>
          </cell>
          <cell r="M18">
            <v>0</v>
          </cell>
          <cell r="N18">
            <v>0.09</v>
          </cell>
          <cell r="O18">
            <v>0.2</v>
          </cell>
          <cell r="P18">
            <v>185</v>
          </cell>
          <cell r="Q18">
            <v>0</v>
          </cell>
        </row>
        <row r="19">
          <cell r="B19" t="str">
            <v xml:space="preserve"> Bubur putih</v>
          </cell>
          <cell r="C19" t="str">
            <v>Beras</v>
          </cell>
          <cell r="D19">
            <v>32.5</v>
          </cell>
          <cell r="E19">
            <v>50.8</v>
          </cell>
          <cell r="F19">
            <v>2.21</v>
          </cell>
          <cell r="G19">
            <v>0.23</v>
          </cell>
          <cell r="H19">
            <v>25.64</v>
          </cell>
          <cell r="I19">
            <v>4.2300000000000004</v>
          </cell>
          <cell r="J19">
            <v>1.95</v>
          </cell>
          <cell r="K19">
            <v>45.5</v>
          </cell>
          <cell r="L19">
            <v>0.26</v>
          </cell>
          <cell r="M19">
            <v>0</v>
          </cell>
          <cell r="N19">
            <v>0.04</v>
          </cell>
          <cell r="O19">
            <v>0</v>
          </cell>
          <cell r="P19">
            <v>0</v>
          </cell>
          <cell r="Q19">
            <v>0</v>
          </cell>
        </row>
        <row r="20">
          <cell r="C20" t="str">
            <v>Ayam</v>
          </cell>
          <cell r="D20">
            <v>30</v>
          </cell>
          <cell r="E20">
            <v>52.547999999999995</v>
          </cell>
          <cell r="F20">
            <v>3.1667999999999994</v>
          </cell>
          <cell r="G20">
            <v>4.3499999999999996</v>
          </cell>
          <cell r="H20">
            <v>0</v>
          </cell>
          <cell r="I20">
            <v>9.7265999999999977</v>
          </cell>
          <cell r="J20">
            <v>2.4359999999999999</v>
          </cell>
          <cell r="K20">
            <v>34.799999999999997</v>
          </cell>
          <cell r="L20">
            <v>0.26100000000000001</v>
          </cell>
          <cell r="M20">
            <v>140.94</v>
          </cell>
          <cell r="N20">
            <v>1.392E-2</v>
          </cell>
          <cell r="O20">
            <v>0</v>
          </cell>
          <cell r="P20">
            <v>87</v>
          </cell>
          <cell r="Q20">
            <v>0</v>
          </cell>
        </row>
        <row r="21">
          <cell r="C21" t="str">
            <v>Wortel</v>
          </cell>
          <cell r="D21">
            <v>20</v>
          </cell>
          <cell r="E21">
            <v>7.3920000000000003</v>
          </cell>
          <cell r="F21">
            <v>0.2112</v>
          </cell>
          <cell r="G21">
            <v>5.28E-2</v>
          </cell>
          <cell r="H21">
            <v>1.6368000000000003</v>
          </cell>
          <cell r="I21">
            <v>15.523199999999999</v>
          </cell>
          <cell r="J21">
            <v>6.8639999999999999</v>
          </cell>
          <cell r="K21">
            <v>6.5120000000000005</v>
          </cell>
          <cell r="L21">
            <v>0.14080000000000001</v>
          </cell>
          <cell r="M21">
            <v>2112</v>
          </cell>
          <cell r="N21">
            <v>1.056E-2</v>
          </cell>
          <cell r="O21">
            <v>1.056</v>
          </cell>
          <cell r="P21">
            <v>0</v>
          </cell>
          <cell r="Q21">
            <v>0</v>
          </cell>
        </row>
        <row r="22">
          <cell r="B22" t="str">
            <v>Bubur putih</v>
          </cell>
          <cell r="E22">
            <v>110.74</v>
          </cell>
          <cell r="F22">
            <v>5.5879999999999992</v>
          </cell>
          <cell r="G22">
            <v>4.6328000000000005</v>
          </cell>
          <cell r="H22">
            <v>27.276800000000001</v>
          </cell>
          <cell r="I22">
            <v>29.479799999999997</v>
          </cell>
          <cell r="J22">
            <v>11.25</v>
          </cell>
          <cell r="K22">
            <v>86.811999999999998</v>
          </cell>
          <cell r="L22">
            <v>0.66180000000000005</v>
          </cell>
          <cell r="M22">
            <v>2252.94</v>
          </cell>
          <cell r="N22">
            <v>6.448000000000001E-2</v>
          </cell>
          <cell r="O22">
            <v>1.056</v>
          </cell>
          <cell r="P22">
            <v>87</v>
          </cell>
          <cell r="Q22">
            <v>0</v>
          </cell>
        </row>
        <row r="23">
          <cell r="B23" t="str">
            <v>Lontong</v>
          </cell>
          <cell r="C23" t="str">
            <v>Beras</v>
          </cell>
          <cell r="D23">
            <v>50</v>
          </cell>
          <cell r="E23">
            <v>180</v>
          </cell>
          <cell r="F23">
            <v>3.4</v>
          </cell>
          <cell r="G23">
            <v>0.35</v>
          </cell>
          <cell r="H23">
            <v>39.450000000000003</v>
          </cell>
          <cell r="I23">
            <v>6.5</v>
          </cell>
          <cell r="J23">
            <v>3</v>
          </cell>
          <cell r="K23">
            <v>70</v>
          </cell>
          <cell r="L23">
            <v>0.4</v>
          </cell>
          <cell r="M23">
            <v>0</v>
          </cell>
          <cell r="N23">
            <v>0.06</v>
          </cell>
          <cell r="O23">
            <v>9.5000000000000001E-2</v>
          </cell>
          <cell r="P23">
            <v>0</v>
          </cell>
          <cell r="Q23">
            <v>0</v>
          </cell>
        </row>
        <row r="24">
          <cell r="B24" t="str">
            <v xml:space="preserve"> Lontong Sayuran</v>
          </cell>
          <cell r="C24" t="str">
            <v>Beras</v>
          </cell>
          <cell r="D24">
            <v>50</v>
          </cell>
          <cell r="E24">
            <v>180</v>
          </cell>
          <cell r="F24">
            <v>3.4</v>
          </cell>
          <cell r="G24">
            <v>0.35</v>
          </cell>
          <cell r="H24">
            <v>39.450000000000003</v>
          </cell>
          <cell r="I24">
            <v>6.5</v>
          </cell>
          <cell r="J24">
            <v>3</v>
          </cell>
          <cell r="K24">
            <v>70</v>
          </cell>
          <cell r="L24">
            <v>0.4</v>
          </cell>
          <cell r="M24">
            <v>0</v>
          </cell>
          <cell r="N24">
            <v>0.06</v>
          </cell>
          <cell r="O24">
            <v>9.5000000000000001E-2</v>
          </cell>
        </row>
        <row r="25">
          <cell r="C25" t="str">
            <v>Labu siam</v>
          </cell>
          <cell r="D25">
            <v>50</v>
          </cell>
          <cell r="E25">
            <v>14.5</v>
          </cell>
          <cell r="F25">
            <v>0.55000000000000004</v>
          </cell>
          <cell r="G25">
            <v>0.05</v>
          </cell>
          <cell r="H25">
            <v>3.3</v>
          </cell>
          <cell r="I25">
            <v>45.51</v>
          </cell>
          <cell r="J25">
            <v>7</v>
          </cell>
          <cell r="K25">
            <v>32</v>
          </cell>
          <cell r="L25">
            <v>0.25</v>
          </cell>
          <cell r="M25">
            <v>10</v>
          </cell>
          <cell r="N25">
            <v>0.01</v>
          </cell>
          <cell r="O25">
            <v>9</v>
          </cell>
        </row>
        <row r="26">
          <cell r="C26" t="str">
            <v>Santan</v>
          </cell>
          <cell r="D26">
            <v>25</v>
          </cell>
          <cell r="E26">
            <v>89.75</v>
          </cell>
          <cell r="F26">
            <v>8.9</v>
          </cell>
          <cell r="G26">
            <v>0.25</v>
          </cell>
          <cell r="H26">
            <v>13</v>
          </cell>
          <cell r="I26">
            <v>2</v>
          </cell>
          <cell r="J26">
            <v>325</v>
          </cell>
          <cell r="K26">
            <v>257.5</v>
          </cell>
          <cell r="L26">
            <v>0.15</v>
          </cell>
          <cell r="M26">
            <v>0</v>
          </cell>
          <cell r="N26">
            <v>8.7499999999999994E-2</v>
          </cell>
          <cell r="O26">
            <v>1.75</v>
          </cell>
        </row>
        <row r="27">
          <cell r="B27" t="str">
            <v>Lontong Sayur</v>
          </cell>
          <cell r="E27">
            <v>284.25</v>
          </cell>
          <cell r="F27">
            <v>12.85</v>
          </cell>
          <cell r="G27">
            <v>0.65</v>
          </cell>
          <cell r="H27">
            <v>55.75</v>
          </cell>
          <cell r="I27">
            <v>54.01</v>
          </cell>
          <cell r="J27">
            <v>335</v>
          </cell>
          <cell r="K27">
            <v>359.5</v>
          </cell>
          <cell r="L27">
            <v>0.8</v>
          </cell>
          <cell r="M27">
            <v>10</v>
          </cell>
          <cell r="N27">
            <v>0.1575</v>
          </cell>
          <cell r="O27">
            <v>10.845000000000001</v>
          </cell>
        </row>
        <row r="28">
          <cell r="B28" t="str">
            <v xml:space="preserve"> Bubur ayam</v>
          </cell>
          <cell r="C28" t="str">
            <v>Beras</v>
          </cell>
          <cell r="D28">
            <v>25</v>
          </cell>
          <cell r="E28">
            <v>90</v>
          </cell>
          <cell r="F28">
            <v>1.7</v>
          </cell>
          <cell r="G28">
            <v>0.17499999999999999</v>
          </cell>
          <cell r="H28">
            <v>19.725000000000001</v>
          </cell>
          <cell r="I28">
            <v>3.25</v>
          </cell>
          <cell r="J28">
            <v>1.5</v>
          </cell>
          <cell r="K28">
            <v>35</v>
          </cell>
          <cell r="L28">
            <v>0.2</v>
          </cell>
          <cell r="M28">
            <v>0</v>
          </cell>
          <cell r="N28">
            <v>0.03</v>
          </cell>
          <cell r="O28">
            <v>0</v>
          </cell>
        </row>
        <row r="29">
          <cell r="C29" t="str">
            <v>Ayam</v>
          </cell>
          <cell r="D29">
            <v>25</v>
          </cell>
          <cell r="E29">
            <v>23.75</v>
          </cell>
          <cell r="F29">
            <v>4.55</v>
          </cell>
          <cell r="G29">
            <v>0.625</v>
          </cell>
          <cell r="H29">
            <v>0</v>
          </cell>
          <cell r="I29">
            <v>0.35</v>
          </cell>
          <cell r="J29">
            <v>3.5</v>
          </cell>
          <cell r="K29">
            <v>50</v>
          </cell>
          <cell r="L29">
            <v>0.375</v>
          </cell>
          <cell r="M29">
            <v>60.75</v>
          </cell>
          <cell r="N29">
            <v>0.02</v>
          </cell>
          <cell r="O29">
            <v>0</v>
          </cell>
        </row>
        <row r="30">
          <cell r="C30" t="str">
            <v xml:space="preserve">Telor </v>
          </cell>
          <cell r="D30">
            <v>25</v>
          </cell>
          <cell r="E30">
            <v>40.5</v>
          </cell>
          <cell r="F30">
            <v>3.2</v>
          </cell>
          <cell r="G30">
            <v>2.875</v>
          </cell>
          <cell r="H30">
            <v>0.17499999999999999</v>
          </cell>
          <cell r="I30">
            <v>18.5</v>
          </cell>
          <cell r="J30">
            <v>13.5</v>
          </cell>
          <cell r="K30">
            <v>45</v>
          </cell>
          <cell r="L30">
            <v>0.67500000000000004</v>
          </cell>
          <cell r="M30">
            <v>225</v>
          </cell>
          <cell r="N30">
            <v>2.5000000000000001E-2</v>
          </cell>
          <cell r="O30">
            <v>0</v>
          </cell>
        </row>
        <row r="31">
          <cell r="C31" t="str">
            <v>Daun bawang</v>
          </cell>
          <cell r="D31">
            <v>20</v>
          </cell>
          <cell r="E31">
            <v>5.8</v>
          </cell>
          <cell r="F31">
            <v>0.36</v>
          </cell>
          <cell r="G31">
            <v>0.14000000000000001</v>
          </cell>
          <cell r="H31">
            <v>1.04</v>
          </cell>
          <cell r="I31">
            <v>18.32</v>
          </cell>
          <cell r="J31">
            <v>11</v>
          </cell>
          <cell r="K31">
            <v>7.8</v>
          </cell>
          <cell r="L31">
            <v>1.44</v>
          </cell>
          <cell r="M31">
            <v>273</v>
          </cell>
          <cell r="N31">
            <v>1.7999999999999999E-2</v>
          </cell>
          <cell r="O31">
            <v>7.4</v>
          </cell>
        </row>
        <row r="32">
          <cell r="B32" t="str">
            <v>Bubur ayam</v>
          </cell>
          <cell r="E32">
            <v>160.05000000000001</v>
          </cell>
          <cell r="F32">
            <v>9.81</v>
          </cell>
          <cell r="G32">
            <v>3.8149999999999999</v>
          </cell>
          <cell r="H32">
            <v>20.94</v>
          </cell>
          <cell r="I32">
            <v>40.42</v>
          </cell>
          <cell r="J32">
            <v>29.5</v>
          </cell>
          <cell r="K32">
            <v>137.80000000000001</v>
          </cell>
          <cell r="L32">
            <v>2.69</v>
          </cell>
          <cell r="M32">
            <v>558.75</v>
          </cell>
          <cell r="N32">
            <v>9.3000000000000013E-2</v>
          </cell>
          <cell r="O32">
            <v>7.4</v>
          </cell>
        </row>
        <row r="33">
          <cell r="B33" t="str">
            <v xml:space="preserve"> Nasi Goreng Mawut</v>
          </cell>
          <cell r="C33" t="str">
            <v>Beras</v>
          </cell>
          <cell r="D33">
            <v>50</v>
          </cell>
          <cell r="E33">
            <v>180</v>
          </cell>
          <cell r="F33">
            <v>3.4</v>
          </cell>
          <cell r="G33">
            <v>0.35</v>
          </cell>
          <cell r="H33">
            <v>39.450000000000003</v>
          </cell>
          <cell r="I33">
            <v>6.5</v>
          </cell>
          <cell r="J33">
            <v>3</v>
          </cell>
          <cell r="K33">
            <v>70</v>
          </cell>
          <cell r="L33">
            <v>0.4</v>
          </cell>
          <cell r="M33">
            <v>0</v>
          </cell>
          <cell r="N33">
            <v>0.06</v>
          </cell>
          <cell r="O33">
            <v>0</v>
          </cell>
        </row>
        <row r="34">
          <cell r="C34" t="str">
            <v>Margarine</v>
          </cell>
          <cell r="D34">
            <v>5</v>
          </cell>
          <cell r="E34">
            <v>36</v>
          </cell>
          <cell r="F34">
            <v>0.03</v>
          </cell>
          <cell r="G34">
            <v>4.05</v>
          </cell>
          <cell r="H34">
            <v>0.02</v>
          </cell>
          <cell r="I34">
            <v>0.78</v>
          </cell>
          <cell r="J34">
            <v>1</v>
          </cell>
          <cell r="K34">
            <v>0.8</v>
          </cell>
          <cell r="L34">
            <v>0</v>
          </cell>
          <cell r="M34">
            <v>100</v>
          </cell>
          <cell r="N34">
            <v>0</v>
          </cell>
          <cell r="O34">
            <v>0</v>
          </cell>
        </row>
        <row r="35">
          <cell r="C35" t="str">
            <v>Mie kering</v>
          </cell>
          <cell r="D35">
            <v>25</v>
          </cell>
          <cell r="E35">
            <v>84.25</v>
          </cell>
          <cell r="F35">
            <v>1.9750000000000001</v>
          </cell>
          <cell r="G35">
            <v>2.95</v>
          </cell>
          <cell r="H35">
            <v>12.5</v>
          </cell>
          <cell r="I35">
            <v>7.15</v>
          </cell>
          <cell r="J35">
            <v>12.25</v>
          </cell>
          <cell r="K35">
            <v>11.75</v>
          </cell>
          <cell r="L35">
            <v>0.7</v>
          </cell>
          <cell r="M35">
            <v>0</v>
          </cell>
          <cell r="N35">
            <v>2.5000000000000001E-3</v>
          </cell>
          <cell r="O35">
            <v>0</v>
          </cell>
        </row>
        <row r="36">
          <cell r="C36" t="str">
            <v>Telur</v>
          </cell>
          <cell r="D36">
            <v>25</v>
          </cell>
          <cell r="E36">
            <v>40.5</v>
          </cell>
          <cell r="F36">
            <v>3.2</v>
          </cell>
          <cell r="G36">
            <v>2.875</v>
          </cell>
          <cell r="H36">
            <v>0.17499999999999999</v>
          </cell>
          <cell r="I36">
            <v>18.5</v>
          </cell>
          <cell r="J36">
            <v>13.5</v>
          </cell>
          <cell r="K36">
            <v>45</v>
          </cell>
          <cell r="L36">
            <v>0.67500000000000004</v>
          </cell>
          <cell r="M36">
            <v>225</v>
          </cell>
          <cell r="N36">
            <v>2.5000000000000001E-2</v>
          </cell>
          <cell r="O36">
            <v>0</v>
          </cell>
        </row>
        <row r="37">
          <cell r="C37" t="str">
            <v>Kecap</v>
          </cell>
          <cell r="D37">
            <v>5</v>
          </cell>
          <cell r="E37">
            <v>2.8</v>
          </cell>
          <cell r="F37">
            <v>0.2</v>
          </cell>
          <cell r="G37">
            <v>2.5000000000000001E-2</v>
          </cell>
          <cell r="H37">
            <v>0.44500000000000001</v>
          </cell>
          <cell r="I37">
            <v>0.08</v>
          </cell>
          <cell r="J37">
            <v>2.25</v>
          </cell>
          <cell r="K37">
            <v>3.75</v>
          </cell>
          <cell r="L37">
            <v>0.1</v>
          </cell>
          <cell r="M37">
            <v>75</v>
          </cell>
          <cell r="N37">
            <v>4.0000000000000001E-3</v>
          </cell>
          <cell r="O37">
            <v>2.5</v>
          </cell>
        </row>
        <row r="38">
          <cell r="B38" t="str">
            <v>Nasi Goreng Mawut</v>
          </cell>
          <cell r="E38">
            <v>343.55</v>
          </cell>
          <cell r="F38">
            <v>8.81</v>
          </cell>
          <cell r="G38">
            <v>10.25</v>
          </cell>
          <cell r="H38">
            <v>52.59</v>
          </cell>
          <cell r="I38">
            <v>33.01</v>
          </cell>
          <cell r="J38">
            <v>32</v>
          </cell>
          <cell r="K38">
            <v>131.30000000000001</v>
          </cell>
          <cell r="L38">
            <v>1.88</v>
          </cell>
          <cell r="M38">
            <v>400</v>
          </cell>
          <cell r="N38">
            <v>0.09</v>
          </cell>
          <cell r="O38">
            <v>2.5</v>
          </cell>
        </row>
        <row r="39">
          <cell r="B39" t="str">
            <v xml:space="preserve"> Buttered rice</v>
          </cell>
          <cell r="C39" t="str">
            <v>Beras</v>
          </cell>
          <cell r="D39">
            <v>75</v>
          </cell>
          <cell r="E39">
            <v>270</v>
          </cell>
          <cell r="F39">
            <v>5.0999999999999996</v>
          </cell>
          <cell r="G39">
            <v>0.52500000000000002</v>
          </cell>
          <cell r="H39">
            <v>59.174999999999997</v>
          </cell>
          <cell r="I39">
            <v>9.75</v>
          </cell>
          <cell r="J39">
            <v>4.5</v>
          </cell>
          <cell r="K39">
            <v>105</v>
          </cell>
          <cell r="L39">
            <v>0.6</v>
          </cell>
          <cell r="M39">
            <v>0</v>
          </cell>
          <cell r="N39">
            <v>0.09</v>
          </cell>
          <cell r="O39">
            <v>0</v>
          </cell>
          <cell r="P39">
            <v>0</v>
          </cell>
          <cell r="Q39">
            <v>0</v>
          </cell>
        </row>
        <row r="40">
          <cell r="C40" t="str">
            <v>Mentega</v>
          </cell>
          <cell r="D40">
            <v>10</v>
          </cell>
          <cell r="E40">
            <v>72.5</v>
          </cell>
          <cell r="F40">
            <v>0.05</v>
          </cell>
          <cell r="G40">
            <v>8.16</v>
          </cell>
          <cell r="H40">
            <v>0.14000000000000001</v>
          </cell>
          <cell r="I40">
            <v>1.65</v>
          </cell>
          <cell r="J40">
            <v>1.5</v>
          </cell>
          <cell r="K40">
            <v>1.6</v>
          </cell>
          <cell r="L40">
            <v>0.11</v>
          </cell>
          <cell r="M40">
            <v>330</v>
          </cell>
          <cell r="N40">
            <v>0</v>
          </cell>
          <cell r="O40">
            <v>0</v>
          </cell>
        </row>
        <row r="41">
          <cell r="B41" t="str">
            <v>Buttered Rice</v>
          </cell>
          <cell r="E41">
            <v>342.5</v>
          </cell>
          <cell r="F41">
            <v>5.15</v>
          </cell>
          <cell r="G41">
            <v>8.6850000000000005</v>
          </cell>
          <cell r="H41">
            <v>59.314999999999998</v>
          </cell>
          <cell r="I41">
            <v>11.4</v>
          </cell>
          <cell r="J41">
            <v>6</v>
          </cell>
          <cell r="K41">
            <v>106.6</v>
          </cell>
          <cell r="L41">
            <v>0.71</v>
          </cell>
          <cell r="M41">
            <v>330</v>
          </cell>
          <cell r="N41">
            <v>0.09</v>
          </cell>
          <cell r="O41">
            <v>0</v>
          </cell>
        </row>
        <row r="42">
          <cell r="B42" t="str">
            <v xml:space="preserve"> Nasi kebuli</v>
          </cell>
          <cell r="C42" t="str">
            <v>Beras</v>
          </cell>
          <cell r="D42">
            <v>75</v>
          </cell>
          <cell r="E42">
            <v>254.25</v>
          </cell>
          <cell r="F42">
            <v>5.7750000000000004</v>
          </cell>
          <cell r="G42">
            <v>3.3</v>
          </cell>
          <cell r="H42">
            <v>54.75</v>
          </cell>
          <cell r="I42">
            <v>9</v>
          </cell>
          <cell r="J42">
            <v>16.5</v>
          </cell>
          <cell r="K42">
            <v>204</v>
          </cell>
          <cell r="L42">
            <v>2.7749999999999999</v>
          </cell>
          <cell r="M42">
            <v>0</v>
          </cell>
          <cell r="N42">
            <v>0.41249999999999998</v>
          </cell>
          <cell r="O42">
            <v>0</v>
          </cell>
        </row>
        <row r="43">
          <cell r="C43" t="str">
            <v>Kambing</v>
          </cell>
          <cell r="D43">
            <v>25</v>
          </cell>
          <cell r="E43">
            <v>38.5</v>
          </cell>
          <cell r="F43">
            <v>4.1500000000000004</v>
          </cell>
          <cell r="G43">
            <v>2.2999999999999998</v>
          </cell>
          <cell r="H43">
            <v>0</v>
          </cell>
          <cell r="I43">
            <v>17.574999999999999</v>
          </cell>
          <cell r="J43">
            <v>2.75</v>
          </cell>
          <cell r="K43">
            <v>31</v>
          </cell>
          <cell r="L43">
            <v>0.25</v>
          </cell>
          <cell r="M43">
            <v>0</v>
          </cell>
          <cell r="N43">
            <v>2.7E-2</v>
          </cell>
          <cell r="O43">
            <v>0</v>
          </cell>
        </row>
        <row r="44">
          <cell r="B44" t="str">
            <v>Nasi kebuli</v>
          </cell>
          <cell r="E44">
            <v>292.75</v>
          </cell>
          <cell r="F44">
            <v>9.9250000000000007</v>
          </cell>
          <cell r="G44">
            <v>5.6</v>
          </cell>
          <cell r="H44">
            <v>54.75</v>
          </cell>
          <cell r="I44">
            <v>26.574999999999999</v>
          </cell>
          <cell r="J44">
            <v>19.25</v>
          </cell>
          <cell r="K44">
            <v>235</v>
          </cell>
          <cell r="L44">
            <v>3.0249999999999999</v>
          </cell>
          <cell r="M44">
            <v>0</v>
          </cell>
          <cell r="N44">
            <v>0.4395</v>
          </cell>
          <cell r="O44">
            <v>0</v>
          </cell>
        </row>
        <row r="45">
          <cell r="B45" t="str">
            <v xml:space="preserve"> Roti Bakar</v>
          </cell>
          <cell r="C45" t="str">
            <v>Roti</v>
          </cell>
          <cell r="D45">
            <v>50</v>
          </cell>
          <cell r="E45">
            <v>124</v>
          </cell>
          <cell r="F45">
            <v>4</v>
          </cell>
          <cell r="G45">
            <v>0.6</v>
          </cell>
          <cell r="H45">
            <v>25</v>
          </cell>
          <cell r="I45">
            <v>20</v>
          </cell>
          <cell r="J45">
            <v>5</v>
          </cell>
          <cell r="K45">
            <v>47.5</v>
          </cell>
          <cell r="L45">
            <v>0.75</v>
          </cell>
          <cell r="M45">
            <v>0</v>
          </cell>
          <cell r="N45">
            <v>0.05</v>
          </cell>
          <cell r="O45">
            <v>0</v>
          </cell>
        </row>
        <row r="46">
          <cell r="C46" t="str">
            <v>Selai</v>
          </cell>
          <cell r="D46">
            <v>25</v>
          </cell>
          <cell r="E46">
            <v>59.75</v>
          </cell>
          <cell r="F46">
            <v>0.13</v>
          </cell>
          <cell r="G46">
            <v>0.15</v>
          </cell>
          <cell r="H46">
            <v>16.13</v>
          </cell>
          <cell r="I46">
            <v>8.5</v>
          </cell>
          <cell r="J46">
            <v>5</v>
          </cell>
          <cell r="K46">
            <v>5</v>
          </cell>
          <cell r="L46">
            <v>0.25</v>
          </cell>
          <cell r="M46">
            <v>0</v>
          </cell>
          <cell r="N46">
            <v>0.01</v>
          </cell>
          <cell r="O46">
            <v>0</v>
          </cell>
        </row>
        <row r="47">
          <cell r="B47" t="str">
            <v>Roti Bakar</v>
          </cell>
          <cell r="E47">
            <v>183.75</v>
          </cell>
          <cell r="F47">
            <v>4.13</v>
          </cell>
          <cell r="G47">
            <v>0.75</v>
          </cell>
          <cell r="H47">
            <v>41.129999999999995</v>
          </cell>
          <cell r="I47">
            <v>28.5</v>
          </cell>
          <cell r="J47">
            <v>10</v>
          </cell>
          <cell r="K47">
            <v>52.5</v>
          </cell>
          <cell r="L47">
            <v>1</v>
          </cell>
          <cell r="M47">
            <v>0</v>
          </cell>
          <cell r="N47">
            <v>6.0000000000000005E-2</v>
          </cell>
          <cell r="O47">
            <v>0</v>
          </cell>
        </row>
        <row r="48">
          <cell r="B48" t="str">
            <v>Roti Tawar</v>
          </cell>
          <cell r="C48" t="str">
            <v>Roti</v>
          </cell>
          <cell r="D48">
            <v>50</v>
          </cell>
          <cell r="E48">
            <v>124</v>
          </cell>
          <cell r="F48">
            <v>4</v>
          </cell>
          <cell r="G48">
            <v>0.6</v>
          </cell>
          <cell r="H48">
            <v>25</v>
          </cell>
          <cell r="I48">
            <v>20</v>
          </cell>
          <cell r="J48">
            <v>5</v>
          </cell>
          <cell r="K48">
            <v>47.5</v>
          </cell>
          <cell r="L48">
            <v>0.75</v>
          </cell>
          <cell r="M48">
            <v>0</v>
          </cell>
          <cell r="N48">
            <v>0.05</v>
          </cell>
          <cell r="O48">
            <v>0</v>
          </cell>
        </row>
        <row r="49">
          <cell r="B49" t="str">
            <v xml:space="preserve"> Nasi Pecel</v>
          </cell>
          <cell r="C49" t="str">
            <v>Beras</v>
          </cell>
          <cell r="D49">
            <v>75</v>
          </cell>
          <cell r="E49">
            <v>270</v>
          </cell>
          <cell r="F49">
            <v>5.0999999999999996</v>
          </cell>
          <cell r="G49">
            <v>0.52500000000000002</v>
          </cell>
          <cell r="H49">
            <v>59.174999999999997</v>
          </cell>
          <cell r="I49">
            <v>9.75</v>
          </cell>
          <cell r="J49">
            <v>4.5</v>
          </cell>
          <cell r="K49">
            <v>105</v>
          </cell>
          <cell r="L49">
            <v>0.6</v>
          </cell>
          <cell r="M49">
            <v>0</v>
          </cell>
          <cell r="N49">
            <v>0.09</v>
          </cell>
          <cell r="O49">
            <v>0</v>
          </cell>
          <cell r="P49">
            <v>0</v>
          </cell>
          <cell r="Q49">
            <v>0</v>
          </cell>
        </row>
        <row r="50">
          <cell r="C50" t="str">
            <v>Gula merah</v>
          </cell>
          <cell r="D50">
            <v>25</v>
          </cell>
          <cell r="E50">
            <v>92</v>
          </cell>
          <cell r="F50">
            <v>0</v>
          </cell>
          <cell r="G50">
            <v>0</v>
          </cell>
          <cell r="H50">
            <v>23.75</v>
          </cell>
          <cell r="I50">
            <v>2.25</v>
          </cell>
          <cell r="J50">
            <v>18.8</v>
          </cell>
          <cell r="K50">
            <v>8.75</v>
          </cell>
          <cell r="L50">
            <v>0.75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C51" t="str">
            <v>Kc tanah</v>
          </cell>
          <cell r="D51">
            <v>25</v>
          </cell>
          <cell r="E51">
            <v>139.75</v>
          </cell>
          <cell r="F51">
            <v>6.73</v>
          </cell>
          <cell r="G51">
            <v>11.05</v>
          </cell>
          <cell r="H51">
            <v>5.9</v>
          </cell>
          <cell r="I51">
            <v>0.65</v>
          </cell>
          <cell r="J51">
            <v>18.5</v>
          </cell>
          <cell r="K51">
            <v>98.25</v>
          </cell>
          <cell r="L51">
            <v>0.48</v>
          </cell>
          <cell r="N51">
            <v>0.08</v>
          </cell>
          <cell r="P51">
            <v>0</v>
          </cell>
          <cell r="Q51">
            <v>0</v>
          </cell>
        </row>
        <row r="52">
          <cell r="C52" t="str">
            <v>Bayam</v>
          </cell>
          <cell r="D52">
            <v>25</v>
          </cell>
          <cell r="E52">
            <v>6.39</v>
          </cell>
          <cell r="F52">
            <v>0.62124999999999997</v>
          </cell>
          <cell r="G52">
            <v>8.8749999999999996E-2</v>
          </cell>
          <cell r="H52">
            <v>1.1537500000000001</v>
          </cell>
          <cell r="I52">
            <v>15.42475</v>
          </cell>
          <cell r="J52">
            <v>47.392499999999998</v>
          </cell>
          <cell r="K52">
            <v>11.8925</v>
          </cell>
          <cell r="L52">
            <v>0.69224999999999992</v>
          </cell>
          <cell r="M52">
            <v>1080.9749999999999</v>
          </cell>
          <cell r="N52">
            <v>1.4199999999999999E-2</v>
          </cell>
          <cell r="O52">
            <v>14.2</v>
          </cell>
          <cell r="P52">
            <v>0</v>
          </cell>
          <cell r="Q52">
            <v>0</v>
          </cell>
        </row>
        <row r="53">
          <cell r="C53" t="str">
            <v>Kacang Panjang</v>
          </cell>
          <cell r="D53">
            <v>25</v>
          </cell>
          <cell r="E53">
            <v>8.25</v>
          </cell>
          <cell r="F53">
            <v>0.50624999999999998</v>
          </cell>
          <cell r="G53">
            <v>5.6250000000000001E-2</v>
          </cell>
          <cell r="H53">
            <v>1.4624999999999999</v>
          </cell>
          <cell r="I53">
            <v>16.59375</v>
          </cell>
          <cell r="J53">
            <v>9.1875</v>
          </cell>
          <cell r="K53">
            <v>65.0625</v>
          </cell>
          <cell r="L53">
            <v>0.13125000000000001</v>
          </cell>
          <cell r="M53">
            <v>62.8125</v>
          </cell>
          <cell r="N53">
            <v>2.4375000000000001E-2</v>
          </cell>
          <cell r="O53">
            <v>3.9375</v>
          </cell>
        </row>
        <row r="54">
          <cell r="C54" t="str">
            <v>Mentimun</v>
          </cell>
          <cell r="D54">
            <v>25</v>
          </cell>
          <cell r="E54">
            <v>2.1</v>
          </cell>
          <cell r="F54">
            <v>0.1225</v>
          </cell>
          <cell r="G54">
            <v>1.7500000000000002E-2</v>
          </cell>
          <cell r="H54">
            <v>0.47249999999999998</v>
          </cell>
          <cell r="I54">
            <v>16.817499999999999</v>
          </cell>
          <cell r="J54">
            <v>1.75</v>
          </cell>
          <cell r="K54">
            <v>3.6749999999999998</v>
          </cell>
          <cell r="L54">
            <v>5.2499999999999998E-2</v>
          </cell>
          <cell r="M54">
            <v>0</v>
          </cell>
          <cell r="N54">
            <v>5.2499999999999995E-3</v>
          </cell>
          <cell r="O54">
            <v>1.4</v>
          </cell>
        </row>
        <row r="55">
          <cell r="B55" t="str">
            <v>Nasi Pecel</v>
          </cell>
          <cell r="E55">
            <v>518.49</v>
          </cell>
          <cell r="F55">
            <v>13.08</v>
          </cell>
          <cell r="G55">
            <v>11.737500000000001</v>
          </cell>
          <cell r="H55">
            <v>91.913750000000007</v>
          </cell>
          <cell r="I55">
            <v>61.486000000000004</v>
          </cell>
          <cell r="J55">
            <v>100.13</v>
          </cell>
          <cell r="K55">
            <v>292.63000000000005</v>
          </cell>
          <cell r="L55">
            <v>2.7060000000000004</v>
          </cell>
          <cell r="M55">
            <v>1143.7874999999999</v>
          </cell>
          <cell r="N55">
            <v>0.21382499999999999</v>
          </cell>
          <cell r="O55">
            <v>19.537499999999998</v>
          </cell>
          <cell r="P55">
            <v>0</v>
          </cell>
          <cell r="Q55">
            <v>0</v>
          </cell>
        </row>
        <row r="56">
          <cell r="B56" t="str">
            <v xml:space="preserve"> Sate Daging + Lontong</v>
          </cell>
          <cell r="C56" t="str">
            <v>Beras</v>
          </cell>
          <cell r="D56">
            <v>50</v>
          </cell>
          <cell r="E56">
            <v>180</v>
          </cell>
          <cell r="F56">
            <v>3.4</v>
          </cell>
          <cell r="G56">
            <v>0.35</v>
          </cell>
          <cell r="H56">
            <v>39.450000000000003</v>
          </cell>
          <cell r="I56">
            <v>6.5</v>
          </cell>
          <cell r="J56">
            <v>3</v>
          </cell>
          <cell r="K56">
            <v>70</v>
          </cell>
          <cell r="L56">
            <v>0.4</v>
          </cell>
          <cell r="M56">
            <v>0</v>
          </cell>
          <cell r="N56">
            <v>0.06</v>
          </cell>
          <cell r="O56">
            <v>9.5000000000000001E-2</v>
          </cell>
          <cell r="P56">
            <v>0</v>
          </cell>
          <cell r="Q56">
            <v>0</v>
          </cell>
        </row>
        <row r="57">
          <cell r="C57" t="str">
            <v>Gula merah</v>
          </cell>
          <cell r="D57">
            <v>25</v>
          </cell>
          <cell r="E57">
            <v>92</v>
          </cell>
          <cell r="F57">
            <v>0</v>
          </cell>
          <cell r="G57">
            <v>0</v>
          </cell>
          <cell r="H57">
            <v>23.75</v>
          </cell>
          <cell r="I57">
            <v>2.25</v>
          </cell>
          <cell r="J57">
            <v>18.8</v>
          </cell>
          <cell r="K57">
            <v>8.75</v>
          </cell>
          <cell r="L57">
            <v>0.75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C58" t="str">
            <v>Kc tanah</v>
          </cell>
          <cell r="D58">
            <v>25</v>
          </cell>
          <cell r="E58">
            <v>139.75</v>
          </cell>
          <cell r="F58">
            <v>6.73</v>
          </cell>
          <cell r="G58">
            <v>11.05</v>
          </cell>
          <cell r="H58">
            <v>5.9</v>
          </cell>
          <cell r="I58">
            <v>0.65</v>
          </cell>
          <cell r="J58">
            <v>18.5</v>
          </cell>
          <cell r="K58">
            <v>98.25</v>
          </cell>
          <cell r="L58">
            <v>0.48</v>
          </cell>
          <cell r="N58">
            <v>0.08</v>
          </cell>
          <cell r="P58">
            <v>0</v>
          </cell>
          <cell r="Q58">
            <v>0</v>
          </cell>
        </row>
        <row r="59">
          <cell r="C59" t="str">
            <v>Daging Sapi</v>
          </cell>
          <cell r="D59">
            <v>75</v>
          </cell>
          <cell r="E59">
            <v>155</v>
          </cell>
          <cell r="F59">
            <v>14</v>
          </cell>
          <cell r="G59">
            <v>11</v>
          </cell>
          <cell r="H59">
            <v>0</v>
          </cell>
          <cell r="I59">
            <v>50</v>
          </cell>
          <cell r="J59">
            <v>8</v>
          </cell>
          <cell r="K59">
            <v>128</v>
          </cell>
          <cell r="L59">
            <v>2</v>
          </cell>
          <cell r="M59">
            <v>23</v>
          </cell>
          <cell r="N59">
            <v>0</v>
          </cell>
          <cell r="O59">
            <v>0</v>
          </cell>
        </row>
        <row r="60">
          <cell r="B60" t="str">
            <v>Sate Daging + Lontong</v>
          </cell>
          <cell r="E60">
            <v>566.75</v>
          </cell>
          <cell r="F60">
            <v>24.130000000000003</v>
          </cell>
          <cell r="G60">
            <v>22.4</v>
          </cell>
          <cell r="H60">
            <v>69.100000000000009</v>
          </cell>
          <cell r="I60">
            <v>59.4</v>
          </cell>
          <cell r="J60">
            <v>48.3</v>
          </cell>
          <cell r="K60">
            <v>305</v>
          </cell>
          <cell r="L60">
            <v>3.63</v>
          </cell>
          <cell r="M60">
            <v>23</v>
          </cell>
          <cell r="N60">
            <v>0.14000000000000001</v>
          </cell>
          <cell r="O60">
            <v>9.5000000000000001E-2</v>
          </cell>
          <cell r="P60">
            <v>0</v>
          </cell>
          <cell r="Q60">
            <v>0</v>
          </cell>
        </row>
        <row r="65">
          <cell r="B65" t="str">
            <v>ANEKA TELUR</v>
          </cell>
        </row>
        <row r="66">
          <cell r="B66" t="str">
            <v xml:space="preserve"> Telur mata sapi bb kecap</v>
          </cell>
          <cell r="C66" t="str">
            <v>Telur</v>
          </cell>
          <cell r="D66">
            <v>50</v>
          </cell>
          <cell r="E66">
            <v>72.900000000000006</v>
          </cell>
          <cell r="F66">
            <v>5.76</v>
          </cell>
          <cell r="G66">
            <v>5.1749999999999998</v>
          </cell>
          <cell r="H66">
            <v>0.315</v>
          </cell>
          <cell r="I66">
            <v>33.299999999999997</v>
          </cell>
          <cell r="J66">
            <v>24.3</v>
          </cell>
          <cell r="K66">
            <v>81</v>
          </cell>
          <cell r="L66">
            <v>1.2150000000000001</v>
          </cell>
          <cell r="M66">
            <v>4050</v>
          </cell>
          <cell r="N66">
            <v>4.4999999999999998E-2</v>
          </cell>
          <cell r="O66">
            <v>0</v>
          </cell>
          <cell r="P66">
            <v>2250</v>
          </cell>
          <cell r="Q66">
            <v>0</v>
          </cell>
        </row>
        <row r="67">
          <cell r="C67" t="str">
            <v>Minyak</v>
          </cell>
          <cell r="D67">
            <v>5</v>
          </cell>
          <cell r="E67">
            <v>43.5</v>
          </cell>
          <cell r="F67">
            <v>0.05</v>
          </cell>
          <cell r="G67">
            <v>4.9000000000000004</v>
          </cell>
          <cell r="H67">
            <v>0</v>
          </cell>
          <cell r="I67">
            <v>0.03</v>
          </cell>
          <cell r="J67">
            <v>0.15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C68" t="str">
            <v>Kecap</v>
          </cell>
          <cell r="D68">
            <v>10</v>
          </cell>
          <cell r="E68">
            <v>4.5999999999999996</v>
          </cell>
          <cell r="F68">
            <v>0.56999999999999995</v>
          </cell>
          <cell r="G68">
            <v>0.13</v>
          </cell>
          <cell r="H68">
            <v>0.9</v>
          </cell>
          <cell r="I68">
            <v>6.3</v>
          </cell>
          <cell r="J68">
            <v>12.3</v>
          </cell>
          <cell r="K68">
            <v>9.6</v>
          </cell>
          <cell r="L68">
            <v>0.56999999999999995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69">
          <cell r="B69" t="str">
            <v>Telur mata sapi bb kecap</v>
          </cell>
          <cell r="E69">
            <v>121</v>
          </cell>
          <cell r="F69">
            <v>6.38</v>
          </cell>
          <cell r="G69">
            <v>10.205</v>
          </cell>
          <cell r="H69">
            <v>1.2150000000000001</v>
          </cell>
          <cell r="I69">
            <v>39.629999999999995</v>
          </cell>
          <cell r="J69">
            <v>36.75</v>
          </cell>
          <cell r="K69">
            <v>90.6</v>
          </cell>
          <cell r="L69">
            <v>1.7850000000000001</v>
          </cell>
          <cell r="M69">
            <v>4050</v>
          </cell>
          <cell r="N69">
            <v>4.4999999999999998E-2</v>
          </cell>
          <cell r="O69">
            <v>0</v>
          </cell>
          <cell r="P69">
            <v>2250</v>
          </cell>
          <cell r="Q69">
            <v>0</v>
          </cell>
        </row>
        <row r="70">
          <cell r="B70" t="str">
            <v xml:space="preserve"> Telur dadar</v>
          </cell>
          <cell r="C70" t="str">
            <v>Telur</v>
          </cell>
          <cell r="D70">
            <v>50</v>
          </cell>
          <cell r="E70">
            <v>72.900000000000006</v>
          </cell>
          <cell r="F70">
            <v>5.76</v>
          </cell>
          <cell r="G70">
            <v>5.1749999999999998</v>
          </cell>
          <cell r="H70">
            <v>0.315</v>
          </cell>
          <cell r="I70">
            <v>33.299999999999997</v>
          </cell>
          <cell r="J70">
            <v>24.3</v>
          </cell>
          <cell r="K70">
            <v>81</v>
          </cell>
          <cell r="L70">
            <v>1.2150000000000001</v>
          </cell>
          <cell r="M70">
            <v>4050</v>
          </cell>
          <cell r="N70">
            <v>4.4999999999999998E-2</v>
          </cell>
          <cell r="O70">
            <v>0</v>
          </cell>
          <cell r="P70">
            <v>2250</v>
          </cell>
          <cell r="Q70">
            <v>0</v>
          </cell>
        </row>
        <row r="71">
          <cell r="C71" t="str">
            <v>Minyak</v>
          </cell>
          <cell r="D71">
            <v>5</v>
          </cell>
          <cell r="E71">
            <v>43.5</v>
          </cell>
          <cell r="F71">
            <v>0.05</v>
          </cell>
          <cell r="G71">
            <v>4.9000000000000004</v>
          </cell>
          <cell r="H71">
            <v>0</v>
          </cell>
          <cell r="I71">
            <v>0.03</v>
          </cell>
          <cell r="J71">
            <v>0.15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 t="str">
            <v>Telur dadar/kampung</v>
          </cell>
          <cell r="E72">
            <v>116.4</v>
          </cell>
          <cell r="F72">
            <v>5.81</v>
          </cell>
          <cell r="G72">
            <v>10.074999999999999</v>
          </cell>
          <cell r="H72">
            <v>0.315</v>
          </cell>
          <cell r="I72">
            <v>33.33</v>
          </cell>
          <cell r="J72">
            <v>24.45</v>
          </cell>
          <cell r="K72">
            <v>81</v>
          </cell>
          <cell r="L72">
            <v>1.2150000000000001</v>
          </cell>
          <cell r="M72">
            <v>4050</v>
          </cell>
          <cell r="N72">
            <v>4.4999999999999998E-2</v>
          </cell>
          <cell r="O72">
            <v>0</v>
          </cell>
          <cell r="P72">
            <v>2250</v>
          </cell>
          <cell r="Q72">
            <v>0</v>
          </cell>
        </row>
        <row r="73">
          <cell r="B73" t="str">
            <v xml:space="preserve"> Telur mata sapi</v>
          </cell>
          <cell r="C73" t="str">
            <v>Telur</v>
          </cell>
          <cell r="D73">
            <v>50</v>
          </cell>
          <cell r="E73">
            <v>72.900000000000006</v>
          </cell>
          <cell r="F73">
            <v>5.76</v>
          </cell>
          <cell r="G73">
            <v>5.1749999999999998</v>
          </cell>
          <cell r="H73">
            <v>0.315</v>
          </cell>
          <cell r="I73">
            <v>33.299999999999997</v>
          </cell>
          <cell r="J73">
            <v>24.3</v>
          </cell>
          <cell r="K73">
            <v>81</v>
          </cell>
          <cell r="L73">
            <v>1.2150000000000001</v>
          </cell>
          <cell r="M73">
            <v>4050</v>
          </cell>
          <cell r="N73">
            <v>4.4999999999999998E-2</v>
          </cell>
          <cell r="O73">
            <v>0</v>
          </cell>
          <cell r="P73">
            <v>2250</v>
          </cell>
          <cell r="Q73">
            <v>0</v>
          </cell>
        </row>
        <row r="74">
          <cell r="C74" t="str">
            <v>Minyak</v>
          </cell>
          <cell r="D74">
            <v>5</v>
          </cell>
          <cell r="E74">
            <v>43.5</v>
          </cell>
          <cell r="F74">
            <v>0.05</v>
          </cell>
          <cell r="G74">
            <v>4.9000000000000004</v>
          </cell>
          <cell r="H74">
            <v>0</v>
          </cell>
          <cell r="I74">
            <v>0.03</v>
          </cell>
          <cell r="J74">
            <v>0.15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5">
          <cell r="B75" t="str">
            <v>Telur mata sapi</v>
          </cell>
          <cell r="E75">
            <v>116.4</v>
          </cell>
          <cell r="F75">
            <v>5.81</v>
          </cell>
          <cell r="G75">
            <v>10.074999999999999</v>
          </cell>
          <cell r="H75">
            <v>0.315</v>
          </cell>
          <cell r="I75">
            <v>33.33</v>
          </cell>
          <cell r="J75">
            <v>24.45</v>
          </cell>
          <cell r="K75">
            <v>81</v>
          </cell>
          <cell r="L75">
            <v>1.2150000000000001</v>
          </cell>
          <cell r="M75">
            <v>4050</v>
          </cell>
          <cell r="N75">
            <v>4.4999999999999998E-2</v>
          </cell>
          <cell r="O75">
            <v>0</v>
          </cell>
          <cell r="P75">
            <v>2250</v>
          </cell>
          <cell r="Q75">
            <v>0</v>
          </cell>
        </row>
        <row r="76">
          <cell r="B76" t="str">
            <v xml:space="preserve"> Telur balado</v>
          </cell>
          <cell r="C76" t="str">
            <v>Telur</v>
          </cell>
          <cell r="D76">
            <v>50</v>
          </cell>
          <cell r="E76">
            <v>72.900000000000006</v>
          </cell>
          <cell r="F76">
            <v>5.76</v>
          </cell>
          <cell r="G76">
            <v>5.1749999999999998</v>
          </cell>
          <cell r="H76">
            <v>0.315</v>
          </cell>
          <cell r="I76">
            <v>33.299999999999997</v>
          </cell>
          <cell r="J76">
            <v>24.3</v>
          </cell>
          <cell r="K76">
            <v>81</v>
          </cell>
          <cell r="L76">
            <v>1.2150000000000001</v>
          </cell>
          <cell r="M76">
            <v>4050</v>
          </cell>
          <cell r="N76">
            <v>4.4999999999999998E-2</v>
          </cell>
          <cell r="O76">
            <v>0</v>
          </cell>
          <cell r="P76">
            <v>2250</v>
          </cell>
          <cell r="Q76">
            <v>0</v>
          </cell>
        </row>
        <row r="77">
          <cell r="C77" t="str">
            <v>Minyak</v>
          </cell>
          <cell r="D77">
            <v>5</v>
          </cell>
          <cell r="E77">
            <v>43.5</v>
          </cell>
          <cell r="F77">
            <v>0.05</v>
          </cell>
          <cell r="G77">
            <v>4.9000000000000004</v>
          </cell>
          <cell r="H77">
            <v>0</v>
          </cell>
          <cell r="I77">
            <v>0.03</v>
          </cell>
          <cell r="J77">
            <v>0.15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 t="str">
            <v>Telur balado</v>
          </cell>
          <cell r="E78">
            <v>116.4</v>
          </cell>
          <cell r="F78">
            <v>5.81</v>
          </cell>
          <cell r="G78">
            <v>10.074999999999999</v>
          </cell>
          <cell r="H78">
            <v>0.315</v>
          </cell>
          <cell r="I78">
            <v>33.33</v>
          </cell>
          <cell r="J78">
            <v>24.45</v>
          </cell>
          <cell r="K78">
            <v>81</v>
          </cell>
          <cell r="L78">
            <v>1.2150000000000001</v>
          </cell>
          <cell r="M78">
            <v>4050</v>
          </cell>
          <cell r="N78">
            <v>4.4999999999999998E-2</v>
          </cell>
          <cell r="O78">
            <v>0</v>
          </cell>
          <cell r="P78">
            <v>2250</v>
          </cell>
          <cell r="Q78">
            <v>0</v>
          </cell>
        </row>
        <row r="79">
          <cell r="B79" t="str">
            <v xml:space="preserve"> Telur bb bali</v>
          </cell>
          <cell r="C79" t="str">
            <v>Telur</v>
          </cell>
          <cell r="D79">
            <v>50</v>
          </cell>
          <cell r="E79">
            <v>72.900000000000006</v>
          </cell>
          <cell r="F79">
            <v>5.76</v>
          </cell>
          <cell r="G79">
            <v>5.1749999999999998</v>
          </cell>
          <cell r="H79">
            <v>0.315</v>
          </cell>
          <cell r="I79">
            <v>33.299999999999997</v>
          </cell>
          <cell r="J79">
            <v>24.3</v>
          </cell>
          <cell r="K79">
            <v>81</v>
          </cell>
          <cell r="L79">
            <v>1.2150000000000001</v>
          </cell>
          <cell r="M79">
            <v>4050</v>
          </cell>
          <cell r="N79">
            <v>4.4999999999999998E-2</v>
          </cell>
          <cell r="O79">
            <v>0</v>
          </cell>
          <cell r="P79">
            <v>2250</v>
          </cell>
          <cell r="Q79">
            <v>0</v>
          </cell>
        </row>
        <row r="80">
          <cell r="C80" t="str">
            <v>Minyak</v>
          </cell>
          <cell r="D80">
            <v>5</v>
          </cell>
          <cell r="E80">
            <v>43.5</v>
          </cell>
          <cell r="F80">
            <v>0.05</v>
          </cell>
          <cell r="G80">
            <v>4.9000000000000004</v>
          </cell>
          <cell r="H80">
            <v>0</v>
          </cell>
          <cell r="I80">
            <v>0.03</v>
          </cell>
          <cell r="J80">
            <v>0.15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 t="str">
            <v>Telur bb bali</v>
          </cell>
          <cell r="E81">
            <v>116.4</v>
          </cell>
          <cell r="F81">
            <v>5.81</v>
          </cell>
          <cell r="G81">
            <v>10.074999999999999</v>
          </cell>
          <cell r="H81">
            <v>0.315</v>
          </cell>
          <cell r="I81">
            <v>33.33</v>
          </cell>
          <cell r="J81">
            <v>24.45</v>
          </cell>
          <cell r="K81">
            <v>81</v>
          </cell>
          <cell r="L81">
            <v>1.2150000000000001</v>
          </cell>
          <cell r="M81">
            <v>4050</v>
          </cell>
          <cell r="N81">
            <v>4.4999999999999998E-2</v>
          </cell>
          <cell r="O81">
            <v>0</v>
          </cell>
          <cell r="P81">
            <v>2250</v>
          </cell>
          <cell r="Q81">
            <v>0</v>
          </cell>
        </row>
        <row r="82">
          <cell r="B82" t="str">
            <v>Telur asin</v>
          </cell>
          <cell r="C82" t="str">
            <v>Telur asin</v>
          </cell>
          <cell r="D82">
            <v>100</v>
          </cell>
          <cell r="E82">
            <v>161.85</v>
          </cell>
          <cell r="F82">
            <v>11.287999999999998</v>
          </cell>
          <cell r="G82">
            <v>11.287999999999998</v>
          </cell>
          <cell r="H82">
            <v>1.1619999999999999</v>
          </cell>
          <cell r="I82">
            <v>55.195</v>
          </cell>
          <cell r="J82">
            <v>99.6</v>
          </cell>
          <cell r="K82">
            <v>130.31</v>
          </cell>
          <cell r="L82">
            <v>1.494</v>
          </cell>
          <cell r="M82">
            <v>698.03</v>
          </cell>
          <cell r="N82">
            <v>0.23240000000000002</v>
          </cell>
          <cell r="O82">
            <v>0</v>
          </cell>
        </row>
        <row r="83">
          <cell r="B83" t="str">
            <v xml:space="preserve"> Opor telur</v>
          </cell>
          <cell r="C83" t="str">
            <v>Telur</v>
          </cell>
          <cell r="D83">
            <v>50</v>
          </cell>
          <cell r="E83">
            <v>72.900000000000006</v>
          </cell>
          <cell r="F83">
            <v>5.76</v>
          </cell>
          <cell r="G83">
            <v>5.1749999999999998</v>
          </cell>
          <cell r="H83">
            <v>0.315</v>
          </cell>
          <cell r="I83">
            <v>33.299999999999997</v>
          </cell>
          <cell r="J83">
            <v>24.3</v>
          </cell>
          <cell r="K83">
            <v>81</v>
          </cell>
          <cell r="L83">
            <v>1.2150000000000001</v>
          </cell>
          <cell r="M83">
            <v>4050</v>
          </cell>
          <cell r="N83">
            <v>4.4999999999999998E-2</v>
          </cell>
          <cell r="O83">
            <v>0</v>
          </cell>
          <cell r="P83">
            <v>2250</v>
          </cell>
          <cell r="Q83">
            <v>0</v>
          </cell>
        </row>
        <row r="84">
          <cell r="C84" t="str">
            <v>Santan</v>
          </cell>
          <cell r="D84">
            <v>10</v>
          </cell>
          <cell r="E84">
            <v>32.4</v>
          </cell>
          <cell r="F84">
            <v>0.42</v>
          </cell>
          <cell r="G84">
            <v>3.43</v>
          </cell>
          <cell r="H84">
            <v>0.56000000000000005</v>
          </cell>
          <cell r="I84">
            <v>5.49</v>
          </cell>
          <cell r="J84">
            <v>1.4</v>
          </cell>
          <cell r="K84">
            <v>4.5</v>
          </cell>
          <cell r="L84">
            <v>0.19</v>
          </cell>
          <cell r="M84">
            <v>0</v>
          </cell>
          <cell r="N84">
            <v>2E-3</v>
          </cell>
          <cell r="O84">
            <v>0.2</v>
          </cell>
          <cell r="P84">
            <v>185</v>
          </cell>
          <cell r="Q84">
            <v>0</v>
          </cell>
        </row>
        <row r="85">
          <cell r="B85" t="str">
            <v>Opor telur</v>
          </cell>
          <cell r="E85">
            <v>105.30000000000001</v>
          </cell>
          <cell r="F85">
            <v>6.18</v>
          </cell>
          <cell r="G85">
            <v>8.6050000000000004</v>
          </cell>
          <cell r="H85">
            <v>0.875</v>
          </cell>
          <cell r="I85">
            <v>38.79</v>
          </cell>
          <cell r="J85">
            <v>25.7</v>
          </cell>
          <cell r="K85">
            <v>85.5</v>
          </cell>
          <cell r="L85">
            <v>1.405</v>
          </cell>
          <cell r="M85">
            <v>4050</v>
          </cell>
          <cell r="N85">
            <v>4.7E-2</v>
          </cell>
          <cell r="O85">
            <v>0.2</v>
          </cell>
          <cell r="P85">
            <v>2435</v>
          </cell>
          <cell r="Q85">
            <v>0</v>
          </cell>
        </row>
        <row r="86">
          <cell r="B86" t="str">
            <v xml:space="preserve"> Dadar sayuran</v>
          </cell>
          <cell r="C86" t="str">
            <v>Telur</v>
          </cell>
          <cell r="D86">
            <v>50</v>
          </cell>
          <cell r="E86">
            <v>72.900000000000006</v>
          </cell>
          <cell r="F86">
            <v>5.76</v>
          </cell>
          <cell r="G86">
            <v>5.1749999999999998</v>
          </cell>
          <cell r="H86">
            <v>0.315</v>
          </cell>
          <cell r="I86">
            <v>33.299999999999997</v>
          </cell>
          <cell r="J86">
            <v>24.3</v>
          </cell>
          <cell r="K86">
            <v>81</v>
          </cell>
          <cell r="L86">
            <v>1.2150000000000001</v>
          </cell>
          <cell r="M86">
            <v>4050</v>
          </cell>
          <cell r="N86">
            <v>4.4999999999999998E-2</v>
          </cell>
          <cell r="O86">
            <v>0</v>
          </cell>
          <cell r="P86">
            <v>2250</v>
          </cell>
          <cell r="Q86">
            <v>0</v>
          </cell>
        </row>
        <row r="87">
          <cell r="C87" t="str">
            <v>Minyak</v>
          </cell>
          <cell r="D87">
            <v>5</v>
          </cell>
          <cell r="E87">
            <v>43.5</v>
          </cell>
          <cell r="F87">
            <v>0.05</v>
          </cell>
          <cell r="G87">
            <v>4.9000000000000004</v>
          </cell>
          <cell r="H87">
            <v>0</v>
          </cell>
          <cell r="I87">
            <v>0.03</v>
          </cell>
          <cell r="J87">
            <v>0.15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 t="str">
            <v>Wortel</v>
          </cell>
          <cell r="D88">
            <v>25</v>
          </cell>
          <cell r="E88">
            <v>9.24</v>
          </cell>
          <cell r="F88">
            <v>0.26400000000000001</v>
          </cell>
          <cell r="G88">
            <v>6.6000000000000003E-2</v>
          </cell>
          <cell r="H88">
            <v>2.0460000000000003</v>
          </cell>
          <cell r="I88">
            <v>19.404</v>
          </cell>
          <cell r="J88">
            <v>8.58</v>
          </cell>
          <cell r="K88">
            <v>8.14</v>
          </cell>
          <cell r="L88">
            <v>0.17600000000000002</v>
          </cell>
          <cell r="M88">
            <v>2640</v>
          </cell>
          <cell r="N88">
            <v>1.32E-2</v>
          </cell>
          <cell r="O88">
            <v>1.32</v>
          </cell>
          <cell r="P88">
            <v>0</v>
          </cell>
          <cell r="Q88">
            <v>0</v>
          </cell>
        </row>
        <row r="89">
          <cell r="B89" t="str">
            <v>Dadar sayuran/isi/campuran</v>
          </cell>
          <cell r="E89">
            <v>125.64</v>
          </cell>
          <cell r="F89">
            <v>6.0739999999999998</v>
          </cell>
          <cell r="G89">
            <v>10.141</v>
          </cell>
          <cell r="H89">
            <v>2.3610000000000002</v>
          </cell>
          <cell r="I89">
            <v>52.733999999999995</v>
          </cell>
          <cell r="J89">
            <v>33.03</v>
          </cell>
          <cell r="K89">
            <v>89.14</v>
          </cell>
          <cell r="L89">
            <v>1.391</v>
          </cell>
          <cell r="M89">
            <v>6690</v>
          </cell>
          <cell r="N89">
            <v>5.8200000000000002E-2</v>
          </cell>
          <cell r="O89">
            <v>1.32</v>
          </cell>
          <cell r="P89">
            <v>2250</v>
          </cell>
          <cell r="Q89">
            <v>0</v>
          </cell>
        </row>
        <row r="90">
          <cell r="B90" t="str">
            <v xml:space="preserve"> Semur telur</v>
          </cell>
          <cell r="C90" t="str">
            <v>Telur</v>
          </cell>
          <cell r="D90">
            <v>50</v>
          </cell>
          <cell r="E90">
            <v>72.900000000000006</v>
          </cell>
          <cell r="F90">
            <v>5.76</v>
          </cell>
          <cell r="G90">
            <v>5.1749999999999998</v>
          </cell>
          <cell r="H90">
            <v>0.315</v>
          </cell>
          <cell r="I90">
            <v>33.299999999999997</v>
          </cell>
          <cell r="J90">
            <v>24.3</v>
          </cell>
          <cell r="K90">
            <v>81</v>
          </cell>
          <cell r="L90">
            <v>1.2150000000000001</v>
          </cell>
          <cell r="M90">
            <v>4050</v>
          </cell>
          <cell r="N90">
            <v>4.4999999999999998E-2</v>
          </cell>
          <cell r="O90">
            <v>0</v>
          </cell>
          <cell r="P90">
            <v>2250</v>
          </cell>
          <cell r="Q90">
            <v>0</v>
          </cell>
        </row>
        <row r="91">
          <cell r="C91" t="str">
            <v>Kecap</v>
          </cell>
          <cell r="D91">
            <v>10</v>
          </cell>
          <cell r="E91">
            <v>4.5999999999999996</v>
          </cell>
          <cell r="F91">
            <v>0.56999999999999995</v>
          </cell>
          <cell r="G91">
            <v>0.13</v>
          </cell>
          <cell r="H91">
            <v>0.9</v>
          </cell>
          <cell r="I91">
            <v>6.3</v>
          </cell>
          <cell r="J91">
            <v>12.3</v>
          </cell>
          <cell r="K91">
            <v>9.6</v>
          </cell>
          <cell r="L91">
            <v>0.56999999999999995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 t="str">
            <v>Semur telur</v>
          </cell>
          <cell r="E92">
            <v>77.5</v>
          </cell>
          <cell r="F92">
            <v>6.33</v>
          </cell>
          <cell r="G92">
            <v>5.3049999999999997</v>
          </cell>
          <cell r="H92">
            <v>1.2150000000000001</v>
          </cell>
          <cell r="I92">
            <v>39.599999999999994</v>
          </cell>
          <cell r="J92">
            <v>36.6</v>
          </cell>
          <cell r="K92">
            <v>90.6</v>
          </cell>
          <cell r="L92">
            <v>1.7850000000000001</v>
          </cell>
          <cell r="M92">
            <v>4050</v>
          </cell>
          <cell r="N92">
            <v>4.4999999999999998E-2</v>
          </cell>
          <cell r="O92">
            <v>0</v>
          </cell>
          <cell r="P92">
            <v>2250</v>
          </cell>
          <cell r="Q92">
            <v>0</v>
          </cell>
        </row>
        <row r="93">
          <cell r="B93" t="str">
            <v>Telur rebus</v>
          </cell>
          <cell r="C93" t="str">
            <v>Telur</v>
          </cell>
          <cell r="D93">
            <v>50</v>
          </cell>
          <cell r="E93">
            <v>72.900000000000006</v>
          </cell>
          <cell r="F93">
            <v>5.76</v>
          </cell>
          <cell r="G93">
            <v>5.1749999999999998</v>
          </cell>
          <cell r="H93">
            <v>0.315</v>
          </cell>
          <cell r="I93">
            <v>33.299999999999997</v>
          </cell>
          <cell r="J93">
            <v>24.3</v>
          </cell>
          <cell r="K93">
            <v>81</v>
          </cell>
          <cell r="L93">
            <v>1.2150000000000001</v>
          </cell>
          <cell r="M93">
            <v>4050</v>
          </cell>
          <cell r="N93">
            <v>4.4999999999999998E-2</v>
          </cell>
          <cell r="O93">
            <v>0</v>
          </cell>
          <cell r="P93">
            <v>2250</v>
          </cell>
          <cell r="Q93">
            <v>0</v>
          </cell>
        </row>
        <row r="94">
          <cell r="B94" t="str">
            <v xml:space="preserve"> Fu yung hai</v>
          </cell>
          <cell r="C94" t="str">
            <v>Telur</v>
          </cell>
          <cell r="D94">
            <v>50</v>
          </cell>
          <cell r="E94">
            <v>72.900000000000006</v>
          </cell>
          <cell r="F94">
            <v>5.76</v>
          </cell>
          <cell r="G94">
            <v>5.1749999999999998</v>
          </cell>
          <cell r="H94">
            <v>0.315</v>
          </cell>
          <cell r="I94">
            <v>33.299999999999997</v>
          </cell>
          <cell r="J94">
            <v>24.3</v>
          </cell>
          <cell r="K94">
            <v>81</v>
          </cell>
          <cell r="L94">
            <v>1.2150000000000001</v>
          </cell>
          <cell r="M94">
            <v>405</v>
          </cell>
          <cell r="N94">
            <v>4.4999999999999998E-2</v>
          </cell>
          <cell r="O94">
            <v>0</v>
          </cell>
          <cell r="P94">
            <v>2250</v>
          </cell>
          <cell r="Q94">
            <v>0</v>
          </cell>
        </row>
        <row r="95">
          <cell r="C95" t="str">
            <v>Saos</v>
          </cell>
          <cell r="D95">
            <v>25</v>
          </cell>
          <cell r="E95">
            <v>24.5</v>
          </cell>
          <cell r="F95">
            <v>0.5</v>
          </cell>
          <cell r="G95">
            <v>0.1</v>
          </cell>
          <cell r="H95">
            <v>6.125</v>
          </cell>
          <cell r="I95">
            <v>17.375</v>
          </cell>
          <cell r="J95">
            <v>3</v>
          </cell>
          <cell r="K95">
            <v>4.5</v>
          </cell>
          <cell r="L95">
            <v>0.2</v>
          </cell>
          <cell r="M95">
            <v>470</v>
          </cell>
          <cell r="N95">
            <v>2.2499999999999999E-2</v>
          </cell>
          <cell r="O95">
            <v>2.75</v>
          </cell>
          <cell r="P95">
            <v>0</v>
          </cell>
          <cell r="Q95">
            <v>0</v>
          </cell>
        </row>
        <row r="96">
          <cell r="C96" t="str">
            <v>Minyak</v>
          </cell>
          <cell r="D96">
            <v>5</v>
          </cell>
          <cell r="E96">
            <v>43.5</v>
          </cell>
          <cell r="F96">
            <v>0.05</v>
          </cell>
          <cell r="G96">
            <v>4.9000000000000004</v>
          </cell>
          <cell r="H96">
            <v>0</v>
          </cell>
          <cell r="I96">
            <v>0.03</v>
          </cell>
          <cell r="J96">
            <v>0.15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Foo Yung Hai</v>
          </cell>
          <cell r="E97">
            <v>140.9</v>
          </cell>
          <cell r="F97">
            <v>6.31</v>
          </cell>
          <cell r="G97">
            <v>10.175000000000001</v>
          </cell>
          <cell r="H97">
            <v>6.44</v>
          </cell>
          <cell r="I97">
            <v>50.704999999999998</v>
          </cell>
          <cell r="J97">
            <v>27.45</v>
          </cell>
          <cell r="K97">
            <v>85.5</v>
          </cell>
          <cell r="L97">
            <v>1.415</v>
          </cell>
          <cell r="M97">
            <v>875</v>
          </cell>
          <cell r="N97">
            <v>6.7500000000000004E-2</v>
          </cell>
          <cell r="O97">
            <v>2.75</v>
          </cell>
          <cell r="P97">
            <v>2250</v>
          </cell>
          <cell r="Q97">
            <v>0</v>
          </cell>
        </row>
        <row r="98">
          <cell r="B98" t="str">
            <v xml:space="preserve"> Martabak</v>
          </cell>
          <cell r="C98" t="str">
            <v>Telor</v>
          </cell>
          <cell r="D98">
            <v>25</v>
          </cell>
          <cell r="E98">
            <v>36.450000000000003</v>
          </cell>
          <cell r="F98">
            <v>2.88</v>
          </cell>
          <cell r="G98">
            <v>2.5874999999999999</v>
          </cell>
          <cell r="H98">
            <v>0.1575</v>
          </cell>
          <cell r="I98">
            <v>16.649999999999999</v>
          </cell>
          <cell r="J98">
            <v>12.15</v>
          </cell>
          <cell r="K98">
            <v>40.5</v>
          </cell>
          <cell r="L98">
            <v>0.60750000000000004</v>
          </cell>
          <cell r="M98">
            <v>2025</v>
          </cell>
          <cell r="N98">
            <v>2.2499999999999999E-2</v>
          </cell>
          <cell r="O98">
            <v>0</v>
          </cell>
          <cell r="P98">
            <v>1125</v>
          </cell>
          <cell r="Q98">
            <v>0</v>
          </cell>
        </row>
        <row r="99">
          <cell r="C99" t="str">
            <v>Bawang prei</v>
          </cell>
          <cell r="D99">
            <v>20</v>
          </cell>
          <cell r="E99">
            <v>9</v>
          </cell>
          <cell r="F99">
            <v>0.44</v>
          </cell>
          <cell r="G99">
            <v>0.06</v>
          </cell>
          <cell r="H99">
            <v>2.06</v>
          </cell>
          <cell r="I99">
            <v>17.260000000000002</v>
          </cell>
          <cell r="J99">
            <v>10.4</v>
          </cell>
          <cell r="K99">
            <v>10</v>
          </cell>
          <cell r="L99">
            <v>0.22</v>
          </cell>
          <cell r="M99">
            <v>8</v>
          </cell>
          <cell r="N99">
            <v>2.1999999999999999E-2</v>
          </cell>
          <cell r="O99">
            <v>3.4</v>
          </cell>
        </row>
        <row r="100">
          <cell r="C100" t="str">
            <v>Minyak</v>
          </cell>
          <cell r="D100">
            <v>5</v>
          </cell>
          <cell r="E100">
            <v>43.5</v>
          </cell>
          <cell r="F100">
            <v>0.05</v>
          </cell>
          <cell r="G100">
            <v>4.9000000000000004</v>
          </cell>
          <cell r="H100">
            <v>0</v>
          </cell>
          <cell r="I100">
            <v>0.03</v>
          </cell>
          <cell r="J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B101" t="str">
            <v>Martabak</v>
          </cell>
          <cell r="E101">
            <v>88.95</v>
          </cell>
          <cell r="F101">
            <v>3.3699999999999997</v>
          </cell>
          <cell r="G101">
            <v>7.5475000000000003</v>
          </cell>
          <cell r="H101">
            <v>2.2175000000000002</v>
          </cell>
          <cell r="I101">
            <v>33.94</v>
          </cell>
          <cell r="J101">
            <v>22.7</v>
          </cell>
          <cell r="K101">
            <v>50.5</v>
          </cell>
          <cell r="L101">
            <v>0.82750000000000001</v>
          </cell>
          <cell r="M101">
            <v>2033</v>
          </cell>
          <cell r="N101">
            <v>4.4499999999999998E-2</v>
          </cell>
          <cell r="O101">
            <v>3.4</v>
          </cell>
          <cell r="P101">
            <v>1125</v>
          </cell>
          <cell r="Q101">
            <v>0</v>
          </cell>
        </row>
        <row r="102">
          <cell r="B102" t="str">
            <v>Telur Orak-Arik</v>
          </cell>
          <cell r="C102" t="str">
            <v>Telur</v>
          </cell>
          <cell r="D102">
            <v>50</v>
          </cell>
          <cell r="E102">
            <v>72.900000000000006</v>
          </cell>
          <cell r="F102">
            <v>5.76</v>
          </cell>
          <cell r="G102">
            <v>5.1749999999999998</v>
          </cell>
          <cell r="H102">
            <v>0.315</v>
          </cell>
          <cell r="I102">
            <v>33.299999999999997</v>
          </cell>
          <cell r="J102">
            <v>24.3</v>
          </cell>
          <cell r="K102">
            <v>81</v>
          </cell>
          <cell r="L102">
            <v>1.2150000000000001</v>
          </cell>
          <cell r="M102">
            <v>4050</v>
          </cell>
          <cell r="N102">
            <v>4.4999999999999998E-2</v>
          </cell>
          <cell r="O102">
            <v>0</v>
          </cell>
          <cell r="P102">
            <v>2250</v>
          </cell>
          <cell r="Q102">
            <v>0</v>
          </cell>
        </row>
        <row r="103">
          <cell r="C103" t="str">
            <v>Minyak</v>
          </cell>
          <cell r="D103">
            <v>5</v>
          </cell>
          <cell r="E103">
            <v>43.5</v>
          </cell>
          <cell r="F103">
            <v>0.05</v>
          </cell>
          <cell r="G103">
            <v>4.9000000000000004</v>
          </cell>
          <cell r="H103">
            <v>0</v>
          </cell>
          <cell r="I103">
            <v>0.03</v>
          </cell>
          <cell r="J103">
            <v>0.15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E104">
            <v>116.4</v>
          </cell>
          <cell r="F104">
            <v>5.81</v>
          </cell>
          <cell r="G104">
            <v>10.074999999999999</v>
          </cell>
          <cell r="H104">
            <v>0.315</v>
          </cell>
          <cell r="I104">
            <v>33.33</v>
          </cell>
          <cell r="J104">
            <v>24.45</v>
          </cell>
          <cell r="K104">
            <v>81</v>
          </cell>
          <cell r="L104">
            <v>1.2150000000000001</v>
          </cell>
          <cell r="M104">
            <v>4050</v>
          </cell>
          <cell r="N104">
            <v>4.4999999999999998E-2</v>
          </cell>
          <cell r="O104">
            <v>0</v>
          </cell>
          <cell r="P104">
            <v>2250</v>
          </cell>
          <cell r="Q104">
            <v>0</v>
          </cell>
        </row>
        <row r="105">
          <cell r="B105" t="str">
            <v>Pindang Telur</v>
          </cell>
          <cell r="C105" t="str">
            <v>Telur</v>
          </cell>
          <cell r="D105">
            <v>50</v>
          </cell>
          <cell r="E105">
            <v>72.900000000000006</v>
          </cell>
          <cell r="F105">
            <v>5.76</v>
          </cell>
          <cell r="G105">
            <v>5.1749999999999998</v>
          </cell>
          <cell r="H105">
            <v>0.315</v>
          </cell>
          <cell r="I105">
            <v>33.299999999999997</v>
          </cell>
          <cell r="J105">
            <v>24.3</v>
          </cell>
          <cell r="K105">
            <v>81</v>
          </cell>
          <cell r="L105">
            <v>1.2150000000000001</v>
          </cell>
          <cell r="M105">
            <v>4050</v>
          </cell>
          <cell r="N105">
            <v>4.4999999999999998E-2</v>
          </cell>
          <cell r="O105">
            <v>0</v>
          </cell>
          <cell r="P105">
            <v>2250</v>
          </cell>
          <cell r="Q105">
            <v>0</v>
          </cell>
        </row>
        <row r="106">
          <cell r="B106" t="str">
            <v xml:space="preserve"> Telur Ceplok</v>
          </cell>
          <cell r="C106" t="str">
            <v>Telur</v>
          </cell>
          <cell r="D106">
            <v>50</v>
          </cell>
          <cell r="E106">
            <v>72.900000000000006</v>
          </cell>
          <cell r="F106">
            <v>5.76</v>
          </cell>
          <cell r="G106">
            <v>5.1749999999999998</v>
          </cell>
          <cell r="H106">
            <v>0.315</v>
          </cell>
          <cell r="I106">
            <v>33.299999999999997</v>
          </cell>
          <cell r="J106">
            <v>24.3</v>
          </cell>
          <cell r="K106">
            <v>81</v>
          </cell>
          <cell r="L106">
            <v>1.2150000000000001</v>
          </cell>
          <cell r="M106">
            <v>4050</v>
          </cell>
          <cell r="N106">
            <v>4.4999999999999998E-2</v>
          </cell>
          <cell r="O106">
            <v>0</v>
          </cell>
          <cell r="P106">
            <v>2250</v>
          </cell>
          <cell r="Q106">
            <v>0</v>
          </cell>
        </row>
        <row r="107">
          <cell r="C107" t="str">
            <v>Minyak</v>
          </cell>
          <cell r="D107">
            <v>5</v>
          </cell>
          <cell r="E107">
            <v>43.5</v>
          </cell>
          <cell r="F107">
            <v>0.05</v>
          </cell>
          <cell r="G107">
            <v>4.9000000000000004</v>
          </cell>
          <cell r="H107">
            <v>0</v>
          </cell>
          <cell r="I107">
            <v>0.03</v>
          </cell>
          <cell r="J107">
            <v>0.15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8">
          <cell r="B108" t="str">
            <v>Telur Ceplok</v>
          </cell>
          <cell r="E108">
            <v>116.4</v>
          </cell>
          <cell r="F108">
            <v>5.81</v>
          </cell>
          <cell r="G108">
            <v>10.074999999999999</v>
          </cell>
          <cell r="H108">
            <v>0.315</v>
          </cell>
          <cell r="I108">
            <v>33.33</v>
          </cell>
          <cell r="J108">
            <v>24.45</v>
          </cell>
          <cell r="K108">
            <v>81</v>
          </cell>
          <cell r="L108">
            <v>1.2150000000000001</v>
          </cell>
          <cell r="M108">
            <v>4050</v>
          </cell>
          <cell r="N108">
            <v>4.4999999999999998E-2</v>
          </cell>
          <cell r="O108">
            <v>0</v>
          </cell>
          <cell r="P108">
            <v>2250</v>
          </cell>
          <cell r="Q108">
            <v>0</v>
          </cell>
        </row>
        <row r="113">
          <cell r="B113" t="str">
            <v>ANEKA DAGING</v>
          </cell>
        </row>
        <row r="114">
          <cell r="B114" t="str">
            <v xml:space="preserve"> Kare daging</v>
          </cell>
          <cell r="C114" t="str">
            <v>Daging sapi</v>
          </cell>
          <cell r="D114">
            <v>100</v>
          </cell>
          <cell r="E114">
            <v>207</v>
          </cell>
          <cell r="F114">
            <v>18.799999999999997</v>
          </cell>
          <cell r="G114">
            <v>14.000000000000002</v>
          </cell>
          <cell r="H114">
            <v>0</v>
          </cell>
          <cell r="I114">
            <v>66</v>
          </cell>
          <cell r="J114">
            <v>10.999999999999998</v>
          </cell>
          <cell r="K114">
            <v>170</v>
          </cell>
          <cell r="L114">
            <v>2.8</v>
          </cell>
          <cell r="M114">
            <v>30</v>
          </cell>
          <cell r="N114">
            <v>0.08</v>
          </cell>
          <cell r="O114">
            <v>0</v>
          </cell>
          <cell r="P114">
            <v>1050</v>
          </cell>
          <cell r="Q114">
            <v>0</v>
          </cell>
        </row>
        <row r="115">
          <cell r="C115" t="str">
            <v>Minyak</v>
          </cell>
          <cell r="D115">
            <v>5</v>
          </cell>
          <cell r="E115">
            <v>43.5</v>
          </cell>
          <cell r="F115">
            <v>0.05</v>
          </cell>
          <cell r="G115">
            <v>4.9000000000000004</v>
          </cell>
          <cell r="H115">
            <v>0</v>
          </cell>
          <cell r="I115">
            <v>0.03</v>
          </cell>
          <cell r="J115">
            <v>0.15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B116" t="str">
            <v>Kare daging</v>
          </cell>
          <cell r="E116">
            <v>250.5</v>
          </cell>
          <cell r="F116">
            <v>18.849999999999998</v>
          </cell>
          <cell r="G116">
            <v>18.900000000000002</v>
          </cell>
          <cell r="H116">
            <v>0</v>
          </cell>
          <cell r="I116">
            <v>66.03</v>
          </cell>
          <cell r="J116">
            <v>11.149999999999999</v>
          </cell>
          <cell r="K116">
            <v>170</v>
          </cell>
          <cell r="L116">
            <v>2.8</v>
          </cell>
          <cell r="M116">
            <v>30</v>
          </cell>
          <cell r="N116">
            <v>0.08</v>
          </cell>
          <cell r="O116">
            <v>0</v>
          </cell>
          <cell r="P116">
            <v>1050</v>
          </cell>
          <cell r="Q116">
            <v>0</v>
          </cell>
        </row>
        <row r="117">
          <cell r="B117" t="str">
            <v xml:space="preserve"> Daging bb rujak</v>
          </cell>
          <cell r="C117" t="str">
            <v>Daging sapi</v>
          </cell>
          <cell r="D117">
            <v>100</v>
          </cell>
          <cell r="E117">
            <v>207</v>
          </cell>
          <cell r="F117">
            <v>18.8</v>
          </cell>
          <cell r="G117">
            <v>14</v>
          </cell>
          <cell r="H117">
            <v>0</v>
          </cell>
          <cell r="I117">
            <v>66</v>
          </cell>
          <cell r="J117">
            <v>11</v>
          </cell>
          <cell r="K117">
            <v>170</v>
          </cell>
          <cell r="L117">
            <v>2.8</v>
          </cell>
          <cell r="M117">
            <v>30</v>
          </cell>
          <cell r="N117">
            <v>0.08</v>
          </cell>
          <cell r="O117">
            <v>0</v>
          </cell>
          <cell r="P117">
            <v>1050</v>
          </cell>
          <cell r="Q117">
            <v>0</v>
          </cell>
        </row>
        <row r="118">
          <cell r="C118" t="str">
            <v>Minyak</v>
          </cell>
          <cell r="D118">
            <v>5</v>
          </cell>
          <cell r="E118">
            <v>43.5</v>
          </cell>
          <cell r="F118">
            <v>0.05</v>
          </cell>
          <cell r="G118">
            <v>4.9000000000000004</v>
          </cell>
          <cell r="H118">
            <v>0</v>
          </cell>
          <cell r="I118">
            <v>0.03</v>
          </cell>
          <cell r="J118">
            <v>0.15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 t="str">
            <v>Daging bb rujak</v>
          </cell>
          <cell r="E119">
            <v>250.5</v>
          </cell>
          <cell r="F119">
            <v>18.850000000000001</v>
          </cell>
          <cell r="G119">
            <v>18.899999999999999</v>
          </cell>
          <cell r="H119">
            <v>0</v>
          </cell>
          <cell r="I119">
            <v>66.03</v>
          </cell>
          <cell r="J119">
            <v>11.15</v>
          </cell>
          <cell r="K119">
            <v>170</v>
          </cell>
          <cell r="L119">
            <v>2.8</v>
          </cell>
          <cell r="M119">
            <v>30</v>
          </cell>
          <cell r="N119">
            <v>0.08</v>
          </cell>
          <cell r="O119">
            <v>0</v>
          </cell>
          <cell r="P119">
            <v>1050</v>
          </cell>
          <cell r="Q119">
            <v>0</v>
          </cell>
        </row>
        <row r="120">
          <cell r="B120" t="str">
            <v xml:space="preserve"> Rendang daging</v>
          </cell>
          <cell r="C120" t="str">
            <v>Daging sapi</v>
          </cell>
          <cell r="D120">
            <v>100</v>
          </cell>
          <cell r="E120">
            <v>207</v>
          </cell>
          <cell r="F120">
            <v>18.8</v>
          </cell>
          <cell r="G120">
            <v>14</v>
          </cell>
          <cell r="H120">
            <v>0</v>
          </cell>
          <cell r="I120">
            <v>66</v>
          </cell>
          <cell r="J120">
            <v>11</v>
          </cell>
          <cell r="K120">
            <v>170</v>
          </cell>
          <cell r="L120">
            <v>2.8</v>
          </cell>
          <cell r="M120">
            <v>30</v>
          </cell>
          <cell r="N120">
            <v>0.08</v>
          </cell>
          <cell r="O120">
            <v>0</v>
          </cell>
          <cell r="P120">
            <v>70</v>
          </cell>
          <cell r="Q120">
            <v>0</v>
          </cell>
        </row>
        <row r="121">
          <cell r="C121" t="str">
            <v>Minyak</v>
          </cell>
          <cell r="D121">
            <v>5</v>
          </cell>
          <cell r="E121">
            <v>43.5</v>
          </cell>
          <cell r="F121">
            <v>0.05</v>
          </cell>
          <cell r="G121">
            <v>4.9000000000000004</v>
          </cell>
          <cell r="H121">
            <v>0</v>
          </cell>
          <cell r="I121">
            <v>0.03</v>
          </cell>
          <cell r="J121">
            <v>0.15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C122" t="str">
            <v>Kelapa</v>
          </cell>
          <cell r="D122">
            <v>25</v>
          </cell>
          <cell r="E122">
            <v>45</v>
          </cell>
          <cell r="F122">
            <v>1</v>
          </cell>
          <cell r="G122">
            <v>3.75</v>
          </cell>
          <cell r="H122">
            <v>2.5</v>
          </cell>
          <cell r="I122">
            <v>17.5</v>
          </cell>
          <cell r="J122">
            <v>2</v>
          </cell>
          <cell r="K122">
            <v>13.75</v>
          </cell>
          <cell r="L122">
            <v>0.32500000000000001</v>
          </cell>
          <cell r="M122">
            <v>2.5</v>
          </cell>
          <cell r="N122">
            <v>1.2500000000000001E-2</v>
          </cell>
          <cell r="O122">
            <v>1</v>
          </cell>
          <cell r="P122">
            <v>0</v>
          </cell>
          <cell r="Q122">
            <v>0</v>
          </cell>
        </row>
        <row r="123">
          <cell r="B123" t="str">
            <v>Rendang daging</v>
          </cell>
          <cell r="E123">
            <v>295.5</v>
          </cell>
          <cell r="F123">
            <v>19.850000000000001</v>
          </cell>
          <cell r="G123">
            <v>22.65</v>
          </cell>
          <cell r="H123">
            <v>2.5</v>
          </cell>
          <cell r="I123">
            <v>83.53</v>
          </cell>
          <cell r="J123">
            <v>13.15</v>
          </cell>
          <cell r="K123">
            <v>183.75</v>
          </cell>
          <cell r="L123">
            <v>3.125</v>
          </cell>
          <cell r="M123">
            <v>32.5</v>
          </cell>
          <cell r="N123">
            <v>9.2499999999999999E-2</v>
          </cell>
          <cell r="O123">
            <v>1</v>
          </cell>
          <cell r="P123">
            <v>70</v>
          </cell>
          <cell r="Q123">
            <v>0</v>
          </cell>
        </row>
        <row r="124">
          <cell r="B124" t="str">
            <v xml:space="preserve"> Daging bb bali</v>
          </cell>
          <cell r="C124" t="str">
            <v>Daging sapi</v>
          </cell>
          <cell r="D124">
            <v>100</v>
          </cell>
          <cell r="E124">
            <v>207</v>
          </cell>
          <cell r="F124">
            <v>18.8</v>
          </cell>
          <cell r="G124">
            <v>14</v>
          </cell>
          <cell r="H124">
            <v>0</v>
          </cell>
          <cell r="I124">
            <v>66</v>
          </cell>
          <cell r="J124">
            <v>11</v>
          </cell>
          <cell r="K124">
            <v>170</v>
          </cell>
          <cell r="L124">
            <v>2.8</v>
          </cell>
          <cell r="M124">
            <v>30</v>
          </cell>
          <cell r="N124">
            <v>0.08</v>
          </cell>
          <cell r="O124">
            <v>0</v>
          </cell>
          <cell r="P124">
            <v>1050</v>
          </cell>
          <cell r="Q124">
            <v>0</v>
          </cell>
        </row>
        <row r="125">
          <cell r="C125" t="str">
            <v>Minyak</v>
          </cell>
          <cell r="D125">
            <v>5</v>
          </cell>
          <cell r="E125">
            <v>43.5</v>
          </cell>
          <cell r="F125">
            <v>0.05</v>
          </cell>
          <cell r="G125">
            <v>4.9000000000000004</v>
          </cell>
          <cell r="H125">
            <v>0</v>
          </cell>
          <cell r="I125">
            <v>0.03</v>
          </cell>
          <cell r="J125">
            <v>0.15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6">
          <cell r="B126" t="str">
            <v>Daging bb bali</v>
          </cell>
          <cell r="E126">
            <v>250.5</v>
          </cell>
          <cell r="F126">
            <v>18.850000000000001</v>
          </cell>
          <cell r="G126">
            <v>18.899999999999999</v>
          </cell>
          <cell r="H126">
            <v>0</v>
          </cell>
          <cell r="I126">
            <v>66.03</v>
          </cell>
          <cell r="J126">
            <v>11.15</v>
          </cell>
          <cell r="K126">
            <v>170</v>
          </cell>
          <cell r="L126">
            <v>2.8</v>
          </cell>
          <cell r="M126">
            <v>30</v>
          </cell>
          <cell r="N126">
            <v>0.08</v>
          </cell>
          <cell r="O126">
            <v>0</v>
          </cell>
          <cell r="P126">
            <v>1050</v>
          </cell>
          <cell r="Q126">
            <v>0</v>
          </cell>
        </row>
        <row r="127">
          <cell r="B127" t="str">
            <v xml:space="preserve"> Daging bb balado</v>
          </cell>
          <cell r="C127" t="str">
            <v>Daging sapi</v>
          </cell>
          <cell r="D127">
            <v>100</v>
          </cell>
          <cell r="E127">
            <v>207</v>
          </cell>
          <cell r="F127">
            <v>18.8</v>
          </cell>
          <cell r="G127">
            <v>14</v>
          </cell>
          <cell r="H127">
            <v>0</v>
          </cell>
          <cell r="I127">
            <v>66</v>
          </cell>
          <cell r="J127">
            <v>11</v>
          </cell>
          <cell r="K127">
            <v>170</v>
          </cell>
          <cell r="L127">
            <v>2.8</v>
          </cell>
          <cell r="M127">
            <v>30</v>
          </cell>
          <cell r="N127">
            <v>0.08</v>
          </cell>
          <cell r="O127">
            <v>0</v>
          </cell>
          <cell r="P127">
            <v>1050</v>
          </cell>
          <cell r="Q127">
            <v>0</v>
          </cell>
        </row>
        <row r="128">
          <cell r="C128" t="str">
            <v>Minyak</v>
          </cell>
          <cell r="D128">
            <v>5</v>
          </cell>
          <cell r="E128">
            <v>43.5</v>
          </cell>
          <cell r="F128">
            <v>0.05</v>
          </cell>
          <cell r="G128">
            <v>4.9000000000000004</v>
          </cell>
          <cell r="H128">
            <v>0</v>
          </cell>
          <cell r="I128">
            <v>0.03</v>
          </cell>
          <cell r="J128">
            <v>0.15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 t="str">
            <v>Daging bb balado</v>
          </cell>
          <cell r="E129">
            <v>250.5</v>
          </cell>
          <cell r="F129">
            <v>18.850000000000001</v>
          </cell>
          <cell r="G129">
            <v>18.899999999999999</v>
          </cell>
          <cell r="H129">
            <v>0</v>
          </cell>
          <cell r="I129">
            <v>66.03</v>
          </cell>
          <cell r="J129">
            <v>11.15</v>
          </cell>
          <cell r="K129">
            <v>170</v>
          </cell>
          <cell r="L129">
            <v>2.8</v>
          </cell>
          <cell r="M129">
            <v>30</v>
          </cell>
          <cell r="N129">
            <v>0.08</v>
          </cell>
          <cell r="O129">
            <v>0</v>
          </cell>
          <cell r="P129">
            <v>1050</v>
          </cell>
          <cell r="Q129">
            <v>0</v>
          </cell>
        </row>
        <row r="130">
          <cell r="B130" t="str">
            <v xml:space="preserve"> Kalio daging</v>
          </cell>
          <cell r="C130" t="str">
            <v>Daging sapi</v>
          </cell>
          <cell r="D130">
            <v>100</v>
          </cell>
          <cell r="E130">
            <v>207</v>
          </cell>
          <cell r="F130">
            <v>18.8</v>
          </cell>
          <cell r="G130">
            <v>14</v>
          </cell>
          <cell r="H130">
            <v>0</v>
          </cell>
          <cell r="I130">
            <v>66</v>
          </cell>
          <cell r="J130">
            <v>11</v>
          </cell>
          <cell r="K130">
            <v>170</v>
          </cell>
          <cell r="L130">
            <v>2.8</v>
          </cell>
          <cell r="M130">
            <v>30</v>
          </cell>
          <cell r="N130">
            <v>0.08</v>
          </cell>
          <cell r="O130">
            <v>0</v>
          </cell>
          <cell r="P130">
            <v>1050</v>
          </cell>
          <cell r="Q130">
            <v>0</v>
          </cell>
        </row>
        <row r="131">
          <cell r="C131" t="str">
            <v>Minyak</v>
          </cell>
          <cell r="D131">
            <v>5</v>
          </cell>
          <cell r="E131">
            <v>43.5</v>
          </cell>
          <cell r="F131">
            <v>0.05</v>
          </cell>
          <cell r="G131">
            <v>4.9000000000000004</v>
          </cell>
          <cell r="H131">
            <v>0</v>
          </cell>
          <cell r="I131">
            <v>0.03</v>
          </cell>
          <cell r="J131">
            <v>0.15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2">
          <cell r="B132" t="str">
            <v>Kalio daging</v>
          </cell>
          <cell r="E132">
            <v>250.5</v>
          </cell>
          <cell r="F132">
            <v>18.850000000000001</v>
          </cell>
          <cell r="G132">
            <v>18.899999999999999</v>
          </cell>
          <cell r="H132">
            <v>0</v>
          </cell>
          <cell r="I132">
            <v>66.03</v>
          </cell>
          <cell r="J132">
            <v>11.15</v>
          </cell>
          <cell r="K132">
            <v>170</v>
          </cell>
          <cell r="L132">
            <v>2.8</v>
          </cell>
          <cell r="M132">
            <v>30</v>
          </cell>
          <cell r="N132">
            <v>0.08</v>
          </cell>
          <cell r="O132">
            <v>0</v>
          </cell>
          <cell r="P132">
            <v>1050</v>
          </cell>
          <cell r="Q132">
            <v>0</v>
          </cell>
        </row>
        <row r="133">
          <cell r="B133" t="str">
            <v xml:space="preserve"> Gulai daging</v>
          </cell>
          <cell r="C133" t="str">
            <v>Daging sapi</v>
          </cell>
          <cell r="D133">
            <v>100</v>
          </cell>
          <cell r="E133">
            <v>207</v>
          </cell>
          <cell r="F133">
            <v>18.8</v>
          </cell>
          <cell r="G133">
            <v>14</v>
          </cell>
          <cell r="H133">
            <v>0</v>
          </cell>
          <cell r="I133">
            <v>66</v>
          </cell>
          <cell r="J133">
            <v>11</v>
          </cell>
          <cell r="K133">
            <v>170</v>
          </cell>
          <cell r="L133">
            <v>2.8</v>
          </cell>
          <cell r="M133">
            <v>30</v>
          </cell>
          <cell r="N133">
            <v>0.08</v>
          </cell>
          <cell r="O133">
            <v>0</v>
          </cell>
          <cell r="P133">
            <v>1050</v>
          </cell>
          <cell r="Q133">
            <v>0</v>
          </cell>
        </row>
        <row r="134">
          <cell r="C134" t="str">
            <v>Santan</v>
          </cell>
          <cell r="D134">
            <v>10</v>
          </cell>
          <cell r="E134">
            <v>32.4</v>
          </cell>
          <cell r="F134">
            <v>0.42</v>
          </cell>
          <cell r="G134">
            <v>3.43</v>
          </cell>
          <cell r="H134">
            <v>0.56000000000000005</v>
          </cell>
          <cell r="I134">
            <v>5.49</v>
          </cell>
          <cell r="J134">
            <v>1.4</v>
          </cell>
          <cell r="K134">
            <v>4.5</v>
          </cell>
          <cell r="L134">
            <v>0.19</v>
          </cell>
          <cell r="M134">
            <v>0</v>
          </cell>
          <cell r="N134">
            <v>2E-3</v>
          </cell>
          <cell r="O134">
            <v>0.2</v>
          </cell>
          <cell r="Q134">
            <v>0</v>
          </cell>
        </row>
        <row r="135">
          <cell r="B135" t="str">
            <v>Gulai daging</v>
          </cell>
          <cell r="E135">
            <v>239.4</v>
          </cell>
          <cell r="F135">
            <v>19.22</v>
          </cell>
          <cell r="G135">
            <v>17.43</v>
          </cell>
          <cell r="H135">
            <v>0.56000000000000005</v>
          </cell>
          <cell r="I135">
            <v>71.489999999999995</v>
          </cell>
          <cell r="J135">
            <v>12.4</v>
          </cell>
          <cell r="K135">
            <v>174.5</v>
          </cell>
          <cell r="L135">
            <v>2.99</v>
          </cell>
          <cell r="M135">
            <v>30</v>
          </cell>
          <cell r="N135">
            <v>8.2000000000000003E-2</v>
          </cell>
          <cell r="O135">
            <v>0.2</v>
          </cell>
          <cell r="P135">
            <v>1235</v>
          </cell>
          <cell r="Q135">
            <v>0</v>
          </cell>
        </row>
        <row r="136">
          <cell r="B136" t="str">
            <v xml:space="preserve"> Sambal goreng hati</v>
          </cell>
          <cell r="C136" t="str">
            <v>Hati sapi</v>
          </cell>
          <cell r="D136">
            <v>100</v>
          </cell>
          <cell r="E136">
            <v>136</v>
          </cell>
          <cell r="F136">
            <v>19.7</v>
          </cell>
          <cell r="G136">
            <v>3.2</v>
          </cell>
          <cell r="H136">
            <v>6</v>
          </cell>
          <cell r="I136">
            <v>70</v>
          </cell>
          <cell r="J136">
            <v>7</v>
          </cell>
          <cell r="K136">
            <v>358</v>
          </cell>
          <cell r="L136">
            <v>6.6</v>
          </cell>
          <cell r="M136">
            <v>43900</v>
          </cell>
          <cell r="N136">
            <v>0.26</v>
          </cell>
          <cell r="O136">
            <v>31</v>
          </cell>
        </row>
        <row r="137">
          <cell r="C137" t="str">
            <v>Minyak</v>
          </cell>
          <cell r="D137">
            <v>5</v>
          </cell>
          <cell r="E137">
            <v>43.5</v>
          </cell>
          <cell r="F137">
            <v>0.05</v>
          </cell>
          <cell r="G137">
            <v>4.9000000000000004</v>
          </cell>
          <cell r="H137">
            <v>0</v>
          </cell>
          <cell r="I137">
            <v>0.03</v>
          </cell>
          <cell r="J137">
            <v>0.15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B138" t="str">
            <v>Sambal goreng hati</v>
          </cell>
          <cell r="E138">
            <v>179.5</v>
          </cell>
          <cell r="F138">
            <v>19.75</v>
          </cell>
          <cell r="G138">
            <v>8.1000000000000014</v>
          </cell>
          <cell r="H138">
            <v>6</v>
          </cell>
          <cell r="I138">
            <v>70.03</v>
          </cell>
          <cell r="J138">
            <v>7.15</v>
          </cell>
          <cell r="K138">
            <v>358</v>
          </cell>
          <cell r="L138">
            <v>6.6</v>
          </cell>
          <cell r="M138">
            <v>43900</v>
          </cell>
          <cell r="N138">
            <v>0.26</v>
          </cell>
          <cell r="O138">
            <v>31</v>
          </cell>
          <cell r="P138">
            <v>0</v>
          </cell>
          <cell r="Q138">
            <v>0</v>
          </cell>
        </row>
        <row r="139">
          <cell r="B139" t="str">
            <v xml:space="preserve"> Empal</v>
          </cell>
          <cell r="C139" t="str">
            <v>Daging sapi</v>
          </cell>
          <cell r="D139">
            <v>100</v>
          </cell>
          <cell r="E139">
            <v>207</v>
          </cell>
          <cell r="F139">
            <v>18.8</v>
          </cell>
          <cell r="G139">
            <v>14</v>
          </cell>
          <cell r="H139">
            <v>0</v>
          </cell>
          <cell r="I139">
            <v>66</v>
          </cell>
          <cell r="J139">
            <v>11</v>
          </cell>
          <cell r="K139">
            <v>170</v>
          </cell>
          <cell r="L139">
            <v>2.8</v>
          </cell>
          <cell r="M139">
            <v>30</v>
          </cell>
          <cell r="N139">
            <v>0.08</v>
          </cell>
          <cell r="O139">
            <v>0</v>
          </cell>
          <cell r="P139">
            <v>1050</v>
          </cell>
          <cell r="Q139">
            <v>0</v>
          </cell>
        </row>
        <row r="140">
          <cell r="C140" t="str">
            <v>Minyak</v>
          </cell>
          <cell r="D140">
            <v>5</v>
          </cell>
          <cell r="E140">
            <v>43.5</v>
          </cell>
          <cell r="F140">
            <v>0.05</v>
          </cell>
          <cell r="G140">
            <v>4.9000000000000004</v>
          </cell>
          <cell r="H140">
            <v>0</v>
          </cell>
          <cell r="I140">
            <v>0.03</v>
          </cell>
          <cell r="J140">
            <v>0.15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 t="str">
            <v>Empal</v>
          </cell>
          <cell r="E141">
            <v>250.5</v>
          </cell>
          <cell r="F141">
            <v>18.850000000000001</v>
          </cell>
          <cell r="G141">
            <v>18.899999999999999</v>
          </cell>
          <cell r="H141">
            <v>0</v>
          </cell>
          <cell r="I141">
            <v>66.03</v>
          </cell>
          <cell r="J141">
            <v>11.15</v>
          </cell>
          <cell r="K141">
            <v>170</v>
          </cell>
          <cell r="L141">
            <v>2.8</v>
          </cell>
          <cell r="M141">
            <v>30</v>
          </cell>
          <cell r="N141">
            <v>0.08</v>
          </cell>
          <cell r="O141">
            <v>0</v>
          </cell>
          <cell r="P141">
            <v>1050</v>
          </cell>
          <cell r="Q141">
            <v>0</v>
          </cell>
        </row>
        <row r="142">
          <cell r="B142" t="str">
            <v xml:space="preserve"> Daging bb pedas</v>
          </cell>
          <cell r="C142" t="str">
            <v>Daging sapi</v>
          </cell>
          <cell r="D142">
            <v>100</v>
          </cell>
          <cell r="E142">
            <v>207</v>
          </cell>
          <cell r="F142">
            <v>18.8</v>
          </cell>
          <cell r="G142">
            <v>14</v>
          </cell>
          <cell r="H142">
            <v>0</v>
          </cell>
          <cell r="I142">
            <v>66</v>
          </cell>
          <cell r="J142">
            <v>11</v>
          </cell>
          <cell r="K142">
            <v>170</v>
          </cell>
          <cell r="L142">
            <v>2.8</v>
          </cell>
          <cell r="M142">
            <v>30</v>
          </cell>
          <cell r="N142">
            <v>0.08</v>
          </cell>
          <cell r="O142">
            <v>0</v>
          </cell>
          <cell r="P142">
            <v>1050</v>
          </cell>
          <cell r="Q142">
            <v>0</v>
          </cell>
        </row>
        <row r="143">
          <cell r="C143" t="str">
            <v>Minyak</v>
          </cell>
          <cell r="D143">
            <v>5</v>
          </cell>
          <cell r="E143">
            <v>43.5</v>
          </cell>
          <cell r="F143">
            <v>0.05</v>
          </cell>
          <cell r="G143">
            <v>4.9000000000000004</v>
          </cell>
          <cell r="H143">
            <v>0</v>
          </cell>
          <cell r="I143">
            <v>0.03</v>
          </cell>
          <cell r="J143">
            <v>0.15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B144" t="str">
            <v>Daging bb pedas</v>
          </cell>
          <cell r="E144">
            <v>250.5</v>
          </cell>
          <cell r="F144">
            <v>18.850000000000001</v>
          </cell>
          <cell r="G144">
            <v>18.899999999999999</v>
          </cell>
          <cell r="H144">
            <v>0</v>
          </cell>
          <cell r="I144">
            <v>66.03</v>
          </cell>
          <cell r="J144">
            <v>11.15</v>
          </cell>
          <cell r="K144">
            <v>170</v>
          </cell>
          <cell r="L144">
            <v>2.8</v>
          </cell>
          <cell r="M144">
            <v>30</v>
          </cell>
          <cell r="N144">
            <v>0.08</v>
          </cell>
          <cell r="O144">
            <v>0</v>
          </cell>
          <cell r="P144">
            <v>1050</v>
          </cell>
          <cell r="Q144">
            <v>0</v>
          </cell>
        </row>
        <row r="145">
          <cell r="B145" t="str">
            <v xml:space="preserve"> Semur daging</v>
          </cell>
          <cell r="C145" t="str">
            <v>Daging sapi</v>
          </cell>
          <cell r="D145">
            <v>100</v>
          </cell>
          <cell r="E145">
            <v>207</v>
          </cell>
          <cell r="F145">
            <v>18.8</v>
          </cell>
          <cell r="G145">
            <v>14</v>
          </cell>
          <cell r="H145">
            <v>0</v>
          </cell>
          <cell r="I145">
            <v>66</v>
          </cell>
          <cell r="J145">
            <v>11</v>
          </cell>
          <cell r="K145">
            <v>170</v>
          </cell>
          <cell r="L145">
            <v>2.8</v>
          </cell>
          <cell r="M145">
            <v>30</v>
          </cell>
          <cell r="N145">
            <v>0.08</v>
          </cell>
          <cell r="O145">
            <v>0</v>
          </cell>
          <cell r="P145">
            <v>1050</v>
          </cell>
          <cell r="Q145">
            <v>0</v>
          </cell>
        </row>
        <row r="146">
          <cell r="C146" t="str">
            <v>Minyak</v>
          </cell>
          <cell r="D146">
            <v>5</v>
          </cell>
          <cell r="E146">
            <v>43.5</v>
          </cell>
          <cell r="F146">
            <v>0.05</v>
          </cell>
          <cell r="G146">
            <v>4.9000000000000004</v>
          </cell>
          <cell r="H146">
            <v>0</v>
          </cell>
          <cell r="I146">
            <v>0.03</v>
          </cell>
          <cell r="J146">
            <v>0.15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C147" t="str">
            <v>Kecap</v>
          </cell>
          <cell r="D147">
            <v>10</v>
          </cell>
          <cell r="E147">
            <v>4.5999999999999996</v>
          </cell>
          <cell r="F147">
            <v>0.56999999999999995</v>
          </cell>
          <cell r="G147">
            <v>0.13</v>
          </cell>
          <cell r="H147">
            <v>0.9</v>
          </cell>
          <cell r="I147">
            <v>6.3</v>
          </cell>
          <cell r="J147">
            <v>12.3</v>
          </cell>
          <cell r="K147">
            <v>9.6</v>
          </cell>
          <cell r="L147">
            <v>0.56999999999999995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</row>
        <row r="148">
          <cell r="B148" t="str">
            <v>Semur daging</v>
          </cell>
          <cell r="E148">
            <v>255.1</v>
          </cell>
          <cell r="F148">
            <v>19.420000000000002</v>
          </cell>
          <cell r="G148">
            <v>19.029999999999998</v>
          </cell>
          <cell r="H148">
            <v>0.9</v>
          </cell>
          <cell r="I148">
            <v>72.33</v>
          </cell>
          <cell r="J148">
            <v>23.450000000000003</v>
          </cell>
          <cell r="K148">
            <v>179.6</v>
          </cell>
          <cell r="L148">
            <v>3.3699999999999997</v>
          </cell>
          <cell r="M148">
            <v>30</v>
          </cell>
          <cell r="N148">
            <v>0.08</v>
          </cell>
          <cell r="O148">
            <v>0</v>
          </cell>
          <cell r="P148">
            <v>1050</v>
          </cell>
          <cell r="Q148">
            <v>0</v>
          </cell>
        </row>
        <row r="149">
          <cell r="B149" t="str">
            <v xml:space="preserve"> Ca cornet/Cornet Beef</v>
          </cell>
          <cell r="C149" t="str">
            <v>Kornet</v>
          </cell>
          <cell r="D149">
            <v>75</v>
          </cell>
          <cell r="E149">
            <v>180.75</v>
          </cell>
          <cell r="F149">
            <v>12</v>
          </cell>
          <cell r="G149">
            <v>18.75</v>
          </cell>
          <cell r="H149">
            <v>0</v>
          </cell>
          <cell r="I149">
            <v>39.75</v>
          </cell>
          <cell r="J149">
            <v>7.5</v>
          </cell>
          <cell r="K149">
            <v>127.5</v>
          </cell>
          <cell r="L149">
            <v>3</v>
          </cell>
          <cell r="M149">
            <v>0</v>
          </cell>
          <cell r="N149">
            <v>7.4999999999999997E-3</v>
          </cell>
          <cell r="O149">
            <v>0</v>
          </cell>
          <cell r="P149">
            <v>787.5</v>
          </cell>
        </row>
        <row r="150">
          <cell r="C150" t="str">
            <v>Minyak</v>
          </cell>
          <cell r="D150">
            <v>5</v>
          </cell>
          <cell r="E150">
            <v>43.5</v>
          </cell>
          <cell r="F150">
            <v>0.05</v>
          </cell>
          <cell r="G150">
            <v>4.9000000000000004</v>
          </cell>
          <cell r="H150">
            <v>0</v>
          </cell>
          <cell r="I150">
            <v>0.03</v>
          </cell>
          <cell r="J150">
            <v>0.15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 t="str">
            <v>Ca cornet/Cornet Beef</v>
          </cell>
          <cell r="E151">
            <v>224.25</v>
          </cell>
          <cell r="F151">
            <v>12.05</v>
          </cell>
          <cell r="G151">
            <v>23.65</v>
          </cell>
          <cell r="H151">
            <v>0</v>
          </cell>
          <cell r="I151">
            <v>39.78</v>
          </cell>
          <cell r="J151">
            <v>7.65</v>
          </cell>
          <cell r="K151">
            <v>127.5</v>
          </cell>
          <cell r="L151">
            <v>3</v>
          </cell>
          <cell r="M151">
            <v>0</v>
          </cell>
          <cell r="N151">
            <v>7.4999999999999997E-3</v>
          </cell>
          <cell r="O151">
            <v>0</v>
          </cell>
          <cell r="P151">
            <v>787.5</v>
          </cell>
          <cell r="Q151">
            <v>0</v>
          </cell>
        </row>
        <row r="152">
          <cell r="B152" t="str">
            <v xml:space="preserve"> Abon sapi kacang</v>
          </cell>
          <cell r="C152" t="str">
            <v>Daging sapi</v>
          </cell>
          <cell r="D152">
            <v>20</v>
          </cell>
          <cell r="E152">
            <v>41.4</v>
          </cell>
          <cell r="F152">
            <v>3.76</v>
          </cell>
          <cell r="G152">
            <v>2.8</v>
          </cell>
          <cell r="H152">
            <v>0</v>
          </cell>
          <cell r="I152">
            <v>13.2</v>
          </cell>
          <cell r="J152">
            <v>2.2000000000000002</v>
          </cell>
          <cell r="K152">
            <v>34</v>
          </cell>
          <cell r="L152">
            <v>0.56000000000000005</v>
          </cell>
          <cell r="M152">
            <v>6</v>
          </cell>
        </row>
        <row r="153">
          <cell r="C153" t="str">
            <v>Kacang tanah</v>
          </cell>
          <cell r="D153">
            <v>30</v>
          </cell>
          <cell r="E153">
            <v>135.6</v>
          </cell>
          <cell r="F153">
            <v>7.59</v>
          </cell>
          <cell r="G153">
            <v>12.84</v>
          </cell>
          <cell r="H153">
            <v>6.33</v>
          </cell>
          <cell r="I153">
            <v>1.2</v>
          </cell>
          <cell r="J153">
            <v>17.399999999999999</v>
          </cell>
          <cell r="K153">
            <v>100.5</v>
          </cell>
          <cell r="L153">
            <v>0.39</v>
          </cell>
          <cell r="M153">
            <v>0</v>
          </cell>
          <cell r="N153">
            <v>0.09</v>
          </cell>
          <cell r="O153">
            <v>0.9</v>
          </cell>
          <cell r="P153">
            <v>0</v>
          </cell>
          <cell r="Q153">
            <v>0.42</v>
          </cell>
        </row>
        <row r="154">
          <cell r="C154" t="str">
            <v>Minyak</v>
          </cell>
          <cell r="D154">
            <v>5</v>
          </cell>
          <cell r="E154">
            <v>43.5</v>
          </cell>
          <cell r="F154">
            <v>0.05</v>
          </cell>
          <cell r="G154">
            <v>4.9000000000000004</v>
          </cell>
          <cell r="H154">
            <v>0</v>
          </cell>
          <cell r="I154">
            <v>0.03</v>
          </cell>
          <cell r="J154">
            <v>0.15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</row>
        <row r="155">
          <cell r="B155" t="str">
            <v>Abon sapi kacang</v>
          </cell>
          <cell r="E155">
            <v>220.5</v>
          </cell>
          <cell r="F155">
            <v>11.4</v>
          </cell>
          <cell r="G155">
            <v>20.54</v>
          </cell>
          <cell r="H155">
            <v>6.33</v>
          </cell>
          <cell r="I155">
            <v>14.429999999999998</v>
          </cell>
          <cell r="J155">
            <v>19.749999999999996</v>
          </cell>
          <cell r="K155">
            <v>134.5</v>
          </cell>
          <cell r="L155">
            <v>0.95000000000000007</v>
          </cell>
          <cell r="M155">
            <v>6</v>
          </cell>
          <cell r="N155">
            <v>0.09</v>
          </cell>
          <cell r="O155">
            <v>0.9</v>
          </cell>
          <cell r="P155">
            <v>0</v>
          </cell>
          <cell r="Q155">
            <v>0.42</v>
          </cell>
        </row>
        <row r="156">
          <cell r="B156" t="str">
            <v xml:space="preserve"> Rendang daging</v>
          </cell>
          <cell r="C156" t="str">
            <v>Daging sapi</v>
          </cell>
          <cell r="D156">
            <v>100</v>
          </cell>
          <cell r="E156">
            <v>207</v>
          </cell>
          <cell r="F156">
            <v>18.8</v>
          </cell>
          <cell r="G156">
            <v>14</v>
          </cell>
          <cell r="H156">
            <v>0</v>
          </cell>
          <cell r="I156">
            <v>66</v>
          </cell>
          <cell r="J156">
            <v>11</v>
          </cell>
          <cell r="K156">
            <v>170</v>
          </cell>
          <cell r="L156">
            <v>2.8</v>
          </cell>
          <cell r="M156">
            <v>30</v>
          </cell>
          <cell r="N156">
            <v>0.08</v>
          </cell>
          <cell r="O156">
            <v>0</v>
          </cell>
          <cell r="P156">
            <v>1050</v>
          </cell>
          <cell r="Q156">
            <v>0</v>
          </cell>
        </row>
        <row r="157">
          <cell r="C157" t="str">
            <v>Minyak</v>
          </cell>
          <cell r="D157">
            <v>5</v>
          </cell>
          <cell r="E157">
            <v>43.5</v>
          </cell>
          <cell r="F157">
            <v>0.05</v>
          </cell>
          <cell r="G157">
            <v>4.9000000000000004</v>
          </cell>
          <cell r="H157">
            <v>0</v>
          </cell>
          <cell r="I157">
            <v>0.03</v>
          </cell>
          <cell r="J157">
            <v>0.15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8">
          <cell r="C158" t="str">
            <v>Kelapa</v>
          </cell>
          <cell r="D158">
            <v>25</v>
          </cell>
          <cell r="E158">
            <v>45</v>
          </cell>
          <cell r="F158">
            <v>1</v>
          </cell>
          <cell r="G158">
            <v>3.75</v>
          </cell>
          <cell r="H158">
            <v>2.5</v>
          </cell>
          <cell r="I158">
            <v>17.5</v>
          </cell>
          <cell r="J158">
            <v>2</v>
          </cell>
          <cell r="K158">
            <v>13.75</v>
          </cell>
          <cell r="L158">
            <v>0.32500000000000001</v>
          </cell>
          <cell r="M158">
            <v>2.5</v>
          </cell>
          <cell r="N158">
            <v>1.2500000000000001E-2</v>
          </cell>
          <cell r="O158">
            <v>1</v>
          </cell>
          <cell r="P158">
            <v>0</v>
          </cell>
          <cell r="Q158">
            <v>0</v>
          </cell>
        </row>
        <row r="159">
          <cell r="B159" t="str">
            <v>Rendang daging</v>
          </cell>
          <cell r="E159">
            <v>295.5</v>
          </cell>
          <cell r="F159">
            <v>19.850000000000001</v>
          </cell>
          <cell r="G159">
            <v>22.65</v>
          </cell>
          <cell r="H159">
            <v>2.5</v>
          </cell>
          <cell r="I159">
            <v>83.53</v>
          </cell>
          <cell r="J159">
            <v>13.15</v>
          </cell>
          <cell r="K159">
            <v>183.75</v>
          </cell>
          <cell r="L159">
            <v>3.125</v>
          </cell>
          <cell r="M159">
            <v>32.5</v>
          </cell>
          <cell r="N159">
            <v>9.2499999999999999E-2</v>
          </cell>
          <cell r="O159">
            <v>1</v>
          </cell>
          <cell r="P159">
            <v>1050</v>
          </cell>
          <cell r="Q159">
            <v>0</v>
          </cell>
        </row>
        <row r="160">
          <cell r="B160" t="str">
            <v xml:space="preserve"> Daging cabe hijau</v>
          </cell>
          <cell r="C160" t="str">
            <v>Daging sapi</v>
          </cell>
          <cell r="D160">
            <v>100</v>
          </cell>
          <cell r="E160">
            <v>207</v>
          </cell>
          <cell r="F160">
            <v>18.8</v>
          </cell>
          <cell r="G160">
            <v>14</v>
          </cell>
          <cell r="H160">
            <v>0</v>
          </cell>
          <cell r="I160">
            <v>66</v>
          </cell>
          <cell r="J160">
            <v>11</v>
          </cell>
          <cell r="K160">
            <v>170</v>
          </cell>
          <cell r="L160">
            <v>2.8</v>
          </cell>
          <cell r="M160">
            <v>30</v>
          </cell>
          <cell r="N160">
            <v>0.08</v>
          </cell>
          <cell r="O160">
            <v>0</v>
          </cell>
          <cell r="P160">
            <v>1050</v>
          </cell>
          <cell r="Q160">
            <v>0</v>
          </cell>
        </row>
        <row r="161">
          <cell r="C161" t="str">
            <v>Minyak</v>
          </cell>
          <cell r="D161">
            <v>5</v>
          </cell>
          <cell r="E161">
            <v>43.5</v>
          </cell>
          <cell r="F161">
            <v>0.05</v>
          </cell>
          <cell r="G161">
            <v>4.9000000000000004</v>
          </cell>
          <cell r="H161">
            <v>0</v>
          </cell>
          <cell r="I161">
            <v>0.03</v>
          </cell>
          <cell r="J161">
            <v>0.15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 t="str">
            <v>Daging cabe hijau</v>
          </cell>
          <cell r="E162">
            <v>250.5</v>
          </cell>
          <cell r="F162">
            <v>18.850000000000001</v>
          </cell>
          <cell r="G162">
            <v>18.899999999999999</v>
          </cell>
          <cell r="H162">
            <v>0</v>
          </cell>
          <cell r="I162">
            <v>66.03</v>
          </cell>
          <cell r="J162">
            <v>11.15</v>
          </cell>
          <cell r="K162">
            <v>170</v>
          </cell>
          <cell r="L162">
            <v>2.8</v>
          </cell>
          <cell r="M162">
            <v>30</v>
          </cell>
          <cell r="N162">
            <v>0.08</v>
          </cell>
          <cell r="O162">
            <v>0</v>
          </cell>
          <cell r="P162">
            <v>1050</v>
          </cell>
          <cell r="Q162">
            <v>0</v>
          </cell>
        </row>
        <row r="163">
          <cell r="B163" t="str">
            <v xml:space="preserve"> Coto Makassar</v>
          </cell>
          <cell r="C163" t="str">
            <v>Daging Sapi</v>
          </cell>
          <cell r="D163">
            <v>50</v>
          </cell>
          <cell r="E163">
            <v>100.5</v>
          </cell>
          <cell r="F163">
            <v>9.4</v>
          </cell>
          <cell r="G163">
            <v>7</v>
          </cell>
          <cell r="H163">
            <v>0</v>
          </cell>
          <cell r="I163">
            <v>0.6</v>
          </cell>
          <cell r="J163">
            <v>5.5</v>
          </cell>
          <cell r="K163">
            <v>85</v>
          </cell>
          <cell r="L163">
            <v>1.4</v>
          </cell>
          <cell r="M163">
            <v>4.5</v>
          </cell>
          <cell r="N163">
            <v>0.04</v>
          </cell>
          <cell r="O163">
            <v>0</v>
          </cell>
        </row>
        <row r="164">
          <cell r="C164" t="str">
            <v>Margarine</v>
          </cell>
          <cell r="D164">
            <v>5</v>
          </cell>
          <cell r="E164">
            <v>36</v>
          </cell>
          <cell r="F164">
            <v>0.03</v>
          </cell>
          <cell r="G164">
            <v>4.05</v>
          </cell>
          <cell r="H164">
            <v>0.02</v>
          </cell>
          <cell r="I164">
            <v>0.78</v>
          </cell>
          <cell r="J164">
            <v>1</v>
          </cell>
          <cell r="K164">
            <v>0.8</v>
          </cell>
          <cell r="L164">
            <v>0</v>
          </cell>
          <cell r="M164">
            <v>100</v>
          </cell>
          <cell r="N164">
            <v>0</v>
          </cell>
          <cell r="O164">
            <v>0</v>
          </cell>
        </row>
        <row r="165">
          <cell r="B165" t="str">
            <v>Cotto makasar</v>
          </cell>
          <cell r="E165">
            <v>136.5</v>
          </cell>
          <cell r="F165">
            <v>9.43</v>
          </cell>
          <cell r="G165">
            <v>11.05</v>
          </cell>
          <cell r="H165">
            <v>0.02</v>
          </cell>
          <cell r="I165">
            <v>1.38</v>
          </cell>
          <cell r="J165">
            <v>6.5</v>
          </cell>
          <cell r="K165">
            <v>85.8</v>
          </cell>
          <cell r="L165">
            <v>1.4</v>
          </cell>
          <cell r="M165">
            <v>104.5</v>
          </cell>
          <cell r="N165">
            <v>0.04</v>
          </cell>
          <cell r="O165">
            <v>0</v>
          </cell>
        </row>
        <row r="166">
          <cell r="B166" t="str">
            <v xml:space="preserve"> Daging Rica-rica</v>
          </cell>
          <cell r="C166" t="str">
            <v>Daging sapi</v>
          </cell>
          <cell r="D166">
            <v>100</v>
          </cell>
          <cell r="E166">
            <v>207</v>
          </cell>
          <cell r="F166">
            <v>18.8</v>
          </cell>
          <cell r="G166">
            <v>14</v>
          </cell>
          <cell r="H166">
            <v>0</v>
          </cell>
          <cell r="I166">
            <v>66</v>
          </cell>
          <cell r="J166">
            <v>11</v>
          </cell>
          <cell r="K166">
            <v>170</v>
          </cell>
          <cell r="L166">
            <v>2.8</v>
          </cell>
          <cell r="M166">
            <v>30</v>
          </cell>
          <cell r="N166">
            <v>0.08</v>
          </cell>
          <cell r="O166">
            <v>0</v>
          </cell>
          <cell r="P166">
            <v>1050</v>
          </cell>
          <cell r="Q166">
            <v>0</v>
          </cell>
        </row>
        <row r="167">
          <cell r="C167" t="str">
            <v>Minyak</v>
          </cell>
          <cell r="D167">
            <v>5</v>
          </cell>
          <cell r="E167">
            <v>43.5</v>
          </cell>
          <cell r="F167">
            <v>0.05</v>
          </cell>
          <cell r="G167">
            <v>4.9000000000000004</v>
          </cell>
          <cell r="H167">
            <v>0</v>
          </cell>
          <cell r="I167">
            <v>0.03</v>
          </cell>
          <cell r="J167">
            <v>0.15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B168" t="str">
            <v>Daging Rica-rica</v>
          </cell>
          <cell r="E168">
            <v>250.5</v>
          </cell>
          <cell r="F168">
            <v>18.850000000000001</v>
          </cell>
          <cell r="G168">
            <v>18.899999999999999</v>
          </cell>
          <cell r="H168">
            <v>0</v>
          </cell>
          <cell r="I168">
            <v>66.03</v>
          </cell>
          <cell r="J168">
            <v>11.15</v>
          </cell>
          <cell r="K168">
            <v>170</v>
          </cell>
          <cell r="L168">
            <v>2.8</v>
          </cell>
          <cell r="M168">
            <v>30</v>
          </cell>
          <cell r="N168">
            <v>0.08</v>
          </cell>
          <cell r="O168">
            <v>0</v>
          </cell>
          <cell r="P168">
            <v>1050</v>
          </cell>
          <cell r="Q168">
            <v>0</v>
          </cell>
        </row>
        <row r="169">
          <cell r="B169" t="str">
            <v xml:space="preserve"> Hati Ampla bb rujak</v>
          </cell>
          <cell r="C169" t="str">
            <v>Hati sapi</v>
          </cell>
          <cell r="D169">
            <v>100</v>
          </cell>
          <cell r="E169">
            <v>136</v>
          </cell>
          <cell r="F169">
            <v>19.7</v>
          </cell>
          <cell r="G169">
            <v>3.2</v>
          </cell>
          <cell r="H169">
            <v>6</v>
          </cell>
          <cell r="I169">
            <v>70</v>
          </cell>
          <cell r="J169">
            <v>7</v>
          </cell>
          <cell r="K169">
            <v>358</v>
          </cell>
          <cell r="L169">
            <v>6.6</v>
          </cell>
          <cell r="M169">
            <v>43900</v>
          </cell>
          <cell r="N169">
            <v>0.26</v>
          </cell>
          <cell r="O169">
            <v>31</v>
          </cell>
        </row>
        <row r="170">
          <cell r="C170" t="str">
            <v>Minyak</v>
          </cell>
          <cell r="D170">
            <v>5</v>
          </cell>
          <cell r="E170">
            <v>43.5</v>
          </cell>
          <cell r="F170">
            <v>0.05</v>
          </cell>
          <cell r="G170">
            <v>4.9000000000000004</v>
          </cell>
          <cell r="H170">
            <v>0</v>
          </cell>
          <cell r="I170">
            <v>0.03</v>
          </cell>
          <cell r="J170">
            <v>0.15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 t="str">
            <v>Hati Ampla bb rujak</v>
          </cell>
          <cell r="E171">
            <v>179.5</v>
          </cell>
          <cell r="F171">
            <v>19.75</v>
          </cell>
          <cell r="G171">
            <v>8.1</v>
          </cell>
          <cell r="H171">
            <v>6</v>
          </cell>
          <cell r="I171">
            <v>70.03</v>
          </cell>
          <cell r="J171">
            <v>7.15</v>
          </cell>
          <cell r="K171">
            <v>358</v>
          </cell>
          <cell r="L171">
            <v>6.6</v>
          </cell>
          <cell r="M171">
            <v>43900</v>
          </cell>
          <cell r="N171">
            <v>0.26</v>
          </cell>
          <cell r="O171">
            <v>31</v>
          </cell>
          <cell r="P171">
            <v>0</v>
          </cell>
          <cell r="Q171">
            <v>0</v>
          </cell>
        </row>
        <row r="172">
          <cell r="B172" t="str">
            <v xml:space="preserve"> Jantung Balado</v>
          </cell>
          <cell r="C172" t="str">
            <v>Jantung</v>
          </cell>
          <cell r="D172">
            <v>100</v>
          </cell>
          <cell r="E172">
            <v>207</v>
          </cell>
          <cell r="F172">
            <v>18.8</v>
          </cell>
          <cell r="G172">
            <v>14</v>
          </cell>
          <cell r="H172">
            <v>0</v>
          </cell>
          <cell r="I172">
            <v>66.599999999999994</v>
          </cell>
          <cell r="J172">
            <v>11</v>
          </cell>
          <cell r="K172">
            <v>170</v>
          </cell>
          <cell r="L172">
            <v>2.8</v>
          </cell>
          <cell r="M172">
            <v>30</v>
          </cell>
          <cell r="N172">
            <v>0.08</v>
          </cell>
          <cell r="O172">
            <v>0</v>
          </cell>
        </row>
        <row r="173">
          <cell r="C173" t="str">
            <v>Minyak</v>
          </cell>
          <cell r="D173">
            <v>5</v>
          </cell>
          <cell r="E173">
            <v>43.5</v>
          </cell>
          <cell r="F173">
            <v>0.05</v>
          </cell>
          <cell r="G173">
            <v>4.9000000000000004</v>
          </cell>
          <cell r="H173">
            <v>0</v>
          </cell>
          <cell r="I173">
            <v>0.03</v>
          </cell>
          <cell r="J173">
            <v>0.15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B174" t="str">
            <v>Jantung Balado</v>
          </cell>
          <cell r="E174">
            <v>250.5</v>
          </cell>
          <cell r="F174">
            <v>18.850000000000001</v>
          </cell>
          <cell r="G174">
            <v>18.899999999999999</v>
          </cell>
          <cell r="H174">
            <v>0</v>
          </cell>
          <cell r="I174">
            <v>66.63</v>
          </cell>
          <cell r="J174">
            <v>11.15</v>
          </cell>
          <cell r="K174">
            <v>170</v>
          </cell>
          <cell r="L174">
            <v>2.8</v>
          </cell>
          <cell r="M174">
            <v>30</v>
          </cell>
          <cell r="N174">
            <v>0.08</v>
          </cell>
          <cell r="O174">
            <v>0</v>
          </cell>
        </row>
        <row r="175">
          <cell r="B175" t="str">
            <v xml:space="preserve"> Gulai Babat</v>
          </cell>
          <cell r="C175" t="str">
            <v>Babat</v>
          </cell>
          <cell r="D175">
            <v>100</v>
          </cell>
          <cell r="E175">
            <v>113</v>
          </cell>
          <cell r="F175">
            <v>17.600000000000001</v>
          </cell>
          <cell r="G175">
            <v>4.2</v>
          </cell>
          <cell r="H175">
            <v>0</v>
          </cell>
          <cell r="I175">
            <v>76.7</v>
          </cell>
          <cell r="J175">
            <v>12</v>
          </cell>
          <cell r="K175">
            <v>144</v>
          </cell>
          <cell r="L175">
            <v>1</v>
          </cell>
          <cell r="M175">
            <v>0</v>
          </cell>
          <cell r="N175">
            <v>0.15</v>
          </cell>
          <cell r="O175">
            <v>0</v>
          </cell>
        </row>
        <row r="176">
          <cell r="C176" t="str">
            <v>Santan</v>
          </cell>
          <cell r="D176">
            <v>10</v>
          </cell>
          <cell r="E176">
            <v>32.4</v>
          </cell>
          <cell r="F176">
            <v>0.42</v>
          </cell>
          <cell r="G176">
            <v>3.43</v>
          </cell>
          <cell r="H176">
            <v>0.56000000000000005</v>
          </cell>
          <cell r="I176">
            <v>5.49</v>
          </cell>
          <cell r="J176">
            <v>1.4</v>
          </cell>
          <cell r="K176">
            <v>4.5</v>
          </cell>
          <cell r="L176">
            <v>0.19</v>
          </cell>
          <cell r="M176">
            <v>0</v>
          </cell>
          <cell r="N176">
            <v>2E-3</v>
          </cell>
          <cell r="O176">
            <v>0.2</v>
          </cell>
          <cell r="P176">
            <v>185</v>
          </cell>
          <cell r="Q176">
            <v>0</v>
          </cell>
        </row>
        <row r="177">
          <cell r="B177" t="str">
            <v>Gulai Babat</v>
          </cell>
          <cell r="E177">
            <v>145.4</v>
          </cell>
          <cell r="F177">
            <v>18.02</v>
          </cell>
          <cell r="G177">
            <v>7.63</v>
          </cell>
          <cell r="H177">
            <v>0.56000000000000005</v>
          </cell>
          <cell r="I177">
            <v>82.19</v>
          </cell>
          <cell r="J177">
            <v>13.4</v>
          </cell>
          <cell r="K177">
            <v>148.5</v>
          </cell>
          <cell r="L177">
            <v>1.19</v>
          </cell>
          <cell r="M177">
            <v>0</v>
          </cell>
          <cell r="N177">
            <v>0.15</v>
          </cell>
          <cell r="O177">
            <v>0.2</v>
          </cell>
          <cell r="P177">
            <v>185</v>
          </cell>
          <cell r="Q177">
            <v>0</v>
          </cell>
        </row>
        <row r="178">
          <cell r="B178" t="str">
            <v xml:space="preserve"> Hati Sapi Bakar</v>
          </cell>
          <cell r="C178" t="str">
            <v>Hati sapi</v>
          </cell>
          <cell r="D178">
            <v>100</v>
          </cell>
          <cell r="E178">
            <v>136</v>
          </cell>
          <cell r="F178">
            <v>19.7</v>
          </cell>
          <cell r="G178">
            <v>3.2</v>
          </cell>
          <cell r="H178">
            <v>6</v>
          </cell>
          <cell r="I178">
            <v>70</v>
          </cell>
          <cell r="J178">
            <v>7</v>
          </cell>
          <cell r="K178">
            <v>358</v>
          </cell>
          <cell r="L178">
            <v>6.6</v>
          </cell>
          <cell r="M178">
            <v>43900</v>
          </cell>
          <cell r="N178">
            <v>0.26</v>
          </cell>
          <cell r="O178">
            <v>31</v>
          </cell>
        </row>
        <row r="179">
          <cell r="C179" t="str">
            <v>Kecap</v>
          </cell>
          <cell r="D179">
            <v>10</v>
          </cell>
          <cell r="E179">
            <v>4.5999999999999996</v>
          </cell>
          <cell r="F179">
            <v>0.56999999999999995</v>
          </cell>
          <cell r="G179">
            <v>0.13</v>
          </cell>
          <cell r="H179">
            <v>0.9</v>
          </cell>
          <cell r="I179">
            <v>6.3</v>
          </cell>
          <cell r="J179">
            <v>12.3</v>
          </cell>
          <cell r="K179">
            <v>9.6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B180" t="str">
            <v>Hati Sapi Bakar</v>
          </cell>
          <cell r="E180">
            <v>140.6</v>
          </cell>
          <cell r="F180">
            <v>20.27</v>
          </cell>
          <cell r="G180">
            <v>3.33</v>
          </cell>
          <cell r="H180">
            <v>6.9</v>
          </cell>
          <cell r="I180">
            <v>76.3</v>
          </cell>
          <cell r="J180">
            <v>19.3</v>
          </cell>
          <cell r="K180">
            <v>367.6</v>
          </cell>
          <cell r="L180">
            <v>7.17</v>
          </cell>
          <cell r="M180">
            <v>43900</v>
          </cell>
          <cell r="N180">
            <v>0.26</v>
          </cell>
          <cell r="O180">
            <v>31</v>
          </cell>
          <cell r="P180">
            <v>0</v>
          </cell>
          <cell r="Q180">
            <v>0</v>
          </cell>
        </row>
        <row r="181">
          <cell r="B181" t="str">
            <v xml:space="preserve"> Sop buntut</v>
          </cell>
          <cell r="C181" t="str">
            <v>Buntut</v>
          </cell>
          <cell r="D181">
            <v>100</v>
          </cell>
          <cell r="E181">
            <v>51.75</v>
          </cell>
          <cell r="F181">
            <v>4.7</v>
          </cell>
          <cell r="G181">
            <v>3.5</v>
          </cell>
          <cell r="H181">
            <v>0</v>
          </cell>
          <cell r="I181">
            <v>16.5</v>
          </cell>
          <cell r="J181">
            <v>2.75</v>
          </cell>
          <cell r="K181">
            <v>42.5</v>
          </cell>
          <cell r="L181">
            <v>0.7</v>
          </cell>
          <cell r="M181">
            <v>7.5</v>
          </cell>
          <cell r="N181">
            <v>0.02</v>
          </cell>
          <cell r="O181">
            <v>0</v>
          </cell>
          <cell r="P181">
            <v>262.5</v>
          </cell>
          <cell r="Q181">
            <v>0</v>
          </cell>
        </row>
        <row r="182">
          <cell r="C182" t="str">
            <v>Wortel</v>
          </cell>
          <cell r="D182">
            <v>25</v>
          </cell>
          <cell r="E182">
            <v>9.24</v>
          </cell>
          <cell r="F182">
            <v>0.26400000000000001</v>
          </cell>
          <cell r="G182">
            <v>6.6000000000000003E-2</v>
          </cell>
          <cell r="H182">
            <v>2.0460000000000003</v>
          </cell>
          <cell r="I182">
            <v>19.404</v>
          </cell>
          <cell r="J182">
            <v>8.58</v>
          </cell>
          <cell r="K182">
            <v>8.14</v>
          </cell>
          <cell r="L182">
            <v>0.17600000000000002</v>
          </cell>
          <cell r="M182">
            <v>2640</v>
          </cell>
          <cell r="N182">
            <v>1.32E-2</v>
          </cell>
          <cell r="O182">
            <v>1.32</v>
          </cell>
          <cell r="P182">
            <v>0</v>
          </cell>
          <cell r="Q182">
            <v>0</v>
          </cell>
        </row>
        <row r="183">
          <cell r="C183" t="str">
            <v>Kentang</v>
          </cell>
          <cell r="D183">
            <v>25</v>
          </cell>
          <cell r="E183">
            <v>17.637499999999999</v>
          </cell>
          <cell r="F183">
            <v>0.35275000000000001</v>
          </cell>
          <cell r="G183">
            <v>2.1250000000000002E-2</v>
          </cell>
          <cell r="H183">
            <v>4.0587499999999999</v>
          </cell>
          <cell r="I183">
            <v>16.532499999999999</v>
          </cell>
          <cell r="J183">
            <v>2.3374999999999999</v>
          </cell>
          <cell r="K183">
            <v>11.9</v>
          </cell>
          <cell r="L183">
            <v>0.14874999999999999</v>
          </cell>
          <cell r="M183">
            <v>0</v>
          </cell>
          <cell r="N183">
            <v>2.3375E-2</v>
          </cell>
          <cell r="O183">
            <v>3.6124999999999998</v>
          </cell>
          <cell r="P183">
            <v>0</v>
          </cell>
          <cell r="Q183">
            <v>0</v>
          </cell>
        </row>
        <row r="184">
          <cell r="B184" t="str">
            <v>Sop buntut</v>
          </cell>
          <cell r="E184">
            <v>78.627499999999998</v>
          </cell>
          <cell r="F184">
            <v>5.3167500000000008</v>
          </cell>
          <cell r="G184">
            <v>3.58725</v>
          </cell>
          <cell r="H184">
            <v>6.1047500000000001</v>
          </cell>
          <cell r="I184">
            <v>52.436499999999995</v>
          </cell>
          <cell r="J184">
            <v>13.6675</v>
          </cell>
          <cell r="K184">
            <v>62.54</v>
          </cell>
          <cell r="L184">
            <v>1.02475</v>
          </cell>
          <cell r="M184">
            <v>2647.5</v>
          </cell>
          <cell r="N184">
            <v>5.6575E-2</v>
          </cell>
          <cell r="O184">
            <v>4.9325000000000001</v>
          </cell>
          <cell r="P184">
            <v>262.5</v>
          </cell>
          <cell r="Q184">
            <v>0</v>
          </cell>
        </row>
        <row r="185">
          <cell r="B185" t="str">
            <v xml:space="preserve"> Tongseng kambing</v>
          </cell>
          <cell r="C185" t="str">
            <v>Daging kambing</v>
          </cell>
          <cell r="D185">
            <v>50</v>
          </cell>
          <cell r="E185">
            <v>77</v>
          </cell>
          <cell r="F185">
            <v>8.3000000000000007</v>
          </cell>
          <cell r="G185">
            <v>4.5999999999999996</v>
          </cell>
          <cell r="H185">
            <v>0</v>
          </cell>
          <cell r="I185">
            <v>35.15</v>
          </cell>
          <cell r="J185">
            <v>5.5</v>
          </cell>
          <cell r="K185">
            <v>62</v>
          </cell>
          <cell r="L185">
            <v>0.5</v>
          </cell>
          <cell r="M185">
            <v>0</v>
          </cell>
          <cell r="N185">
            <v>4.4999999999999998E-2</v>
          </cell>
          <cell r="O185">
            <v>0</v>
          </cell>
          <cell r="P185">
            <v>350</v>
          </cell>
          <cell r="Q185">
            <v>0</v>
          </cell>
        </row>
        <row r="186">
          <cell r="C186" t="str">
            <v>Kecap</v>
          </cell>
          <cell r="D186">
            <v>5</v>
          </cell>
          <cell r="E186">
            <v>2.2999999999999998</v>
          </cell>
          <cell r="F186">
            <v>0.28999999999999998</v>
          </cell>
          <cell r="G186">
            <v>7.0000000000000007E-2</v>
          </cell>
          <cell r="H186">
            <v>0.45</v>
          </cell>
          <cell r="I186">
            <v>3.15</v>
          </cell>
          <cell r="J186">
            <v>6.15</v>
          </cell>
          <cell r="K186">
            <v>4.8</v>
          </cell>
          <cell r="L186">
            <v>0.28999999999999998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C187" t="str">
            <v>Minyak</v>
          </cell>
          <cell r="D187">
            <v>5</v>
          </cell>
          <cell r="E187">
            <v>43.5</v>
          </cell>
          <cell r="F187">
            <v>0.05</v>
          </cell>
          <cell r="G187">
            <v>4.9000000000000004</v>
          </cell>
          <cell r="H187">
            <v>0</v>
          </cell>
          <cell r="I187">
            <v>0.03</v>
          </cell>
          <cell r="J187">
            <v>0.15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C188" t="str">
            <v>Tomat</v>
          </cell>
          <cell r="D188">
            <v>25</v>
          </cell>
          <cell r="E188">
            <v>5</v>
          </cell>
          <cell r="F188">
            <v>0.25</v>
          </cell>
          <cell r="G188">
            <v>7.4999999999999997E-2</v>
          </cell>
          <cell r="H188">
            <v>1.05</v>
          </cell>
          <cell r="I188">
            <v>23.5</v>
          </cell>
          <cell r="J188">
            <v>1.25</v>
          </cell>
          <cell r="K188">
            <v>6.75</v>
          </cell>
          <cell r="L188">
            <v>0.125</v>
          </cell>
          <cell r="M188">
            <v>375</v>
          </cell>
          <cell r="N188">
            <v>1.4999999999999999E-2</v>
          </cell>
          <cell r="O188">
            <v>10</v>
          </cell>
          <cell r="P188">
            <v>0</v>
          </cell>
          <cell r="Q188">
            <v>0</v>
          </cell>
        </row>
        <row r="189">
          <cell r="C189" t="str">
            <v>Kol</v>
          </cell>
          <cell r="D189">
            <v>25</v>
          </cell>
          <cell r="E189">
            <v>6</v>
          </cell>
          <cell r="F189">
            <v>0.35</v>
          </cell>
          <cell r="G189">
            <v>0.05</v>
          </cell>
          <cell r="H189">
            <v>1.325</v>
          </cell>
          <cell r="I189">
            <v>23.1</v>
          </cell>
          <cell r="J189">
            <v>12.5</v>
          </cell>
          <cell r="K189">
            <v>7.75</v>
          </cell>
          <cell r="L189">
            <v>0.125</v>
          </cell>
          <cell r="M189">
            <v>20</v>
          </cell>
          <cell r="N189">
            <v>1.4999999999999999E-2</v>
          </cell>
          <cell r="O189">
            <v>12.5</v>
          </cell>
          <cell r="P189">
            <v>0</v>
          </cell>
          <cell r="Q189">
            <v>0</v>
          </cell>
        </row>
        <row r="190">
          <cell r="C190" t="str">
            <v xml:space="preserve">Kentang </v>
          </cell>
          <cell r="D190">
            <v>25</v>
          </cell>
          <cell r="E190">
            <v>17.637499999999999</v>
          </cell>
          <cell r="F190">
            <v>0.35275000000000001</v>
          </cell>
          <cell r="G190">
            <v>2.1250000000000002E-2</v>
          </cell>
          <cell r="H190">
            <v>4.0587499999999999</v>
          </cell>
          <cell r="I190">
            <v>16.532499999999999</v>
          </cell>
          <cell r="J190">
            <v>2.3374999999999999</v>
          </cell>
          <cell r="K190">
            <v>11.9</v>
          </cell>
          <cell r="L190">
            <v>0.14874999999999999</v>
          </cell>
          <cell r="M190">
            <v>0</v>
          </cell>
          <cell r="N190">
            <v>2.3375E-2</v>
          </cell>
          <cell r="O190">
            <v>3.6124999999999998</v>
          </cell>
          <cell r="P190">
            <v>0</v>
          </cell>
          <cell r="Q190">
            <v>0</v>
          </cell>
        </row>
        <row r="191">
          <cell r="C191" t="str">
            <v>Wortel</v>
          </cell>
          <cell r="D191">
            <v>25</v>
          </cell>
          <cell r="E191">
            <v>9.24</v>
          </cell>
          <cell r="F191">
            <v>0.26400000000000001</v>
          </cell>
          <cell r="G191">
            <v>6.6000000000000003E-2</v>
          </cell>
          <cell r="H191">
            <v>2.0460000000000003</v>
          </cell>
          <cell r="I191">
            <v>19.404</v>
          </cell>
          <cell r="J191">
            <v>8.58</v>
          </cell>
          <cell r="K191">
            <v>8.14</v>
          </cell>
          <cell r="L191">
            <v>0.17600000000000002</v>
          </cell>
          <cell r="M191">
            <v>2640</v>
          </cell>
          <cell r="N191">
            <v>1.32E-2</v>
          </cell>
          <cell r="O191">
            <v>1.32</v>
          </cell>
          <cell r="P191">
            <v>0</v>
          </cell>
          <cell r="Q191">
            <v>0</v>
          </cell>
        </row>
        <row r="192">
          <cell r="B192" t="str">
            <v>Tongseng kambing</v>
          </cell>
          <cell r="E192">
            <v>160.67750000000001</v>
          </cell>
          <cell r="F192">
            <v>9.8567499999999999</v>
          </cell>
          <cell r="G192">
            <v>9.7822500000000012</v>
          </cell>
          <cell r="H192">
            <v>8.9297500000000003</v>
          </cell>
          <cell r="I192">
            <v>120.8665</v>
          </cell>
          <cell r="J192">
            <v>36.467500000000001</v>
          </cell>
          <cell r="K192">
            <v>101.34</v>
          </cell>
          <cell r="L192">
            <v>1.3647499999999999</v>
          </cell>
          <cell r="M192">
            <v>3035</v>
          </cell>
          <cell r="N192">
            <v>0.11157499999999999</v>
          </cell>
          <cell r="O192">
            <v>27.432500000000001</v>
          </cell>
        </row>
        <row r="193">
          <cell r="B193" t="str">
            <v xml:space="preserve"> Ampla BB Kecap</v>
          </cell>
          <cell r="C193" t="str">
            <v>Ampla</v>
          </cell>
          <cell r="D193">
            <v>75</v>
          </cell>
          <cell r="E193">
            <v>102</v>
          </cell>
          <cell r="F193">
            <v>14.775</v>
          </cell>
          <cell r="G193">
            <v>2.4</v>
          </cell>
          <cell r="H193">
            <v>4.5</v>
          </cell>
          <cell r="I193">
            <v>52.5</v>
          </cell>
          <cell r="J193">
            <v>5.25</v>
          </cell>
          <cell r="K193">
            <v>268.5</v>
          </cell>
          <cell r="L193">
            <v>4.95</v>
          </cell>
          <cell r="M193">
            <v>32925</v>
          </cell>
          <cell r="N193">
            <v>0.19500000000000001</v>
          </cell>
          <cell r="O193">
            <v>23.25</v>
          </cell>
          <cell r="P193">
            <v>0</v>
          </cell>
          <cell r="Q193">
            <v>0</v>
          </cell>
        </row>
        <row r="194">
          <cell r="C194" t="str">
            <v>Kecap</v>
          </cell>
          <cell r="D194">
            <v>25</v>
          </cell>
          <cell r="E194">
            <v>11.5</v>
          </cell>
          <cell r="F194">
            <v>1.425</v>
          </cell>
          <cell r="G194">
            <v>0.32500000000000001</v>
          </cell>
          <cell r="H194">
            <v>2.25</v>
          </cell>
          <cell r="I194">
            <v>15.75</v>
          </cell>
          <cell r="J194">
            <v>30.75</v>
          </cell>
          <cell r="K194">
            <v>24</v>
          </cell>
          <cell r="L194">
            <v>1.425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B195" t="str">
            <v>Ampla BB Kecap</v>
          </cell>
          <cell r="E195">
            <v>113.5</v>
          </cell>
          <cell r="F195">
            <v>16.2</v>
          </cell>
          <cell r="G195">
            <v>2.7250000000000001</v>
          </cell>
          <cell r="H195">
            <v>6.75</v>
          </cell>
          <cell r="I195">
            <v>68.25</v>
          </cell>
          <cell r="J195">
            <v>36</v>
          </cell>
          <cell r="K195">
            <v>292.5</v>
          </cell>
          <cell r="L195">
            <v>6.375</v>
          </cell>
          <cell r="M195">
            <v>32925</v>
          </cell>
          <cell r="N195">
            <v>0.19500000000000001</v>
          </cell>
          <cell r="O195">
            <v>23.25</v>
          </cell>
          <cell r="P195">
            <v>0</v>
          </cell>
          <cell r="Q195">
            <v>0</v>
          </cell>
        </row>
        <row r="196">
          <cell r="B196" t="str">
            <v xml:space="preserve"> Paru goreng garing</v>
          </cell>
          <cell r="C196" t="str">
            <v>Paru</v>
          </cell>
          <cell r="D196">
            <v>100</v>
          </cell>
          <cell r="E196">
            <v>207</v>
          </cell>
          <cell r="F196">
            <v>18.8</v>
          </cell>
          <cell r="G196">
            <v>14</v>
          </cell>
          <cell r="H196">
            <v>0</v>
          </cell>
          <cell r="I196">
            <v>66</v>
          </cell>
          <cell r="J196">
            <v>11</v>
          </cell>
          <cell r="K196">
            <v>170</v>
          </cell>
          <cell r="L196">
            <v>2.8</v>
          </cell>
          <cell r="M196">
            <v>30</v>
          </cell>
          <cell r="N196">
            <v>0.08</v>
          </cell>
          <cell r="O196">
            <v>0</v>
          </cell>
          <cell r="P196">
            <v>0</v>
          </cell>
          <cell r="Q196">
            <v>0</v>
          </cell>
        </row>
        <row r="197">
          <cell r="C197" t="str">
            <v>Minyak</v>
          </cell>
          <cell r="D197">
            <v>5</v>
          </cell>
          <cell r="E197">
            <v>43.5</v>
          </cell>
          <cell r="F197">
            <v>0.05</v>
          </cell>
          <cell r="G197">
            <v>4.9000000000000004</v>
          </cell>
          <cell r="H197">
            <v>0</v>
          </cell>
          <cell r="I197">
            <v>0.03</v>
          </cell>
          <cell r="J197">
            <v>0.15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B198" t="str">
            <v>Paru Gr Tepung</v>
          </cell>
          <cell r="E198">
            <v>250.5</v>
          </cell>
          <cell r="F198">
            <v>18.850000000000001</v>
          </cell>
          <cell r="G198">
            <v>18.899999999999999</v>
          </cell>
          <cell r="H198">
            <v>0</v>
          </cell>
          <cell r="I198">
            <v>66.03</v>
          </cell>
          <cell r="J198">
            <v>11.15</v>
          </cell>
          <cell r="K198">
            <v>170</v>
          </cell>
          <cell r="L198">
            <v>2.8</v>
          </cell>
          <cell r="M198">
            <v>30</v>
          </cell>
          <cell r="N198">
            <v>0.08</v>
          </cell>
          <cell r="O198">
            <v>0</v>
          </cell>
          <cell r="P198">
            <v>0</v>
          </cell>
          <cell r="Q198">
            <v>0</v>
          </cell>
        </row>
        <row r="199">
          <cell r="B199" t="str">
            <v xml:space="preserve"> Babat Bacem</v>
          </cell>
          <cell r="C199" t="str">
            <v>Babat</v>
          </cell>
          <cell r="D199">
            <v>100</v>
          </cell>
          <cell r="E199">
            <v>113</v>
          </cell>
          <cell r="F199">
            <v>17.600000000000001</v>
          </cell>
          <cell r="G199">
            <v>4.2</v>
          </cell>
          <cell r="H199">
            <v>0</v>
          </cell>
          <cell r="I199">
            <v>76.7</v>
          </cell>
          <cell r="J199">
            <v>12</v>
          </cell>
          <cell r="K199">
            <v>144</v>
          </cell>
          <cell r="L199">
            <v>1</v>
          </cell>
          <cell r="M199">
            <v>0</v>
          </cell>
          <cell r="N199">
            <v>0.15</v>
          </cell>
          <cell r="O199">
            <v>0</v>
          </cell>
        </row>
        <row r="200">
          <cell r="C200" t="str">
            <v>Minyak</v>
          </cell>
          <cell r="D200">
            <v>5</v>
          </cell>
          <cell r="E200">
            <v>43.5</v>
          </cell>
          <cell r="F200">
            <v>0.05</v>
          </cell>
          <cell r="G200">
            <v>4.9000000000000004</v>
          </cell>
          <cell r="H200">
            <v>0</v>
          </cell>
          <cell r="I200">
            <v>0.03</v>
          </cell>
          <cell r="J200">
            <v>0.15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C201" t="str">
            <v>Gula merah</v>
          </cell>
          <cell r="D201">
            <v>10</v>
          </cell>
          <cell r="E201">
            <v>36.799999999999997</v>
          </cell>
          <cell r="F201">
            <v>0</v>
          </cell>
          <cell r="G201">
            <v>0</v>
          </cell>
          <cell r="H201">
            <v>9.5</v>
          </cell>
          <cell r="I201">
            <v>0.9</v>
          </cell>
          <cell r="J201">
            <v>7.5</v>
          </cell>
          <cell r="K201">
            <v>3.5</v>
          </cell>
          <cell r="L201">
            <v>0.3</v>
          </cell>
          <cell r="M201">
            <v>0</v>
          </cell>
          <cell r="N201">
            <v>0</v>
          </cell>
          <cell r="O201">
            <v>0</v>
          </cell>
        </row>
        <row r="202">
          <cell r="B202" t="str">
            <v>Babat Bacem</v>
          </cell>
          <cell r="E202">
            <v>193.3</v>
          </cell>
          <cell r="F202">
            <v>17.650000000000002</v>
          </cell>
          <cell r="G202">
            <v>9.1000000000000014</v>
          </cell>
          <cell r="H202">
            <v>9.5</v>
          </cell>
          <cell r="I202">
            <v>77.63000000000001</v>
          </cell>
          <cell r="J202">
            <v>19.649999999999999</v>
          </cell>
          <cell r="K202">
            <v>147.5</v>
          </cell>
          <cell r="L202">
            <v>1.3</v>
          </cell>
          <cell r="M202">
            <v>0</v>
          </cell>
          <cell r="N202">
            <v>0.15</v>
          </cell>
          <cell r="O202">
            <v>0</v>
          </cell>
          <cell r="P202">
            <v>0</v>
          </cell>
          <cell r="Q202">
            <v>0</v>
          </cell>
        </row>
        <row r="203">
          <cell r="B203" t="str">
            <v xml:space="preserve"> Sate gundul</v>
          </cell>
          <cell r="C203" t="str">
            <v>Daging sapi</v>
          </cell>
          <cell r="D203">
            <v>50</v>
          </cell>
          <cell r="E203">
            <v>103.5</v>
          </cell>
          <cell r="F203">
            <v>9.4</v>
          </cell>
          <cell r="G203">
            <v>7</v>
          </cell>
          <cell r="H203">
            <v>0</v>
          </cell>
          <cell r="I203">
            <v>33</v>
          </cell>
          <cell r="J203">
            <v>5.5</v>
          </cell>
          <cell r="K203">
            <v>85</v>
          </cell>
          <cell r="L203">
            <v>1.4</v>
          </cell>
          <cell r="M203">
            <v>15</v>
          </cell>
          <cell r="N203">
            <v>0.04</v>
          </cell>
          <cell r="O203">
            <v>0</v>
          </cell>
        </row>
        <row r="204">
          <cell r="C204" t="str">
            <v>Kacang tanah</v>
          </cell>
          <cell r="D204">
            <v>25</v>
          </cell>
          <cell r="E204">
            <v>113</v>
          </cell>
          <cell r="F204">
            <v>6.33</v>
          </cell>
          <cell r="G204">
            <v>10.7</v>
          </cell>
          <cell r="H204">
            <v>2.58</v>
          </cell>
          <cell r="I204">
            <v>1</v>
          </cell>
          <cell r="J204">
            <v>14.5</v>
          </cell>
          <cell r="K204">
            <v>83.75</v>
          </cell>
          <cell r="L204">
            <v>0.33</v>
          </cell>
          <cell r="M204">
            <v>0</v>
          </cell>
          <cell r="N204">
            <v>0.08</v>
          </cell>
          <cell r="O204">
            <v>0.75</v>
          </cell>
        </row>
        <row r="205">
          <cell r="C205" t="str">
            <v>Gula merah</v>
          </cell>
          <cell r="D205">
            <v>25</v>
          </cell>
          <cell r="E205">
            <v>96.5</v>
          </cell>
          <cell r="F205">
            <v>0.75</v>
          </cell>
          <cell r="G205">
            <v>2.5</v>
          </cell>
          <cell r="H205">
            <v>19</v>
          </cell>
          <cell r="I205">
            <v>2.5</v>
          </cell>
          <cell r="J205">
            <v>19</v>
          </cell>
          <cell r="K205">
            <v>9.25</v>
          </cell>
          <cell r="L205">
            <v>0.65</v>
          </cell>
          <cell r="M205">
            <v>0</v>
          </cell>
          <cell r="N205">
            <v>0</v>
          </cell>
          <cell r="O205">
            <v>0</v>
          </cell>
        </row>
        <row r="206">
          <cell r="B206" t="str">
            <v>Sate gundul</v>
          </cell>
          <cell r="E206">
            <v>313</v>
          </cell>
          <cell r="F206">
            <v>16.48</v>
          </cell>
          <cell r="G206">
            <v>20.2</v>
          </cell>
          <cell r="H206">
            <v>21.58</v>
          </cell>
          <cell r="I206">
            <v>36.5</v>
          </cell>
          <cell r="J206">
            <v>39</v>
          </cell>
          <cell r="K206">
            <v>178</v>
          </cell>
          <cell r="L206">
            <v>2.38</v>
          </cell>
          <cell r="M206">
            <v>15</v>
          </cell>
          <cell r="N206">
            <v>0.12</v>
          </cell>
          <cell r="O206">
            <v>0.75</v>
          </cell>
        </row>
        <row r="207">
          <cell r="B207" t="str">
            <v xml:space="preserve"> Sambal gr krecek</v>
          </cell>
          <cell r="C207" t="str">
            <v>Daging sapi</v>
          </cell>
          <cell r="D207">
            <v>50</v>
          </cell>
          <cell r="E207">
            <v>103.5</v>
          </cell>
          <cell r="F207">
            <v>9.4</v>
          </cell>
          <cell r="G207">
            <v>7</v>
          </cell>
          <cell r="H207">
            <v>0</v>
          </cell>
          <cell r="I207">
            <v>33</v>
          </cell>
          <cell r="J207">
            <v>5.5</v>
          </cell>
          <cell r="K207">
            <v>85</v>
          </cell>
          <cell r="L207">
            <v>1.4</v>
          </cell>
          <cell r="M207">
            <v>15</v>
          </cell>
          <cell r="N207">
            <v>0.04</v>
          </cell>
          <cell r="O207">
            <v>0</v>
          </cell>
        </row>
        <row r="208">
          <cell r="C208" t="str">
            <v xml:space="preserve">Kentang </v>
          </cell>
          <cell r="D208">
            <v>50</v>
          </cell>
          <cell r="E208">
            <v>35.274999999999999</v>
          </cell>
          <cell r="F208">
            <v>0.70550000000000002</v>
          </cell>
          <cell r="G208">
            <v>4.2500000000000003E-2</v>
          </cell>
          <cell r="H208">
            <v>8.1174999999999997</v>
          </cell>
          <cell r="I208">
            <v>33.064999999999998</v>
          </cell>
          <cell r="J208">
            <v>4.6749999999999998</v>
          </cell>
          <cell r="K208">
            <v>23.8</v>
          </cell>
          <cell r="L208">
            <v>0.29749999999999999</v>
          </cell>
          <cell r="M208">
            <v>0</v>
          </cell>
          <cell r="N208">
            <v>4.675E-2</v>
          </cell>
          <cell r="O208">
            <v>7.2249999999999996</v>
          </cell>
          <cell r="P208">
            <v>0</v>
          </cell>
          <cell r="Q208">
            <v>0</v>
          </cell>
        </row>
        <row r="209">
          <cell r="C209" t="str">
            <v>Minyak</v>
          </cell>
          <cell r="D209">
            <v>5</v>
          </cell>
          <cell r="E209">
            <v>43.5</v>
          </cell>
          <cell r="F209">
            <v>0.05</v>
          </cell>
          <cell r="G209">
            <v>4.9000000000000004</v>
          </cell>
          <cell r="H209">
            <v>0</v>
          </cell>
          <cell r="I209">
            <v>0.03</v>
          </cell>
          <cell r="J209">
            <v>0.15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B210" t="str">
            <v>Sambal Goreng Krecek</v>
          </cell>
          <cell r="E210">
            <v>182.27500000000001</v>
          </cell>
          <cell r="F210">
            <v>10.155500000000002</v>
          </cell>
          <cell r="G210">
            <v>11.942500000000001</v>
          </cell>
          <cell r="H210">
            <v>8.1174999999999997</v>
          </cell>
          <cell r="I210">
            <v>66.094999999999999</v>
          </cell>
          <cell r="J210">
            <v>10.325000000000001</v>
          </cell>
          <cell r="K210">
            <v>108.8</v>
          </cell>
          <cell r="L210">
            <v>1.6974999999999998</v>
          </cell>
          <cell r="M210">
            <v>15</v>
          </cell>
          <cell r="N210">
            <v>8.6749999999999994E-2</v>
          </cell>
          <cell r="O210">
            <v>7.2249999999999996</v>
          </cell>
          <cell r="P210">
            <v>0</v>
          </cell>
          <cell r="Q210">
            <v>0</v>
          </cell>
        </row>
        <row r="211">
          <cell r="B211" t="str">
            <v xml:space="preserve"> Daging serundeng</v>
          </cell>
          <cell r="C211" t="str">
            <v>Daging sapi</v>
          </cell>
          <cell r="D211">
            <v>100</v>
          </cell>
          <cell r="E211">
            <v>207</v>
          </cell>
          <cell r="F211">
            <v>18.8</v>
          </cell>
          <cell r="G211">
            <v>14</v>
          </cell>
          <cell r="H211">
            <v>0</v>
          </cell>
          <cell r="I211">
            <v>66</v>
          </cell>
          <cell r="J211">
            <v>11</v>
          </cell>
          <cell r="K211">
            <v>170</v>
          </cell>
          <cell r="L211">
            <v>2.8</v>
          </cell>
          <cell r="M211">
            <v>30</v>
          </cell>
          <cell r="N211">
            <v>0.08</v>
          </cell>
          <cell r="O211">
            <v>0</v>
          </cell>
        </row>
        <row r="212">
          <cell r="C212" t="str">
            <v>Kelapa</v>
          </cell>
          <cell r="D212">
            <v>15</v>
          </cell>
          <cell r="E212">
            <v>27</v>
          </cell>
          <cell r="F212">
            <v>0.6</v>
          </cell>
          <cell r="G212">
            <v>2.25</v>
          </cell>
          <cell r="H212">
            <v>1.5</v>
          </cell>
          <cell r="I212">
            <v>10.5</v>
          </cell>
          <cell r="J212">
            <v>1.2</v>
          </cell>
          <cell r="K212">
            <v>8.25</v>
          </cell>
          <cell r="L212">
            <v>0.19500000000000001</v>
          </cell>
          <cell r="M212">
            <v>1.5</v>
          </cell>
          <cell r="N212">
            <v>7.4999999999999997E-3</v>
          </cell>
          <cell r="O212">
            <v>0.6</v>
          </cell>
        </row>
        <row r="213">
          <cell r="C213" t="str">
            <v>Minyak</v>
          </cell>
          <cell r="D213">
            <v>5</v>
          </cell>
          <cell r="E213">
            <v>43.5</v>
          </cell>
          <cell r="F213">
            <v>0.05</v>
          </cell>
          <cell r="G213">
            <v>4.9000000000000004</v>
          </cell>
          <cell r="H213">
            <v>0</v>
          </cell>
          <cell r="I213">
            <v>0.03</v>
          </cell>
          <cell r="J213">
            <v>0.15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B214" t="str">
            <v>Daging serundeng</v>
          </cell>
          <cell r="E214">
            <v>277.5</v>
          </cell>
          <cell r="F214">
            <v>19.45</v>
          </cell>
          <cell r="G214">
            <v>21.15</v>
          </cell>
          <cell r="H214">
            <v>1.5</v>
          </cell>
          <cell r="I214">
            <v>76.53</v>
          </cell>
          <cell r="J214">
            <v>12.35</v>
          </cell>
          <cell r="K214">
            <v>178.25</v>
          </cell>
          <cell r="L214">
            <v>3</v>
          </cell>
          <cell r="M214">
            <v>31.5</v>
          </cell>
          <cell r="N214">
            <v>0.09</v>
          </cell>
          <cell r="O214">
            <v>0.6</v>
          </cell>
        </row>
        <row r="215">
          <cell r="B215" t="str">
            <v xml:space="preserve"> Bistik daging</v>
          </cell>
          <cell r="C215" t="str">
            <v>D sapi</v>
          </cell>
          <cell r="D215">
            <v>100</v>
          </cell>
          <cell r="E215">
            <v>207</v>
          </cell>
          <cell r="F215">
            <v>18.8</v>
          </cell>
          <cell r="G215">
            <v>14</v>
          </cell>
          <cell r="H215">
            <v>0</v>
          </cell>
          <cell r="I215">
            <v>66</v>
          </cell>
          <cell r="J215">
            <v>11</v>
          </cell>
          <cell r="K215">
            <v>170</v>
          </cell>
          <cell r="L215">
            <v>2.8</v>
          </cell>
          <cell r="M215">
            <v>30</v>
          </cell>
          <cell r="N215">
            <v>0.08</v>
          </cell>
          <cell r="O215">
            <v>0</v>
          </cell>
        </row>
        <row r="216">
          <cell r="C216" t="str">
            <v>Kecap</v>
          </cell>
          <cell r="D216">
            <v>25</v>
          </cell>
          <cell r="E216">
            <v>11.5</v>
          </cell>
          <cell r="F216">
            <v>1.425</v>
          </cell>
          <cell r="G216">
            <v>0.32500000000000001</v>
          </cell>
          <cell r="H216">
            <v>2.25</v>
          </cell>
          <cell r="I216">
            <v>15.75</v>
          </cell>
          <cell r="J216">
            <v>30.75</v>
          </cell>
          <cell r="K216">
            <v>24</v>
          </cell>
          <cell r="L216">
            <v>1.425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B217" t="str">
            <v>Bistik daging</v>
          </cell>
          <cell r="E217">
            <v>218.5</v>
          </cell>
          <cell r="F217">
            <v>20.225000000000001</v>
          </cell>
          <cell r="G217">
            <v>14.324999999999999</v>
          </cell>
          <cell r="H217">
            <v>2.25</v>
          </cell>
          <cell r="I217">
            <v>81.75</v>
          </cell>
          <cell r="J217">
            <v>41.75</v>
          </cell>
          <cell r="K217">
            <v>194</v>
          </cell>
          <cell r="L217">
            <v>4.2249999999999996</v>
          </cell>
          <cell r="M217">
            <v>30</v>
          </cell>
          <cell r="N217">
            <v>0.08</v>
          </cell>
          <cell r="O217">
            <v>0</v>
          </cell>
          <cell r="P217">
            <v>0</v>
          </cell>
          <cell r="Q217">
            <v>0</v>
          </cell>
        </row>
        <row r="218">
          <cell r="B218" t="str">
            <v xml:space="preserve"> Dendeng ragi</v>
          </cell>
          <cell r="C218" t="str">
            <v>Dendeng</v>
          </cell>
          <cell r="D218">
            <v>100</v>
          </cell>
          <cell r="E218">
            <v>433</v>
          </cell>
          <cell r="F218">
            <v>55</v>
          </cell>
          <cell r="G218">
            <v>9</v>
          </cell>
          <cell r="H218">
            <v>0</v>
          </cell>
          <cell r="I218">
            <v>25</v>
          </cell>
          <cell r="J218">
            <v>30</v>
          </cell>
          <cell r="K218">
            <v>370</v>
          </cell>
          <cell r="L218">
            <v>5.0999999999999996</v>
          </cell>
          <cell r="M218">
            <v>0</v>
          </cell>
          <cell r="N218">
            <v>0.1</v>
          </cell>
          <cell r="O218">
            <v>0</v>
          </cell>
        </row>
        <row r="219">
          <cell r="C219" t="str">
            <v>Ragi</v>
          </cell>
          <cell r="D219">
            <v>5</v>
          </cell>
          <cell r="E219">
            <v>6.8</v>
          </cell>
          <cell r="F219">
            <v>2.15</v>
          </cell>
          <cell r="G219">
            <v>0.12</v>
          </cell>
          <cell r="H219">
            <v>0.15</v>
          </cell>
          <cell r="I219">
            <v>0.5</v>
          </cell>
          <cell r="J219">
            <v>7</v>
          </cell>
          <cell r="K219">
            <v>95</v>
          </cell>
          <cell r="L219">
            <v>1</v>
          </cell>
          <cell r="M219">
            <v>0</v>
          </cell>
          <cell r="N219">
            <v>300</v>
          </cell>
          <cell r="O219">
            <v>0</v>
          </cell>
        </row>
        <row r="220">
          <cell r="B220" t="str">
            <v>Dendeng ragi</v>
          </cell>
          <cell r="E220">
            <v>439.8</v>
          </cell>
          <cell r="F220">
            <v>57.15</v>
          </cell>
          <cell r="G220">
            <v>9.1199999999999992</v>
          </cell>
          <cell r="H220">
            <v>0.15</v>
          </cell>
          <cell r="I220">
            <v>25.5</v>
          </cell>
          <cell r="J220">
            <v>37</v>
          </cell>
          <cell r="K220">
            <v>465</v>
          </cell>
          <cell r="L220">
            <v>6.1</v>
          </cell>
          <cell r="M220">
            <v>0</v>
          </cell>
          <cell r="N220">
            <v>300.10000000000002</v>
          </cell>
          <cell r="O220">
            <v>0</v>
          </cell>
        </row>
        <row r="221">
          <cell r="B221" t="str">
            <v xml:space="preserve"> Oseng-Oseng Daging</v>
          </cell>
          <cell r="C221" t="str">
            <v>D sapi</v>
          </cell>
          <cell r="D221">
            <v>100</v>
          </cell>
          <cell r="E221">
            <v>207</v>
          </cell>
          <cell r="F221">
            <v>18.8</v>
          </cell>
          <cell r="G221">
            <v>14</v>
          </cell>
          <cell r="H221">
            <v>0</v>
          </cell>
          <cell r="I221">
            <v>66</v>
          </cell>
          <cell r="J221">
            <v>11</v>
          </cell>
          <cell r="K221">
            <v>170</v>
          </cell>
          <cell r="L221">
            <v>2.8</v>
          </cell>
          <cell r="M221">
            <v>30</v>
          </cell>
          <cell r="N221">
            <v>0.08</v>
          </cell>
          <cell r="O221">
            <v>0</v>
          </cell>
        </row>
        <row r="222">
          <cell r="C222" t="str">
            <v>Minyak</v>
          </cell>
          <cell r="D222">
            <v>5</v>
          </cell>
          <cell r="E222">
            <v>43.5</v>
          </cell>
          <cell r="F222">
            <v>0.05</v>
          </cell>
          <cell r="G222">
            <v>4.9000000000000004</v>
          </cell>
          <cell r="H222">
            <v>0</v>
          </cell>
          <cell r="I222">
            <v>0.03</v>
          </cell>
          <cell r="J222">
            <v>0.15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B223" t="str">
            <v>Oseng-Oseng Daging</v>
          </cell>
          <cell r="E223">
            <v>250.5</v>
          </cell>
          <cell r="F223">
            <v>18.850000000000001</v>
          </cell>
          <cell r="G223">
            <v>18.899999999999999</v>
          </cell>
          <cell r="H223">
            <v>0</v>
          </cell>
          <cell r="I223">
            <v>66.03</v>
          </cell>
          <cell r="J223">
            <v>11.15</v>
          </cell>
          <cell r="K223">
            <v>170</v>
          </cell>
          <cell r="L223">
            <v>2.8</v>
          </cell>
          <cell r="M223">
            <v>30</v>
          </cell>
          <cell r="N223">
            <v>0.08</v>
          </cell>
          <cell r="O223">
            <v>0</v>
          </cell>
        </row>
        <row r="224">
          <cell r="B224" t="str">
            <v xml:space="preserve"> Dendeng balado</v>
          </cell>
          <cell r="C224" t="str">
            <v>Dendeng</v>
          </cell>
          <cell r="D224">
            <v>100</v>
          </cell>
          <cell r="E224">
            <v>433</v>
          </cell>
          <cell r="F224">
            <v>55</v>
          </cell>
          <cell r="G224">
            <v>9</v>
          </cell>
          <cell r="H224">
            <v>0</v>
          </cell>
          <cell r="I224">
            <v>25</v>
          </cell>
          <cell r="J224">
            <v>30</v>
          </cell>
          <cell r="K224">
            <v>370</v>
          </cell>
          <cell r="L224">
            <v>5.0999999999999996</v>
          </cell>
          <cell r="M224">
            <v>0</v>
          </cell>
          <cell r="N224">
            <v>0.1</v>
          </cell>
          <cell r="O224">
            <v>0</v>
          </cell>
        </row>
        <row r="225">
          <cell r="C225" t="str">
            <v>Minyak</v>
          </cell>
          <cell r="D225">
            <v>5</v>
          </cell>
          <cell r="E225">
            <v>43.5</v>
          </cell>
          <cell r="F225">
            <v>0.05</v>
          </cell>
          <cell r="G225">
            <v>4.9000000000000004</v>
          </cell>
          <cell r="H225">
            <v>0</v>
          </cell>
          <cell r="I225">
            <v>0.03</v>
          </cell>
          <cell r="J225">
            <v>0.15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B226" t="str">
            <v>Dendeng balado</v>
          </cell>
          <cell r="E226">
            <v>476.5</v>
          </cell>
          <cell r="F226">
            <v>55.05</v>
          </cell>
          <cell r="G226">
            <v>13.9</v>
          </cell>
          <cell r="H226">
            <v>0</v>
          </cell>
          <cell r="I226">
            <v>25.03</v>
          </cell>
          <cell r="J226">
            <v>30.15</v>
          </cell>
          <cell r="K226">
            <v>370</v>
          </cell>
          <cell r="L226">
            <v>5.0999999999999996</v>
          </cell>
          <cell r="M226">
            <v>0</v>
          </cell>
          <cell r="N226">
            <v>0.1</v>
          </cell>
          <cell r="O226">
            <v>0</v>
          </cell>
        </row>
        <row r="227">
          <cell r="B227" t="str">
            <v xml:space="preserve"> Gulai kikil</v>
          </cell>
          <cell r="C227" t="str">
            <v>Kikil sapi</v>
          </cell>
          <cell r="D227">
            <v>100</v>
          </cell>
          <cell r="E227">
            <v>207</v>
          </cell>
          <cell r="F227">
            <v>18.8</v>
          </cell>
          <cell r="G227">
            <v>14</v>
          </cell>
          <cell r="H227">
            <v>0</v>
          </cell>
          <cell r="I227">
            <v>66</v>
          </cell>
          <cell r="J227">
            <v>11</v>
          </cell>
          <cell r="K227">
            <v>170</v>
          </cell>
          <cell r="L227">
            <v>2.8</v>
          </cell>
          <cell r="M227">
            <v>30</v>
          </cell>
          <cell r="N227">
            <v>0.08</v>
          </cell>
          <cell r="O227">
            <v>0</v>
          </cell>
          <cell r="P227">
            <v>1050</v>
          </cell>
          <cell r="Q227">
            <v>0</v>
          </cell>
        </row>
        <row r="228">
          <cell r="C228" t="str">
            <v>Santan</v>
          </cell>
          <cell r="D228">
            <v>10</v>
          </cell>
          <cell r="E228">
            <v>32.4</v>
          </cell>
          <cell r="F228">
            <v>0.42</v>
          </cell>
          <cell r="G228">
            <v>3.43</v>
          </cell>
          <cell r="H228">
            <v>0.56000000000000005</v>
          </cell>
          <cell r="I228">
            <v>5.49</v>
          </cell>
          <cell r="J228">
            <v>1.4</v>
          </cell>
          <cell r="K228">
            <v>4.5</v>
          </cell>
          <cell r="L228">
            <v>0.19</v>
          </cell>
          <cell r="M228">
            <v>0</v>
          </cell>
          <cell r="N228">
            <v>2E-3</v>
          </cell>
          <cell r="O228">
            <v>0.2</v>
          </cell>
          <cell r="P228">
            <v>185</v>
          </cell>
          <cell r="Q228">
            <v>0</v>
          </cell>
        </row>
        <row r="229">
          <cell r="B229" t="str">
            <v>Gulai kikil</v>
          </cell>
          <cell r="E229">
            <v>239.4</v>
          </cell>
          <cell r="F229">
            <v>19.22</v>
          </cell>
          <cell r="G229">
            <v>17.43</v>
          </cell>
          <cell r="H229">
            <v>0.56000000000000005</v>
          </cell>
          <cell r="I229">
            <v>71.489999999999995</v>
          </cell>
          <cell r="J229">
            <v>12.4</v>
          </cell>
          <cell r="K229">
            <v>174.5</v>
          </cell>
          <cell r="L229">
            <v>2.99</v>
          </cell>
          <cell r="M229">
            <v>30</v>
          </cell>
          <cell r="N229">
            <v>8.2000000000000003E-2</v>
          </cell>
          <cell r="O229">
            <v>0.2</v>
          </cell>
          <cell r="P229">
            <v>1235</v>
          </cell>
          <cell r="Q229">
            <v>0</v>
          </cell>
        </row>
        <row r="230">
          <cell r="B230" t="str">
            <v xml:space="preserve"> Kalio Hati</v>
          </cell>
          <cell r="C230" t="str">
            <v>Hati sapi</v>
          </cell>
          <cell r="D230">
            <v>100</v>
          </cell>
          <cell r="E230">
            <v>136</v>
          </cell>
          <cell r="F230">
            <v>19.7</v>
          </cell>
          <cell r="G230">
            <v>3.2</v>
          </cell>
          <cell r="H230">
            <v>6</v>
          </cell>
          <cell r="I230">
            <v>70</v>
          </cell>
          <cell r="J230">
            <v>7</v>
          </cell>
          <cell r="K230">
            <v>358</v>
          </cell>
          <cell r="L230">
            <v>6.6</v>
          </cell>
          <cell r="M230">
            <v>43900</v>
          </cell>
          <cell r="N230">
            <v>0.26</v>
          </cell>
          <cell r="O230">
            <v>31</v>
          </cell>
        </row>
        <row r="231">
          <cell r="C231" t="str">
            <v>Minyak</v>
          </cell>
          <cell r="D231">
            <v>5</v>
          </cell>
          <cell r="E231">
            <v>43.5</v>
          </cell>
          <cell r="F231">
            <v>0.05</v>
          </cell>
          <cell r="G231">
            <v>4.9000000000000004</v>
          </cell>
          <cell r="H231">
            <v>0</v>
          </cell>
          <cell r="I231">
            <v>0.03</v>
          </cell>
          <cell r="J231">
            <v>0.15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</row>
        <row r="232">
          <cell r="B232" t="str">
            <v>Kalio Hati</v>
          </cell>
          <cell r="E232">
            <v>179.5</v>
          </cell>
          <cell r="F232">
            <v>19.75</v>
          </cell>
          <cell r="G232">
            <v>8.1000000000000014</v>
          </cell>
          <cell r="H232">
            <v>6</v>
          </cell>
          <cell r="I232">
            <v>70.03</v>
          </cell>
          <cell r="J232">
            <v>7.15</v>
          </cell>
          <cell r="K232">
            <v>358</v>
          </cell>
          <cell r="L232">
            <v>6.6</v>
          </cell>
          <cell r="M232">
            <v>43900</v>
          </cell>
          <cell r="N232">
            <v>0.26</v>
          </cell>
          <cell r="O232">
            <v>31</v>
          </cell>
          <cell r="P232">
            <v>0</v>
          </cell>
          <cell r="Q232">
            <v>0</v>
          </cell>
        </row>
        <row r="233">
          <cell r="B233" t="str">
            <v xml:space="preserve"> Paru Balado</v>
          </cell>
          <cell r="C233" t="str">
            <v>Paru</v>
          </cell>
          <cell r="D233">
            <v>100</v>
          </cell>
          <cell r="E233">
            <v>207</v>
          </cell>
          <cell r="F233">
            <v>18.8</v>
          </cell>
          <cell r="G233">
            <v>14</v>
          </cell>
          <cell r="H233">
            <v>0</v>
          </cell>
          <cell r="I233">
            <v>66</v>
          </cell>
          <cell r="J233">
            <v>11</v>
          </cell>
          <cell r="K233">
            <v>170</v>
          </cell>
          <cell r="L233">
            <v>2.8</v>
          </cell>
          <cell r="M233">
            <v>30</v>
          </cell>
          <cell r="N233">
            <v>0.08</v>
          </cell>
          <cell r="O233">
            <v>0</v>
          </cell>
        </row>
        <row r="234">
          <cell r="C234" t="str">
            <v>Minyak</v>
          </cell>
          <cell r="D234">
            <v>5</v>
          </cell>
          <cell r="E234">
            <v>43.5</v>
          </cell>
          <cell r="F234">
            <v>0.05</v>
          </cell>
          <cell r="G234">
            <v>4.9000000000000004</v>
          </cell>
          <cell r="H234">
            <v>0</v>
          </cell>
          <cell r="I234">
            <v>0.03</v>
          </cell>
          <cell r="J234">
            <v>0.15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</row>
        <row r="235">
          <cell r="B235" t="str">
            <v>Paru Balado</v>
          </cell>
          <cell r="E235">
            <v>250.5</v>
          </cell>
          <cell r="F235">
            <v>18.850000000000001</v>
          </cell>
          <cell r="G235">
            <v>18.899999999999999</v>
          </cell>
          <cell r="H235">
            <v>0</v>
          </cell>
          <cell r="I235">
            <v>66.03</v>
          </cell>
          <cell r="J235">
            <v>11.15</v>
          </cell>
          <cell r="K235">
            <v>170</v>
          </cell>
          <cell r="L235">
            <v>2.8</v>
          </cell>
          <cell r="M235">
            <v>30</v>
          </cell>
          <cell r="N235">
            <v>0.08</v>
          </cell>
          <cell r="O235">
            <v>0</v>
          </cell>
          <cell r="P235">
            <v>0</v>
          </cell>
          <cell r="Q235">
            <v>0</v>
          </cell>
        </row>
        <row r="236">
          <cell r="B236" t="str">
            <v>Besengek Daging</v>
          </cell>
          <cell r="C236" t="str">
            <v>Daging sapi</v>
          </cell>
          <cell r="D236">
            <v>100</v>
          </cell>
          <cell r="E236">
            <v>207</v>
          </cell>
          <cell r="F236">
            <v>18.8</v>
          </cell>
          <cell r="G236">
            <v>14</v>
          </cell>
          <cell r="H236">
            <v>0</v>
          </cell>
          <cell r="I236">
            <v>66</v>
          </cell>
          <cell r="J236">
            <v>11</v>
          </cell>
          <cell r="K236">
            <v>170</v>
          </cell>
          <cell r="L236">
            <v>2.8</v>
          </cell>
          <cell r="M236">
            <v>30</v>
          </cell>
          <cell r="N236">
            <v>0.08</v>
          </cell>
          <cell r="O236">
            <v>0</v>
          </cell>
        </row>
        <row r="237">
          <cell r="B237" t="str">
            <v xml:space="preserve"> Samgor printil</v>
          </cell>
          <cell r="C237" t="str">
            <v>Daging giling</v>
          </cell>
          <cell r="D237">
            <v>100</v>
          </cell>
          <cell r="E237">
            <v>207</v>
          </cell>
          <cell r="F237">
            <v>18.8</v>
          </cell>
          <cell r="G237">
            <v>14</v>
          </cell>
          <cell r="H237">
            <v>0</v>
          </cell>
          <cell r="I237">
            <v>66</v>
          </cell>
          <cell r="J237">
            <v>11</v>
          </cell>
          <cell r="K237">
            <v>170</v>
          </cell>
          <cell r="L237">
            <v>2.8</v>
          </cell>
          <cell r="M237">
            <v>30</v>
          </cell>
          <cell r="N237">
            <v>0.08</v>
          </cell>
          <cell r="O237">
            <v>0</v>
          </cell>
        </row>
        <row r="238">
          <cell r="C238" t="str">
            <v>Telor</v>
          </cell>
          <cell r="D238">
            <v>10</v>
          </cell>
          <cell r="E238">
            <v>16.2</v>
          </cell>
          <cell r="F238">
            <v>1.28</v>
          </cell>
          <cell r="G238">
            <v>1.1499999999999999</v>
          </cell>
          <cell r="H238">
            <v>7.0000000000000007E-2</v>
          </cell>
          <cell r="I238">
            <v>7.4</v>
          </cell>
          <cell r="J238">
            <v>5.4</v>
          </cell>
          <cell r="K238">
            <v>18</v>
          </cell>
          <cell r="L238">
            <v>0.27</v>
          </cell>
          <cell r="M238">
            <v>90</v>
          </cell>
          <cell r="N238">
            <v>0.01</v>
          </cell>
          <cell r="O238">
            <v>0</v>
          </cell>
        </row>
        <row r="239">
          <cell r="C239" t="str">
            <v xml:space="preserve">Minyak </v>
          </cell>
          <cell r="D239">
            <v>5</v>
          </cell>
          <cell r="E239">
            <v>43.5</v>
          </cell>
          <cell r="F239">
            <v>0.05</v>
          </cell>
          <cell r="G239">
            <v>4.9000000000000004</v>
          </cell>
          <cell r="H239">
            <v>0</v>
          </cell>
          <cell r="I239">
            <v>0.03</v>
          </cell>
          <cell r="J239">
            <v>0.15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</row>
        <row r="240">
          <cell r="B240" t="str">
            <v>Samgor printil</v>
          </cell>
          <cell r="E240">
            <v>266.7</v>
          </cell>
          <cell r="F240">
            <v>20.13</v>
          </cell>
          <cell r="G240">
            <v>20.05</v>
          </cell>
          <cell r="H240">
            <v>7.0000000000000007E-2</v>
          </cell>
          <cell r="I240">
            <v>73.430000000000007</v>
          </cell>
          <cell r="J240">
            <v>16.55</v>
          </cell>
          <cell r="K240">
            <v>188</v>
          </cell>
          <cell r="L240">
            <v>3.07</v>
          </cell>
          <cell r="M240">
            <v>120</v>
          </cell>
          <cell r="N240">
            <v>0.09</v>
          </cell>
          <cell r="O240">
            <v>0</v>
          </cell>
        </row>
        <row r="241">
          <cell r="B241" t="str">
            <v xml:space="preserve"> Daging gr saos Kecap</v>
          </cell>
          <cell r="C241" t="str">
            <v>Daging sapi</v>
          </cell>
          <cell r="D241">
            <v>100</v>
          </cell>
          <cell r="E241">
            <v>207</v>
          </cell>
          <cell r="F241">
            <v>18.8</v>
          </cell>
          <cell r="G241">
            <v>14</v>
          </cell>
          <cell r="H241">
            <v>0</v>
          </cell>
          <cell r="I241">
            <v>66</v>
          </cell>
          <cell r="J241">
            <v>11</v>
          </cell>
          <cell r="K241">
            <v>170</v>
          </cell>
          <cell r="L241">
            <v>2.8</v>
          </cell>
          <cell r="M241">
            <v>30</v>
          </cell>
          <cell r="N241">
            <v>0.08</v>
          </cell>
          <cell r="O241">
            <v>0</v>
          </cell>
        </row>
        <row r="242">
          <cell r="C242" t="str">
            <v>Minyak</v>
          </cell>
          <cell r="D242">
            <v>5</v>
          </cell>
          <cell r="E242">
            <v>43.5</v>
          </cell>
          <cell r="F242">
            <v>0.05</v>
          </cell>
          <cell r="G242">
            <v>4.9000000000000004</v>
          </cell>
          <cell r="H242">
            <v>0</v>
          </cell>
          <cell r="I242">
            <v>0.03</v>
          </cell>
          <cell r="J242">
            <v>0.15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C243" t="str">
            <v>Kecap</v>
          </cell>
          <cell r="D243">
            <v>25</v>
          </cell>
          <cell r="E243">
            <v>11.5</v>
          </cell>
          <cell r="F243">
            <v>1.425</v>
          </cell>
          <cell r="G243">
            <v>0.32500000000000001</v>
          </cell>
          <cell r="H243">
            <v>2.25</v>
          </cell>
          <cell r="I243">
            <v>15.75</v>
          </cell>
          <cell r="J243">
            <v>30.75</v>
          </cell>
          <cell r="K243">
            <v>24</v>
          </cell>
          <cell r="L243">
            <v>1.425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</row>
        <row r="244">
          <cell r="B244" t="str">
            <v>Daging gr saos Kecap</v>
          </cell>
          <cell r="E244">
            <v>262</v>
          </cell>
          <cell r="F244">
            <v>20.275000000000002</v>
          </cell>
          <cell r="G244">
            <v>19.224999999999998</v>
          </cell>
          <cell r="H244">
            <v>2.25</v>
          </cell>
          <cell r="I244">
            <v>81.78</v>
          </cell>
          <cell r="J244">
            <v>41.9</v>
          </cell>
          <cell r="K244">
            <v>194</v>
          </cell>
          <cell r="L244">
            <v>4.2249999999999996</v>
          </cell>
          <cell r="M244">
            <v>30</v>
          </cell>
          <cell r="N244">
            <v>0.08</v>
          </cell>
          <cell r="O244">
            <v>0</v>
          </cell>
          <cell r="P244">
            <v>0</v>
          </cell>
          <cell r="Q244">
            <v>0</v>
          </cell>
        </row>
        <row r="245">
          <cell r="B245" t="str">
            <v xml:space="preserve"> Usus Goreng</v>
          </cell>
          <cell r="C245" t="str">
            <v>Usus</v>
          </cell>
          <cell r="D245">
            <v>75</v>
          </cell>
          <cell r="E245">
            <v>97.5</v>
          </cell>
          <cell r="F245">
            <v>10.5</v>
          </cell>
          <cell r="G245">
            <v>5.4</v>
          </cell>
          <cell r="H245">
            <v>1.125</v>
          </cell>
          <cell r="I245">
            <v>57.524999999999999</v>
          </cell>
          <cell r="J245">
            <v>10.5</v>
          </cell>
          <cell r="K245">
            <v>86.25</v>
          </cell>
          <cell r="L245">
            <v>3</v>
          </cell>
          <cell r="M245">
            <v>150</v>
          </cell>
          <cell r="N245">
            <v>0.06</v>
          </cell>
          <cell r="O245">
            <v>0</v>
          </cell>
        </row>
        <row r="246">
          <cell r="C246" t="str">
            <v>Minyak</v>
          </cell>
          <cell r="D246">
            <v>5</v>
          </cell>
          <cell r="E246">
            <v>43.5</v>
          </cell>
          <cell r="F246">
            <v>0.05</v>
          </cell>
          <cell r="G246">
            <v>4.9000000000000004</v>
          </cell>
          <cell r="H246">
            <v>0</v>
          </cell>
          <cell r="I246">
            <v>0.03</v>
          </cell>
          <cell r="J246">
            <v>0.15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Usus Goreng</v>
          </cell>
          <cell r="E247">
            <v>141</v>
          </cell>
          <cell r="F247">
            <v>10.55</v>
          </cell>
          <cell r="G247">
            <v>10.3</v>
          </cell>
          <cell r="H247">
            <v>1.125</v>
          </cell>
          <cell r="I247">
            <v>57.555</v>
          </cell>
          <cell r="J247">
            <v>10.65</v>
          </cell>
          <cell r="K247">
            <v>86.25</v>
          </cell>
          <cell r="L247">
            <v>3</v>
          </cell>
          <cell r="M247">
            <v>150</v>
          </cell>
          <cell r="N247">
            <v>0.06</v>
          </cell>
          <cell r="O247">
            <v>0</v>
          </cell>
        </row>
        <row r="248">
          <cell r="B248" t="str">
            <v xml:space="preserve"> Gulai Kambing</v>
          </cell>
          <cell r="C248" t="str">
            <v>Kambing</v>
          </cell>
          <cell r="D248">
            <v>100</v>
          </cell>
          <cell r="E248">
            <v>154</v>
          </cell>
          <cell r="F248">
            <v>16.600000000000001</v>
          </cell>
          <cell r="G248">
            <v>9.1999999999999993</v>
          </cell>
          <cell r="H248">
            <v>0</v>
          </cell>
          <cell r="I248">
            <v>70.3</v>
          </cell>
          <cell r="J248">
            <v>11</v>
          </cell>
          <cell r="K248">
            <v>124</v>
          </cell>
          <cell r="L248">
            <v>1</v>
          </cell>
          <cell r="M248">
            <v>0</v>
          </cell>
          <cell r="N248">
            <v>0.09</v>
          </cell>
          <cell r="O248">
            <v>0</v>
          </cell>
          <cell r="P248">
            <v>700</v>
          </cell>
          <cell r="Q248">
            <v>0</v>
          </cell>
        </row>
        <row r="249">
          <cell r="C249" t="str">
            <v>Santan</v>
          </cell>
          <cell r="D249">
            <v>10</v>
          </cell>
          <cell r="E249">
            <v>32.4</v>
          </cell>
          <cell r="F249">
            <v>0.42</v>
          </cell>
          <cell r="G249">
            <v>3.43</v>
          </cell>
          <cell r="H249">
            <v>0.56000000000000005</v>
          </cell>
          <cell r="I249">
            <v>5.49</v>
          </cell>
          <cell r="J249">
            <v>1.4</v>
          </cell>
          <cell r="K249">
            <v>4.5</v>
          </cell>
          <cell r="L249">
            <v>0.19</v>
          </cell>
          <cell r="M249">
            <v>0</v>
          </cell>
          <cell r="N249">
            <v>2E-3</v>
          </cell>
          <cell r="O249">
            <v>0.2</v>
          </cell>
          <cell r="P249">
            <v>185</v>
          </cell>
          <cell r="Q249">
            <v>0</v>
          </cell>
        </row>
        <row r="250">
          <cell r="B250" t="str">
            <v>Gulai Kambing</v>
          </cell>
          <cell r="E250">
            <v>186.4</v>
          </cell>
          <cell r="F250">
            <v>17.020000000000003</v>
          </cell>
          <cell r="G250">
            <v>12.629999999999999</v>
          </cell>
          <cell r="H250">
            <v>0.56000000000000005</v>
          </cell>
          <cell r="I250">
            <v>75.789999999999992</v>
          </cell>
          <cell r="J250">
            <v>12.4</v>
          </cell>
          <cell r="K250">
            <v>128.5</v>
          </cell>
          <cell r="L250">
            <v>1.19</v>
          </cell>
          <cell r="M250">
            <v>0</v>
          </cell>
          <cell r="N250">
            <v>9.1999999999999998E-2</v>
          </cell>
          <cell r="O250">
            <v>0.2</v>
          </cell>
          <cell r="P250">
            <v>885</v>
          </cell>
          <cell r="Q250">
            <v>0</v>
          </cell>
        </row>
        <row r="251">
          <cell r="B251" t="str">
            <v>Daging Dendeng</v>
          </cell>
          <cell r="C251" t="str">
            <v>Dendeng</v>
          </cell>
          <cell r="D251">
            <v>100</v>
          </cell>
          <cell r="E251">
            <v>433</v>
          </cell>
          <cell r="F251">
            <v>55</v>
          </cell>
          <cell r="G251">
            <v>9</v>
          </cell>
          <cell r="H251">
            <v>0</v>
          </cell>
          <cell r="I251">
            <v>25</v>
          </cell>
          <cell r="J251">
            <v>30</v>
          </cell>
          <cell r="K251">
            <v>370</v>
          </cell>
          <cell r="L251">
            <v>5.0999999999999996</v>
          </cell>
          <cell r="M251">
            <v>0</v>
          </cell>
          <cell r="N251">
            <v>0.1</v>
          </cell>
          <cell r="O251">
            <v>0</v>
          </cell>
        </row>
        <row r="252">
          <cell r="B252" t="str">
            <v xml:space="preserve"> Hati Sapi Goreng</v>
          </cell>
          <cell r="C252" t="str">
            <v>Hati sapi</v>
          </cell>
          <cell r="D252">
            <v>100</v>
          </cell>
          <cell r="E252">
            <v>136</v>
          </cell>
          <cell r="F252">
            <v>19.7</v>
          </cell>
          <cell r="G252">
            <v>3.2</v>
          </cell>
          <cell r="H252">
            <v>6</v>
          </cell>
          <cell r="I252">
            <v>70</v>
          </cell>
          <cell r="J252">
            <v>7</v>
          </cell>
          <cell r="K252">
            <v>358</v>
          </cell>
          <cell r="L252">
            <v>6.6</v>
          </cell>
          <cell r="M252">
            <v>43900</v>
          </cell>
          <cell r="N252">
            <v>0.26</v>
          </cell>
          <cell r="O252">
            <v>31</v>
          </cell>
        </row>
        <row r="253">
          <cell r="C253" t="str">
            <v>Minyak</v>
          </cell>
          <cell r="D253">
            <v>5</v>
          </cell>
          <cell r="E253">
            <v>43.5</v>
          </cell>
          <cell r="F253">
            <v>0.05</v>
          </cell>
          <cell r="G253">
            <v>4.9000000000000004</v>
          </cell>
          <cell r="H253">
            <v>0</v>
          </cell>
          <cell r="I253">
            <v>0.03</v>
          </cell>
          <cell r="J253">
            <v>0.15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</row>
        <row r="254">
          <cell r="B254" t="str">
            <v>Hati Sapi Goreng</v>
          </cell>
          <cell r="E254">
            <v>179.5</v>
          </cell>
          <cell r="F254">
            <v>19.75</v>
          </cell>
          <cell r="G254">
            <v>8.1000000000000014</v>
          </cell>
          <cell r="H254">
            <v>6</v>
          </cell>
          <cell r="I254">
            <v>70.03</v>
          </cell>
          <cell r="J254">
            <v>7.15</v>
          </cell>
          <cell r="K254">
            <v>358</v>
          </cell>
          <cell r="L254">
            <v>6.6</v>
          </cell>
          <cell r="M254">
            <v>43900</v>
          </cell>
          <cell r="N254">
            <v>0.26</v>
          </cell>
          <cell r="O254">
            <v>31</v>
          </cell>
          <cell r="P254">
            <v>0</v>
          </cell>
          <cell r="Q254">
            <v>0</v>
          </cell>
        </row>
        <row r="255">
          <cell r="B255" t="str">
            <v xml:space="preserve"> Soto Sulung</v>
          </cell>
          <cell r="C255" t="str">
            <v>Babat</v>
          </cell>
          <cell r="D255">
            <v>50</v>
          </cell>
          <cell r="E255">
            <v>103.5</v>
          </cell>
          <cell r="F255">
            <v>9.4</v>
          </cell>
          <cell r="G255">
            <v>7</v>
          </cell>
          <cell r="H255">
            <v>0</v>
          </cell>
          <cell r="I255">
            <v>33</v>
          </cell>
          <cell r="J255">
            <v>5.5</v>
          </cell>
          <cell r="K255">
            <v>85</v>
          </cell>
          <cell r="L255">
            <v>1.4</v>
          </cell>
          <cell r="M255">
            <v>15</v>
          </cell>
          <cell r="N255">
            <v>0.04</v>
          </cell>
          <cell r="O255">
            <v>0</v>
          </cell>
        </row>
        <row r="256">
          <cell r="C256" t="str">
            <v>Margarine</v>
          </cell>
          <cell r="D256">
            <v>5</v>
          </cell>
          <cell r="E256">
            <v>36</v>
          </cell>
          <cell r="F256">
            <v>0.03</v>
          </cell>
          <cell r="G256">
            <v>4.05</v>
          </cell>
          <cell r="H256">
            <v>0.02</v>
          </cell>
          <cell r="I256">
            <v>0.78</v>
          </cell>
          <cell r="J256">
            <v>1</v>
          </cell>
          <cell r="K256">
            <v>0.8</v>
          </cell>
          <cell r="L256">
            <v>0</v>
          </cell>
          <cell r="M256">
            <v>100</v>
          </cell>
          <cell r="N256">
            <v>0</v>
          </cell>
          <cell r="O256">
            <v>0</v>
          </cell>
        </row>
        <row r="257">
          <cell r="B257" t="str">
            <v>Soto Sulung</v>
          </cell>
          <cell r="E257">
            <v>139.5</v>
          </cell>
          <cell r="F257">
            <v>9.43</v>
          </cell>
          <cell r="G257">
            <v>11.05</v>
          </cell>
          <cell r="H257">
            <v>0.02</v>
          </cell>
          <cell r="I257">
            <v>33.78</v>
          </cell>
          <cell r="J257">
            <v>6.5</v>
          </cell>
          <cell r="K257">
            <v>85.8</v>
          </cell>
          <cell r="L257">
            <v>1.4</v>
          </cell>
          <cell r="M257">
            <v>115</v>
          </cell>
          <cell r="N257">
            <v>0.04</v>
          </cell>
          <cell r="O257">
            <v>0</v>
          </cell>
        </row>
        <row r="258">
          <cell r="B258" t="str">
            <v xml:space="preserve"> Kripik Paru</v>
          </cell>
          <cell r="C258" t="str">
            <v>Paru</v>
          </cell>
          <cell r="D258">
            <v>50</v>
          </cell>
          <cell r="E258">
            <v>103.5</v>
          </cell>
          <cell r="F258">
            <v>9.4</v>
          </cell>
          <cell r="G258">
            <v>7</v>
          </cell>
          <cell r="H258">
            <v>0</v>
          </cell>
          <cell r="I258">
            <v>33</v>
          </cell>
          <cell r="J258">
            <v>5.5</v>
          </cell>
          <cell r="K258">
            <v>85</v>
          </cell>
          <cell r="L258">
            <v>1.4</v>
          </cell>
          <cell r="M258">
            <v>15</v>
          </cell>
          <cell r="N258">
            <v>0.04</v>
          </cell>
          <cell r="O258">
            <v>0</v>
          </cell>
          <cell r="P258">
            <v>0</v>
          </cell>
          <cell r="Q258">
            <v>0</v>
          </cell>
        </row>
        <row r="259">
          <cell r="C259" t="str">
            <v>Minyak</v>
          </cell>
          <cell r="D259">
            <v>5</v>
          </cell>
          <cell r="E259">
            <v>43.5</v>
          </cell>
          <cell r="F259">
            <v>0.05</v>
          </cell>
          <cell r="G259">
            <v>4.9000000000000004</v>
          </cell>
          <cell r="H259">
            <v>0</v>
          </cell>
          <cell r="I259">
            <v>0.03</v>
          </cell>
          <cell r="J259">
            <v>0.15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</row>
        <row r="260">
          <cell r="B260" t="str">
            <v>Kripik Paru</v>
          </cell>
          <cell r="E260">
            <v>147</v>
          </cell>
          <cell r="F260">
            <v>9.4500000000000011</v>
          </cell>
          <cell r="G260">
            <v>11.9</v>
          </cell>
          <cell r="H260">
            <v>0</v>
          </cell>
          <cell r="I260">
            <v>33.03</v>
          </cell>
          <cell r="J260">
            <v>5.65</v>
          </cell>
          <cell r="K260">
            <v>85</v>
          </cell>
          <cell r="L260">
            <v>1.4</v>
          </cell>
          <cell r="M260">
            <v>15</v>
          </cell>
          <cell r="N260">
            <v>0.04</v>
          </cell>
          <cell r="O260">
            <v>0</v>
          </cell>
          <cell r="P260">
            <v>0</v>
          </cell>
          <cell r="Q260">
            <v>0</v>
          </cell>
        </row>
        <row r="261">
          <cell r="B261" t="str">
            <v xml:space="preserve"> Hati Panggang</v>
          </cell>
          <cell r="C261" t="str">
            <v>Hati sapi</v>
          </cell>
          <cell r="D261">
            <v>100</v>
          </cell>
          <cell r="E261">
            <v>136</v>
          </cell>
          <cell r="F261">
            <v>19.7</v>
          </cell>
          <cell r="G261">
            <v>3.2</v>
          </cell>
          <cell r="H261">
            <v>6</v>
          </cell>
          <cell r="I261">
            <v>70</v>
          </cell>
          <cell r="J261">
            <v>7</v>
          </cell>
          <cell r="K261">
            <v>358</v>
          </cell>
          <cell r="L261">
            <v>6.6</v>
          </cell>
          <cell r="M261">
            <v>43900</v>
          </cell>
          <cell r="N261">
            <v>0.26</v>
          </cell>
          <cell r="O261">
            <v>31</v>
          </cell>
        </row>
        <row r="262">
          <cell r="C262" t="str">
            <v>Kecap</v>
          </cell>
          <cell r="D262">
            <v>10</v>
          </cell>
          <cell r="E262">
            <v>4.5999999999999996</v>
          </cell>
          <cell r="F262">
            <v>0.56999999999999995</v>
          </cell>
          <cell r="G262">
            <v>0.13</v>
          </cell>
          <cell r="H262">
            <v>0.9</v>
          </cell>
          <cell r="I262">
            <v>6.3</v>
          </cell>
          <cell r="J262">
            <v>12.3</v>
          </cell>
          <cell r="K262">
            <v>9.6</v>
          </cell>
          <cell r="L262">
            <v>0.56999999999999995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</row>
        <row r="263">
          <cell r="B263" t="str">
            <v>Hati Panggang</v>
          </cell>
          <cell r="E263">
            <v>140.6</v>
          </cell>
          <cell r="F263">
            <v>20.27</v>
          </cell>
          <cell r="G263">
            <v>3.33</v>
          </cell>
          <cell r="H263">
            <v>6.9</v>
          </cell>
          <cell r="I263">
            <v>76.3</v>
          </cell>
          <cell r="J263">
            <v>19.3</v>
          </cell>
          <cell r="K263">
            <v>367.6</v>
          </cell>
          <cell r="L263">
            <v>7.17</v>
          </cell>
          <cell r="M263">
            <v>43900</v>
          </cell>
          <cell r="N263">
            <v>0.26</v>
          </cell>
          <cell r="O263">
            <v>31</v>
          </cell>
          <cell r="P263">
            <v>0</v>
          </cell>
          <cell r="Q263">
            <v>0</v>
          </cell>
        </row>
        <row r="264">
          <cell r="B264" t="str">
            <v xml:space="preserve"> Semur Hati Ampla</v>
          </cell>
          <cell r="C264" t="str">
            <v>Hati sapi</v>
          </cell>
          <cell r="D264">
            <v>100</v>
          </cell>
          <cell r="E264">
            <v>136</v>
          </cell>
          <cell r="F264">
            <v>19.7</v>
          </cell>
          <cell r="G264">
            <v>3.2</v>
          </cell>
          <cell r="H264">
            <v>6</v>
          </cell>
          <cell r="I264">
            <v>70</v>
          </cell>
          <cell r="J264">
            <v>7</v>
          </cell>
          <cell r="K264">
            <v>358</v>
          </cell>
          <cell r="L264">
            <v>6.6</v>
          </cell>
          <cell r="M264">
            <v>43900</v>
          </cell>
          <cell r="N264">
            <v>0.26</v>
          </cell>
          <cell r="O264">
            <v>31</v>
          </cell>
        </row>
        <row r="265">
          <cell r="C265" t="str">
            <v>Kecap</v>
          </cell>
          <cell r="D265">
            <v>25</v>
          </cell>
          <cell r="E265">
            <v>11.5</v>
          </cell>
          <cell r="F265">
            <v>1.4249999999999998</v>
          </cell>
          <cell r="G265">
            <v>0.32500000000000001</v>
          </cell>
          <cell r="H265">
            <v>2.25</v>
          </cell>
          <cell r="I265">
            <v>15.75</v>
          </cell>
          <cell r="J265">
            <v>30.75</v>
          </cell>
          <cell r="K265">
            <v>24</v>
          </cell>
          <cell r="L265">
            <v>1.4249999999999998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</row>
        <row r="266">
          <cell r="B266" t="str">
            <v>Semur Hati Ampla</v>
          </cell>
          <cell r="E266">
            <v>147.5</v>
          </cell>
          <cell r="F266">
            <v>21.125</v>
          </cell>
          <cell r="G266">
            <v>3.5250000000000004</v>
          </cell>
          <cell r="H266">
            <v>8.25</v>
          </cell>
          <cell r="I266">
            <v>85.75</v>
          </cell>
          <cell r="J266">
            <v>37.75</v>
          </cell>
          <cell r="K266">
            <v>382</v>
          </cell>
          <cell r="L266">
            <v>8.0249999999999986</v>
          </cell>
          <cell r="M266">
            <v>43900</v>
          </cell>
          <cell r="N266">
            <v>0.26</v>
          </cell>
          <cell r="O266">
            <v>31</v>
          </cell>
          <cell r="P266">
            <v>0</v>
          </cell>
          <cell r="Q266">
            <v>0</v>
          </cell>
        </row>
        <row r="267">
          <cell r="B267" t="str">
            <v xml:space="preserve"> Daging bb lapis</v>
          </cell>
          <cell r="C267" t="str">
            <v>D sapi</v>
          </cell>
          <cell r="D267">
            <v>100</v>
          </cell>
          <cell r="E267">
            <v>207</v>
          </cell>
          <cell r="F267">
            <v>18.8</v>
          </cell>
          <cell r="G267">
            <v>14</v>
          </cell>
          <cell r="H267">
            <v>0</v>
          </cell>
          <cell r="I267">
            <v>66</v>
          </cell>
          <cell r="J267">
            <v>11</v>
          </cell>
          <cell r="K267">
            <v>170</v>
          </cell>
          <cell r="L267">
            <v>2.8</v>
          </cell>
          <cell r="M267">
            <v>30</v>
          </cell>
          <cell r="N267">
            <v>0.08</v>
          </cell>
          <cell r="O267">
            <v>0</v>
          </cell>
        </row>
        <row r="268">
          <cell r="C268" t="str">
            <v>Kecap</v>
          </cell>
          <cell r="D268">
            <v>10</v>
          </cell>
          <cell r="E268">
            <v>4.5999999999999996</v>
          </cell>
          <cell r="F268">
            <v>0.56999999999999995</v>
          </cell>
          <cell r="G268">
            <v>0.13</v>
          </cell>
          <cell r="H268">
            <v>0.9</v>
          </cell>
          <cell r="I268">
            <v>6.3</v>
          </cell>
          <cell r="J268">
            <v>12.3</v>
          </cell>
          <cell r="K268">
            <v>9.6</v>
          </cell>
          <cell r="L268">
            <v>0.56999999999999995</v>
          </cell>
          <cell r="M268">
            <v>0</v>
          </cell>
          <cell r="N268">
            <v>0</v>
          </cell>
          <cell r="O268">
            <v>0</v>
          </cell>
        </row>
        <row r="269">
          <cell r="B269" t="str">
            <v>Daging Lapis</v>
          </cell>
          <cell r="E269">
            <v>211.6</v>
          </cell>
          <cell r="F269">
            <v>19.37</v>
          </cell>
          <cell r="G269">
            <v>14.13</v>
          </cell>
          <cell r="H269">
            <v>0.9</v>
          </cell>
          <cell r="I269">
            <v>72.3</v>
          </cell>
          <cell r="J269">
            <v>23.3</v>
          </cell>
          <cell r="K269">
            <v>179.6</v>
          </cell>
          <cell r="L269">
            <v>3.37</v>
          </cell>
          <cell r="M269">
            <v>30</v>
          </cell>
          <cell r="N269">
            <v>0.08</v>
          </cell>
          <cell r="O269">
            <v>0</v>
          </cell>
        </row>
        <row r="270">
          <cell r="B270" t="str">
            <v xml:space="preserve"> Daging mesra</v>
          </cell>
          <cell r="C270" t="str">
            <v>Daging sapi</v>
          </cell>
          <cell r="D270">
            <v>100</v>
          </cell>
          <cell r="E270">
            <v>207</v>
          </cell>
          <cell r="F270">
            <v>18.8</v>
          </cell>
          <cell r="G270">
            <v>14</v>
          </cell>
          <cell r="H270">
            <v>0</v>
          </cell>
          <cell r="I270">
            <v>66</v>
          </cell>
          <cell r="J270">
            <v>11</v>
          </cell>
          <cell r="K270">
            <v>170</v>
          </cell>
          <cell r="L270">
            <v>2.8</v>
          </cell>
          <cell r="M270">
            <v>30</v>
          </cell>
          <cell r="N270">
            <v>0.08</v>
          </cell>
          <cell r="O270">
            <v>0</v>
          </cell>
        </row>
        <row r="271">
          <cell r="C271" t="str">
            <v>Minyak</v>
          </cell>
          <cell r="D271">
            <v>5</v>
          </cell>
          <cell r="E271">
            <v>43.5</v>
          </cell>
          <cell r="F271">
            <v>0.05</v>
          </cell>
          <cell r="G271">
            <v>4.9000000000000004</v>
          </cell>
          <cell r="H271">
            <v>0</v>
          </cell>
          <cell r="I271">
            <v>0.03</v>
          </cell>
          <cell r="J271">
            <v>0.15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</row>
        <row r="272">
          <cell r="B272" t="str">
            <v>Daging mesra</v>
          </cell>
          <cell r="E272">
            <v>250.5</v>
          </cell>
          <cell r="F272">
            <v>18.850000000000001</v>
          </cell>
          <cell r="G272">
            <v>18.899999999999999</v>
          </cell>
          <cell r="H272">
            <v>0</v>
          </cell>
          <cell r="I272">
            <v>66.03</v>
          </cell>
          <cell r="J272">
            <v>11.15</v>
          </cell>
          <cell r="K272">
            <v>170</v>
          </cell>
          <cell r="L272">
            <v>2.8</v>
          </cell>
          <cell r="M272">
            <v>30</v>
          </cell>
          <cell r="N272">
            <v>0.08</v>
          </cell>
          <cell r="O272">
            <v>0</v>
          </cell>
        </row>
        <row r="273">
          <cell r="B273" t="str">
            <v xml:space="preserve"> Bola-bola daging</v>
          </cell>
          <cell r="C273" t="str">
            <v>Daging sapi</v>
          </cell>
          <cell r="D273">
            <v>100</v>
          </cell>
          <cell r="E273">
            <v>207</v>
          </cell>
          <cell r="F273">
            <v>18.8</v>
          </cell>
          <cell r="G273">
            <v>14</v>
          </cell>
          <cell r="H273">
            <v>0</v>
          </cell>
          <cell r="I273">
            <v>66</v>
          </cell>
          <cell r="J273">
            <v>11</v>
          </cell>
          <cell r="K273">
            <v>170</v>
          </cell>
          <cell r="L273">
            <v>2.8</v>
          </cell>
          <cell r="M273">
            <v>30</v>
          </cell>
          <cell r="N273">
            <v>0.08</v>
          </cell>
          <cell r="O273">
            <v>0</v>
          </cell>
        </row>
        <row r="274">
          <cell r="C274" t="str">
            <v>Margarine</v>
          </cell>
          <cell r="D274">
            <v>5</v>
          </cell>
          <cell r="E274">
            <v>36</v>
          </cell>
          <cell r="F274">
            <v>0.03</v>
          </cell>
          <cell r="G274">
            <v>4.05</v>
          </cell>
          <cell r="H274">
            <v>0.02</v>
          </cell>
          <cell r="I274">
            <v>0.78</v>
          </cell>
          <cell r="J274">
            <v>1</v>
          </cell>
          <cell r="K274">
            <v>0.8</v>
          </cell>
          <cell r="L274">
            <v>0</v>
          </cell>
          <cell r="M274">
            <v>100</v>
          </cell>
          <cell r="N274">
            <v>0</v>
          </cell>
          <cell r="O274">
            <v>0</v>
          </cell>
        </row>
        <row r="275">
          <cell r="C275" t="str">
            <v>Kecap</v>
          </cell>
          <cell r="D275">
            <v>5</v>
          </cell>
          <cell r="E275">
            <v>2.8</v>
          </cell>
          <cell r="F275">
            <v>0.2</v>
          </cell>
          <cell r="G275">
            <v>2.5000000000000001E-2</v>
          </cell>
          <cell r="H275">
            <v>0.44500000000000001</v>
          </cell>
          <cell r="I275">
            <v>0.08</v>
          </cell>
          <cell r="J275">
            <v>2.25</v>
          </cell>
          <cell r="K275">
            <v>3.75</v>
          </cell>
          <cell r="L275">
            <v>0.1</v>
          </cell>
          <cell r="M275">
            <v>75</v>
          </cell>
          <cell r="N275">
            <v>4.0000000000000001E-3</v>
          </cell>
          <cell r="O275">
            <v>2.5</v>
          </cell>
        </row>
        <row r="276">
          <cell r="B276" t="str">
            <v>Bola - Bola Daging</v>
          </cell>
          <cell r="E276">
            <v>245.8</v>
          </cell>
          <cell r="F276">
            <v>19.03</v>
          </cell>
          <cell r="G276">
            <v>18.074999999999999</v>
          </cell>
          <cell r="H276">
            <v>0.46500000000000002</v>
          </cell>
          <cell r="I276">
            <v>66.86</v>
          </cell>
          <cell r="J276">
            <v>14.25</v>
          </cell>
          <cell r="K276">
            <v>174.55</v>
          </cell>
          <cell r="L276">
            <v>2.9</v>
          </cell>
          <cell r="M276">
            <v>205</v>
          </cell>
          <cell r="N276">
            <v>8.4000000000000005E-2</v>
          </cell>
          <cell r="O276">
            <v>2.5</v>
          </cell>
        </row>
        <row r="288">
          <cell r="B288" t="str">
            <v>ANEKA IKAN</v>
          </cell>
        </row>
        <row r="289">
          <cell r="B289" t="str">
            <v xml:space="preserve"> Ikan dabu-dabu</v>
          </cell>
          <cell r="C289" t="str">
            <v>Ikan segar</v>
          </cell>
          <cell r="D289">
            <v>100</v>
          </cell>
          <cell r="E289">
            <v>72.319999999999993</v>
          </cell>
          <cell r="F289">
            <v>10.88</v>
          </cell>
          <cell r="G289">
            <v>2.88</v>
          </cell>
          <cell r="H289">
            <v>0</v>
          </cell>
          <cell r="I289">
            <v>48.64</v>
          </cell>
          <cell r="J289">
            <v>12.8</v>
          </cell>
          <cell r="K289">
            <v>128</v>
          </cell>
          <cell r="L289">
            <v>0.64</v>
          </cell>
          <cell r="M289">
            <v>96</v>
          </cell>
          <cell r="N289">
            <v>3.2000000000000001E-2</v>
          </cell>
          <cell r="O289">
            <v>0</v>
          </cell>
          <cell r="P289">
            <v>768</v>
          </cell>
          <cell r="Q289">
            <v>0</v>
          </cell>
        </row>
        <row r="290">
          <cell r="C290" t="str">
            <v>Minyak</v>
          </cell>
          <cell r="D290">
            <v>5</v>
          </cell>
          <cell r="E290">
            <v>43.5</v>
          </cell>
          <cell r="F290">
            <v>0.05</v>
          </cell>
          <cell r="G290">
            <v>4.9000000000000004</v>
          </cell>
          <cell r="H290">
            <v>0</v>
          </cell>
          <cell r="I290">
            <v>0.03</v>
          </cell>
          <cell r="J290">
            <v>0.15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B291" t="str">
            <v>Ikan dabu-dabu</v>
          </cell>
          <cell r="E291">
            <v>115.82</v>
          </cell>
          <cell r="F291">
            <v>10.930000000000001</v>
          </cell>
          <cell r="G291">
            <v>7.78</v>
          </cell>
          <cell r="H291">
            <v>0</v>
          </cell>
          <cell r="I291">
            <v>48.67</v>
          </cell>
          <cell r="J291">
            <v>12.950000000000001</v>
          </cell>
          <cell r="K291">
            <v>128</v>
          </cell>
          <cell r="L291">
            <v>0.64</v>
          </cell>
          <cell r="M291">
            <v>96</v>
          </cell>
          <cell r="N291">
            <v>3.2000000000000001E-2</v>
          </cell>
          <cell r="O291">
            <v>0</v>
          </cell>
          <cell r="P291">
            <v>768</v>
          </cell>
          <cell r="Q291">
            <v>0</v>
          </cell>
        </row>
        <row r="292">
          <cell r="B292" t="str">
            <v xml:space="preserve"> Tumis cumi-cumi</v>
          </cell>
          <cell r="C292" t="str">
            <v>Cumi</v>
          </cell>
          <cell r="D292">
            <v>100</v>
          </cell>
          <cell r="E292">
            <v>635</v>
          </cell>
          <cell r="F292">
            <v>10.7</v>
          </cell>
          <cell r="G292">
            <v>53</v>
          </cell>
          <cell r="H292">
            <v>28.9</v>
          </cell>
          <cell r="I292">
            <v>3.1</v>
          </cell>
          <cell r="J292">
            <v>78</v>
          </cell>
          <cell r="K292">
            <v>384</v>
          </cell>
          <cell r="L292">
            <v>6.7</v>
          </cell>
          <cell r="M292">
            <v>9</v>
          </cell>
          <cell r="N292">
            <v>6.6666666666666666E-2</v>
          </cell>
          <cell r="O292">
            <v>0</v>
          </cell>
          <cell r="P292">
            <v>11700</v>
          </cell>
          <cell r="Q292">
            <v>0</v>
          </cell>
        </row>
        <row r="293">
          <cell r="C293" t="str">
            <v>Minyak</v>
          </cell>
          <cell r="D293">
            <v>5</v>
          </cell>
          <cell r="E293">
            <v>43.5</v>
          </cell>
          <cell r="F293">
            <v>0.05</v>
          </cell>
          <cell r="G293">
            <v>4.9000000000000004</v>
          </cell>
          <cell r="H293">
            <v>0</v>
          </cell>
          <cell r="I293">
            <v>0.03</v>
          </cell>
          <cell r="J293">
            <v>0.15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B294" t="str">
            <v>Tumis cumi-cumi</v>
          </cell>
          <cell r="E294">
            <v>678.5</v>
          </cell>
          <cell r="F294">
            <v>10.75</v>
          </cell>
          <cell r="G294">
            <v>57.9</v>
          </cell>
          <cell r="H294">
            <v>28.9</v>
          </cell>
          <cell r="I294">
            <v>3.13</v>
          </cell>
          <cell r="J294">
            <v>78.150000000000006</v>
          </cell>
          <cell r="K294">
            <v>384</v>
          </cell>
          <cell r="L294">
            <v>6.7</v>
          </cell>
          <cell r="M294">
            <v>9</v>
          </cell>
          <cell r="N294">
            <v>6.6666666666666666E-2</v>
          </cell>
          <cell r="O294">
            <v>0</v>
          </cell>
          <cell r="P294">
            <v>11700</v>
          </cell>
          <cell r="Q294">
            <v>0</v>
          </cell>
        </row>
        <row r="295">
          <cell r="B295" t="str">
            <v>Ikan pepes/Pepes Patin</v>
          </cell>
          <cell r="C295" t="str">
            <v>Ikan segar</v>
          </cell>
          <cell r="D295">
            <v>100</v>
          </cell>
          <cell r="E295">
            <v>72.319999999999993</v>
          </cell>
          <cell r="F295">
            <v>10.88</v>
          </cell>
          <cell r="G295">
            <v>2.88</v>
          </cell>
          <cell r="H295">
            <v>0</v>
          </cell>
          <cell r="I295">
            <v>48.64</v>
          </cell>
          <cell r="J295">
            <v>12.8</v>
          </cell>
          <cell r="K295">
            <v>128</v>
          </cell>
          <cell r="L295">
            <v>0.64</v>
          </cell>
          <cell r="M295">
            <v>96</v>
          </cell>
          <cell r="N295">
            <v>3.2000000000000001E-2</v>
          </cell>
          <cell r="O295">
            <v>0</v>
          </cell>
          <cell r="P295">
            <v>960</v>
          </cell>
          <cell r="Q295">
            <v>0</v>
          </cell>
        </row>
        <row r="296">
          <cell r="B296" t="str">
            <v xml:space="preserve"> Ikan goreng</v>
          </cell>
          <cell r="C296" t="str">
            <v>Ikan segar</v>
          </cell>
          <cell r="D296">
            <v>100</v>
          </cell>
          <cell r="E296">
            <v>72.319999999999993</v>
          </cell>
          <cell r="F296">
            <v>10.88</v>
          </cell>
          <cell r="G296">
            <v>2.88</v>
          </cell>
          <cell r="H296">
            <v>0</v>
          </cell>
          <cell r="I296">
            <v>48.64</v>
          </cell>
          <cell r="J296">
            <v>12.8</v>
          </cell>
          <cell r="K296">
            <v>128</v>
          </cell>
          <cell r="L296">
            <v>0.64</v>
          </cell>
          <cell r="M296">
            <v>96</v>
          </cell>
          <cell r="N296">
            <v>3.2000000000000001E-2</v>
          </cell>
          <cell r="O296">
            <v>0</v>
          </cell>
          <cell r="P296">
            <v>768</v>
          </cell>
          <cell r="Q296">
            <v>0</v>
          </cell>
        </row>
        <row r="297">
          <cell r="C297" t="str">
            <v>Minyak</v>
          </cell>
          <cell r="D297">
            <v>5</v>
          </cell>
          <cell r="E297">
            <v>43.5</v>
          </cell>
          <cell r="F297">
            <v>0.05</v>
          </cell>
          <cell r="G297">
            <v>4.9000000000000004</v>
          </cell>
          <cell r="H297">
            <v>0</v>
          </cell>
          <cell r="I297">
            <v>0.03</v>
          </cell>
          <cell r="J297">
            <v>0.15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B298" t="str">
            <v>Ikan goreng</v>
          </cell>
          <cell r="E298">
            <v>115.82</v>
          </cell>
          <cell r="F298">
            <v>10.93</v>
          </cell>
          <cell r="G298">
            <v>7.78</v>
          </cell>
          <cell r="H298">
            <v>0</v>
          </cell>
          <cell r="I298">
            <v>48.67</v>
          </cell>
          <cell r="J298">
            <v>12.95</v>
          </cell>
          <cell r="K298">
            <v>128</v>
          </cell>
          <cell r="L298">
            <v>0.64</v>
          </cell>
          <cell r="M298">
            <v>96</v>
          </cell>
          <cell r="N298">
            <v>3.2000000000000001E-2</v>
          </cell>
          <cell r="O298">
            <v>0</v>
          </cell>
          <cell r="P298">
            <v>768</v>
          </cell>
          <cell r="Q298">
            <v>0</v>
          </cell>
        </row>
        <row r="299">
          <cell r="B299" t="str">
            <v xml:space="preserve"> Cumi tumis sayuran</v>
          </cell>
          <cell r="C299" t="str">
            <v>Cumi</v>
          </cell>
          <cell r="D299">
            <v>100</v>
          </cell>
          <cell r="E299">
            <v>635</v>
          </cell>
          <cell r="F299">
            <v>10.7</v>
          </cell>
          <cell r="G299">
            <v>53</v>
          </cell>
          <cell r="H299">
            <v>28.9</v>
          </cell>
          <cell r="I299">
            <v>3.1</v>
          </cell>
          <cell r="J299">
            <v>78</v>
          </cell>
          <cell r="K299">
            <v>384</v>
          </cell>
          <cell r="L299">
            <v>6.7</v>
          </cell>
          <cell r="M299">
            <v>9</v>
          </cell>
          <cell r="N299">
            <v>6.6666666666666666E-2</v>
          </cell>
          <cell r="O299">
            <v>0</v>
          </cell>
          <cell r="P299">
            <v>11700</v>
          </cell>
          <cell r="Q299">
            <v>0</v>
          </cell>
        </row>
        <row r="300">
          <cell r="C300" t="str">
            <v>Wortel</v>
          </cell>
          <cell r="D300">
            <v>20</v>
          </cell>
          <cell r="E300">
            <v>8.4</v>
          </cell>
          <cell r="F300">
            <v>0.24</v>
          </cell>
          <cell r="G300">
            <v>0.06</v>
          </cell>
          <cell r="H300">
            <v>1.86</v>
          </cell>
          <cell r="I300">
            <v>17.649999999999999</v>
          </cell>
          <cell r="J300">
            <v>7.8</v>
          </cell>
          <cell r="K300">
            <v>7.4</v>
          </cell>
          <cell r="L300">
            <v>0.16</v>
          </cell>
          <cell r="M300">
            <v>2400</v>
          </cell>
          <cell r="N300">
            <v>1.2E-2</v>
          </cell>
          <cell r="O300">
            <v>1.2</v>
          </cell>
          <cell r="P300">
            <v>0</v>
          </cell>
          <cell r="Q300">
            <v>0</v>
          </cell>
        </row>
        <row r="301">
          <cell r="C301" t="str">
            <v>Minyak</v>
          </cell>
          <cell r="D301">
            <v>5</v>
          </cell>
          <cell r="E301">
            <v>43.5</v>
          </cell>
          <cell r="F301">
            <v>0.05</v>
          </cell>
          <cell r="G301">
            <v>4.9000000000000004</v>
          </cell>
          <cell r="H301">
            <v>0</v>
          </cell>
          <cell r="I301">
            <v>0.03</v>
          </cell>
          <cell r="J301">
            <v>0.15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B302" t="str">
            <v>Cumi tumis sayuran</v>
          </cell>
          <cell r="E302">
            <v>686.9</v>
          </cell>
          <cell r="F302">
            <v>10.99</v>
          </cell>
          <cell r="G302">
            <v>57.96</v>
          </cell>
          <cell r="H302">
            <v>30.76</v>
          </cell>
          <cell r="I302">
            <v>20.78</v>
          </cell>
          <cell r="J302">
            <v>85.95</v>
          </cell>
          <cell r="K302">
            <v>391.4</v>
          </cell>
          <cell r="L302">
            <v>6.86</v>
          </cell>
          <cell r="M302">
            <v>2409</v>
          </cell>
          <cell r="N302">
            <v>7.8666666666666663E-2</v>
          </cell>
          <cell r="O302">
            <v>1.2</v>
          </cell>
          <cell r="P302">
            <v>11700</v>
          </cell>
          <cell r="Q302">
            <v>0</v>
          </cell>
        </row>
        <row r="303">
          <cell r="B303" t="str">
            <v xml:space="preserve"> Ikan goreng dabu-dabu</v>
          </cell>
          <cell r="C303" t="str">
            <v>Ikan segar</v>
          </cell>
          <cell r="D303">
            <v>100</v>
          </cell>
          <cell r="E303">
            <v>72.319999999999993</v>
          </cell>
          <cell r="F303">
            <v>10.88</v>
          </cell>
          <cell r="G303">
            <v>2.88</v>
          </cell>
          <cell r="H303">
            <v>0</v>
          </cell>
          <cell r="I303">
            <v>48.64</v>
          </cell>
          <cell r="J303">
            <v>12.8</v>
          </cell>
          <cell r="K303">
            <v>128</v>
          </cell>
          <cell r="L303">
            <v>0.64</v>
          </cell>
          <cell r="M303">
            <v>96</v>
          </cell>
          <cell r="N303">
            <v>3.2000000000000001E-2</v>
          </cell>
          <cell r="O303">
            <v>0</v>
          </cell>
          <cell r="P303">
            <v>768</v>
          </cell>
          <cell r="Q303">
            <v>0</v>
          </cell>
        </row>
        <row r="304">
          <cell r="C304" t="str">
            <v>Minyak</v>
          </cell>
          <cell r="D304">
            <v>5</v>
          </cell>
          <cell r="E304">
            <v>43.5</v>
          </cell>
          <cell r="F304">
            <v>0.05</v>
          </cell>
          <cell r="G304">
            <v>4.9000000000000004</v>
          </cell>
          <cell r="H304">
            <v>0</v>
          </cell>
          <cell r="I304">
            <v>0.03</v>
          </cell>
          <cell r="J304">
            <v>0.15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</row>
        <row r="305">
          <cell r="B305" t="str">
            <v>Ikan goreng dabu-dabu</v>
          </cell>
          <cell r="E305">
            <v>115.82</v>
          </cell>
          <cell r="F305">
            <v>10.93</v>
          </cell>
          <cell r="G305">
            <v>7.78</v>
          </cell>
          <cell r="H305">
            <v>0</v>
          </cell>
          <cell r="I305">
            <v>48.67</v>
          </cell>
          <cell r="J305">
            <v>12.95</v>
          </cell>
          <cell r="K305">
            <v>128</v>
          </cell>
          <cell r="L305">
            <v>0.64</v>
          </cell>
          <cell r="M305">
            <v>96</v>
          </cell>
          <cell r="N305">
            <v>3.2000000000000001E-2</v>
          </cell>
          <cell r="O305">
            <v>0</v>
          </cell>
          <cell r="P305">
            <v>768</v>
          </cell>
          <cell r="Q305">
            <v>0</v>
          </cell>
        </row>
        <row r="306">
          <cell r="B306" t="str">
            <v>Grilled Kakap</v>
          </cell>
          <cell r="C306" t="str">
            <v>Ikan kakap</v>
          </cell>
          <cell r="D306">
            <v>100</v>
          </cell>
          <cell r="E306">
            <v>73.599999999999994</v>
          </cell>
          <cell r="F306">
            <v>16</v>
          </cell>
          <cell r="G306">
            <v>0.56000000000000005</v>
          </cell>
          <cell r="H306">
            <v>0</v>
          </cell>
          <cell r="I306">
            <v>61.6</v>
          </cell>
          <cell r="J306">
            <v>16</v>
          </cell>
          <cell r="K306">
            <v>160</v>
          </cell>
          <cell r="L306">
            <v>0.8</v>
          </cell>
          <cell r="M306">
            <v>24</v>
          </cell>
          <cell r="N306">
            <v>0.04</v>
          </cell>
          <cell r="O306">
            <v>0</v>
          </cell>
          <cell r="P306">
            <v>960</v>
          </cell>
          <cell r="Q306">
            <v>0</v>
          </cell>
        </row>
        <row r="307">
          <cell r="B307" t="str">
            <v xml:space="preserve"> Ikan bb kuning</v>
          </cell>
          <cell r="C307" t="str">
            <v>Ikan segar</v>
          </cell>
          <cell r="D307">
            <v>100</v>
          </cell>
          <cell r="E307">
            <v>72.319999999999993</v>
          </cell>
          <cell r="F307">
            <v>10.88</v>
          </cell>
          <cell r="G307">
            <v>2.88</v>
          </cell>
          <cell r="H307">
            <v>0</v>
          </cell>
          <cell r="I307">
            <v>48.64</v>
          </cell>
          <cell r="J307">
            <v>12.8</v>
          </cell>
          <cell r="K307">
            <v>128</v>
          </cell>
          <cell r="L307">
            <v>0.64</v>
          </cell>
          <cell r="M307">
            <v>96</v>
          </cell>
          <cell r="N307">
            <v>3.2000000000000001E-2</v>
          </cell>
          <cell r="O307">
            <v>0</v>
          </cell>
          <cell r="P307">
            <v>768</v>
          </cell>
          <cell r="Q307">
            <v>0</v>
          </cell>
        </row>
        <row r="308">
          <cell r="C308" t="str">
            <v>Minyak</v>
          </cell>
          <cell r="D308">
            <v>5</v>
          </cell>
          <cell r="E308">
            <v>43.5</v>
          </cell>
          <cell r="F308">
            <v>0.05</v>
          </cell>
          <cell r="G308">
            <v>4.9000000000000004</v>
          </cell>
          <cell r="H308">
            <v>0</v>
          </cell>
          <cell r="I308">
            <v>0.03</v>
          </cell>
          <cell r="J308">
            <v>0.15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</row>
        <row r="309">
          <cell r="B309" t="str">
            <v>Ikan bb kuning</v>
          </cell>
          <cell r="E309">
            <v>115.82</v>
          </cell>
          <cell r="F309">
            <v>10.930000000000001</v>
          </cell>
          <cell r="G309">
            <v>7.78</v>
          </cell>
          <cell r="H309">
            <v>0</v>
          </cell>
          <cell r="I309">
            <v>48.67</v>
          </cell>
          <cell r="J309">
            <v>12.950000000000001</v>
          </cell>
          <cell r="K309">
            <v>128</v>
          </cell>
          <cell r="L309">
            <v>0.64</v>
          </cell>
          <cell r="M309">
            <v>96</v>
          </cell>
          <cell r="N309">
            <v>3.2000000000000001E-2</v>
          </cell>
          <cell r="O309">
            <v>0</v>
          </cell>
          <cell r="P309">
            <v>768</v>
          </cell>
          <cell r="Q309">
            <v>0</v>
          </cell>
        </row>
        <row r="310">
          <cell r="B310" t="str">
            <v xml:space="preserve"> Samgor teri kacang</v>
          </cell>
          <cell r="C310" t="str">
            <v>Kacang tanah</v>
          </cell>
          <cell r="D310">
            <v>30</v>
          </cell>
          <cell r="E310">
            <v>135.6</v>
          </cell>
          <cell r="F310">
            <v>7.59</v>
          </cell>
          <cell r="G310">
            <v>12.84</v>
          </cell>
          <cell r="H310">
            <v>6.33</v>
          </cell>
          <cell r="I310">
            <v>1.2</v>
          </cell>
          <cell r="J310">
            <v>17.399999999999999</v>
          </cell>
          <cell r="K310">
            <v>100.5</v>
          </cell>
          <cell r="L310">
            <v>0.39</v>
          </cell>
          <cell r="M310">
            <v>0</v>
          </cell>
          <cell r="N310">
            <v>0.09</v>
          </cell>
          <cell r="O310">
            <v>0.9</v>
          </cell>
          <cell r="P310">
            <v>0</v>
          </cell>
          <cell r="Q310">
            <v>0.42</v>
          </cell>
        </row>
        <row r="311">
          <cell r="C311" t="str">
            <v>Minyak</v>
          </cell>
          <cell r="D311">
            <v>5</v>
          </cell>
          <cell r="E311">
            <v>43.5</v>
          </cell>
          <cell r="F311">
            <v>0.05</v>
          </cell>
          <cell r="G311">
            <v>4.9000000000000004</v>
          </cell>
          <cell r="H311">
            <v>0</v>
          </cell>
          <cell r="I311">
            <v>0.03</v>
          </cell>
          <cell r="J311">
            <v>0.15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</row>
        <row r="312">
          <cell r="C312" t="str">
            <v>Teri kering</v>
          </cell>
          <cell r="D312">
            <v>30</v>
          </cell>
          <cell r="E312">
            <v>51</v>
          </cell>
          <cell r="F312">
            <v>10.02</v>
          </cell>
          <cell r="G312">
            <v>0.9</v>
          </cell>
          <cell r="H312">
            <v>0</v>
          </cell>
          <cell r="I312">
            <v>11.34</v>
          </cell>
          <cell r="J312">
            <v>360</v>
          </cell>
          <cell r="K312">
            <v>450</v>
          </cell>
          <cell r="L312">
            <v>1.08</v>
          </cell>
          <cell r="M312">
            <v>63</v>
          </cell>
          <cell r="N312">
            <v>4.4999999999999998E-2</v>
          </cell>
          <cell r="O312">
            <v>0</v>
          </cell>
          <cell r="P312">
            <v>0</v>
          </cell>
          <cell r="Q312">
            <v>0</v>
          </cell>
        </row>
        <row r="313">
          <cell r="B313" t="str">
            <v>Sambal goreng teri kacang</v>
          </cell>
          <cell r="E313">
            <v>179.1</v>
          </cell>
          <cell r="F313">
            <v>7.64</v>
          </cell>
          <cell r="G313">
            <v>17.739999999999998</v>
          </cell>
          <cell r="H313">
            <v>6.33</v>
          </cell>
          <cell r="I313">
            <v>1.23</v>
          </cell>
          <cell r="J313">
            <v>17.55</v>
          </cell>
          <cell r="K313">
            <v>100.5</v>
          </cell>
          <cell r="L313">
            <v>0.39</v>
          </cell>
          <cell r="M313">
            <v>0</v>
          </cell>
          <cell r="N313">
            <v>0.09</v>
          </cell>
          <cell r="O313">
            <v>0.9</v>
          </cell>
          <cell r="P313">
            <v>0</v>
          </cell>
          <cell r="Q313">
            <v>0.42</v>
          </cell>
        </row>
        <row r="314">
          <cell r="B314" t="str">
            <v xml:space="preserve"> Ikan asam pedas</v>
          </cell>
          <cell r="C314" t="str">
            <v>Kakap</v>
          </cell>
          <cell r="D314">
            <v>100</v>
          </cell>
          <cell r="E314">
            <v>73.599999999999994</v>
          </cell>
          <cell r="F314">
            <v>16</v>
          </cell>
          <cell r="G314">
            <v>0.56000000000000005</v>
          </cell>
          <cell r="H314">
            <v>0</v>
          </cell>
          <cell r="I314">
            <v>61.6</v>
          </cell>
          <cell r="J314">
            <v>16</v>
          </cell>
          <cell r="K314">
            <v>160</v>
          </cell>
          <cell r="L314">
            <v>0.8</v>
          </cell>
          <cell r="M314">
            <v>24</v>
          </cell>
          <cell r="N314">
            <v>0.04</v>
          </cell>
          <cell r="O314">
            <v>0</v>
          </cell>
          <cell r="P314">
            <v>960</v>
          </cell>
          <cell r="Q314">
            <v>0</v>
          </cell>
        </row>
        <row r="315">
          <cell r="C315" t="str">
            <v>Tomat</v>
          </cell>
          <cell r="D315">
            <v>25</v>
          </cell>
          <cell r="E315">
            <v>5</v>
          </cell>
          <cell r="F315">
            <v>0.25</v>
          </cell>
          <cell r="G315">
            <v>7.4999999999999997E-2</v>
          </cell>
          <cell r="H315">
            <v>1.05</v>
          </cell>
          <cell r="I315">
            <v>23.5</v>
          </cell>
          <cell r="J315">
            <v>1.25</v>
          </cell>
          <cell r="K315">
            <v>6.75</v>
          </cell>
          <cell r="L315">
            <v>0.125</v>
          </cell>
          <cell r="M315">
            <v>375</v>
          </cell>
          <cell r="N315">
            <v>1.4999999999999999E-2</v>
          </cell>
          <cell r="O315">
            <v>10</v>
          </cell>
          <cell r="P315">
            <v>0</v>
          </cell>
          <cell r="Q315">
            <v>0.25</v>
          </cell>
        </row>
        <row r="316">
          <cell r="B316" t="str">
            <v>Ikan asam pedas/kakap</v>
          </cell>
          <cell r="E316">
            <v>78.599999999999994</v>
          </cell>
          <cell r="F316">
            <v>16.25</v>
          </cell>
          <cell r="G316">
            <v>0.63500000000000001</v>
          </cell>
          <cell r="H316">
            <v>1.05</v>
          </cell>
          <cell r="I316">
            <v>85.1</v>
          </cell>
          <cell r="J316">
            <v>17.25</v>
          </cell>
          <cell r="K316">
            <v>166.75</v>
          </cell>
          <cell r="L316">
            <v>0.92500000000000004</v>
          </cell>
          <cell r="M316">
            <v>399</v>
          </cell>
          <cell r="N316">
            <v>5.5E-2</v>
          </cell>
          <cell r="O316">
            <v>10</v>
          </cell>
          <cell r="P316">
            <v>960</v>
          </cell>
          <cell r="Q316">
            <v>0.25</v>
          </cell>
        </row>
        <row r="317">
          <cell r="B317" t="str">
            <v xml:space="preserve"> Tumis kerang</v>
          </cell>
          <cell r="C317" t="str">
            <v>Kerang</v>
          </cell>
          <cell r="D317">
            <v>100</v>
          </cell>
          <cell r="E317">
            <v>11.8</v>
          </cell>
          <cell r="F317">
            <v>1.6</v>
          </cell>
          <cell r="G317">
            <v>0.22</v>
          </cell>
          <cell r="H317">
            <v>0.72</v>
          </cell>
          <cell r="I317">
            <v>17</v>
          </cell>
          <cell r="J317">
            <v>26.6</v>
          </cell>
          <cell r="K317">
            <v>34</v>
          </cell>
          <cell r="L317">
            <v>0.62</v>
          </cell>
          <cell r="M317">
            <v>60</v>
          </cell>
          <cell r="N317">
            <v>2E-3</v>
          </cell>
          <cell r="O317">
            <v>0</v>
          </cell>
        </row>
        <row r="318">
          <cell r="C318" t="str">
            <v>Minyak</v>
          </cell>
          <cell r="D318">
            <v>5</v>
          </cell>
          <cell r="E318">
            <v>43.5</v>
          </cell>
          <cell r="F318">
            <v>0.05</v>
          </cell>
          <cell r="G318">
            <v>4.9000000000000004</v>
          </cell>
          <cell r="H318">
            <v>0</v>
          </cell>
          <cell r="I318">
            <v>0.03</v>
          </cell>
          <cell r="J318">
            <v>0.15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B319" t="str">
            <v>Tumis kerang</v>
          </cell>
          <cell r="E319">
            <v>55.3</v>
          </cell>
          <cell r="F319">
            <v>1.6500000000000001</v>
          </cell>
          <cell r="G319">
            <v>5.12</v>
          </cell>
          <cell r="H319">
            <v>0.72</v>
          </cell>
          <cell r="I319">
            <v>17.03</v>
          </cell>
          <cell r="J319">
            <v>26.75</v>
          </cell>
          <cell r="K319">
            <v>34</v>
          </cell>
          <cell r="L319">
            <v>0.62</v>
          </cell>
          <cell r="M319">
            <v>60</v>
          </cell>
          <cell r="N319">
            <v>2E-3</v>
          </cell>
          <cell r="O319">
            <v>0</v>
          </cell>
        </row>
        <row r="320">
          <cell r="B320" t="str">
            <v xml:space="preserve"> Ikan asin</v>
          </cell>
          <cell r="C320" t="str">
            <v>Ikan asin</v>
          </cell>
          <cell r="D320">
            <v>50</v>
          </cell>
          <cell r="E320">
            <v>96.5</v>
          </cell>
          <cell r="F320">
            <v>21</v>
          </cell>
          <cell r="G320">
            <v>0.75</v>
          </cell>
          <cell r="H320">
            <v>0</v>
          </cell>
          <cell r="I320">
            <v>20</v>
          </cell>
          <cell r="J320">
            <v>100</v>
          </cell>
          <cell r="K320">
            <v>150</v>
          </cell>
          <cell r="L320">
            <v>1.25</v>
          </cell>
          <cell r="M320">
            <v>0</v>
          </cell>
          <cell r="N320">
            <v>0.05</v>
          </cell>
          <cell r="O320">
            <v>0</v>
          </cell>
          <cell r="P320">
            <v>0</v>
          </cell>
          <cell r="Q320">
            <v>0</v>
          </cell>
        </row>
        <row r="321">
          <cell r="C321" t="str">
            <v>Minyak</v>
          </cell>
          <cell r="D321">
            <v>5</v>
          </cell>
          <cell r="E321">
            <v>43.5</v>
          </cell>
          <cell r="F321">
            <v>0.05</v>
          </cell>
          <cell r="G321">
            <v>4.9000000000000004</v>
          </cell>
          <cell r="H321">
            <v>0</v>
          </cell>
          <cell r="I321">
            <v>0.03</v>
          </cell>
          <cell r="J321">
            <v>0.15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</row>
        <row r="322">
          <cell r="B322" t="str">
            <v>Ikan asin</v>
          </cell>
          <cell r="E322">
            <v>140</v>
          </cell>
          <cell r="F322">
            <v>21.05</v>
          </cell>
          <cell r="G322">
            <v>5.65</v>
          </cell>
          <cell r="H322">
            <v>0</v>
          </cell>
          <cell r="I322">
            <v>20.03</v>
          </cell>
          <cell r="J322">
            <v>100.15</v>
          </cell>
          <cell r="K322">
            <v>150</v>
          </cell>
          <cell r="L322">
            <v>1.25</v>
          </cell>
          <cell r="M322">
            <v>0</v>
          </cell>
          <cell r="N322">
            <v>0.05</v>
          </cell>
          <cell r="O322">
            <v>0</v>
          </cell>
          <cell r="P322">
            <v>0</v>
          </cell>
          <cell r="Q322">
            <v>0</v>
          </cell>
        </row>
        <row r="323">
          <cell r="B323" t="str">
            <v xml:space="preserve"> Ikan bb bali</v>
          </cell>
          <cell r="C323" t="str">
            <v>Ikan segar</v>
          </cell>
          <cell r="D323">
            <v>100</v>
          </cell>
          <cell r="E323">
            <v>72.319999999999993</v>
          </cell>
          <cell r="F323">
            <v>10.88</v>
          </cell>
          <cell r="G323">
            <v>2.88</v>
          </cell>
          <cell r="H323">
            <v>0</v>
          </cell>
          <cell r="I323">
            <v>48.64</v>
          </cell>
          <cell r="J323">
            <v>12.8</v>
          </cell>
          <cell r="K323">
            <v>128</v>
          </cell>
          <cell r="L323">
            <v>0.64</v>
          </cell>
          <cell r="M323">
            <v>96</v>
          </cell>
          <cell r="N323">
            <v>3.2000000000000001E-2</v>
          </cell>
          <cell r="O323">
            <v>0</v>
          </cell>
          <cell r="P323">
            <v>768</v>
          </cell>
          <cell r="Q323">
            <v>0</v>
          </cell>
        </row>
        <row r="324">
          <cell r="C324" t="str">
            <v>Minyak</v>
          </cell>
          <cell r="D324">
            <v>5</v>
          </cell>
          <cell r="E324">
            <v>43.5</v>
          </cell>
          <cell r="F324">
            <v>0.05</v>
          </cell>
          <cell r="G324">
            <v>4.9000000000000004</v>
          </cell>
          <cell r="H324">
            <v>0</v>
          </cell>
          <cell r="I324">
            <v>0.03</v>
          </cell>
          <cell r="J324">
            <v>0.15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</row>
        <row r="325">
          <cell r="B325" t="str">
            <v>Ikan bb bali</v>
          </cell>
          <cell r="E325">
            <v>115.82</v>
          </cell>
          <cell r="F325">
            <v>10.93</v>
          </cell>
          <cell r="G325">
            <v>7.78</v>
          </cell>
          <cell r="H325">
            <v>0</v>
          </cell>
          <cell r="I325">
            <v>48.67</v>
          </cell>
          <cell r="J325">
            <v>12.95</v>
          </cell>
          <cell r="K325">
            <v>128</v>
          </cell>
          <cell r="L325">
            <v>0.64</v>
          </cell>
          <cell r="M325">
            <v>96</v>
          </cell>
          <cell r="N325">
            <v>3.2000000000000001E-2</v>
          </cell>
          <cell r="O325">
            <v>0</v>
          </cell>
          <cell r="P325">
            <v>768</v>
          </cell>
          <cell r="Q325">
            <v>0</v>
          </cell>
        </row>
        <row r="326">
          <cell r="B326" t="str">
            <v xml:space="preserve"> Sambal goreng ikan asin</v>
          </cell>
          <cell r="C326" t="str">
            <v>Ikan asin</v>
          </cell>
          <cell r="D326">
            <v>50</v>
          </cell>
          <cell r="E326">
            <v>96.5</v>
          </cell>
          <cell r="F326">
            <v>21</v>
          </cell>
          <cell r="G326">
            <v>0.75</v>
          </cell>
          <cell r="H326">
            <v>0</v>
          </cell>
          <cell r="I326">
            <v>20</v>
          </cell>
          <cell r="J326">
            <v>100</v>
          </cell>
          <cell r="K326">
            <v>150</v>
          </cell>
          <cell r="L326">
            <v>1.25</v>
          </cell>
          <cell r="M326">
            <v>0</v>
          </cell>
          <cell r="N326">
            <v>0.05</v>
          </cell>
          <cell r="O326">
            <v>0</v>
          </cell>
          <cell r="P326">
            <v>0</v>
          </cell>
          <cell r="Q326">
            <v>0</v>
          </cell>
        </row>
        <row r="327">
          <cell r="C327" t="str">
            <v>Minyak</v>
          </cell>
          <cell r="D327">
            <v>5</v>
          </cell>
          <cell r="E327">
            <v>43.5</v>
          </cell>
          <cell r="F327">
            <v>0.05</v>
          </cell>
          <cell r="G327">
            <v>4.9000000000000004</v>
          </cell>
          <cell r="H327">
            <v>0</v>
          </cell>
          <cell r="I327">
            <v>0.03</v>
          </cell>
          <cell r="J327">
            <v>0.15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</row>
        <row r="328">
          <cell r="C328" t="str">
            <v>Tempe</v>
          </cell>
          <cell r="D328">
            <v>25</v>
          </cell>
          <cell r="E328">
            <v>37.25</v>
          </cell>
          <cell r="F328">
            <v>4.5750000000000002</v>
          </cell>
          <cell r="G328">
            <v>1</v>
          </cell>
          <cell r="H328">
            <v>3.1749999999999998</v>
          </cell>
          <cell r="I328">
            <v>16</v>
          </cell>
          <cell r="J328">
            <v>32.25</v>
          </cell>
          <cell r="K328">
            <v>38.5</v>
          </cell>
          <cell r="L328">
            <v>2.5</v>
          </cell>
          <cell r="M328">
            <v>12.5</v>
          </cell>
          <cell r="N328">
            <v>4.2500000000000003E-2</v>
          </cell>
          <cell r="O328">
            <v>0</v>
          </cell>
          <cell r="P328">
            <v>0</v>
          </cell>
          <cell r="Q328">
            <v>0</v>
          </cell>
        </row>
        <row r="329">
          <cell r="B329" t="str">
            <v>Sambal goreng ikan asin</v>
          </cell>
          <cell r="E329">
            <v>177.25</v>
          </cell>
          <cell r="F329">
            <v>25.625</v>
          </cell>
          <cell r="G329">
            <v>6.65</v>
          </cell>
          <cell r="H329">
            <v>3.1749999999999998</v>
          </cell>
          <cell r="I329">
            <v>36.03</v>
          </cell>
          <cell r="J329">
            <v>132.4</v>
          </cell>
          <cell r="K329">
            <v>188.5</v>
          </cell>
          <cell r="L329">
            <v>3.75</v>
          </cell>
          <cell r="M329">
            <v>12.5</v>
          </cell>
          <cell r="N329">
            <v>9.2499999999999999E-2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 xml:space="preserve"> Gimbal teri</v>
          </cell>
          <cell r="C330" t="str">
            <v>Tepung</v>
          </cell>
          <cell r="D330">
            <v>25</v>
          </cell>
          <cell r="E330">
            <v>91.25</v>
          </cell>
          <cell r="F330">
            <v>2.2250000000000001</v>
          </cell>
          <cell r="G330">
            <v>0.32500000000000001</v>
          </cell>
          <cell r="H330">
            <v>19.32</v>
          </cell>
          <cell r="I330">
            <v>3</v>
          </cell>
          <cell r="J330">
            <v>4</v>
          </cell>
          <cell r="K330">
            <v>26.5</v>
          </cell>
          <cell r="L330">
            <v>0.3</v>
          </cell>
          <cell r="M330">
            <v>0</v>
          </cell>
          <cell r="N330">
            <v>0.03</v>
          </cell>
          <cell r="O330">
            <v>0</v>
          </cell>
          <cell r="P330">
            <v>0</v>
          </cell>
          <cell r="Q330">
            <v>0</v>
          </cell>
        </row>
        <row r="331">
          <cell r="C331" t="str">
            <v>Teri</v>
          </cell>
          <cell r="D331">
            <v>25</v>
          </cell>
          <cell r="E331">
            <v>36</v>
          </cell>
          <cell r="F331">
            <v>8.125</v>
          </cell>
          <cell r="G331">
            <v>0.15</v>
          </cell>
          <cell r="H331">
            <v>0</v>
          </cell>
          <cell r="I331">
            <v>8.625</v>
          </cell>
          <cell r="J331">
            <v>250</v>
          </cell>
          <cell r="K331">
            <v>250</v>
          </cell>
          <cell r="L331">
            <v>0.75</v>
          </cell>
          <cell r="M331">
            <v>50</v>
          </cell>
          <cell r="N331">
            <v>2.5000000000000001E-2</v>
          </cell>
          <cell r="O331">
            <v>0</v>
          </cell>
          <cell r="P331">
            <v>0</v>
          </cell>
          <cell r="Q331">
            <v>0</v>
          </cell>
        </row>
        <row r="332">
          <cell r="C332" t="str">
            <v>Telur</v>
          </cell>
          <cell r="D332">
            <v>10</v>
          </cell>
          <cell r="E332">
            <v>14.580000000000002</v>
          </cell>
          <cell r="F332">
            <v>1.1519999999999999</v>
          </cell>
          <cell r="G332">
            <v>1.0349999999999999</v>
          </cell>
          <cell r="H332">
            <v>6.3E-2</v>
          </cell>
          <cell r="I332">
            <v>6.6599999999999993</v>
          </cell>
          <cell r="J332">
            <v>4.8600000000000003</v>
          </cell>
          <cell r="K332">
            <v>16.2</v>
          </cell>
          <cell r="L332">
            <v>0.24300000000000002</v>
          </cell>
          <cell r="M332">
            <v>810</v>
          </cell>
          <cell r="N332">
            <v>8.9999999999999993E-3</v>
          </cell>
          <cell r="O332">
            <v>0</v>
          </cell>
          <cell r="P332">
            <v>450</v>
          </cell>
          <cell r="Q332">
            <v>0</v>
          </cell>
        </row>
        <row r="333">
          <cell r="C333" t="str">
            <v>Minyak</v>
          </cell>
          <cell r="D333">
            <v>5</v>
          </cell>
          <cell r="E333">
            <v>43.5</v>
          </cell>
          <cell r="F333">
            <v>0.05</v>
          </cell>
          <cell r="G333">
            <v>4.9000000000000004</v>
          </cell>
          <cell r="H333">
            <v>0</v>
          </cell>
          <cell r="I333">
            <v>0.03</v>
          </cell>
          <cell r="J333">
            <v>0.15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</row>
        <row r="334">
          <cell r="B334" t="str">
            <v>Gimbal teri</v>
          </cell>
          <cell r="E334">
            <v>185.33</v>
          </cell>
          <cell r="F334">
            <v>11.552</v>
          </cell>
          <cell r="G334">
            <v>6.41</v>
          </cell>
          <cell r="H334">
            <v>19.382999999999999</v>
          </cell>
          <cell r="I334">
            <v>18.315000000000001</v>
          </cell>
          <cell r="J334">
            <v>259.01</v>
          </cell>
          <cell r="K334">
            <v>292.7</v>
          </cell>
          <cell r="L334">
            <v>1.2930000000000001</v>
          </cell>
          <cell r="M334">
            <v>860</v>
          </cell>
          <cell r="N334">
            <v>6.4000000000000001E-2</v>
          </cell>
          <cell r="O334">
            <v>0</v>
          </cell>
          <cell r="P334">
            <v>450</v>
          </cell>
          <cell r="Q334">
            <v>0</v>
          </cell>
        </row>
        <row r="335">
          <cell r="B335" t="str">
            <v>Pesmol ikan</v>
          </cell>
          <cell r="C335" t="str">
            <v>Ikan segar</v>
          </cell>
          <cell r="D335">
            <v>100</v>
          </cell>
          <cell r="E335">
            <v>72.319999999999993</v>
          </cell>
          <cell r="F335">
            <v>10.88</v>
          </cell>
          <cell r="G335">
            <v>2.88</v>
          </cell>
          <cell r="H335">
            <v>0</v>
          </cell>
          <cell r="I335">
            <v>48.64</v>
          </cell>
          <cell r="J335">
            <v>12.8</v>
          </cell>
          <cell r="K335">
            <v>128</v>
          </cell>
          <cell r="L335">
            <v>0.64</v>
          </cell>
          <cell r="M335">
            <v>96</v>
          </cell>
          <cell r="N335">
            <v>3.2000000000000001E-2</v>
          </cell>
          <cell r="O335">
            <v>0</v>
          </cell>
          <cell r="P335">
            <v>768</v>
          </cell>
          <cell r="Q335">
            <v>0</v>
          </cell>
        </row>
        <row r="336">
          <cell r="C336" t="str">
            <v>Minyak</v>
          </cell>
          <cell r="D336">
            <v>5</v>
          </cell>
          <cell r="E336">
            <v>43.5</v>
          </cell>
          <cell r="F336">
            <v>0.05</v>
          </cell>
          <cell r="G336">
            <v>4.9000000000000004</v>
          </cell>
          <cell r="H336">
            <v>0</v>
          </cell>
          <cell r="I336">
            <v>0.03</v>
          </cell>
          <cell r="J336">
            <v>0.15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7">
          <cell r="C337" t="str">
            <v>Santan</v>
          </cell>
          <cell r="D337">
            <v>10</v>
          </cell>
          <cell r="E337">
            <v>32.4</v>
          </cell>
          <cell r="F337">
            <v>0.42</v>
          </cell>
          <cell r="G337">
            <v>3.43</v>
          </cell>
          <cell r="H337">
            <v>0.56000000000000005</v>
          </cell>
          <cell r="I337">
            <v>5.49</v>
          </cell>
          <cell r="J337">
            <v>1.4</v>
          </cell>
          <cell r="K337">
            <v>4.5</v>
          </cell>
          <cell r="L337">
            <v>0.19</v>
          </cell>
          <cell r="M337">
            <v>0</v>
          </cell>
          <cell r="N337">
            <v>2E-3</v>
          </cell>
          <cell r="O337">
            <v>0.2</v>
          </cell>
          <cell r="P337">
            <v>185</v>
          </cell>
          <cell r="Q337">
            <v>0</v>
          </cell>
        </row>
        <row r="338">
          <cell r="B338" t="str">
            <v>Ikan pesmol</v>
          </cell>
          <cell r="E338">
            <v>148.22</v>
          </cell>
          <cell r="F338">
            <v>11.350000000000001</v>
          </cell>
          <cell r="G338">
            <v>11.21</v>
          </cell>
          <cell r="H338">
            <v>0.56000000000000005</v>
          </cell>
          <cell r="I338">
            <v>54.160000000000004</v>
          </cell>
          <cell r="J338">
            <v>14.350000000000001</v>
          </cell>
          <cell r="K338">
            <v>132.5</v>
          </cell>
          <cell r="L338">
            <v>0.83000000000000007</v>
          </cell>
          <cell r="M338">
            <v>96</v>
          </cell>
          <cell r="N338">
            <v>3.4000000000000002E-2</v>
          </cell>
          <cell r="O338">
            <v>0.2</v>
          </cell>
          <cell r="P338">
            <v>953</v>
          </cell>
          <cell r="Q338">
            <v>0</v>
          </cell>
        </row>
        <row r="339">
          <cell r="B339" t="str">
            <v xml:space="preserve"> Tumis sardines</v>
          </cell>
          <cell r="C339" t="str">
            <v>Ikan segar</v>
          </cell>
          <cell r="D339">
            <v>100</v>
          </cell>
          <cell r="E339">
            <v>72.319999999999993</v>
          </cell>
          <cell r="F339">
            <v>10.88</v>
          </cell>
          <cell r="G339">
            <v>2.88</v>
          </cell>
          <cell r="H339">
            <v>0</v>
          </cell>
          <cell r="I339">
            <v>48.64</v>
          </cell>
          <cell r="J339">
            <v>12.8</v>
          </cell>
          <cell r="K339">
            <v>128</v>
          </cell>
          <cell r="L339">
            <v>0.64</v>
          </cell>
          <cell r="M339">
            <v>96</v>
          </cell>
          <cell r="N339">
            <v>3.2000000000000001E-2</v>
          </cell>
          <cell r="O339">
            <v>0</v>
          </cell>
          <cell r="P339">
            <v>768</v>
          </cell>
          <cell r="Q339">
            <v>0</v>
          </cell>
        </row>
        <row r="340">
          <cell r="C340" t="str">
            <v>Saos tomat</v>
          </cell>
          <cell r="D340">
            <v>20</v>
          </cell>
          <cell r="E340">
            <v>19.600000000000001</v>
          </cell>
          <cell r="F340">
            <v>0.4</v>
          </cell>
          <cell r="G340">
            <v>0.08</v>
          </cell>
          <cell r="H340">
            <v>4.9000000000000004</v>
          </cell>
          <cell r="I340">
            <v>13.9</v>
          </cell>
          <cell r="J340">
            <v>2.4</v>
          </cell>
          <cell r="K340">
            <v>3.6</v>
          </cell>
          <cell r="L340">
            <v>0.16</v>
          </cell>
          <cell r="M340">
            <v>376</v>
          </cell>
          <cell r="N340">
            <v>1.7999999999999999E-2</v>
          </cell>
          <cell r="O340">
            <v>2.2000000000000002</v>
          </cell>
          <cell r="P340">
            <v>0</v>
          </cell>
          <cell r="Q340">
            <v>0</v>
          </cell>
        </row>
        <row r="341">
          <cell r="B341" t="str">
            <v>Tumis sardines</v>
          </cell>
          <cell r="E341">
            <v>91.919999999999987</v>
          </cell>
          <cell r="F341">
            <v>11.280000000000001</v>
          </cell>
          <cell r="G341">
            <v>2.96</v>
          </cell>
          <cell r="H341">
            <v>4.9000000000000004</v>
          </cell>
          <cell r="I341">
            <v>62.54</v>
          </cell>
          <cell r="J341">
            <v>15.200000000000001</v>
          </cell>
          <cell r="K341">
            <v>131.6</v>
          </cell>
          <cell r="L341">
            <v>0.8</v>
          </cell>
          <cell r="M341">
            <v>472</v>
          </cell>
          <cell r="N341">
            <v>0.05</v>
          </cell>
          <cell r="O341">
            <v>2.2000000000000002</v>
          </cell>
          <cell r="P341">
            <v>768</v>
          </cell>
          <cell r="Q341">
            <v>0</v>
          </cell>
        </row>
        <row r="342">
          <cell r="B342" t="str">
            <v xml:space="preserve"> Sambal goreng udang</v>
          </cell>
          <cell r="C342" t="str">
            <v>Udang</v>
          </cell>
          <cell r="D342">
            <v>75</v>
          </cell>
          <cell r="E342">
            <v>46.41</v>
          </cell>
          <cell r="F342">
            <v>10.71</v>
          </cell>
          <cell r="G342">
            <v>0.10200000000000001</v>
          </cell>
          <cell r="H342">
            <v>5.1000000000000004E-2</v>
          </cell>
          <cell r="I342">
            <v>38.25</v>
          </cell>
          <cell r="J342">
            <v>69.36</v>
          </cell>
          <cell r="K342">
            <v>86.7</v>
          </cell>
          <cell r="L342">
            <v>4.08</v>
          </cell>
          <cell r="M342">
            <v>30.6</v>
          </cell>
          <cell r="N342">
            <v>5.1000000000000004E-3</v>
          </cell>
          <cell r="O342">
            <v>0</v>
          </cell>
          <cell r="P342">
            <v>816</v>
          </cell>
          <cell r="Q342">
            <v>0</v>
          </cell>
        </row>
        <row r="343">
          <cell r="C343" t="str">
            <v>Minyak</v>
          </cell>
          <cell r="D343">
            <v>5</v>
          </cell>
          <cell r="E343">
            <v>43.5</v>
          </cell>
          <cell r="F343">
            <v>0.05</v>
          </cell>
          <cell r="G343">
            <v>4.9000000000000004</v>
          </cell>
          <cell r="H343">
            <v>0</v>
          </cell>
          <cell r="I343">
            <v>0.03</v>
          </cell>
          <cell r="J343">
            <v>0.15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4">
          <cell r="C344" t="str">
            <v>Kecap</v>
          </cell>
          <cell r="D344">
            <v>10</v>
          </cell>
          <cell r="E344">
            <v>4.5999999999999996</v>
          </cell>
          <cell r="F344">
            <v>0.56999999999999995</v>
          </cell>
          <cell r="G344">
            <v>0.13</v>
          </cell>
          <cell r="H344">
            <v>0.9</v>
          </cell>
          <cell r="I344">
            <v>6.3</v>
          </cell>
          <cell r="J344">
            <v>12.3</v>
          </cell>
          <cell r="K344">
            <v>9.6</v>
          </cell>
          <cell r="L344">
            <v>0.56999999999999995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</row>
        <row r="345">
          <cell r="B345" t="str">
            <v>Sambal goreng udang</v>
          </cell>
          <cell r="E345">
            <v>94.509999999999991</v>
          </cell>
          <cell r="F345">
            <v>11.330000000000002</v>
          </cell>
          <cell r="G345">
            <v>5.1320000000000006</v>
          </cell>
          <cell r="H345">
            <v>0.95100000000000007</v>
          </cell>
          <cell r="I345">
            <v>44.58</v>
          </cell>
          <cell r="J345">
            <v>81.81</v>
          </cell>
          <cell r="K345">
            <v>96.3</v>
          </cell>
          <cell r="L345">
            <v>4.6500000000000004</v>
          </cell>
          <cell r="M345">
            <v>30.6</v>
          </cell>
          <cell r="N345">
            <v>5.1000000000000004E-3</v>
          </cell>
          <cell r="O345">
            <v>0</v>
          </cell>
          <cell r="P345">
            <v>816</v>
          </cell>
          <cell r="Q345">
            <v>0</v>
          </cell>
        </row>
        <row r="346">
          <cell r="B346" t="str">
            <v xml:space="preserve"> Ikan masak habang</v>
          </cell>
          <cell r="C346" t="str">
            <v>Ikan segar</v>
          </cell>
          <cell r="D346">
            <v>100</v>
          </cell>
          <cell r="E346">
            <v>72.319999999999993</v>
          </cell>
          <cell r="F346">
            <v>10.88</v>
          </cell>
          <cell r="G346">
            <v>2.88</v>
          </cell>
          <cell r="H346">
            <v>0</v>
          </cell>
          <cell r="I346">
            <v>48.64</v>
          </cell>
          <cell r="J346">
            <v>12.8</v>
          </cell>
          <cell r="K346">
            <v>128</v>
          </cell>
          <cell r="L346">
            <v>0.64</v>
          </cell>
          <cell r="M346">
            <v>96</v>
          </cell>
          <cell r="N346">
            <v>3.2000000000000001E-2</v>
          </cell>
          <cell r="O346">
            <v>0</v>
          </cell>
          <cell r="P346">
            <v>768</v>
          </cell>
          <cell r="Q346">
            <v>0</v>
          </cell>
        </row>
        <row r="347">
          <cell r="C347" t="str">
            <v>Saos tomat</v>
          </cell>
          <cell r="D347">
            <v>20</v>
          </cell>
          <cell r="E347">
            <v>19.600000000000001</v>
          </cell>
          <cell r="F347">
            <v>0.4</v>
          </cell>
          <cell r="G347">
            <v>0.08</v>
          </cell>
          <cell r="H347">
            <v>4.9000000000000004</v>
          </cell>
          <cell r="I347">
            <v>13.9</v>
          </cell>
          <cell r="J347">
            <v>2.4</v>
          </cell>
          <cell r="K347">
            <v>3.6</v>
          </cell>
          <cell r="L347">
            <v>0.16</v>
          </cell>
          <cell r="M347">
            <v>376</v>
          </cell>
          <cell r="N347">
            <v>1.7999999999999999E-2</v>
          </cell>
          <cell r="O347">
            <v>2.2000000000000002</v>
          </cell>
          <cell r="P347">
            <v>0</v>
          </cell>
          <cell r="Q347">
            <v>0</v>
          </cell>
        </row>
        <row r="348">
          <cell r="C348" t="str">
            <v>Minyak</v>
          </cell>
          <cell r="D348">
            <v>5</v>
          </cell>
          <cell r="E348">
            <v>43.5</v>
          </cell>
          <cell r="F348">
            <v>0.05</v>
          </cell>
          <cell r="G348">
            <v>4.9000000000000004</v>
          </cell>
          <cell r="H348">
            <v>0</v>
          </cell>
          <cell r="I348">
            <v>0.03</v>
          </cell>
          <cell r="J348">
            <v>0.15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</row>
        <row r="349">
          <cell r="B349" t="str">
            <v>Ikan masak habang</v>
          </cell>
          <cell r="E349">
            <v>135.41999999999999</v>
          </cell>
          <cell r="F349">
            <v>11.330000000000002</v>
          </cell>
          <cell r="G349">
            <v>7.86</v>
          </cell>
          <cell r="H349">
            <v>4.9000000000000004</v>
          </cell>
          <cell r="I349">
            <v>62.57</v>
          </cell>
          <cell r="J349">
            <v>15.350000000000001</v>
          </cell>
          <cell r="K349">
            <v>131.6</v>
          </cell>
          <cell r="L349">
            <v>0.8</v>
          </cell>
          <cell r="M349">
            <v>472</v>
          </cell>
          <cell r="N349">
            <v>0.05</v>
          </cell>
          <cell r="O349">
            <v>2.2000000000000002</v>
          </cell>
          <cell r="P349">
            <v>768</v>
          </cell>
          <cell r="Q349">
            <v>0</v>
          </cell>
        </row>
        <row r="350">
          <cell r="B350" t="str">
            <v xml:space="preserve"> Ikan Jambrong Goreng</v>
          </cell>
          <cell r="C350" t="str">
            <v>Ikan Asin</v>
          </cell>
          <cell r="D350">
            <v>50</v>
          </cell>
          <cell r="E350">
            <v>67.55</v>
          </cell>
          <cell r="F350">
            <v>14.7</v>
          </cell>
          <cell r="G350">
            <v>0.52500000000000002</v>
          </cell>
          <cell r="H350">
            <v>0</v>
          </cell>
          <cell r="I350">
            <v>14</v>
          </cell>
          <cell r="J350">
            <v>70</v>
          </cell>
          <cell r="K350">
            <v>105</v>
          </cell>
          <cell r="L350">
            <v>0.875</v>
          </cell>
          <cell r="M350">
            <v>0</v>
          </cell>
          <cell r="N350">
            <v>3.5000000000000003E-2</v>
          </cell>
          <cell r="O350">
            <v>0</v>
          </cell>
        </row>
        <row r="351">
          <cell r="C351" t="str">
            <v>Minyak</v>
          </cell>
          <cell r="D351">
            <v>5</v>
          </cell>
          <cell r="E351">
            <v>43.5</v>
          </cell>
          <cell r="F351">
            <v>0.05</v>
          </cell>
          <cell r="G351">
            <v>4.9000000000000004</v>
          </cell>
          <cell r="H351">
            <v>0</v>
          </cell>
          <cell r="I351">
            <v>0.03</v>
          </cell>
          <cell r="J351">
            <v>0.15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</row>
        <row r="352">
          <cell r="B352" t="str">
            <v>Ikan Jambrong Goreng</v>
          </cell>
          <cell r="E352">
            <v>111.05</v>
          </cell>
          <cell r="F352">
            <v>14.75</v>
          </cell>
          <cell r="G352">
            <v>5.4250000000000007</v>
          </cell>
          <cell r="H352">
            <v>0</v>
          </cell>
          <cell r="I352">
            <v>14.03</v>
          </cell>
          <cell r="J352">
            <v>70.150000000000006</v>
          </cell>
          <cell r="K352">
            <v>105</v>
          </cell>
          <cell r="L352">
            <v>0.875</v>
          </cell>
          <cell r="M352">
            <v>0</v>
          </cell>
          <cell r="N352">
            <v>3.5000000000000003E-2</v>
          </cell>
          <cell r="O352">
            <v>0</v>
          </cell>
          <cell r="P352">
            <v>0</v>
          </cell>
          <cell r="Q352">
            <v>0</v>
          </cell>
        </row>
        <row r="353">
          <cell r="B353" t="str">
            <v xml:space="preserve"> Bandeng presto</v>
          </cell>
          <cell r="C353" t="str">
            <v>Bandeng</v>
          </cell>
          <cell r="D353">
            <v>100</v>
          </cell>
          <cell r="E353">
            <v>103.2</v>
          </cell>
          <cell r="F353">
            <v>16</v>
          </cell>
          <cell r="G353">
            <v>3.84</v>
          </cell>
          <cell r="H353">
            <v>0</v>
          </cell>
          <cell r="I353">
            <v>59.2</v>
          </cell>
          <cell r="J353">
            <v>16</v>
          </cell>
          <cell r="K353">
            <v>120</v>
          </cell>
          <cell r="L353">
            <v>1.6</v>
          </cell>
          <cell r="M353">
            <v>120</v>
          </cell>
          <cell r="N353">
            <v>0.04</v>
          </cell>
          <cell r="O353">
            <v>0</v>
          </cell>
          <cell r="P353">
            <v>440</v>
          </cell>
          <cell r="Q353">
            <v>0</v>
          </cell>
        </row>
        <row r="354">
          <cell r="C354" t="str">
            <v>Minyak</v>
          </cell>
          <cell r="D354">
            <v>5</v>
          </cell>
          <cell r="E354">
            <v>43.5</v>
          </cell>
          <cell r="F354">
            <v>0.05</v>
          </cell>
          <cell r="G354">
            <v>4.9000000000000004</v>
          </cell>
          <cell r="H354">
            <v>0</v>
          </cell>
          <cell r="I354">
            <v>0.03</v>
          </cell>
          <cell r="J354">
            <v>0.15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B355" t="str">
            <v>Bandeng presto</v>
          </cell>
          <cell r="E355">
            <v>146.69999999999999</v>
          </cell>
          <cell r="F355">
            <v>16.05</v>
          </cell>
          <cell r="G355">
            <v>8.74</v>
          </cell>
          <cell r="H355">
            <v>0</v>
          </cell>
          <cell r="I355">
            <v>59.23</v>
          </cell>
          <cell r="J355">
            <v>16.149999999999999</v>
          </cell>
          <cell r="K355">
            <v>120</v>
          </cell>
          <cell r="L355">
            <v>1.6</v>
          </cell>
          <cell r="M355">
            <v>120</v>
          </cell>
          <cell r="N355">
            <v>0.04</v>
          </cell>
          <cell r="O355">
            <v>0</v>
          </cell>
          <cell r="P355">
            <v>440</v>
          </cell>
          <cell r="Q355">
            <v>0</v>
          </cell>
        </row>
        <row r="356">
          <cell r="B356" t="str">
            <v xml:space="preserve"> Gulai Ikan</v>
          </cell>
          <cell r="C356" t="str">
            <v>Ikan Segar</v>
          </cell>
          <cell r="D356">
            <v>100</v>
          </cell>
          <cell r="E356">
            <v>72.319999999999993</v>
          </cell>
          <cell r="F356">
            <v>10.88</v>
          </cell>
          <cell r="G356">
            <v>2.88</v>
          </cell>
          <cell r="H356">
            <v>0</v>
          </cell>
          <cell r="I356">
            <v>48.64</v>
          </cell>
          <cell r="J356">
            <v>12.8</v>
          </cell>
          <cell r="K356">
            <v>128</v>
          </cell>
          <cell r="L356">
            <v>0.64</v>
          </cell>
          <cell r="M356">
            <v>96</v>
          </cell>
          <cell r="N356">
            <v>3.2000000000000001E-2</v>
          </cell>
          <cell r="O356">
            <v>0</v>
          </cell>
          <cell r="P356">
            <v>960</v>
          </cell>
          <cell r="Q356">
            <v>0</v>
          </cell>
        </row>
        <row r="357">
          <cell r="C357" t="str">
            <v>Santan</v>
          </cell>
          <cell r="D357">
            <v>10</v>
          </cell>
          <cell r="E357">
            <v>32.4</v>
          </cell>
          <cell r="F357">
            <v>0.42</v>
          </cell>
          <cell r="G357">
            <v>3.43</v>
          </cell>
          <cell r="H357">
            <v>0.56000000000000005</v>
          </cell>
          <cell r="I357">
            <v>5.49</v>
          </cell>
          <cell r="J357">
            <v>1.4</v>
          </cell>
          <cell r="K357">
            <v>4.5</v>
          </cell>
          <cell r="L357">
            <v>0.19</v>
          </cell>
          <cell r="M357">
            <v>0</v>
          </cell>
          <cell r="N357">
            <v>2E-3</v>
          </cell>
          <cell r="O357">
            <v>0.2</v>
          </cell>
          <cell r="P357">
            <v>185</v>
          </cell>
          <cell r="Q357">
            <v>0</v>
          </cell>
        </row>
        <row r="358">
          <cell r="B358" t="str">
            <v>Gulai Ikan</v>
          </cell>
          <cell r="E358">
            <v>104.72</v>
          </cell>
          <cell r="F358">
            <v>11.3</v>
          </cell>
          <cell r="G358">
            <v>6.31</v>
          </cell>
          <cell r="H358">
            <v>0.56000000000000005</v>
          </cell>
          <cell r="I358">
            <v>54.13</v>
          </cell>
          <cell r="J358">
            <v>14.2</v>
          </cell>
          <cell r="K358">
            <v>132.5</v>
          </cell>
          <cell r="L358">
            <v>0.83</v>
          </cell>
          <cell r="M358">
            <v>96</v>
          </cell>
          <cell r="N358">
            <v>3.4000000000000002E-2</v>
          </cell>
          <cell r="O358">
            <v>0.2</v>
          </cell>
          <cell r="P358">
            <v>1145</v>
          </cell>
          <cell r="Q358">
            <v>0</v>
          </cell>
        </row>
        <row r="359">
          <cell r="B359" t="str">
            <v>Pindang Bandeng</v>
          </cell>
          <cell r="C359" t="str">
            <v>Bandeng</v>
          </cell>
          <cell r="D359">
            <v>100</v>
          </cell>
          <cell r="E359">
            <v>103.2</v>
          </cell>
          <cell r="F359">
            <v>16</v>
          </cell>
          <cell r="G359">
            <v>3.84</v>
          </cell>
          <cell r="H359">
            <v>0</v>
          </cell>
          <cell r="I359">
            <v>59.2</v>
          </cell>
          <cell r="J359">
            <v>16</v>
          </cell>
          <cell r="K359">
            <v>120</v>
          </cell>
          <cell r="L359">
            <v>1.6</v>
          </cell>
          <cell r="M359">
            <v>120</v>
          </cell>
          <cell r="N359">
            <v>0.04</v>
          </cell>
          <cell r="O359">
            <v>0</v>
          </cell>
          <cell r="P359">
            <v>440</v>
          </cell>
          <cell r="Q359">
            <v>0</v>
          </cell>
        </row>
        <row r="360">
          <cell r="B360" t="str">
            <v xml:space="preserve"> Ikan Acar Kuning</v>
          </cell>
          <cell r="C360" t="str">
            <v>Ikan Segar</v>
          </cell>
          <cell r="D360">
            <v>100</v>
          </cell>
          <cell r="E360">
            <v>72.319999999999993</v>
          </cell>
          <cell r="F360">
            <v>10.88</v>
          </cell>
          <cell r="G360">
            <v>2.88</v>
          </cell>
          <cell r="H360">
            <v>0</v>
          </cell>
          <cell r="I360">
            <v>48.64</v>
          </cell>
          <cell r="J360">
            <v>12.8</v>
          </cell>
          <cell r="K360">
            <v>128</v>
          </cell>
          <cell r="L360">
            <v>0.64</v>
          </cell>
          <cell r="M360">
            <v>96</v>
          </cell>
          <cell r="N360">
            <v>3.2000000000000001E-2</v>
          </cell>
          <cell r="O360">
            <v>0</v>
          </cell>
          <cell r="P360">
            <v>960</v>
          </cell>
          <cell r="Q360">
            <v>0</v>
          </cell>
        </row>
        <row r="361">
          <cell r="C361" t="str">
            <v>Minyak</v>
          </cell>
          <cell r="D361">
            <v>5</v>
          </cell>
          <cell r="E361">
            <v>43.5</v>
          </cell>
          <cell r="F361">
            <v>0.05</v>
          </cell>
          <cell r="G361">
            <v>4.9000000000000004</v>
          </cell>
          <cell r="H361">
            <v>0</v>
          </cell>
          <cell r="I361">
            <v>0.03</v>
          </cell>
          <cell r="J361">
            <v>0.15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B362" t="str">
            <v>Ikan Acar Kuning</v>
          </cell>
          <cell r="E362">
            <v>115.82</v>
          </cell>
          <cell r="F362">
            <v>10.930000000000001</v>
          </cell>
          <cell r="G362">
            <v>7.78</v>
          </cell>
          <cell r="H362">
            <v>0</v>
          </cell>
          <cell r="I362">
            <v>48.67</v>
          </cell>
          <cell r="J362">
            <v>12.950000000000001</v>
          </cell>
          <cell r="K362">
            <v>128</v>
          </cell>
          <cell r="L362">
            <v>0.64</v>
          </cell>
          <cell r="M362">
            <v>96</v>
          </cell>
          <cell r="N362">
            <v>3.2000000000000001E-2</v>
          </cell>
          <cell r="O362">
            <v>0</v>
          </cell>
          <cell r="P362">
            <v>960</v>
          </cell>
          <cell r="Q362">
            <v>0</v>
          </cell>
        </row>
        <row r="363">
          <cell r="B363" t="str">
            <v xml:space="preserve"> Ikan Mas Goreng</v>
          </cell>
          <cell r="C363" t="str">
            <v xml:space="preserve">Ikan Mas </v>
          </cell>
          <cell r="D363">
            <v>100</v>
          </cell>
          <cell r="E363">
            <v>68.8</v>
          </cell>
          <cell r="F363">
            <v>12.8</v>
          </cell>
          <cell r="G363">
            <v>1.6</v>
          </cell>
          <cell r="H363">
            <v>0</v>
          </cell>
          <cell r="I363">
            <v>64</v>
          </cell>
          <cell r="J363">
            <v>16</v>
          </cell>
          <cell r="K363">
            <v>120</v>
          </cell>
          <cell r="L363">
            <v>1.6</v>
          </cell>
          <cell r="M363">
            <v>120</v>
          </cell>
          <cell r="N363">
            <v>0.04</v>
          </cell>
          <cell r="O363">
            <v>0</v>
          </cell>
        </row>
        <row r="364">
          <cell r="C364" t="str">
            <v>Minyak</v>
          </cell>
          <cell r="D364">
            <v>5</v>
          </cell>
          <cell r="E364">
            <v>43.5</v>
          </cell>
          <cell r="F364">
            <v>0.05</v>
          </cell>
          <cell r="G364">
            <v>4.9000000000000004</v>
          </cell>
          <cell r="H364">
            <v>0</v>
          </cell>
          <cell r="I364">
            <v>0.03</v>
          </cell>
          <cell r="J364">
            <v>0.15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B365" t="str">
            <v>Ikan Mas Goreng</v>
          </cell>
          <cell r="E365">
            <v>112.3</v>
          </cell>
          <cell r="F365">
            <v>12.850000000000001</v>
          </cell>
          <cell r="G365">
            <v>6.5</v>
          </cell>
          <cell r="H365">
            <v>0</v>
          </cell>
          <cell r="I365">
            <v>64.03</v>
          </cell>
          <cell r="J365">
            <v>16.149999999999999</v>
          </cell>
          <cell r="K365">
            <v>120</v>
          </cell>
          <cell r="L365">
            <v>1.6</v>
          </cell>
          <cell r="M365">
            <v>120</v>
          </cell>
          <cell r="N365">
            <v>0.04</v>
          </cell>
          <cell r="O365">
            <v>0</v>
          </cell>
          <cell r="P365">
            <v>0</v>
          </cell>
          <cell r="Q365">
            <v>0</v>
          </cell>
        </row>
        <row r="366">
          <cell r="B366" t="str">
            <v>Grilled Patin</v>
          </cell>
          <cell r="C366" t="str">
            <v>Ikan Segar</v>
          </cell>
          <cell r="D366">
            <v>100</v>
          </cell>
          <cell r="E366">
            <v>72.319999999999993</v>
          </cell>
          <cell r="F366">
            <v>10.88</v>
          </cell>
          <cell r="G366">
            <v>2.88</v>
          </cell>
          <cell r="H366">
            <v>0</v>
          </cell>
          <cell r="I366">
            <v>48.64</v>
          </cell>
          <cell r="J366">
            <v>12.8</v>
          </cell>
          <cell r="K366">
            <v>128</v>
          </cell>
          <cell r="L366">
            <v>0.64</v>
          </cell>
          <cell r="M366">
            <v>96</v>
          </cell>
          <cell r="N366">
            <v>3.2000000000000001E-2</v>
          </cell>
          <cell r="O366">
            <v>0</v>
          </cell>
          <cell r="P366">
            <v>768</v>
          </cell>
          <cell r="Q366">
            <v>0</v>
          </cell>
        </row>
        <row r="367">
          <cell r="B367" t="str">
            <v xml:space="preserve"> Santan Ikan Asin</v>
          </cell>
          <cell r="C367" t="str">
            <v>Ikan Asin</v>
          </cell>
          <cell r="D367">
            <v>50</v>
          </cell>
          <cell r="E367">
            <v>67.55</v>
          </cell>
          <cell r="F367">
            <v>14.7</v>
          </cell>
          <cell r="G367">
            <v>0.52500000000000002</v>
          </cell>
          <cell r="H367">
            <v>0</v>
          </cell>
          <cell r="I367">
            <v>14</v>
          </cell>
          <cell r="J367">
            <v>70</v>
          </cell>
          <cell r="K367">
            <v>105</v>
          </cell>
          <cell r="L367">
            <v>0.875</v>
          </cell>
          <cell r="M367">
            <v>0</v>
          </cell>
          <cell r="N367">
            <v>3.5000000000000003E-2</v>
          </cell>
          <cell r="O367">
            <v>0</v>
          </cell>
        </row>
        <row r="368">
          <cell r="C368" t="str">
            <v>Santan</v>
          </cell>
          <cell r="D368">
            <v>10</v>
          </cell>
          <cell r="E368">
            <v>32.4</v>
          </cell>
          <cell r="F368">
            <v>0.42</v>
          </cell>
          <cell r="G368">
            <v>3.43</v>
          </cell>
          <cell r="H368">
            <v>0.56000000000000005</v>
          </cell>
          <cell r="I368">
            <v>5.49</v>
          </cell>
          <cell r="J368">
            <v>1.4</v>
          </cell>
          <cell r="K368">
            <v>4.5</v>
          </cell>
          <cell r="L368">
            <v>0.19</v>
          </cell>
          <cell r="M368">
            <v>0</v>
          </cell>
          <cell r="N368">
            <v>2E-3</v>
          </cell>
          <cell r="O368">
            <v>0.2</v>
          </cell>
          <cell r="P368">
            <v>185</v>
          </cell>
          <cell r="Q368">
            <v>0</v>
          </cell>
        </row>
        <row r="369">
          <cell r="B369" t="str">
            <v>Santan Ikan Asin</v>
          </cell>
          <cell r="E369">
            <v>99.949999999999989</v>
          </cell>
          <cell r="F369">
            <v>15.12</v>
          </cell>
          <cell r="G369">
            <v>3.9550000000000001</v>
          </cell>
          <cell r="H369">
            <v>0.56000000000000005</v>
          </cell>
          <cell r="I369">
            <v>19.490000000000002</v>
          </cell>
          <cell r="J369">
            <v>71.400000000000006</v>
          </cell>
          <cell r="K369">
            <v>109.5</v>
          </cell>
          <cell r="L369">
            <v>1.0649999999999999</v>
          </cell>
          <cell r="M369">
            <v>0</v>
          </cell>
          <cell r="N369">
            <v>3.7000000000000005E-2</v>
          </cell>
          <cell r="O369">
            <v>0.2</v>
          </cell>
          <cell r="P369">
            <v>185</v>
          </cell>
          <cell r="Q369">
            <v>0</v>
          </cell>
        </row>
        <row r="370">
          <cell r="B370" t="str">
            <v xml:space="preserve"> Bawal Gr Dabu-Dabu</v>
          </cell>
          <cell r="C370" t="str">
            <v>Bawal</v>
          </cell>
          <cell r="D370">
            <v>100</v>
          </cell>
          <cell r="E370">
            <v>158.4</v>
          </cell>
          <cell r="F370">
            <v>15.2</v>
          </cell>
          <cell r="G370">
            <v>10.4</v>
          </cell>
          <cell r="H370">
            <v>0</v>
          </cell>
          <cell r="I370">
            <v>52.8</v>
          </cell>
          <cell r="J370">
            <v>38.4</v>
          </cell>
          <cell r="K370">
            <v>120</v>
          </cell>
          <cell r="L370">
            <v>0.32</v>
          </cell>
          <cell r="M370">
            <v>120</v>
          </cell>
          <cell r="N370">
            <v>0.08</v>
          </cell>
          <cell r="O370">
            <v>0</v>
          </cell>
        </row>
        <row r="371">
          <cell r="C371" t="str">
            <v>Minyak</v>
          </cell>
          <cell r="D371">
            <v>5</v>
          </cell>
          <cell r="E371">
            <v>43.5</v>
          </cell>
          <cell r="F371">
            <v>0.05</v>
          </cell>
          <cell r="G371">
            <v>4.9000000000000004</v>
          </cell>
          <cell r="H371">
            <v>0</v>
          </cell>
          <cell r="I371">
            <v>0.03</v>
          </cell>
          <cell r="J371">
            <v>0.15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B372" t="str">
            <v>Bawal Gr Dabu-Dabu</v>
          </cell>
          <cell r="E372">
            <v>201.9</v>
          </cell>
          <cell r="F372">
            <v>15.25</v>
          </cell>
          <cell r="G372">
            <v>15.3</v>
          </cell>
          <cell r="H372">
            <v>0</v>
          </cell>
          <cell r="I372">
            <v>52.83</v>
          </cell>
          <cell r="J372">
            <v>38.549999999999997</v>
          </cell>
          <cell r="K372">
            <v>120</v>
          </cell>
          <cell r="L372">
            <v>0.32</v>
          </cell>
          <cell r="M372">
            <v>120</v>
          </cell>
          <cell r="N372">
            <v>0.08</v>
          </cell>
          <cell r="O372">
            <v>0</v>
          </cell>
          <cell r="P372">
            <v>0</v>
          </cell>
          <cell r="Q372">
            <v>0</v>
          </cell>
        </row>
        <row r="373">
          <cell r="B373" t="str">
            <v xml:space="preserve"> Bandeng Bakar</v>
          </cell>
          <cell r="C373" t="str">
            <v>Bandeng</v>
          </cell>
          <cell r="D373">
            <v>100</v>
          </cell>
          <cell r="E373">
            <v>103.2</v>
          </cell>
          <cell r="F373">
            <v>16</v>
          </cell>
          <cell r="G373">
            <v>3.84</v>
          </cell>
          <cell r="H373">
            <v>0</v>
          </cell>
          <cell r="I373">
            <v>59.2</v>
          </cell>
          <cell r="J373">
            <v>16</v>
          </cell>
          <cell r="K373">
            <v>120</v>
          </cell>
          <cell r="L373">
            <v>1.6</v>
          </cell>
          <cell r="M373">
            <v>120</v>
          </cell>
          <cell r="N373">
            <v>0.04</v>
          </cell>
          <cell r="O373">
            <v>0</v>
          </cell>
          <cell r="P373">
            <v>440</v>
          </cell>
          <cell r="Q373">
            <v>0</v>
          </cell>
        </row>
        <row r="374">
          <cell r="C374" t="str">
            <v>Kecap</v>
          </cell>
          <cell r="D374">
            <v>25</v>
          </cell>
          <cell r="E374">
            <v>11.5</v>
          </cell>
          <cell r="F374">
            <v>1.425</v>
          </cell>
          <cell r="G374">
            <v>0.32500000000000001</v>
          </cell>
          <cell r="H374">
            <v>2.25</v>
          </cell>
          <cell r="I374">
            <v>15.75</v>
          </cell>
          <cell r="J374">
            <v>30.75</v>
          </cell>
          <cell r="K374">
            <v>24</v>
          </cell>
          <cell r="L374">
            <v>1.425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B375" t="str">
            <v>Bandeng Bakar</v>
          </cell>
          <cell r="E375">
            <v>114.7</v>
          </cell>
          <cell r="F375">
            <v>17.425000000000001</v>
          </cell>
          <cell r="G375">
            <v>4.165</v>
          </cell>
          <cell r="H375">
            <v>2.25</v>
          </cell>
          <cell r="I375">
            <v>74.95</v>
          </cell>
          <cell r="J375">
            <v>46.75</v>
          </cell>
          <cell r="K375">
            <v>144</v>
          </cell>
          <cell r="L375">
            <v>3.0250000000000004</v>
          </cell>
          <cell r="M375">
            <v>120</v>
          </cell>
          <cell r="N375">
            <v>0.04</v>
          </cell>
          <cell r="O375">
            <v>0</v>
          </cell>
          <cell r="P375">
            <v>440</v>
          </cell>
          <cell r="Q375">
            <v>0</v>
          </cell>
        </row>
        <row r="376">
          <cell r="B376" t="str">
            <v xml:space="preserve"> Kakap Goreng</v>
          </cell>
          <cell r="C376" t="str">
            <v>Kakap</v>
          </cell>
          <cell r="D376">
            <v>100</v>
          </cell>
          <cell r="E376">
            <v>73.599999999999994</v>
          </cell>
          <cell r="F376">
            <v>16</v>
          </cell>
          <cell r="G376">
            <v>0.56000000000000005</v>
          </cell>
          <cell r="H376">
            <v>0</v>
          </cell>
          <cell r="I376">
            <v>61.6</v>
          </cell>
          <cell r="J376">
            <v>16</v>
          </cell>
          <cell r="K376">
            <v>160</v>
          </cell>
          <cell r="L376">
            <v>0.8</v>
          </cell>
          <cell r="M376">
            <v>24</v>
          </cell>
          <cell r="N376">
            <v>0.04</v>
          </cell>
          <cell r="O376">
            <v>0</v>
          </cell>
          <cell r="P376">
            <v>960</v>
          </cell>
          <cell r="Q376">
            <v>0</v>
          </cell>
        </row>
        <row r="377">
          <cell r="C377" t="str">
            <v>Minyak</v>
          </cell>
          <cell r="D377">
            <v>5</v>
          </cell>
          <cell r="E377">
            <v>43.5</v>
          </cell>
          <cell r="F377">
            <v>0.05</v>
          </cell>
          <cell r="G377">
            <v>4.9000000000000004</v>
          </cell>
          <cell r="H377">
            <v>0</v>
          </cell>
          <cell r="I377">
            <v>0.03</v>
          </cell>
          <cell r="J377">
            <v>0.15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B378" t="str">
            <v>Kakap Goreng</v>
          </cell>
          <cell r="E378">
            <v>117.1</v>
          </cell>
          <cell r="F378">
            <v>16.05</v>
          </cell>
          <cell r="G378">
            <v>5.4600000000000009</v>
          </cell>
          <cell r="H378">
            <v>0</v>
          </cell>
          <cell r="I378">
            <v>61.63</v>
          </cell>
          <cell r="J378">
            <v>16.149999999999999</v>
          </cell>
          <cell r="K378">
            <v>160</v>
          </cell>
          <cell r="L378">
            <v>0.8</v>
          </cell>
          <cell r="M378">
            <v>24</v>
          </cell>
          <cell r="N378">
            <v>0.04</v>
          </cell>
          <cell r="O378">
            <v>0</v>
          </cell>
          <cell r="P378">
            <v>960</v>
          </cell>
          <cell r="Q378">
            <v>0</v>
          </cell>
        </row>
        <row r="379">
          <cell r="B379" t="str">
            <v xml:space="preserve"> Ikan Jambrong</v>
          </cell>
          <cell r="C379" t="str">
            <v xml:space="preserve">Ikan Asin </v>
          </cell>
          <cell r="D379">
            <v>50</v>
          </cell>
          <cell r="E379">
            <v>67.55</v>
          </cell>
          <cell r="F379">
            <v>14.7</v>
          </cell>
          <cell r="G379">
            <v>0.52500000000000002</v>
          </cell>
          <cell r="H379">
            <v>0</v>
          </cell>
          <cell r="I379">
            <v>14</v>
          </cell>
          <cell r="J379">
            <v>70</v>
          </cell>
          <cell r="K379">
            <v>105</v>
          </cell>
          <cell r="L379">
            <v>0.875</v>
          </cell>
          <cell r="M379">
            <v>0</v>
          </cell>
          <cell r="N379">
            <v>3.5000000000000003E-2</v>
          </cell>
          <cell r="O379">
            <v>0</v>
          </cell>
        </row>
        <row r="380">
          <cell r="C380" t="str">
            <v>Minyak</v>
          </cell>
          <cell r="D380">
            <v>5</v>
          </cell>
          <cell r="E380">
            <v>43.5</v>
          </cell>
          <cell r="F380">
            <v>0.05</v>
          </cell>
          <cell r="G380">
            <v>4.9000000000000004</v>
          </cell>
          <cell r="H380">
            <v>0</v>
          </cell>
          <cell r="I380">
            <v>0.03</v>
          </cell>
          <cell r="J380">
            <v>0.15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B381" t="str">
            <v>Ikan Jambrong</v>
          </cell>
          <cell r="E381">
            <v>111.05</v>
          </cell>
          <cell r="F381">
            <v>14.75</v>
          </cell>
          <cell r="G381">
            <v>5.4250000000000007</v>
          </cell>
          <cell r="H381">
            <v>0</v>
          </cell>
          <cell r="I381">
            <v>14.03</v>
          </cell>
          <cell r="J381">
            <v>70.150000000000006</v>
          </cell>
          <cell r="K381">
            <v>105</v>
          </cell>
          <cell r="L381">
            <v>0.875</v>
          </cell>
          <cell r="M381">
            <v>0</v>
          </cell>
          <cell r="N381">
            <v>3.5000000000000003E-2</v>
          </cell>
          <cell r="O381">
            <v>0</v>
          </cell>
        </row>
        <row r="382">
          <cell r="B382" t="str">
            <v xml:space="preserve"> Ikan bb Tauco</v>
          </cell>
          <cell r="C382" t="str">
            <v>Ikan Segar</v>
          </cell>
          <cell r="D382">
            <v>100</v>
          </cell>
          <cell r="E382">
            <v>72.319999999999993</v>
          </cell>
          <cell r="F382">
            <v>10.88</v>
          </cell>
          <cell r="G382">
            <v>2.88</v>
          </cell>
          <cell r="H382">
            <v>0</v>
          </cell>
          <cell r="I382">
            <v>48.64</v>
          </cell>
          <cell r="J382">
            <v>12.8</v>
          </cell>
          <cell r="K382">
            <v>128</v>
          </cell>
          <cell r="L382">
            <v>0.64</v>
          </cell>
          <cell r="M382">
            <v>96</v>
          </cell>
          <cell r="N382">
            <v>3.2000000000000001E-2</v>
          </cell>
          <cell r="O382">
            <v>0</v>
          </cell>
          <cell r="P382">
            <v>768</v>
          </cell>
          <cell r="Q382">
            <v>0</v>
          </cell>
        </row>
        <row r="383">
          <cell r="C383" t="str">
            <v>Minyak</v>
          </cell>
          <cell r="D383">
            <v>5</v>
          </cell>
          <cell r="E383">
            <v>43.5</v>
          </cell>
          <cell r="F383">
            <v>0.05</v>
          </cell>
          <cell r="G383">
            <v>4.9000000000000004</v>
          </cell>
          <cell r="H383">
            <v>0</v>
          </cell>
          <cell r="I383">
            <v>0.03</v>
          </cell>
          <cell r="J383">
            <v>0.15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</row>
        <row r="384">
          <cell r="C384" t="str">
            <v>Tauco</v>
          </cell>
          <cell r="D384">
            <v>15</v>
          </cell>
          <cell r="E384">
            <v>24.9</v>
          </cell>
          <cell r="F384">
            <v>1.56</v>
          </cell>
          <cell r="G384">
            <v>0.375</v>
          </cell>
          <cell r="H384">
            <v>3.6150000000000002</v>
          </cell>
          <cell r="I384">
            <v>9.66</v>
          </cell>
          <cell r="J384">
            <v>8.25</v>
          </cell>
          <cell r="K384">
            <v>54.75</v>
          </cell>
          <cell r="L384">
            <v>0.19500000000000001</v>
          </cell>
          <cell r="M384">
            <v>3.45</v>
          </cell>
          <cell r="N384">
            <v>7.4999999999999997E-3</v>
          </cell>
          <cell r="O384">
            <v>0</v>
          </cell>
        </row>
        <row r="385">
          <cell r="B385" t="str">
            <v>Ikan bb Tauco</v>
          </cell>
          <cell r="E385">
            <v>140.72</v>
          </cell>
          <cell r="F385">
            <v>12.490000000000002</v>
          </cell>
          <cell r="G385">
            <v>8.1550000000000011</v>
          </cell>
          <cell r="H385">
            <v>3.6150000000000002</v>
          </cell>
          <cell r="I385">
            <v>58.33</v>
          </cell>
          <cell r="J385">
            <v>21.200000000000003</v>
          </cell>
          <cell r="K385">
            <v>182.75</v>
          </cell>
          <cell r="L385">
            <v>0.83499999999999996</v>
          </cell>
          <cell r="M385">
            <v>99.45</v>
          </cell>
          <cell r="N385">
            <v>3.95E-2</v>
          </cell>
          <cell r="O385">
            <v>0</v>
          </cell>
          <cell r="P385">
            <v>768</v>
          </cell>
          <cell r="Q385">
            <v>0</v>
          </cell>
        </row>
        <row r="386">
          <cell r="B386" t="str">
            <v xml:space="preserve"> Salmon Goreng</v>
          </cell>
          <cell r="C386" t="str">
            <v>Ikan Segar</v>
          </cell>
          <cell r="D386">
            <v>100</v>
          </cell>
          <cell r="E386">
            <v>72.319999999999993</v>
          </cell>
          <cell r="F386">
            <v>10.88</v>
          </cell>
          <cell r="G386">
            <v>2.88</v>
          </cell>
          <cell r="H386">
            <v>0</v>
          </cell>
          <cell r="I386">
            <v>48.64</v>
          </cell>
          <cell r="J386">
            <v>12.8</v>
          </cell>
          <cell r="K386">
            <v>128</v>
          </cell>
          <cell r="L386">
            <v>0.64</v>
          </cell>
          <cell r="M386">
            <v>96</v>
          </cell>
          <cell r="N386">
            <v>3.2000000000000001E-2</v>
          </cell>
          <cell r="O386">
            <v>0</v>
          </cell>
          <cell r="P386">
            <v>768</v>
          </cell>
          <cell r="Q386">
            <v>0</v>
          </cell>
        </row>
        <row r="387">
          <cell r="C387" t="str">
            <v>Minyak</v>
          </cell>
          <cell r="D387">
            <v>5</v>
          </cell>
          <cell r="E387">
            <v>43.5</v>
          </cell>
          <cell r="F387">
            <v>0.05</v>
          </cell>
          <cell r="G387">
            <v>4.9000000000000004</v>
          </cell>
          <cell r="H387">
            <v>0</v>
          </cell>
          <cell r="I387">
            <v>0.03</v>
          </cell>
          <cell r="J387">
            <v>0.15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Salmon Goreng</v>
          </cell>
          <cell r="E388">
            <v>115.82</v>
          </cell>
          <cell r="F388">
            <v>10.930000000000001</v>
          </cell>
          <cell r="G388">
            <v>7.78</v>
          </cell>
          <cell r="H388">
            <v>0</v>
          </cell>
          <cell r="I388">
            <v>48.67</v>
          </cell>
          <cell r="J388">
            <v>12.950000000000001</v>
          </cell>
          <cell r="K388">
            <v>128</v>
          </cell>
          <cell r="L388">
            <v>0.64</v>
          </cell>
          <cell r="M388">
            <v>96</v>
          </cell>
          <cell r="N388">
            <v>3.2000000000000001E-2</v>
          </cell>
          <cell r="O388">
            <v>0</v>
          </cell>
          <cell r="P388">
            <v>768</v>
          </cell>
          <cell r="Q388">
            <v>0</v>
          </cell>
        </row>
        <row r="389">
          <cell r="B389" t="str">
            <v>Grilled Bandeng</v>
          </cell>
          <cell r="C389" t="str">
            <v>Bandeng</v>
          </cell>
          <cell r="D389">
            <v>100</v>
          </cell>
          <cell r="E389">
            <v>103.2</v>
          </cell>
          <cell r="F389">
            <v>16</v>
          </cell>
          <cell r="G389">
            <v>3.84</v>
          </cell>
          <cell r="H389">
            <v>0</v>
          </cell>
          <cell r="I389">
            <v>59.2</v>
          </cell>
          <cell r="J389">
            <v>16</v>
          </cell>
          <cell r="K389">
            <v>120</v>
          </cell>
          <cell r="L389">
            <v>1.6</v>
          </cell>
          <cell r="M389">
            <v>120</v>
          </cell>
          <cell r="N389">
            <v>0.04</v>
          </cell>
          <cell r="O389">
            <v>0</v>
          </cell>
          <cell r="P389">
            <v>440</v>
          </cell>
          <cell r="Q389">
            <v>0</v>
          </cell>
        </row>
        <row r="390">
          <cell r="B390" t="str">
            <v xml:space="preserve"> Tengiri bb Kuning</v>
          </cell>
          <cell r="C390" t="str">
            <v>Ikan Segar</v>
          </cell>
          <cell r="D390">
            <v>100</v>
          </cell>
          <cell r="E390">
            <v>72.319999999999993</v>
          </cell>
          <cell r="F390">
            <v>10.88</v>
          </cell>
          <cell r="G390">
            <v>2.88</v>
          </cell>
          <cell r="H390">
            <v>0</v>
          </cell>
          <cell r="I390">
            <v>48.64</v>
          </cell>
          <cell r="J390">
            <v>12.8</v>
          </cell>
          <cell r="K390">
            <v>128</v>
          </cell>
          <cell r="L390">
            <v>0.64</v>
          </cell>
          <cell r="M390">
            <v>96</v>
          </cell>
          <cell r="N390">
            <v>3.2000000000000001E-2</v>
          </cell>
          <cell r="O390">
            <v>0</v>
          </cell>
          <cell r="P390">
            <v>768</v>
          </cell>
          <cell r="Q390">
            <v>0</v>
          </cell>
        </row>
        <row r="391">
          <cell r="C391" t="str">
            <v>Minyak</v>
          </cell>
          <cell r="D391">
            <v>5</v>
          </cell>
          <cell r="E391">
            <v>43.5</v>
          </cell>
          <cell r="F391">
            <v>0.05</v>
          </cell>
          <cell r="G391">
            <v>4.9000000000000004</v>
          </cell>
          <cell r="H391">
            <v>0</v>
          </cell>
          <cell r="I391">
            <v>0.03</v>
          </cell>
          <cell r="J391">
            <v>0.15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</row>
        <row r="392">
          <cell r="B392" t="str">
            <v>Tengiri bb Kuning</v>
          </cell>
          <cell r="E392">
            <v>115.82</v>
          </cell>
          <cell r="F392">
            <v>10.930000000000001</v>
          </cell>
          <cell r="G392">
            <v>7.78</v>
          </cell>
          <cell r="H392">
            <v>0</v>
          </cell>
          <cell r="I392">
            <v>48.67</v>
          </cell>
          <cell r="J392">
            <v>12.950000000000001</v>
          </cell>
          <cell r="K392">
            <v>128</v>
          </cell>
          <cell r="L392">
            <v>0.64</v>
          </cell>
          <cell r="M392">
            <v>96</v>
          </cell>
          <cell r="N392">
            <v>3.2000000000000001E-2</v>
          </cell>
          <cell r="O392">
            <v>0</v>
          </cell>
          <cell r="P392">
            <v>768</v>
          </cell>
          <cell r="Q392">
            <v>0</v>
          </cell>
        </row>
        <row r="393">
          <cell r="B393" t="str">
            <v xml:space="preserve"> Ikan bb mangut</v>
          </cell>
          <cell r="C393" t="str">
            <v>Ikan Segar</v>
          </cell>
          <cell r="D393">
            <v>100</v>
          </cell>
          <cell r="E393">
            <v>72.319999999999993</v>
          </cell>
          <cell r="F393">
            <v>10.88</v>
          </cell>
          <cell r="G393">
            <v>2.88</v>
          </cell>
          <cell r="H393">
            <v>0</v>
          </cell>
          <cell r="I393">
            <v>48.64</v>
          </cell>
          <cell r="J393">
            <v>12.8</v>
          </cell>
          <cell r="K393">
            <v>128</v>
          </cell>
          <cell r="L393">
            <v>0.64</v>
          </cell>
          <cell r="M393">
            <v>96</v>
          </cell>
          <cell r="N393">
            <v>3.2000000000000001E-2</v>
          </cell>
          <cell r="O393">
            <v>0</v>
          </cell>
          <cell r="P393">
            <v>768</v>
          </cell>
          <cell r="Q393">
            <v>0</v>
          </cell>
        </row>
        <row r="394">
          <cell r="C394" t="str">
            <v>Santan</v>
          </cell>
          <cell r="D394">
            <v>10</v>
          </cell>
          <cell r="E394">
            <v>32.4</v>
          </cell>
          <cell r="F394">
            <v>0.42</v>
          </cell>
          <cell r="G394">
            <v>3.43</v>
          </cell>
          <cell r="H394">
            <v>0.56000000000000005</v>
          </cell>
          <cell r="I394">
            <v>5.49</v>
          </cell>
          <cell r="J394">
            <v>1.4</v>
          </cell>
          <cell r="K394">
            <v>4.5</v>
          </cell>
          <cell r="L394">
            <v>0.19</v>
          </cell>
          <cell r="M394">
            <v>0</v>
          </cell>
          <cell r="N394">
            <v>2E-3</v>
          </cell>
          <cell r="O394">
            <v>0.2</v>
          </cell>
          <cell r="P394">
            <v>185</v>
          </cell>
          <cell r="Q394">
            <v>0</v>
          </cell>
        </row>
        <row r="395">
          <cell r="B395" t="str">
            <v>Ikan bb mangut</v>
          </cell>
          <cell r="E395">
            <v>104.72</v>
          </cell>
          <cell r="F395">
            <v>11.3</v>
          </cell>
          <cell r="G395">
            <v>6.3100000000000005</v>
          </cell>
          <cell r="H395">
            <v>0.56000000000000005</v>
          </cell>
          <cell r="I395">
            <v>54.13</v>
          </cell>
          <cell r="J395">
            <v>14.200000000000001</v>
          </cell>
          <cell r="K395">
            <v>132.5</v>
          </cell>
          <cell r="L395">
            <v>0.83000000000000007</v>
          </cell>
          <cell r="M395">
            <v>96</v>
          </cell>
          <cell r="N395">
            <v>3.4000000000000002E-2</v>
          </cell>
          <cell r="O395">
            <v>0.2</v>
          </cell>
          <cell r="P395">
            <v>953</v>
          </cell>
          <cell r="Q395">
            <v>0</v>
          </cell>
        </row>
        <row r="396">
          <cell r="B396" t="str">
            <v xml:space="preserve"> Ikan woku</v>
          </cell>
          <cell r="C396" t="str">
            <v>Ikan Segar</v>
          </cell>
          <cell r="D396">
            <v>100</v>
          </cell>
          <cell r="E396">
            <v>72.319999999999993</v>
          </cell>
          <cell r="F396">
            <v>10.88</v>
          </cell>
          <cell r="G396">
            <v>2.88</v>
          </cell>
          <cell r="H396">
            <v>0</v>
          </cell>
          <cell r="I396">
            <v>48.64</v>
          </cell>
          <cell r="J396">
            <v>12.8</v>
          </cell>
          <cell r="K396">
            <v>128</v>
          </cell>
          <cell r="L396">
            <v>0.64</v>
          </cell>
          <cell r="M396">
            <v>96</v>
          </cell>
          <cell r="N396">
            <v>3.2000000000000001E-2</v>
          </cell>
          <cell r="O396">
            <v>0</v>
          </cell>
          <cell r="P396">
            <v>768</v>
          </cell>
          <cell r="Q396">
            <v>0</v>
          </cell>
        </row>
        <row r="397">
          <cell r="C397" t="str">
            <v>Tomat</v>
          </cell>
          <cell r="D397">
            <v>25</v>
          </cell>
          <cell r="E397">
            <v>5</v>
          </cell>
          <cell r="F397">
            <v>0.25</v>
          </cell>
          <cell r="G397">
            <v>7.4999999999999997E-2</v>
          </cell>
          <cell r="H397">
            <v>1.05</v>
          </cell>
          <cell r="I397">
            <v>23.5</v>
          </cell>
          <cell r="J397">
            <v>1.25</v>
          </cell>
          <cell r="K397">
            <v>6.75</v>
          </cell>
          <cell r="L397">
            <v>0.125</v>
          </cell>
          <cell r="M397">
            <v>375</v>
          </cell>
          <cell r="N397">
            <v>1.4999999999999999E-2</v>
          </cell>
          <cell r="O397">
            <v>10</v>
          </cell>
        </row>
        <row r="398">
          <cell r="B398" t="str">
            <v>Ikan woku</v>
          </cell>
          <cell r="E398">
            <v>77.319999999999993</v>
          </cell>
          <cell r="F398">
            <v>11.13</v>
          </cell>
          <cell r="G398">
            <v>2.9550000000000001</v>
          </cell>
          <cell r="H398">
            <v>1.05</v>
          </cell>
          <cell r="I398">
            <v>72.14</v>
          </cell>
          <cell r="J398">
            <v>14.05</v>
          </cell>
          <cell r="K398">
            <v>134.75</v>
          </cell>
          <cell r="L398">
            <v>0.76500000000000001</v>
          </cell>
          <cell r="M398">
            <v>471</v>
          </cell>
          <cell r="N398">
            <v>4.7E-2</v>
          </cell>
          <cell r="O398">
            <v>10</v>
          </cell>
          <cell r="P398">
            <v>768</v>
          </cell>
          <cell r="Q398">
            <v>0</v>
          </cell>
        </row>
        <row r="399">
          <cell r="B399" t="str">
            <v xml:space="preserve"> Ikan Asam Manis</v>
          </cell>
          <cell r="C399" t="str">
            <v>Kakap</v>
          </cell>
          <cell r="D399">
            <v>100</v>
          </cell>
          <cell r="E399">
            <v>73.599999999999994</v>
          </cell>
          <cell r="F399">
            <v>16</v>
          </cell>
          <cell r="G399">
            <v>0.56000000000000005</v>
          </cell>
          <cell r="H399">
            <v>0</v>
          </cell>
          <cell r="I399">
            <v>61.6</v>
          </cell>
          <cell r="J399">
            <v>16</v>
          </cell>
          <cell r="K399">
            <v>160</v>
          </cell>
          <cell r="L399">
            <v>0.8</v>
          </cell>
          <cell r="M399">
            <v>24</v>
          </cell>
          <cell r="N399">
            <v>0.04</v>
          </cell>
          <cell r="O399">
            <v>0</v>
          </cell>
          <cell r="P399">
            <v>960</v>
          </cell>
          <cell r="Q399">
            <v>0</v>
          </cell>
        </row>
        <row r="400">
          <cell r="C400" t="str">
            <v>Tomat</v>
          </cell>
          <cell r="D400">
            <v>25</v>
          </cell>
          <cell r="E400">
            <v>5</v>
          </cell>
          <cell r="F400">
            <v>0.25</v>
          </cell>
          <cell r="G400">
            <v>7.4999999999999997E-2</v>
          </cell>
          <cell r="H400">
            <v>1.05</v>
          </cell>
          <cell r="I400">
            <v>23.5</v>
          </cell>
          <cell r="J400">
            <v>1.25</v>
          </cell>
          <cell r="K400">
            <v>6.75</v>
          </cell>
          <cell r="L400">
            <v>0.125</v>
          </cell>
          <cell r="M400">
            <v>375</v>
          </cell>
          <cell r="N400">
            <v>1.4999999999999999E-2</v>
          </cell>
          <cell r="O400">
            <v>10</v>
          </cell>
          <cell r="P400">
            <v>0</v>
          </cell>
          <cell r="Q400">
            <v>0.25</v>
          </cell>
        </row>
        <row r="401">
          <cell r="B401" t="str">
            <v>Ikan Asam Manis</v>
          </cell>
          <cell r="E401">
            <v>78.599999999999994</v>
          </cell>
          <cell r="F401">
            <v>16.25</v>
          </cell>
          <cell r="G401">
            <v>0.63500000000000001</v>
          </cell>
          <cell r="H401">
            <v>1.05</v>
          </cell>
          <cell r="I401">
            <v>85.1</v>
          </cell>
          <cell r="J401">
            <v>17.25</v>
          </cell>
          <cell r="K401">
            <v>166.75</v>
          </cell>
          <cell r="L401">
            <v>0.92500000000000004</v>
          </cell>
          <cell r="M401">
            <v>399</v>
          </cell>
          <cell r="N401">
            <v>5.5E-2</v>
          </cell>
          <cell r="O401">
            <v>10</v>
          </cell>
          <cell r="P401">
            <v>960</v>
          </cell>
          <cell r="Q401">
            <v>0.25</v>
          </cell>
        </row>
        <row r="402">
          <cell r="B402" t="str">
            <v>Pepes Bandeng</v>
          </cell>
          <cell r="C402" t="str">
            <v>Bandeng</v>
          </cell>
          <cell r="D402">
            <v>100</v>
          </cell>
          <cell r="E402">
            <v>103.2</v>
          </cell>
          <cell r="F402">
            <v>16</v>
          </cell>
          <cell r="G402">
            <v>3.84</v>
          </cell>
          <cell r="H402">
            <v>0</v>
          </cell>
          <cell r="I402">
            <v>59.2</v>
          </cell>
          <cell r="J402">
            <v>16</v>
          </cell>
          <cell r="K402">
            <v>120</v>
          </cell>
          <cell r="L402">
            <v>1.6</v>
          </cell>
          <cell r="M402">
            <v>120</v>
          </cell>
          <cell r="N402">
            <v>0.04</v>
          </cell>
          <cell r="O402">
            <v>0</v>
          </cell>
          <cell r="P402">
            <v>440</v>
          </cell>
          <cell r="Q402">
            <v>0</v>
          </cell>
        </row>
        <row r="403">
          <cell r="B403" t="str">
            <v xml:space="preserve"> Ikan Layang bb Asam</v>
          </cell>
          <cell r="C403" t="str">
            <v>Ikan Layang</v>
          </cell>
          <cell r="D403">
            <v>100</v>
          </cell>
          <cell r="E403">
            <v>87.2</v>
          </cell>
          <cell r="F403">
            <v>17.600000000000001</v>
          </cell>
          <cell r="G403">
            <v>1.36</v>
          </cell>
          <cell r="H403">
            <v>0</v>
          </cell>
          <cell r="I403">
            <v>59.2</v>
          </cell>
          <cell r="J403">
            <v>40</v>
          </cell>
          <cell r="K403">
            <v>120</v>
          </cell>
          <cell r="L403">
            <v>1.6</v>
          </cell>
          <cell r="M403">
            <v>120</v>
          </cell>
          <cell r="N403">
            <v>0.04</v>
          </cell>
          <cell r="O403">
            <v>0</v>
          </cell>
        </row>
        <row r="404">
          <cell r="C404" t="str">
            <v>Minyak</v>
          </cell>
          <cell r="D404">
            <v>5</v>
          </cell>
          <cell r="E404">
            <v>43.5</v>
          </cell>
          <cell r="F404">
            <v>0.05</v>
          </cell>
          <cell r="G404">
            <v>4.9000000000000004</v>
          </cell>
          <cell r="H404">
            <v>0</v>
          </cell>
          <cell r="I404">
            <v>0.03</v>
          </cell>
          <cell r="J404">
            <v>0.15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B405" t="str">
            <v>Ikan Layang bb Asam</v>
          </cell>
          <cell r="E405">
            <v>130.69999999999999</v>
          </cell>
          <cell r="F405">
            <v>17.650000000000002</v>
          </cell>
          <cell r="G405">
            <v>6.2600000000000007</v>
          </cell>
          <cell r="H405">
            <v>0</v>
          </cell>
          <cell r="I405">
            <v>59.230000000000004</v>
          </cell>
          <cell r="J405">
            <v>40.15</v>
          </cell>
          <cell r="K405">
            <v>120</v>
          </cell>
          <cell r="L405">
            <v>1.6</v>
          </cell>
          <cell r="M405">
            <v>120</v>
          </cell>
          <cell r="N405">
            <v>0.04</v>
          </cell>
          <cell r="O405">
            <v>0</v>
          </cell>
          <cell r="P405">
            <v>0</v>
          </cell>
          <cell r="Q405">
            <v>0</v>
          </cell>
        </row>
        <row r="406">
          <cell r="B406" t="str">
            <v xml:space="preserve"> Udang Ca Sayur</v>
          </cell>
          <cell r="C406" t="str">
            <v>Udang</v>
          </cell>
          <cell r="D406">
            <v>50</v>
          </cell>
          <cell r="E406">
            <v>30.94</v>
          </cell>
          <cell r="F406">
            <v>7.14</v>
          </cell>
          <cell r="G406">
            <v>6.8000000000000005E-2</v>
          </cell>
          <cell r="H406">
            <v>3.4000000000000002E-2</v>
          </cell>
          <cell r="I406">
            <v>25.5</v>
          </cell>
          <cell r="J406">
            <v>46.24</v>
          </cell>
          <cell r="K406">
            <v>57.8</v>
          </cell>
          <cell r="L406">
            <v>2.72</v>
          </cell>
          <cell r="M406">
            <v>20.399999999999999</v>
          </cell>
          <cell r="N406">
            <v>3.4000000000000002E-3</v>
          </cell>
          <cell r="O406">
            <v>0</v>
          </cell>
          <cell r="P406">
            <v>544</v>
          </cell>
          <cell r="Q406">
            <v>0</v>
          </cell>
        </row>
        <row r="407">
          <cell r="C407" t="str">
            <v>Sawi Hijau</v>
          </cell>
          <cell r="D407">
            <v>25</v>
          </cell>
          <cell r="E407">
            <v>4.7850000000000001</v>
          </cell>
          <cell r="F407">
            <v>0.50024999999999997</v>
          </cell>
          <cell r="G407">
            <v>6.5250000000000002E-2</v>
          </cell>
          <cell r="H407">
            <v>0.87</v>
          </cell>
          <cell r="I407">
            <v>20.0535</v>
          </cell>
          <cell r="J407">
            <v>47.85</v>
          </cell>
          <cell r="K407">
            <v>8.2650000000000006</v>
          </cell>
          <cell r="L407">
            <v>0.63075000000000003</v>
          </cell>
          <cell r="M407">
            <v>1405.05</v>
          </cell>
          <cell r="N407">
            <v>1.9575000000000002E-2</v>
          </cell>
          <cell r="O407">
            <v>22.184999999999999</v>
          </cell>
          <cell r="P407">
            <v>0</v>
          </cell>
          <cell r="Q407">
            <v>0</v>
          </cell>
        </row>
        <row r="408">
          <cell r="C408" t="str">
            <v>Wortel</v>
          </cell>
          <cell r="D408">
            <v>25</v>
          </cell>
          <cell r="E408">
            <v>9.24</v>
          </cell>
          <cell r="F408">
            <v>0.26400000000000001</v>
          </cell>
          <cell r="G408">
            <v>6.6000000000000003E-2</v>
          </cell>
          <cell r="H408">
            <v>2.0460000000000003</v>
          </cell>
          <cell r="I408">
            <v>19.404</v>
          </cell>
          <cell r="J408">
            <v>8.58</v>
          </cell>
          <cell r="K408">
            <v>8.14</v>
          </cell>
          <cell r="L408">
            <v>0.17600000000000002</v>
          </cell>
          <cell r="M408">
            <v>2640</v>
          </cell>
          <cell r="N408">
            <v>1.32E-2</v>
          </cell>
          <cell r="O408">
            <v>1.32</v>
          </cell>
          <cell r="P408">
            <v>0</v>
          </cell>
          <cell r="Q408">
            <v>0</v>
          </cell>
        </row>
        <row r="409">
          <cell r="C409" t="str">
            <v>Minyak</v>
          </cell>
          <cell r="D409">
            <v>5</v>
          </cell>
          <cell r="E409">
            <v>43.5</v>
          </cell>
          <cell r="F409">
            <v>0.05</v>
          </cell>
          <cell r="G409">
            <v>4.9000000000000004</v>
          </cell>
          <cell r="H409">
            <v>0</v>
          </cell>
          <cell r="I409">
            <v>0.03</v>
          </cell>
          <cell r="J409">
            <v>0.15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</row>
        <row r="410">
          <cell r="B410" t="str">
            <v>Udang Ca Sayur</v>
          </cell>
          <cell r="E410">
            <v>88.465000000000003</v>
          </cell>
          <cell r="F410">
            <v>7.95425</v>
          </cell>
          <cell r="G410">
            <v>5.0992500000000005</v>
          </cell>
          <cell r="H410">
            <v>2.95</v>
          </cell>
          <cell r="I410">
            <v>64.987499999999997</v>
          </cell>
          <cell r="J410">
            <v>102.82000000000001</v>
          </cell>
          <cell r="K410">
            <v>74.204999999999998</v>
          </cell>
          <cell r="L410">
            <v>3.5267500000000003</v>
          </cell>
          <cell r="M410">
            <v>4065.45</v>
          </cell>
          <cell r="N410">
            <v>3.6174999999999999E-2</v>
          </cell>
          <cell r="O410">
            <v>23.504999999999999</v>
          </cell>
          <cell r="P410">
            <v>544</v>
          </cell>
          <cell r="Q410">
            <v>0</v>
          </cell>
        </row>
        <row r="411">
          <cell r="B411" t="str">
            <v>Pepes Ikan Mas</v>
          </cell>
          <cell r="C411" t="str">
            <v>Ikan Mas</v>
          </cell>
          <cell r="D411">
            <v>100</v>
          </cell>
          <cell r="E411">
            <v>68.8</v>
          </cell>
          <cell r="F411">
            <v>12.8</v>
          </cell>
          <cell r="G411">
            <v>1.6</v>
          </cell>
          <cell r="H411">
            <v>0</v>
          </cell>
          <cell r="I411">
            <v>64</v>
          </cell>
          <cell r="J411">
            <v>16</v>
          </cell>
          <cell r="K411">
            <v>120</v>
          </cell>
          <cell r="L411">
            <v>1.6</v>
          </cell>
          <cell r="M411">
            <v>120</v>
          </cell>
          <cell r="N411">
            <v>0.04</v>
          </cell>
          <cell r="O411">
            <v>0</v>
          </cell>
        </row>
        <row r="412">
          <cell r="B412" t="str">
            <v xml:space="preserve"> Kembung Balado</v>
          </cell>
          <cell r="C412" t="str">
            <v>Kembung</v>
          </cell>
          <cell r="D412">
            <v>100</v>
          </cell>
          <cell r="E412">
            <v>82.4</v>
          </cell>
          <cell r="F412">
            <v>17.600000000000001</v>
          </cell>
          <cell r="G412">
            <v>0.8</v>
          </cell>
          <cell r="H412">
            <v>0</v>
          </cell>
          <cell r="I412">
            <v>60.8</v>
          </cell>
          <cell r="J412">
            <v>16</v>
          </cell>
          <cell r="K412">
            <v>160</v>
          </cell>
          <cell r="L412">
            <v>8</v>
          </cell>
          <cell r="M412">
            <v>24</v>
          </cell>
          <cell r="N412">
            <v>0.04</v>
          </cell>
          <cell r="O412">
            <v>0</v>
          </cell>
        </row>
        <row r="413">
          <cell r="C413" t="str">
            <v>Minyak</v>
          </cell>
          <cell r="D413">
            <v>5</v>
          </cell>
          <cell r="E413">
            <v>43.5</v>
          </cell>
          <cell r="F413">
            <v>0.05</v>
          </cell>
          <cell r="G413">
            <v>4.9000000000000004</v>
          </cell>
          <cell r="H413">
            <v>0</v>
          </cell>
          <cell r="I413">
            <v>0.03</v>
          </cell>
          <cell r="J413">
            <v>0.15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</row>
        <row r="414">
          <cell r="B414" t="str">
            <v>Kembung Balado</v>
          </cell>
          <cell r="E414">
            <v>125.9</v>
          </cell>
          <cell r="F414">
            <v>17.650000000000002</v>
          </cell>
          <cell r="G414">
            <v>5.7</v>
          </cell>
          <cell r="H414">
            <v>0</v>
          </cell>
          <cell r="I414">
            <v>60.83</v>
          </cell>
          <cell r="J414">
            <v>16.149999999999999</v>
          </cell>
          <cell r="K414">
            <v>160</v>
          </cell>
          <cell r="L414">
            <v>8</v>
          </cell>
          <cell r="M414">
            <v>24</v>
          </cell>
          <cell r="N414">
            <v>0.04</v>
          </cell>
          <cell r="O414">
            <v>0</v>
          </cell>
          <cell r="P414">
            <v>0</v>
          </cell>
          <cell r="Q414">
            <v>0</v>
          </cell>
        </row>
        <row r="415">
          <cell r="B415" t="str">
            <v xml:space="preserve"> Ikan Bakar</v>
          </cell>
          <cell r="C415" t="str">
            <v>Ikan Segar</v>
          </cell>
          <cell r="D415">
            <v>100</v>
          </cell>
          <cell r="E415">
            <v>72.319999999999993</v>
          </cell>
          <cell r="F415">
            <v>10.88</v>
          </cell>
          <cell r="G415">
            <v>2.88</v>
          </cell>
          <cell r="H415">
            <v>0</v>
          </cell>
          <cell r="I415">
            <v>48.64</v>
          </cell>
          <cell r="J415">
            <v>12.8</v>
          </cell>
          <cell r="K415">
            <v>128</v>
          </cell>
          <cell r="L415">
            <v>0.64</v>
          </cell>
          <cell r="M415">
            <v>96</v>
          </cell>
          <cell r="N415">
            <v>3.2000000000000001E-2</v>
          </cell>
          <cell r="O415">
            <v>0</v>
          </cell>
          <cell r="P415">
            <v>768</v>
          </cell>
          <cell r="Q415">
            <v>0</v>
          </cell>
        </row>
        <row r="416">
          <cell r="C416" t="str">
            <v>Kecap</v>
          </cell>
          <cell r="D416">
            <v>25</v>
          </cell>
          <cell r="E416">
            <v>11.5</v>
          </cell>
          <cell r="F416">
            <v>1.425</v>
          </cell>
          <cell r="G416">
            <v>0.32500000000000001</v>
          </cell>
          <cell r="H416">
            <v>2.25</v>
          </cell>
          <cell r="I416">
            <v>15.75</v>
          </cell>
          <cell r="J416">
            <v>30.75</v>
          </cell>
          <cell r="K416">
            <v>24</v>
          </cell>
          <cell r="L416">
            <v>1.425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</row>
        <row r="417">
          <cell r="B417" t="str">
            <v>Ikan Bakar</v>
          </cell>
          <cell r="E417">
            <v>83.82</v>
          </cell>
          <cell r="F417">
            <v>12.305000000000001</v>
          </cell>
          <cell r="G417">
            <v>3.2050000000000001</v>
          </cell>
          <cell r="H417">
            <v>2.25</v>
          </cell>
          <cell r="I417">
            <v>64.39</v>
          </cell>
          <cell r="J417">
            <v>43.55</v>
          </cell>
          <cell r="K417">
            <v>152</v>
          </cell>
          <cell r="L417">
            <v>2.0649999999999999</v>
          </cell>
          <cell r="M417">
            <v>96</v>
          </cell>
          <cell r="N417">
            <v>3.2000000000000001E-2</v>
          </cell>
          <cell r="O417">
            <v>0</v>
          </cell>
          <cell r="P417">
            <v>768</v>
          </cell>
          <cell r="Q417">
            <v>0</v>
          </cell>
        </row>
        <row r="418">
          <cell r="B418" t="str">
            <v xml:space="preserve"> Ikan Goreng Sauce Kecap</v>
          </cell>
          <cell r="C418" t="str">
            <v>Ikan Segar</v>
          </cell>
          <cell r="D418">
            <v>100</v>
          </cell>
          <cell r="E418">
            <v>72.319999999999993</v>
          </cell>
          <cell r="F418">
            <v>10.88</v>
          </cell>
          <cell r="G418">
            <v>2.88</v>
          </cell>
          <cell r="H418">
            <v>0</v>
          </cell>
          <cell r="I418">
            <v>48.64</v>
          </cell>
          <cell r="J418">
            <v>12.8</v>
          </cell>
          <cell r="K418">
            <v>128</v>
          </cell>
          <cell r="L418">
            <v>0.64</v>
          </cell>
          <cell r="M418">
            <v>96</v>
          </cell>
          <cell r="N418">
            <v>3.2000000000000001E-2</v>
          </cell>
          <cell r="O418">
            <v>0</v>
          </cell>
          <cell r="P418">
            <v>768</v>
          </cell>
          <cell r="Q418">
            <v>0</v>
          </cell>
        </row>
        <row r="419">
          <cell r="C419" t="str">
            <v>Kecap</v>
          </cell>
          <cell r="D419">
            <v>25</v>
          </cell>
          <cell r="E419">
            <v>11.5</v>
          </cell>
          <cell r="F419">
            <v>1.425</v>
          </cell>
          <cell r="G419">
            <v>0.32500000000000001</v>
          </cell>
          <cell r="H419">
            <v>2.25</v>
          </cell>
          <cell r="I419">
            <v>15.75</v>
          </cell>
          <cell r="J419">
            <v>30.75</v>
          </cell>
          <cell r="K419">
            <v>24</v>
          </cell>
          <cell r="L419">
            <v>1.425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</row>
        <row r="420">
          <cell r="C420" t="str">
            <v>Minyak</v>
          </cell>
          <cell r="D420">
            <v>5</v>
          </cell>
          <cell r="E420">
            <v>43.5</v>
          </cell>
          <cell r="F420">
            <v>0.05</v>
          </cell>
          <cell r="G420">
            <v>4.9000000000000004</v>
          </cell>
          <cell r="H420">
            <v>0</v>
          </cell>
          <cell r="I420">
            <v>0.03</v>
          </cell>
          <cell r="J420">
            <v>0.15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</row>
        <row r="421">
          <cell r="B421" t="str">
            <v>Ikan Goreng Saos Kecap</v>
          </cell>
          <cell r="E421">
            <v>127.32</v>
          </cell>
          <cell r="F421">
            <v>12.355000000000002</v>
          </cell>
          <cell r="G421">
            <v>8.1050000000000004</v>
          </cell>
          <cell r="H421">
            <v>2.25</v>
          </cell>
          <cell r="I421">
            <v>64.42</v>
          </cell>
          <cell r="J421">
            <v>43.699999999999996</v>
          </cell>
          <cell r="K421">
            <v>152</v>
          </cell>
          <cell r="L421">
            <v>2.0649999999999999</v>
          </cell>
          <cell r="M421">
            <v>96</v>
          </cell>
          <cell r="N421">
            <v>3.2000000000000001E-2</v>
          </cell>
          <cell r="O421">
            <v>0</v>
          </cell>
          <cell r="P421">
            <v>768</v>
          </cell>
          <cell r="Q421">
            <v>0</v>
          </cell>
        </row>
        <row r="422">
          <cell r="B422" t="str">
            <v xml:space="preserve"> Ikan Mas Balado</v>
          </cell>
          <cell r="C422" t="str">
            <v>Ikan Mas</v>
          </cell>
          <cell r="D422">
            <v>100</v>
          </cell>
          <cell r="E422">
            <v>68.8</v>
          </cell>
          <cell r="F422">
            <v>12.8</v>
          </cell>
          <cell r="G422">
            <v>1.6</v>
          </cell>
          <cell r="H422">
            <v>0</v>
          </cell>
          <cell r="I422">
            <v>64</v>
          </cell>
          <cell r="J422">
            <v>16</v>
          </cell>
          <cell r="K422">
            <v>120</v>
          </cell>
          <cell r="L422">
            <v>1.6</v>
          </cell>
          <cell r="M422">
            <v>120</v>
          </cell>
          <cell r="N422">
            <v>0.04</v>
          </cell>
          <cell r="O422">
            <v>0</v>
          </cell>
        </row>
        <row r="423">
          <cell r="C423" t="str">
            <v>Minyak</v>
          </cell>
          <cell r="D423">
            <v>5</v>
          </cell>
          <cell r="E423">
            <v>43.5</v>
          </cell>
          <cell r="F423">
            <v>0.05</v>
          </cell>
          <cell r="G423">
            <v>4.9000000000000004</v>
          </cell>
          <cell r="H423">
            <v>0</v>
          </cell>
          <cell r="I423">
            <v>0.03</v>
          </cell>
          <cell r="J423">
            <v>0.15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B424" t="str">
            <v>Ikan Mas Balado</v>
          </cell>
          <cell r="E424">
            <v>112.3</v>
          </cell>
          <cell r="F424">
            <v>12.850000000000001</v>
          </cell>
          <cell r="G424">
            <v>6.5</v>
          </cell>
          <cell r="H424">
            <v>0</v>
          </cell>
          <cell r="I424">
            <v>64.03</v>
          </cell>
          <cell r="J424">
            <v>16.149999999999999</v>
          </cell>
          <cell r="K424">
            <v>120</v>
          </cell>
          <cell r="L424">
            <v>1.6</v>
          </cell>
          <cell r="M424">
            <v>120</v>
          </cell>
          <cell r="N424">
            <v>0.04</v>
          </cell>
          <cell r="O424">
            <v>0</v>
          </cell>
          <cell r="P424">
            <v>0</v>
          </cell>
          <cell r="Q424">
            <v>0</v>
          </cell>
        </row>
        <row r="425">
          <cell r="B425" t="str">
            <v xml:space="preserve"> Ikan Mas Goreng</v>
          </cell>
          <cell r="C425" t="str">
            <v>Ikan Mas</v>
          </cell>
          <cell r="D425">
            <v>100</v>
          </cell>
          <cell r="E425">
            <v>68.8</v>
          </cell>
          <cell r="F425">
            <v>12.8</v>
          </cell>
          <cell r="G425">
            <v>1.6</v>
          </cell>
          <cell r="H425">
            <v>0</v>
          </cell>
          <cell r="I425">
            <v>64</v>
          </cell>
          <cell r="J425">
            <v>16</v>
          </cell>
          <cell r="K425">
            <v>120</v>
          </cell>
          <cell r="L425">
            <v>1.6</v>
          </cell>
          <cell r="M425">
            <v>120</v>
          </cell>
          <cell r="N425">
            <v>0.04</v>
          </cell>
          <cell r="O425">
            <v>0</v>
          </cell>
        </row>
        <row r="426">
          <cell r="C426" t="str">
            <v>Minyak</v>
          </cell>
          <cell r="D426">
            <v>5</v>
          </cell>
          <cell r="E426">
            <v>43.5</v>
          </cell>
          <cell r="F426">
            <v>0.05</v>
          </cell>
          <cell r="G426">
            <v>4.9000000000000004</v>
          </cell>
          <cell r="H426">
            <v>0</v>
          </cell>
          <cell r="I426">
            <v>0.03</v>
          </cell>
          <cell r="J426">
            <v>0.15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7">
          <cell r="B427" t="str">
            <v>Ikan Mas Goreng</v>
          </cell>
          <cell r="E427">
            <v>112.3</v>
          </cell>
          <cell r="F427">
            <v>12.850000000000001</v>
          </cell>
          <cell r="G427">
            <v>6.5</v>
          </cell>
          <cell r="H427">
            <v>0</v>
          </cell>
          <cell r="I427">
            <v>64.03</v>
          </cell>
          <cell r="J427">
            <v>16.149999999999999</v>
          </cell>
          <cell r="K427">
            <v>120</v>
          </cell>
          <cell r="L427">
            <v>1.6</v>
          </cell>
          <cell r="M427">
            <v>120</v>
          </cell>
          <cell r="N427">
            <v>0.04</v>
          </cell>
          <cell r="O427">
            <v>0</v>
          </cell>
          <cell r="P427">
            <v>0</v>
          </cell>
          <cell r="Q427">
            <v>0</v>
          </cell>
        </row>
        <row r="428">
          <cell r="B428" t="str">
            <v xml:space="preserve"> Ca Cumi Cabe Hijau</v>
          </cell>
          <cell r="C428" t="str">
            <v>Cumi</v>
          </cell>
          <cell r="D428">
            <v>100</v>
          </cell>
          <cell r="E428">
            <v>635</v>
          </cell>
          <cell r="F428">
            <v>10.7</v>
          </cell>
          <cell r="G428">
            <v>53</v>
          </cell>
          <cell r="H428">
            <v>28.9</v>
          </cell>
          <cell r="I428">
            <v>3.1</v>
          </cell>
          <cell r="J428">
            <v>78</v>
          </cell>
          <cell r="K428">
            <v>384</v>
          </cell>
          <cell r="L428">
            <v>6.7</v>
          </cell>
          <cell r="M428">
            <v>9</v>
          </cell>
          <cell r="N428">
            <v>7.0000000000000007E-2</v>
          </cell>
          <cell r="O428">
            <v>0</v>
          </cell>
          <cell r="P428">
            <v>11700</v>
          </cell>
          <cell r="Q428">
            <v>0</v>
          </cell>
        </row>
        <row r="429">
          <cell r="C429" t="str">
            <v>Minyak</v>
          </cell>
          <cell r="D429">
            <v>5</v>
          </cell>
          <cell r="E429">
            <v>43.5</v>
          </cell>
          <cell r="F429">
            <v>0.05</v>
          </cell>
          <cell r="G429">
            <v>4.9000000000000004</v>
          </cell>
          <cell r="H429">
            <v>0</v>
          </cell>
          <cell r="I429">
            <v>0.03</v>
          </cell>
          <cell r="J429">
            <v>0.15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C430" t="str">
            <v>Cabe Hijau</v>
          </cell>
          <cell r="D430">
            <v>10</v>
          </cell>
          <cell r="E430">
            <v>2.2999999999999998</v>
          </cell>
          <cell r="F430">
            <v>7.0000000000000007E-2</v>
          </cell>
          <cell r="G430">
            <v>1.4999999999999999E-2</v>
          </cell>
          <cell r="H430">
            <v>0.26</v>
          </cell>
          <cell r="I430">
            <v>4.67</v>
          </cell>
          <cell r="J430">
            <v>0.7</v>
          </cell>
          <cell r="K430">
            <v>1.1499999999999999</v>
          </cell>
          <cell r="L430">
            <v>0.02</v>
          </cell>
          <cell r="M430">
            <v>13</v>
          </cell>
          <cell r="N430">
            <v>2.5000000000000001E-3</v>
          </cell>
          <cell r="O430">
            <v>4.2</v>
          </cell>
        </row>
        <row r="431">
          <cell r="B431" t="str">
            <v>Ca Cumi Cabe Hijau</v>
          </cell>
          <cell r="E431">
            <v>680.8</v>
          </cell>
          <cell r="F431">
            <v>10.82</v>
          </cell>
          <cell r="G431">
            <v>57.914999999999999</v>
          </cell>
          <cell r="H431">
            <v>29.16</v>
          </cell>
          <cell r="I431">
            <v>7.8</v>
          </cell>
          <cell r="J431">
            <v>78.850000000000009</v>
          </cell>
          <cell r="K431">
            <v>385.15</v>
          </cell>
          <cell r="L431">
            <v>6.72</v>
          </cell>
          <cell r="M431">
            <v>22</v>
          </cell>
          <cell r="N431">
            <v>7.2500000000000009E-2</v>
          </cell>
          <cell r="O431">
            <v>4.2</v>
          </cell>
          <cell r="P431">
            <v>11700</v>
          </cell>
          <cell r="Q431">
            <v>0</v>
          </cell>
        </row>
        <row r="432">
          <cell r="B432" t="str">
            <v xml:space="preserve"> Ikan Teri Goreng Balado</v>
          </cell>
          <cell r="C432" t="str">
            <v>Teri</v>
          </cell>
          <cell r="D432">
            <v>75</v>
          </cell>
          <cell r="E432">
            <v>127.5</v>
          </cell>
          <cell r="F432">
            <v>25.05</v>
          </cell>
          <cell r="G432">
            <v>3.65</v>
          </cell>
          <cell r="H432">
            <v>0</v>
          </cell>
          <cell r="I432">
            <v>12.425000000000001</v>
          </cell>
          <cell r="J432">
            <v>1785.75</v>
          </cell>
          <cell r="K432">
            <v>1125</v>
          </cell>
          <cell r="L432">
            <v>17.55</v>
          </cell>
          <cell r="M432">
            <v>157.5</v>
          </cell>
          <cell r="N432">
            <v>0.75</v>
          </cell>
          <cell r="O432">
            <v>0</v>
          </cell>
        </row>
        <row r="433">
          <cell r="C433" t="str">
            <v>Minyak</v>
          </cell>
          <cell r="D433">
            <v>5</v>
          </cell>
          <cell r="E433">
            <v>43.5</v>
          </cell>
          <cell r="F433">
            <v>0.05</v>
          </cell>
          <cell r="G433">
            <v>4.9000000000000004</v>
          </cell>
          <cell r="H433">
            <v>0</v>
          </cell>
          <cell r="I433">
            <v>0.03</v>
          </cell>
          <cell r="J433">
            <v>0.15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B434" t="str">
            <v>Ikan Teri Goreng Balado</v>
          </cell>
          <cell r="E434">
            <v>171</v>
          </cell>
          <cell r="F434">
            <v>25.1</v>
          </cell>
          <cell r="G434">
            <v>8.5500000000000007</v>
          </cell>
          <cell r="H434">
            <v>0</v>
          </cell>
          <cell r="I434">
            <v>12.455</v>
          </cell>
          <cell r="J434">
            <v>1785.9</v>
          </cell>
          <cell r="K434">
            <v>1125</v>
          </cell>
          <cell r="L434">
            <v>17.55</v>
          </cell>
          <cell r="M434">
            <v>157.5</v>
          </cell>
          <cell r="N434">
            <v>0.75</v>
          </cell>
          <cell r="O434">
            <v>0</v>
          </cell>
          <cell r="P434">
            <v>0</v>
          </cell>
          <cell r="Q434">
            <v>0</v>
          </cell>
        </row>
        <row r="435">
          <cell r="B435" t="str">
            <v xml:space="preserve"> Bandeng Goreng</v>
          </cell>
          <cell r="C435" t="str">
            <v>Bandeng</v>
          </cell>
          <cell r="D435">
            <v>100</v>
          </cell>
          <cell r="E435">
            <v>103.2</v>
          </cell>
          <cell r="F435">
            <v>16</v>
          </cell>
          <cell r="G435">
            <v>3.84</v>
          </cell>
          <cell r="H435">
            <v>0</v>
          </cell>
          <cell r="I435">
            <v>59.2</v>
          </cell>
          <cell r="J435">
            <v>16</v>
          </cell>
          <cell r="K435">
            <v>120</v>
          </cell>
          <cell r="L435">
            <v>1.6</v>
          </cell>
          <cell r="M435">
            <v>120</v>
          </cell>
          <cell r="N435">
            <v>0.04</v>
          </cell>
          <cell r="O435">
            <v>0</v>
          </cell>
          <cell r="P435">
            <v>440</v>
          </cell>
          <cell r="Q435">
            <v>0</v>
          </cell>
        </row>
        <row r="436">
          <cell r="C436" t="str">
            <v>Minyak</v>
          </cell>
          <cell r="D436">
            <v>5</v>
          </cell>
          <cell r="E436">
            <v>43.5</v>
          </cell>
          <cell r="F436">
            <v>0.05</v>
          </cell>
          <cell r="G436">
            <v>4.9000000000000004</v>
          </cell>
          <cell r="H436">
            <v>0</v>
          </cell>
          <cell r="I436">
            <v>0.03</v>
          </cell>
          <cell r="J436">
            <v>0.15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B437" t="str">
            <v>Bandeng Goreng</v>
          </cell>
          <cell r="E437">
            <v>146.69999999999999</v>
          </cell>
          <cell r="F437">
            <v>16.05</v>
          </cell>
          <cell r="G437">
            <v>8.74</v>
          </cell>
          <cell r="H437">
            <v>0</v>
          </cell>
          <cell r="I437">
            <v>59.230000000000004</v>
          </cell>
          <cell r="J437">
            <v>16.149999999999999</v>
          </cell>
          <cell r="K437">
            <v>120</v>
          </cell>
          <cell r="L437">
            <v>1.6</v>
          </cell>
          <cell r="M437">
            <v>120</v>
          </cell>
          <cell r="N437">
            <v>0.04</v>
          </cell>
          <cell r="O437">
            <v>0</v>
          </cell>
          <cell r="P437">
            <v>440</v>
          </cell>
          <cell r="Q437">
            <v>0</v>
          </cell>
        </row>
        <row r="438">
          <cell r="B438" t="str">
            <v xml:space="preserve"> Pecel lele</v>
          </cell>
          <cell r="C438" t="str">
            <v>Ikan segar</v>
          </cell>
          <cell r="D438">
            <v>100</v>
          </cell>
          <cell r="E438">
            <v>72.319999999999993</v>
          </cell>
          <cell r="F438">
            <v>10.88</v>
          </cell>
          <cell r="G438">
            <v>2.88</v>
          </cell>
          <cell r="H438">
            <v>0</v>
          </cell>
          <cell r="I438">
            <v>48.64</v>
          </cell>
          <cell r="J438">
            <v>12.8</v>
          </cell>
          <cell r="K438">
            <v>128</v>
          </cell>
          <cell r="L438">
            <v>0.64</v>
          </cell>
          <cell r="M438">
            <v>96</v>
          </cell>
          <cell r="N438">
            <v>3.2000000000000001E-2</v>
          </cell>
          <cell r="O438">
            <v>0</v>
          </cell>
          <cell r="P438">
            <v>768</v>
          </cell>
          <cell r="Q438">
            <v>0</v>
          </cell>
        </row>
        <row r="439">
          <cell r="C439" t="str">
            <v>Minyak</v>
          </cell>
          <cell r="D439">
            <v>5</v>
          </cell>
          <cell r="E439">
            <v>43.5</v>
          </cell>
          <cell r="F439">
            <v>0.05</v>
          </cell>
          <cell r="G439">
            <v>4.9000000000000004</v>
          </cell>
          <cell r="H439">
            <v>0</v>
          </cell>
          <cell r="I439">
            <v>0.03</v>
          </cell>
          <cell r="J439">
            <v>0.15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B440" t="str">
            <v>Pecel lele</v>
          </cell>
          <cell r="E440">
            <v>115.82</v>
          </cell>
          <cell r="F440">
            <v>10.93</v>
          </cell>
          <cell r="G440">
            <v>7.78</v>
          </cell>
          <cell r="H440">
            <v>0</v>
          </cell>
          <cell r="I440">
            <v>48.67</v>
          </cell>
          <cell r="J440">
            <v>12.95</v>
          </cell>
          <cell r="K440">
            <v>128</v>
          </cell>
          <cell r="L440">
            <v>0.64</v>
          </cell>
          <cell r="M440">
            <v>96</v>
          </cell>
          <cell r="N440">
            <v>3.2000000000000001E-2</v>
          </cell>
          <cell r="O440">
            <v>0</v>
          </cell>
          <cell r="P440">
            <v>768</v>
          </cell>
          <cell r="Q440">
            <v>0</v>
          </cell>
        </row>
        <row r="441">
          <cell r="B441" t="str">
            <v xml:space="preserve"> Ikan Asin Masak Pedas</v>
          </cell>
          <cell r="C441" t="str">
            <v xml:space="preserve">Ikan Asin </v>
          </cell>
          <cell r="D441">
            <v>50</v>
          </cell>
          <cell r="E441">
            <v>67.55</v>
          </cell>
          <cell r="F441">
            <v>14.7</v>
          </cell>
          <cell r="G441">
            <v>0.52500000000000002</v>
          </cell>
          <cell r="H441">
            <v>0</v>
          </cell>
          <cell r="I441">
            <v>14</v>
          </cell>
          <cell r="J441">
            <v>70</v>
          </cell>
          <cell r="K441">
            <v>105</v>
          </cell>
          <cell r="L441">
            <v>0.875</v>
          </cell>
          <cell r="M441">
            <v>0</v>
          </cell>
          <cell r="N441">
            <v>3.5000000000000003E-2</v>
          </cell>
          <cell r="O441">
            <v>0</v>
          </cell>
        </row>
        <row r="442">
          <cell r="C442" t="str">
            <v>Minyak</v>
          </cell>
          <cell r="D442">
            <v>5</v>
          </cell>
          <cell r="E442">
            <v>43.5</v>
          </cell>
          <cell r="F442">
            <v>0.05</v>
          </cell>
          <cell r="G442">
            <v>4.9000000000000004</v>
          </cell>
          <cell r="H442">
            <v>0</v>
          </cell>
          <cell r="I442">
            <v>0.03</v>
          </cell>
          <cell r="J442">
            <v>0.15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B443" t="str">
            <v>Ikan Asin Masak Pedas</v>
          </cell>
          <cell r="E443">
            <v>111.05</v>
          </cell>
          <cell r="F443">
            <v>14.75</v>
          </cell>
          <cell r="G443">
            <v>5.4249999999999998</v>
          </cell>
          <cell r="H443">
            <v>0</v>
          </cell>
          <cell r="I443">
            <v>14.03</v>
          </cell>
          <cell r="J443">
            <v>70.150000000000006</v>
          </cell>
          <cell r="K443">
            <v>105</v>
          </cell>
          <cell r="L443">
            <v>0.875</v>
          </cell>
          <cell r="M443">
            <v>0</v>
          </cell>
          <cell r="N443">
            <v>3.5000000000000003E-2</v>
          </cell>
          <cell r="O443">
            <v>0</v>
          </cell>
        </row>
        <row r="444">
          <cell r="B444" t="str">
            <v xml:space="preserve"> Ikan bb Balado</v>
          </cell>
          <cell r="C444" t="str">
            <v>Ikan segar</v>
          </cell>
          <cell r="D444">
            <v>100</v>
          </cell>
          <cell r="E444">
            <v>72.319999999999993</v>
          </cell>
          <cell r="F444">
            <v>10.88</v>
          </cell>
          <cell r="G444">
            <v>2.88</v>
          </cell>
          <cell r="H444">
            <v>0</v>
          </cell>
          <cell r="I444">
            <v>48.64</v>
          </cell>
          <cell r="J444">
            <v>12.8</v>
          </cell>
          <cell r="K444">
            <v>128</v>
          </cell>
          <cell r="L444">
            <v>0.64</v>
          </cell>
          <cell r="M444">
            <v>96</v>
          </cell>
          <cell r="N444">
            <v>3.2000000000000001E-2</v>
          </cell>
          <cell r="O444">
            <v>0</v>
          </cell>
          <cell r="P444">
            <v>768</v>
          </cell>
          <cell r="Q444">
            <v>0</v>
          </cell>
        </row>
        <row r="445">
          <cell r="C445" t="str">
            <v>Minyak</v>
          </cell>
          <cell r="D445">
            <v>5</v>
          </cell>
          <cell r="E445">
            <v>43.5</v>
          </cell>
          <cell r="F445">
            <v>0.05</v>
          </cell>
          <cell r="G445">
            <v>4.9000000000000004</v>
          </cell>
          <cell r="H445">
            <v>0</v>
          </cell>
          <cell r="I445">
            <v>0.03</v>
          </cell>
          <cell r="J445">
            <v>0.15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B446" t="str">
            <v>Ikan bb Balado</v>
          </cell>
          <cell r="E446">
            <v>115.82</v>
          </cell>
          <cell r="F446">
            <v>10.93</v>
          </cell>
          <cell r="G446">
            <v>7.78</v>
          </cell>
          <cell r="H446">
            <v>0</v>
          </cell>
          <cell r="I446">
            <v>48.67</v>
          </cell>
          <cell r="J446">
            <v>12.95</v>
          </cell>
          <cell r="K446">
            <v>128</v>
          </cell>
          <cell r="L446">
            <v>0.64</v>
          </cell>
          <cell r="M446">
            <v>96</v>
          </cell>
          <cell r="N446">
            <v>3.2000000000000001E-2</v>
          </cell>
          <cell r="O446">
            <v>0</v>
          </cell>
          <cell r="P446">
            <v>768</v>
          </cell>
          <cell r="Q446">
            <v>0</v>
          </cell>
        </row>
        <row r="447">
          <cell r="B447" t="str">
            <v xml:space="preserve"> Bawal Goreng</v>
          </cell>
          <cell r="C447" t="str">
            <v>Bawal</v>
          </cell>
          <cell r="D447">
            <v>100</v>
          </cell>
          <cell r="E447">
            <v>158.4</v>
          </cell>
          <cell r="F447">
            <v>15.2</v>
          </cell>
          <cell r="G447">
            <v>10.4</v>
          </cell>
          <cell r="H447">
            <v>0</v>
          </cell>
          <cell r="I447">
            <v>52.8</v>
          </cell>
          <cell r="J447">
            <v>38.4</v>
          </cell>
          <cell r="K447">
            <v>120</v>
          </cell>
          <cell r="L447">
            <v>0.32</v>
          </cell>
          <cell r="M447">
            <v>120</v>
          </cell>
          <cell r="N447">
            <v>0.08</v>
          </cell>
          <cell r="O447">
            <v>0</v>
          </cell>
        </row>
        <row r="448">
          <cell r="C448" t="str">
            <v>Minyak</v>
          </cell>
          <cell r="D448">
            <v>5</v>
          </cell>
          <cell r="E448">
            <v>43.5</v>
          </cell>
          <cell r="F448">
            <v>0.05</v>
          </cell>
          <cell r="G448">
            <v>4.9000000000000004</v>
          </cell>
          <cell r="H448">
            <v>0</v>
          </cell>
          <cell r="I448">
            <v>0.03</v>
          </cell>
          <cell r="J448">
            <v>0.15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B449" t="str">
            <v>Bawal Goreng</v>
          </cell>
          <cell r="E449">
            <v>201.9</v>
          </cell>
          <cell r="F449">
            <v>15.25</v>
          </cell>
          <cell r="G449">
            <v>15.3</v>
          </cell>
          <cell r="H449">
            <v>0</v>
          </cell>
          <cell r="I449">
            <v>52.83</v>
          </cell>
          <cell r="J449">
            <v>38.549999999999997</v>
          </cell>
          <cell r="K449">
            <v>120</v>
          </cell>
          <cell r="L449">
            <v>0.32</v>
          </cell>
          <cell r="M449">
            <v>120</v>
          </cell>
          <cell r="N449">
            <v>0.08</v>
          </cell>
          <cell r="O449">
            <v>0</v>
          </cell>
          <cell r="P449">
            <v>0</v>
          </cell>
          <cell r="Q449">
            <v>0</v>
          </cell>
        </row>
        <row r="450">
          <cell r="B450" t="str">
            <v xml:space="preserve"> Ikan Nila Goreng</v>
          </cell>
          <cell r="C450" t="str">
            <v>Ikan segar</v>
          </cell>
          <cell r="D450">
            <v>100</v>
          </cell>
          <cell r="E450">
            <v>72.319999999999993</v>
          </cell>
          <cell r="F450">
            <v>10.88</v>
          </cell>
          <cell r="G450">
            <v>2.88</v>
          </cell>
          <cell r="H450">
            <v>0</v>
          </cell>
          <cell r="I450">
            <v>48.64</v>
          </cell>
          <cell r="J450">
            <v>12.8</v>
          </cell>
          <cell r="K450">
            <v>128</v>
          </cell>
          <cell r="L450">
            <v>0.64</v>
          </cell>
          <cell r="M450">
            <v>96</v>
          </cell>
          <cell r="N450">
            <v>3.2000000000000001E-2</v>
          </cell>
          <cell r="O450">
            <v>0</v>
          </cell>
          <cell r="P450">
            <v>768</v>
          </cell>
          <cell r="Q450">
            <v>0</v>
          </cell>
        </row>
        <row r="451">
          <cell r="C451" t="str">
            <v>Minyak</v>
          </cell>
          <cell r="D451">
            <v>5</v>
          </cell>
          <cell r="E451">
            <v>43.5</v>
          </cell>
          <cell r="F451">
            <v>0.05</v>
          </cell>
          <cell r="G451">
            <v>4.9000000000000004</v>
          </cell>
          <cell r="H451">
            <v>0</v>
          </cell>
          <cell r="I451">
            <v>0.03</v>
          </cell>
          <cell r="J451">
            <v>0.15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B452" t="str">
            <v>Ikan Nila Goreng</v>
          </cell>
          <cell r="E452">
            <v>115.82</v>
          </cell>
          <cell r="F452">
            <v>10.930000000000001</v>
          </cell>
          <cell r="G452">
            <v>7.78</v>
          </cell>
          <cell r="H452">
            <v>0</v>
          </cell>
          <cell r="I452">
            <v>48.67</v>
          </cell>
          <cell r="J452">
            <v>12.950000000000001</v>
          </cell>
          <cell r="K452">
            <v>128</v>
          </cell>
          <cell r="L452">
            <v>0.64</v>
          </cell>
          <cell r="M452">
            <v>96</v>
          </cell>
          <cell r="N452">
            <v>3.2000000000000001E-2</v>
          </cell>
          <cell r="O452">
            <v>0</v>
          </cell>
          <cell r="P452">
            <v>768</v>
          </cell>
          <cell r="Q452">
            <v>0</v>
          </cell>
        </row>
        <row r="453">
          <cell r="B453" t="str">
            <v xml:space="preserve"> Ikan Goreng Tepung</v>
          </cell>
          <cell r="C453" t="str">
            <v>Ikan segar</v>
          </cell>
          <cell r="D453">
            <v>100</v>
          </cell>
          <cell r="E453">
            <v>72.319999999999993</v>
          </cell>
          <cell r="F453">
            <v>10.88</v>
          </cell>
          <cell r="G453">
            <v>2.88</v>
          </cell>
          <cell r="H453">
            <v>0</v>
          </cell>
          <cell r="I453">
            <v>48.64</v>
          </cell>
          <cell r="J453">
            <v>12.8</v>
          </cell>
          <cell r="K453">
            <v>128</v>
          </cell>
          <cell r="L453">
            <v>0.64</v>
          </cell>
          <cell r="M453">
            <v>96</v>
          </cell>
          <cell r="N453">
            <v>3.2000000000000001E-2</v>
          </cell>
          <cell r="O453">
            <v>0</v>
          </cell>
          <cell r="P453">
            <v>768</v>
          </cell>
          <cell r="Q453">
            <v>0</v>
          </cell>
        </row>
        <row r="454">
          <cell r="C454" t="str">
            <v>Minyak</v>
          </cell>
          <cell r="D454">
            <v>5</v>
          </cell>
          <cell r="E454">
            <v>43.5</v>
          </cell>
          <cell r="F454">
            <v>0.05</v>
          </cell>
          <cell r="G454">
            <v>4.9000000000000004</v>
          </cell>
          <cell r="H454">
            <v>0</v>
          </cell>
          <cell r="I454">
            <v>0.03</v>
          </cell>
          <cell r="J454">
            <v>0.15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C455" t="str">
            <v>Terigu</v>
          </cell>
          <cell r="D455">
            <v>10</v>
          </cell>
          <cell r="E455">
            <v>36.5</v>
          </cell>
          <cell r="F455">
            <v>0.89</v>
          </cell>
          <cell r="G455">
            <v>0.13</v>
          </cell>
          <cell r="H455">
            <v>7.73</v>
          </cell>
          <cell r="I455">
            <v>1.2</v>
          </cell>
          <cell r="J455">
            <v>1.6</v>
          </cell>
          <cell r="K455">
            <v>10.6</v>
          </cell>
          <cell r="L455">
            <v>0.12</v>
          </cell>
          <cell r="M455">
            <v>0</v>
          </cell>
          <cell r="N455">
            <v>1.2E-2</v>
          </cell>
          <cell r="O455">
            <v>0</v>
          </cell>
        </row>
        <row r="456">
          <cell r="B456" t="str">
            <v>Ikan Goreng Tepung</v>
          </cell>
          <cell r="E456">
            <v>152.32</v>
          </cell>
          <cell r="F456">
            <v>11.820000000000002</v>
          </cell>
          <cell r="G456">
            <v>7.91</v>
          </cell>
          <cell r="H456">
            <v>7.73</v>
          </cell>
          <cell r="I456">
            <v>49.870000000000005</v>
          </cell>
          <cell r="J456">
            <v>14.55</v>
          </cell>
          <cell r="K456">
            <v>138.6</v>
          </cell>
          <cell r="L456">
            <v>0.76</v>
          </cell>
          <cell r="M456">
            <v>96</v>
          </cell>
          <cell r="N456">
            <v>4.3999999999999997E-2</v>
          </cell>
          <cell r="O456">
            <v>0</v>
          </cell>
          <cell r="P456">
            <v>768</v>
          </cell>
          <cell r="Q456">
            <v>0</v>
          </cell>
        </row>
        <row r="457">
          <cell r="B457" t="str">
            <v xml:space="preserve"> Cumi Saos Tiram</v>
          </cell>
          <cell r="C457" t="str">
            <v>Cumi</v>
          </cell>
          <cell r="D457">
            <v>100</v>
          </cell>
          <cell r="E457">
            <v>635</v>
          </cell>
          <cell r="F457">
            <v>10.7</v>
          </cell>
          <cell r="G457">
            <v>53</v>
          </cell>
          <cell r="H457">
            <v>28.9</v>
          </cell>
          <cell r="I457">
            <v>3.1</v>
          </cell>
          <cell r="J457">
            <v>78</v>
          </cell>
          <cell r="K457">
            <v>384</v>
          </cell>
          <cell r="L457">
            <v>6.7</v>
          </cell>
          <cell r="M457">
            <v>9</v>
          </cell>
          <cell r="N457">
            <v>7.0000000000000007E-2</v>
          </cell>
          <cell r="O457">
            <v>0</v>
          </cell>
          <cell r="P457">
            <v>11700</v>
          </cell>
          <cell r="Q457">
            <v>0</v>
          </cell>
        </row>
        <row r="458">
          <cell r="C458" t="str">
            <v>Minyak</v>
          </cell>
          <cell r="D458">
            <v>5</v>
          </cell>
          <cell r="E458">
            <v>43.5</v>
          </cell>
          <cell r="F458">
            <v>0.05</v>
          </cell>
          <cell r="G458">
            <v>4.9000000000000004</v>
          </cell>
          <cell r="H458">
            <v>0</v>
          </cell>
          <cell r="I458">
            <v>0.03</v>
          </cell>
          <cell r="J458">
            <v>0.15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Cumi Saos Tiram</v>
          </cell>
          <cell r="E459">
            <v>678.5</v>
          </cell>
          <cell r="F459">
            <v>10.75</v>
          </cell>
          <cell r="G459">
            <v>57.9</v>
          </cell>
          <cell r="H459">
            <v>28.9</v>
          </cell>
          <cell r="I459">
            <v>3.13</v>
          </cell>
          <cell r="J459">
            <v>78.150000000000006</v>
          </cell>
          <cell r="K459">
            <v>384</v>
          </cell>
          <cell r="L459">
            <v>6.7</v>
          </cell>
          <cell r="M459">
            <v>9</v>
          </cell>
          <cell r="N459">
            <v>7.0000000000000007E-2</v>
          </cell>
          <cell r="O459">
            <v>0</v>
          </cell>
          <cell r="P459">
            <v>11700</v>
          </cell>
          <cell r="Q459">
            <v>0</v>
          </cell>
        </row>
        <row r="460">
          <cell r="B460" t="str">
            <v>Ikan Pindang Serani</v>
          </cell>
          <cell r="C460" t="str">
            <v>Ikan segar</v>
          </cell>
          <cell r="D460">
            <v>100</v>
          </cell>
          <cell r="E460">
            <v>72.319999999999993</v>
          </cell>
          <cell r="F460">
            <v>10.88</v>
          </cell>
          <cell r="G460">
            <v>2.88</v>
          </cell>
          <cell r="H460">
            <v>0</v>
          </cell>
          <cell r="I460">
            <v>48.64</v>
          </cell>
          <cell r="J460">
            <v>12.8</v>
          </cell>
          <cell r="K460">
            <v>128</v>
          </cell>
          <cell r="L460">
            <v>0.64</v>
          </cell>
          <cell r="M460">
            <v>96</v>
          </cell>
          <cell r="N460">
            <v>3.2000000000000001E-2</v>
          </cell>
          <cell r="O460">
            <v>0</v>
          </cell>
          <cell r="P460">
            <v>768</v>
          </cell>
          <cell r="Q460">
            <v>0</v>
          </cell>
        </row>
        <row r="461">
          <cell r="B461" t="str">
            <v xml:space="preserve"> Cumi-Cumi Goreng</v>
          </cell>
          <cell r="C461" t="str">
            <v>Cumi</v>
          </cell>
          <cell r="D461">
            <v>100</v>
          </cell>
          <cell r="E461">
            <v>635</v>
          </cell>
          <cell r="F461">
            <v>10.7</v>
          </cell>
          <cell r="G461">
            <v>53</v>
          </cell>
          <cell r="H461">
            <v>28.9</v>
          </cell>
          <cell r="I461">
            <v>3.1</v>
          </cell>
          <cell r="J461">
            <v>78</v>
          </cell>
          <cell r="K461">
            <v>384</v>
          </cell>
          <cell r="L461">
            <v>6.7</v>
          </cell>
          <cell r="M461">
            <v>9</v>
          </cell>
          <cell r="N461">
            <v>7.0000000000000007E-2</v>
          </cell>
          <cell r="O461">
            <v>0</v>
          </cell>
          <cell r="P461">
            <v>11700</v>
          </cell>
          <cell r="Q461">
            <v>0</v>
          </cell>
        </row>
        <row r="462">
          <cell r="C462" t="str">
            <v>Minyak</v>
          </cell>
          <cell r="D462">
            <v>5</v>
          </cell>
          <cell r="E462">
            <v>43.5</v>
          </cell>
          <cell r="F462">
            <v>0.05</v>
          </cell>
          <cell r="G462">
            <v>4.9000000000000004</v>
          </cell>
          <cell r="H462">
            <v>0</v>
          </cell>
          <cell r="I462">
            <v>0.03</v>
          </cell>
          <cell r="J462">
            <v>0.15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</row>
        <row r="463">
          <cell r="B463" t="str">
            <v>Cumi-Cumi Goreng</v>
          </cell>
          <cell r="E463">
            <v>678.5</v>
          </cell>
          <cell r="F463">
            <v>10.75</v>
          </cell>
          <cell r="G463">
            <v>57.9</v>
          </cell>
          <cell r="H463">
            <v>28.9</v>
          </cell>
          <cell r="I463">
            <v>3.13</v>
          </cell>
          <cell r="J463">
            <v>78.150000000000006</v>
          </cell>
          <cell r="K463">
            <v>384</v>
          </cell>
          <cell r="L463">
            <v>6.7</v>
          </cell>
          <cell r="M463">
            <v>9</v>
          </cell>
          <cell r="N463">
            <v>7.0000000000000007E-2</v>
          </cell>
          <cell r="O463">
            <v>0</v>
          </cell>
          <cell r="P463">
            <v>11700</v>
          </cell>
          <cell r="Q463">
            <v>0</v>
          </cell>
        </row>
        <row r="464">
          <cell r="B464" t="str">
            <v xml:space="preserve"> Gulai Ikan Asin</v>
          </cell>
          <cell r="C464" t="str">
            <v>Ikan Asin</v>
          </cell>
          <cell r="D464">
            <v>50</v>
          </cell>
          <cell r="E464">
            <v>67.55</v>
          </cell>
          <cell r="F464">
            <v>14.7</v>
          </cell>
          <cell r="G464">
            <v>0.52500000000000002</v>
          </cell>
          <cell r="H464">
            <v>0</v>
          </cell>
          <cell r="I464">
            <v>14</v>
          </cell>
          <cell r="J464">
            <v>70</v>
          </cell>
          <cell r="K464">
            <v>105</v>
          </cell>
          <cell r="L464">
            <v>0.875</v>
          </cell>
          <cell r="M464">
            <v>0</v>
          </cell>
          <cell r="N464">
            <v>3.5000000000000003E-2</v>
          </cell>
          <cell r="O464">
            <v>0</v>
          </cell>
        </row>
        <row r="465">
          <cell r="C465" t="str">
            <v>Santan</v>
          </cell>
          <cell r="D465">
            <v>10</v>
          </cell>
          <cell r="E465">
            <v>32.4</v>
          </cell>
          <cell r="F465">
            <v>0.42</v>
          </cell>
          <cell r="G465">
            <v>3.43</v>
          </cell>
          <cell r="H465">
            <v>0.56000000000000005</v>
          </cell>
          <cell r="I465">
            <v>5.49</v>
          </cell>
          <cell r="J465">
            <v>1.4</v>
          </cell>
          <cell r="K465">
            <v>4.5</v>
          </cell>
          <cell r="L465">
            <v>0.19</v>
          </cell>
          <cell r="M465">
            <v>0</v>
          </cell>
          <cell r="N465">
            <v>2E-3</v>
          </cell>
          <cell r="O465">
            <v>0.2</v>
          </cell>
          <cell r="P465">
            <v>185</v>
          </cell>
          <cell r="Q465">
            <v>0</v>
          </cell>
        </row>
        <row r="466">
          <cell r="B466" t="str">
            <v>Gulai Ikan Asin</v>
          </cell>
          <cell r="E466">
            <v>99.95</v>
          </cell>
          <cell r="F466">
            <v>15.12</v>
          </cell>
          <cell r="G466">
            <v>3.9550000000000001</v>
          </cell>
          <cell r="H466">
            <v>0.56000000000000005</v>
          </cell>
          <cell r="I466">
            <v>19.489999999999998</v>
          </cell>
          <cell r="J466">
            <v>71.400000000000006</v>
          </cell>
          <cell r="K466">
            <v>109.5</v>
          </cell>
          <cell r="L466">
            <v>1.0649999999999999</v>
          </cell>
          <cell r="M466">
            <v>0</v>
          </cell>
          <cell r="N466">
            <v>3.7000000000000005E-2</v>
          </cell>
          <cell r="O466">
            <v>0.2</v>
          </cell>
          <cell r="P466">
            <v>185</v>
          </cell>
          <cell r="Q466">
            <v>0</v>
          </cell>
        </row>
        <row r="467">
          <cell r="B467" t="str">
            <v xml:space="preserve"> Bawal Bakar</v>
          </cell>
          <cell r="C467" t="str">
            <v>Bawal</v>
          </cell>
          <cell r="D467">
            <v>100</v>
          </cell>
          <cell r="E467">
            <v>76.8</v>
          </cell>
          <cell r="F467">
            <v>15.2</v>
          </cell>
          <cell r="G467">
            <v>1.36</v>
          </cell>
          <cell r="H467">
            <v>0</v>
          </cell>
          <cell r="I467">
            <v>62.4</v>
          </cell>
          <cell r="J467">
            <v>16</v>
          </cell>
          <cell r="K467">
            <v>120</v>
          </cell>
          <cell r="L467">
            <v>1.6</v>
          </cell>
          <cell r="M467">
            <v>120</v>
          </cell>
          <cell r="N467">
            <v>0.04</v>
          </cell>
          <cell r="O467">
            <v>0</v>
          </cell>
        </row>
        <row r="468">
          <cell r="C468" t="str">
            <v>Kecap</v>
          </cell>
          <cell r="D468">
            <v>25</v>
          </cell>
          <cell r="E468">
            <v>11.5</v>
          </cell>
          <cell r="F468">
            <v>1.425</v>
          </cell>
          <cell r="G468">
            <v>0.32500000000000001</v>
          </cell>
          <cell r="H468">
            <v>2.25</v>
          </cell>
          <cell r="I468">
            <v>15.75</v>
          </cell>
          <cell r="J468">
            <v>30.75</v>
          </cell>
          <cell r="K468">
            <v>24</v>
          </cell>
          <cell r="L468">
            <v>1.425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</row>
        <row r="469">
          <cell r="B469" t="str">
            <v>Bawal Bakar</v>
          </cell>
          <cell r="E469">
            <v>88.3</v>
          </cell>
          <cell r="F469">
            <v>16.625</v>
          </cell>
          <cell r="G469">
            <v>1.6850000000000001</v>
          </cell>
          <cell r="H469">
            <v>2.25</v>
          </cell>
          <cell r="I469">
            <v>78.150000000000006</v>
          </cell>
          <cell r="J469">
            <v>46.75</v>
          </cell>
          <cell r="K469">
            <v>144</v>
          </cell>
          <cell r="L469">
            <v>3.0250000000000004</v>
          </cell>
          <cell r="M469">
            <v>120</v>
          </cell>
          <cell r="N469">
            <v>0.04</v>
          </cell>
          <cell r="O469">
            <v>0</v>
          </cell>
        </row>
        <row r="470">
          <cell r="B470" t="str">
            <v xml:space="preserve"> Layang Goreng</v>
          </cell>
          <cell r="C470" t="str">
            <v>Layang</v>
          </cell>
          <cell r="D470">
            <v>100</v>
          </cell>
          <cell r="E470">
            <v>87.2</v>
          </cell>
          <cell r="F470">
            <v>17.600000000000001</v>
          </cell>
          <cell r="G470">
            <v>1.36</v>
          </cell>
          <cell r="H470">
            <v>0</v>
          </cell>
          <cell r="I470">
            <v>59.2</v>
          </cell>
          <cell r="J470">
            <v>40</v>
          </cell>
          <cell r="K470">
            <v>120</v>
          </cell>
          <cell r="L470">
            <v>1.6</v>
          </cell>
          <cell r="M470">
            <v>120</v>
          </cell>
          <cell r="N470">
            <v>0.04</v>
          </cell>
          <cell r="O470">
            <v>0</v>
          </cell>
        </row>
        <row r="471">
          <cell r="C471" t="str">
            <v>Minyak</v>
          </cell>
          <cell r="D471">
            <v>5</v>
          </cell>
          <cell r="E471">
            <v>43.5</v>
          </cell>
          <cell r="F471">
            <v>0.05</v>
          </cell>
          <cell r="G471">
            <v>4.9000000000000004</v>
          </cell>
          <cell r="H471">
            <v>0</v>
          </cell>
          <cell r="I471">
            <v>0.03</v>
          </cell>
          <cell r="J471">
            <v>0.15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Layang Goreng</v>
          </cell>
          <cell r="E472">
            <v>130.69999999999999</v>
          </cell>
          <cell r="F472">
            <v>17.650000000000002</v>
          </cell>
          <cell r="G472">
            <v>6.2600000000000007</v>
          </cell>
          <cell r="H472">
            <v>0</v>
          </cell>
          <cell r="I472">
            <v>59.230000000000004</v>
          </cell>
          <cell r="J472">
            <v>40.15</v>
          </cell>
          <cell r="K472">
            <v>120</v>
          </cell>
          <cell r="L472">
            <v>1.6</v>
          </cell>
          <cell r="M472">
            <v>120</v>
          </cell>
          <cell r="N472">
            <v>0.04</v>
          </cell>
          <cell r="O472">
            <v>0</v>
          </cell>
        </row>
        <row r="473">
          <cell r="B473" t="str">
            <v xml:space="preserve"> Kakap Woku</v>
          </cell>
          <cell r="C473" t="str">
            <v>Kakap</v>
          </cell>
          <cell r="D473">
            <v>100</v>
          </cell>
          <cell r="E473">
            <v>73.599999999999994</v>
          </cell>
          <cell r="F473">
            <v>16</v>
          </cell>
          <cell r="G473">
            <v>0.56000000000000005</v>
          </cell>
          <cell r="H473">
            <v>0</v>
          </cell>
          <cell r="I473">
            <v>61.6</v>
          </cell>
          <cell r="J473">
            <v>16</v>
          </cell>
          <cell r="K473">
            <v>160</v>
          </cell>
          <cell r="L473">
            <v>0.8</v>
          </cell>
          <cell r="M473">
            <v>24</v>
          </cell>
          <cell r="N473">
            <v>0.04</v>
          </cell>
          <cell r="O473">
            <v>0</v>
          </cell>
          <cell r="P473">
            <v>960</v>
          </cell>
          <cell r="Q473">
            <v>0</v>
          </cell>
        </row>
        <row r="474">
          <cell r="C474" t="str">
            <v>Tomat</v>
          </cell>
          <cell r="D474">
            <v>25</v>
          </cell>
          <cell r="E474">
            <v>4.75</v>
          </cell>
          <cell r="F474">
            <v>0.23749999999999999</v>
          </cell>
          <cell r="G474">
            <v>7.1249999999999994E-2</v>
          </cell>
          <cell r="H474">
            <v>0.99750000000000005</v>
          </cell>
          <cell r="I474">
            <v>2.2324999999999999</v>
          </cell>
          <cell r="J474">
            <v>1.1875</v>
          </cell>
          <cell r="K474">
            <v>6.4124999999999996</v>
          </cell>
          <cell r="L474">
            <v>0.11874999999999999</v>
          </cell>
          <cell r="M474">
            <v>356.25</v>
          </cell>
          <cell r="N474">
            <v>1.4249999999999999E-2</v>
          </cell>
          <cell r="O474">
            <v>9.5</v>
          </cell>
          <cell r="P474">
            <v>0</v>
          </cell>
          <cell r="Q474">
            <v>0.23749999999999999</v>
          </cell>
        </row>
        <row r="475">
          <cell r="B475" t="str">
            <v>Kakap Woku</v>
          </cell>
          <cell r="E475">
            <v>78.349999999999994</v>
          </cell>
          <cell r="F475">
            <v>16.237500000000001</v>
          </cell>
          <cell r="G475">
            <v>0.63125000000000009</v>
          </cell>
          <cell r="H475">
            <v>0.99750000000000005</v>
          </cell>
          <cell r="I475">
            <v>63.832500000000003</v>
          </cell>
          <cell r="J475">
            <v>17.1875</v>
          </cell>
          <cell r="K475">
            <v>166.41249999999999</v>
          </cell>
          <cell r="L475">
            <v>0.91875000000000007</v>
          </cell>
          <cell r="M475">
            <v>380.25</v>
          </cell>
          <cell r="N475">
            <v>5.425E-2</v>
          </cell>
          <cell r="O475">
            <v>9.5</v>
          </cell>
          <cell r="P475">
            <v>960</v>
          </cell>
          <cell r="Q475">
            <v>0.23749999999999999</v>
          </cell>
        </row>
        <row r="476">
          <cell r="B476" t="str">
            <v xml:space="preserve"> Mujaher Goreng</v>
          </cell>
          <cell r="C476" t="str">
            <v>Ikan segar</v>
          </cell>
          <cell r="D476">
            <v>100</v>
          </cell>
          <cell r="E476">
            <v>72.319999999999993</v>
          </cell>
          <cell r="F476">
            <v>10.88</v>
          </cell>
          <cell r="G476">
            <v>2.88</v>
          </cell>
          <cell r="H476">
            <v>0</v>
          </cell>
          <cell r="I476">
            <v>48.64</v>
          </cell>
          <cell r="J476">
            <v>12.8</v>
          </cell>
          <cell r="K476">
            <v>128</v>
          </cell>
          <cell r="L476">
            <v>0.64</v>
          </cell>
          <cell r="M476">
            <v>96</v>
          </cell>
          <cell r="N476">
            <v>3.2000000000000001E-2</v>
          </cell>
          <cell r="O476">
            <v>0</v>
          </cell>
          <cell r="P476">
            <v>768</v>
          </cell>
          <cell r="Q476">
            <v>0</v>
          </cell>
        </row>
        <row r="477">
          <cell r="C477" t="str">
            <v>Minyak</v>
          </cell>
          <cell r="D477">
            <v>5</v>
          </cell>
          <cell r="E477">
            <v>43.5</v>
          </cell>
          <cell r="F477">
            <v>0.05</v>
          </cell>
          <cell r="G477">
            <v>4.9000000000000004</v>
          </cell>
          <cell r="H477">
            <v>0</v>
          </cell>
          <cell r="I477">
            <v>0.03</v>
          </cell>
          <cell r="J477">
            <v>0.15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</row>
        <row r="478">
          <cell r="B478" t="str">
            <v>Mujaher Goreng</v>
          </cell>
          <cell r="E478">
            <v>115.82</v>
          </cell>
          <cell r="F478">
            <v>10.930000000000001</v>
          </cell>
          <cell r="G478">
            <v>7.78</v>
          </cell>
          <cell r="H478">
            <v>0</v>
          </cell>
          <cell r="I478">
            <v>48.67</v>
          </cell>
          <cell r="J478">
            <v>12.950000000000001</v>
          </cell>
          <cell r="K478">
            <v>128</v>
          </cell>
          <cell r="L478">
            <v>0.64</v>
          </cell>
          <cell r="M478">
            <v>96</v>
          </cell>
          <cell r="N478">
            <v>3.2000000000000001E-2</v>
          </cell>
          <cell r="O478">
            <v>0</v>
          </cell>
          <cell r="P478">
            <v>768</v>
          </cell>
          <cell r="Q478">
            <v>0</v>
          </cell>
        </row>
        <row r="479">
          <cell r="B479" t="str">
            <v xml:space="preserve"> Tumis Udang</v>
          </cell>
          <cell r="C479" t="str">
            <v>Udang</v>
          </cell>
          <cell r="D479">
            <v>100</v>
          </cell>
          <cell r="E479">
            <v>61.88</v>
          </cell>
          <cell r="F479">
            <v>14.28</v>
          </cell>
          <cell r="G479">
            <v>0.13600000000000001</v>
          </cell>
          <cell r="H479">
            <v>6.8000000000000005E-2</v>
          </cell>
          <cell r="I479">
            <v>51</v>
          </cell>
          <cell r="J479">
            <v>92.48</v>
          </cell>
          <cell r="K479">
            <v>115.6</v>
          </cell>
          <cell r="L479">
            <v>5.44</v>
          </cell>
          <cell r="M479">
            <v>40.799999999999997</v>
          </cell>
          <cell r="N479">
            <v>6.8000000000000005E-3</v>
          </cell>
          <cell r="O479">
            <v>0</v>
          </cell>
        </row>
        <row r="480">
          <cell r="C480" t="str">
            <v>Minyak</v>
          </cell>
          <cell r="D480">
            <v>5</v>
          </cell>
          <cell r="E480">
            <v>43.5</v>
          </cell>
          <cell r="F480">
            <v>0.05</v>
          </cell>
          <cell r="G480">
            <v>4.9000000000000004</v>
          </cell>
          <cell r="H480">
            <v>0</v>
          </cell>
          <cell r="I480">
            <v>0.03</v>
          </cell>
          <cell r="J480">
            <v>0.15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</row>
        <row r="481">
          <cell r="B481" t="str">
            <v>Tumis Udang</v>
          </cell>
          <cell r="E481">
            <v>105.38</v>
          </cell>
          <cell r="F481">
            <v>14.33</v>
          </cell>
          <cell r="G481">
            <v>5.0360000000000005</v>
          </cell>
          <cell r="H481">
            <v>6.8000000000000005E-2</v>
          </cell>
          <cell r="I481">
            <v>51.03</v>
          </cell>
          <cell r="J481">
            <v>92.63000000000001</v>
          </cell>
          <cell r="K481">
            <v>115.6</v>
          </cell>
          <cell r="L481">
            <v>5.44</v>
          </cell>
          <cell r="M481">
            <v>40.799999999999997</v>
          </cell>
          <cell r="N481">
            <v>6.8000000000000005E-3</v>
          </cell>
          <cell r="O481">
            <v>0</v>
          </cell>
        </row>
        <row r="482">
          <cell r="B482" t="str">
            <v xml:space="preserve"> Nila Goreng</v>
          </cell>
          <cell r="C482" t="str">
            <v>Ikan segar</v>
          </cell>
          <cell r="D482">
            <v>100</v>
          </cell>
          <cell r="E482">
            <v>72.319999999999993</v>
          </cell>
          <cell r="F482">
            <v>10.88</v>
          </cell>
          <cell r="G482">
            <v>2.88</v>
          </cell>
          <cell r="H482">
            <v>0</v>
          </cell>
          <cell r="I482">
            <v>48.64</v>
          </cell>
          <cell r="J482">
            <v>12.8</v>
          </cell>
          <cell r="K482">
            <v>128</v>
          </cell>
          <cell r="L482">
            <v>0.64</v>
          </cell>
          <cell r="M482">
            <v>96</v>
          </cell>
          <cell r="N482">
            <v>3.2000000000000001E-2</v>
          </cell>
          <cell r="O482">
            <v>0</v>
          </cell>
          <cell r="P482">
            <v>768</v>
          </cell>
          <cell r="Q482">
            <v>0</v>
          </cell>
        </row>
        <row r="483">
          <cell r="C483" t="str">
            <v>Minyak</v>
          </cell>
          <cell r="D483">
            <v>5</v>
          </cell>
          <cell r="E483">
            <v>43.5</v>
          </cell>
          <cell r="F483">
            <v>0.05</v>
          </cell>
          <cell r="G483">
            <v>4.9000000000000004</v>
          </cell>
          <cell r="H483">
            <v>0</v>
          </cell>
          <cell r="I483">
            <v>0.03</v>
          </cell>
          <cell r="J483">
            <v>0.15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</row>
        <row r="484">
          <cell r="B484" t="str">
            <v>Nila Goreng</v>
          </cell>
          <cell r="E484">
            <v>115.82</v>
          </cell>
          <cell r="F484">
            <v>10.930000000000001</v>
          </cell>
          <cell r="G484">
            <v>7.78</v>
          </cell>
          <cell r="H484">
            <v>0</v>
          </cell>
          <cell r="I484">
            <v>48.67</v>
          </cell>
          <cell r="J484">
            <v>12.950000000000001</v>
          </cell>
          <cell r="K484">
            <v>128</v>
          </cell>
          <cell r="L484">
            <v>0.64</v>
          </cell>
          <cell r="M484">
            <v>96</v>
          </cell>
          <cell r="N484">
            <v>3.2000000000000001E-2</v>
          </cell>
          <cell r="O484">
            <v>0</v>
          </cell>
          <cell r="P484">
            <v>768</v>
          </cell>
          <cell r="Q484">
            <v>0</v>
          </cell>
        </row>
        <row r="485">
          <cell r="B485" t="str">
            <v xml:space="preserve"> Bawal Cabe Hijau</v>
          </cell>
          <cell r="C485" t="str">
            <v>Bawal</v>
          </cell>
          <cell r="D485">
            <v>100</v>
          </cell>
          <cell r="E485">
            <v>158.4</v>
          </cell>
          <cell r="F485">
            <v>15.2</v>
          </cell>
          <cell r="G485">
            <v>10.4</v>
          </cell>
          <cell r="H485">
            <v>0</v>
          </cell>
          <cell r="I485">
            <v>52.8</v>
          </cell>
          <cell r="J485">
            <v>38.4</v>
          </cell>
          <cell r="K485">
            <v>120</v>
          </cell>
          <cell r="L485">
            <v>0.32</v>
          </cell>
          <cell r="M485">
            <v>120</v>
          </cell>
          <cell r="N485">
            <v>0.08</v>
          </cell>
          <cell r="O485">
            <v>0</v>
          </cell>
        </row>
        <row r="486">
          <cell r="C486" t="str">
            <v>Minyak</v>
          </cell>
          <cell r="D486">
            <v>5</v>
          </cell>
          <cell r="E486">
            <v>43.5</v>
          </cell>
          <cell r="F486">
            <v>0.05</v>
          </cell>
          <cell r="G486">
            <v>4.9000000000000004</v>
          </cell>
          <cell r="H486">
            <v>0</v>
          </cell>
          <cell r="I486">
            <v>0.03</v>
          </cell>
          <cell r="J486">
            <v>0.15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7">
          <cell r="C487" t="str">
            <v>Cabe Hijau</v>
          </cell>
          <cell r="D487">
            <v>10</v>
          </cell>
          <cell r="E487">
            <v>1.8859999999999999</v>
          </cell>
          <cell r="F487">
            <v>5.7399999999999993E-2</v>
          </cell>
          <cell r="G487">
            <v>2.4599999999999997E-2</v>
          </cell>
          <cell r="H487">
            <v>0.4264</v>
          </cell>
          <cell r="I487">
            <v>7.6587999999999994</v>
          </cell>
          <cell r="J487">
            <v>1.1479999999999999</v>
          </cell>
          <cell r="K487">
            <v>1.8859999999999999</v>
          </cell>
          <cell r="L487">
            <v>3.2800000000000003E-2</v>
          </cell>
          <cell r="M487">
            <v>21.32</v>
          </cell>
          <cell r="N487">
            <v>4.1000000000000003E-3</v>
          </cell>
          <cell r="O487">
            <v>6.8879999999999999</v>
          </cell>
        </row>
        <row r="488">
          <cell r="B488" t="str">
            <v>Bawal Cabe Hijau</v>
          </cell>
          <cell r="E488">
            <v>203.786</v>
          </cell>
          <cell r="F488">
            <v>15.307399999999999</v>
          </cell>
          <cell r="G488">
            <v>15.3246</v>
          </cell>
          <cell r="H488">
            <v>0.4264</v>
          </cell>
          <cell r="I488">
            <v>60.488799999999998</v>
          </cell>
          <cell r="J488">
            <v>39.698</v>
          </cell>
          <cell r="K488">
            <v>121.886</v>
          </cell>
          <cell r="L488">
            <v>0.3528</v>
          </cell>
          <cell r="M488">
            <v>141.32</v>
          </cell>
          <cell r="N488">
            <v>8.4100000000000008E-2</v>
          </cell>
          <cell r="O488">
            <v>6.8879999999999999</v>
          </cell>
        </row>
        <row r="489">
          <cell r="B489" t="str">
            <v xml:space="preserve"> Ikan Biji Nangka Goreng</v>
          </cell>
          <cell r="C489" t="str">
            <v>Ikan segar</v>
          </cell>
          <cell r="D489">
            <v>100</v>
          </cell>
          <cell r="E489">
            <v>72.319999999999993</v>
          </cell>
          <cell r="F489">
            <v>10.88</v>
          </cell>
          <cell r="G489">
            <v>2.88</v>
          </cell>
          <cell r="H489">
            <v>0</v>
          </cell>
          <cell r="I489">
            <v>48.64</v>
          </cell>
          <cell r="J489">
            <v>12.8</v>
          </cell>
          <cell r="K489">
            <v>128</v>
          </cell>
          <cell r="L489">
            <v>0.64</v>
          </cell>
          <cell r="M489">
            <v>96</v>
          </cell>
          <cell r="N489">
            <v>3.2000000000000001E-2</v>
          </cell>
          <cell r="O489">
            <v>0</v>
          </cell>
          <cell r="P489">
            <v>768</v>
          </cell>
          <cell r="Q489">
            <v>0</v>
          </cell>
        </row>
        <row r="490">
          <cell r="C490" t="str">
            <v>Minyak</v>
          </cell>
          <cell r="D490">
            <v>5</v>
          </cell>
          <cell r="E490">
            <v>43.5</v>
          </cell>
          <cell r="F490">
            <v>0.05</v>
          </cell>
          <cell r="G490">
            <v>4.9000000000000004</v>
          </cell>
          <cell r="H490">
            <v>0</v>
          </cell>
          <cell r="I490">
            <v>0.03</v>
          </cell>
          <cell r="J490">
            <v>0.15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</row>
        <row r="491">
          <cell r="B491" t="str">
            <v>Ikan Biji Nangka Goreng</v>
          </cell>
          <cell r="E491">
            <v>115.82</v>
          </cell>
          <cell r="F491">
            <v>10.930000000000001</v>
          </cell>
          <cell r="G491">
            <v>7.78</v>
          </cell>
          <cell r="H491">
            <v>0</v>
          </cell>
          <cell r="I491">
            <v>48.67</v>
          </cell>
          <cell r="J491">
            <v>12.950000000000001</v>
          </cell>
          <cell r="K491">
            <v>128</v>
          </cell>
          <cell r="L491">
            <v>0.64</v>
          </cell>
          <cell r="M491">
            <v>96</v>
          </cell>
          <cell r="N491">
            <v>3.2000000000000001E-2</v>
          </cell>
          <cell r="O491">
            <v>0</v>
          </cell>
          <cell r="P491">
            <v>768</v>
          </cell>
          <cell r="Q491">
            <v>0</v>
          </cell>
        </row>
        <row r="492">
          <cell r="B492" t="str">
            <v xml:space="preserve"> Peyek Udang</v>
          </cell>
          <cell r="C492" t="str">
            <v>Udang</v>
          </cell>
          <cell r="D492">
            <v>50</v>
          </cell>
          <cell r="E492">
            <v>30.94</v>
          </cell>
          <cell r="F492">
            <v>7.14</v>
          </cell>
          <cell r="G492">
            <v>6.8000000000000005E-2</v>
          </cell>
          <cell r="H492">
            <v>3.4000000000000002E-2</v>
          </cell>
          <cell r="I492">
            <v>25.5</v>
          </cell>
          <cell r="J492">
            <v>46.24</v>
          </cell>
          <cell r="K492">
            <v>57.8</v>
          </cell>
          <cell r="L492">
            <v>2.72</v>
          </cell>
          <cell r="M492">
            <v>20.399999999999999</v>
          </cell>
          <cell r="N492">
            <v>3.3999999999999998E-3</v>
          </cell>
          <cell r="O492">
            <v>0</v>
          </cell>
        </row>
        <row r="493">
          <cell r="C493" t="str">
            <v>Minyak</v>
          </cell>
          <cell r="D493">
            <v>5</v>
          </cell>
          <cell r="E493">
            <v>43.5</v>
          </cell>
          <cell r="F493">
            <v>0.05</v>
          </cell>
          <cell r="G493">
            <v>4.9000000000000004</v>
          </cell>
          <cell r="H493">
            <v>0</v>
          </cell>
          <cell r="I493">
            <v>0.03</v>
          </cell>
          <cell r="J493">
            <v>0.15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</row>
        <row r="494">
          <cell r="C494" t="str">
            <v>Tepung</v>
          </cell>
          <cell r="D494">
            <v>25</v>
          </cell>
          <cell r="E494">
            <v>91.25</v>
          </cell>
          <cell r="F494">
            <v>2.2250000000000001</v>
          </cell>
          <cell r="G494">
            <v>0.32500000000000001</v>
          </cell>
          <cell r="H494">
            <v>19.25</v>
          </cell>
          <cell r="I494">
            <v>3</v>
          </cell>
          <cell r="J494">
            <v>4</v>
          </cell>
          <cell r="K494">
            <v>26.5</v>
          </cell>
          <cell r="L494">
            <v>0.3</v>
          </cell>
          <cell r="M494">
            <v>0</v>
          </cell>
          <cell r="N494">
            <v>0.03</v>
          </cell>
          <cell r="O494">
            <v>0</v>
          </cell>
          <cell r="P494">
            <v>0</v>
          </cell>
          <cell r="Q494">
            <v>0</v>
          </cell>
        </row>
        <row r="495">
          <cell r="B495" t="str">
            <v>Peyek Udang</v>
          </cell>
          <cell r="E495">
            <v>165.69</v>
          </cell>
          <cell r="F495">
            <v>9.4149999999999991</v>
          </cell>
          <cell r="G495">
            <v>5.2930000000000001</v>
          </cell>
          <cell r="H495">
            <v>19.283999999999999</v>
          </cell>
          <cell r="I495">
            <v>28.53</v>
          </cell>
          <cell r="J495">
            <v>50.39</v>
          </cell>
          <cell r="K495">
            <v>84.3</v>
          </cell>
          <cell r="L495">
            <v>3.02</v>
          </cell>
          <cell r="M495">
            <v>20.399999999999999</v>
          </cell>
          <cell r="N495">
            <v>3.3399999999999999E-2</v>
          </cell>
          <cell r="O495">
            <v>0</v>
          </cell>
        </row>
        <row r="496">
          <cell r="B496" t="str">
            <v xml:space="preserve"> Kembung Goreng</v>
          </cell>
          <cell r="C496" t="str">
            <v>Kembung</v>
          </cell>
          <cell r="D496">
            <v>100</v>
          </cell>
          <cell r="E496">
            <v>82.4</v>
          </cell>
          <cell r="F496">
            <v>17.600000000000001</v>
          </cell>
          <cell r="G496">
            <v>0.8</v>
          </cell>
          <cell r="H496">
            <v>0</v>
          </cell>
          <cell r="I496">
            <v>60.8</v>
          </cell>
          <cell r="J496">
            <v>16</v>
          </cell>
          <cell r="K496">
            <v>160</v>
          </cell>
          <cell r="L496">
            <v>8</v>
          </cell>
          <cell r="M496">
            <v>24</v>
          </cell>
          <cell r="N496">
            <v>0.04</v>
          </cell>
          <cell r="O496">
            <v>0</v>
          </cell>
        </row>
        <row r="497">
          <cell r="C497" t="str">
            <v>Minyak</v>
          </cell>
          <cell r="D497">
            <v>5</v>
          </cell>
          <cell r="E497">
            <v>43.5</v>
          </cell>
          <cell r="F497">
            <v>0.05</v>
          </cell>
          <cell r="G497">
            <v>4.9000000000000004</v>
          </cell>
          <cell r="H497">
            <v>0</v>
          </cell>
          <cell r="I497">
            <v>0.03</v>
          </cell>
          <cell r="J497">
            <v>0.15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</row>
        <row r="498">
          <cell r="B498" t="str">
            <v>Kembung Goreng</v>
          </cell>
          <cell r="E498">
            <v>125.9</v>
          </cell>
          <cell r="F498">
            <v>17.650000000000002</v>
          </cell>
          <cell r="G498">
            <v>5.7</v>
          </cell>
          <cell r="H498">
            <v>0</v>
          </cell>
          <cell r="I498">
            <v>60.83</v>
          </cell>
          <cell r="J498">
            <v>16.149999999999999</v>
          </cell>
          <cell r="K498">
            <v>160</v>
          </cell>
          <cell r="L498">
            <v>8</v>
          </cell>
          <cell r="M498">
            <v>24</v>
          </cell>
          <cell r="N498">
            <v>0.04</v>
          </cell>
          <cell r="O498">
            <v>0</v>
          </cell>
        </row>
        <row r="499">
          <cell r="B499" t="str">
            <v xml:space="preserve"> Gulai Kepala Ikan</v>
          </cell>
          <cell r="C499" t="str">
            <v>Kepala Ikan</v>
          </cell>
          <cell r="D499">
            <v>100</v>
          </cell>
          <cell r="E499">
            <v>46</v>
          </cell>
          <cell r="F499">
            <v>10</v>
          </cell>
          <cell r="G499">
            <v>0.35</v>
          </cell>
          <cell r="H499">
            <v>0</v>
          </cell>
          <cell r="I499">
            <v>38.5</v>
          </cell>
          <cell r="J499">
            <v>10</v>
          </cell>
          <cell r="K499">
            <v>100</v>
          </cell>
          <cell r="L499">
            <v>0.5</v>
          </cell>
          <cell r="M499">
            <v>15</v>
          </cell>
          <cell r="N499">
            <v>2.5000000000000001E-2</v>
          </cell>
          <cell r="O499">
            <v>0</v>
          </cell>
          <cell r="P499">
            <v>600</v>
          </cell>
          <cell r="Q499">
            <v>0</v>
          </cell>
        </row>
        <row r="500">
          <cell r="C500" t="str">
            <v>Santan</v>
          </cell>
          <cell r="D500">
            <v>10</v>
          </cell>
          <cell r="E500">
            <v>32.4</v>
          </cell>
          <cell r="F500">
            <v>0.42</v>
          </cell>
          <cell r="G500">
            <v>3.43</v>
          </cell>
          <cell r="H500">
            <v>0.56000000000000005</v>
          </cell>
          <cell r="I500">
            <v>5.49</v>
          </cell>
          <cell r="J500">
            <v>1.4</v>
          </cell>
          <cell r="K500">
            <v>4.5</v>
          </cell>
          <cell r="L500">
            <v>0.19</v>
          </cell>
          <cell r="M500">
            <v>0</v>
          </cell>
          <cell r="N500">
            <v>2E-3</v>
          </cell>
          <cell r="O500">
            <v>0.2</v>
          </cell>
          <cell r="P500">
            <v>185</v>
          </cell>
          <cell r="Q500">
            <v>0</v>
          </cell>
        </row>
        <row r="501">
          <cell r="B501" t="str">
            <v>Gulai Kepala Ikan</v>
          </cell>
          <cell r="E501">
            <v>78.400000000000006</v>
          </cell>
          <cell r="F501">
            <v>10.42</v>
          </cell>
          <cell r="G501">
            <v>3.7800000000000002</v>
          </cell>
          <cell r="H501">
            <v>0.56000000000000005</v>
          </cell>
          <cell r="I501">
            <v>43.99</v>
          </cell>
          <cell r="J501">
            <v>11.4</v>
          </cell>
          <cell r="K501">
            <v>104.5</v>
          </cell>
          <cell r="L501">
            <v>0.69</v>
          </cell>
          <cell r="M501">
            <v>15</v>
          </cell>
          <cell r="N501">
            <v>2.7000000000000003E-2</v>
          </cell>
          <cell r="O501">
            <v>0.2</v>
          </cell>
          <cell r="P501">
            <v>785</v>
          </cell>
          <cell r="Q501">
            <v>0</v>
          </cell>
        </row>
        <row r="502">
          <cell r="B502" t="str">
            <v>Kare Ikan</v>
          </cell>
          <cell r="C502" t="str">
            <v>Ikan segar</v>
          </cell>
          <cell r="D502">
            <v>100</v>
          </cell>
          <cell r="E502">
            <v>72.319999999999993</v>
          </cell>
          <cell r="F502">
            <v>10.88</v>
          </cell>
          <cell r="G502">
            <v>2.88</v>
          </cell>
          <cell r="H502">
            <v>0</v>
          </cell>
          <cell r="I502">
            <v>48.64</v>
          </cell>
          <cell r="J502">
            <v>12.8</v>
          </cell>
          <cell r="K502">
            <v>128</v>
          </cell>
          <cell r="L502">
            <v>0.64</v>
          </cell>
          <cell r="M502">
            <v>96</v>
          </cell>
          <cell r="N502">
            <v>3.2000000000000001E-2</v>
          </cell>
          <cell r="O502">
            <v>0</v>
          </cell>
          <cell r="P502">
            <v>768</v>
          </cell>
          <cell r="Q502">
            <v>0</v>
          </cell>
        </row>
        <row r="503">
          <cell r="B503" t="str">
            <v>Grilled Tengiri</v>
          </cell>
          <cell r="C503" t="str">
            <v>Ikan segar</v>
          </cell>
          <cell r="D503">
            <v>100</v>
          </cell>
          <cell r="E503">
            <v>72.319999999999993</v>
          </cell>
          <cell r="F503">
            <v>10.88</v>
          </cell>
          <cell r="G503">
            <v>2.88</v>
          </cell>
          <cell r="H503">
            <v>0</v>
          </cell>
          <cell r="I503">
            <v>48.64</v>
          </cell>
          <cell r="J503">
            <v>12.8</v>
          </cell>
          <cell r="K503">
            <v>128</v>
          </cell>
          <cell r="L503">
            <v>0.64</v>
          </cell>
          <cell r="M503">
            <v>96</v>
          </cell>
          <cell r="N503">
            <v>3.2000000000000001E-2</v>
          </cell>
          <cell r="O503">
            <v>0</v>
          </cell>
          <cell r="P503">
            <v>768</v>
          </cell>
          <cell r="Q503">
            <v>0</v>
          </cell>
        </row>
        <row r="504">
          <cell r="B504" t="str">
            <v xml:space="preserve"> Ikan Goreng</v>
          </cell>
          <cell r="C504" t="str">
            <v>Ikan segar</v>
          </cell>
          <cell r="D504">
            <v>100</v>
          </cell>
          <cell r="E504">
            <v>72.319999999999993</v>
          </cell>
          <cell r="F504">
            <v>10.88</v>
          </cell>
          <cell r="G504">
            <v>2.88</v>
          </cell>
          <cell r="H504">
            <v>0</v>
          </cell>
          <cell r="I504">
            <v>48.64</v>
          </cell>
          <cell r="J504">
            <v>12.8</v>
          </cell>
          <cell r="K504">
            <v>128</v>
          </cell>
          <cell r="L504">
            <v>0.64</v>
          </cell>
          <cell r="M504">
            <v>96</v>
          </cell>
          <cell r="N504">
            <v>3.2000000000000001E-2</v>
          </cell>
          <cell r="O504">
            <v>0</v>
          </cell>
          <cell r="P504">
            <v>768</v>
          </cell>
          <cell r="Q504">
            <v>0</v>
          </cell>
        </row>
        <row r="505">
          <cell r="C505" t="str">
            <v>Minyak</v>
          </cell>
          <cell r="D505">
            <v>5</v>
          </cell>
          <cell r="E505">
            <v>43.5</v>
          </cell>
          <cell r="F505">
            <v>0.05</v>
          </cell>
          <cell r="G505">
            <v>4.9000000000000004</v>
          </cell>
          <cell r="H505">
            <v>0</v>
          </cell>
          <cell r="I505">
            <v>0.03</v>
          </cell>
          <cell r="J505">
            <v>0.15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</row>
        <row r="506">
          <cell r="B506" t="str">
            <v>Ikan Goreng</v>
          </cell>
          <cell r="E506">
            <v>115.82</v>
          </cell>
          <cell r="F506">
            <v>10.930000000000001</v>
          </cell>
          <cell r="G506">
            <v>7.78</v>
          </cell>
          <cell r="H506">
            <v>0</v>
          </cell>
          <cell r="I506">
            <v>48.67</v>
          </cell>
          <cell r="J506">
            <v>12.950000000000001</v>
          </cell>
          <cell r="K506">
            <v>128</v>
          </cell>
          <cell r="L506">
            <v>0.64</v>
          </cell>
          <cell r="M506">
            <v>96</v>
          </cell>
          <cell r="N506">
            <v>3.2000000000000001E-2</v>
          </cell>
          <cell r="O506">
            <v>0</v>
          </cell>
          <cell r="P506">
            <v>768</v>
          </cell>
          <cell r="Q506">
            <v>0</v>
          </cell>
        </row>
        <row r="507">
          <cell r="B507" t="str">
            <v xml:space="preserve"> Tengiri Acar Kuning</v>
          </cell>
          <cell r="C507" t="str">
            <v>Ikan segar</v>
          </cell>
          <cell r="D507">
            <v>100</v>
          </cell>
          <cell r="E507">
            <v>72.319999999999993</v>
          </cell>
          <cell r="F507">
            <v>10.88</v>
          </cell>
          <cell r="G507">
            <v>2.88</v>
          </cell>
          <cell r="H507">
            <v>0</v>
          </cell>
          <cell r="I507">
            <v>48.64</v>
          </cell>
          <cell r="J507">
            <v>12.8</v>
          </cell>
          <cell r="K507">
            <v>128</v>
          </cell>
          <cell r="L507">
            <v>0.64</v>
          </cell>
          <cell r="M507">
            <v>96</v>
          </cell>
          <cell r="N507">
            <v>3.2000000000000001E-2</v>
          </cell>
          <cell r="O507">
            <v>0</v>
          </cell>
          <cell r="P507">
            <v>768</v>
          </cell>
          <cell r="Q507">
            <v>0</v>
          </cell>
        </row>
        <row r="508">
          <cell r="C508" t="str">
            <v>Minyak</v>
          </cell>
          <cell r="D508">
            <v>5</v>
          </cell>
          <cell r="E508">
            <v>43.5</v>
          </cell>
          <cell r="F508">
            <v>0.05</v>
          </cell>
          <cell r="G508">
            <v>4.9000000000000004</v>
          </cell>
          <cell r="H508">
            <v>0</v>
          </cell>
          <cell r="I508">
            <v>0.03</v>
          </cell>
          <cell r="J508">
            <v>0.15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</row>
        <row r="509">
          <cell r="B509" t="str">
            <v>Tengiri Acar Kuning</v>
          </cell>
          <cell r="E509">
            <v>115.82</v>
          </cell>
          <cell r="F509">
            <v>10.93</v>
          </cell>
          <cell r="G509">
            <v>7.78</v>
          </cell>
          <cell r="H509">
            <v>0</v>
          </cell>
          <cell r="I509">
            <v>48.67</v>
          </cell>
          <cell r="J509">
            <v>12.95</v>
          </cell>
          <cell r="K509">
            <v>128</v>
          </cell>
          <cell r="L509">
            <v>0.64</v>
          </cell>
          <cell r="M509">
            <v>96</v>
          </cell>
          <cell r="N509">
            <v>3.2000000000000001E-2</v>
          </cell>
          <cell r="O509">
            <v>0</v>
          </cell>
          <cell r="P509">
            <v>768</v>
          </cell>
          <cell r="Q509">
            <v>0</v>
          </cell>
        </row>
        <row r="510">
          <cell r="B510" t="str">
            <v>Grilled Trakulu</v>
          </cell>
          <cell r="C510" t="str">
            <v>Ikan segar</v>
          </cell>
          <cell r="D510">
            <v>100</v>
          </cell>
          <cell r="E510">
            <v>72.319999999999993</v>
          </cell>
          <cell r="F510">
            <v>10.88</v>
          </cell>
          <cell r="G510">
            <v>2.88</v>
          </cell>
          <cell r="H510">
            <v>0</v>
          </cell>
          <cell r="I510">
            <v>48.64</v>
          </cell>
          <cell r="J510">
            <v>12.8</v>
          </cell>
          <cell r="K510">
            <v>128</v>
          </cell>
          <cell r="L510">
            <v>0.64</v>
          </cell>
          <cell r="M510">
            <v>96</v>
          </cell>
          <cell r="N510">
            <v>3.2000000000000001E-2</v>
          </cell>
          <cell r="O510">
            <v>0</v>
          </cell>
          <cell r="P510">
            <v>768</v>
          </cell>
          <cell r="Q510">
            <v>0</v>
          </cell>
        </row>
        <row r="511">
          <cell r="B511" t="str">
            <v xml:space="preserve"> Ikan Cabe Hijau</v>
          </cell>
          <cell r="C511" t="str">
            <v>Ikan segar</v>
          </cell>
          <cell r="D511">
            <v>100</v>
          </cell>
          <cell r="E511">
            <v>72.319999999999993</v>
          </cell>
          <cell r="F511">
            <v>10.88</v>
          </cell>
          <cell r="G511">
            <v>2.88</v>
          </cell>
          <cell r="H511">
            <v>0</v>
          </cell>
          <cell r="I511">
            <v>48.64</v>
          </cell>
          <cell r="J511">
            <v>12.8</v>
          </cell>
          <cell r="K511">
            <v>128</v>
          </cell>
          <cell r="L511">
            <v>0.64</v>
          </cell>
          <cell r="M511">
            <v>96</v>
          </cell>
          <cell r="N511">
            <v>3.2000000000000001E-2</v>
          </cell>
          <cell r="O511">
            <v>0</v>
          </cell>
          <cell r="P511">
            <v>768</v>
          </cell>
          <cell r="Q511">
            <v>0</v>
          </cell>
        </row>
        <row r="512">
          <cell r="C512" t="str">
            <v>Minyak</v>
          </cell>
          <cell r="D512">
            <v>5</v>
          </cell>
          <cell r="E512">
            <v>43.5</v>
          </cell>
          <cell r="F512">
            <v>0.05</v>
          </cell>
          <cell r="G512">
            <v>4.9000000000000004</v>
          </cell>
          <cell r="H512">
            <v>0</v>
          </cell>
          <cell r="I512">
            <v>0.03</v>
          </cell>
          <cell r="J512">
            <v>0.15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C513" t="str">
            <v>Cabe Hijau</v>
          </cell>
          <cell r="D513">
            <v>10</v>
          </cell>
          <cell r="E513">
            <v>1.8859999999999999</v>
          </cell>
          <cell r="F513">
            <v>5.7399999999999993E-2</v>
          </cell>
          <cell r="G513">
            <v>2.4599999999999997E-2</v>
          </cell>
          <cell r="H513">
            <v>0.4264</v>
          </cell>
          <cell r="I513">
            <v>7.6587999999999994</v>
          </cell>
          <cell r="J513">
            <v>1.1479999999999999</v>
          </cell>
          <cell r="K513">
            <v>1.8859999999999999</v>
          </cell>
          <cell r="L513">
            <v>3.2800000000000003E-2</v>
          </cell>
          <cell r="M513">
            <v>21.32</v>
          </cell>
          <cell r="N513">
            <v>4.1000000000000003E-3</v>
          </cell>
          <cell r="O513">
            <v>6.8879999999999999</v>
          </cell>
        </row>
        <row r="514">
          <cell r="B514" t="str">
            <v>Ikan Cabe Hijau</v>
          </cell>
          <cell r="E514">
            <v>117.70599999999999</v>
          </cell>
          <cell r="F514">
            <v>10.987400000000001</v>
          </cell>
          <cell r="G514">
            <v>7.8046000000000006</v>
          </cell>
          <cell r="H514">
            <v>0.4264</v>
          </cell>
          <cell r="I514">
            <v>56.328800000000001</v>
          </cell>
          <cell r="J514">
            <v>14.098000000000001</v>
          </cell>
          <cell r="K514">
            <v>129.886</v>
          </cell>
          <cell r="L514">
            <v>0.67280000000000006</v>
          </cell>
          <cell r="M514">
            <v>117.32</v>
          </cell>
          <cell r="N514">
            <v>3.61E-2</v>
          </cell>
          <cell r="O514">
            <v>6.8879999999999999</v>
          </cell>
          <cell r="P514">
            <v>768</v>
          </cell>
          <cell r="Q514">
            <v>0</v>
          </cell>
        </row>
        <row r="515">
          <cell r="B515" t="str">
            <v xml:space="preserve"> Ikan Kakap Balado</v>
          </cell>
          <cell r="C515" t="str">
            <v>Kakap</v>
          </cell>
          <cell r="D515">
            <v>100</v>
          </cell>
          <cell r="E515">
            <v>73.599999999999994</v>
          </cell>
          <cell r="F515">
            <v>16</v>
          </cell>
          <cell r="G515">
            <v>0.56000000000000005</v>
          </cell>
          <cell r="H515">
            <v>0</v>
          </cell>
          <cell r="I515">
            <v>61.6</v>
          </cell>
          <cell r="J515">
            <v>16</v>
          </cell>
          <cell r="K515">
            <v>160</v>
          </cell>
          <cell r="L515">
            <v>0.8</v>
          </cell>
          <cell r="M515">
            <v>24</v>
          </cell>
          <cell r="N515">
            <v>0.04</v>
          </cell>
          <cell r="O515">
            <v>0</v>
          </cell>
          <cell r="P515">
            <v>960</v>
          </cell>
          <cell r="Q515">
            <v>0</v>
          </cell>
        </row>
        <row r="516">
          <cell r="C516" t="str">
            <v>Minyak</v>
          </cell>
          <cell r="D516">
            <v>5</v>
          </cell>
          <cell r="E516">
            <v>43.5</v>
          </cell>
          <cell r="F516">
            <v>0.05</v>
          </cell>
          <cell r="G516">
            <v>4.9000000000000004</v>
          </cell>
          <cell r="H516">
            <v>0</v>
          </cell>
          <cell r="I516">
            <v>0.03</v>
          </cell>
          <cell r="J516">
            <v>0.15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</row>
        <row r="517">
          <cell r="B517" t="str">
            <v>Ikan Kakap Balado</v>
          </cell>
          <cell r="E517">
            <v>117.1</v>
          </cell>
          <cell r="F517">
            <v>16.05</v>
          </cell>
          <cell r="G517">
            <v>5.4600000000000009</v>
          </cell>
          <cell r="H517">
            <v>0</v>
          </cell>
          <cell r="I517">
            <v>61.63</v>
          </cell>
          <cell r="J517">
            <v>16.149999999999999</v>
          </cell>
          <cell r="K517">
            <v>160</v>
          </cell>
          <cell r="L517">
            <v>0.8</v>
          </cell>
          <cell r="M517">
            <v>24</v>
          </cell>
          <cell r="N517">
            <v>0.04</v>
          </cell>
          <cell r="O517">
            <v>0</v>
          </cell>
          <cell r="P517">
            <v>960</v>
          </cell>
          <cell r="Q517">
            <v>0</v>
          </cell>
        </row>
        <row r="518">
          <cell r="B518" t="str">
            <v xml:space="preserve"> Ikan Kuah Rica</v>
          </cell>
          <cell r="C518" t="str">
            <v>Ikan segar</v>
          </cell>
          <cell r="D518">
            <v>100</v>
          </cell>
          <cell r="E518">
            <v>72.319999999999993</v>
          </cell>
          <cell r="F518">
            <v>10.88</v>
          </cell>
          <cell r="G518">
            <v>2.88</v>
          </cell>
          <cell r="H518">
            <v>0</v>
          </cell>
          <cell r="I518">
            <v>48.64</v>
          </cell>
          <cell r="J518">
            <v>12.8</v>
          </cell>
          <cell r="K518">
            <v>128</v>
          </cell>
          <cell r="L518">
            <v>0.64</v>
          </cell>
          <cell r="M518">
            <v>96</v>
          </cell>
          <cell r="N518">
            <v>3.2000000000000001E-2</v>
          </cell>
          <cell r="O518">
            <v>0</v>
          </cell>
          <cell r="P518">
            <v>768</v>
          </cell>
          <cell r="Q518">
            <v>0</v>
          </cell>
        </row>
        <row r="519">
          <cell r="C519" t="str">
            <v>Minyak</v>
          </cell>
          <cell r="D519">
            <v>5</v>
          </cell>
          <cell r="E519">
            <v>43.5</v>
          </cell>
          <cell r="F519">
            <v>0.05</v>
          </cell>
          <cell r="G519">
            <v>4.9000000000000004</v>
          </cell>
          <cell r="H519">
            <v>0</v>
          </cell>
          <cell r="I519">
            <v>0.03</v>
          </cell>
          <cell r="J519">
            <v>0.15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</row>
        <row r="520">
          <cell r="B520" t="str">
            <v>Ikan Kuah Rica</v>
          </cell>
          <cell r="E520">
            <v>115.82</v>
          </cell>
          <cell r="F520">
            <v>10.930000000000001</v>
          </cell>
          <cell r="G520">
            <v>7.78</v>
          </cell>
          <cell r="H520">
            <v>0</v>
          </cell>
          <cell r="I520">
            <v>48.67</v>
          </cell>
          <cell r="J520">
            <v>12.950000000000001</v>
          </cell>
          <cell r="K520">
            <v>128</v>
          </cell>
          <cell r="L520">
            <v>0.64</v>
          </cell>
          <cell r="M520">
            <v>96</v>
          </cell>
          <cell r="N520">
            <v>3.2000000000000001E-2</v>
          </cell>
          <cell r="O520">
            <v>0</v>
          </cell>
          <cell r="P520">
            <v>768</v>
          </cell>
          <cell r="Q520">
            <v>0</v>
          </cell>
        </row>
        <row r="526">
          <cell r="B526" t="str">
            <v>ANEKA AYAM</v>
          </cell>
        </row>
        <row r="527">
          <cell r="B527" t="str">
            <v xml:space="preserve"> Ayam goreng ketumbar</v>
          </cell>
          <cell r="C527" t="str">
            <v>Ayam</v>
          </cell>
          <cell r="D527">
            <v>100</v>
          </cell>
          <cell r="E527">
            <v>175.16</v>
          </cell>
          <cell r="F527">
            <v>10.555999999999999</v>
          </cell>
          <cell r="G527">
            <v>14.5</v>
          </cell>
          <cell r="H527">
            <v>0</v>
          </cell>
          <cell r="I527">
            <v>32.421999999999997</v>
          </cell>
          <cell r="J527">
            <v>8.1199999999999992</v>
          </cell>
          <cell r="K527">
            <v>116</v>
          </cell>
          <cell r="L527">
            <v>0.87</v>
          </cell>
          <cell r="M527">
            <v>469.8</v>
          </cell>
          <cell r="N527">
            <v>4.6399999999999997E-2</v>
          </cell>
          <cell r="O527">
            <v>0</v>
          </cell>
          <cell r="P527">
            <v>290</v>
          </cell>
          <cell r="Q527">
            <v>0</v>
          </cell>
        </row>
        <row r="528">
          <cell r="C528" t="str">
            <v>Minyak</v>
          </cell>
          <cell r="D528">
            <v>5</v>
          </cell>
          <cell r="E528">
            <v>43.5</v>
          </cell>
          <cell r="F528">
            <v>0.05</v>
          </cell>
          <cell r="G528">
            <v>4.9000000000000004</v>
          </cell>
          <cell r="H528">
            <v>0</v>
          </cell>
          <cell r="I528">
            <v>0.03</v>
          </cell>
          <cell r="J528">
            <v>0.15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</row>
        <row r="529">
          <cell r="B529" t="str">
            <v>Ayam goreng ketumbar</v>
          </cell>
          <cell r="E529">
            <v>218.66</v>
          </cell>
          <cell r="F529">
            <v>10.606</v>
          </cell>
          <cell r="G529">
            <v>19.399999999999999</v>
          </cell>
          <cell r="H529">
            <v>0</v>
          </cell>
          <cell r="I529">
            <v>32.451999999999998</v>
          </cell>
          <cell r="J529">
            <v>8.27</v>
          </cell>
          <cell r="K529">
            <v>116</v>
          </cell>
          <cell r="L529">
            <v>0.87</v>
          </cell>
          <cell r="M529">
            <v>469.8</v>
          </cell>
          <cell r="N529">
            <v>4.6399999999999997E-2</v>
          </cell>
          <cell r="O529">
            <v>0</v>
          </cell>
          <cell r="P529">
            <v>290</v>
          </cell>
          <cell r="Q529">
            <v>0</v>
          </cell>
        </row>
        <row r="530">
          <cell r="B530" t="str">
            <v xml:space="preserve"> Ayam singgang</v>
          </cell>
          <cell r="C530" t="str">
            <v>Ayam</v>
          </cell>
          <cell r="D530">
            <v>100</v>
          </cell>
          <cell r="E530">
            <v>175.16</v>
          </cell>
          <cell r="F530">
            <v>10.555999999999999</v>
          </cell>
          <cell r="G530">
            <v>14.5</v>
          </cell>
          <cell r="H530">
            <v>0</v>
          </cell>
          <cell r="I530">
            <v>32.421999999999997</v>
          </cell>
          <cell r="J530">
            <v>8.1199999999999992</v>
          </cell>
          <cell r="K530">
            <v>116</v>
          </cell>
          <cell r="L530">
            <v>0.87</v>
          </cell>
          <cell r="M530">
            <v>469.8</v>
          </cell>
          <cell r="N530">
            <v>4.6399999999999997E-2</v>
          </cell>
          <cell r="O530">
            <v>0</v>
          </cell>
          <cell r="P530">
            <v>290</v>
          </cell>
          <cell r="Q530">
            <v>0</v>
          </cell>
        </row>
        <row r="531">
          <cell r="C531" t="str">
            <v>Minyak</v>
          </cell>
          <cell r="D531">
            <v>5</v>
          </cell>
          <cell r="E531">
            <v>43.5</v>
          </cell>
          <cell r="F531">
            <v>0.05</v>
          </cell>
          <cell r="G531">
            <v>4.9000000000000004</v>
          </cell>
          <cell r="H531">
            <v>0</v>
          </cell>
          <cell r="I531">
            <v>0.03</v>
          </cell>
          <cell r="J531">
            <v>0.15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</row>
        <row r="532">
          <cell r="B532" t="str">
            <v>Ayam singgang</v>
          </cell>
          <cell r="E532">
            <v>218.66</v>
          </cell>
          <cell r="F532">
            <v>10.606</v>
          </cell>
          <cell r="G532">
            <v>19.399999999999999</v>
          </cell>
          <cell r="H532">
            <v>0</v>
          </cell>
          <cell r="I532">
            <v>32.451999999999998</v>
          </cell>
          <cell r="J532">
            <v>8.27</v>
          </cell>
          <cell r="K532">
            <v>116</v>
          </cell>
          <cell r="L532">
            <v>0.87</v>
          </cell>
          <cell r="M532">
            <v>469.8</v>
          </cell>
          <cell r="N532">
            <v>4.6399999999999997E-2</v>
          </cell>
          <cell r="O532">
            <v>0</v>
          </cell>
          <cell r="P532">
            <v>290</v>
          </cell>
          <cell r="Q532">
            <v>0</v>
          </cell>
        </row>
        <row r="533">
          <cell r="B533" t="str">
            <v xml:space="preserve"> Ayam goreng</v>
          </cell>
          <cell r="C533" t="str">
            <v>Ayam</v>
          </cell>
          <cell r="D533">
            <v>100</v>
          </cell>
          <cell r="E533">
            <v>175.16</v>
          </cell>
          <cell r="F533">
            <v>10.555999999999999</v>
          </cell>
          <cell r="G533">
            <v>14.5</v>
          </cell>
          <cell r="H533">
            <v>0</v>
          </cell>
          <cell r="I533">
            <v>32.421999999999997</v>
          </cell>
          <cell r="J533">
            <v>8.1199999999999992</v>
          </cell>
          <cell r="K533">
            <v>116</v>
          </cell>
          <cell r="L533">
            <v>0.87</v>
          </cell>
          <cell r="M533">
            <v>469.8</v>
          </cell>
          <cell r="N533">
            <v>4.6399999999999997E-2</v>
          </cell>
          <cell r="O533">
            <v>0</v>
          </cell>
          <cell r="P533">
            <v>290</v>
          </cell>
          <cell r="Q533">
            <v>0</v>
          </cell>
        </row>
        <row r="534">
          <cell r="C534" t="str">
            <v>Minyak</v>
          </cell>
          <cell r="D534">
            <v>5</v>
          </cell>
          <cell r="E534">
            <v>43.5</v>
          </cell>
          <cell r="F534">
            <v>0.05</v>
          </cell>
          <cell r="G534">
            <v>4.9000000000000004</v>
          </cell>
          <cell r="H534">
            <v>0</v>
          </cell>
          <cell r="I534">
            <v>0.03</v>
          </cell>
          <cell r="J534">
            <v>0.15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</row>
        <row r="535">
          <cell r="B535" t="str">
            <v>Ayam goreng</v>
          </cell>
          <cell r="E535">
            <v>218.66</v>
          </cell>
          <cell r="F535">
            <v>10.606</v>
          </cell>
          <cell r="G535">
            <v>19.399999999999999</v>
          </cell>
          <cell r="H535">
            <v>0</v>
          </cell>
          <cell r="I535">
            <v>32.451999999999998</v>
          </cell>
          <cell r="J535">
            <v>8.27</v>
          </cell>
          <cell r="K535">
            <v>116</v>
          </cell>
          <cell r="L535">
            <v>0.87</v>
          </cell>
          <cell r="M535">
            <v>469.8</v>
          </cell>
          <cell r="N535">
            <v>4.6399999999999997E-2</v>
          </cell>
          <cell r="O535">
            <v>0</v>
          </cell>
          <cell r="P535">
            <v>290</v>
          </cell>
          <cell r="Q535">
            <v>0</v>
          </cell>
        </row>
        <row r="536">
          <cell r="B536" t="str">
            <v xml:space="preserve"> Kare ayam</v>
          </cell>
          <cell r="C536" t="str">
            <v>Ayam</v>
          </cell>
          <cell r="D536">
            <v>100</v>
          </cell>
          <cell r="E536">
            <v>175.16</v>
          </cell>
          <cell r="F536">
            <v>10.555999999999999</v>
          </cell>
          <cell r="G536">
            <v>14.5</v>
          </cell>
          <cell r="H536">
            <v>0</v>
          </cell>
          <cell r="I536">
            <v>32.421999999999997</v>
          </cell>
          <cell r="J536">
            <v>8.1199999999999992</v>
          </cell>
          <cell r="K536">
            <v>116</v>
          </cell>
          <cell r="L536">
            <v>0.87</v>
          </cell>
          <cell r="M536">
            <v>469.8</v>
          </cell>
          <cell r="N536">
            <v>4.6399999999999997E-2</v>
          </cell>
          <cell r="O536">
            <v>0</v>
          </cell>
          <cell r="P536">
            <v>290</v>
          </cell>
          <cell r="Q536">
            <v>0</v>
          </cell>
        </row>
        <row r="537">
          <cell r="C537" t="str">
            <v>Santan</v>
          </cell>
          <cell r="D537">
            <v>10</v>
          </cell>
          <cell r="E537">
            <v>32.4</v>
          </cell>
          <cell r="F537">
            <v>0.42</v>
          </cell>
          <cell r="G537">
            <v>3.43</v>
          </cell>
          <cell r="H537">
            <v>0.56000000000000005</v>
          </cell>
          <cell r="I537">
            <v>5.49</v>
          </cell>
          <cell r="J537">
            <v>1.4</v>
          </cell>
          <cell r="K537">
            <v>4.5</v>
          </cell>
          <cell r="L537">
            <v>0.19</v>
          </cell>
          <cell r="M537">
            <v>0</v>
          </cell>
          <cell r="N537">
            <v>2E-3</v>
          </cell>
          <cell r="O537">
            <v>0.2</v>
          </cell>
          <cell r="P537">
            <v>185</v>
          </cell>
          <cell r="Q537">
            <v>0</v>
          </cell>
        </row>
        <row r="538">
          <cell r="B538" t="str">
            <v>Kare ayam</v>
          </cell>
          <cell r="E538">
            <v>207.56</v>
          </cell>
          <cell r="F538">
            <v>10.975999999999999</v>
          </cell>
          <cell r="G538">
            <v>17.93</v>
          </cell>
          <cell r="H538">
            <v>0.56000000000000005</v>
          </cell>
          <cell r="I538">
            <v>37.911999999999999</v>
          </cell>
          <cell r="J538">
            <v>9.52</v>
          </cell>
          <cell r="K538">
            <v>120.5</v>
          </cell>
          <cell r="L538">
            <v>1.06</v>
          </cell>
          <cell r="M538">
            <v>469.8</v>
          </cell>
          <cell r="N538">
            <v>4.8399999999999999E-2</v>
          </cell>
          <cell r="O538">
            <v>0.2</v>
          </cell>
          <cell r="P538">
            <v>475</v>
          </cell>
          <cell r="Q538">
            <v>0</v>
          </cell>
        </row>
        <row r="539">
          <cell r="B539" t="str">
            <v xml:space="preserve"> Ayam rica-rica</v>
          </cell>
          <cell r="C539" t="str">
            <v>Ayam</v>
          </cell>
          <cell r="D539">
            <v>100</v>
          </cell>
          <cell r="E539">
            <v>175.16</v>
          </cell>
          <cell r="F539">
            <v>10.56</v>
          </cell>
          <cell r="G539">
            <v>14.5</v>
          </cell>
          <cell r="H539">
            <v>0</v>
          </cell>
          <cell r="I539">
            <v>32.42</v>
          </cell>
          <cell r="J539">
            <v>8.1199999999999992</v>
          </cell>
          <cell r="K539">
            <v>116</v>
          </cell>
          <cell r="L539">
            <v>0.87</v>
          </cell>
          <cell r="M539">
            <v>469.8</v>
          </cell>
          <cell r="N539">
            <v>0.05</v>
          </cell>
          <cell r="O539">
            <v>0</v>
          </cell>
          <cell r="P539">
            <v>290</v>
          </cell>
          <cell r="Q539">
            <v>0</v>
          </cell>
        </row>
        <row r="540">
          <cell r="C540" t="str">
            <v>Minyak</v>
          </cell>
          <cell r="D540">
            <v>5</v>
          </cell>
          <cell r="E540">
            <v>43.5</v>
          </cell>
          <cell r="F540">
            <v>0.05</v>
          </cell>
          <cell r="G540">
            <v>4.9000000000000004</v>
          </cell>
          <cell r="H540">
            <v>0</v>
          </cell>
          <cell r="I540">
            <v>0.03</v>
          </cell>
          <cell r="J540">
            <v>0.15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</row>
        <row r="541">
          <cell r="B541" t="str">
            <v>Ayam rica-rica</v>
          </cell>
          <cell r="E541">
            <v>218.66</v>
          </cell>
          <cell r="F541">
            <v>10.61</v>
          </cell>
          <cell r="G541">
            <v>19.399999999999999</v>
          </cell>
          <cell r="H541">
            <v>0</v>
          </cell>
          <cell r="I541">
            <v>32.450000000000003</v>
          </cell>
          <cell r="J541">
            <v>8.27</v>
          </cell>
          <cell r="K541">
            <v>116</v>
          </cell>
          <cell r="L541">
            <v>0.87</v>
          </cell>
          <cell r="M541">
            <v>469.8</v>
          </cell>
          <cell r="N541">
            <v>0.05</v>
          </cell>
          <cell r="O541">
            <v>0</v>
          </cell>
          <cell r="P541">
            <v>290</v>
          </cell>
          <cell r="Q541">
            <v>0</v>
          </cell>
        </row>
        <row r="542">
          <cell r="B542" t="str">
            <v xml:space="preserve"> Ayam bb kecap</v>
          </cell>
          <cell r="C542" t="str">
            <v>Ayam</v>
          </cell>
          <cell r="D542">
            <v>100</v>
          </cell>
          <cell r="E542">
            <v>175.16</v>
          </cell>
          <cell r="F542">
            <v>10.56</v>
          </cell>
          <cell r="G542">
            <v>14.5</v>
          </cell>
          <cell r="H542">
            <v>0</v>
          </cell>
          <cell r="I542">
            <v>32.42</v>
          </cell>
          <cell r="J542">
            <v>8.1199999999999992</v>
          </cell>
          <cell r="K542">
            <v>116</v>
          </cell>
          <cell r="L542">
            <v>0.87</v>
          </cell>
          <cell r="M542">
            <v>469.8</v>
          </cell>
          <cell r="N542">
            <v>0.05</v>
          </cell>
          <cell r="O542">
            <v>0</v>
          </cell>
          <cell r="P542">
            <v>290</v>
          </cell>
        </row>
        <row r="543">
          <cell r="C543" t="str">
            <v>Minyak</v>
          </cell>
          <cell r="D543">
            <v>5</v>
          </cell>
          <cell r="E543">
            <v>43.5</v>
          </cell>
          <cell r="F543">
            <v>0.05</v>
          </cell>
          <cell r="G543">
            <v>4.9000000000000004</v>
          </cell>
          <cell r="H543">
            <v>0</v>
          </cell>
          <cell r="I543">
            <v>0.03</v>
          </cell>
          <cell r="J543">
            <v>0.15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C544" t="str">
            <v>Kecap</v>
          </cell>
          <cell r="D544">
            <v>10</v>
          </cell>
          <cell r="E544">
            <v>4.5999999999999996</v>
          </cell>
          <cell r="F544">
            <v>0.56999999999999995</v>
          </cell>
          <cell r="G544">
            <v>0.13</v>
          </cell>
          <cell r="H544">
            <v>0.9</v>
          </cell>
          <cell r="I544">
            <v>6.3</v>
          </cell>
          <cell r="J544">
            <v>12.3</v>
          </cell>
          <cell r="K544">
            <v>9.6</v>
          </cell>
          <cell r="L544">
            <v>0.56999999999999995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</row>
        <row r="545">
          <cell r="B545" t="str">
            <v>Ayam bb kecap</v>
          </cell>
          <cell r="E545">
            <v>223.26</v>
          </cell>
          <cell r="F545">
            <v>11.180000000000001</v>
          </cell>
          <cell r="G545">
            <v>19.529999999999998</v>
          </cell>
          <cell r="H545">
            <v>0.9</v>
          </cell>
          <cell r="I545">
            <v>38.75</v>
          </cell>
          <cell r="J545">
            <v>20.57</v>
          </cell>
          <cell r="K545">
            <v>125.6</v>
          </cell>
          <cell r="L545">
            <v>1.44</v>
          </cell>
          <cell r="M545">
            <v>469.8</v>
          </cell>
          <cell r="N545">
            <v>0.05</v>
          </cell>
          <cell r="O545">
            <v>0</v>
          </cell>
          <cell r="P545">
            <v>290</v>
          </cell>
          <cell r="Q545">
            <v>0</v>
          </cell>
        </row>
        <row r="546">
          <cell r="B546" t="str">
            <v xml:space="preserve"> Ayam bb rujak</v>
          </cell>
          <cell r="C546" t="str">
            <v>Ayam</v>
          </cell>
          <cell r="D546">
            <v>100</v>
          </cell>
          <cell r="E546">
            <v>175.16</v>
          </cell>
          <cell r="F546">
            <v>10.56</v>
          </cell>
          <cell r="G546">
            <v>14.5</v>
          </cell>
          <cell r="H546">
            <v>0</v>
          </cell>
          <cell r="I546">
            <v>32.42</v>
          </cell>
          <cell r="J546">
            <v>8.1199999999999992</v>
          </cell>
          <cell r="K546">
            <v>116</v>
          </cell>
          <cell r="L546">
            <v>0.87</v>
          </cell>
          <cell r="M546">
            <v>469.8</v>
          </cell>
          <cell r="N546">
            <v>0.05</v>
          </cell>
          <cell r="O546">
            <v>0</v>
          </cell>
          <cell r="P546">
            <v>290</v>
          </cell>
          <cell r="Q546">
            <v>0</v>
          </cell>
        </row>
        <row r="547">
          <cell r="C547" t="str">
            <v>Minyak</v>
          </cell>
          <cell r="D547">
            <v>5</v>
          </cell>
          <cell r="E547">
            <v>43.5</v>
          </cell>
          <cell r="F547">
            <v>0.05</v>
          </cell>
          <cell r="G547">
            <v>4.9000000000000004</v>
          </cell>
          <cell r="H547">
            <v>0</v>
          </cell>
          <cell r="I547">
            <v>0.03</v>
          </cell>
          <cell r="J547">
            <v>0.15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</row>
        <row r="548">
          <cell r="B548" t="str">
            <v>Ayam bb rujak</v>
          </cell>
          <cell r="E548">
            <v>218.66</v>
          </cell>
          <cell r="F548">
            <v>10.61</v>
          </cell>
          <cell r="G548">
            <v>19.399999999999999</v>
          </cell>
          <cell r="H548">
            <v>0</v>
          </cell>
          <cell r="I548">
            <v>32.450000000000003</v>
          </cell>
          <cell r="J548">
            <v>8.27</v>
          </cell>
          <cell r="K548">
            <v>116</v>
          </cell>
          <cell r="L548">
            <v>0.87</v>
          </cell>
          <cell r="M548">
            <v>469.8</v>
          </cell>
          <cell r="N548">
            <v>0.05</v>
          </cell>
          <cell r="O548">
            <v>0</v>
          </cell>
          <cell r="P548">
            <v>290</v>
          </cell>
          <cell r="Q548">
            <v>0</v>
          </cell>
        </row>
        <row r="549">
          <cell r="B549" t="str">
            <v>Grilled chicken</v>
          </cell>
          <cell r="C549" t="str">
            <v>Ayam</v>
          </cell>
          <cell r="D549">
            <v>100</v>
          </cell>
          <cell r="E549">
            <v>175.16</v>
          </cell>
          <cell r="F549">
            <v>10.56</v>
          </cell>
          <cell r="G549">
            <v>14.5</v>
          </cell>
          <cell r="H549">
            <v>0</v>
          </cell>
          <cell r="I549">
            <v>32.42</v>
          </cell>
          <cell r="J549">
            <v>8.1199999999999992</v>
          </cell>
          <cell r="K549">
            <v>116</v>
          </cell>
          <cell r="L549">
            <v>0.87</v>
          </cell>
          <cell r="M549">
            <v>469.8</v>
          </cell>
          <cell r="N549">
            <v>0.05</v>
          </cell>
          <cell r="O549">
            <v>0</v>
          </cell>
          <cell r="P549">
            <v>290</v>
          </cell>
          <cell r="Q549">
            <v>0</v>
          </cell>
        </row>
        <row r="550">
          <cell r="B550" t="str">
            <v xml:space="preserve"> Ayam paniki</v>
          </cell>
          <cell r="C550" t="str">
            <v>Ayam</v>
          </cell>
          <cell r="D550">
            <v>100</v>
          </cell>
          <cell r="E550">
            <v>175.16</v>
          </cell>
          <cell r="F550">
            <v>10.56</v>
          </cell>
          <cell r="G550">
            <v>14.5</v>
          </cell>
          <cell r="H550">
            <v>0</v>
          </cell>
          <cell r="I550">
            <v>32.42</v>
          </cell>
          <cell r="J550">
            <v>8.1199999999999992</v>
          </cell>
          <cell r="K550">
            <v>116</v>
          </cell>
          <cell r="L550">
            <v>0.87</v>
          </cell>
          <cell r="M550">
            <v>469.8</v>
          </cell>
          <cell r="N550">
            <v>0.05</v>
          </cell>
          <cell r="O550">
            <v>0</v>
          </cell>
          <cell r="P550">
            <v>290</v>
          </cell>
          <cell r="Q550">
            <v>0</v>
          </cell>
        </row>
        <row r="551">
          <cell r="C551" t="str">
            <v>Santan</v>
          </cell>
          <cell r="D551">
            <v>10</v>
          </cell>
          <cell r="E551">
            <v>32.4</v>
          </cell>
          <cell r="F551">
            <v>0.42</v>
          </cell>
          <cell r="G551">
            <v>3.43</v>
          </cell>
          <cell r="H551">
            <v>0.56000000000000005</v>
          </cell>
          <cell r="I551">
            <v>5.49</v>
          </cell>
          <cell r="J551">
            <v>1.4</v>
          </cell>
          <cell r="K551">
            <v>4.5</v>
          </cell>
          <cell r="L551">
            <v>0.19</v>
          </cell>
          <cell r="M551">
            <v>0</v>
          </cell>
          <cell r="N551">
            <v>2E-3</v>
          </cell>
          <cell r="O551">
            <v>0.2</v>
          </cell>
          <cell r="P551">
            <v>185</v>
          </cell>
          <cell r="Q551">
            <v>0</v>
          </cell>
        </row>
        <row r="552">
          <cell r="B552" t="str">
            <v>Ayam paniki</v>
          </cell>
          <cell r="E552">
            <v>207.56</v>
          </cell>
          <cell r="F552">
            <v>10.98</v>
          </cell>
          <cell r="G552">
            <v>17.93</v>
          </cell>
          <cell r="H552">
            <v>0.56000000000000005</v>
          </cell>
          <cell r="I552">
            <v>37.910000000000004</v>
          </cell>
          <cell r="J552">
            <v>9.52</v>
          </cell>
          <cell r="K552">
            <v>120.5</v>
          </cell>
          <cell r="L552">
            <v>1.06</v>
          </cell>
          <cell r="M552">
            <v>469.8</v>
          </cell>
          <cell r="N552">
            <v>5.2000000000000005E-2</v>
          </cell>
          <cell r="O552">
            <v>0.2</v>
          </cell>
          <cell r="P552">
            <v>475</v>
          </cell>
          <cell r="Q552">
            <v>0</v>
          </cell>
        </row>
        <row r="553">
          <cell r="B553" t="str">
            <v xml:space="preserve"> Ayam bb bali</v>
          </cell>
          <cell r="C553" t="str">
            <v>Ayam</v>
          </cell>
          <cell r="D553">
            <v>100</v>
          </cell>
          <cell r="E553">
            <v>175.16</v>
          </cell>
          <cell r="F553">
            <v>10.56</v>
          </cell>
          <cell r="G553">
            <v>14.5</v>
          </cell>
          <cell r="H553">
            <v>0</v>
          </cell>
          <cell r="I553">
            <v>32.42</v>
          </cell>
          <cell r="J553">
            <v>8.1199999999999992</v>
          </cell>
          <cell r="K553">
            <v>116</v>
          </cell>
          <cell r="L553">
            <v>0.87</v>
          </cell>
          <cell r="M553">
            <v>469.8</v>
          </cell>
          <cell r="N553">
            <v>0.05</v>
          </cell>
          <cell r="O553">
            <v>0</v>
          </cell>
          <cell r="P553">
            <v>290</v>
          </cell>
          <cell r="Q553">
            <v>0</v>
          </cell>
        </row>
        <row r="554">
          <cell r="C554" t="str">
            <v>Minyak</v>
          </cell>
          <cell r="D554">
            <v>5</v>
          </cell>
          <cell r="E554">
            <v>43.5</v>
          </cell>
          <cell r="F554">
            <v>0.05</v>
          </cell>
          <cell r="G554">
            <v>4.9000000000000004</v>
          </cell>
          <cell r="H554">
            <v>0</v>
          </cell>
          <cell r="I554">
            <v>0.03</v>
          </cell>
          <cell r="J554">
            <v>0.15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</row>
        <row r="555">
          <cell r="B555" t="str">
            <v>Ayam bb bali</v>
          </cell>
          <cell r="E555">
            <v>218.66</v>
          </cell>
          <cell r="F555">
            <v>10.61</v>
          </cell>
          <cell r="G555">
            <v>19.399999999999999</v>
          </cell>
          <cell r="H555">
            <v>0</v>
          </cell>
          <cell r="I555">
            <v>32.450000000000003</v>
          </cell>
          <cell r="J555">
            <v>8.27</v>
          </cell>
          <cell r="K555">
            <v>116</v>
          </cell>
          <cell r="L555">
            <v>0.87</v>
          </cell>
          <cell r="M555">
            <v>469.8</v>
          </cell>
          <cell r="N555">
            <v>0.05</v>
          </cell>
          <cell r="O555">
            <v>0</v>
          </cell>
          <cell r="P555">
            <v>290</v>
          </cell>
          <cell r="Q555">
            <v>0</v>
          </cell>
        </row>
        <row r="556">
          <cell r="B556" t="str">
            <v xml:space="preserve"> Ayam gr tepung</v>
          </cell>
          <cell r="C556" t="str">
            <v>Ayam</v>
          </cell>
          <cell r="D556">
            <v>100</v>
          </cell>
          <cell r="E556">
            <v>175.16</v>
          </cell>
          <cell r="F556">
            <v>10.56</v>
          </cell>
          <cell r="G556">
            <v>14.5</v>
          </cell>
          <cell r="H556">
            <v>0</v>
          </cell>
          <cell r="I556">
            <v>32.42</v>
          </cell>
          <cell r="J556">
            <v>8.1199999999999992</v>
          </cell>
          <cell r="K556">
            <v>116</v>
          </cell>
          <cell r="L556">
            <v>0.87</v>
          </cell>
          <cell r="M556">
            <v>469.8</v>
          </cell>
          <cell r="N556">
            <v>0.05</v>
          </cell>
          <cell r="O556">
            <v>0</v>
          </cell>
          <cell r="P556">
            <v>290</v>
          </cell>
          <cell r="Q556">
            <v>0</v>
          </cell>
        </row>
        <row r="557">
          <cell r="C557" t="str">
            <v>Minyak</v>
          </cell>
          <cell r="D557">
            <v>5</v>
          </cell>
          <cell r="E557">
            <v>43.5</v>
          </cell>
          <cell r="F557">
            <v>0.05</v>
          </cell>
          <cell r="G557">
            <v>4.9000000000000004</v>
          </cell>
          <cell r="H557">
            <v>0</v>
          </cell>
          <cell r="I557">
            <v>0.03</v>
          </cell>
          <cell r="J557">
            <v>0.15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</row>
        <row r="558">
          <cell r="C558" t="str">
            <v>Tepung</v>
          </cell>
          <cell r="D558">
            <v>10</v>
          </cell>
          <cell r="E558">
            <v>36.5</v>
          </cell>
          <cell r="F558">
            <v>0.89</v>
          </cell>
          <cell r="G558">
            <v>0.13</v>
          </cell>
          <cell r="H558">
            <v>7.7</v>
          </cell>
          <cell r="I558">
            <v>1.2</v>
          </cell>
          <cell r="J558">
            <v>1.6</v>
          </cell>
          <cell r="K558">
            <v>10.6</v>
          </cell>
          <cell r="L558">
            <v>0.12</v>
          </cell>
          <cell r="M558">
            <v>0</v>
          </cell>
          <cell r="N558">
            <v>1.2E-2</v>
          </cell>
          <cell r="O558">
            <v>0</v>
          </cell>
          <cell r="P558">
            <v>0</v>
          </cell>
          <cell r="Q558">
            <v>0</v>
          </cell>
        </row>
        <row r="559">
          <cell r="B559" t="str">
            <v>Ayam goreng tepung</v>
          </cell>
          <cell r="E559">
            <v>255.16</v>
          </cell>
          <cell r="F559">
            <v>11.500000000000002</v>
          </cell>
          <cell r="G559">
            <v>19.529999999999998</v>
          </cell>
          <cell r="H559">
            <v>7.7</v>
          </cell>
          <cell r="I559">
            <v>33.650000000000006</v>
          </cell>
          <cell r="J559">
            <v>9.8699999999999992</v>
          </cell>
          <cell r="K559">
            <v>126.6</v>
          </cell>
          <cell r="L559">
            <v>0.99</v>
          </cell>
          <cell r="M559">
            <v>469.8</v>
          </cell>
          <cell r="N559">
            <v>6.2E-2</v>
          </cell>
          <cell r="O559">
            <v>0</v>
          </cell>
          <cell r="P559">
            <v>290</v>
          </cell>
          <cell r="Q559">
            <v>0</v>
          </cell>
        </row>
        <row r="560">
          <cell r="B560" t="str">
            <v xml:space="preserve"> Ayam Gr Padang</v>
          </cell>
          <cell r="C560" t="str">
            <v>Ayam</v>
          </cell>
          <cell r="D560">
            <v>100</v>
          </cell>
          <cell r="E560">
            <v>175.16</v>
          </cell>
          <cell r="F560">
            <v>10.56</v>
          </cell>
          <cell r="G560">
            <v>14.5</v>
          </cell>
          <cell r="H560">
            <v>0</v>
          </cell>
          <cell r="I560">
            <v>32.42</v>
          </cell>
          <cell r="J560">
            <v>8.1199999999999992</v>
          </cell>
          <cell r="K560">
            <v>116</v>
          </cell>
          <cell r="L560">
            <v>0.87</v>
          </cell>
          <cell r="M560">
            <v>469.8</v>
          </cell>
          <cell r="N560">
            <v>0.05</v>
          </cell>
          <cell r="O560">
            <v>0</v>
          </cell>
          <cell r="P560">
            <v>290</v>
          </cell>
          <cell r="Q560">
            <v>0</v>
          </cell>
        </row>
        <row r="561">
          <cell r="C561" t="str">
            <v>Minyak</v>
          </cell>
          <cell r="D561">
            <v>5</v>
          </cell>
          <cell r="E561">
            <v>43.5</v>
          </cell>
          <cell r="F561">
            <v>0.05</v>
          </cell>
          <cell r="G561">
            <v>4.9000000000000004</v>
          </cell>
          <cell r="H561">
            <v>0</v>
          </cell>
          <cell r="I561">
            <v>0.03</v>
          </cell>
          <cell r="J561">
            <v>0.15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</row>
        <row r="562">
          <cell r="B562" t="str">
            <v>Ayam Gr Padang</v>
          </cell>
          <cell r="E562">
            <v>218.66</v>
          </cell>
          <cell r="F562">
            <v>10.61</v>
          </cell>
          <cell r="G562">
            <v>19.399999999999999</v>
          </cell>
          <cell r="H562">
            <v>0</v>
          </cell>
          <cell r="I562">
            <v>32.450000000000003</v>
          </cell>
          <cell r="J562">
            <v>8.27</v>
          </cell>
          <cell r="K562">
            <v>116</v>
          </cell>
          <cell r="L562">
            <v>0.87</v>
          </cell>
          <cell r="M562">
            <v>469.8</v>
          </cell>
          <cell r="N562">
            <v>0.05</v>
          </cell>
          <cell r="O562">
            <v>0</v>
          </cell>
          <cell r="P562">
            <v>290</v>
          </cell>
          <cell r="Q562">
            <v>0</v>
          </cell>
        </row>
        <row r="563">
          <cell r="B563" t="str">
            <v xml:space="preserve"> Ayam ca sayuran</v>
          </cell>
          <cell r="C563" t="str">
            <v>Ayam</v>
          </cell>
          <cell r="D563">
            <v>50</v>
          </cell>
          <cell r="E563">
            <v>87.58</v>
          </cell>
          <cell r="F563">
            <v>5.2779999999999996</v>
          </cell>
          <cell r="G563">
            <v>7.25</v>
          </cell>
          <cell r="H563">
            <v>0</v>
          </cell>
          <cell r="I563">
            <v>16.210999999999999</v>
          </cell>
          <cell r="J563">
            <v>4.0599999999999996</v>
          </cell>
          <cell r="K563">
            <v>58</v>
          </cell>
          <cell r="L563">
            <v>0.435</v>
          </cell>
          <cell r="M563">
            <v>234.9</v>
          </cell>
          <cell r="N563">
            <v>2.3199999999999998E-2</v>
          </cell>
          <cell r="O563">
            <v>0</v>
          </cell>
          <cell r="P563">
            <v>145</v>
          </cell>
          <cell r="Q563">
            <v>0</v>
          </cell>
        </row>
        <row r="564">
          <cell r="C564" t="str">
            <v>Wortel</v>
          </cell>
          <cell r="D564">
            <v>25</v>
          </cell>
          <cell r="E564">
            <v>9.24</v>
          </cell>
          <cell r="F564">
            <v>0.26400000000000001</v>
          </cell>
          <cell r="G564">
            <v>6.6000000000000003E-2</v>
          </cell>
          <cell r="H564">
            <v>2.0460000000000003</v>
          </cell>
          <cell r="I564">
            <v>19.404</v>
          </cell>
          <cell r="J564">
            <v>8.58</v>
          </cell>
          <cell r="K564">
            <v>8.14</v>
          </cell>
          <cell r="L564">
            <v>0.17600000000000002</v>
          </cell>
          <cell r="M564">
            <v>2640</v>
          </cell>
          <cell r="N564">
            <v>1.32E-2</v>
          </cell>
          <cell r="O564">
            <v>1.32</v>
          </cell>
          <cell r="P564">
            <v>0</v>
          </cell>
          <cell r="Q564">
            <v>0</v>
          </cell>
        </row>
        <row r="565">
          <cell r="C565" t="str">
            <v>Sawi</v>
          </cell>
          <cell r="D565">
            <v>25</v>
          </cell>
          <cell r="E565">
            <v>4.7850000000000001</v>
          </cell>
          <cell r="F565">
            <v>0.50024999999999997</v>
          </cell>
          <cell r="G565">
            <v>6.5250000000000002E-2</v>
          </cell>
          <cell r="H565">
            <v>0.87</v>
          </cell>
          <cell r="I565">
            <v>20.0535</v>
          </cell>
          <cell r="J565">
            <v>47.85</v>
          </cell>
          <cell r="K565">
            <v>8.2650000000000006</v>
          </cell>
          <cell r="L565">
            <v>0.63075000000000003</v>
          </cell>
          <cell r="M565">
            <v>1405.05</v>
          </cell>
          <cell r="N565">
            <v>1.9575000000000002E-2</v>
          </cell>
          <cell r="O565">
            <v>22.184999999999999</v>
          </cell>
          <cell r="P565">
            <v>0</v>
          </cell>
          <cell r="Q565">
            <v>0</v>
          </cell>
        </row>
        <row r="566">
          <cell r="C566" t="str">
            <v>Minyak</v>
          </cell>
          <cell r="D566">
            <v>5</v>
          </cell>
          <cell r="E566">
            <v>43.5</v>
          </cell>
          <cell r="F566">
            <v>0.05</v>
          </cell>
          <cell r="G566">
            <v>4.9000000000000004</v>
          </cell>
          <cell r="H566">
            <v>0</v>
          </cell>
          <cell r="I566">
            <v>0.03</v>
          </cell>
          <cell r="J566">
            <v>0.15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</row>
        <row r="567">
          <cell r="B567" t="str">
            <v>Ayam ca sayuran</v>
          </cell>
          <cell r="E567">
            <v>145.10499999999999</v>
          </cell>
          <cell r="F567">
            <v>6.0922499999999999</v>
          </cell>
          <cell r="G567">
            <v>12.28125</v>
          </cell>
          <cell r="H567">
            <v>2.9160000000000004</v>
          </cell>
          <cell r="I567">
            <v>55.698499999999996</v>
          </cell>
          <cell r="J567">
            <v>60.64</v>
          </cell>
          <cell r="K567">
            <v>74.405000000000001</v>
          </cell>
          <cell r="L567">
            <v>1.2417500000000001</v>
          </cell>
          <cell r="M567">
            <v>4279.95</v>
          </cell>
          <cell r="N567">
            <v>5.5975000000000004E-2</v>
          </cell>
          <cell r="O567">
            <v>23.504999999999999</v>
          </cell>
          <cell r="P567">
            <v>145</v>
          </cell>
          <cell r="Q567">
            <v>0</v>
          </cell>
        </row>
        <row r="568">
          <cell r="B568" t="str">
            <v xml:space="preserve"> Ayam Gr Kalasan</v>
          </cell>
          <cell r="C568" t="str">
            <v>Ayam</v>
          </cell>
          <cell r="D568">
            <v>100</v>
          </cell>
          <cell r="E568">
            <v>175.16</v>
          </cell>
          <cell r="F568">
            <v>10.56</v>
          </cell>
          <cell r="G568">
            <v>14.5</v>
          </cell>
          <cell r="H568">
            <v>0</v>
          </cell>
          <cell r="I568">
            <v>32.42</v>
          </cell>
          <cell r="J568">
            <v>8.1199999999999992</v>
          </cell>
          <cell r="K568">
            <v>116</v>
          </cell>
          <cell r="L568">
            <v>0.87</v>
          </cell>
          <cell r="M568">
            <v>469.8</v>
          </cell>
          <cell r="N568">
            <v>0.05</v>
          </cell>
          <cell r="O568">
            <v>0</v>
          </cell>
          <cell r="P568">
            <v>290</v>
          </cell>
          <cell r="Q568">
            <v>0</v>
          </cell>
        </row>
        <row r="569">
          <cell r="C569" t="str">
            <v>Minyak</v>
          </cell>
          <cell r="D569">
            <v>5</v>
          </cell>
          <cell r="E569">
            <v>43.5</v>
          </cell>
          <cell r="F569">
            <v>0.05</v>
          </cell>
          <cell r="G569">
            <v>4.9000000000000004</v>
          </cell>
          <cell r="H569">
            <v>0</v>
          </cell>
          <cell r="I569">
            <v>0.03</v>
          </cell>
          <cell r="J569">
            <v>0.15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</row>
        <row r="570">
          <cell r="B570" t="str">
            <v>Ayam Gr Kalasan</v>
          </cell>
          <cell r="E570">
            <v>218.66</v>
          </cell>
          <cell r="F570">
            <v>10.61</v>
          </cell>
          <cell r="G570">
            <v>19.399999999999999</v>
          </cell>
          <cell r="H570">
            <v>0</v>
          </cell>
          <cell r="I570">
            <v>32.450000000000003</v>
          </cell>
          <cell r="J570">
            <v>8.27</v>
          </cell>
          <cell r="K570">
            <v>116</v>
          </cell>
          <cell r="L570">
            <v>0.87</v>
          </cell>
          <cell r="M570">
            <v>469.8</v>
          </cell>
          <cell r="N570">
            <v>0.05</v>
          </cell>
          <cell r="O570">
            <v>0</v>
          </cell>
          <cell r="P570">
            <v>290</v>
          </cell>
          <cell r="Q570">
            <v>0</v>
          </cell>
        </row>
        <row r="571">
          <cell r="B571" t="str">
            <v xml:space="preserve"> Opor ayam</v>
          </cell>
          <cell r="C571" t="str">
            <v>Ayam</v>
          </cell>
          <cell r="D571">
            <v>100</v>
          </cell>
          <cell r="E571">
            <v>175.16</v>
          </cell>
          <cell r="F571">
            <v>10.555999999999999</v>
          </cell>
          <cell r="G571">
            <v>14.5</v>
          </cell>
          <cell r="H571">
            <v>0</v>
          </cell>
          <cell r="I571">
            <v>32.421999999999997</v>
          </cell>
          <cell r="J571">
            <v>8.1199999999999992</v>
          </cell>
          <cell r="K571">
            <v>116</v>
          </cell>
          <cell r="L571">
            <v>0.87</v>
          </cell>
          <cell r="M571">
            <v>469.8</v>
          </cell>
          <cell r="N571">
            <v>4.6399999999999997E-2</v>
          </cell>
          <cell r="O571">
            <v>0</v>
          </cell>
          <cell r="P571">
            <v>290</v>
          </cell>
          <cell r="Q571">
            <v>0</v>
          </cell>
        </row>
        <row r="572">
          <cell r="C572" t="str">
            <v>Santan</v>
          </cell>
          <cell r="D572">
            <v>10</v>
          </cell>
          <cell r="E572">
            <v>32.4</v>
          </cell>
          <cell r="F572">
            <v>0.42</v>
          </cell>
          <cell r="G572">
            <v>3.43</v>
          </cell>
          <cell r="H572">
            <v>0.56000000000000005</v>
          </cell>
          <cell r="I572">
            <v>5.49</v>
          </cell>
          <cell r="J572">
            <v>1.4</v>
          </cell>
          <cell r="K572">
            <v>4.5</v>
          </cell>
          <cell r="L572">
            <v>0.19</v>
          </cell>
          <cell r="M572">
            <v>0</v>
          </cell>
          <cell r="N572">
            <v>2E-3</v>
          </cell>
          <cell r="O572">
            <v>0.2</v>
          </cell>
          <cell r="P572">
            <v>185</v>
          </cell>
          <cell r="Q572">
            <v>0</v>
          </cell>
        </row>
        <row r="573">
          <cell r="B573" t="str">
            <v>Opor ayam</v>
          </cell>
          <cell r="E573">
            <v>207.56</v>
          </cell>
          <cell r="F573">
            <v>10.975999999999999</v>
          </cell>
          <cell r="G573">
            <v>17.93</v>
          </cell>
          <cell r="H573">
            <v>0.56000000000000005</v>
          </cell>
          <cell r="I573">
            <v>37.911999999999999</v>
          </cell>
          <cell r="J573">
            <v>9.52</v>
          </cell>
          <cell r="K573">
            <v>120.5</v>
          </cell>
          <cell r="L573">
            <v>1.06</v>
          </cell>
          <cell r="M573">
            <v>469.8</v>
          </cell>
          <cell r="N573">
            <v>4.8399999999999999E-2</v>
          </cell>
          <cell r="O573">
            <v>0.2</v>
          </cell>
          <cell r="P573">
            <v>475</v>
          </cell>
          <cell r="Q573">
            <v>0</v>
          </cell>
        </row>
        <row r="574">
          <cell r="B574" t="str">
            <v xml:space="preserve"> Ayam BB Balado</v>
          </cell>
          <cell r="C574" t="str">
            <v>Ayam</v>
          </cell>
          <cell r="D574">
            <v>100</v>
          </cell>
          <cell r="E574">
            <v>175.16</v>
          </cell>
          <cell r="F574">
            <v>10.56</v>
          </cell>
          <cell r="G574">
            <v>14.5</v>
          </cell>
          <cell r="H574">
            <v>0</v>
          </cell>
          <cell r="I574">
            <v>32.42</v>
          </cell>
          <cell r="J574">
            <v>8.1199999999999992</v>
          </cell>
          <cell r="K574">
            <v>116</v>
          </cell>
          <cell r="L574">
            <v>0.87</v>
          </cell>
          <cell r="M574">
            <v>469.8</v>
          </cell>
          <cell r="N574">
            <v>0.05</v>
          </cell>
          <cell r="O574">
            <v>0</v>
          </cell>
          <cell r="P574">
            <v>290</v>
          </cell>
          <cell r="Q574">
            <v>0</v>
          </cell>
        </row>
        <row r="575">
          <cell r="C575" t="str">
            <v>Minyak</v>
          </cell>
          <cell r="D575">
            <v>5</v>
          </cell>
          <cell r="E575">
            <v>43.5</v>
          </cell>
          <cell r="F575">
            <v>0.05</v>
          </cell>
          <cell r="G575">
            <v>4.9000000000000004</v>
          </cell>
          <cell r="H575">
            <v>0</v>
          </cell>
          <cell r="I575">
            <v>0.03</v>
          </cell>
          <cell r="J575">
            <v>0.15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</row>
        <row r="576">
          <cell r="B576" t="str">
            <v>Ayam BB Balado</v>
          </cell>
          <cell r="E576">
            <v>218.66</v>
          </cell>
          <cell r="F576">
            <v>10.61</v>
          </cell>
          <cell r="G576">
            <v>19.399999999999999</v>
          </cell>
          <cell r="H576">
            <v>0</v>
          </cell>
          <cell r="I576">
            <v>32.450000000000003</v>
          </cell>
          <cell r="J576">
            <v>8.27</v>
          </cell>
          <cell r="K576">
            <v>116</v>
          </cell>
          <cell r="L576">
            <v>0.87</v>
          </cell>
          <cell r="M576">
            <v>469.8</v>
          </cell>
          <cell r="N576">
            <v>0.05</v>
          </cell>
          <cell r="O576">
            <v>0</v>
          </cell>
          <cell r="P576">
            <v>290</v>
          </cell>
          <cell r="Q576">
            <v>0</v>
          </cell>
        </row>
        <row r="577">
          <cell r="B577" t="str">
            <v xml:space="preserve"> Ayam gr Lengkuas</v>
          </cell>
          <cell r="C577" t="str">
            <v>Ayam</v>
          </cell>
          <cell r="D577">
            <v>100</v>
          </cell>
          <cell r="E577">
            <v>175.16</v>
          </cell>
          <cell r="F577">
            <v>10.56</v>
          </cell>
          <cell r="G577">
            <v>14.5</v>
          </cell>
          <cell r="H577">
            <v>0</v>
          </cell>
          <cell r="I577">
            <v>32.42</v>
          </cell>
          <cell r="J577">
            <v>8.1199999999999992</v>
          </cell>
          <cell r="K577">
            <v>116</v>
          </cell>
          <cell r="L577">
            <v>0.87</v>
          </cell>
          <cell r="M577">
            <v>469.8</v>
          </cell>
          <cell r="N577">
            <v>0.05</v>
          </cell>
          <cell r="O577">
            <v>0</v>
          </cell>
          <cell r="P577">
            <v>290</v>
          </cell>
          <cell r="Q577">
            <v>0</v>
          </cell>
        </row>
        <row r="578">
          <cell r="C578" t="str">
            <v>Minyak</v>
          </cell>
          <cell r="D578">
            <v>5</v>
          </cell>
          <cell r="E578">
            <v>43.5</v>
          </cell>
          <cell r="F578">
            <v>0.05</v>
          </cell>
          <cell r="G578">
            <v>4.9000000000000004</v>
          </cell>
          <cell r="H578">
            <v>0</v>
          </cell>
          <cell r="I578">
            <v>0.03</v>
          </cell>
          <cell r="J578">
            <v>0.15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</row>
        <row r="579">
          <cell r="B579" t="str">
            <v>Ayam gr Lengkuas</v>
          </cell>
          <cell r="E579">
            <v>218.66</v>
          </cell>
          <cell r="F579">
            <v>10.61</v>
          </cell>
          <cell r="G579">
            <v>19.399999999999999</v>
          </cell>
          <cell r="H579">
            <v>0</v>
          </cell>
          <cell r="I579">
            <v>32.450000000000003</v>
          </cell>
          <cell r="J579">
            <v>8.27</v>
          </cell>
          <cell r="K579">
            <v>116</v>
          </cell>
          <cell r="L579">
            <v>0.87</v>
          </cell>
          <cell r="M579">
            <v>469.8</v>
          </cell>
          <cell r="N579">
            <v>0.05</v>
          </cell>
          <cell r="O579">
            <v>0</v>
          </cell>
          <cell r="P579">
            <v>290</v>
          </cell>
          <cell r="Q579">
            <v>0</v>
          </cell>
        </row>
        <row r="580">
          <cell r="B580" t="str">
            <v xml:space="preserve"> Ayam Gr Ketumbar</v>
          </cell>
          <cell r="C580" t="str">
            <v>Ayam</v>
          </cell>
          <cell r="D580">
            <v>100</v>
          </cell>
          <cell r="E580">
            <v>175.16</v>
          </cell>
          <cell r="F580">
            <v>10.56</v>
          </cell>
          <cell r="G580">
            <v>14.5</v>
          </cell>
          <cell r="H580">
            <v>0</v>
          </cell>
          <cell r="I580">
            <v>32.42</v>
          </cell>
          <cell r="J580">
            <v>8.1199999999999992</v>
          </cell>
          <cell r="K580">
            <v>116</v>
          </cell>
          <cell r="L580">
            <v>0.87</v>
          </cell>
          <cell r="M580">
            <v>469.8</v>
          </cell>
          <cell r="N580">
            <v>0.05</v>
          </cell>
          <cell r="O580">
            <v>0</v>
          </cell>
          <cell r="P580">
            <v>290</v>
          </cell>
          <cell r="Q580">
            <v>0</v>
          </cell>
        </row>
        <row r="581">
          <cell r="C581" t="str">
            <v>Minyak</v>
          </cell>
          <cell r="D581">
            <v>5</v>
          </cell>
          <cell r="E581">
            <v>43.5</v>
          </cell>
          <cell r="F581">
            <v>0.05</v>
          </cell>
          <cell r="G581">
            <v>4.9000000000000004</v>
          </cell>
          <cell r="H581">
            <v>0</v>
          </cell>
          <cell r="I581">
            <v>0.03</v>
          </cell>
          <cell r="J581">
            <v>0.15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</row>
        <row r="582">
          <cell r="B582" t="str">
            <v>Ayam Gr Ketumbar</v>
          </cell>
          <cell r="E582">
            <v>218.66</v>
          </cell>
          <cell r="F582">
            <v>10.61</v>
          </cell>
          <cell r="G582">
            <v>19.399999999999999</v>
          </cell>
          <cell r="H582">
            <v>0</v>
          </cell>
          <cell r="I582">
            <v>32.450000000000003</v>
          </cell>
          <cell r="J582">
            <v>8.27</v>
          </cell>
          <cell r="K582">
            <v>116</v>
          </cell>
          <cell r="L582">
            <v>0.87</v>
          </cell>
          <cell r="M582">
            <v>469.8</v>
          </cell>
          <cell r="N582">
            <v>0.05</v>
          </cell>
          <cell r="O582">
            <v>0</v>
          </cell>
          <cell r="P582">
            <v>290</v>
          </cell>
          <cell r="Q582">
            <v>0</v>
          </cell>
        </row>
        <row r="583">
          <cell r="B583" t="str">
            <v xml:space="preserve"> Ayam Lado Mudo</v>
          </cell>
          <cell r="C583" t="str">
            <v>Ayam</v>
          </cell>
          <cell r="D583">
            <v>100</v>
          </cell>
          <cell r="E583">
            <v>175.16</v>
          </cell>
          <cell r="F583">
            <v>10.56</v>
          </cell>
          <cell r="G583">
            <v>14.5</v>
          </cell>
          <cell r="H583">
            <v>0</v>
          </cell>
          <cell r="I583">
            <v>32.42</v>
          </cell>
          <cell r="J583">
            <v>8.1199999999999992</v>
          </cell>
          <cell r="K583">
            <v>116</v>
          </cell>
          <cell r="L583">
            <v>0.87</v>
          </cell>
          <cell r="M583">
            <v>469.8</v>
          </cell>
          <cell r="N583">
            <v>0.05</v>
          </cell>
          <cell r="O583">
            <v>0</v>
          </cell>
          <cell r="P583">
            <v>290</v>
          </cell>
          <cell r="Q583">
            <v>0</v>
          </cell>
        </row>
        <row r="584">
          <cell r="C584" t="str">
            <v>Minyak</v>
          </cell>
          <cell r="D584">
            <v>5</v>
          </cell>
          <cell r="E584">
            <v>43.5</v>
          </cell>
          <cell r="F584">
            <v>0.05</v>
          </cell>
          <cell r="G584">
            <v>4.9000000000000004</v>
          </cell>
          <cell r="H584">
            <v>0</v>
          </cell>
          <cell r="I584">
            <v>0.03</v>
          </cell>
          <cell r="J584">
            <v>0.15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</row>
        <row r="585">
          <cell r="B585" t="str">
            <v>Ayam Lado Mudo</v>
          </cell>
          <cell r="E585">
            <v>218.66</v>
          </cell>
          <cell r="F585">
            <v>10.61</v>
          </cell>
          <cell r="G585">
            <v>19.399999999999999</v>
          </cell>
          <cell r="H585">
            <v>0</v>
          </cell>
          <cell r="I585">
            <v>32.450000000000003</v>
          </cell>
          <cell r="J585">
            <v>8.27</v>
          </cell>
          <cell r="K585">
            <v>116</v>
          </cell>
          <cell r="L585">
            <v>0.87</v>
          </cell>
          <cell r="M585">
            <v>469.8</v>
          </cell>
          <cell r="N585">
            <v>0.05</v>
          </cell>
          <cell r="O585">
            <v>0</v>
          </cell>
          <cell r="P585">
            <v>290</v>
          </cell>
          <cell r="Q585">
            <v>0</v>
          </cell>
        </row>
        <row r="586">
          <cell r="B586" t="str">
            <v xml:space="preserve"> Steak Kampung</v>
          </cell>
          <cell r="C586" t="str">
            <v>Ayam</v>
          </cell>
          <cell r="D586">
            <v>100</v>
          </cell>
          <cell r="E586">
            <v>175.16</v>
          </cell>
          <cell r="F586">
            <v>10.56</v>
          </cell>
          <cell r="G586">
            <v>14.5</v>
          </cell>
          <cell r="H586">
            <v>0</v>
          </cell>
          <cell r="I586">
            <v>32.42</v>
          </cell>
          <cell r="J586">
            <v>8.1199999999999992</v>
          </cell>
          <cell r="K586">
            <v>116</v>
          </cell>
          <cell r="L586">
            <v>0.87</v>
          </cell>
          <cell r="M586">
            <v>469.8</v>
          </cell>
          <cell r="N586">
            <v>0.05</v>
          </cell>
          <cell r="O586">
            <v>0</v>
          </cell>
          <cell r="P586">
            <v>290</v>
          </cell>
          <cell r="Q586">
            <v>0</v>
          </cell>
        </row>
        <row r="587">
          <cell r="C587" t="str">
            <v>Kecap</v>
          </cell>
          <cell r="D587">
            <v>25</v>
          </cell>
          <cell r="E587">
            <v>11.5</v>
          </cell>
          <cell r="F587">
            <v>1.43</v>
          </cell>
          <cell r="G587">
            <v>0.33</v>
          </cell>
          <cell r="H587">
            <v>2.25</v>
          </cell>
          <cell r="I587">
            <v>15.75</v>
          </cell>
          <cell r="J587">
            <v>30.75</v>
          </cell>
          <cell r="K587">
            <v>24</v>
          </cell>
          <cell r="L587">
            <v>1.43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</row>
        <row r="588">
          <cell r="B588" t="str">
            <v>Steak Kampung</v>
          </cell>
          <cell r="E588">
            <v>186.66</v>
          </cell>
          <cell r="F588">
            <v>11.99</v>
          </cell>
          <cell r="G588">
            <v>14.83</v>
          </cell>
          <cell r="H588">
            <v>2.25</v>
          </cell>
          <cell r="I588">
            <v>48.17</v>
          </cell>
          <cell r="J588">
            <v>38.869999999999997</v>
          </cell>
          <cell r="K588">
            <v>140</v>
          </cell>
          <cell r="L588">
            <v>2.2999999999999998</v>
          </cell>
          <cell r="M588">
            <v>469.8</v>
          </cell>
          <cell r="N588">
            <v>0.05</v>
          </cell>
          <cell r="O588">
            <v>0</v>
          </cell>
          <cell r="P588">
            <v>290</v>
          </cell>
          <cell r="Q588">
            <v>0</v>
          </cell>
        </row>
        <row r="589">
          <cell r="B589" t="str">
            <v xml:space="preserve"> Ayam Bakar Rica-Rica</v>
          </cell>
          <cell r="C589" t="str">
            <v>Ayam</v>
          </cell>
          <cell r="D589">
            <v>100</v>
          </cell>
          <cell r="E589">
            <v>175.16</v>
          </cell>
          <cell r="F589">
            <v>10.56</v>
          </cell>
          <cell r="G589">
            <v>14.5</v>
          </cell>
          <cell r="H589">
            <v>0</v>
          </cell>
          <cell r="I589">
            <v>32.42</v>
          </cell>
          <cell r="J589">
            <v>8.1199999999999992</v>
          </cell>
          <cell r="K589">
            <v>116</v>
          </cell>
          <cell r="L589">
            <v>0.87</v>
          </cell>
          <cell r="M589">
            <v>469.8</v>
          </cell>
          <cell r="N589">
            <v>0.05</v>
          </cell>
          <cell r="O589">
            <v>0</v>
          </cell>
          <cell r="P589">
            <v>290</v>
          </cell>
          <cell r="Q589">
            <v>0</v>
          </cell>
        </row>
        <row r="590">
          <cell r="C590" t="str">
            <v>Kecap</v>
          </cell>
          <cell r="D590">
            <v>25</v>
          </cell>
          <cell r="E590">
            <v>11.5</v>
          </cell>
          <cell r="F590">
            <v>1.43</v>
          </cell>
          <cell r="G590">
            <v>0.33</v>
          </cell>
          <cell r="H590">
            <v>2.25</v>
          </cell>
          <cell r="I590">
            <v>15.75</v>
          </cell>
          <cell r="J590">
            <v>30.75</v>
          </cell>
          <cell r="K590">
            <v>24</v>
          </cell>
          <cell r="L590">
            <v>1.43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</row>
        <row r="591">
          <cell r="B591" t="str">
            <v>Ayam Bakar Rica-Rica</v>
          </cell>
          <cell r="E591">
            <v>186.66</v>
          </cell>
          <cell r="F591">
            <v>11.99</v>
          </cell>
          <cell r="G591">
            <v>14.83</v>
          </cell>
          <cell r="H591">
            <v>2.25</v>
          </cell>
          <cell r="I591">
            <v>48.17</v>
          </cell>
          <cell r="J591">
            <v>38.869999999999997</v>
          </cell>
          <cell r="K591">
            <v>140</v>
          </cell>
          <cell r="L591">
            <v>2.2999999999999998</v>
          </cell>
          <cell r="M591">
            <v>469.8</v>
          </cell>
          <cell r="N591">
            <v>0.05</v>
          </cell>
          <cell r="O591">
            <v>0</v>
          </cell>
          <cell r="P591">
            <v>290</v>
          </cell>
          <cell r="Q591">
            <v>0</v>
          </cell>
        </row>
        <row r="592">
          <cell r="B592" t="str">
            <v xml:space="preserve"> Ayam tuturuga</v>
          </cell>
          <cell r="C592" t="str">
            <v>Ayam</v>
          </cell>
          <cell r="D592">
            <v>100</v>
          </cell>
          <cell r="E592">
            <v>175.16</v>
          </cell>
          <cell r="F592">
            <v>10.555999999999999</v>
          </cell>
          <cell r="G592">
            <v>14.5</v>
          </cell>
          <cell r="H592">
            <v>0</v>
          </cell>
          <cell r="I592">
            <v>32.421999999999997</v>
          </cell>
          <cell r="J592">
            <v>8.1199999999999992</v>
          </cell>
          <cell r="K592">
            <v>116</v>
          </cell>
          <cell r="L592">
            <v>0.87</v>
          </cell>
          <cell r="M592">
            <v>469.8</v>
          </cell>
          <cell r="N592">
            <v>4.6399999999999997E-2</v>
          </cell>
          <cell r="O592">
            <v>0</v>
          </cell>
          <cell r="P592">
            <v>290</v>
          </cell>
          <cell r="Q592">
            <v>0</v>
          </cell>
        </row>
        <row r="593">
          <cell r="C593" t="str">
            <v>Santan</v>
          </cell>
          <cell r="D593">
            <v>10</v>
          </cell>
          <cell r="E593">
            <v>32.4</v>
          </cell>
          <cell r="F593">
            <v>0.42</v>
          </cell>
          <cell r="G593">
            <v>3.43</v>
          </cell>
          <cell r="H593">
            <v>0.56000000000000005</v>
          </cell>
          <cell r="I593">
            <v>5.49</v>
          </cell>
          <cell r="J593">
            <v>1.4</v>
          </cell>
          <cell r="K593">
            <v>4.5</v>
          </cell>
          <cell r="L593">
            <v>0.19</v>
          </cell>
          <cell r="M593">
            <v>0</v>
          </cell>
          <cell r="N593">
            <v>2E-3</v>
          </cell>
          <cell r="O593">
            <v>0.2</v>
          </cell>
          <cell r="P593">
            <v>185</v>
          </cell>
          <cell r="Q593">
            <v>0</v>
          </cell>
        </row>
        <row r="594">
          <cell r="B594" t="str">
            <v>Ayam tuturuga</v>
          </cell>
          <cell r="E594">
            <v>207.56</v>
          </cell>
          <cell r="F594">
            <v>10.975999999999999</v>
          </cell>
          <cell r="G594">
            <v>17.93</v>
          </cell>
          <cell r="H594">
            <v>0.56000000000000005</v>
          </cell>
          <cell r="I594">
            <v>37.911999999999999</v>
          </cell>
          <cell r="J594">
            <v>9.52</v>
          </cell>
          <cell r="K594">
            <v>120.5</v>
          </cell>
          <cell r="L594">
            <v>1.06</v>
          </cell>
          <cell r="M594">
            <v>469.8</v>
          </cell>
          <cell r="N594">
            <v>4.8399999999999999E-2</v>
          </cell>
          <cell r="O594">
            <v>0.2</v>
          </cell>
          <cell r="P594">
            <v>475</v>
          </cell>
          <cell r="Q594">
            <v>0</v>
          </cell>
        </row>
        <row r="595">
          <cell r="B595" t="str">
            <v xml:space="preserve"> Kalio ayam</v>
          </cell>
          <cell r="C595" t="str">
            <v>Ayam</v>
          </cell>
          <cell r="D595">
            <v>100</v>
          </cell>
          <cell r="E595">
            <v>175.16</v>
          </cell>
          <cell r="F595">
            <v>10.555999999999999</v>
          </cell>
          <cell r="G595">
            <v>14.5</v>
          </cell>
          <cell r="H595">
            <v>0</v>
          </cell>
          <cell r="I595">
            <v>32.421999999999997</v>
          </cell>
          <cell r="J595">
            <v>8.1199999999999992</v>
          </cell>
          <cell r="K595">
            <v>116</v>
          </cell>
          <cell r="L595">
            <v>0.87</v>
          </cell>
          <cell r="M595">
            <v>469.8</v>
          </cell>
          <cell r="N595">
            <v>4.6399999999999997E-2</v>
          </cell>
          <cell r="O595">
            <v>0</v>
          </cell>
          <cell r="P595">
            <v>290</v>
          </cell>
          <cell r="Q595">
            <v>0</v>
          </cell>
        </row>
        <row r="596">
          <cell r="C596" t="str">
            <v>Santan</v>
          </cell>
          <cell r="D596">
            <v>10</v>
          </cell>
          <cell r="E596">
            <v>32.4</v>
          </cell>
          <cell r="F596">
            <v>0.42</v>
          </cell>
          <cell r="G596">
            <v>3.43</v>
          </cell>
          <cell r="H596">
            <v>0.56000000000000005</v>
          </cell>
          <cell r="I596">
            <v>5.49</v>
          </cell>
          <cell r="J596">
            <v>1.4</v>
          </cell>
          <cell r="K596">
            <v>4.5</v>
          </cell>
          <cell r="L596">
            <v>0.19</v>
          </cell>
          <cell r="M596">
            <v>0</v>
          </cell>
          <cell r="N596">
            <v>2E-3</v>
          </cell>
          <cell r="O596">
            <v>0.2</v>
          </cell>
          <cell r="P596">
            <v>185</v>
          </cell>
          <cell r="Q596">
            <v>0</v>
          </cell>
        </row>
        <row r="597">
          <cell r="C597" t="str">
            <v>Minyak</v>
          </cell>
          <cell r="D597">
            <v>5</v>
          </cell>
          <cell r="E597">
            <v>43.5</v>
          </cell>
          <cell r="F597">
            <v>0.05</v>
          </cell>
          <cell r="G597">
            <v>4.9000000000000004</v>
          </cell>
          <cell r="H597">
            <v>0</v>
          </cell>
          <cell r="I597">
            <v>0.03</v>
          </cell>
          <cell r="J597">
            <v>0.15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</row>
        <row r="598">
          <cell r="B598" t="str">
            <v>Ayam Kalio</v>
          </cell>
          <cell r="E598">
            <v>251.06</v>
          </cell>
          <cell r="F598">
            <v>11.026</v>
          </cell>
          <cell r="G598">
            <v>22.83</v>
          </cell>
          <cell r="H598">
            <v>0.56000000000000005</v>
          </cell>
          <cell r="I598">
            <v>37.942</v>
          </cell>
          <cell r="J598">
            <v>9.67</v>
          </cell>
          <cell r="K598">
            <v>120.5</v>
          </cell>
          <cell r="L598">
            <v>1.06</v>
          </cell>
          <cell r="M598">
            <v>469.8</v>
          </cell>
          <cell r="N598">
            <v>4.8399999999999999E-2</v>
          </cell>
          <cell r="O598">
            <v>0.2</v>
          </cell>
          <cell r="P598">
            <v>475</v>
          </cell>
          <cell r="Q598">
            <v>0</v>
          </cell>
        </row>
        <row r="599">
          <cell r="B599" t="str">
            <v>Pepes Ayam</v>
          </cell>
          <cell r="C599" t="str">
            <v>Ayam</v>
          </cell>
          <cell r="D599">
            <v>100</v>
          </cell>
          <cell r="E599">
            <v>175.16</v>
          </cell>
          <cell r="F599">
            <v>10.555999999999999</v>
          </cell>
          <cell r="G599">
            <v>14.5</v>
          </cell>
          <cell r="H599">
            <v>0</v>
          </cell>
          <cell r="I599">
            <v>32.421999999999997</v>
          </cell>
          <cell r="J599">
            <v>8.1199999999999992</v>
          </cell>
          <cell r="K599">
            <v>116</v>
          </cell>
          <cell r="L599">
            <v>0.87</v>
          </cell>
          <cell r="M599">
            <v>469.8</v>
          </cell>
          <cell r="N599">
            <v>4.6399999999999997E-2</v>
          </cell>
          <cell r="O599">
            <v>0</v>
          </cell>
          <cell r="P599">
            <v>290</v>
          </cell>
          <cell r="Q599">
            <v>0</v>
          </cell>
        </row>
        <row r="600">
          <cell r="B600" t="str">
            <v xml:space="preserve"> Ayam Ca Cabe Hijau</v>
          </cell>
          <cell r="C600" t="str">
            <v>Ayam</v>
          </cell>
          <cell r="D600">
            <v>100</v>
          </cell>
          <cell r="E600">
            <v>175.16</v>
          </cell>
          <cell r="F600">
            <v>10.555999999999999</v>
          </cell>
          <cell r="G600">
            <v>14.5</v>
          </cell>
          <cell r="H600">
            <v>0</v>
          </cell>
          <cell r="I600">
            <v>32.421999999999997</v>
          </cell>
          <cell r="J600">
            <v>8.1199999999999992</v>
          </cell>
          <cell r="K600">
            <v>116</v>
          </cell>
          <cell r="L600">
            <v>0.87</v>
          </cell>
          <cell r="M600">
            <v>469.8</v>
          </cell>
          <cell r="N600">
            <v>4.6399999999999997E-2</v>
          </cell>
          <cell r="O600">
            <v>0</v>
          </cell>
          <cell r="P600">
            <v>290</v>
          </cell>
          <cell r="Q600">
            <v>0</v>
          </cell>
        </row>
        <row r="601">
          <cell r="C601" t="str">
            <v>Minyak</v>
          </cell>
          <cell r="D601">
            <v>5</v>
          </cell>
          <cell r="E601">
            <v>43.5</v>
          </cell>
          <cell r="F601">
            <v>0.05</v>
          </cell>
          <cell r="G601">
            <v>4.9000000000000004</v>
          </cell>
          <cell r="H601">
            <v>0</v>
          </cell>
          <cell r="I601">
            <v>0.03</v>
          </cell>
          <cell r="J601">
            <v>0.15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</row>
        <row r="602">
          <cell r="C602" t="str">
            <v>Cabe Hijau</v>
          </cell>
          <cell r="D602">
            <v>10</v>
          </cell>
          <cell r="E602">
            <v>2.2999999999999998</v>
          </cell>
          <cell r="F602">
            <v>7.0000000000000007E-2</v>
          </cell>
          <cell r="G602">
            <v>1.4999999999999999E-2</v>
          </cell>
          <cell r="H602">
            <v>0.26</v>
          </cell>
          <cell r="I602">
            <v>4.67</v>
          </cell>
          <cell r="J602">
            <v>0.7</v>
          </cell>
          <cell r="K602">
            <v>1.1499999999999999</v>
          </cell>
          <cell r="L602">
            <v>0.02</v>
          </cell>
          <cell r="M602">
            <v>13</v>
          </cell>
          <cell r="N602">
            <v>2.5000000000000001E-3</v>
          </cell>
          <cell r="O602">
            <v>4.2</v>
          </cell>
        </row>
        <row r="603">
          <cell r="B603" t="str">
            <v>Ayam Ca Cabe Hijau</v>
          </cell>
          <cell r="E603">
            <v>220.96</v>
          </cell>
          <cell r="F603">
            <v>10.676</v>
          </cell>
          <cell r="G603">
            <v>19.414999999999999</v>
          </cell>
          <cell r="H603">
            <v>0.26</v>
          </cell>
          <cell r="I603">
            <v>37.122</v>
          </cell>
          <cell r="J603">
            <v>8.9699999999999989</v>
          </cell>
          <cell r="K603">
            <v>117.15</v>
          </cell>
          <cell r="L603">
            <v>0.89</v>
          </cell>
          <cell r="M603">
            <v>482.8</v>
          </cell>
          <cell r="N603">
            <v>4.8899999999999999E-2</v>
          </cell>
          <cell r="O603">
            <v>4.2</v>
          </cell>
          <cell r="P603">
            <v>290</v>
          </cell>
          <cell r="Q603">
            <v>0</v>
          </cell>
        </row>
        <row r="604">
          <cell r="B604" t="str">
            <v xml:space="preserve"> Ayam Bakar</v>
          </cell>
          <cell r="C604" t="str">
            <v>Ayam</v>
          </cell>
          <cell r="D604">
            <v>100</v>
          </cell>
          <cell r="E604">
            <v>175.16</v>
          </cell>
          <cell r="F604">
            <v>10.555999999999999</v>
          </cell>
          <cell r="G604">
            <v>14.5</v>
          </cell>
          <cell r="H604">
            <v>0</v>
          </cell>
          <cell r="I604">
            <v>32.421999999999997</v>
          </cell>
          <cell r="J604">
            <v>8.1199999999999992</v>
          </cell>
          <cell r="K604">
            <v>116</v>
          </cell>
          <cell r="L604">
            <v>0.87</v>
          </cell>
          <cell r="M604">
            <v>469.8</v>
          </cell>
          <cell r="N604">
            <v>4.6399999999999997E-2</v>
          </cell>
          <cell r="O604">
            <v>0</v>
          </cell>
          <cell r="P604">
            <v>290</v>
          </cell>
          <cell r="Q604">
            <v>0</v>
          </cell>
        </row>
        <row r="605">
          <cell r="C605" t="str">
            <v>Kecap</v>
          </cell>
          <cell r="D605">
            <v>25</v>
          </cell>
          <cell r="E605">
            <v>11.5</v>
          </cell>
          <cell r="F605">
            <v>1.43</v>
          </cell>
          <cell r="G605">
            <v>0.33</v>
          </cell>
          <cell r="H605">
            <v>2.25</v>
          </cell>
          <cell r="I605">
            <v>15.75</v>
          </cell>
          <cell r="J605">
            <v>30.75</v>
          </cell>
          <cell r="K605">
            <v>24</v>
          </cell>
          <cell r="L605">
            <v>1.43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</row>
        <row r="606">
          <cell r="B606" t="str">
            <v>Ayam Bakar</v>
          </cell>
          <cell r="E606">
            <v>186.66</v>
          </cell>
          <cell r="F606">
            <v>11.985999999999999</v>
          </cell>
          <cell r="G606">
            <v>14.83</v>
          </cell>
          <cell r="H606">
            <v>2.25</v>
          </cell>
          <cell r="I606">
            <v>48.171999999999997</v>
          </cell>
          <cell r="J606">
            <v>38.869999999999997</v>
          </cell>
          <cell r="K606">
            <v>140</v>
          </cell>
          <cell r="L606">
            <v>2.2999999999999998</v>
          </cell>
          <cell r="M606">
            <v>469.8</v>
          </cell>
          <cell r="N606">
            <v>4.6399999999999997E-2</v>
          </cell>
          <cell r="O606">
            <v>0</v>
          </cell>
          <cell r="P606">
            <v>290</v>
          </cell>
          <cell r="Q606">
            <v>0</v>
          </cell>
        </row>
        <row r="607">
          <cell r="B607" t="str">
            <v xml:space="preserve"> Sate Ayam</v>
          </cell>
          <cell r="C607" t="str">
            <v>Ayam</v>
          </cell>
          <cell r="D607">
            <v>75</v>
          </cell>
          <cell r="E607">
            <v>131.37</v>
          </cell>
          <cell r="F607">
            <v>7.9169999999999998</v>
          </cell>
          <cell r="G607">
            <v>10.875</v>
          </cell>
          <cell r="H607">
            <v>0</v>
          </cell>
          <cell r="I607">
            <v>24.316500000000001</v>
          </cell>
          <cell r="J607">
            <v>6.09</v>
          </cell>
          <cell r="K607">
            <v>87</v>
          </cell>
          <cell r="L607">
            <v>0.65249999999999997</v>
          </cell>
          <cell r="M607">
            <v>352.35</v>
          </cell>
          <cell r="N607">
            <v>3.4799999999999998E-2</v>
          </cell>
          <cell r="O607">
            <v>0</v>
          </cell>
          <cell r="P607">
            <v>217.5</v>
          </cell>
          <cell r="Q607">
            <v>0</v>
          </cell>
        </row>
        <row r="608">
          <cell r="C608" t="str">
            <v>Kacang Tanah</v>
          </cell>
          <cell r="D608">
            <v>50</v>
          </cell>
          <cell r="E608">
            <v>226</v>
          </cell>
          <cell r="F608">
            <v>12.65</v>
          </cell>
          <cell r="G608">
            <v>21.4</v>
          </cell>
          <cell r="H608">
            <v>10.55</v>
          </cell>
          <cell r="I608">
            <v>2</v>
          </cell>
          <cell r="J608">
            <v>29</v>
          </cell>
          <cell r="K608">
            <v>167.5</v>
          </cell>
          <cell r="L608">
            <v>0.65</v>
          </cell>
          <cell r="M608">
            <v>0</v>
          </cell>
          <cell r="N608">
            <v>0.15</v>
          </cell>
          <cell r="O608">
            <v>1.5</v>
          </cell>
          <cell r="P608">
            <v>0</v>
          </cell>
        </row>
        <row r="609">
          <cell r="B609" t="str">
            <v>Sate Ayam</v>
          </cell>
          <cell r="E609">
            <v>357.37</v>
          </cell>
          <cell r="F609">
            <v>20.567</v>
          </cell>
          <cell r="G609">
            <v>32.274999999999999</v>
          </cell>
          <cell r="H609">
            <v>10.55</v>
          </cell>
          <cell r="I609">
            <v>26.316500000000001</v>
          </cell>
          <cell r="J609">
            <v>35.090000000000003</v>
          </cell>
          <cell r="K609">
            <v>254.5</v>
          </cell>
          <cell r="L609">
            <v>1.3025</v>
          </cell>
          <cell r="M609">
            <v>352.35</v>
          </cell>
          <cell r="N609">
            <v>0.18479999999999999</v>
          </cell>
          <cell r="O609">
            <v>1.5</v>
          </cell>
        </row>
        <row r="610">
          <cell r="B610" t="str">
            <v xml:space="preserve"> Ayam Kuluyuk</v>
          </cell>
          <cell r="C610" t="str">
            <v>Ayam</v>
          </cell>
          <cell r="D610">
            <v>100</v>
          </cell>
          <cell r="E610">
            <v>175.16</v>
          </cell>
          <cell r="F610">
            <v>10.555999999999999</v>
          </cell>
          <cell r="G610">
            <v>14.5</v>
          </cell>
          <cell r="H610">
            <v>0</v>
          </cell>
          <cell r="I610">
            <v>32.421999999999997</v>
          </cell>
          <cell r="J610">
            <v>8.1199999999999992</v>
          </cell>
          <cell r="K610">
            <v>116</v>
          </cell>
          <cell r="L610">
            <v>0.87</v>
          </cell>
          <cell r="M610">
            <v>469.8</v>
          </cell>
          <cell r="N610">
            <v>4.6399999999999997E-2</v>
          </cell>
          <cell r="O610">
            <v>0</v>
          </cell>
          <cell r="P610">
            <v>290</v>
          </cell>
          <cell r="Q610">
            <v>0</v>
          </cell>
        </row>
        <row r="611">
          <cell r="C611" t="str">
            <v>Santan</v>
          </cell>
          <cell r="D611">
            <v>10</v>
          </cell>
          <cell r="E611">
            <v>32.4</v>
          </cell>
          <cell r="F611">
            <v>0.42</v>
          </cell>
          <cell r="G611">
            <v>3.43</v>
          </cell>
          <cell r="H611">
            <v>0.56000000000000005</v>
          </cell>
          <cell r="I611">
            <v>5.49</v>
          </cell>
          <cell r="J611">
            <v>1.4</v>
          </cell>
          <cell r="K611">
            <v>4.5</v>
          </cell>
          <cell r="L611">
            <v>0.19</v>
          </cell>
          <cell r="M611">
            <v>0</v>
          </cell>
          <cell r="N611">
            <v>2E-3</v>
          </cell>
          <cell r="O611">
            <v>0.2</v>
          </cell>
          <cell r="P611">
            <v>185</v>
          </cell>
          <cell r="Q611">
            <v>0</v>
          </cell>
        </row>
        <row r="612">
          <cell r="C612" t="str">
            <v>Minyak</v>
          </cell>
          <cell r="D612">
            <v>5</v>
          </cell>
          <cell r="E612">
            <v>43.5</v>
          </cell>
          <cell r="F612">
            <v>0.05</v>
          </cell>
          <cell r="G612">
            <v>4.9000000000000004</v>
          </cell>
          <cell r="H612">
            <v>0</v>
          </cell>
          <cell r="I612">
            <v>0.03</v>
          </cell>
          <cell r="J612">
            <v>0.15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</row>
        <row r="613">
          <cell r="B613" t="str">
            <v>Ayam Kuluyuk</v>
          </cell>
          <cell r="E613">
            <v>251.06</v>
          </cell>
          <cell r="F613">
            <v>11.026</v>
          </cell>
          <cell r="G613">
            <v>22.83</v>
          </cell>
          <cell r="H613">
            <v>0.56000000000000005</v>
          </cell>
          <cell r="I613">
            <v>37.942</v>
          </cell>
          <cell r="J613">
            <v>9.67</v>
          </cell>
          <cell r="K613">
            <v>120.5</v>
          </cell>
          <cell r="L613">
            <v>1.06</v>
          </cell>
          <cell r="M613">
            <v>469.8</v>
          </cell>
          <cell r="N613">
            <v>4.8399999999999999E-2</v>
          </cell>
          <cell r="O613">
            <v>0.2</v>
          </cell>
          <cell r="P613">
            <v>475</v>
          </cell>
          <cell r="Q613">
            <v>0</v>
          </cell>
        </row>
        <row r="614">
          <cell r="B614" t="str">
            <v xml:space="preserve"> Ayam Ca Jamur</v>
          </cell>
          <cell r="C614" t="str">
            <v>Ayam</v>
          </cell>
          <cell r="D614">
            <v>50</v>
          </cell>
          <cell r="E614">
            <v>87.58</v>
          </cell>
          <cell r="F614">
            <v>5.2779999999999996</v>
          </cell>
          <cell r="G614">
            <v>7.25</v>
          </cell>
          <cell r="H614">
            <v>0</v>
          </cell>
          <cell r="I614">
            <v>16.210999999999999</v>
          </cell>
          <cell r="J614">
            <v>4.0599999999999996</v>
          </cell>
          <cell r="K614">
            <v>58</v>
          </cell>
          <cell r="L614">
            <v>0.435</v>
          </cell>
          <cell r="M614">
            <v>234.9</v>
          </cell>
          <cell r="N614">
            <v>2.3199999999999998E-2</v>
          </cell>
          <cell r="O614">
            <v>0</v>
          </cell>
          <cell r="P614">
            <v>145</v>
          </cell>
          <cell r="Q614">
            <v>0</v>
          </cell>
        </row>
        <row r="615">
          <cell r="C615" t="str">
            <v>Jamur</v>
          </cell>
          <cell r="D615">
            <v>50</v>
          </cell>
          <cell r="E615">
            <v>7.5</v>
          </cell>
          <cell r="F615">
            <v>1.9</v>
          </cell>
          <cell r="G615">
            <v>0.3</v>
          </cell>
          <cell r="H615">
            <v>0.45</v>
          </cell>
          <cell r="I615">
            <v>46.95</v>
          </cell>
          <cell r="J615">
            <v>1.5</v>
          </cell>
          <cell r="K615">
            <v>47</v>
          </cell>
          <cell r="L615">
            <v>0.85</v>
          </cell>
          <cell r="M615">
            <v>0</v>
          </cell>
          <cell r="N615">
            <v>0.05</v>
          </cell>
          <cell r="O615">
            <v>2.5</v>
          </cell>
        </row>
        <row r="616">
          <cell r="C616" t="str">
            <v>Minyak</v>
          </cell>
          <cell r="D616">
            <v>5</v>
          </cell>
          <cell r="E616">
            <v>43.5</v>
          </cell>
          <cell r="F616">
            <v>0.05</v>
          </cell>
          <cell r="G616">
            <v>4.9000000000000004</v>
          </cell>
          <cell r="H616">
            <v>0</v>
          </cell>
          <cell r="I616">
            <v>0.03</v>
          </cell>
          <cell r="J616">
            <v>0.15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</row>
        <row r="617">
          <cell r="B617" t="str">
            <v>Ayam Ca Jamur</v>
          </cell>
          <cell r="E617">
            <v>138.57999999999998</v>
          </cell>
          <cell r="F617">
            <v>7.2279999999999989</v>
          </cell>
          <cell r="G617">
            <v>12.45</v>
          </cell>
          <cell r="H617">
            <v>0.45</v>
          </cell>
          <cell r="I617">
            <v>63.191000000000003</v>
          </cell>
          <cell r="J617">
            <v>5.71</v>
          </cell>
          <cell r="K617">
            <v>105</v>
          </cell>
          <cell r="L617">
            <v>1.2849999999999999</v>
          </cell>
          <cell r="M617">
            <v>234.9</v>
          </cell>
          <cell r="N617">
            <v>7.3200000000000001E-2</v>
          </cell>
          <cell r="O617">
            <v>2.5</v>
          </cell>
        </row>
        <row r="618">
          <cell r="B618" t="str">
            <v xml:space="preserve"> Ayam Asam Manis</v>
          </cell>
          <cell r="C618" t="str">
            <v>Ayam</v>
          </cell>
          <cell r="D618">
            <v>100</v>
          </cell>
          <cell r="E618">
            <v>175.16</v>
          </cell>
          <cell r="F618">
            <v>10.555999999999999</v>
          </cell>
          <cell r="G618">
            <v>14.5</v>
          </cell>
          <cell r="H618">
            <v>0</v>
          </cell>
          <cell r="I618">
            <v>32.421999999999997</v>
          </cell>
          <cell r="J618">
            <v>8.1199999999999992</v>
          </cell>
          <cell r="K618">
            <v>116</v>
          </cell>
          <cell r="L618">
            <v>0.87</v>
          </cell>
          <cell r="M618">
            <v>469.8</v>
          </cell>
          <cell r="N618">
            <v>4.6399999999999997E-2</v>
          </cell>
          <cell r="O618">
            <v>0</v>
          </cell>
          <cell r="P618">
            <v>290</v>
          </cell>
          <cell r="Q618">
            <v>0</v>
          </cell>
        </row>
        <row r="619">
          <cell r="C619" t="str">
            <v>Tomat</v>
          </cell>
          <cell r="D619">
            <v>25</v>
          </cell>
          <cell r="E619">
            <v>4.75</v>
          </cell>
          <cell r="F619">
            <v>0.23749999999999999</v>
          </cell>
          <cell r="G619">
            <v>7.1249999999999994E-2</v>
          </cell>
          <cell r="H619">
            <v>0.99750000000000005</v>
          </cell>
          <cell r="I619">
            <v>2.2324999999999999</v>
          </cell>
          <cell r="J619">
            <v>1.1875</v>
          </cell>
          <cell r="K619">
            <v>6.4124999999999996</v>
          </cell>
          <cell r="L619">
            <v>0.11874999999999999</v>
          </cell>
          <cell r="M619">
            <v>356.25</v>
          </cell>
          <cell r="N619">
            <v>1.4249999999999999E-2</v>
          </cell>
          <cell r="O619">
            <v>9.5</v>
          </cell>
          <cell r="P619">
            <v>0</v>
          </cell>
          <cell r="Q619">
            <v>0.23749999999999999</v>
          </cell>
        </row>
        <row r="620">
          <cell r="B620" t="str">
            <v>Ayam Asam Manis</v>
          </cell>
          <cell r="E620">
            <v>179.91</v>
          </cell>
          <cell r="F620">
            <v>10.7935</v>
          </cell>
          <cell r="G620">
            <v>14.571249999999999</v>
          </cell>
          <cell r="H620">
            <v>0.99750000000000005</v>
          </cell>
          <cell r="I620">
            <v>34.654499999999999</v>
          </cell>
          <cell r="J620">
            <v>9.3074999999999992</v>
          </cell>
          <cell r="K620">
            <v>122.41249999999999</v>
          </cell>
          <cell r="L620">
            <v>0.98875000000000002</v>
          </cell>
          <cell r="M620">
            <v>826.05</v>
          </cell>
          <cell r="N620">
            <v>6.0649999999999996E-2</v>
          </cell>
          <cell r="O620">
            <v>9.5</v>
          </cell>
          <cell r="P620">
            <v>290</v>
          </cell>
          <cell r="Q620">
            <v>0.23749999999999999</v>
          </cell>
        </row>
        <row r="621">
          <cell r="B621" t="str">
            <v xml:space="preserve"> Ayam Panggang</v>
          </cell>
          <cell r="C621" t="str">
            <v>Ayam</v>
          </cell>
          <cell r="D621">
            <v>100</v>
          </cell>
          <cell r="E621">
            <v>175.16</v>
          </cell>
          <cell r="F621">
            <v>10.555999999999999</v>
          </cell>
          <cell r="G621">
            <v>14.5</v>
          </cell>
          <cell r="H621">
            <v>0</v>
          </cell>
          <cell r="I621">
            <v>32.421999999999997</v>
          </cell>
          <cell r="J621">
            <v>8.1199999999999992</v>
          </cell>
          <cell r="K621">
            <v>116</v>
          </cell>
          <cell r="L621">
            <v>0.87</v>
          </cell>
          <cell r="M621">
            <v>469.8</v>
          </cell>
          <cell r="N621">
            <v>4.6399999999999997E-2</v>
          </cell>
          <cell r="O621">
            <v>0</v>
          </cell>
          <cell r="P621">
            <v>290</v>
          </cell>
          <cell r="Q621">
            <v>0</v>
          </cell>
        </row>
        <row r="622">
          <cell r="C622" t="str">
            <v>Kecap</v>
          </cell>
          <cell r="D622">
            <v>25</v>
          </cell>
          <cell r="E622">
            <v>11.5</v>
          </cell>
          <cell r="F622">
            <v>1.43</v>
          </cell>
          <cell r="G622">
            <v>0.33</v>
          </cell>
          <cell r="H622">
            <v>2.25</v>
          </cell>
          <cell r="I622">
            <v>15.75</v>
          </cell>
          <cell r="J622">
            <v>30.75</v>
          </cell>
          <cell r="K622">
            <v>24</v>
          </cell>
          <cell r="L622">
            <v>1.43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Ayam Panggang</v>
          </cell>
          <cell r="E623">
            <v>186.66</v>
          </cell>
          <cell r="F623">
            <v>11.985999999999999</v>
          </cell>
          <cell r="G623">
            <v>14.83</v>
          </cell>
          <cell r="H623">
            <v>2.25</v>
          </cell>
          <cell r="I623">
            <v>48.171999999999997</v>
          </cell>
          <cell r="J623">
            <v>38.869999999999997</v>
          </cell>
          <cell r="K623">
            <v>140</v>
          </cell>
          <cell r="L623">
            <v>2.2999999999999998</v>
          </cell>
          <cell r="M623">
            <v>469.8</v>
          </cell>
          <cell r="N623">
            <v>4.6399999999999997E-2</v>
          </cell>
          <cell r="O623">
            <v>0</v>
          </cell>
          <cell r="P623">
            <v>290</v>
          </cell>
          <cell r="Q623">
            <v>0</v>
          </cell>
        </row>
        <row r="624">
          <cell r="B624" t="str">
            <v xml:space="preserve"> Ayam Serundeng</v>
          </cell>
          <cell r="C624" t="str">
            <v>Ayam</v>
          </cell>
          <cell r="D624">
            <v>100</v>
          </cell>
          <cell r="E624">
            <v>175.16</v>
          </cell>
          <cell r="F624">
            <v>10.555999999999999</v>
          </cell>
          <cell r="G624">
            <v>14.5</v>
          </cell>
          <cell r="H624">
            <v>0</v>
          </cell>
          <cell r="I624">
            <v>32.421999999999997</v>
          </cell>
          <cell r="J624">
            <v>8.1199999999999992</v>
          </cell>
          <cell r="K624">
            <v>116</v>
          </cell>
          <cell r="L624">
            <v>0.87</v>
          </cell>
          <cell r="M624">
            <v>469.8</v>
          </cell>
          <cell r="N624">
            <v>4.6399999999999997E-2</v>
          </cell>
          <cell r="O624">
            <v>0</v>
          </cell>
          <cell r="P624">
            <v>290</v>
          </cell>
          <cell r="Q624">
            <v>0</v>
          </cell>
        </row>
        <row r="625">
          <cell r="C625" t="str">
            <v>Kelapa</v>
          </cell>
          <cell r="D625">
            <v>25</v>
          </cell>
          <cell r="E625">
            <v>45</v>
          </cell>
          <cell r="F625">
            <v>1</v>
          </cell>
          <cell r="G625">
            <v>3.75</v>
          </cell>
          <cell r="H625">
            <v>2.5</v>
          </cell>
          <cell r="I625">
            <v>17.5</v>
          </cell>
          <cell r="J625">
            <v>2</v>
          </cell>
          <cell r="K625">
            <v>13.75</v>
          </cell>
          <cell r="L625">
            <v>0.32500000000000001</v>
          </cell>
          <cell r="M625">
            <v>2.5</v>
          </cell>
          <cell r="N625">
            <v>1.2500000000000001E-2</v>
          </cell>
          <cell r="O625">
            <v>1</v>
          </cell>
          <cell r="P625">
            <v>0</v>
          </cell>
          <cell r="Q625">
            <v>0</v>
          </cell>
        </row>
        <row r="626">
          <cell r="C626" t="str">
            <v>Minyak</v>
          </cell>
          <cell r="D626">
            <v>5</v>
          </cell>
          <cell r="E626">
            <v>43.5</v>
          </cell>
          <cell r="F626">
            <v>0.05</v>
          </cell>
          <cell r="G626">
            <v>4.9000000000000004</v>
          </cell>
          <cell r="H626">
            <v>0</v>
          </cell>
          <cell r="I626">
            <v>0.03</v>
          </cell>
          <cell r="J626">
            <v>0.15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</row>
        <row r="627">
          <cell r="B627" t="str">
            <v>Ayam Serundeng</v>
          </cell>
          <cell r="E627">
            <v>263.65999999999997</v>
          </cell>
          <cell r="F627">
            <v>11.606</v>
          </cell>
          <cell r="G627">
            <v>23.15</v>
          </cell>
          <cell r="H627">
            <v>2.5</v>
          </cell>
          <cell r="I627">
            <v>49.951999999999998</v>
          </cell>
          <cell r="J627">
            <v>10.27</v>
          </cell>
          <cell r="K627">
            <v>129.75</v>
          </cell>
          <cell r="L627">
            <v>1.1950000000000001</v>
          </cell>
          <cell r="M627">
            <v>472.3</v>
          </cell>
          <cell r="N627">
            <v>5.8899999999999994E-2</v>
          </cell>
          <cell r="O627">
            <v>1</v>
          </cell>
          <cell r="P627">
            <v>290</v>
          </cell>
          <cell r="Q627">
            <v>0</v>
          </cell>
        </row>
        <row r="628">
          <cell r="B628" t="str">
            <v xml:space="preserve"> Semur Ayam</v>
          </cell>
          <cell r="C628" t="str">
            <v>Ayam</v>
          </cell>
          <cell r="D628">
            <v>100</v>
          </cell>
          <cell r="E628">
            <v>175.16</v>
          </cell>
          <cell r="F628">
            <v>10.555999999999999</v>
          </cell>
          <cell r="G628">
            <v>14.5</v>
          </cell>
          <cell r="H628">
            <v>0</v>
          </cell>
          <cell r="I628">
            <v>32.421999999999997</v>
          </cell>
          <cell r="J628">
            <v>8.1199999999999992</v>
          </cell>
          <cell r="K628">
            <v>116</v>
          </cell>
          <cell r="L628">
            <v>0.87</v>
          </cell>
          <cell r="M628">
            <v>469.8</v>
          </cell>
          <cell r="N628">
            <v>4.6399999999999997E-2</v>
          </cell>
          <cell r="O628">
            <v>0</v>
          </cell>
          <cell r="P628">
            <v>290</v>
          </cell>
          <cell r="Q628">
            <v>0</v>
          </cell>
        </row>
        <row r="629">
          <cell r="C629" t="str">
            <v>Minyak</v>
          </cell>
          <cell r="D629">
            <v>5</v>
          </cell>
          <cell r="E629">
            <v>43.5</v>
          </cell>
          <cell r="F629">
            <v>0.05</v>
          </cell>
          <cell r="G629">
            <v>4.9000000000000004</v>
          </cell>
          <cell r="H629">
            <v>0</v>
          </cell>
          <cell r="I629">
            <v>0.03</v>
          </cell>
          <cell r="J629">
            <v>0.15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</row>
        <row r="630">
          <cell r="C630" t="str">
            <v>Kecap</v>
          </cell>
          <cell r="D630">
            <v>25</v>
          </cell>
          <cell r="E630">
            <v>11.5</v>
          </cell>
          <cell r="F630">
            <v>1.43</v>
          </cell>
          <cell r="G630">
            <v>0.33</v>
          </cell>
          <cell r="H630">
            <v>2.25</v>
          </cell>
          <cell r="I630">
            <v>15.75</v>
          </cell>
          <cell r="J630">
            <v>30.75</v>
          </cell>
          <cell r="K630">
            <v>24</v>
          </cell>
          <cell r="L630">
            <v>1.43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</row>
        <row r="631">
          <cell r="B631" t="str">
            <v>Semur Ayam</v>
          </cell>
          <cell r="E631">
            <v>230.16</v>
          </cell>
          <cell r="F631">
            <v>12.036</v>
          </cell>
          <cell r="G631">
            <v>19.729999999999997</v>
          </cell>
          <cell r="H631">
            <v>2.25</v>
          </cell>
          <cell r="I631">
            <v>48.201999999999998</v>
          </cell>
          <cell r="J631">
            <v>39.019999999999996</v>
          </cell>
          <cell r="K631">
            <v>140</v>
          </cell>
          <cell r="L631">
            <v>2.2999999999999998</v>
          </cell>
          <cell r="M631">
            <v>469.8</v>
          </cell>
          <cell r="N631">
            <v>4.6399999999999997E-2</v>
          </cell>
          <cell r="O631">
            <v>0</v>
          </cell>
          <cell r="P631">
            <v>290</v>
          </cell>
          <cell r="Q631">
            <v>0</v>
          </cell>
        </row>
        <row r="632">
          <cell r="B632" t="str">
            <v xml:space="preserve"> Ayam Goreng Tatun</v>
          </cell>
          <cell r="C632" t="str">
            <v>Ayam</v>
          </cell>
          <cell r="D632">
            <v>100</v>
          </cell>
          <cell r="E632">
            <v>175.16</v>
          </cell>
          <cell r="F632">
            <v>10.555999999999999</v>
          </cell>
          <cell r="G632">
            <v>14.5</v>
          </cell>
          <cell r="H632">
            <v>0</v>
          </cell>
          <cell r="I632">
            <v>32.421999999999997</v>
          </cell>
          <cell r="J632">
            <v>8.1199999999999992</v>
          </cell>
          <cell r="K632">
            <v>116</v>
          </cell>
          <cell r="L632">
            <v>0.87</v>
          </cell>
          <cell r="M632">
            <v>469.8</v>
          </cell>
          <cell r="N632">
            <v>4.6399999999999997E-2</v>
          </cell>
          <cell r="O632">
            <v>0</v>
          </cell>
          <cell r="P632">
            <v>290</v>
          </cell>
          <cell r="Q632">
            <v>0</v>
          </cell>
        </row>
        <row r="633">
          <cell r="C633" t="str">
            <v>Minyak</v>
          </cell>
          <cell r="D633">
            <v>5</v>
          </cell>
          <cell r="E633">
            <v>43.5</v>
          </cell>
          <cell r="F633">
            <v>0.05</v>
          </cell>
          <cell r="G633">
            <v>4.9000000000000004</v>
          </cell>
          <cell r="H633">
            <v>0</v>
          </cell>
          <cell r="I633">
            <v>0.03</v>
          </cell>
          <cell r="J633">
            <v>0.15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B634" t="str">
            <v>Ayam Goreng Tatun</v>
          </cell>
          <cell r="E634">
            <v>218.66</v>
          </cell>
          <cell r="F634">
            <v>10.606</v>
          </cell>
          <cell r="G634">
            <v>19.399999999999999</v>
          </cell>
          <cell r="H634">
            <v>0</v>
          </cell>
          <cell r="I634">
            <v>32.451999999999998</v>
          </cell>
          <cell r="J634">
            <v>8.27</v>
          </cell>
          <cell r="K634">
            <v>116</v>
          </cell>
          <cell r="L634">
            <v>0.87</v>
          </cell>
          <cell r="M634">
            <v>469.8</v>
          </cell>
          <cell r="N634">
            <v>4.6399999999999997E-2</v>
          </cell>
          <cell r="O634">
            <v>0</v>
          </cell>
          <cell r="P634">
            <v>290</v>
          </cell>
          <cell r="Q634">
            <v>0</v>
          </cell>
        </row>
        <row r="635">
          <cell r="B635" t="str">
            <v xml:space="preserve"> Ayam Panggang bb Rujak</v>
          </cell>
          <cell r="C635" t="str">
            <v>Ayam</v>
          </cell>
          <cell r="D635">
            <v>100</v>
          </cell>
          <cell r="E635">
            <v>175.16</v>
          </cell>
          <cell r="F635">
            <v>10.56</v>
          </cell>
          <cell r="G635">
            <v>14.5</v>
          </cell>
          <cell r="H635">
            <v>0</v>
          </cell>
          <cell r="I635">
            <v>32.42</v>
          </cell>
          <cell r="J635">
            <v>8.1199999999999992</v>
          </cell>
          <cell r="K635">
            <v>116</v>
          </cell>
          <cell r="L635">
            <v>0.87</v>
          </cell>
          <cell r="M635">
            <v>469.8</v>
          </cell>
          <cell r="N635">
            <v>0.05</v>
          </cell>
          <cell r="O635">
            <v>0</v>
          </cell>
          <cell r="P635">
            <v>290</v>
          </cell>
          <cell r="Q635">
            <v>0</v>
          </cell>
        </row>
        <row r="636">
          <cell r="C636" t="str">
            <v>Minyak</v>
          </cell>
          <cell r="D636">
            <v>5</v>
          </cell>
          <cell r="E636">
            <v>43.5</v>
          </cell>
          <cell r="F636">
            <v>0.05</v>
          </cell>
          <cell r="G636">
            <v>4.9000000000000004</v>
          </cell>
          <cell r="H636">
            <v>0</v>
          </cell>
          <cell r="I636">
            <v>0.03</v>
          </cell>
          <cell r="J636">
            <v>0.15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</row>
        <row r="637">
          <cell r="B637" t="str">
            <v>Ayam Panggang bb Rujak</v>
          </cell>
          <cell r="E637">
            <v>218.66</v>
          </cell>
          <cell r="F637">
            <v>10.61</v>
          </cell>
          <cell r="G637">
            <v>19.399999999999999</v>
          </cell>
          <cell r="H637">
            <v>0</v>
          </cell>
          <cell r="I637">
            <v>32.450000000000003</v>
          </cell>
          <cell r="J637">
            <v>8.27</v>
          </cell>
          <cell r="K637">
            <v>116</v>
          </cell>
          <cell r="L637">
            <v>0.87</v>
          </cell>
          <cell r="M637">
            <v>469.8</v>
          </cell>
          <cell r="N637">
            <v>0.05</v>
          </cell>
          <cell r="O637">
            <v>0</v>
          </cell>
          <cell r="P637">
            <v>290</v>
          </cell>
          <cell r="Q637">
            <v>0</v>
          </cell>
        </row>
        <row r="638">
          <cell r="B638" t="str">
            <v xml:space="preserve"> Ayam Gr Bandung</v>
          </cell>
          <cell r="C638" t="str">
            <v>Ayam</v>
          </cell>
          <cell r="D638">
            <v>100</v>
          </cell>
          <cell r="E638">
            <v>175.16</v>
          </cell>
          <cell r="F638">
            <v>10.56</v>
          </cell>
          <cell r="G638">
            <v>14.5</v>
          </cell>
          <cell r="H638">
            <v>0</v>
          </cell>
          <cell r="I638">
            <v>32.42</v>
          </cell>
          <cell r="J638">
            <v>8.1199999999999992</v>
          </cell>
          <cell r="K638">
            <v>116</v>
          </cell>
          <cell r="L638">
            <v>0.87</v>
          </cell>
          <cell r="M638">
            <v>469.8</v>
          </cell>
          <cell r="N638">
            <v>0.05</v>
          </cell>
          <cell r="O638">
            <v>0</v>
          </cell>
          <cell r="P638">
            <v>290</v>
          </cell>
          <cell r="Q638">
            <v>0</v>
          </cell>
        </row>
        <row r="639">
          <cell r="C639" t="str">
            <v>Minyak</v>
          </cell>
          <cell r="D639">
            <v>5</v>
          </cell>
          <cell r="E639">
            <v>43.5</v>
          </cell>
          <cell r="F639">
            <v>0.05</v>
          </cell>
          <cell r="G639">
            <v>4.9000000000000004</v>
          </cell>
          <cell r="H639">
            <v>0</v>
          </cell>
          <cell r="I639">
            <v>0.03</v>
          </cell>
          <cell r="J639">
            <v>0.15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B640" t="str">
            <v>Ayam Gr Bandung</v>
          </cell>
          <cell r="E640">
            <v>218.66</v>
          </cell>
          <cell r="F640">
            <v>10.610000000000001</v>
          </cell>
          <cell r="G640">
            <v>19.399999999999999</v>
          </cell>
          <cell r="H640">
            <v>0</v>
          </cell>
          <cell r="I640">
            <v>32.450000000000003</v>
          </cell>
          <cell r="J640">
            <v>8.27</v>
          </cell>
          <cell r="K640">
            <v>116</v>
          </cell>
          <cell r="L640">
            <v>0.87</v>
          </cell>
          <cell r="M640">
            <v>469.8</v>
          </cell>
          <cell r="N640">
            <v>0.05</v>
          </cell>
          <cell r="O640">
            <v>0</v>
          </cell>
          <cell r="P640">
            <v>290</v>
          </cell>
          <cell r="Q640">
            <v>0</v>
          </cell>
        </row>
        <row r="641">
          <cell r="B641" t="str">
            <v>Gulai Ayam</v>
          </cell>
          <cell r="C641" t="str">
            <v>Ayam</v>
          </cell>
          <cell r="D641">
            <v>100</v>
          </cell>
          <cell r="E641">
            <v>245.8</v>
          </cell>
          <cell r="F641">
            <v>19.03</v>
          </cell>
          <cell r="G641">
            <v>18.074999999999999</v>
          </cell>
          <cell r="H641">
            <v>0.46500000000000002</v>
          </cell>
          <cell r="I641">
            <v>66.86</v>
          </cell>
          <cell r="J641">
            <v>14.25</v>
          </cell>
          <cell r="K641">
            <v>174.55</v>
          </cell>
          <cell r="L641">
            <v>2.9</v>
          </cell>
          <cell r="M641">
            <v>205</v>
          </cell>
          <cell r="N641">
            <v>8.4000000000000005E-2</v>
          </cell>
          <cell r="O641">
            <v>2.5</v>
          </cell>
          <cell r="P641">
            <v>0</v>
          </cell>
          <cell r="Q641">
            <v>0</v>
          </cell>
        </row>
        <row r="642">
          <cell r="C642" t="str">
            <v>Santan</v>
          </cell>
          <cell r="D642">
            <v>10</v>
          </cell>
          <cell r="E642">
            <v>32.4</v>
          </cell>
          <cell r="F642">
            <v>0.42</v>
          </cell>
          <cell r="G642">
            <v>3.43</v>
          </cell>
          <cell r="H642">
            <v>0.56000000000000005</v>
          </cell>
          <cell r="I642">
            <v>5.49</v>
          </cell>
          <cell r="J642">
            <v>1.4</v>
          </cell>
          <cell r="K642">
            <v>4.5</v>
          </cell>
          <cell r="L642">
            <v>0.19</v>
          </cell>
          <cell r="M642">
            <v>0</v>
          </cell>
          <cell r="N642">
            <v>2E-3</v>
          </cell>
          <cell r="O642">
            <v>0.2</v>
          </cell>
          <cell r="Q642">
            <v>0</v>
          </cell>
        </row>
        <row r="643">
          <cell r="E643">
            <v>278.2</v>
          </cell>
          <cell r="F643">
            <v>19.450000000000003</v>
          </cell>
          <cell r="G643">
            <v>21.504999999999999</v>
          </cell>
          <cell r="H643">
            <v>1.0250000000000001</v>
          </cell>
          <cell r="I643">
            <v>72.349999999999994</v>
          </cell>
          <cell r="J643">
            <v>15.65</v>
          </cell>
          <cell r="K643">
            <v>179.05</v>
          </cell>
          <cell r="L643">
            <v>3.09</v>
          </cell>
          <cell r="M643">
            <v>205</v>
          </cell>
          <cell r="N643">
            <v>8.6000000000000007E-2</v>
          </cell>
          <cell r="O643">
            <v>2.7</v>
          </cell>
          <cell r="P643">
            <v>0</v>
          </cell>
          <cell r="Q643">
            <v>0</v>
          </cell>
        </row>
        <row r="650">
          <cell r="B650" t="str">
            <v>ANEKA SAYURAN</v>
          </cell>
        </row>
        <row r="651">
          <cell r="B651" t="str">
            <v xml:space="preserve"> Sayur asam</v>
          </cell>
          <cell r="C651" t="str">
            <v>Labu siam</v>
          </cell>
          <cell r="D651">
            <v>25</v>
          </cell>
          <cell r="E651">
            <v>7.25</v>
          </cell>
          <cell r="F651">
            <v>0.15</v>
          </cell>
          <cell r="G651">
            <v>2.5000000000000001E-2</v>
          </cell>
          <cell r="H651">
            <v>1.65</v>
          </cell>
          <cell r="I651">
            <v>23.074999999999999</v>
          </cell>
          <cell r="J651">
            <v>3.5</v>
          </cell>
          <cell r="K651">
            <v>16</v>
          </cell>
          <cell r="L651">
            <v>0.125</v>
          </cell>
          <cell r="M651">
            <v>5</v>
          </cell>
          <cell r="N651">
            <v>5.0000000000000001E-3</v>
          </cell>
          <cell r="O651">
            <v>4.5</v>
          </cell>
        </row>
        <row r="652">
          <cell r="C652" t="str">
            <v>Kacang panjang</v>
          </cell>
          <cell r="D652">
            <v>25</v>
          </cell>
          <cell r="E652">
            <v>11</v>
          </cell>
          <cell r="F652">
            <v>0.67500000000000004</v>
          </cell>
          <cell r="G652">
            <v>7.4999999999999997E-2</v>
          </cell>
          <cell r="H652">
            <v>1.95</v>
          </cell>
          <cell r="I652">
            <v>22.125</v>
          </cell>
          <cell r="J652">
            <v>12.25</v>
          </cell>
          <cell r="K652">
            <v>86.75</v>
          </cell>
          <cell r="L652">
            <v>0.17499999999999999</v>
          </cell>
          <cell r="M652">
            <v>83.75</v>
          </cell>
          <cell r="N652">
            <v>3.2499999999999999E-3</v>
          </cell>
          <cell r="O652">
            <v>5.25</v>
          </cell>
        </row>
        <row r="653">
          <cell r="C653" t="str">
            <v>Daun melinjo</v>
          </cell>
          <cell r="D653">
            <v>25</v>
          </cell>
          <cell r="E653">
            <v>24.75</v>
          </cell>
          <cell r="F653">
            <v>1.25</v>
          </cell>
          <cell r="G653">
            <v>0.32500000000000001</v>
          </cell>
          <cell r="H653">
            <v>5.3250000000000002</v>
          </cell>
          <cell r="I653">
            <v>17.7</v>
          </cell>
          <cell r="J653">
            <v>54.75</v>
          </cell>
          <cell r="K653">
            <v>20.5</v>
          </cell>
          <cell r="L653">
            <v>1.05</v>
          </cell>
          <cell r="M653">
            <v>2500</v>
          </cell>
          <cell r="N653">
            <v>2.2499999999999999E-2</v>
          </cell>
          <cell r="O653">
            <v>45.5</v>
          </cell>
        </row>
        <row r="654">
          <cell r="B654" t="str">
            <v>Sayur asam</v>
          </cell>
          <cell r="E654">
            <v>43</v>
          </cell>
          <cell r="F654">
            <v>2.0750000000000002</v>
          </cell>
          <cell r="G654">
            <v>0.42499999999999999</v>
          </cell>
          <cell r="H654">
            <v>8.9250000000000007</v>
          </cell>
          <cell r="I654">
            <v>62.9</v>
          </cell>
          <cell r="J654">
            <v>70.5</v>
          </cell>
          <cell r="K654">
            <v>123.25</v>
          </cell>
          <cell r="L654">
            <v>1.35</v>
          </cell>
          <cell r="M654">
            <v>2588.75</v>
          </cell>
          <cell r="N654">
            <v>3.075E-2</v>
          </cell>
          <cell r="O654">
            <v>55.25</v>
          </cell>
        </row>
        <row r="655">
          <cell r="B655" t="str">
            <v xml:space="preserve"> Mie goreng</v>
          </cell>
          <cell r="C655" t="str">
            <v>Mie</v>
          </cell>
          <cell r="D655">
            <v>40</v>
          </cell>
          <cell r="E655">
            <v>134.80000000000001</v>
          </cell>
          <cell r="F655">
            <v>3.16</v>
          </cell>
          <cell r="G655">
            <v>4.72</v>
          </cell>
          <cell r="H655">
            <v>20</v>
          </cell>
          <cell r="I655">
            <v>11.44</v>
          </cell>
          <cell r="J655">
            <v>19.600000000000001</v>
          </cell>
          <cell r="K655">
            <v>18.8</v>
          </cell>
          <cell r="L655">
            <v>1.1200000000000001</v>
          </cell>
          <cell r="M655">
            <v>0</v>
          </cell>
          <cell r="N655">
            <v>4.0000000000000001E-3</v>
          </cell>
          <cell r="O655">
            <v>0</v>
          </cell>
          <cell r="P655">
            <v>0</v>
          </cell>
          <cell r="Q655">
            <v>0</v>
          </cell>
        </row>
        <row r="656">
          <cell r="C656" t="str">
            <v>Minyak</v>
          </cell>
          <cell r="D656">
            <v>5</v>
          </cell>
          <cell r="E656">
            <v>43.5</v>
          </cell>
          <cell r="F656">
            <v>0.05</v>
          </cell>
          <cell r="G656">
            <v>4.9000000000000004</v>
          </cell>
          <cell r="H656">
            <v>0</v>
          </cell>
          <cell r="I656">
            <v>0.03</v>
          </cell>
          <cell r="J656">
            <v>0.15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</row>
        <row r="657">
          <cell r="C657" t="str">
            <v>Wortel</v>
          </cell>
          <cell r="D657">
            <v>5</v>
          </cell>
          <cell r="E657">
            <v>1.8</v>
          </cell>
          <cell r="F657">
            <v>0.05</v>
          </cell>
          <cell r="G657">
            <v>1.32E-2</v>
          </cell>
          <cell r="H657">
            <v>0.4</v>
          </cell>
          <cell r="I657">
            <v>3.88</v>
          </cell>
          <cell r="J657">
            <v>1.7130000000000001</v>
          </cell>
          <cell r="K657">
            <v>1.6279999999999999</v>
          </cell>
          <cell r="L657">
            <v>3.5200000000000002E-2</v>
          </cell>
          <cell r="M657">
            <v>528</v>
          </cell>
          <cell r="N657">
            <v>2.64E-3</v>
          </cell>
          <cell r="O657">
            <v>0.26400000000000001</v>
          </cell>
          <cell r="P657">
            <v>0</v>
          </cell>
          <cell r="Q657">
            <v>0</v>
          </cell>
        </row>
        <row r="658">
          <cell r="C658" t="str">
            <v>Sawi</v>
          </cell>
          <cell r="D658">
            <v>5</v>
          </cell>
          <cell r="E658">
            <v>1.1000000000000001</v>
          </cell>
          <cell r="F658">
            <v>0.115</v>
          </cell>
          <cell r="G658">
            <v>1.4999999999999999E-2</v>
          </cell>
          <cell r="H658">
            <v>0.2</v>
          </cell>
          <cell r="I658">
            <v>4.6100000000000003</v>
          </cell>
          <cell r="J658">
            <v>11</v>
          </cell>
          <cell r="K658">
            <v>1.9</v>
          </cell>
          <cell r="L658">
            <v>0.14499999999999999</v>
          </cell>
          <cell r="M658">
            <v>323</v>
          </cell>
          <cell r="N658">
            <v>4.4999999999999997E-3</v>
          </cell>
          <cell r="O658">
            <v>5.0999999999999996</v>
          </cell>
          <cell r="P658">
            <v>0</v>
          </cell>
          <cell r="Q658">
            <v>0</v>
          </cell>
        </row>
        <row r="659">
          <cell r="B659" t="str">
            <v>Mie goreng</v>
          </cell>
          <cell r="E659">
            <v>181.2</v>
          </cell>
          <cell r="F659">
            <v>3.375</v>
          </cell>
          <cell r="G659">
            <v>9.648200000000001</v>
          </cell>
          <cell r="H659">
            <v>20.6</v>
          </cell>
          <cell r="I659">
            <v>19.96</v>
          </cell>
          <cell r="J659">
            <v>32.463000000000001</v>
          </cell>
          <cell r="K659">
            <v>22.327999999999999</v>
          </cell>
          <cell r="L659">
            <v>1.3002</v>
          </cell>
          <cell r="M659">
            <v>851</v>
          </cell>
          <cell r="N659">
            <v>1.1140000000000001E-2</v>
          </cell>
          <cell r="O659">
            <v>5.3639999999999999</v>
          </cell>
          <cell r="P659">
            <v>0</v>
          </cell>
          <cell r="Q659">
            <v>0</v>
          </cell>
        </row>
        <row r="660">
          <cell r="B660" t="str">
            <v xml:space="preserve"> Sayur lodeh</v>
          </cell>
          <cell r="C660" t="str">
            <v>Kacang panjang</v>
          </cell>
          <cell r="D660">
            <v>25</v>
          </cell>
          <cell r="E660">
            <v>11</v>
          </cell>
          <cell r="F660">
            <v>0.67500000000000004</v>
          </cell>
          <cell r="G660">
            <v>7.4999999999999997E-2</v>
          </cell>
          <cell r="H660">
            <v>1.95</v>
          </cell>
          <cell r="I660">
            <v>22.125</v>
          </cell>
          <cell r="J660">
            <v>12.25</v>
          </cell>
          <cell r="K660">
            <v>86.75</v>
          </cell>
          <cell r="L660">
            <v>0.17499999999999999</v>
          </cell>
          <cell r="M660">
            <v>83.75</v>
          </cell>
          <cell r="N660">
            <v>3.2500000000000001E-2</v>
          </cell>
          <cell r="O660">
            <v>5.25</v>
          </cell>
          <cell r="P660">
            <v>0</v>
          </cell>
          <cell r="Q660">
            <v>0.35</v>
          </cell>
        </row>
        <row r="661">
          <cell r="C661" t="str">
            <v>Nangka muda</v>
          </cell>
          <cell r="D661">
            <v>25</v>
          </cell>
          <cell r="E661">
            <v>12.75</v>
          </cell>
          <cell r="F661">
            <v>0.5</v>
          </cell>
          <cell r="G661">
            <v>0.1</v>
          </cell>
          <cell r="H661">
            <v>2.835</v>
          </cell>
          <cell r="I661">
            <v>21.35</v>
          </cell>
          <cell r="J661">
            <v>11.25</v>
          </cell>
          <cell r="K661">
            <v>7.25</v>
          </cell>
          <cell r="L661">
            <v>0.125</v>
          </cell>
          <cell r="M661">
            <v>6.25</v>
          </cell>
          <cell r="N661">
            <v>1.7500000000000002E-2</v>
          </cell>
          <cell r="O661">
            <v>2.25</v>
          </cell>
          <cell r="P661">
            <v>0</v>
          </cell>
          <cell r="Q661">
            <v>0.6</v>
          </cell>
        </row>
        <row r="662">
          <cell r="C662" t="str">
            <v>Santan</v>
          </cell>
          <cell r="D662">
            <v>5</v>
          </cell>
          <cell r="E662">
            <v>16.2</v>
          </cell>
          <cell r="F662">
            <v>0.21</v>
          </cell>
          <cell r="G662">
            <v>1.7150000000000001</v>
          </cell>
          <cell r="H662">
            <v>0.28000000000000003</v>
          </cell>
          <cell r="I662">
            <v>2.7450000000000001</v>
          </cell>
          <cell r="J662">
            <v>0.7</v>
          </cell>
          <cell r="K662">
            <v>2.25</v>
          </cell>
          <cell r="L662">
            <v>9.5000000000000001E-2</v>
          </cell>
          <cell r="M662">
            <v>0</v>
          </cell>
          <cell r="N662">
            <v>1E-3</v>
          </cell>
          <cell r="O662">
            <v>0.1</v>
          </cell>
          <cell r="P662">
            <v>92.5</v>
          </cell>
          <cell r="Q662">
            <v>0</v>
          </cell>
        </row>
        <row r="663">
          <cell r="B663" t="str">
            <v>Sayur lodeh/santan</v>
          </cell>
          <cell r="E663">
            <v>39.950000000000003</v>
          </cell>
          <cell r="F663">
            <v>1.385</v>
          </cell>
          <cell r="G663">
            <v>1.8900000000000001</v>
          </cell>
          <cell r="H663">
            <v>5.0650000000000004</v>
          </cell>
          <cell r="I663">
            <v>46.22</v>
          </cell>
          <cell r="J663">
            <v>24.2</v>
          </cell>
          <cell r="K663">
            <v>96.25</v>
          </cell>
          <cell r="L663">
            <v>0.39500000000000002</v>
          </cell>
          <cell r="M663">
            <v>90</v>
          </cell>
          <cell r="N663">
            <v>5.1000000000000004E-2</v>
          </cell>
          <cell r="O663">
            <v>7.6</v>
          </cell>
          <cell r="P663">
            <v>92.5</v>
          </cell>
          <cell r="Q663">
            <v>0.95</v>
          </cell>
        </row>
        <row r="664">
          <cell r="B664" t="str">
            <v xml:space="preserve"> Bakwan sayuran</v>
          </cell>
          <cell r="C664" t="str">
            <v>Tep terigu</v>
          </cell>
          <cell r="D664">
            <v>25</v>
          </cell>
          <cell r="E664">
            <v>89.25</v>
          </cell>
          <cell r="F664">
            <v>2.2250000000000001</v>
          </cell>
          <cell r="G664">
            <v>0.32500000000000001</v>
          </cell>
          <cell r="H664">
            <v>19.324999999999999</v>
          </cell>
          <cell r="I664">
            <v>0.125</v>
          </cell>
          <cell r="J664">
            <v>4</v>
          </cell>
          <cell r="K664">
            <v>26.5</v>
          </cell>
          <cell r="L664">
            <v>0.3</v>
          </cell>
          <cell r="M664">
            <v>0</v>
          </cell>
          <cell r="N664">
            <v>0.03</v>
          </cell>
          <cell r="O664">
            <v>0</v>
          </cell>
        </row>
        <row r="665">
          <cell r="C665" t="str">
            <v>Wortel</v>
          </cell>
          <cell r="D665">
            <v>15</v>
          </cell>
          <cell r="E665">
            <v>6.3</v>
          </cell>
          <cell r="F665">
            <v>0.18</v>
          </cell>
          <cell r="G665">
            <v>4.4999999999999998E-2</v>
          </cell>
          <cell r="H665">
            <v>1.39</v>
          </cell>
          <cell r="I665">
            <v>0</v>
          </cell>
          <cell r="J665">
            <v>5.85</v>
          </cell>
          <cell r="K665">
            <v>0</v>
          </cell>
          <cell r="L665">
            <v>0.12</v>
          </cell>
          <cell r="M665">
            <v>1800</v>
          </cell>
          <cell r="N665">
            <v>0.09</v>
          </cell>
          <cell r="O665">
            <v>0.9</v>
          </cell>
        </row>
        <row r="666">
          <cell r="C666" t="str">
            <v>Kol putih</v>
          </cell>
          <cell r="D666">
            <v>25</v>
          </cell>
          <cell r="E666">
            <v>6</v>
          </cell>
          <cell r="F666">
            <v>0.35</v>
          </cell>
          <cell r="G666">
            <v>0.05</v>
          </cell>
          <cell r="H666">
            <v>1.325</v>
          </cell>
          <cell r="I666">
            <v>23.1</v>
          </cell>
          <cell r="J666">
            <v>12.5</v>
          </cell>
          <cell r="K666">
            <v>7.75</v>
          </cell>
          <cell r="L666">
            <v>0.125</v>
          </cell>
          <cell r="M666">
            <v>20</v>
          </cell>
          <cell r="N666">
            <v>1.4999999999999999E-2</v>
          </cell>
          <cell r="O666">
            <v>12.5</v>
          </cell>
        </row>
        <row r="667">
          <cell r="C667" t="str">
            <v>Minyak</v>
          </cell>
          <cell r="D667">
            <v>5</v>
          </cell>
          <cell r="E667">
            <v>43.5</v>
          </cell>
          <cell r="F667">
            <v>0.05</v>
          </cell>
          <cell r="G667">
            <v>4.9000000000000004</v>
          </cell>
          <cell r="H667">
            <v>0</v>
          </cell>
          <cell r="I667">
            <v>0.03</v>
          </cell>
          <cell r="J667">
            <v>0.15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</row>
        <row r="668">
          <cell r="B668" t="str">
            <v>Bakwan sayuran</v>
          </cell>
          <cell r="E668">
            <v>145.05000000000001</v>
          </cell>
          <cell r="F668">
            <v>2.8050000000000002</v>
          </cell>
          <cell r="G668">
            <v>5.32</v>
          </cell>
          <cell r="H668">
            <v>22.04</v>
          </cell>
          <cell r="I668">
            <v>23.254999999999999</v>
          </cell>
          <cell r="J668">
            <v>22.5</v>
          </cell>
          <cell r="K668">
            <v>34.25</v>
          </cell>
          <cell r="L668">
            <v>0.54500000000000004</v>
          </cell>
          <cell r="M668">
            <v>1820</v>
          </cell>
          <cell r="N668">
            <v>0.13500000000000001</v>
          </cell>
          <cell r="O668">
            <v>13.4</v>
          </cell>
        </row>
        <row r="669">
          <cell r="B669" t="str">
            <v xml:space="preserve"> Sop sayuran</v>
          </cell>
          <cell r="C669" t="str">
            <v>Kentang</v>
          </cell>
          <cell r="D669">
            <v>25</v>
          </cell>
          <cell r="E669">
            <v>17.637499999999999</v>
          </cell>
          <cell r="F669">
            <v>0.35275000000000001</v>
          </cell>
          <cell r="G669">
            <v>2.1250000000000002E-2</v>
          </cell>
          <cell r="H669">
            <v>4.0587499999999999</v>
          </cell>
          <cell r="I669">
            <v>16.532499999999999</v>
          </cell>
          <cell r="J669">
            <v>2.3374999999999999</v>
          </cell>
          <cell r="K669">
            <v>11.9</v>
          </cell>
          <cell r="L669">
            <v>0.14874999999999999</v>
          </cell>
          <cell r="M669">
            <v>0</v>
          </cell>
          <cell r="N669">
            <v>2.3375E-2</v>
          </cell>
          <cell r="O669">
            <v>3.6124999999999998</v>
          </cell>
          <cell r="P669">
            <v>0</v>
          </cell>
          <cell r="Q669">
            <v>0</v>
          </cell>
        </row>
        <row r="670">
          <cell r="C670" t="str">
            <v>Wortel</v>
          </cell>
          <cell r="D670">
            <v>25</v>
          </cell>
          <cell r="E670">
            <v>9.24</v>
          </cell>
          <cell r="F670">
            <v>0.26400000000000001</v>
          </cell>
          <cell r="G670">
            <v>6.6000000000000003E-2</v>
          </cell>
          <cell r="H670">
            <v>2.0460000000000003</v>
          </cell>
          <cell r="I670">
            <v>19.404</v>
          </cell>
          <cell r="J670">
            <v>8.58</v>
          </cell>
          <cell r="K670">
            <v>8.14</v>
          </cell>
          <cell r="L670">
            <v>0.17600000000000002</v>
          </cell>
          <cell r="M670">
            <v>2640</v>
          </cell>
          <cell r="N670">
            <v>1.32E-2</v>
          </cell>
          <cell r="O670">
            <v>1.32</v>
          </cell>
          <cell r="P670">
            <v>0</v>
          </cell>
          <cell r="Q670">
            <v>0</v>
          </cell>
        </row>
        <row r="671">
          <cell r="C671" t="str">
            <v>Daging Sapi</v>
          </cell>
          <cell r="D671">
            <v>25</v>
          </cell>
          <cell r="E671">
            <v>51.75</v>
          </cell>
          <cell r="F671">
            <v>4.7</v>
          </cell>
          <cell r="G671">
            <v>3.5</v>
          </cell>
          <cell r="H671">
            <v>0</v>
          </cell>
          <cell r="I671">
            <v>16.5</v>
          </cell>
          <cell r="J671">
            <v>2.75</v>
          </cell>
          <cell r="K671">
            <v>42.5</v>
          </cell>
          <cell r="L671">
            <v>0.7</v>
          </cell>
          <cell r="M671">
            <v>7.5</v>
          </cell>
          <cell r="N671">
            <v>0.02</v>
          </cell>
          <cell r="O671">
            <v>0</v>
          </cell>
          <cell r="P671">
            <v>0</v>
          </cell>
          <cell r="Q671">
            <v>0</v>
          </cell>
        </row>
        <row r="672">
          <cell r="C672" t="str">
            <v>Kembang kool</v>
          </cell>
          <cell r="D672">
            <v>25</v>
          </cell>
          <cell r="E672">
            <v>3.5625</v>
          </cell>
          <cell r="F672">
            <v>0.34199999999999997</v>
          </cell>
          <cell r="G672">
            <v>2.8499999999999998E-2</v>
          </cell>
          <cell r="H672">
            <v>0.69825000000000004</v>
          </cell>
          <cell r="I672">
            <v>13.06725</v>
          </cell>
          <cell r="J672">
            <v>3.1349999999999998</v>
          </cell>
          <cell r="K672">
            <v>10.26</v>
          </cell>
          <cell r="L672">
            <v>0.15675</v>
          </cell>
          <cell r="M672">
            <v>12.824999999999999</v>
          </cell>
          <cell r="N672">
            <v>1.5674999999999998E-2</v>
          </cell>
          <cell r="O672">
            <v>9.8324999999999996</v>
          </cell>
        </row>
        <row r="673">
          <cell r="B673" t="str">
            <v>Sop sayuran</v>
          </cell>
          <cell r="E673">
            <v>82.19</v>
          </cell>
          <cell r="F673">
            <v>5.6587499999999995</v>
          </cell>
          <cell r="G673">
            <v>3.6157500000000002</v>
          </cell>
          <cell r="H673">
            <v>6.8029999999999999</v>
          </cell>
          <cell r="I673">
            <v>65.503749999999997</v>
          </cell>
          <cell r="J673">
            <v>16.802500000000002</v>
          </cell>
          <cell r="K673">
            <v>72.8</v>
          </cell>
          <cell r="L673">
            <v>1.1815</v>
          </cell>
          <cell r="M673">
            <v>2660.3249999999998</v>
          </cell>
          <cell r="N673">
            <v>7.2249999999999995E-2</v>
          </cell>
          <cell r="O673">
            <v>14.765000000000001</v>
          </cell>
          <cell r="P673">
            <v>0</v>
          </cell>
          <cell r="Q673">
            <v>0</v>
          </cell>
        </row>
        <row r="674">
          <cell r="B674" t="str">
            <v xml:space="preserve"> Bihun goreng</v>
          </cell>
          <cell r="C674" t="str">
            <v>Bihun</v>
          </cell>
          <cell r="D674">
            <v>50</v>
          </cell>
          <cell r="E674">
            <v>180</v>
          </cell>
          <cell r="F674">
            <v>2.35</v>
          </cell>
          <cell r="G674">
            <v>0.05</v>
          </cell>
          <cell r="H674">
            <v>41.05</v>
          </cell>
          <cell r="I674">
            <v>6.45</v>
          </cell>
          <cell r="J674">
            <v>3</v>
          </cell>
          <cell r="K674">
            <v>17.5</v>
          </cell>
          <cell r="L674">
            <v>0.9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</row>
        <row r="675">
          <cell r="C675" t="str">
            <v>Wortel</v>
          </cell>
          <cell r="D675">
            <v>25</v>
          </cell>
          <cell r="E675">
            <v>9.24</v>
          </cell>
          <cell r="F675">
            <v>0.26400000000000001</v>
          </cell>
          <cell r="G675">
            <v>6.6000000000000003E-2</v>
          </cell>
          <cell r="H675">
            <v>2.0460000000000003</v>
          </cell>
          <cell r="I675">
            <v>19.404</v>
          </cell>
          <cell r="J675">
            <v>8.58</v>
          </cell>
          <cell r="K675">
            <v>8.14</v>
          </cell>
          <cell r="L675">
            <v>0.17600000000000002</v>
          </cell>
          <cell r="M675">
            <v>2640</v>
          </cell>
          <cell r="N675">
            <v>1.32E-2</v>
          </cell>
          <cell r="O675">
            <v>1.32</v>
          </cell>
          <cell r="P675">
            <v>0</v>
          </cell>
          <cell r="Q675">
            <v>0</v>
          </cell>
        </row>
        <row r="676">
          <cell r="C676" t="str">
            <v>Sawi hijau</v>
          </cell>
          <cell r="D676">
            <v>25</v>
          </cell>
          <cell r="E676">
            <v>5.5</v>
          </cell>
          <cell r="F676">
            <v>0.57499999999999996</v>
          </cell>
          <cell r="G676">
            <v>7.4999999999999997E-2</v>
          </cell>
          <cell r="H676">
            <v>1</v>
          </cell>
          <cell r="I676">
            <v>2305</v>
          </cell>
          <cell r="J676">
            <v>55</v>
          </cell>
          <cell r="K676">
            <v>9.5</v>
          </cell>
          <cell r="L676">
            <v>0.72499999999999998</v>
          </cell>
          <cell r="M676">
            <v>16.149999999999999</v>
          </cell>
          <cell r="N676">
            <v>2.2499999999999999E-2</v>
          </cell>
          <cell r="O676">
            <v>25.5</v>
          </cell>
          <cell r="P676">
            <v>0</v>
          </cell>
          <cell r="Q676">
            <v>0</v>
          </cell>
        </row>
        <row r="677">
          <cell r="C677" t="str">
            <v>Minyak</v>
          </cell>
          <cell r="D677">
            <v>5</v>
          </cell>
          <cell r="E677">
            <v>43.5</v>
          </cell>
          <cell r="F677">
            <v>0.05</v>
          </cell>
          <cell r="G677">
            <v>4.9000000000000004</v>
          </cell>
          <cell r="H677">
            <v>0</v>
          </cell>
          <cell r="I677">
            <v>0.03</v>
          </cell>
          <cell r="J677">
            <v>0.15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</row>
        <row r="678">
          <cell r="B678" t="str">
            <v>Bihun goreng</v>
          </cell>
          <cell r="E678">
            <v>238.24</v>
          </cell>
          <cell r="F678">
            <v>3.2389999999999999</v>
          </cell>
          <cell r="G678">
            <v>5.0910000000000002</v>
          </cell>
          <cell r="H678">
            <v>44.095999999999997</v>
          </cell>
          <cell r="I678">
            <v>2330.884</v>
          </cell>
          <cell r="J678">
            <v>66.73</v>
          </cell>
          <cell r="K678">
            <v>35.14</v>
          </cell>
          <cell r="L678">
            <v>1.8010000000000002</v>
          </cell>
          <cell r="M678">
            <v>2656.15</v>
          </cell>
          <cell r="N678">
            <v>3.5699999999999996E-2</v>
          </cell>
          <cell r="O678">
            <v>26.82</v>
          </cell>
          <cell r="P678">
            <v>0</v>
          </cell>
          <cell r="Q678">
            <v>0</v>
          </cell>
        </row>
        <row r="679">
          <cell r="B679" t="str">
            <v xml:space="preserve"> Tumis sayuran</v>
          </cell>
          <cell r="C679" t="str">
            <v>Kool putih</v>
          </cell>
          <cell r="D679">
            <v>50</v>
          </cell>
          <cell r="E679">
            <v>12</v>
          </cell>
          <cell r="F679">
            <v>0.7</v>
          </cell>
          <cell r="G679">
            <v>0.1</v>
          </cell>
          <cell r="H679">
            <v>2.65</v>
          </cell>
          <cell r="I679">
            <v>46.2</v>
          </cell>
          <cell r="J679">
            <v>25</v>
          </cell>
          <cell r="K679">
            <v>15.5</v>
          </cell>
          <cell r="L679">
            <v>0.25</v>
          </cell>
          <cell r="M679">
            <v>40</v>
          </cell>
          <cell r="N679">
            <v>0.03</v>
          </cell>
          <cell r="O679">
            <v>25</v>
          </cell>
          <cell r="P679">
            <v>0</v>
          </cell>
          <cell r="Q679">
            <v>0.45</v>
          </cell>
        </row>
        <row r="680">
          <cell r="C680" t="str">
            <v>Wortel</v>
          </cell>
          <cell r="D680">
            <v>50</v>
          </cell>
          <cell r="E680">
            <v>18.48</v>
          </cell>
          <cell r="F680">
            <v>0.52800000000000002</v>
          </cell>
          <cell r="G680">
            <v>0.13200000000000001</v>
          </cell>
          <cell r="H680">
            <v>4.0920000000000005</v>
          </cell>
          <cell r="I680">
            <v>38.808</v>
          </cell>
          <cell r="J680">
            <v>17.16</v>
          </cell>
          <cell r="K680">
            <v>16.28</v>
          </cell>
          <cell r="L680">
            <v>0.35200000000000004</v>
          </cell>
          <cell r="M680">
            <v>5280</v>
          </cell>
          <cell r="N680">
            <v>2.64E-2</v>
          </cell>
          <cell r="O680">
            <v>2.64</v>
          </cell>
          <cell r="P680">
            <v>0</v>
          </cell>
          <cell r="Q680">
            <v>0</v>
          </cell>
        </row>
        <row r="681">
          <cell r="C681" t="str">
            <v>Baby corn</v>
          </cell>
          <cell r="D681">
            <v>50</v>
          </cell>
          <cell r="E681">
            <v>16.5</v>
          </cell>
          <cell r="F681">
            <v>1.1000000000000001</v>
          </cell>
          <cell r="G681">
            <v>0.05</v>
          </cell>
          <cell r="H681">
            <v>3.7</v>
          </cell>
          <cell r="I681">
            <v>44.75</v>
          </cell>
          <cell r="J681">
            <v>3.5</v>
          </cell>
          <cell r="K681">
            <v>50</v>
          </cell>
          <cell r="L681">
            <v>0.25</v>
          </cell>
          <cell r="M681">
            <v>100</v>
          </cell>
          <cell r="N681">
            <v>0.04</v>
          </cell>
          <cell r="O681">
            <v>4</v>
          </cell>
          <cell r="P681">
            <v>0</v>
          </cell>
          <cell r="Q681">
            <v>0</v>
          </cell>
        </row>
        <row r="682">
          <cell r="C682" t="str">
            <v>Minyak</v>
          </cell>
          <cell r="D682">
            <v>5</v>
          </cell>
          <cell r="E682">
            <v>43.5</v>
          </cell>
          <cell r="F682">
            <v>0.05</v>
          </cell>
          <cell r="G682">
            <v>4.9000000000000004</v>
          </cell>
          <cell r="H682">
            <v>0</v>
          </cell>
          <cell r="I682">
            <v>0.03</v>
          </cell>
          <cell r="J682">
            <v>0.15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</row>
        <row r="683">
          <cell r="B683" t="str">
            <v>Tumis sayuran/sayur nasional</v>
          </cell>
          <cell r="E683">
            <v>90.48</v>
          </cell>
          <cell r="F683">
            <v>2.3780000000000001</v>
          </cell>
          <cell r="G683">
            <v>5.1820000000000004</v>
          </cell>
          <cell r="H683">
            <v>10.442</v>
          </cell>
          <cell r="I683">
            <v>129.78800000000001</v>
          </cell>
          <cell r="J683">
            <v>45.81</v>
          </cell>
          <cell r="K683">
            <v>81.78</v>
          </cell>
          <cell r="L683">
            <v>0.85200000000000009</v>
          </cell>
          <cell r="M683">
            <v>5420</v>
          </cell>
          <cell r="N683">
            <v>9.64E-2</v>
          </cell>
          <cell r="O683">
            <v>31.64</v>
          </cell>
          <cell r="P683">
            <v>0</v>
          </cell>
          <cell r="Q683">
            <v>0.45</v>
          </cell>
        </row>
        <row r="684">
          <cell r="B684" t="str">
            <v xml:space="preserve"> Bakso</v>
          </cell>
          <cell r="C684" t="str">
            <v>Mie</v>
          </cell>
          <cell r="D684">
            <v>100</v>
          </cell>
          <cell r="E684">
            <v>86</v>
          </cell>
          <cell r="F684">
            <v>0.6</v>
          </cell>
          <cell r="G684">
            <v>3.3</v>
          </cell>
          <cell r="H684">
            <v>14</v>
          </cell>
          <cell r="I684">
            <v>80</v>
          </cell>
          <cell r="J684">
            <v>14</v>
          </cell>
          <cell r="K684">
            <v>13</v>
          </cell>
          <cell r="L684">
            <v>0.8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</row>
        <row r="685">
          <cell r="C685" t="str">
            <v>Bakso daging sapi</v>
          </cell>
          <cell r="D685">
            <v>100</v>
          </cell>
          <cell r="E685">
            <v>207</v>
          </cell>
          <cell r="F685">
            <v>18.8</v>
          </cell>
          <cell r="G685">
            <v>14</v>
          </cell>
          <cell r="H685">
            <v>0</v>
          </cell>
          <cell r="I685">
            <v>66</v>
          </cell>
          <cell r="J685">
            <v>11</v>
          </cell>
          <cell r="K685">
            <v>170</v>
          </cell>
          <cell r="L685">
            <v>2.8</v>
          </cell>
          <cell r="M685">
            <v>30</v>
          </cell>
          <cell r="N685">
            <v>0.08</v>
          </cell>
          <cell r="O685">
            <v>0</v>
          </cell>
          <cell r="P685">
            <v>1050</v>
          </cell>
          <cell r="Q685">
            <v>0</v>
          </cell>
        </row>
        <row r="686">
          <cell r="B686" t="str">
            <v>Bakso</v>
          </cell>
          <cell r="E686">
            <v>293</v>
          </cell>
          <cell r="F686">
            <v>19.399999999999999</v>
          </cell>
          <cell r="G686">
            <v>17.3</v>
          </cell>
          <cell r="H686">
            <v>14</v>
          </cell>
          <cell r="I686">
            <v>146</v>
          </cell>
          <cell r="J686">
            <v>25</v>
          </cell>
          <cell r="K686">
            <v>183</v>
          </cell>
          <cell r="L686">
            <v>3.6</v>
          </cell>
          <cell r="M686">
            <v>30</v>
          </cell>
          <cell r="N686">
            <v>0.08</v>
          </cell>
          <cell r="O686">
            <v>0</v>
          </cell>
          <cell r="P686">
            <v>1050</v>
          </cell>
          <cell r="Q686">
            <v>0</v>
          </cell>
        </row>
        <row r="687">
          <cell r="B687" t="str">
            <v xml:space="preserve"> Urapan</v>
          </cell>
          <cell r="C687" t="str">
            <v>Kacang panjang</v>
          </cell>
          <cell r="D687">
            <v>25</v>
          </cell>
          <cell r="E687">
            <v>11</v>
          </cell>
          <cell r="F687">
            <v>0.67500000000000004</v>
          </cell>
          <cell r="G687">
            <v>7.4999999999999997E-2</v>
          </cell>
          <cell r="H687">
            <v>1.95</v>
          </cell>
          <cell r="I687">
            <v>22.125</v>
          </cell>
          <cell r="J687">
            <v>12.25</v>
          </cell>
          <cell r="K687">
            <v>86.75</v>
          </cell>
          <cell r="L687">
            <v>0.17499999999999999</v>
          </cell>
          <cell r="M687">
            <v>83.75</v>
          </cell>
          <cell r="N687">
            <v>3.2500000000000001E-2</v>
          </cell>
          <cell r="O687">
            <v>5.25</v>
          </cell>
          <cell r="P687">
            <v>0</v>
          </cell>
          <cell r="Q687">
            <v>0.35</v>
          </cell>
        </row>
        <row r="688">
          <cell r="C688" t="str">
            <v>Kangkung</v>
          </cell>
          <cell r="D688">
            <v>40</v>
          </cell>
          <cell r="E688">
            <v>8.1199999999999992</v>
          </cell>
          <cell r="F688">
            <v>0.84</v>
          </cell>
          <cell r="G688">
            <v>8.4000000000000005E-2</v>
          </cell>
          <cell r="H688">
            <v>1.512</v>
          </cell>
          <cell r="I688">
            <v>25.116</v>
          </cell>
          <cell r="J688">
            <v>20.440000000000001</v>
          </cell>
          <cell r="K688">
            <v>14</v>
          </cell>
          <cell r="L688">
            <v>0.7</v>
          </cell>
          <cell r="M688">
            <v>1764</v>
          </cell>
          <cell r="N688">
            <v>1.9599999999999999E-2</v>
          </cell>
          <cell r="O688">
            <v>8.9600000000000009</v>
          </cell>
          <cell r="P688">
            <v>0</v>
          </cell>
          <cell r="Q688">
            <v>0.28000000000000003</v>
          </cell>
        </row>
        <row r="689">
          <cell r="C689" t="str">
            <v>Kol putih</v>
          </cell>
          <cell r="D689">
            <v>25</v>
          </cell>
          <cell r="E689">
            <v>6</v>
          </cell>
          <cell r="F689">
            <v>0.35</v>
          </cell>
          <cell r="G689">
            <v>0.05</v>
          </cell>
          <cell r="H689">
            <v>1.325</v>
          </cell>
          <cell r="I689">
            <v>23.1</v>
          </cell>
          <cell r="J689">
            <v>12.5</v>
          </cell>
          <cell r="K689">
            <v>7.75</v>
          </cell>
          <cell r="L689">
            <v>0.125</v>
          </cell>
          <cell r="M689">
            <v>20</v>
          </cell>
          <cell r="N689">
            <v>1.4999999999999999E-2</v>
          </cell>
          <cell r="O689">
            <v>12.5</v>
          </cell>
          <cell r="P689">
            <v>0</v>
          </cell>
          <cell r="Q689">
            <v>0.23</v>
          </cell>
        </row>
        <row r="690">
          <cell r="C690" t="str">
            <v>Kelapa</v>
          </cell>
          <cell r="D690">
            <v>15</v>
          </cell>
          <cell r="E690">
            <v>27</v>
          </cell>
          <cell r="F690">
            <v>0.6</v>
          </cell>
          <cell r="G690">
            <v>2.25</v>
          </cell>
          <cell r="H690">
            <v>1.5</v>
          </cell>
          <cell r="I690">
            <v>10.5</v>
          </cell>
          <cell r="J690">
            <v>1.2</v>
          </cell>
          <cell r="K690">
            <v>8.25</v>
          </cell>
          <cell r="L690">
            <v>0.19500000000000001</v>
          </cell>
          <cell r="M690">
            <v>1.5</v>
          </cell>
          <cell r="N690">
            <v>7.4999999999999997E-3</v>
          </cell>
          <cell r="O690">
            <v>0.6</v>
          </cell>
          <cell r="P690">
            <v>0</v>
          </cell>
          <cell r="Q690">
            <v>0</v>
          </cell>
        </row>
        <row r="691">
          <cell r="B691" t="str">
            <v>Urap sayuran</v>
          </cell>
          <cell r="E691">
            <v>63.12</v>
          </cell>
          <cell r="F691">
            <v>3.14</v>
          </cell>
          <cell r="G691">
            <v>2.5339999999999998</v>
          </cell>
          <cell r="H691">
            <v>8.2370000000000001</v>
          </cell>
          <cell r="I691">
            <v>102.96600000000001</v>
          </cell>
          <cell r="J691">
            <v>58.64</v>
          </cell>
          <cell r="K691">
            <v>203.5</v>
          </cell>
          <cell r="L691">
            <v>1.37</v>
          </cell>
          <cell r="M691">
            <v>1953</v>
          </cell>
          <cell r="N691">
            <v>0.1071</v>
          </cell>
          <cell r="O691">
            <v>32.56</v>
          </cell>
          <cell r="P691">
            <v>0</v>
          </cell>
          <cell r="Q691">
            <v>1.21</v>
          </cell>
        </row>
        <row r="692">
          <cell r="B692" t="str">
            <v xml:space="preserve"> Rawon daging</v>
          </cell>
          <cell r="C692" t="str">
            <v>Daging sapi</v>
          </cell>
          <cell r="D692">
            <v>50</v>
          </cell>
          <cell r="E692">
            <v>103.5</v>
          </cell>
          <cell r="F692">
            <v>9.4</v>
          </cell>
          <cell r="G692">
            <v>7</v>
          </cell>
          <cell r="H692">
            <v>0</v>
          </cell>
          <cell r="I692">
            <v>33</v>
          </cell>
          <cell r="J692">
            <v>5.5</v>
          </cell>
          <cell r="K692">
            <v>85</v>
          </cell>
          <cell r="L692">
            <v>1.4</v>
          </cell>
          <cell r="M692">
            <v>15</v>
          </cell>
          <cell r="N692">
            <v>0.04</v>
          </cell>
          <cell r="O692">
            <v>0</v>
          </cell>
          <cell r="P692">
            <v>525</v>
          </cell>
          <cell r="Q692">
            <v>0</v>
          </cell>
        </row>
        <row r="693">
          <cell r="C693" t="str">
            <v>Touge</v>
          </cell>
          <cell r="D693">
            <v>50</v>
          </cell>
          <cell r="E693">
            <v>11.5</v>
          </cell>
          <cell r="F693">
            <v>1.45</v>
          </cell>
          <cell r="G693">
            <v>0.1</v>
          </cell>
          <cell r="H693">
            <v>2.0499999999999998</v>
          </cell>
          <cell r="I693">
            <v>46.2</v>
          </cell>
          <cell r="J693">
            <v>14.5</v>
          </cell>
          <cell r="K693">
            <v>34.5</v>
          </cell>
          <cell r="L693">
            <v>0.4</v>
          </cell>
          <cell r="M693">
            <v>5</v>
          </cell>
          <cell r="N693">
            <v>3.5000000000000003E-2</v>
          </cell>
          <cell r="O693">
            <v>7.5</v>
          </cell>
          <cell r="P693">
            <v>0</v>
          </cell>
          <cell r="Q693">
            <v>0</v>
          </cell>
        </row>
        <row r="694">
          <cell r="E694">
            <v>115</v>
          </cell>
          <cell r="F694">
            <v>10.85</v>
          </cell>
          <cell r="G694">
            <v>7.1</v>
          </cell>
          <cell r="H694">
            <v>2.0499999999999998</v>
          </cell>
          <cell r="I694">
            <v>79.2</v>
          </cell>
          <cell r="J694">
            <v>20</v>
          </cell>
          <cell r="K694">
            <v>119.5</v>
          </cell>
          <cell r="L694">
            <v>1.7999999999999998</v>
          </cell>
          <cell r="M694">
            <v>20</v>
          </cell>
          <cell r="N694">
            <v>7.5000000000000011E-2</v>
          </cell>
          <cell r="O694">
            <v>7.5</v>
          </cell>
          <cell r="P694">
            <v>525</v>
          </cell>
          <cell r="Q694">
            <v>0</v>
          </cell>
        </row>
        <row r="695">
          <cell r="B695" t="str">
            <v>Rawon daging sapi</v>
          </cell>
        </row>
        <row r="696">
          <cell r="B696" t="str">
            <v xml:space="preserve"> Chap chay</v>
          </cell>
          <cell r="C696" t="str">
            <v>Wortel</v>
          </cell>
          <cell r="D696">
            <v>25</v>
          </cell>
          <cell r="E696">
            <v>9.24</v>
          </cell>
          <cell r="F696">
            <v>0.26400000000000001</v>
          </cell>
          <cell r="G696">
            <v>6.6000000000000003E-2</v>
          </cell>
          <cell r="H696">
            <v>2.0460000000000003</v>
          </cell>
          <cell r="I696">
            <v>19.404</v>
          </cell>
          <cell r="J696">
            <v>8.58</v>
          </cell>
          <cell r="K696">
            <v>8.14</v>
          </cell>
          <cell r="L696">
            <v>0.17600000000000002</v>
          </cell>
          <cell r="M696">
            <v>2640</v>
          </cell>
          <cell r="N696">
            <v>1.32E-2</v>
          </cell>
          <cell r="O696">
            <v>1.32</v>
          </cell>
          <cell r="P696">
            <v>0</v>
          </cell>
          <cell r="Q696">
            <v>0</v>
          </cell>
        </row>
        <row r="697">
          <cell r="C697" t="str">
            <v>Sawi putih</v>
          </cell>
          <cell r="D697">
            <v>30</v>
          </cell>
          <cell r="E697">
            <v>6.6</v>
          </cell>
          <cell r="F697">
            <v>0.69</v>
          </cell>
          <cell r="G697">
            <v>0.09</v>
          </cell>
          <cell r="H697">
            <v>1.2</v>
          </cell>
          <cell r="I697">
            <v>29.66</v>
          </cell>
          <cell r="J697">
            <v>66</v>
          </cell>
          <cell r="K697">
            <v>11.4</v>
          </cell>
          <cell r="L697">
            <v>0.87</v>
          </cell>
          <cell r="M697">
            <v>1938</v>
          </cell>
          <cell r="N697">
            <v>2.7E-2</v>
          </cell>
          <cell r="O697">
            <v>30.6</v>
          </cell>
          <cell r="P697">
            <v>0</v>
          </cell>
          <cell r="Q697">
            <v>0</v>
          </cell>
        </row>
        <row r="698">
          <cell r="C698" t="str">
            <v>Baby corn</v>
          </cell>
          <cell r="D698">
            <v>10</v>
          </cell>
          <cell r="E698">
            <v>3.3</v>
          </cell>
          <cell r="F698">
            <v>0.22</v>
          </cell>
          <cell r="G698">
            <v>0.01</v>
          </cell>
          <cell r="H698">
            <v>0.74</v>
          </cell>
          <cell r="I698">
            <v>8.9499999999999993</v>
          </cell>
          <cell r="J698">
            <v>0.7</v>
          </cell>
          <cell r="K698">
            <v>10</v>
          </cell>
          <cell r="L698">
            <v>0.05</v>
          </cell>
          <cell r="M698">
            <v>20</v>
          </cell>
          <cell r="N698">
            <v>8.0000000000000002E-3</v>
          </cell>
          <cell r="O698">
            <v>0.8</v>
          </cell>
          <cell r="P698">
            <v>0</v>
          </cell>
          <cell r="Q698">
            <v>0</v>
          </cell>
        </row>
        <row r="699">
          <cell r="C699" t="str">
            <v>Ayam</v>
          </cell>
          <cell r="D699">
            <v>60</v>
          </cell>
          <cell r="E699">
            <v>105.1</v>
          </cell>
          <cell r="F699">
            <v>6.33</v>
          </cell>
          <cell r="G699">
            <v>8.6999999999999993</v>
          </cell>
          <cell r="H699">
            <v>0</v>
          </cell>
          <cell r="I699">
            <v>19.45</v>
          </cell>
          <cell r="J699">
            <v>4.87</v>
          </cell>
          <cell r="K699">
            <v>69.599999999999994</v>
          </cell>
          <cell r="L699">
            <v>0.52</v>
          </cell>
          <cell r="M699">
            <v>281.88</v>
          </cell>
          <cell r="N699">
            <v>0.03</v>
          </cell>
          <cell r="O699">
            <v>0</v>
          </cell>
          <cell r="P699">
            <v>174</v>
          </cell>
          <cell r="Q699">
            <v>0</v>
          </cell>
        </row>
        <row r="700">
          <cell r="C700" t="str">
            <v>Minyak</v>
          </cell>
          <cell r="D700">
            <v>5</v>
          </cell>
          <cell r="E700">
            <v>43.5</v>
          </cell>
          <cell r="F700">
            <v>0.05</v>
          </cell>
          <cell r="G700">
            <v>4.9000000000000004</v>
          </cell>
          <cell r="H700">
            <v>0</v>
          </cell>
          <cell r="I700">
            <v>0.03</v>
          </cell>
          <cell r="J700">
            <v>0.15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</row>
        <row r="701">
          <cell r="B701" t="str">
            <v>Chap chay</v>
          </cell>
          <cell r="E701">
            <v>167.74</v>
          </cell>
          <cell r="F701">
            <v>7.5539999999999994</v>
          </cell>
          <cell r="G701">
            <v>13.766</v>
          </cell>
          <cell r="H701">
            <v>3.9860000000000007</v>
          </cell>
          <cell r="I701">
            <v>77.494</v>
          </cell>
          <cell r="J701">
            <v>80.3</v>
          </cell>
          <cell r="K701">
            <v>99.14</v>
          </cell>
          <cell r="L701">
            <v>1.6160000000000001</v>
          </cell>
          <cell r="M701">
            <v>4879.88</v>
          </cell>
          <cell r="N701">
            <v>7.8199999999999992E-2</v>
          </cell>
          <cell r="O701">
            <v>32.72</v>
          </cell>
          <cell r="P701">
            <v>174</v>
          </cell>
          <cell r="Q701">
            <v>0</v>
          </cell>
        </row>
        <row r="702">
          <cell r="B702" t="str">
            <v xml:space="preserve"> Sayur bening</v>
          </cell>
          <cell r="C702" t="str">
            <v>Bayam</v>
          </cell>
          <cell r="D702">
            <v>25</v>
          </cell>
          <cell r="E702">
            <v>9</v>
          </cell>
          <cell r="F702">
            <v>0.88</v>
          </cell>
          <cell r="G702">
            <v>0.13</v>
          </cell>
          <cell r="H702">
            <v>1.625</v>
          </cell>
          <cell r="I702">
            <v>21.7</v>
          </cell>
          <cell r="J702">
            <v>66.8</v>
          </cell>
          <cell r="K702">
            <v>16.75</v>
          </cell>
          <cell r="L702">
            <v>0.98</v>
          </cell>
          <cell r="M702">
            <v>1522.5</v>
          </cell>
          <cell r="N702">
            <v>0.02</v>
          </cell>
          <cell r="O702">
            <v>20</v>
          </cell>
        </row>
        <row r="703">
          <cell r="C703" t="str">
            <v>Jagung</v>
          </cell>
          <cell r="D703">
            <v>25</v>
          </cell>
          <cell r="E703">
            <v>8.25</v>
          </cell>
          <cell r="F703">
            <v>0.55000000000000004</v>
          </cell>
          <cell r="G703">
            <v>2.5000000000000001E-2</v>
          </cell>
          <cell r="I703">
            <v>1.85</v>
          </cell>
          <cell r="J703">
            <v>22.37</v>
          </cell>
          <cell r="K703">
            <v>1.75</v>
          </cell>
          <cell r="L703">
            <v>25</v>
          </cell>
          <cell r="M703">
            <v>0.125</v>
          </cell>
          <cell r="N703">
            <v>50</v>
          </cell>
          <cell r="O703">
            <v>2</v>
          </cell>
        </row>
        <row r="704">
          <cell r="B704" t="str">
            <v>Sayur bening</v>
          </cell>
          <cell r="E704">
            <v>17.25</v>
          </cell>
          <cell r="F704">
            <v>1.43</v>
          </cell>
          <cell r="G704">
            <v>0.155</v>
          </cell>
          <cell r="H704">
            <v>1.625</v>
          </cell>
          <cell r="I704">
            <v>23.55</v>
          </cell>
          <cell r="J704">
            <v>89.17</v>
          </cell>
          <cell r="K704">
            <v>18.5</v>
          </cell>
          <cell r="L704">
            <v>25.98</v>
          </cell>
          <cell r="M704">
            <v>1522.625</v>
          </cell>
          <cell r="N704">
            <v>50.02</v>
          </cell>
          <cell r="O704">
            <v>22</v>
          </cell>
        </row>
        <row r="705">
          <cell r="B705" t="str">
            <v xml:space="preserve"> Sop macaroni</v>
          </cell>
          <cell r="C705" t="str">
            <v xml:space="preserve">Macaroni </v>
          </cell>
          <cell r="D705">
            <v>50</v>
          </cell>
          <cell r="E705">
            <v>181.5</v>
          </cell>
          <cell r="F705">
            <v>4.3499999999999996</v>
          </cell>
          <cell r="G705">
            <v>0.2</v>
          </cell>
          <cell r="H705">
            <v>39.35</v>
          </cell>
          <cell r="I705">
            <v>5.85</v>
          </cell>
          <cell r="J705">
            <v>10</v>
          </cell>
          <cell r="K705">
            <v>40</v>
          </cell>
          <cell r="L705">
            <v>0.15</v>
          </cell>
          <cell r="M705">
            <v>0</v>
          </cell>
          <cell r="N705">
            <v>0.05</v>
          </cell>
          <cell r="O705">
            <v>0</v>
          </cell>
          <cell r="P705">
            <v>0</v>
          </cell>
          <cell r="Q705">
            <v>0</v>
          </cell>
        </row>
        <row r="706">
          <cell r="C706" t="str">
            <v>Kentang</v>
          </cell>
          <cell r="D706">
            <v>25</v>
          </cell>
          <cell r="E706">
            <v>20.75</v>
          </cell>
          <cell r="F706">
            <v>0.5</v>
          </cell>
          <cell r="G706">
            <v>2.5000000000000001E-2</v>
          </cell>
          <cell r="H706">
            <v>4.7750000000000004</v>
          </cell>
          <cell r="I706">
            <v>19.45</v>
          </cell>
          <cell r="J706">
            <v>2.75</v>
          </cell>
          <cell r="K706">
            <v>14</v>
          </cell>
          <cell r="L706">
            <v>0.17499999999999999</v>
          </cell>
          <cell r="M706">
            <v>0</v>
          </cell>
          <cell r="N706">
            <v>2.5700000000000001E-2</v>
          </cell>
          <cell r="O706">
            <v>4.25</v>
          </cell>
          <cell r="P706">
            <v>0</v>
          </cell>
          <cell r="Q706">
            <v>0</v>
          </cell>
        </row>
        <row r="707">
          <cell r="C707" t="str">
            <v>Wortel</v>
          </cell>
          <cell r="D707">
            <v>25</v>
          </cell>
          <cell r="E707">
            <v>10.5</v>
          </cell>
          <cell r="F707">
            <v>0.3</v>
          </cell>
          <cell r="G707">
            <v>7.4999999999999997E-2</v>
          </cell>
          <cell r="H707">
            <v>2.3250000000000002</v>
          </cell>
          <cell r="I707">
            <v>22.05</v>
          </cell>
          <cell r="J707">
            <v>9.75</v>
          </cell>
          <cell r="K707">
            <v>9.75</v>
          </cell>
          <cell r="L707">
            <v>0.2</v>
          </cell>
          <cell r="M707">
            <v>3000</v>
          </cell>
          <cell r="N707">
            <v>1.4999999999999999E-2</v>
          </cell>
          <cell r="O707">
            <v>1.5</v>
          </cell>
          <cell r="P707">
            <v>0</v>
          </cell>
          <cell r="Q707">
            <v>0</v>
          </cell>
        </row>
        <row r="708">
          <cell r="C708" t="str">
            <v>Ayam</v>
          </cell>
          <cell r="D708">
            <v>25</v>
          </cell>
          <cell r="E708">
            <v>75.5</v>
          </cell>
          <cell r="F708">
            <v>4.55</v>
          </cell>
          <cell r="G708">
            <v>6.25</v>
          </cell>
          <cell r="H708">
            <v>0</v>
          </cell>
          <cell r="I708">
            <v>13.975</v>
          </cell>
          <cell r="J708">
            <v>3.5</v>
          </cell>
          <cell r="K708">
            <v>50</v>
          </cell>
          <cell r="L708">
            <v>0.375</v>
          </cell>
          <cell r="M708">
            <v>202.5</v>
          </cell>
          <cell r="N708">
            <v>0.02</v>
          </cell>
          <cell r="O708">
            <v>0</v>
          </cell>
          <cell r="P708">
            <v>125</v>
          </cell>
          <cell r="Q708">
            <v>0</v>
          </cell>
        </row>
        <row r="709">
          <cell r="B709" t="str">
            <v>Sop macaroni</v>
          </cell>
          <cell r="E709">
            <v>288.25</v>
          </cell>
          <cell r="F709">
            <v>9.6999999999999993</v>
          </cell>
          <cell r="G709">
            <v>6.55</v>
          </cell>
          <cell r="H709">
            <v>46.45</v>
          </cell>
          <cell r="I709">
            <v>61.325000000000003</v>
          </cell>
          <cell r="J709">
            <v>26</v>
          </cell>
          <cell r="K709">
            <v>113.75</v>
          </cell>
          <cell r="L709">
            <v>0.9</v>
          </cell>
          <cell r="M709">
            <v>3202.5</v>
          </cell>
          <cell r="N709">
            <v>0.11070000000000001</v>
          </cell>
          <cell r="O709">
            <v>5.75</v>
          </cell>
          <cell r="P709">
            <v>125</v>
          </cell>
          <cell r="Q709">
            <v>0</v>
          </cell>
        </row>
        <row r="710">
          <cell r="B710" t="str">
            <v xml:space="preserve"> Soto ayam</v>
          </cell>
          <cell r="C710" t="str">
            <v>Bihun</v>
          </cell>
          <cell r="D710">
            <v>50</v>
          </cell>
          <cell r="E710">
            <v>180</v>
          </cell>
          <cell r="F710">
            <v>2.35</v>
          </cell>
          <cell r="G710">
            <v>0.05</v>
          </cell>
          <cell r="H710">
            <v>41.05</v>
          </cell>
          <cell r="I710">
            <v>6.45</v>
          </cell>
          <cell r="J710">
            <v>3</v>
          </cell>
          <cell r="K710">
            <v>17.5</v>
          </cell>
          <cell r="L710">
            <v>0.9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</row>
        <row r="711">
          <cell r="C711" t="str">
            <v>Ayam</v>
          </cell>
          <cell r="D711">
            <v>25</v>
          </cell>
          <cell r="E711">
            <v>75.5</v>
          </cell>
          <cell r="F711">
            <v>4.55</v>
          </cell>
          <cell r="G711">
            <v>6.25</v>
          </cell>
          <cell r="H711">
            <v>0</v>
          </cell>
          <cell r="I711">
            <v>13.975</v>
          </cell>
          <cell r="J711">
            <v>3.5</v>
          </cell>
          <cell r="K711">
            <v>50</v>
          </cell>
          <cell r="L711">
            <v>0.375</v>
          </cell>
          <cell r="M711">
            <v>202.5</v>
          </cell>
          <cell r="N711">
            <v>0.02</v>
          </cell>
          <cell r="O711">
            <v>0</v>
          </cell>
          <cell r="P711">
            <v>125</v>
          </cell>
          <cell r="Q711">
            <v>0</v>
          </cell>
        </row>
        <row r="712">
          <cell r="C712" t="str">
            <v>Kol putih</v>
          </cell>
          <cell r="D712">
            <v>50</v>
          </cell>
          <cell r="E712">
            <v>12</v>
          </cell>
          <cell r="F712">
            <v>0.7</v>
          </cell>
          <cell r="G712">
            <v>0.1</v>
          </cell>
          <cell r="H712">
            <v>2.65</v>
          </cell>
          <cell r="I712">
            <v>46.2</v>
          </cell>
          <cell r="J712">
            <v>23</v>
          </cell>
          <cell r="K712">
            <v>15.5</v>
          </cell>
          <cell r="L712">
            <v>0.25</v>
          </cell>
          <cell r="M712">
            <v>40</v>
          </cell>
          <cell r="N712">
            <v>0.03</v>
          </cell>
          <cell r="O712">
            <v>25</v>
          </cell>
          <cell r="P712">
            <v>0</v>
          </cell>
          <cell r="Q712">
            <v>0.45</v>
          </cell>
        </row>
        <row r="713">
          <cell r="C713" t="str">
            <v>Kentang</v>
          </cell>
          <cell r="D713">
            <v>25</v>
          </cell>
          <cell r="E713">
            <v>20.75</v>
          </cell>
          <cell r="F713">
            <v>0.5</v>
          </cell>
          <cell r="G713">
            <v>2.5000000000000001E-2</v>
          </cell>
          <cell r="H713">
            <v>4.7750000000000004</v>
          </cell>
          <cell r="I713">
            <v>19.45</v>
          </cell>
          <cell r="J713">
            <v>2.75</v>
          </cell>
          <cell r="K713">
            <v>14</v>
          </cell>
          <cell r="L713">
            <v>0.17499999999999999</v>
          </cell>
          <cell r="M713">
            <v>0</v>
          </cell>
          <cell r="N713">
            <v>2.5700000000000001E-2</v>
          </cell>
          <cell r="O713">
            <v>4.25</v>
          </cell>
          <cell r="P713">
            <v>0</v>
          </cell>
          <cell r="Q713">
            <v>0</v>
          </cell>
        </row>
        <row r="714">
          <cell r="C714" t="str">
            <v>Minyak</v>
          </cell>
          <cell r="D714">
            <v>5</v>
          </cell>
          <cell r="E714">
            <v>43.5</v>
          </cell>
          <cell r="F714">
            <v>0.05</v>
          </cell>
          <cell r="G714">
            <v>4.9000000000000004</v>
          </cell>
          <cell r="H714">
            <v>0</v>
          </cell>
          <cell r="I714">
            <v>0.03</v>
          </cell>
          <cell r="J714">
            <v>0.15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</row>
        <row r="715">
          <cell r="C715" t="str">
            <v>Daun Bawang</v>
          </cell>
          <cell r="D715">
            <v>10</v>
          </cell>
          <cell r="E715">
            <v>3.5</v>
          </cell>
          <cell r="F715">
            <v>0.18</v>
          </cell>
          <cell r="G715">
            <v>7.0000000000000007E-2</v>
          </cell>
          <cell r="H715">
            <v>0.53</v>
          </cell>
          <cell r="I715">
            <v>7.0000000000000007E-2</v>
          </cell>
          <cell r="J715">
            <v>5.5</v>
          </cell>
          <cell r="K715">
            <v>3.9</v>
          </cell>
          <cell r="L715">
            <v>0.72</v>
          </cell>
          <cell r="M715">
            <v>41</v>
          </cell>
          <cell r="N715">
            <v>8.9999999999999993E-3</v>
          </cell>
          <cell r="O715">
            <v>3.7</v>
          </cell>
          <cell r="P715">
            <v>0</v>
          </cell>
          <cell r="Q715">
            <v>0</v>
          </cell>
        </row>
        <row r="716">
          <cell r="B716" t="str">
            <v>Soto ayam</v>
          </cell>
          <cell r="E716">
            <v>335.25</v>
          </cell>
          <cell r="F716">
            <v>8.33</v>
          </cell>
          <cell r="G716">
            <v>11.395</v>
          </cell>
          <cell r="H716">
            <v>49.005000000000003</v>
          </cell>
          <cell r="I716">
            <v>86.174999999999997</v>
          </cell>
          <cell r="J716">
            <v>37.9</v>
          </cell>
          <cell r="K716">
            <v>100.9</v>
          </cell>
          <cell r="L716">
            <v>2.42</v>
          </cell>
          <cell r="M716">
            <v>283.5</v>
          </cell>
          <cell r="N716">
            <v>8.4699999999999998E-2</v>
          </cell>
          <cell r="O716">
            <v>32.950000000000003</v>
          </cell>
          <cell r="P716">
            <v>125</v>
          </cell>
          <cell r="Q716">
            <v>0.45</v>
          </cell>
        </row>
        <row r="717">
          <cell r="B717" t="str">
            <v xml:space="preserve"> Sop kc merah</v>
          </cell>
          <cell r="C717" t="str">
            <v>Wortel</v>
          </cell>
          <cell r="D717">
            <v>50</v>
          </cell>
          <cell r="E717">
            <v>21</v>
          </cell>
          <cell r="F717">
            <v>0.6</v>
          </cell>
          <cell r="G717">
            <v>0.15</v>
          </cell>
          <cell r="H717">
            <v>4.6500000000000004</v>
          </cell>
          <cell r="I717">
            <v>44.1</v>
          </cell>
          <cell r="J717">
            <v>19.5</v>
          </cell>
          <cell r="K717">
            <v>19.5</v>
          </cell>
          <cell r="L717">
            <v>0.4</v>
          </cell>
          <cell r="M717">
            <v>6000</v>
          </cell>
          <cell r="N717">
            <v>0.03</v>
          </cell>
          <cell r="O717">
            <v>3</v>
          </cell>
          <cell r="P717">
            <v>0</v>
          </cell>
          <cell r="Q717">
            <v>0</v>
          </cell>
        </row>
        <row r="718">
          <cell r="C718" t="str">
            <v>Kc merah</v>
          </cell>
          <cell r="D718">
            <v>50</v>
          </cell>
          <cell r="E718">
            <v>168</v>
          </cell>
          <cell r="F718">
            <v>11.55</v>
          </cell>
          <cell r="G718">
            <v>85</v>
          </cell>
          <cell r="H718">
            <v>29.75</v>
          </cell>
          <cell r="I718">
            <v>6</v>
          </cell>
          <cell r="J718">
            <v>40</v>
          </cell>
          <cell r="K718">
            <v>200</v>
          </cell>
          <cell r="L718">
            <v>2.5</v>
          </cell>
          <cell r="M718">
            <v>0</v>
          </cell>
          <cell r="N718">
            <v>0.3</v>
          </cell>
          <cell r="O718">
            <v>0</v>
          </cell>
          <cell r="P718">
            <v>0</v>
          </cell>
          <cell r="Q718">
            <v>1.9</v>
          </cell>
        </row>
        <row r="719">
          <cell r="C719" t="str">
            <v>Kentang</v>
          </cell>
          <cell r="D719">
            <v>50</v>
          </cell>
          <cell r="E719">
            <v>41.5</v>
          </cell>
          <cell r="F719">
            <v>1</v>
          </cell>
          <cell r="G719">
            <v>0.05</v>
          </cell>
          <cell r="H719">
            <v>9.5500000000000007</v>
          </cell>
          <cell r="I719">
            <v>38.9</v>
          </cell>
          <cell r="J719">
            <v>5.5</v>
          </cell>
          <cell r="K719">
            <v>28</v>
          </cell>
          <cell r="L719">
            <v>0.35</v>
          </cell>
          <cell r="M719">
            <v>0</v>
          </cell>
          <cell r="N719">
            <v>5.1400000000000001E-2</v>
          </cell>
          <cell r="O719">
            <v>8.5</v>
          </cell>
          <cell r="P719">
            <v>0</v>
          </cell>
          <cell r="Q719">
            <v>0</v>
          </cell>
        </row>
        <row r="720">
          <cell r="C720" t="str">
            <v>Daging sapi</v>
          </cell>
          <cell r="D720">
            <v>25</v>
          </cell>
          <cell r="E720">
            <v>51.75</v>
          </cell>
          <cell r="F720">
            <v>4.7</v>
          </cell>
          <cell r="G720">
            <v>3.5</v>
          </cell>
          <cell r="H720">
            <v>0</v>
          </cell>
          <cell r="I720">
            <v>16.5</v>
          </cell>
          <cell r="J720">
            <v>2.75</v>
          </cell>
          <cell r="K720">
            <v>42.5</v>
          </cell>
          <cell r="L720">
            <v>0.7</v>
          </cell>
          <cell r="M720">
            <v>7.5</v>
          </cell>
          <cell r="N720">
            <v>0.02</v>
          </cell>
          <cell r="O720">
            <v>0</v>
          </cell>
          <cell r="P720">
            <v>262.5</v>
          </cell>
          <cell r="Q720">
            <v>0</v>
          </cell>
        </row>
        <row r="721">
          <cell r="B721" t="str">
            <v>Sop kacang merah</v>
          </cell>
          <cell r="E721">
            <v>282.25</v>
          </cell>
          <cell r="F721">
            <v>17.850000000000001</v>
          </cell>
          <cell r="G721">
            <v>88.7</v>
          </cell>
          <cell r="H721">
            <v>43.95</v>
          </cell>
          <cell r="I721">
            <v>105.5</v>
          </cell>
          <cell r="J721">
            <v>67.75</v>
          </cell>
          <cell r="K721">
            <v>290</v>
          </cell>
          <cell r="L721">
            <v>3.95</v>
          </cell>
          <cell r="M721">
            <v>6007.5</v>
          </cell>
          <cell r="N721">
            <v>0.40139999999999998</v>
          </cell>
          <cell r="O721">
            <v>11.5</v>
          </cell>
          <cell r="P721">
            <v>262.5</v>
          </cell>
          <cell r="Q721">
            <v>1.9</v>
          </cell>
        </row>
        <row r="722">
          <cell r="B722" t="str">
            <v xml:space="preserve"> Pecel sayuran</v>
          </cell>
          <cell r="C722" t="str">
            <v>Gula merah</v>
          </cell>
          <cell r="D722">
            <v>25</v>
          </cell>
          <cell r="E722">
            <v>92</v>
          </cell>
          <cell r="F722">
            <v>0</v>
          </cell>
          <cell r="G722">
            <v>0</v>
          </cell>
          <cell r="H722">
            <v>23.75</v>
          </cell>
          <cell r="I722">
            <v>2.25</v>
          </cell>
          <cell r="J722">
            <v>18.8</v>
          </cell>
          <cell r="K722">
            <v>8.75</v>
          </cell>
          <cell r="L722">
            <v>0.75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</row>
        <row r="723">
          <cell r="C723" t="str">
            <v>Kc tanah</v>
          </cell>
          <cell r="D723">
            <v>25</v>
          </cell>
          <cell r="E723">
            <v>139.75</v>
          </cell>
          <cell r="F723">
            <v>6.73</v>
          </cell>
          <cell r="G723">
            <v>11.05</v>
          </cell>
          <cell r="H723">
            <v>5.9</v>
          </cell>
          <cell r="I723">
            <v>0.65</v>
          </cell>
          <cell r="J723">
            <v>18.5</v>
          </cell>
          <cell r="K723">
            <v>98.25</v>
          </cell>
          <cell r="L723">
            <v>0.48</v>
          </cell>
          <cell r="N723">
            <v>0.08</v>
          </cell>
          <cell r="P723">
            <v>0</v>
          </cell>
          <cell r="Q723">
            <v>0</v>
          </cell>
        </row>
        <row r="724">
          <cell r="C724" t="str">
            <v>Sawi hijau</v>
          </cell>
          <cell r="D724">
            <v>25</v>
          </cell>
          <cell r="E724">
            <v>5.5</v>
          </cell>
          <cell r="F724">
            <v>0.57499999999999996</v>
          </cell>
          <cell r="G724">
            <v>7.4999999999999997E-2</v>
          </cell>
          <cell r="H724">
            <v>1</v>
          </cell>
          <cell r="I724">
            <v>23.05</v>
          </cell>
          <cell r="J724">
            <v>55</v>
          </cell>
          <cell r="K724">
            <v>9.5</v>
          </cell>
          <cell r="L724">
            <v>0.72499999999999998</v>
          </cell>
          <cell r="M724">
            <v>1615</v>
          </cell>
          <cell r="N724">
            <v>2.2499999999999999E-2</v>
          </cell>
          <cell r="O724">
            <v>25.5</v>
          </cell>
          <cell r="P724">
            <v>0</v>
          </cell>
          <cell r="Q724">
            <v>0</v>
          </cell>
        </row>
        <row r="725">
          <cell r="C725" t="str">
            <v>Kool putih</v>
          </cell>
          <cell r="D725">
            <v>25</v>
          </cell>
          <cell r="E725">
            <v>6</v>
          </cell>
          <cell r="F725">
            <v>0.35</v>
          </cell>
          <cell r="G725">
            <v>0.05</v>
          </cell>
          <cell r="H725">
            <v>1.325</v>
          </cell>
          <cell r="I725">
            <v>23.1</v>
          </cell>
          <cell r="J725">
            <v>12.5</v>
          </cell>
          <cell r="K725">
            <v>7.75</v>
          </cell>
          <cell r="L725">
            <v>0.125</v>
          </cell>
          <cell r="M725">
            <v>20</v>
          </cell>
          <cell r="N725">
            <v>1.4999999999999999E-2</v>
          </cell>
          <cell r="O725">
            <v>12.5</v>
          </cell>
          <cell r="P725">
            <v>0</v>
          </cell>
          <cell r="Q725">
            <v>0.22500000000000001</v>
          </cell>
        </row>
        <row r="726">
          <cell r="C726" t="str">
            <v>Kacang panjang</v>
          </cell>
          <cell r="D726">
            <v>25</v>
          </cell>
          <cell r="E726">
            <v>11</v>
          </cell>
          <cell r="F726">
            <v>0.67500000000000004</v>
          </cell>
          <cell r="G726">
            <v>7.4999999999999997E-2</v>
          </cell>
          <cell r="H726">
            <v>1.95</v>
          </cell>
          <cell r="I726">
            <v>22.125</v>
          </cell>
          <cell r="J726">
            <v>12.25</v>
          </cell>
          <cell r="K726">
            <v>86.75</v>
          </cell>
          <cell r="L726">
            <v>0.17499999999999999</v>
          </cell>
          <cell r="M726">
            <v>83.75</v>
          </cell>
          <cell r="N726">
            <v>3.2500000000000001E-2</v>
          </cell>
          <cell r="O726">
            <v>5.25</v>
          </cell>
          <cell r="P726">
            <v>0</v>
          </cell>
          <cell r="Q726">
            <v>0.35</v>
          </cell>
        </row>
        <row r="727">
          <cell r="C727" t="str">
            <v>Ketimun</v>
          </cell>
          <cell r="D727">
            <v>25</v>
          </cell>
          <cell r="E727">
            <v>3</v>
          </cell>
          <cell r="F727">
            <v>0.17499999999999999</v>
          </cell>
          <cell r="G727">
            <v>2.5000000000000001E-3</v>
          </cell>
          <cell r="H727">
            <v>0.67500000000000004</v>
          </cell>
          <cell r="I727">
            <v>24.5</v>
          </cell>
          <cell r="J727">
            <v>2.5</v>
          </cell>
          <cell r="K727">
            <v>5.25</v>
          </cell>
          <cell r="L727">
            <v>7.0000000000000007E-2</v>
          </cell>
          <cell r="M727">
            <v>0</v>
          </cell>
          <cell r="N727">
            <v>7.4999999999999997E-3</v>
          </cell>
          <cell r="O727">
            <v>2</v>
          </cell>
          <cell r="P727">
            <v>0</v>
          </cell>
          <cell r="Q727">
            <v>0</v>
          </cell>
        </row>
        <row r="728">
          <cell r="B728" t="str">
            <v>Pecel sayuran</v>
          </cell>
          <cell r="E728">
            <v>257.25</v>
          </cell>
          <cell r="F728">
            <v>8.5050000000000008</v>
          </cell>
          <cell r="G728">
            <v>11.2525</v>
          </cell>
          <cell r="H728">
            <v>34.6</v>
          </cell>
          <cell r="I728">
            <v>95.674999999999997</v>
          </cell>
          <cell r="J728">
            <v>119.55</v>
          </cell>
          <cell r="K728">
            <v>216.25</v>
          </cell>
          <cell r="L728">
            <v>2.3250000000000002</v>
          </cell>
          <cell r="M728">
            <v>1718.75</v>
          </cell>
          <cell r="N728">
            <v>0.1575</v>
          </cell>
          <cell r="O728">
            <v>45.25</v>
          </cell>
          <cell r="P728">
            <v>0</v>
          </cell>
          <cell r="Q728">
            <v>0.57499999999999996</v>
          </cell>
        </row>
        <row r="729">
          <cell r="B729" t="str">
            <v xml:space="preserve"> Bakwan jagung</v>
          </cell>
          <cell r="C729" t="str">
            <v>jagung manis</v>
          </cell>
          <cell r="D729">
            <v>25</v>
          </cell>
          <cell r="E729">
            <v>8.25</v>
          </cell>
          <cell r="F729">
            <v>0.55000000000000004</v>
          </cell>
          <cell r="G729">
            <v>0.02</v>
          </cell>
          <cell r="H729">
            <v>1.85</v>
          </cell>
          <cell r="I729">
            <v>22.75</v>
          </cell>
          <cell r="J729">
            <v>1.75</v>
          </cell>
          <cell r="K729">
            <v>25</v>
          </cell>
          <cell r="L729">
            <v>0.12</v>
          </cell>
          <cell r="M729">
            <v>50</v>
          </cell>
          <cell r="N729">
            <v>0.02</v>
          </cell>
          <cell r="O729">
            <v>2</v>
          </cell>
        </row>
        <row r="730">
          <cell r="C730" t="str">
            <v>Minyak</v>
          </cell>
          <cell r="D730">
            <v>5</v>
          </cell>
          <cell r="E730">
            <v>43.5</v>
          </cell>
          <cell r="F730">
            <v>0.05</v>
          </cell>
          <cell r="G730">
            <v>4.9000000000000004</v>
          </cell>
          <cell r="H730">
            <v>0</v>
          </cell>
          <cell r="I730">
            <v>0.03</v>
          </cell>
          <cell r="J730">
            <v>0.15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</row>
        <row r="731">
          <cell r="C731" t="str">
            <v>Terigu</v>
          </cell>
          <cell r="D731">
            <v>25</v>
          </cell>
          <cell r="E731">
            <v>89.25</v>
          </cell>
          <cell r="F731">
            <v>2.2250000000000001</v>
          </cell>
          <cell r="G731">
            <v>0.32500000000000001</v>
          </cell>
          <cell r="H731">
            <v>19.324999999999999</v>
          </cell>
          <cell r="I731">
            <v>0.125</v>
          </cell>
          <cell r="J731">
            <v>4</v>
          </cell>
          <cell r="K731">
            <v>26.5</v>
          </cell>
          <cell r="L731">
            <v>0.3</v>
          </cell>
          <cell r="M731">
            <v>0</v>
          </cell>
          <cell r="N731">
            <v>0.03</v>
          </cell>
          <cell r="O731">
            <v>0</v>
          </cell>
        </row>
        <row r="732">
          <cell r="B732" t="str">
            <v>Bakwan jagung</v>
          </cell>
          <cell r="E732">
            <v>141</v>
          </cell>
          <cell r="F732">
            <v>2.8250000000000002</v>
          </cell>
          <cell r="G732">
            <v>5.2450000000000001</v>
          </cell>
          <cell r="H732">
            <v>21.175000000000001</v>
          </cell>
          <cell r="I732">
            <v>22.905000000000001</v>
          </cell>
          <cell r="J732">
            <v>5.9</v>
          </cell>
          <cell r="K732">
            <v>51.5</v>
          </cell>
          <cell r="L732">
            <v>0.42</v>
          </cell>
          <cell r="M732">
            <v>50</v>
          </cell>
          <cell r="N732">
            <v>0.05</v>
          </cell>
          <cell r="O732">
            <v>2</v>
          </cell>
        </row>
        <row r="733">
          <cell r="B733" t="str">
            <v xml:space="preserve"> Sop oyong soun</v>
          </cell>
          <cell r="C733" t="str">
            <v>Oyong</v>
          </cell>
          <cell r="D733">
            <v>25</v>
          </cell>
          <cell r="E733">
            <v>4.5</v>
          </cell>
          <cell r="F733">
            <v>0.2</v>
          </cell>
          <cell r="G733">
            <v>0.05</v>
          </cell>
          <cell r="H733">
            <v>1.0249999999999999</v>
          </cell>
          <cell r="I733">
            <v>23.625</v>
          </cell>
          <cell r="J733">
            <v>4.75</v>
          </cell>
          <cell r="K733">
            <v>8.25</v>
          </cell>
          <cell r="L733">
            <v>0.22500000000000001</v>
          </cell>
          <cell r="M733">
            <v>95</v>
          </cell>
          <cell r="N733">
            <v>7.4999999999999997E-3</v>
          </cell>
          <cell r="O733">
            <v>2</v>
          </cell>
        </row>
        <row r="734">
          <cell r="C734" t="str">
            <v>Wortel</v>
          </cell>
          <cell r="D734">
            <v>25</v>
          </cell>
          <cell r="E734">
            <v>10.5</v>
          </cell>
          <cell r="F734">
            <v>0.3</v>
          </cell>
          <cell r="G734">
            <v>7.4999999999999997E-2</v>
          </cell>
          <cell r="H734">
            <v>2.3166666666666664</v>
          </cell>
          <cell r="I734">
            <v>0</v>
          </cell>
          <cell r="J734">
            <v>9.75</v>
          </cell>
          <cell r="K734">
            <v>0</v>
          </cell>
          <cell r="L734">
            <v>0.2</v>
          </cell>
          <cell r="M734">
            <v>3000</v>
          </cell>
          <cell r="N734">
            <v>0.15</v>
          </cell>
          <cell r="O734">
            <v>1.5</v>
          </cell>
        </row>
        <row r="735">
          <cell r="C735" t="str">
            <v>Soun</v>
          </cell>
          <cell r="D735">
            <v>25</v>
          </cell>
          <cell r="E735">
            <v>90</v>
          </cell>
          <cell r="F735">
            <v>1.175</v>
          </cell>
          <cell r="G735">
            <v>2.5000000000000001E-2</v>
          </cell>
          <cell r="H735">
            <v>20.524999999999999</v>
          </cell>
          <cell r="I735">
            <v>3.2250000000000001</v>
          </cell>
          <cell r="J735">
            <v>1.5</v>
          </cell>
          <cell r="K735">
            <v>8.75</v>
          </cell>
          <cell r="L735">
            <v>0.45</v>
          </cell>
          <cell r="M735">
            <v>0</v>
          </cell>
          <cell r="N735">
            <v>0</v>
          </cell>
          <cell r="O735">
            <v>0</v>
          </cell>
        </row>
        <row r="736">
          <cell r="B736" t="str">
            <v>Sop oyong soun</v>
          </cell>
          <cell r="E736">
            <v>105</v>
          </cell>
          <cell r="F736">
            <v>1.675</v>
          </cell>
          <cell r="G736">
            <v>0.15</v>
          </cell>
          <cell r="H736">
            <v>23.866666666666664</v>
          </cell>
          <cell r="I736">
            <v>26.85</v>
          </cell>
          <cell r="J736">
            <v>16</v>
          </cell>
          <cell r="K736">
            <v>17</v>
          </cell>
          <cell r="L736">
            <v>0.875</v>
          </cell>
          <cell r="M736">
            <v>3095</v>
          </cell>
          <cell r="N736">
            <v>0.1575</v>
          </cell>
          <cell r="O736">
            <v>3.5</v>
          </cell>
        </row>
        <row r="737">
          <cell r="B737" t="str">
            <v xml:space="preserve"> Soto Banjar</v>
          </cell>
          <cell r="C737" t="str">
            <v xml:space="preserve">Ayam </v>
          </cell>
          <cell r="D737">
            <v>40</v>
          </cell>
          <cell r="E737">
            <v>38</v>
          </cell>
          <cell r="F737">
            <v>7.28</v>
          </cell>
          <cell r="G737">
            <v>1</v>
          </cell>
          <cell r="H737">
            <v>0</v>
          </cell>
          <cell r="I737">
            <v>0.56000000000000005</v>
          </cell>
          <cell r="J737">
            <v>5.6</v>
          </cell>
          <cell r="K737">
            <v>80</v>
          </cell>
          <cell r="L737">
            <v>0.6</v>
          </cell>
          <cell r="M737">
            <v>97.2</v>
          </cell>
          <cell r="N737">
            <v>3.2000000000000001E-2</v>
          </cell>
          <cell r="O737">
            <v>0</v>
          </cell>
        </row>
        <row r="738">
          <cell r="C738" t="str">
            <v>Bihun</v>
          </cell>
          <cell r="D738">
            <v>25</v>
          </cell>
          <cell r="E738">
            <v>90</v>
          </cell>
          <cell r="F738">
            <v>1.17</v>
          </cell>
          <cell r="G738">
            <v>0.02</v>
          </cell>
          <cell r="H738">
            <v>20.52</v>
          </cell>
          <cell r="I738">
            <v>3.22</v>
          </cell>
          <cell r="J738">
            <v>1.5</v>
          </cell>
          <cell r="K738">
            <v>8.75</v>
          </cell>
          <cell r="L738">
            <v>0.45</v>
          </cell>
          <cell r="M738">
            <v>0</v>
          </cell>
          <cell r="N738">
            <v>0</v>
          </cell>
          <cell r="O738">
            <v>0</v>
          </cell>
        </row>
        <row r="739">
          <cell r="C739" t="str">
            <v>Telur</v>
          </cell>
          <cell r="D739">
            <v>25</v>
          </cell>
          <cell r="E739">
            <v>40.5</v>
          </cell>
          <cell r="F739">
            <v>3.2</v>
          </cell>
          <cell r="G739">
            <v>2.875</v>
          </cell>
          <cell r="H739">
            <v>0.17</v>
          </cell>
          <cell r="I739">
            <v>18.5</v>
          </cell>
          <cell r="J739">
            <v>13.5</v>
          </cell>
          <cell r="K739">
            <v>45</v>
          </cell>
          <cell r="L739">
            <v>0.67</v>
          </cell>
          <cell r="M739">
            <v>225</v>
          </cell>
          <cell r="N739">
            <v>0.02</v>
          </cell>
          <cell r="O739">
            <v>0</v>
          </cell>
        </row>
        <row r="740">
          <cell r="C740" t="str">
            <v>Daun Bawang</v>
          </cell>
          <cell r="D740">
            <v>10</v>
          </cell>
          <cell r="E740">
            <v>3.5</v>
          </cell>
          <cell r="F740">
            <v>0.18</v>
          </cell>
          <cell r="G740">
            <v>7.0000000000000007E-2</v>
          </cell>
          <cell r="H740">
            <v>0.53</v>
          </cell>
          <cell r="I740">
            <v>7.0000000000000007E-2</v>
          </cell>
          <cell r="J740">
            <v>5.5</v>
          </cell>
          <cell r="K740">
            <v>3.9</v>
          </cell>
          <cell r="L740">
            <v>0.72</v>
          </cell>
          <cell r="M740">
            <v>41</v>
          </cell>
          <cell r="N740">
            <v>8.9999999999999993E-3</v>
          </cell>
          <cell r="O740">
            <v>3.7</v>
          </cell>
        </row>
        <row r="741">
          <cell r="B741" t="str">
            <v>Soto Banjar</v>
          </cell>
          <cell r="E741">
            <v>172</v>
          </cell>
          <cell r="F741">
            <v>11.83</v>
          </cell>
          <cell r="G741">
            <v>3.9649999999999999</v>
          </cell>
          <cell r="H741">
            <v>21.22</v>
          </cell>
          <cell r="I741">
            <v>22.35</v>
          </cell>
          <cell r="J741">
            <v>26.1</v>
          </cell>
          <cell r="K741">
            <v>137.65</v>
          </cell>
          <cell r="L741">
            <v>2.44</v>
          </cell>
          <cell r="M741">
            <v>363.2</v>
          </cell>
          <cell r="N741">
            <v>6.1000000000000006E-2</v>
          </cell>
          <cell r="O741">
            <v>3.7</v>
          </cell>
        </row>
        <row r="742">
          <cell r="B742" t="str">
            <v xml:space="preserve"> Dadar sayuran</v>
          </cell>
          <cell r="C742" t="str">
            <v>Telur</v>
          </cell>
          <cell r="D742">
            <v>30</v>
          </cell>
          <cell r="E742">
            <v>43.74</v>
          </cell>
          <cell r="F742">
            <v>3.456</v>
          </cell>
          <cell r="G742">
            <v>3.105</v>
          </cell>
          <cell r="H742">
            <v>0.189</v>
          </cell>
          <cell r="I742">
            <v>19.98</v>
          </cell>
          <cell r="J742">
            <v>14.58</v>
          </cell>
          <cell r="K742">
            <v>48.6</v>
          </cell>
          <cell r="L742">
            <v>0.72899999999999998</v>
          </cell>
          <cell r="M742">
            <v>2430</v>
          </cell>
          <cell r="N742">
            <v>2.7E-2</v>
          </cell>
          <cell r="O742">
            <v>0</v>
          </cell>
        </row>
        <row r="743">
          <cell r="C743" t="str">
            <v>Minyak</v>
          </cell>
          <cell r="D743">
            <v>5</v>
          </cell>
          <cell r="E743">
            <v>43.5</v>
          </cell>
          <cell r="F743">
            <v>0.05</v>
          </cell>
          <cell r="G743">
            <v>4.9000000000000004</v>
          </cell>
          <cell r="H743">
            <v>0</v>
          </cell>
          <cell r="I743">
            <v>0.03</v>
          </cell>
          <cell r="J743">
            <v>0.15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C744" t="str">
            <v>Wortel</v>
          </cell>
          <cell r="D744">
            <v>10</v>
          </cell>
          <cell r="E744">
            <v>3.6960000000000002</v>
          </cell>
          <cell r="F744">
            <v>0.1056</v>
          </cell>
          <cell r="G744">
            <v>2.64E-2</v>
          </cell>
          <cell r="H744">
            <v>0.81840000000000013</v>
          </cell>
          <cell r="I744">
            <v>7.7615999999999996</v>
          </cell>
          <cell r="J744">
            <v>3.4319999999999999</v>
          </cell>
          <cell r="K744">
            <v>3.2560000000000002</v>
          </cell>
          <cell r="L744">
            <v>7.0400000000000004E-2</v>
          </cell>
          <cell r="M744">
            <v>1056</v>
          </cell>
          <cell r="N744">
            <v>5.28E-3</v>
          </cell>
          <cell r="O744">
            <v>0.52800000000000002</v>
          </cell>
          <cell r="P744">
            <v>0</v>
          </cell>
          <cell r="Q744">
            <v>0</v>
          </cell>
        </row>
        <row r="745">
          <cell r="C745" t="str">
            <v>Bawang bombay</v>
          </cell>
          <cell r="D745">
            <v>10</v>
          </cell>
          <cell r="E745">
            <v>4.5</v>
          </cell>
          <cell r="F745">
            <v>0.14000000000000001</v>
          </cell>
          <cell r="G745">
            <v>0.02</v>
          </cell>
          <cell r="H745">
            <v>1.03</v>
          </cell>
          <cell r="I745">
            <v>8.75</v>
          </cell>
          <cell r="J745">
            <v>3.2</v>
          </cell>
          <cell r="K745">
            <v>4.4000000000000004</v>
          </cell>
          <cell r="L745">
            <v>0.05</v>
          </cell>
          <cell r="M745">
            <v>5</v>
          </cell>
          <cell r="N745">
            <v>3.0000000000000001E-3</v>
          </cell>
          <cell r="O745">
            <v>0.9</v>
          </cell>
          <cell r="P745">
            <v>0</v>
          </cell>
          <cell r="Q745">
            <v>0</v>
          </cell>
        </row>
        <row r="746">
          <cell r="B746" t="str">
            <v>Dadar sayuran</v>
          </cell>
          <cell r="E746">
            <v>95.436000000000007</v>
          </cell>
          <cell r="F746">
            <v>3.7515999999999998</v>
          </cell>
          <cell r="G746">
            <v>8.051400000000001</v>
          </cell>
          <cell r="H746">
            <v>2.0373999999999999</v>
          </cell>
          <cell r="I746">
            <v>36.521599999999999</v>
          </cell>
          <cell r="J746">
            <v>21.361999999999998</v>
          </cell>
          <cell r="K746">
            <v>56.256</v>
          </cell>
          <cell r="L746">
            <v>0.84940000000000004</v>
          </cell>
          <cell r="M746">
            <v>3491</v>
          </cell>
          <cell r="N746">
            <v>3.5280000000000006E-2</v>
          </cell>
          <cell r="O746">
            <v>1.4279999999999999</v>
          </cell>
          <cell r="P746">
            <v>0</v>
          </cell>
          <cell r="Q746">
            <v>0</v>
          </cell>
        </row>
        <row r="747">
          <cell r="B747" t="str">
            <v xml:space="preserve"> Gulai nangka muda</v>
          </cell>
          <cell r="C747" t="str">
            <v>Nangka muda</v>
          </cell>
          <cell r="D747">
            <v>100</v>
          </cell>
          <cell r="E747">
            <v>20.8</v>
          </cell>
          <cell r="F747">
            <v>1.68</v>
          </cell>
          <cell r="G747">
            <v>0.08</v>
          </cell>
          <cell r="H747">
            <v>3.92</v>
          </cell>
          <cell r="I747">
            <v>73.84</v>
          </cell>
          <cell r="J747">
            <v>40</v>
          </cell>
          <cell r="K747">
            <v>12.8</v>
          </cell>
          <cell r="L747">
            <v>0.32</v>
          </cell>
          <cell r="M747">
            <v>40</v>
          </cell>
          <cell r="N747">
            <v>1.6E-2</v>
          </cell>
          <cell r="O747">
            <v>15.2</v>
          </cell>
          <cell r="P747">
            <v>0</v>
          </cell>
          <cell r="Q747">
            <v>1.92</v>
          </cell>
        </row>
        <row r="748">
          <cell r="C748" t="str">
            <v>Santan</v>
          </cell>
          <cell r="D748">
            <v>10</v>
          </cell>
          <cell r="E748">
            <v>32.4</v>
          </cell>
          <cell r="F748">
            <v>0.42</v>
          </cell>
          <cell r="G748">
            <v>3.43</v>
          </cell>
          <cell r="H748">
            <v>0.56000000000000005</v>
          </cell>
          <cell r="I748">
            <v>5.49</v>
          </cell>
          <cell r="J748">
            <v>1.4</v>
          </cell>
          <cell r="K748">
            <v>4.5</v>
          </cell>
          <cell r="L748">
            <v>0.19</v>
          </cell>
          <cell r="M748">
            <v>0</v>
          </cell>
          <cell r="N748">
            <v>2E-3</v>
          </cell>
          <cell r="O748">
            <v>0.2</v>
          </cell>
          <cell r="P748">
            <v>185</v>
          </cell>
          <cell r="Q748">
            <v>0</v>
          </cell>
        </row>
        <row r="749">
          <cell r="B749" t="str">
            <v>Gulai Nangka muda/Sayur</v>
          </cell>
          <cell r="E749">
            <v>53.2</v>
          </cell>
          <cell r="F749">
            <v>2.1</v>
          </cell>
          <cell r="G749">
            <v>3.51</v>
          </cell>
          <cell r="H749">
            <v>4.4800000000000004</v>
          </cell>
          <cell r="I749">
            <v>79.33</v>
          </cell>
          <cell r="J749">
            <v>41.4</v>
          </cell>
          <cell r="K749">
            <v>17.3</v>
          </cell>
          <cell r="L749">
            <v>0.51</v>
          </cell>
          <cell r="M749">
            <v>40</v>
          </cell>
          <cell r="N749">
            <v>1.8000000000000002E-2</v>
          </cell>
          <cell r="O749">
            <v>15.4</v>
          </cell>
          <cell r="P749">
            <v>185</v>
          </cell>
          <cell r="Q749">
            <v>1.92</v>
          </cell>
        </row>
        <row r="750">
          <cell r="B750" t="str">
            <v xml:space="preserve"> Bobor bayam</v>
          </cell>
          <cell r="C750" t="str">
            <v>Bayam</v>
          </cell>
          <cell r="D750">
            <v>50</v>
          </cell>
          <cell r="E750">
            <v>12.78</v>
          </cell>
          <cell r="F750">
            <v>1.2424999999999999</v>
          </cell>
          <cell r="G750">
            <v>0.17749999999999999</v>
          </cell>
          <cell r="H750">
            <v>2.3075000000000001</v>
          </cell>
          <cell r="I750">
            <v>30.849499999999999</v>
          </cell>
          <cell r="J750">
            <v>94.784999999999997</v>
          </cell>
          <cell r="K750">
            <v>23.785</v>
          </cell>
          <cell r="L750">
            <v>1.3844999999999998</v>
          </cell>
          <cell r="M750">
            <v>2161.9499999999998</v>
          </cell>
          <cell r="N750">
            <v>2.8399999999999998E-2</v>
          </cell>
          <cell r="O750">
            <v>28.4</v>
          </cell>
          <cell r="P750">
            <v>0</v>
          </cell>
        </row>
        <row r="751">
          <cell r="C751" t="str">
            <v>Santan</v>
          </cell>
          <cell r="D751">
            <v>10</v>
          </cell>
          <cell r="E751">
            <v>32.4</v>
          </cell>
          <cell r="F751">
            <v>0.42</v>
          </cell>
          <cell r="G751">
            <v>3.43</v>
          </cell>
          <cell r="H751">
            <v>0.56000000000000005</v>
          </cell>
          <cell r="I751">
            <v>5.49</v>
          </cell>
          <cell r="J751">
            <v>1.4</v>
          </cell>
          <cell r="K751">
            <v>4.5</v>
          </cell>
          <cell r="L751">
            <v>0.19</v>
          </cell>
          <cell r="M751">
            <v>0</v>
          </cell>
          <cell r="N751">
            <v>2E-3</v>
          </cell>
          <cell r="O751">
            <v>0.2</v>
          </cell>
          <cell r="P751">
            <v>185</v>
          </cell>
        </row>
        <row r="752">
          <cell r="B752" t="str">
            <v>Bobor bayam</v>
          </cell>
          <cell r="E752">
            <v>45.18</v>
          </cell>
          <cell r="F752">
            <v>1.6624999999999999</v>
          </cell>
          <cell r="G752">
            <v>3.6074999999999999</v>
          </cell>
          <cell r="H752">
            <v>2.8675000000000002</v>
          </cell>
          <cell r="I752">
            <v>36.339500000000001</v>
          </cell>
          <cell r="J752">
            <v>96.185000000000002</v>
          </cell>
          <cell r="K752">
            <v>28.285</v>
          </cell>
          <cell r="L752">
            <v>1.5744999999999998</v>
          </cell>
          <cell r="M752">
            <v>2161.9499999999998</v>
          </cell>
          <cell r="N752">
            <v>3.0399999999999996E-2</v>
          </cell>
          <cell r="O752">
            <v>28.599999999999998</v>
          </cell>
          <cell r="P752">
            <v>185</v>
          </cell>
        </row>
        <row r="753">
          <cell r="B753" t="str">
            <v xml:space="preserve"> Tumis kangkung</v>
          </cell>
          <cell r="C753" t="str">
            <v>Kangkung</v>
          </cell>
          <cell r="D753">
            <v>75</v>
          </cell>
          <cell r="E753">
            <v>15.225</v>
          </cell>
          <cell r="F753">
            <v>1.575</v>
          </cell>
          <cell r="G753">
            <v>0.1575</v>
          </cell>
          <cell r="H753">
            <v>2.835</v>
          </cell>
          <cell r="I753">
            <v>47.092500000000001</v>
          </cell>
          <cell r="J753">
            <v>38.325000000000003</v>
          </cell>
          <cell r="K753">
            <v>26.25</v>
          </cell>
          <cell r="L753">
            <v>1.3125</v>
          </cell>
          <cell r="M753">
            <v>3307.5</v>
          </cell>
          <cell r="N753">
            <v>3.6749999999999998E-2</v>
          </cell>
          <cell r="O753">
            <v>16.8</v>
          </cell>
          <cell r="P753">
            <v>0</v>
          </cell>
          <cell r="Q753">
            <v>0.52500000000000002</v>
          </cell>
        </row>
        <row r="754">
          <cell r="C754" t="str">
            <v>Minyak</v>
          </cell>
          <cell r="D754">
            <v>5</v>
          </cell>
          <cell r="E754">
            <v>43.5</v>
          </cell>
          <cell r="F754">
            <v>0.05</v>
          </cell>
          <cell r="G754">
            <v>4.9000000000000004</v>
          </cell>
          <cell r="H754">
            <v>0</v>
          </cell>
          <cell r="I754">
            <v>0.03</v>
          </cell>
          <cell r="J754">
            <v>0.15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</row>
        <row r="755">
          <cell r="B755" t="str">
            <v>Tumis kangkung</v>
          </cell>
          <cell r="E755">
            <v>58.725000000000001</v>
          </cell>
          <cell r="F755">
            <v>1.625</v>
          </cell>
          <cell r="G755">
            <v>5.0575000000000001</v>
          </cell>
          <cell r="H755">
            <v>2.835</v>
          </cell>
          <cell r="I755">
            <v>47.122500000000002</v>
          </cell>
          <cell r="J755">
            <v>38.475000000000001</v>
          </cell>
          <cell r="K755">
            <v>26.25</v>
          </cell>
          <cell r="L755">
            <v>1.3125</v>
          </cell>
          <cell r="M755">
            <v>3307.5</v>
          </cell>
          <cell r="N755">
            <v>3.6749999999999998E-2</v>
          </cell>
          <cell r="O755">
            <v>16.8</v>
          </cell>
          <cell r="P755">
            <v>0</v>
          </cell>
          <cell r="Q755">
            <v>0.52500000000000002</v>
          </cell>
        </row>
        <row r="756">
          <cell r="B756" t="str">
            <v xml:space="preserve"> Semur Terong</v>
          </cell>
          <cell r="C756" t="str">
            <v>Terong</v>
          </cell>
          <cell r="D756">
            <v>50</v>
          </cell>
          <cell r="E756">
            <v>10.44</v>
          </cell>
          <cell r="F756">
            <v>0.47850000000000004</v>
          </cell>
          <cell r="G756">
            <v>8.7000000000000008E-2</v>
          </cell>
          <cell r="H756">
            <v>2.3925000000000001</v>
          </cell>
          <cell r="I756">
            <v>40.3245</v>
          </cell>
          <cell r="J756">
            <v>6.5250000000000004</v>
          </cell>
          <cell r="K756">
            <v>16.094999999999999</v>
          </cell>
          <cell r="L756">
            <v>0.17400000000000002</v>
          </cell>
          <cell r="M756">
            <v>13.05</v>
          </cell>
          <cell r="N756">
            <v>1.7399999999999999E-2</v>
          </cell>
          <cell r="O756">
            <v>2.1749999999999998</v>
          </cell>
          <cell r="P756">
            <v>0</v>
          </cell>
          <cell r="Q756">
            <v>0</v>
          </cell>
        </row>
        <row r="757">
          <cell r="C757" t="str">
            <v>Minyak</v>
          </cell>
          <cell r="D757">
            <v>5</v>
          </cell>
          <cell r="E757">
            <v>43.5</v>
          </cell>
          <cell r="F757">
            <v>0.05</v>
          </cell>
          <cell r="G757">
            <v>4.9000000000000004</v>
          </cell>
          <cell r="H757">
            <v>0</v>
          </cell>
          <cell r="I757">
            <v>0.03</v>
          </cell>
          <cell r="J757">
            <v>0.15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</row>
        <row r="758">
          <cell r="C758" t="str">
            <v>Kecap</v>
          </cell>
          <cell r="D758">
            <v>10</v>
          </cell>
          <cell r="E758">
            <v>4.5999999999999996</v>
          </cell>
          <cell r="F758">
            <v>0.56999999999999995</v>
          </cell>
          <cell r="G758">
            <v>0.13</v>
          </cell>
          <cell r="H758">
            <v>0.9</v>
          </cell>
          <cell r="I758">
            <v>6.3</v>
          </cell>
          <cell r="J758">
            <v>12.3</v>
          </cell>
          <cell r="K758">
            <v>9.6</v>
          </cell>
          <cell r="L758">
            <v>0.56999999999999995</v>
          </cell>
          <cell r="M758">
            <v>0</v>
          </cell>
          <cell r="N758">
            <v>0</v>
          </cell>
          <cell r="O758">
            <v>0</v>
          </cell>
        </row>
        <row r="759">
          <cell r="B759" t="str">
            <v>Semur Terong</v>
          </cell>
          <cell r="E759">
            <v>58.54</v>
          </cell>
          <cell r="F759">
            <v>1.1000000000000001</v>
          </cell>
          <cell r="G759">
            <v>5.12</v>
          </cell>
          <cell r="H759">
            <v>3.29</v>
          </cell>
          <cell r="I759">
            <v>46.65</v>
          </cell>
          <cell r="J759">
            <v>18.98</v>
          </cell>
          <cell r="K759">
            <v>25.7</v>
          </cell>
          <cell r="L759">
            <v>0.74</v>
          </cell>
          <cell r="M759">
            <v>13.05</v>
          </cell>
          <cell r="N759">
            <v>0.02</v>
          </cell>
          <cell r="O759">
            <v>2.1800000000000002</v>
          </cell>
          <cell r="P759">
            <v>0</v>
          </cell>
          <cell r="Q759">
            <v>0</v>
          </cell>
        </row>
        <row r="760">
          <cell r="B760" t="str">
            <v xml:space="preserve"> Tumis Pare &amp; Ebi</v>
          </cell>
          <cell r="C760" t="str">
            <v>Pare</v>
          </cell>
          <cell r="D760">
            <v>50</v>
          </cell>
          <cell r="E760">
            <v>11.164999999999999</v>
          </cell>
          <cell r="F760">
            <v>0.42350000000000004</v>
          </cell>
          <cell r="G760">
            <v>0.11549999999999999</v>
          </cell>
          <cell r="H760">
            <v>2.5409999999999999</v>
          </cell>
          <cell r="I760">
            <v>35.112000000000002</v>
          </cell>
          <cell r="J760">
            <v>17.324999999999999</v>
          </cell>
          <cell r="K760">
            <v>24.64</v>
          </cell>
          <cell r="L760">
            <v>0.53899999999999992</v>
          </cell>
          <cell r="M760">
            <v>69.3</v>
          </cell>
          <cell r="N760">
            <v>3.0800000000000001E-2</v>
          </cell>
          <cell r="O760">
            <v>20.02</v>
          </cell>
        </row>
        <row r="761">
          <cell r="C761" t="str">
            <v xml:space="preserve">Ebi </v>
          </cell>
          <cell r="D761">
            <v>50</v>
          </cell>
          <cell r="E761">
            <v>132.75</v>
          </cell>
          <cell r="F761">
            <v>28.08</v>
          </cell>
          <cell r="G761">
            <v>1.0349999999999999</v>
          </cell>
          <cell r="H761">
            <v>0.81</v>
          </cell>
          <cell r="I761">
            <v>9.3149999999999995</v>
          </cell>
          <cell r="J761">
            <v>544.04999999999995</v>
          </cell>
          <cell r="K761">
            <v>551.25</v>
          </cell>
          <cell r="L761">
            <v>2.835</v>
          </cell>
          <cell r="M761">
            <v>94.5</v>
          </cell>
          <cell r="N761">
            <v>6.3000000000000014E-2</v>
          </cell>
          <cell r="O761">
            <v>0</v>
          </cell>
        </row>
        <row r="762">
          <cell r="C762" t="str">
            <v>Minyak</v>
          </cell>
          <cell r="D762">
            <v>5</v>
          </cell>
          <cell r="E762">
            <v>43.5</v>
          </cell>
          <cell r="F762">
            <v>0.05</v>
          </cell>
          <cell r="G762">
            <v>4.9000000000000004</v>
          </cell>
          <cell r="H762">
            <v>0</v>
          </cell>
          <cell r="I762">
            <v>0.03</v>
          </cell>
          <cell r="J762">
            <v>0.15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</row>
        <row r="763">
          <cell r="B763" t="str">
            <v>Tumis Pare + Ebi</v>
          </cell>
          <cell r="E763">
            <v>187.41499999999999</v>
          </cell>
          <cell r="F763">
            <v>28.55</v>
          </cell>
          <cell r="G763">
            <v>6.05</v>
          </cell>
          <cell r="H763">
            <v>3.35</v>
          </cell>
          <cell r="I763">
            <v>44.45</v>
          </cell>
          <cell r="J763">
            <v>564.5</v>
          </cell>
          <cell r="K763">
            <v>575.89</v>
          </cell>
          <cell r="L763">
            <v>3.37</v>
          </cell>
          <cell r="M763">
            <v>163.80000000000001</v>
          </cell>
          <cell r="N763">
            <v>0.09</v>
          </cell>
          <cell r="O763">
            <v>20.02</v>
          </cell>
        </row>
        <row r="764">
          <cell r="B764" t="str">
            <v xml:space="preserve"> Kangkung Tauco</v>
          </cell>
          <cell r="C764" t="str">
            <v>Kangkung</v>
          </cell>
          <cell r="D764">
            <v>50</v>
          </cell>
          <cell r="E764">
            <v>10.15</v>
          </cell>
          <cell r="F764">
            <v>1.05</v>
          </cell>
          <cell r="G764">
            <v>0.105</v>
          </cell>
          <cell r="H764">
            <v>1.89</v>
          </cell>
          <cell r="I764">
            <v>31.395</v>
          </cell>
          <cell r="J764">
            <v>25.55</v>
          </cell>
          <cell r="K764">
            <v>17.5</v>
          </cell>
          <cell r="L764">
            <v>0.875</v>
          </cell>
          <cell r="M764">
            <v>2205</v>
          </cell>
          <cell r="N764">
            <v>2.4500000000000001E-2</v>
          </cell>
          <cell r="O764">
            <v>11.2</v>
          </cell>
          <cell r="P764">
            <v>0</v>
          </cell>
          <cell r="Q764">
            <v>0.35</v>
          </cell>
        </row>
        <row r="765">
          <cell r="C765" t="str">
            <v>Minyak</v>
          </cell>
          <cell r="D765">
            <v>5</v>
          </cell>
          <cell r="E765">
            <v>43.5</v>
          </cell>
          <cell r="F765">
            <v>0.05</v>
          </cell>
          <cell r="G765">
            <v>4.9000000000000004</v>
          </cell>
          <cell r="H765">
            <v>0</v>
          </cell>
          <cell r="I765">
            <v>0.03</v>
          </cell>
          <cell r="J765">
            <v>0.15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</row>
        <row r="766">
          <cell r="C766" t="str">
            <v>Tauco</v>
          </cell>
          <cell r="D766">
            <v>15</v>
          </cell>
          <cell r="E766">
            <v>24.9</v>
          </cell>
          <cell r="F766">
            <v>1.56</v>
          </cell>
          <cell r="G766">
            <v>0.375</v>
          </cell>
          <cell r="H766">
            <v>3.6150000000000002</v>
          </cell>
          <cell r="I766">
            <v>9.66</v>
          </cell>
          <cell r="J766">
            <v>8.25</v>
          </cell>
          <cell r="K766">
            <v>54.75</v>
          </cell>
          <cell r="L766">
            <v>0.19500000000000001</v>
          </cell>
          <cell r="M766">
            <v>3.45</v>
          </cell>
          <cell r="N766">
            <v>7.4999999999999997E-3</v>
          </cell>
          <cell r="O766">
            <v>0</v>
          </cell>
        </row>
        <row r="767">
          <cell r="B767" t="str">
            <v>Kangkung Tauco</v>
          </cell>
          <cell r="E767">
            <v>78.55</v>
          </cell>
          <cell r="F767">
            <v>2.66</v>
          </cell>
          <cell r="G767">
            <v>5.38</v>
          </cell>
          <cell r="H767">
            <v>5.5049999999999999</v>
          </cell>
          <cell r="I767">
            <v>41.085000000000001</v>
          </cell>
          <cell r="J767">
            <v>33.950000000000003</v>
          </cell>
          <cell r="K767">
            <v>72.25</v>
          </cell>
          <cell r="L767">
            <v>1.07</v>
          </cell>
          <cell r="M767">
            <v>2208.4499999999998</v>
          </cell>
          <cell r="N767">
            <v>3.2000000000000001E-2</v>
          </cell>
          <cell r="O767">
            <v>11.2</v>
          </cell>
          <cell r="P767">
            <v>0</v>
          </cell>
          <cell r="Q767">
            <v>0.35</v>
          </cell>
        </row>
        <row r="768">
          <cell r="B768" t="str">
            <v xml:space="preserve"> Ketoprak Betawi</v>
          </cell>
          <cell r="C768" t="str">
            <v>Tahu</v>
          </cell>
          <cell r="D768">
            <v>25</v>
          </cell>
          <cell r="E768">
            <v>17</v>
          </cell>
          <cell r="F768">
            <v>1.95</v>
          </cell>
          <cell r="G768">
            <v>1.1499999999999999</v>
          </cell>
          <cell r="H768">
            <v>0.4</v>
          </cell>
          <cell r="I768">
            <v>21.2</v>
          </cell>
          <cell r="J768">
            <v>31</v>
          </cell>
          <cell r="K768">
            <v>15.75</v>
          </cell>
          <cell r="L768">
            <v>0.2</v>
          </cell>
          <cell r="M768">
            <v>0</v>
          </cell>
          <cell r="N768">
            <v>1.4999999999999999E-2</v>
          </cell>
          <cell r="O768">
            <v>0</v>
          </cell>
        </row>
        <row r="769">
          <cell r="C769" t="str">
            <v>Bihun</v>
          </cell>
          <cell r="D769">
            <v>25</v>
          </cell>
          <cell r="E769">
            <v>90</v>
          </cell>
          <cell r="F769">
            <v>1.175</v>
          </cell>
          <cell r="G769">
            <v>0.25</v>
          </cell>
          <cell r="H769">
            <v>20.524999999999999</v>
          </cell>
          <cell r="I769">
            <v>1.5</v>
          </cell>
          <cell r="J769">
            <v>3.2250000000000001</v>
          </cell>
          <cell r="K769">
            <v>8.75</v>
          </cell>
          <cell r="L769">
            <v>0.45</v>
          </cell>
          <cell r="M769">
            <v>0</v>
          </cell>
          <cell r="N769">
            <v>0</v>
          </cell>
          <cell r="O769">
            <v>0</v>
          </cell>
        </row>
        <row r="770">
          <cell r="C770" t="str">
            <v>Timun</v>
          </cell>
          <cell r="D770">
            <v>25</v>
          </cell>
          <cell r="E770">
            <v>3</v>
          </cell>
          <cell r="F770">
            <v>0.17499999999999999</v>
          </cell>
          <cell r="G770">
            <v>2.5000000000000001E-3</v>
          </cell>
          <cell r="H770">
            <v>0.67500000000000004</v>
          </cell>
          <cell r="I770">
            <v>21.85</v>
          </cell>
          <cell r="J770">
            <v>6.25</v>
          </cell>
          <cell r="K770">
            <v>7.25</v>
          </cell>
          <cell r="L770">
            <v>0.22500000000000001</v>
          </cell>
          <cell r="M770">
            <v>26.25</v>
          </cell>
          <cell r="N770">
            <v>0.32500000000000001</v>
          </cell>
          <cell r="O770">
            <v>10.25</v>
          </cell>
        </row>
        <row r="771">
          <cell r="C771" t="str">
            <v>Gula merah</v>
          </cell>
          <cell r="D771">
            <v>25</v>
          </cell>
          <cell r="E771">
            <v>92</v>
          </cell>
          <cell r="F771">
            <v>0</v>
          </cell>
          <cell r="G771">
            <v>0</v>
          </cell>
          <cell r="H771">
            <v>23.75</v>
          </cell>
          <cell r="I771">
            <v>2.25</v>
          </cell>
          <cell r="J771">
            <v>18.8</v>
          </cell>
          <cell r="K771">
            <v>8.75</v>
          </cell>
          <cell r="L771">
            <v>0.75</v>
          </cell>
          <cell r="M771">
            <v>0</v>
          </cell>
          <cell r="N771">
            <v>0</v>
          </cell>
          <cell r="O771">
            <v>0</v>
          </cell>
        </row>
        <row r="772">
          <cell r="C772" t="str">
            <v>Kc tanah</v>
          </cell>
          <cell r="D772">
            <v>25</v>
          </cell>
          <cell r="E772">
            <v>139.75</v>
          </cell>
          <cell r="F772">
            <v>6.73</v>
          </cell>
          <cell r="G772">
            <v>11.05</v>
          </cell>
          <cell r="H772">
            <v>5.9</v>
          </cell>
          <cell r="I772">
            <v>0.65</v>
          </cell>
          <cell r="J772">
            <v>18.5</v>
          </cell>
          <cell r="K772">
            <v>98.25</v>
          </cell>
          <cell r="L772">
            <v>0.48</v>
          </cell>
          <cell r="N772">
            <v>0.08</v>
          </cell>
        </row>
        <row r="773">
          <cell r="B773" t="str">
            <v>Ketoprak Betawi</v>
          </cell>
          <cell r="E773">
            <v>341.75</v>
          </cell>
          <cell r="F773">
            <v>10.029999999999999</v>
          </cell>
          <cell r="G773">
            <v>12.45</v>
          </cell>
          <cell r="H773">
            <v>52.25</v>
          </cell>
          <cell r="I773">
            <v>47.45</v>
          </cell>
          <cell r="J773">
            <v>77.775000000000006</v>
          </cell>
          <cell r="K773">
            <v>136.75</v>
          </cell>
          <cell r="L773">
            <v>1.9550000000000001</v>
          </cell>
          <cell r="M773">
            <v>0</v>
          </cell>
          <cell r="N773">
            <v>0.10249999999999999</v>
          </cell>
          <cell r="O773">
            <v>2</v>
          </cell>
        </row>
        <row r="774">
          <cell r="B774" t="str">
            <v xml:space="preserve"> Bobor daun Singkong</v>
          </cell>
          <cell r="C774" t="str">
            <v>Daun singkong</v>
          </cell>
          <cell r="D774">
            <v>50</v>
          </cell>
          <cell r="E774">
            <v>31.754999999999999</v>
          </cell>
          <cell r="F774">
            <v>2.9579999999999997</v>
          </cell>
          <cell r="G774">
            <v>0.52200000000000002</v>
          </cell>
          <cell r="H774">
            <v>5.6550000000000002</v>
          </cell>
          <cell r="I774">
            <v>33.582000000000001</v>
          </cell>
          <cell r="J774">
            <v>71.775000000000006</v>
          </cell>
          <cell r="K774">
            <v>23.49</v>
          </cell>
          <cell r="L774">
            <v>0.87</v>
          </cell>
          <cell r="M774">
            <v>4785</v>
          </cell>
          <cell r="N774">
            <v>5.2199999999999996E-2</v>
          </cell>
          <cell r="O774">
            <v>119.625</v>
          </cell>
        </row>
        <row r="775">
          <cell r="C775" t="str">
            <v>Santan</v>
          </cell>
          <cell r="D775">
            <v>10</v>
          </cell>
          <cell r="E775">
            <v>32.4</v>
          </cell>
          <cell r="F775">
            <v>0.42</v>
          </cell>
          <cell r="G775">
            <v>3.43</v>
          </cell>
          <cell r="H775">
            <v>0.56000000000000005</v>
          </cell>
          <cell r="I775">
            <v>5.49</v>
          </cell>
          <cell r="J775">
            <v>1.4</v>
          </cell>
          <cell r="K775">
            <v>4.5</v>
          </cell>
          <cell r="L775">
            <v>0.19</v>
          </cell>
          <cell r="M775">
            <v>0</v>
          </cell>
          <cell r="N775">
            <v>2E-3</v>
          </cell>
          <cell r="O775">
            <v>0.2</v>
          </cell>
          <cell r="P775">
            <v>185</v>
          </cell>
          <cell r="Q775">
            <v>0</v>
          </cell>
        </row>
        <row r="776">
          <cell r="B776" t="str">
            <v>Bobor Daun Singkong/Gulai</v>
          </cell>
          <cell r="E776">
            <v>64.155000000000001</v>
          </cell>
          <cell r="F776">
            <v>3.3779999999999997</v>
          </cell>
          <cell r="G776">
            <v>3.952</v>
          </cell>
          <cell r="H776">
            <v>6.2149999999999999</v>
          </cell>
          <cell r="I776">
            <v>39.072000000000003</v>
          </cell>
          <cell r="J776">
            <v>73.174999999999997</v>
          </cell>
          <cell r="K776">
            <v>27.99</v>
          </cell>
          <cell r="L776">
            <v>1.06</v>
          </cell>
          <cell r="M776">
            <v>4785</v>
          </cell>
          <cell r="N776">
            <v>5.4199999999999998E-2</v>
          </cell>
          <cell r="O776">
            <v>119.825</v>
          </cell>
          <cell r="P776">
            <v>185</v>
          </cell>
          <cell r="Q776">
            <v>0</v>
          </cell>
        </row>
        <row r="777">
          <cell r="B777" t="str">
            <v xml:space="preserve"> Santan Labu Siam</v>
          </cell>
          <cell r="C777" t="str">
            <v>Labu Siam</v>
          </cell>
          <cell r="D777">
            <v>75</v>
          </cell>
          <cell r="E777">
            <v>16.184999999999999</v>
          </cell>
          <cell r="F777">
            <v>0.37349999999999994</v>
          </cell>
          <cell r="G777">
            <v>6.225E-2</v>
          </cell>
          <cell r="H777">
            <v>4.17075</v>
          </cell>
          <cell r="I777">
            <v>57.45675</v>
          </cell>
          <cell r="J777">
            <v>8.7149999999999999</v>
          </cell>
          <cell r="K777">
            <v>15.5625</v>
          </cell>
          <cell r="L777">
            <v>0.31125000000000003</v>
          </cell>
          <cell r="M777">
            <v>12.45</v>
          </cell>
          <cell r="N777">
            <v>1.2449999999999999E-2</v>
          </cell>
          <cell r="O777">
            <v>11.205</v>
          </cell>
        </row>
        <row r="778">
          <cell r="C778" t="str">
            <v>Santan</v>
          </cell>
          <cell r="D778">
            <v>10</v>
          </cell>
          <cell r="E778">
            <v>32.4</v>
          </cell>
          <cell r="F778">
            <v>0.42</v>
          </cell>
          <cell r="G778">
            <v>3.43</v>
          </cell>
          <cell r="H778">
            <v>0.56000000000000005</v>
          </cell>
          <cell r="I778">
            <v>5.49</v>
          </cell>
          <cell r="J778">
            <v>1.4</v>
          </cell>
          <cell r="K778">
            <v>4.5</v>
          </cell>
          <cell r="L778">
            <v>0.19</v>
          </cell>
          <cell r="M778">
            <v>0</v>
          </cell>
          <cell r="N778">
            <v>2E-3</v>
          </cell>
          <cell r="O778">
            <v>0.2</v>
          </cell>
          <cell r="P778">
            <v>185</v>
          </cell>
          <cell r="Q778">
            <v>0</v>
          </cell>
        </row>
        <row r="779">
          <cell r="B779" t="str">
            <v>Santan Labu Siam</v>
          </cell>
          <cell r="E779">
            <v>48.584999999999994</v>
          </cell>
          <cell r="F779">
            <v>0.79349999999999987</v>
          </cell>
          <cell r="G779">
            <v>3.4922500000000003</v>
          </cell>
          <cell r="H779">
            <v>4.7307500000000005</v>
          </cell>
          <cell r="I779">
            <v>62.946750000000002</v>
          </cell>
          <cell r="J779">
            <v>10.115</v>
          </cell>
          <cell r="K779">
            <v>20.0625</v>
          </cell>
          <cell r="L779">
            <v>0.50124999999999997</v>
          </cell>
          <cell r="M779">
            <v>12.45</v>
          </cell>
          <cell r="N779">
            <v>1.4449999999999999E-2</v>
          </cell>
          <cell r="O779">
            <v>11.404999999999999</v>
          </cell>
          <cell r="P779">
            <v>185</v>
          </cell>
          <cell r="Q779">
            <v>0</v>
          </cell>
        </row>
        <row r="780">
          <cell r="B780" t="str">
            <v xml:space="preserve"> Gudeg</v>
          </cell>
          <cell r="C780" t="str">
            <v>Nangka muda</v>
          </cell>
          <cell r="D780">
            <v>75</v>
          </cell>
          <cell r="E780">
            <v>15.6</v>
          </cell>
          <cell r="F780">
            <v>1.26</v>
          </cell>
          <cell r="G780">
            <v>0.06</v>
          </cell>
          <cell r="H780">
            <v>2.94</v>
          </cell>
          <cell r="I780">
            <v>55.38</v>
          </cell>
          <cell r="J780">
            <v>30</v>
          </cell>
          <cell r="K780">
            <v>9.6</v>
          </cell>
          <cell r="L780">
            <v>0.24</v>
          </cell>
          <cell r="M780">
            <v>30</v>
          </cell>
          <cell r="N780">
            <v>1.2E-2</v>
          </cell>
          <cell r="O780">
            <v>11.4</v>
          </cell>
          <cell r="P780">
            <v>0</v>
          </cell>
          <cell r="Q780">
            <v>1.44</v>
          </cell>
        </row>
        <row r="781">
          <cell r="C781" t="str">
            <v>Santan</v>
          </cell>
          <cell r="D781">
            <v>10</v>
          </cell>
          <cell r="E781">
            <v>32.4</v>
          </cell>
          <cell r="F781">
            <v>0.42</v>
          </cell>
          <cell r="G781">
            <v>3.43</v>
          </cell>
          <cell r="H781">
            <v>0.56000000000000005</v>
          </cell>
          <cell r="I781">
            <v>5.49</v>
          </cell>
          <cell r="J781">
            <v>1.4</v>
          </cell>
          <cell r="K781">
            <v>4.5</v>
          </cell>
          <cell r="L781">
            <v>0.19</v>
          </cell>
          <cell r="M781">
            <v>0</v>
          </cell>
          <cell r="N781">
            <v>2E-3</v>
          </cell>
          <cell r="O781">
            <v>0.2</v>
          </cell>
          <cell r="P781">
            <v>185</v>
          </cell>
          <cell r="Q781">
            <v>0</v>
          </cell>
        </row>
        <row r="782">
          <cell r="B782" t="str">
            <v>Gudeg</v>
          </cell>
          <cell r="E782">
            <v>48</v>
          </cell>
          <cell r="F782">
            <v>1.68</v>
          </cell>
          <cell r="G782">
            <v>3.49</v>
          </cell>
          <cell r="H782">
            <v>3.5</v>
          </cell>
          <cell r="I782">
            <v>60.870000000000005</v>
          </cell>
          <cell r="J782">
            <v>31.4</v>
          </cell>
          <cell r="K782">
            <v>14.1</v>
          </cell>
          <cell r="L782">
            <v>0.43</v>
          </cell>
          <cell r="M782">
            <v>30</v>
          </cell>
          <cell r="N782">
            <v>1.4E-2</v>
          </cell>
          <cell r="O782">
            <v>11.6</v>
          </cell>
          <cell r="P782">
            <v>185</v>
          </cell>
          <cell r="Q782">
            <v>1.44</v>
          </cell>
        </row>
        <row r="783">
          <cell r="B783" t="str">
            <v xml:space="preserve"> Sop Kikil</v>
          </cell>
          <cell r="C783" t="str">
            <v>Kikil</v>
          </cell>
          <cell r="D783">
            <v>50</v>
          </cell>
          <cell r="E783">
            <v>103.5</v>
          </cell>
          <cell r="F783">
            <v>9.4</v>
          </cell>
          <cell r="G783">
            <v>7</v>
          </cell>
          <cell r="H783">
            <v>0</v>
          </cell>
          <cell r="I783">
            <v>33</v>
          </cell>
          <cell r="J783">
            <v>5.5</v>
          </cell>
          <cell r="K783">
            <v>85</v>
          </cell>
          <cell r="L783">
            <v>1.4</v>
          </cell>
          <cell r="M783">
            <v>15</v>
          </cell>
          <cell r="N783">
            <v>0.04</v>
          </cell>
          <cell r="O783">
            <v>0</v>
          </cell>
          <cell r="P783">
            <v>525</v>
          </cell>
          <cell r="Q783">
            <v>0</v>
          </cell>
        </row>
        <row r="784">
          <cell r="C784" t="str">
            <v>Wortel</v>
          </cell>
          <cell r="D784">
            <v>25</v>
          </cell>
          <cell r="E784">
            <v>9.24</v>
          </cell>
          <cell r="F784">
            <v>0.26400000000000001</v>
          </cell>
          <cell r="G784">
            <v>6.6000000000000003E-2</v>
          </cell>
          <cell r="H784">
            <v>2.0460000000000003</v>
          </cell>
          <cell r="I784">
            <v>19.404</v>
          </cell>
          <cell r="J784">
            <v>8.58</v>
          </cell>
          <cell r="K784">
            <v>8.14</v>
          </cell>
          <cell r="L784">
            <v>0.17600000000000002</v>
          </cell>
          <cell r="M784">
            <v>2640</v>
          </cell>
          <cell r="N784">
            <v>1.32E-2</v>
          </cell>
          <cell r="O784">
            <v>1.32</v>
          </cell>
          <cell r="P784">
            <v>0</v>
          </cell>
          <cell r="Q784">
            <v>0</v>
          </cell>
        </row>
        <row r="785">
          <cell r="C785" t="str">
            <v>Kentang</v>
          </cell>
          <cell r="D785">
            <v>25</v>
          </cell>
          <cell r="E785">
            <v>17.637499999999999</v>
          </cell>
          <cell r="F785">
            <v>0.35275000000000001</v>
          </cell>
          <cell r="G785">
            <v>2.1250000000000002E-2</v>
          </cell>
          <cell r="H785">
            <v>4.0587499999999999</v>
          </cell>
          <cell r="I785">
            <v>16.532499999999999</v>
          </cell>
          <cell r="J785">
            <v>2.3374999999999999</v>
          </cell>
          <cell r="K785">
            <v>11.9</v>
          </cell>
          <cell r="L785">
            <v>0.14874999999999999</v>
          </cell>
          <cell r="M785">
            <v>0</v>
          </cell>
          <cell r="N785">
            <v>2.3375E-2</v>
          </cell>
          <cell r="O785">
            <v>3.6124999999999998</v>
          </cell>
          <cell r="P785">
            <v>0</v>
          </cell>
          <cell r="Q785">
            <v>0</v>
          </cell>
        </row>
        <row r="786">
          <cell r="B786" t="str">
            <v>Sop Kikil/Soto Kikil</v>
          </cell>
          <cell r="E786">
            <v>130.3775</v>
          </cell>
          <cell r="F786">
            <v>10.01675</v>
          </cell>
          <cell r="G786">
            <v>7.08725</v>
          </cell>
          <cell r="H786">
            <v>6.1047500000000001</v>
          </cell>
          <cell r="I786">
            <v>68.936499999999995</v>
          </cell>
          <cell r="J786">
            <v>16.4175</v>
          </cell>
          <cell r="K786">
            <v>105.04</v>
          </cell>
          <cell r="L786">
            <v>1.7247499999999998</v>
          </cell>
          <cell r="M786">
            <v>2655</v>
          </cell>
          <cell r="N786">
            <v>7.6575000000000004E-2</v>
          </cell>
          <cell r="O786">
            <v>4.9325000000000001</v>
          </cell>
          <cell r="P786">
            <v>525</v>
          </cell>
          <cell r="Q786">
            <v>0</v>
          </cell>
        </row>
        <row r="787">
          <cell r="B787" t="str">
            <v xml:space="preserve"> Tumis Kacang Panjang</v>
          </cell>
          <cell r="C787" t="str">
            <v>Kacang Panjang</v>
          </cell>
          <cell r="D787">
            <v>75</v>
          </cell>
          <cell r="E787">
            <v>33</v>
          </cell>
          <cell r="F787">
            <v>2.0249999999999999</v>
          </cell>
          <cell r="G787">
            <v>0.22500000000000001</v>
          </cell>
          <cell r="H787">
            <v>5.85</v>
          </cell>
          <cell r="I787">
            <v>66.375</v>
          </cell>
          <cell r="J787">
            <v>36.75</v>
          </cell>
          <cell r="K787">
            <v>260.25</v>
          </cell>
          <cell r="L787">
            <v>0.52500000000000002</v>
          </cell>
          <cell r="M787">
            <v>251.25</v>
          </cell>
          <cell r="N787">
            <v>9.7500000000000003E-2</v>
          </cell>
          <cell r="O787">
            <v>15.75</v>
          </cell>
        </row>
        <row r="788">
          <cell r="C788" t="str">
            <v>Minyak</v>
          </cell>
          <cell r="D788">
            <v>5</v>
          </cell>
          <cell r="E788">
            <v>43.5</v>
          </cell>
          <cell r="F788">
            <v>0.05</v>
          </cell>
          <cell r="G788">
            <v>4.9000000000000004</v>
          </cell>
          <cell r="H788">
            <v>0</v>
          </cell>
          <cell r="I788">
            <v>0.03</v>
          </cell>
          <cell r="J788">
            <v>0.15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Tumis Kacang Panjang</v>
          </cell>
          <cell r="E789">
            <v>76.5</v>
          </cell>
          <cell r="F789">
            <v>2.0749999999999997</v>
          </cell>
          <cell r="G789">
            <v>5.125</v>
          </cell>
          <cell r="H789">
            <v>5.85</v>
          </cell>
          <cell r="I789">
            <v>66.405000000000001</v>
          </cell>
          <cell r="J789">
            <v>36.9</v>
          </cell>
          <cell r="K789">
            <v>260.25</v>
          </cell>
          <cell r="L789">
            <v>0.52500000000000002</v>
          </cell>
          <cell r="M789">
            <v>251.25</v>
          </cell>
          <cell r="N789">
            <v>9.7500000000000003E-2</v>
          </cell>
          <cell r="O789">
            <v>15.75</v>
          </cell>
          <cell r="P789">
            <v>0</v>
          </cell>
          <cell r="Q789">
            <v>0</v>
          </cell>
        </row>
        <row r="790">
          <cell r="B790" t="str">
            <v xml:space="preserve"> Orak Arik Sayuran</v>
          </cell>
          <cell r="C790" t="str">
            <v>Kool putih</v>
          </cell>
          <cell r="D790">
            <v>30</v>
          </cell>
          <cell r="E790">
            <v>7.2</v>
          </cell>
          <cell r="F790">
            <v>0.42</v>
          </cell>
          <cell r="G790">
            <v>0.06</v>
          </cell>
          <cell r="H790">
            <v>1.59</v>
          </cell>
          <cell r="I790">
            <v>27.72</v>
          </cell>
          <cell r="J790">
            <v>15</v>
          </cell>
          <cell r="K790">
            <v>9.3000000000000007</v>
          </cell>
          <cell r="L790">
            <v>0.15</v>
          </cell>
          <cell r="M790">
            <v>24</v>
          </cell>
          <cell r="N790">
            <v>1.7999999999999999E-2</v>
          </cell>
          <cell r="O790">
            <v>15</v>
          </cell>
          <cell r="P790">
            <v>0</v>
          </cell>
          <cell r="Q790">
            <v>0.27600000000000002</v>
          </cell>
        </row>
        <row r="791">
          <cell r="C791" t="str">
            <v>Bawang bombay</v>
          </cell>
          <cell r="D791">
            <v>20</v>
          </cell>
          <cell r="E791">
            <v>9</v>
          </cell>
          <cell r="F791">
            <v>0.28000000000000003</v>
          </cell>
          <cell r="G791">
            <v>0.04</v>
          </cell>
          <cell r="H791">
            <v>2.0699999999999998</v>
          </cell>
          <cell r="I791">
            <v>17.5</v>
          </cell>
          <cell r="J791">
            <v>6.4</v>
          </cell>
          <cell r="K791">
            <v>8.8000000000000007</v>
          </cell>
          <cell r="L791">
            <v>0.1</v>
          </cell>
          <cell r="M791">
            <v>10</v>
          </cell>
          <cell r="N791">
            <v>0</v>
          </cell>
          <cell r="O791">
            <v>3.6</v>
          </cell>
          <cell r="P791">
            <v>0</v>
          </cell>
          <cell r="Q791">
            <v>0</v>
          </cell>
        </row>
        <row r="792">
          <cell r="C792" t="str">
            <v>Telur</v>
          </cell>
          <cell r="D792">
            <v>20</v>
          </cell>
          <cell r="E792">
            <v>29.16</v>
          </cell>
          <cell r="F792">
            <v>2.3040000000000003</v>
          </cell>
          <cell r="G792">
            <v>2.0699999999999998</v>
          </cell>
          <cell r="H792">
            <v>0.126</v>
          </cell>
          <cell r="I792">
            <v>13.32</v>
          </cell>
          <cell r="J792">
            <v>9.7200000000000006</v>
          </cell>
          <cell r="K792">
            <v>32.4</v>
          </cell>
          <cell r="L792">
            <v>0.48600000000000004</v>
          </cell>
          <cell r="M792">
            <v>1620</v>
          </cell>
          <cell r="N792">
            <v>1.8000000000000002E-2</v>
          </cell>
          <cell r="O792">
            <v>0</v>
          </cell>
          <cell r="P792">
            <v>900</v>
          </cell>
          <cell r="Q792">
            <v>0</v>
          </cell>
        </row>
        <row r="793">
          <cell r="C793" t="str">
            <v>Wortel</v>
          </cell>
          <cell r="D793">
            <v>30</v>
          </cell>
          <cell r="E793">
            <v>11.088000000000001</v>
          </cell>
          <cell r="F793">
            <v>0.31679999999999997</v>
          </cell>
          <cell r="G793">
            <v>7.9199999999999993E-2</v>
          </cell>
          <cell r="H793">
            <v>2.4552000000000005</v>
          </cell>
          <cell r="I793">
            <v>23.284799999999997</v>
          </cell>
          <cell r="J793">
            <v>10.295999999999999</v>
          </cell>
          <cell r="K793">
            <v>9.7680000000000007</v>
          </cell>
          <cell r="L793">
            <v>0.2112</v>
          </cell>
          <cell r="M793">
            <v>3168</v>
          </cell>
          <cell r="N793">
            <v>1.584E-2</v>
          </cell>
          <cell r="O793">
            <v>1.5840000000000001</v>
          </cell>
          <cell r="P793">
            <v>0</v>
          </cell>
          <cell r="Q793">
            <v>0</v>
          </cell>
        </row>
        <row r="794">
          <cell r="C794" t="str">
            <v>Margarin</v>
          </cell>
          <cell r="D794">
            <v>5</v>
          </cell>
          <cell r="E794">
            <v>36</v>
          </cell>
          <cell r="F794">
            <v>0.03</v>
          </cell>
          <cell r="G794">
            <v>4.05</v>
          </cell>
          <cell r="H794">
            <v>0.02</v>
          </cell>
          <cell r="I794">
            <v>0.77500000000000002</v>
          </cell>
          <cell r="J794">
            <v>1</v>
          </cell>
          <cell r="K794">
            <v>0.8</v>
          </cell>
          <cell r="L794">
            <v>0</v>
          </cell>
          <cell r="M794">
            <v>100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</row>
        <row r="795">
          <cell r="B795" t="str">
            <v>Orak Arik Sayuran</v>
          </cell>
          <cell r="E795">
            <v>92.448000000000008</v>
          </cell>
          <cell r="F795">
            <v>3.3508</v>
          </cell>
          <cell r="G795">
            <v>6.2991999999999999</v>
          </cell>
          <cell r="H795">
            <v>6.2612000000000005</v>
          </cell>
          <cell r="I795">
            <v>82.599800000000002</v>
          </cell>
          <cell r="J795">
            <v>42.415999999999997</v>
          </cell>
          <cell r="K795">
            <v>61.067999999999998</v>
          </cell>
          <cell r="L795">
            <v>0.94720000000000004</v>
          </cell>
          <cell r="M795">
            <v>4922</v>
          </cell>
          <cell r="N795">
            <v>5.1840000000000004E-2</v>
          </cell>
          <cell r="O795">
            <v>20.184000000000001</v>
          </cell>
          <cell r="P795">
            <v>900</v>
          </cell>
          <cell r="Q795">
            <v>0.27600000000000002</v>
          </cell>
        </row>
        <row r="796">
          <cell r="B796" t="str">
            <v xml:space="preserve"> Terong Balado</v>
          </cell>
          <cell r="C796" t="str">
            <v>Terong</v>
          </cell>
          <cell r="D796">
            <v>75</v>
          </cell>
          <cell r="E796">
            <v>15.66</v>
          </cell>
          <cell r="F796">
            <v>0.71775000000000011</v>
          </cell>
          <cell r="G796">
            <v>0.1305</v>
          </cell>
          <cell r="H796">
            <v>3.5887500000000001</v>
          </cell>
          <cell r="I796">
            <v>60.486750000000001</v>
          </cell>
          <cell r="J796">
            <v>9.7874999999999996</v>
          </cell>
          <cell r="K796">
            <v>24.142499999999998</v>
          </cell>
          <cell r="L796">
            <v>0.26100000000000001</v>
          </cell>
          <cell r="M796">
            <v>19.574999999999999</v>
          </cell>
          <cell r="N796">
            <v>2.6099999999999998E-2</v>
          </cell>
          <cell r="O796">
            <v>3.2625000000000002</v>
          </cell>
          <cell r="P796">
            <v>0</v>
          </cell>
          <cell r="Q796">
            <v>0.6</v>
          </cell>
        </row>
        <row r="797">
          <cell r="C797" t="str">
            <v>Minyak</v>
          </cell>
          <cell r="D797">
            <v>5</v>
          </cell>
          <cell r="E797">
            <v>43.5</v>
          </cell>
          <cell r="F797">
            <v>0.05</v>
          </cell>
          <cell r="G797">
            <v>4.9000000000000004</v>
          </cell>
          <cell r="H797">
            <v>0</v>
          </cell>
          <cell r="I797">
            <v>0.03</v>
          </cell>
          <cell r="J797">
            <v>0.15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</row>
        <row r="798">
          <cell r="B798" t="str">
            <v>Terong Balado</v>
          </cell>
          <cell r="E798">
            <v>59.16</v>
          </cell>
          <cell r="F798">
            <v>0.76775000000000015</v>
          </cell>
          <cell r="G798">
            <v>5.0305</v>
          </cell>
          <cell r="H798">
            <v>3.5887500000000001</v>
          </cell>
          <cell r="I798">
            <v>60.516750000000002</v>
          </cell>
          <cell r="J798">
            <v>9.9375</v>
          </cell>
          <cell r="K798">
            <v>24.142499999999998</v>
          </cell>
          <cell r="L798">
            <v>0.26100000000000001</v>
          </cell>
          <cell r="M798">
            <v>19.574999999999999</v>
          </cell>
          <cell r="N798">
            <v>2.6099999999999998E-2</v>
          </cell>
          <cell r="O798">
            <v>3.2625000000000002</v>
          </cell>
          <cell r="P798">
            <v>0</v>
          </cell>
          <cell r="Q798">
            <v>0.6</v>
          </cell>
        </row>
        <row r="799">
          <cell r="B799" t="str">
            <v xml:space="preserve"> Gado-gado</v>
          </cell>
          <cell r="C799" t="str">
            <v>Tahu</v>
          </cell>
          <cell r="D799">
            <v>15</v>
          </cell>
          <cell r="E799">
            <v>10.199999999999999</v>
          </cell>
          <cell r="F799">
            <v>1.17</v>
          </cell>
          <cell r="G799">
            <v>0.69</v>
          </cell>
          <cell r="H799">
            <v>0.24</v>
          </cell>
          <cell r="I799">
            <v>12.72</v>
          </cell>
          <cell r="J799">
            <v>15.6</v>
          </cell>
          <cell r="K799">
            <v>9.4499999999999993</v>
          </cell>
          <cell r="L799">
            <v>0.12</v>
          </cell>
          <cell r="M799">
            <v>0</v>
          </cell>
          <cell r="N799">
            <v>9.0000000000000011E-3</v>
          </cell>
          <cell r="O799">
            <v>0</v>
          </cell>
          <cell r="P799">
            <v>0</v>
          </cell>
          <cell r="Q799">
            <v>0</v>
          </cell>
        </row>
        <row r="800">
          <cell r="C800" t="str">
            <v>Minyak</v>
          </cell>
          <cell r="D800">
            <v>5</v>
          </cell>
          <cell r="E800">
            <v>43.5</v>
          </cell>
          <cell r="F800">
            <v>0.05</v>
          </cell>
          <cell r="G800">
            <v>4.9000000000000004</v>
          </cell>
          <cell r="H800">
            <v>0</v>
          </cell>
          <cell r="I800">
            <v>0.03</v>
          </cell>
          <cell r="J800">
            <v>0.15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</row>
        <row r="801">
          <cell r="C801" t="str">
            <v>Kacang panjang</v>
          </cell>
          <cell r="D801">
            <v>15</v>
          </cell>
          <cell r="E801">
            <v>6.6</v>
          </cell>
          <cell r="F801">
            <v>0.40500000000000003</v>
          </cell>
          <cell r="G801">
            <v>4.4999999999999998E-2</v>
          </cell>
          <cell r="H801">
            <v>1.17</v>
          </cell>
          <cell r="I801">
            <v>13.275</v>
          </cell>
          <cell r="J801">
            <v>7.35</v>
          </cell>
          <cell r="K801">
            <v>52.05</v>
          </cell>
          <cell r="L801">
            <v>0.105</v>
          </cell>
          <cell r="M801">
            <v>50.25</v>
          </cell>
          <cell r="N801">
            <v>1.95E-2</v>
          </cell>
          <cell r="O801">
            <v>3.15</v>
          </cell>
          <cell r="P801">
            <v>0</v>
          </cell>
          <cell r="Q801">
            <v>0.21</v>
          </cell>
        </row>
        <row r="802">
          <cell r="C802" t="str">
            <v>Krupuk</v>
          </cell>
          <cell r="D802">
            <v>25</v>
          </cell>
          <cell r="E802">
            <v>87.5</v>
          </cell>
          <cell r="F802">
            <v>0.125</v>
          </cell>
          <cell r="G802">
            <v>0.05</v>
          </cell>
          <cell r="H802">
            <v>21.475000000000001</v>
          </cell>
          <cell r="I802">
            <v>3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</row>
        <row r="803">
          <cell r="C803" t="str">
            <v>Kool putih</v>
          </cell>
          <cell r="D803">
            <v>15</v>
          </cell>
          <cell r="E803">
            <v>3.6</v>
          </cell>
          <cell r="F803">
            <v>0.21</v>
          </cell>
          <cell r="G803">
            <v>0.03</v>
          </cell>
          <cell r="H803">
            <v>0.79500000000000004</v>
          </cell>
          <cell r="I803">
            <v>13.86</v>
          </cell>
          <cell r="J803">
            <v>7.5</v>
          </cell>
          <cell r="K803">
            <v>4.6500000000000004</v>
          </cell>
          <cell r="L803">
            <v>7.4999999999999997E-2</v>
          </cell>
          <cell r="M803">
            <v>12</v>
          </cell>
          <cell r="N803">
            <v>8.9999999999999993E-3</v>
          </cell>
          <cell r="O803">
            <v>7.5</v>
          </cell>
          <cell r="P803">
            <v>0</v>
          </cell>
          <cell r="Q803">
            <v>0.13800000000000001</v>
          </cell>
        </row>
        <row r="804">
          <cell r="C804" t="str">
            <v>Wortel</v>
          </cell>
          <cell r="D804">
            <v>15</v>
          </cell>
          <cell r="E804">
            <v>5.5440000000000005</v>
          </cell>
          <cell r="F804">
            <v>0.15839999999999999</v>
          </cell>
          <cell r="G804">
            <v>3.9599999999999996E-2</v>
          </cell>
          <cell r="H804">
            <v>1.2276000000000002</v>
          </cell>
          <cell r="I804">
            <v>11.642399999999999</v>
          </cell>
          <cell r="J804">
            <v>5.1479999999999997</v>
          </cell>
          <cell r="K804">
            <v>4.8840000000000003</v>
          </cell>
          <cell r="L804">
            <v>0.1056</v>
          </cell>
          <cell r="M804">
            <v>1584</v>
          </cell>
          <cell r="N804">
            <v>7.92E-3</v>
          </cell>
          <cell r="O804">
            <v>0.79200000000000004</v>
          </cell>
          <cell r="P804">
            <v>0</v>
          </cell>
          <cell r="Q804">
            <v>0</v>
          </cell>
        </row>
        <row r="805">
          <cell r="C805" t="str">
            <v>Kacang tanah</v>
          </cell>
          <cell r="D805">
            <v>30</v>
          </cell>
          <cell r="E805">
            <v>135.6</v>
          </cell>
          <cell r="F805">
            <v>7.59</v>
          </cell>
          <cell r="G805">
            <v>12.84</v>
          </cell>
          <cell r="H805">
            <v>6.33</v>
          </cell>
          <cell r="I805">
            <v>1.2</v>
          </cell>
          <cell r="J805">
            <v>17.399999999999999</v>
          </cell>
          <cell r="K805">
            <v>100.5</v>
          </cell>
          <cell r="L805">
            <v>0.39</v>
          </cell>
          <cell r="M805">
            <v>0</v>
          </cell>
          <cell r="N805">
            <v>0.09</v>
          </cell>
          <cell r="O805">
            <v>0.9</v>
          </cell>
          <cell r="P805">
            <v>0</v>
          </cell>
          <cell r="Q805">
            <v>0</v>
          </cell>
        </row>
        <row r="806">
          <cell r="C806" t="str">
            <v>Gula merah</v>
          </cell>
          <cell r="D806">
            <v>20</v>
          </cell>
          <cell r="E806">
            <v>73.599999999999994</v>
          </cell>
          <cell r="F806">
            <v>0</v>
          </cell>
          <cell r="G806">
            <v>0</v>
          </cell>
          <cell r="H806">
            <v>19</v>
          </cell>
          <cell r="I806">
            <v>1.8</v>
          </cell>
          <cell r="J806">
            <v>15</v>
          </cell>
          <cell r="K806">
            <v>7</v>
          </cell>
          <cell r="L806">
            <v>0.6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</row>
        <row r="807">
          <cell r="B807" t="str">
            <v>Gado-gado</v>
          </cell>
          <cell r="E807">
            <v>366.14400000000001</v>
          </cell>
          <cell r="F807">
            <v>9.7083999999999993</v>
          </cell>
          <cell r="G807">
            <v>18.5946</v>
          </cell>
          <cell r="H807">
            <v>50.2376</v>
          </cell>
          <cell r="I807">
            <v>57.5274</v>
          </cell>
          <cell r="J807">
            <v>68.147999999999996</v>
          </cell>
          <cell r="K807">
            <v>178.53399999999999</v>
          </cell>
          <cell r="L807">
            <v>1.3956</v>
          </cell>
          <cell r="M807">
            <v>1646.25</v>
          </cell>
          <cell r="N807">
            <v>0.13541999999999998</v>
          </cell>
          <cell r="O807">
            <v>12.342000000000001</v>
          </cell>
          <cell r="P807">
            <v>0</v>
          </cell>
          <cell r="Q807">
            <v>0.34800000000000003</v>
          </cell>
        </row>
        <row r="808">
          <cell r="B808" t="str">
            <v xml:space="preserve"> Sop kembang tahu</v>
          </cell>
          <cell r="C808" t="str">
            <v>Kembang tahu</v>
          </cell>
          <cell r="D808">
            <v>40</v>
          </cell>
          <cell r="E808">
            <v>27.2</v>
          </cell>
          <cell r="F808">
            <v>3.12</v>
          </cell>
          <cell r="G808">
            <v>1.84</v>
          </cell>
          <cell r="H808">
            <v>0.64</v>
          </cell>
          <cell r="I808">
            <v>33.92</v>
          </cell>
          <cell r="J808">
            <v>49.6</v>
          </cell>
          <cell r="K808">
            <v>25.2</v>
          </cell>
          <cell r="L808">
            <v>0.32</v>
          </cell>
          <cell r="M808">
            <v>0</v>
          </cell>
          <cell r="N808">
            <v>0.24</v>
          </cell>
          <cell r="O808">
            <v>0</v>
          </cell>
          <cell r="P808">
            <v>0</v>
          </cell>
          <cell r="Q808">
            <v>0</v>
          </cell>
        </row>
        <row r="809">
          <cell r="C809" t="str">
            <v>Wortel</v>
          </cell>
          <cell r="D809">
            <v>50</v>
          </cell>
          <cell r="E809">
            <v>21</v>
          </cell>
          <cell r="F809">
            <v>0.6</v>
          </cell>
          <cell r="G809">
            <v>0.15</v>
          </cell>
          <cell r="H809">
            <v>4.6500000000000004</v>
          </cell>
          <cell r="I809">
            <v>44.1</v>
          </cell>
          <cell r="J809">
            <v>19.5</v>
          </cell>
          <cell r="K809">
            <v>19.5</v>
          </cell>
          <cell r="L809">
            <v>0.4</v>
          </cell>
          <cell r="M809">
            <v>6000</v>
          </cell>
          <cell r="N809">
            <v>0.03</v>
          </cell>
          <cell r="O809">
            <v>3</v>
          </cell>
          <cell r="P809">
            <v>0</v>
          </cell>
          <cell r="Q809">
            <v>0</v>
          </cell>
        </row>
        <row r="810">
          <cell r="C810" t="str">
            <v>Tahu</v>
          </cell>
          <cell r="D810">
            <v>50</v>
          </cell>
          <cell r="E810">
            <v>34</v>
          </cell>
          <cell r="F810">
            <v>3.9</v>
          </cell>
          <cell r="G810">
            <v>2.2999999999999998</v>
          </cell>
          <cell r="H810">
            <v>0.8</v>
          </cell>
          <cell r="I810">
            <v>42.4</v>
          </cell>
          <cell r="J810">
            <v>52</v>
          </cell>
          <cell r="K810">
            <v>31.5</v>
          </cell>
          <cell r="L810">
            <v>0.4</v>
          </cell>
          <cell r="M810">
            <v>0</v>
          </cell>
          <cell r="N810">
            <v>0.03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Sop kembang tahu</v>
          </cell>
          <cell r="E811">
            <v>82.2</v>
          </cell>
          <cell r="F811">
            <v>7.62</v>
          </cell>
          <cell r="G811">
            <v>4.29</v>
          </cell>
          <cell r="H811">
            <v>6.09</v>
          </cell>
          <cell r="I811">
            <v>120.42</v>
          </cell>
          <cell r="J811">
            <v>121.1</v>
          </cell>
          <cell r="K811">
            <v>76.2</v>
          </cell>
          <cell r="L811">
            <v>1.1200000000000001</v>
          </cell>
          <cell r="M811">
            <v>6000</v>
          </cell>
          <cell r="N811">
            <v>0.3</v>
          </cell>
          <cell r="O811">
            <v>3</v>
          </cell>
          <cell r="P811">
            <v>0</v>
          </cell>
          <cell r="Q811">
            <v>0</v>
          </cell>
        </row>
        <row r="812">
          <cell r="B812" t="str">
            <v xml:space="preserve"> Bakwan udang</v>
          </cell>
          <cell r="C812" t="str">
            <v>Udang</v>
          </cell>
          <cell r="D812">
            <v>25</v>
          </cell>
          <cell r="E812">
            <v>15.47</v>
          </cell>
          <cell r="F812">
            <v>3.57</v>
          </cell>
          <cell r="G812">
            <v>3.4000000000000002E-2</v>
          </cell>
          <cell r="H812">
            <v>1.7000000000000001E-2</v>
          </cell>
          <cell r="I812">
            <v>12.75</v>
          </cell>
          <cell r="J812">
            <v>23.12</v>
          </cell>
          <cell r="K812">
            <v>28.9</v>
          </cell>
          <cell r="L812">
            <v>1.36</v>
          </cell>
          <cell r="M812">
            <v>10.199999999999999</v>
          </cell>
          <cell r="N812">
            <v>1.7000000000000001E-3</v>
          </cell>
          <cell r="O812">
            <v>0</v>
          </cell>
          <cell r="P812">
            <v>272</v>
          </cell>
          <cell r="Q812">
            <v>0</v>
          </cell>
        </row>
        <row r="813">
          <cell r="C813" t="str">
            <v>Terigu</v>
          </cell>
          <cell r="D813">
            <v>25</v>
          </cell>
          <cell r="E813">
            <v>89.25</v>
          </cell>
          <cell r="F813">
            <v>2.2250000000000001</v>
          </cell>
          <cell r="G813">
            <v>0.32500000000000001</v>
          </cell>
          <cell r="H813">
            <v>19.324999999999999</v>
          </cell>
          <cell r="I813">
            <v>0.125</v>
          </cell>
          <cell r="J813">
            <v>4</v>
          </cell>
          <cell r="K813">
            <v>26.5</v>
          </cell>
          <cell r="L813">
            <v>0.3</v>
          </cell>
          <cell r="M813">
            <v>0</v>
          </cell>
          <cell r="N813">
            <v>0.03</v>
          </cell>
          <cell r="O813">
            <v>0</v>
          </cell>
        </row>
        <row r="814">
          <cell r="C814" t="str">
            <v>Minyak</v>
          </cell>
          <cell r="D814">
            <v>5</v>
          </cell>
          <cell r="E814">
            <v>43.5</v>
          </cell>
          <cell r="F814">
            <v>0.05</v>
          </cell>
          <cell r="G814">
            <v>4.9000000000000004</v>
          </cell>
          <cell r="H814">
            <v>0</v>
          </cell>
          <cell r="I814">
            <v>0.03</v>
          </cell>
          <cell r="J814">
            <v>0.15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</row>
        <row r="815">
          <cell r="C815" t="str">
            <v>Telur</v>
          </cell>
          <cell r="D815">
            <v>10</v>
          </cell>
          <cell r="E815">
            <v>35.700000000000003</v>
          </cell>
          <cell r="F815">
            <v>0.89</v>
          </cell>
          <cell r="G815">
            <v>0.13</v>
          </cell>
          <cell r="H815">
            <v>7.73</v>
          </cell>
          <cell r="I815">
            <v>0.05</v>
          </cell>
          <cell r="J815">
            <v>1.6</v>
          </cell>
          <cell r="K815">
            <v>10.6</v>
          </cell>
          <cell r="L815">
            <v>0.12</v>
          </cell>
          <cell r="M815">
            <v>0</v>
          </cell>
          <cell r="N815">
            <v>0.01</v>
          </cell>
          <cell r="O815">
            <v>0</v>
          </cell>
        </row>
        <row r="816">
          <cell r="C816" t="str">
            <v>Kool putih</v>
          </cell>
          <cell r="D816">
            <v>25</v>
          </cell>
          <cell r="E816">
            <v>6</v>
          </cell>
          <cell r="F816">
            <v>0.35</v>
          </cell>
          <cell r="G816">
            <v>0.05</v>
          </cell>
          <cell r="H816">
            <v>1.325</v>
          </cell>
          <cell r="I816">
            <v>23.1</v>
          </cell>
          <cell r="J816">
            <v>11.5</v>
          </cell>
          <cell r="K816">
            <v>7.75</v>
          </cell>
          <cell r="L816">
            <v>0.125</v>
          </cell>
          <cell r="M816">
            <v>20</v>
          </cell>
          <cell r="N816">
            <v>1.4999999999999999E-2</v>
          </cell>
          <cell r="O816">
            <v>12.5</v>
          </cell>
          <cell r="P816">
            <v>0</v>
          </cell>
          <cell r="Q816">
            <v>0.22500000000000001</v>
          </cell>
        </row>
        <row r="817">
          <cell r="C817" t="str">
            <v>Touge</v>
          </cell>
          <cell r="D817">
            <v>25</v>
          </cell>
          <cell r="E817">
            <v>5.75</v>
          </cell>
          <cell r="F817">
            <v>1.45</v>
          </cell>
          <cell r="G817">
            <v>0.1</v>
          </cell>
          <cell r="H817">
            <v>2.0499999999999998</v>
          </cell>
          <cell r="I817">
            <v>46.2</v>
          </cell>
          <cell r="J817">
            <v>14.5</v>
          </cell>
          <cell r="K817">
            <v>34.5</v>
          </cell>
          <cell r="L817">
            <v>0.4</v>
          </cell>
          <cell r="M817">
            <v>5</v>
          </cell>
          <cell r="N817">
            <v>3.5000000000000003E-2</v>
          </cell>
          <cell r="O817">
            <v>7.5</v>
          </cell>
          <cell r="P817">
            <v>0</v>
          </cell>
          <cell r="Q817">
            <v>0</v>
          </cell>
        </row>
        <row r="818">
          <cell r="B818" t="str">
            <v>Bakwan udang</v>
          </cell>
          <cell r="E818">
            <v>195.67</v>
          </cell>
          <cell r="F818">
            <v>8.5350000000000001</v>
          </cell>
          <cell r="G818">
            <v>5.5389999999999997</v>
          </cell>
          <cell r="H818">
            <v>30.446999999999999</v>
          </cell>
          <cell r="I818">
            <v>82.254999999999995</v>
          </cell>
          <cell r="J818">
            <v>54.87</v>
          </cell>
          <cell r="K818">
            <v>108.25</v>
          </cell>
          <cell r="L818">
            <v>2.3050000000000002</v>
          </cell>
          <cell r="M818">
            <v>35.200000000000003</v>
          </cell>
          <cell r="N818">
            <v>9.1700000000000004E-2</v>
          </cell>
          <cell r="O818">
            <v>20</v>
          </cell>
          <cell r="P818">
            <v>272</v>
          </cell>
          <cell r="Q818">
            <v>0.22500000000000001</v>
          </cell>
        </row>
        <row r="819">
          <cell r="B819" t="str">
            <v xml:space="preserve"> Gulai Kacang Panjang</v>
          </cell>
          <cell r="C819" t="str">
            <v>Kacang Panjang</v>
          </cell>
          <cell r="D819">
            <v>75</v>
          </cell>
          <cell r="E819">
            <v>24.75</v>
          </cell>
          <cell r="F819">
            <v>1.51875</v>
          </cell>
          <cell r="G819">
            <v>0.16875000000000001</v>
          </cell>
          <cell r="H819">
            <v>4.3875000000000002</v>
          </cell>
          <cell r="I819">
            <v>49.78125</v>
          </cell>
          <cell r="J819">
            <v>27.5625</v>
          </cell>
          <cell r="K819">
            <v>195.1875</v>
          </cell>
          <cell r="L819">
            <v>0.39374999999999999</v>
          </cell>
          <cell r="M819">
            <v>188.4375</v>
          </cell>
          <cell r="N819">
            <v>7.3124999999999996E-2</v>
          </cell>
          <cell r="O819">
            <v>11.8125</v>
          </cell>
        </row>
        <row r="820">
          <cell r="C820" t="str">
            <v>Santan</v>
          </cell>
          <cell r="D820">
            <v>10</v>
          </cell>
          <cell r="E820">
            <v>32.4</v>
          </cell>
          <cell r="F820">
            <v>0.42</v>
          </cell>
          <cell r="G820">
            <v>3.43</v>
          </cell>
          <cell r="H820">
            <v>0.56000000000000005</v>
          </cell>
          <cell r="I820">
            <v>5.49</v>
          </cell>
          <cell r="J820">
            <v>1.4</v>
          </cell>
          <cell r="K820">
            <v>4.5</v>
          </cell>
          <cell r="L820">
            <v>0.19</v>
          </cell>
          <cell r="M820">
            <v>0</v>
          </cell>
          <cell r="N820">
            <v>2E-3</v>
          </cell>
          <cell r="O820">
            <v>0.2</v>
          </cell>
          <cell r="P820">
            <v>185</v>
          </cell>
          <cell r="Q820">
            <v>0</v>
          </cell>
        </row>
        <row r="821">
          <cell r="B821" t="str">
            <v>Gulai Kacang Panjang/lodeh</v>
          </cell>
          <cell r="E821">
            <v>57.15</v>
          </cell>
          <cell r="F821">
            <v>1.93875</v>
          </cell>
          <cell r="G821">
            <v>3.5987500000000003</v>
          </cell>
          <cell r="H821">
            <v>4.9474999999999998</v>
          </cell>
          <cell r="I821">
            <v>55.271250000000002</v>
          </cell>
          <cell r="J821">
            <v>28.962499999999999</v>
          </cell>
          <cell r="K821">
            <v>199.6875</v>
          </cell>
          <cell r="L821">
            <v>0.58374999999999999</v>
          </cell>
          <cell r="M821">
            <v>188.4375</v>
          </cell>
          <cell r="N821">
            <v>7.5124999999999997E-2</v>
          </cell>
          <cell r="O821">
            <v>12.012499999999999</v>
          </cell>
          <cell r="P821">
            <v>185</v>
          </cell>
          <cell r="Q821">
            <v>0</v>
          </cell>
        </row>
        <row r="822">
          <cell r="B822" t="str">
            <v xml:space="preserve"> Tumis Bayam</v>
          </cell>
          <cell r="C822" t="str">
            <v>Bayam</v>
          </cell>
          <cell r="D822">
            <v>50</v>
          </cell>
          <cell r="E822">
            <v>12.78</v>
          </cell>
          <cell r="F822">
            <v>1.2424999999999999</v>
          </cell>
          <cell r="G822">
            <v>0.17749999999999999</v>
          </cell>
          <cell r="H822">
            <v>2.3075000000000001</v>
          </cell>
          <cell r="I822">
            <v>30.849499999999999</v>
          </cell>
          <cell r="J822">
            <v>94.784999999999997</v>
          </cell>
          <cell r="K822">
            <v>23.785</v>
          </cell>
          <cell r="L822">
            <v>1.3844999999999998</v>
          </cell>
          <cell r="M822">
            <v>2161.9499999999998</v>
          </cell>
          <cell r="N822">
            <v>2.8399999999999998E-2</v>
          </cell>
          <cell r="O822">
            <v>28.4</v>
          </cell>
          <cell r="P822">
            <v>0</v>
          </cell>
          <cell r="Q822">
            <v>0</v>
          </cell>
        </row>
        <row r="823">
          <cell r="C823" t="str">
            <v>Minyak</v>
          </cell>
          <cell r="D823">
            <v>5</v>
          </cell>
          <cell r="E823">
            <v>43.5</v>
          </cell>
          <cell r="F823">
            <v>0.05</v>
          </cell>
          <cell r="G823">
            <v>4.9000000000000004</v>
          </cell>
          <cell r="H823">
            <v>0</v>
          </cell>
          <cell r="I823">
            <v>0.03</v>
          </cell>
          <cell r="J823">
            <v>0.15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Tumis Bayam/Sayur Bayam</v>
          </cell>
          <cell r="E824">
            <v>56.28</v>
          </cell>
          <cell r="F824">
            <v>1.2925</v>
          </cell>
          <cell r="G824">
            <v>5.0775000000000006</v>
          </cell>
          <cell r="H824">
            <v>2.3075000000000001</v>
          </cell>
          <cell r="I824">
            <v>30.8795</v>
          </cell>
          <cell r="J824">
            <v>94.935000000000002</v>
          </cell>
          <cell r="K824">
            <v>23.785</v>
          </cell>
          <cell r="L824">
            <v>1.3844999999999998</v>
          </cell>
          <cell r="M824">
            <v>2161.9499999999998</v>
          </cell>
          <cell r="N824">
            <v>2.8399999999999998E-2</v>
          </cell>
          <cell r="O824">
            <v>28.4</v>
          </cell>
          <cell r="P824">
            <v>0</v>
          </cell>
          <cell r="Q824">
            <v>0</v>
          </cell>
        </row>
        <row r="825">
          <cell r="B825" t="str">
            <v xml:space="preserve"> Sayur Bening Labu Jagung</v>
          </cell>
          <cell r="C825" t="str">
            <v>Labu Kuning</v>
          </cell>
          <cell r="D825">
            <v>50</v>
          </cell>
          <cell r="E825">
            <v>11.164999999999999</v>
          </cell>
          <cell r="F825">
            <v>0.42350000000000004</v>
          </cell>
          <cell r="G825">
            <v>0.11549999999999999</v>
          </cell>
          <cell r="H825">
            <v>2.5409999999999999</v>
          </cell>
          <cell r="I825">
            <v>35.112000000000002</v>
          </cell>
          <cell r="J825">
            <v>17.324999999999999</v>
          </cell>
          <cell r="K825">
            <v>24.64</v>
          </cell>
          <cell r="L825">
            <v>0.53899999999999992</v>
          </cell>
          <cell r="M825">
            <v>69.3</v>
          </cell>
          <cell r="N825">
            <v>3.0800000000000001E-2</v>
          </cell>
          <cell r="O825">
            <v>20.02</v>
          </cell>
          <cell r="P825">
            <v>0</v>
          </cell>
          <cell r="Q825">
            <v>0</v>
          </cell>
        </row>
        <row r="826">
          <cell r="C826" t="str">
            <v>Jagung segar</v>
          </cell>
          <cell r="D826">
            <v>50</v>
          </cell>
          <cell r="E826">
            <v>63</v>
          </cell>
          <cell r="F826">
            <v>2.1150000000000002</v>
          </cell>
          <cell r="G826">
            <v>0.58499999999999996</v>
          </cell>
          <cell r="H826">
            <v>14.895</v>
          </cell>
          <cell r="I826">
            <v>27</v>
          </cell>
          <cell r="J826">
            <v>2.7</v>
          </cell>
          <cell r="K826">
            <v>53.1</v>
          </cell>
          <cell r="L826">
            <v>0.315</v>
          </cell>
          <cell r="M826">
            <v>195.75</v>
          </cell>
          <cell r="N826">
            <v>0.108</v>
          </cell>
          <cell r="O826">
            <v>3.6</v>
          </cell>
          <cell r="P826">
            <v>0</v>
          </cell>
          <cell r="Q826">
            <v>0.74250000000000005</v>
          </cell>
        </row>
        <row r="827">
          <cell r="B827" t="str">
            <v>Sayur Bening Labu + Jagung</v>
          </cell>
          <cell r="E827">
            <v>74.164999999999992</v>
          </cell>
          <cell r="F827">
            <v>2.5385000000000004</v>
          </cell>
          <cell r="G827">
            <v>0.7004999999999999</v>
          </cell>
          <cell r="H827">
            <v>17.436</v>
          </cell>
          <cell r="I827">
            <v>62.112000000000002</v>
          </cell>
          <cell r="J827">
            <v>20.024999999999999</v>
          </cell>
          <cell r="K827">
            <v>77.740000000000009</v>
          </cell>
          <cell r="L827">
            <v>0.85399999999999987</v>
          </cell>
          <cell r="M827">
            <v>265.05</v>
          </cell>
          <cell r="N827">
            <v>0.13880000000000001</v>
          </cell>
          <cell r="O827">
            <v>23.62</v>
          </cell>
          <cell r="P827">
            <v>0</v>
          </cell>
          <cell r="Q827">
            <v>0.74250000000000005</v>
          </cell>
        </row>
        <row r="828">
          <cell r="B828" t="str">
            <v xml:space="preserve"> Tumis Labu + Kacang Panjang</v>
          </cell>
          <cell r="C828" t="str">
            <v>Labu Putih</v>
          </cell>
          <cell r="D828">
            <v>50</v>
          </cell>
          <cell r="E828">
            <v>10.79</v>
          </cell>
          <cell r="F828">
            <v>0.24899999999999997</v>
          </cell>
          <cell r="G828">
            <v>4.1500000000000002E-2</v>
          </cell>
          <cell r="H828">
            <v>2.7805</v>
          </cell>
          <cell r="I828">
            <v>38.304499999999997</v>
          </cell>
          <cell r="J828">
            <v>5.81</v>
          </cell>
          <cell r="K828">
            <v>10.375</v>
          </cell>
          <cell r="L828">
            <v>0.20749999999999999</v>
          </cell>
          <cell r="M828">
            <v>8.3000000000000007</v>
          </cell>
          <cell r="N828">
            <v>8.3000000000000001E-3</v>
          </cell>
          <cell r="O828">
            <v>7.47</v>
          </cell>
        </row>
        <row r="829">
          <cell r="C829" t="str">
            <v>Kacang Panjang</v>
          </cell>
          <cell r="D829">
            <v>50</v>
          </cell>
          <cell r="E829">
            <v>16.5</v>
          </cell>
          <cell r="F829">
            <v>1.0125</v>
          </cell>
          <cell r="G829">
            <v>0.1125</v>
          </cell>
          <cell r="H829">
            <v>2.9249999999999998</v>
          </cell>
          <cell r="I829">
            <v>33.1875</v>
          </cell>
          <cell r="J829">
            <v>18.375</v>
          </cell>
          <cell r="K829">
            <v>130.125</v>
          </cell>
          <cell r="L829">
            <v>0.26250000000000001</v>
          </cell>
          <cell r="M829">
            <v>125.625</v>
          </cell>
          <cell r="N829">
            <v>4.8750000000000002E-2</v>
          </cell>
          <cell r="O829">
            <v>7.875</v>
          </cell>
        </row>
        <row r="830">
          <cell r="C830" t="str">
            <v>Minyak</v>
          </cell>
          <cell r="D830">
            <v>5</v>
          </cell>
          <cell r="E830">
            <v>43.5</v>
          </cell>
          <cell r="F830">
            <v>0.05</v>
          </cell>
          <cell r="G830">
            <v>4.9000000000000004</v>
          </cell>
          <cell r="H830">
            <v>0</v>
          </cell>
          <cell r="I830">
            <v>0.03</v>
          </cell>
          <cell r="J830">
            <v>0.15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</row>
        <row r="831">
          <cell r="B831" t="str">
            <v>Tumis Labu + Kacang Panjang</v>
          </cell>
          <cell r="E831">
            <v>70.789999999999992</v>
          </cell>
          <cell r="F831">
            <v>1.3114999999999999</v>
          </cell>
          <cell r="G831">
            <v>5.0540000000000003</v>
          </cell>
          <cell r="H831">
            <v>5.7054999999999998</v>
          </cell>
          <cell r="I831">
            <v>71.521999999999991</v>
          </cell>
          <cell r="J831">
            <v>24.334999999999997</v>
          </cell>
          <cell r="K831">
            <v>140.5</v>
          </cell>
          <cell r="L831">
            <v>0.47</v>
          </cell>
          <cell r="M831">
            <v>133.92500000000001</v>
          </cell>
          <cell r="N831">
            <v>5.7050000000000003E-2</v>
          </cell>
          <cell r="O831">
            <v>15.344999999999999</v>
          </cell>
          <cell r="P831">
            <v>0</v>
          </cell>
          <cell r="Q831">
            <v>0</v>
          </cell>
        </row>
        <row r="832">
          <cell r="B832" t="str">
            <v xml:space="preserve"> Sop Sayap Ayam</v>
          </cell>
          <cell r="C832" t="str">
            <v>Wortel</v>
          </cell>
          <cell r="D832">
            <v>25</v>
          </cell>
          <cell r="E832">
            <v>10.5</v>
          </cell>
          <cell r="F832">
            <v>0.3</v>
          </cell>
          <cell r="G832">
            <v>7.4999999999999997E-2</v>
          </cell>
          <cell r="H832">
            <v>2.3250000000000002</v>
          </cell>
          <cell r="I832">
            <v>22.05</v>
          </cell>
          <cell r="J832">
            <v>9.75</v>
          </cell>
          <cell r="K832">
            <v>9.25</v>
          </cell>
          <cell r="L832">
            <v>0.2</v>
          </cell>
          <cell r="M832">
            <v>3000</v>
          </cell>
          <cell r="N832">
            <v>1.4999999999999999E-2</v>
          </cell>
          <cell r="O832">
            <v>1.5</v>
          </cell>
          <cell r="P832">
            <v>0</v>
          </cell>
          <cell r="Q832">
            <v>0</v>
          </cell>
        </row>
        <row r="833">
          <cell r="C833" t="str">
            <v>Kentang</v>
          </cell>
          <cell r="D833">
            <v>25</v>
          </cell>
          <cell r="E833">
            <v>20.75</v>
          </cell>
          <cell r="F833">
            <v>0.5</v>
          </cell>
          <cell r="G833">
            <v>2.5000000000000001E-2</v>
          </cell>
          <cell r="H833">
            <v>4.7750000000000004</v>
          </cell>
          <cell r="I833">
            <v>19.45</v>
          </cell>
          <cell r="J833">
            <v>2.75</v>
          </cell>
          <cell r="K833">
            <v>14</v>
          </cell>
          <cell r="L833">
            <v>0.17499999999999999</v>
          </cell>
          <cell r="M833">
            <v>0</v>
          </cell>
          <cell r="N833">
            <v>2.5700000000000001E-2</v>
          </cell>
          <cell r="O833">
            <v>4.25</v>
          </cell>
          <cell r="P833">
            <v>0</v>
          </cell>
          <cell r="Q833">
            <v>0</v>
          </cell>
        </row>
        <row r="834">
          <cell r="C834" t="str">
            <v>Daun Bawang</v>
          </cell>
          <cell r="D834">
            <v>10</v>
          </cell>
          <cell r="E834">
            <v>3.5</v>
          </cell>
          <cell r="F834">
            <v>0.18</v>
          </cell>
          <cell r="G834">
            <v>7.0000000000000007E-2</v>
          </cell>
          <cell r="H834">
            <v>0.53</v>
          </cell>
          <cell r="I834">
            <v>7.0000000000000007E-2</v>
          </cell>
          <cell r="J834">
            <v>5.5</v>
          </cell>
          <cell r="K834">
            <v>3.9</v>
          </cell>
          <cell r="L834">
            <v>0.72</v>
          </cell>
          <cell r="M834">
            <v>41</v>
          </cell>
          <cell r="N834">
            <v>8.9999999999999993E-3</v>
          </cell>
          <cell r="O834">
            <v>3.7</v>
          </cell>
          <cell r="P834">
            <v>0</v>
          </cell>
          <cell r="Q834">
            <v>0</v>
          </cell>
        </row>
        <row r="835">
          <cell r="C835" t="str">
            <v>Daging ayam</v>
          </cell>
          <cell r="D835">
            <v>50</v>
          </cell>
          <cell r="E835">
            <v>151</v>
          </cell>
          <cell r="F835">
            <v>9.1</v>
          </cell>
          <cell r="G835">
            <v>12.5</v>
          </cell>
          <cell r="H835">
            <v>0</v>
          </cell>
          <cell r="I835">
            <v>27.95</v>
          </cell>
          <cell r="J835">
            <v>7</v>
          </cell>
          <cell r="K835">
            <v>100</v>
          </cell>
          <cell r="L835">
            <v>0.75</v>
          </cell>
          <cell r="M835">
            <v>405</v>
          </cell>
          <cell r="N835">
            <v>0.04</v>
          </cell>
          <cell r="O835">
            <v>0</v>
          </cell>
          <cell r="P835">
            <v>250</v>
          </cell>
          <cell r="Q835">
            <v>0</v>
          </cell>
        </row>
        <row r="836">
          <cell r="B836" t="str">
            <v>Sop Sayap Ayam</v>
          </cell>
          <cell r="E836">
            <v>185.75</v>
          </cell>
          <cell r="F836">
            <v>10.08</v>
          </cell>
          <cell r="G836">
            <v>12.67</v>
          </cell>
          <cell r="H836">
            <v>7.63</v>
          </cell>
          <cell r="I836">
            <v>69.52</v>
          </cell>
          <cell r="J836">
            <v>25</v>
          </cell>
          <cell r="K836">
            <v>127.15</v>
          </cell>
          <cell r="L836">
            <v>1.845</v>
          </cell>
          <cell r="M836">
            <v>3446</v>
          </cell>
          <cell r="N836">
            <v>8.9700000000000002E-2</v>
          </cell>
          <cell r="O836">
            <v>9.4499999999999993</v>
          </cell>
          <cell r="P836">
            <v>250</v>
          </cell>
          <cell r="Q836">
            <v>0</v>
          </cell>
        </row>
        <row r="837">
          <cell r="B837" t="str">
            <v xml:space="preserve"> Kacang Panjang bb Kuning</v>
          </cell>
          <cell r="C837" t="str">
            <v>Kacang Panjang</v>
          </cell>
          <cell r="D837">
            <v>75</v>
          </cell>
          <cell r="E837">
            <v>24.75</v>
          </cell>
          <cell r="F837">
            <v>1.51875</v>
          </cell>
          <cell r="G837">
            <v>0.16875000000000001</v>
          </cell>
          <cell r="H837">
            <v>4.3875000000000002</v>
          </cell>
          <cell r="I837">
            <v>49.78125</v>
          </cell>
          <cell r="J837">
            <v>27.5625</v>
          </cell>
          <cell r="K837">
            <v>195.1875</v>
          </cell>
          <cell r="L837">
            <v>0.39374999999999999</v>
          </cell>
          <cell r="M837">
            <v>188.4375</v>
          </cell>
          <cell r="N837">
            <v>7.3124999999999996E-2</v>
          </cell>
          <cell r="O837">
            <v>11.8125</v>
          </cell>
        </row>
        <row r="838">
          <cell r="C838" t="str">
            <v>Santan</v>
          </cell>
          <cell r="D838">
            <v>10</v>
          </cell>
          <cell r="E838">
            <v>32.4</v>
          </cell>
          <cell r="F838">
            <v>0.42</v>
          </cell>
          <cell r="G838">
            <v>3.43</v>
          </cell>
          <cell r="H838">
            <v>0.56000000000000005</v>
          </cell>
          <cell r="I838">
            <v>5.49</v>
          </cell>
          <cell r="J838">
            <v>1.4</v>
          </cell>
          <cell r="K838">
            <v>4.5</v>
          </cell>
          <cell r="L838">
            <v>0.19</v>
          </cell>
          <cell r="M838">
            <v>0</v>
          </cell>
          <cell r="N838">
            <v>2E-3</v>
          </cell>
          <cell r="O838">
            <v>0.2</v>
          </cell>
          <cell r="P838">
            <v>185</v>
          </cell>
          <cell r="Q838">
            <v>0</v>
          </cell>
        </row>
        <row r="839">
          <cell r="B839" t="str">
            <v>Kacang Panjang bb Kuning</v>
          </cell>
          <cell r="E839">
            <v>57.15</v>
          </cell>
          <cell r="F839">
            <v>1.93875</v>
          </cell>
          <cell r="G839">
            <v>3.5987500000000003</v>
          </cell>
          <cell r="H839">
            <v>4.9474999999999998</v>
          </cell>
          <cell r="I839">
            <v>55.271250000000002</v>
          </cell>
          <cell r="J839">
            <v>28.962499999999999</v>
          </cell>
          <cell r="K839">
            <v>199.6875</v>
          </cell>
          <cell r="L839">
            <v>0.58374999999999999</v>
          </cell>
          <cell r="M839">
            <v>188.4375</v>
          </cell>
          <cell r="N839">
            <v>7.5124999999999997E-2</v>
          </cell>
          <cell r="O839">
            <v>12.012499999999999</v>
          </cell>
          <cell r="P839">
            <v>185</v>
          </cell>
          <cell r="Q839">
            <v>0</v>
          </cell>
        </row>
        <row r="840">
          <cell r="B840" t="str">
            <v xml:space="preserve"> Mie Pangsit</v>
          </cell>
          <cell r="C840" t="str">
            <v>Mie Basah</v>
          </cell>
          <cell r="D840">
            <v>50</v>
          </cell>
          <cell r="E840">
            <v>168.5</v>
          </cell>
          <cell r="F840">
            <v>3.95</v>
          </cell>
          <cell r="G840">
            <v>5.9</v>
          </cell>
          <cell r="H840">
            <v>25</v>
          </cell>
          <cell r="I840">
            <v>14.3</v>
          </cell>
          <cell r="J840">
            <v>24.5</v>
          </cell>
          <cell r="K840">
            <v>23.5</v>
          </cell>
          <cell r="L840">
            <v>1.4</v>
          </cell>
          <cell r="M840">
            <v>0</v>
          </cell>
          <cell r="N840">
            <v>5.0000000000000001E-3</v>
          </cell>
          <cell r="O840">
            <v>0</v>
          </cell>
          <cell r="P840">
            <v>0</v>
          </cell>
          <cell r="Q840">
            <v>0</v>
          </cell>
        </row>
        <row r="841">
          <cell r="C841" t="str">
            <v>Sawi Hijau</v>
          </cell>
          <cell r="D841">
            <v>40</v>
          </cell>
          <cell r="E841">
            <v>7.6560000000000006</v>
          </cell>
          <cell r="F841">
            <v>0.8004</v>
          </cell>
          <cell r="G841">
            <v>0.10440000000000001</v>
          </cell>
          <cell r="H841">
            <v>1.3919999999999999</v>
          </cell>
          <cell r="I841">
            <v>32.085599999999999</v>
          </cell>
          <cell r="J841">
            <v>76.56</v>
          </cell>
          <cell r="K841">
            <v>13.224</v>
          </cell>
          <cell r="L841">
            <v>1.0092000000000001</v>
          </cell>
          <cell r="M841">
            <v>2248.08</v>
          </cell>
          <cell r="N841">
            <v>3.1320000000000001E-2</v>
          </cell>
          <cell r="O841">
            <v>35.495999999999995</v>
          </cell>
          <cell r="P841">
            <v>0</v>
          </cell>
          <cell r="Q841">
            <v>0</v>
          </cell>
        </row>
        <row r="842">
          <cell r="C842" t="str">
            <v>Ayam</v>
          </cell>
          <cell r="D842">
            <v>25</v>
          </cell>
          <cell r="E842">
            <v>43.79</v>
          </cell>
          <cell r="F842">
            <v>2.6389999999999998</v>
          </cell>
          <cell r="G842">
            <v>3.625</v>
          </cell>
          <cell r="H842">
            <v>0</v>
          </cell>
          <cell r="I842">
            <v>8.1054999999999993</v>
          </cell>
          <cell r="J842">
            <v>2.0299999999999998</v>
          </cell>
          <cell r="K842">
            <v>29</v>
          </cell>
          <cell r="L842">
            <v>0.2175</v>
          </cell>
          <cell r="M842">
            <v>117.45</v>
          </cell>
          <cell r="N842">
            <v>1.1599999999999999E-2</v>
          </cell>
          <cell r="O842">
            <v>0</v>
          </cell>
          <cell r="P842">
            <v>72.5</v>
          </cell>
          <cell r="Q842">
            <v>0</v>
          </cell>
        </row>
        <row r="843">
          <cell r="C843" t="str">
            <v>Saos Tomat</v>
          </cell>
          <cell r="D843">
            <v>25</v>
          </cell>
          <cell r="E843">
            <v>24.5</v>
          </cell>
          <cell r="F843">
            <v>0.5</v>
          </cell>
          <cell r="G843">
            <v>0.1</v>
          </cell>
          <cell r="H843">
            <v>6.125</v>
          </cell>
          <cell r="I843">
            <v>17.375</v>
          </cell>
          <cell r="J843">
            <v>3</v>
          </cell>
          <cell r="K843">
            <v>4.5</v>
          </cell>
          <cell r="L843">
            <v>0.2</v>
          </cell>
          <cell r="M843">
            <v>470</v>
          </cell>
          <cell r="N843">
            <v>2.2499999999999999E-2</v>
          </cell>
          <cell r="O843">
            <v>2.75</v>
          </cell>
          <cell r="P843">
            <v>0</v>
          </cell>
          <cell r="Q843">
            <v>0</v>
          </cell>
        </row>
        <row r="844">
          <cell r="C844" t="str">
            <v>Kecap</v>
          </cell>
          <cell r="D844">
            <v>25</v>
          </cell>
          <cell r="E844">
            <v>11.5</v>
          </cell>
          <cell r="F844">
            <v>1.425</v>
          </cell>
          <cell r="G844">
            <v>0.32500000000000001</v>
          </cell>
          <cell r="H844">
            <v>2.25</v>
          </cell>
          <cell r="I844">
            <v>15.75</v>
          </cell>
          <cell r="J844">
            <v>30.75</v>
          </cell>
          <cell r="K844">
            <v>24</v>
          </cell>
          <cell r="L844">
            <v>1.425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</row>
        <row r="845">
          <cell r="B845" t="str">
            <v>Mie Pangsit</v>
          </cell>
          <cell r="E845">
            <v>255.946</v>
          </cell>
          <cell r="F845">
            <v>9.3144000000000009</v>
          </cell>
          <cell r="G845">
            <v>10.054399999999999</v>
          </cell>
          <cell r="H845">
            <v>34.766999999999996</v>
          </cell>
          <cell r="I845">
            <v>87.616099999999989</v>
          </cell>
          <cell r="J845">
            <v>136.84</v>
          </cell>
          <cell r="K845">
            <v>94.224000000000004</v>
          </cell>
          <cell r="L845">
            <v>4.2517000000000005</v>
          </cell>
          <cell r="M845">
            <v>2835.5299999999997</v>
          </cell>
          <cell r="N845">
            <v>7.0419999999999996E-2</v>
          </cell>
          <cell r="O845">
            <v>38.245999999999995</v>
          </cell>
          <cell r="P845">
            <v>72.5</v>
          </cell>
          <cell r="Q845">
            <v>0</v>
          </cell>
        </row>
        <row r="846">
          <cell r="B846" t="str">
            <v xml:space="preserve"> Lalapan segar</v>
          </cell>
          <cell r="C846" t="str">
            <v>Timun</v>
          </cell>
          <cell r="D846">
            <v>25</v>
          </cell>
          <cell r="E846">
            <v>2.1</v>
          </cell>
          <cell r="F846">
            <v>0.1225</v>
          </cell>
          <cell r="G846">
            <v>1.7500000000000002E-2</v>
          </cell>
          <cell r="H846">
            <v>0.47249999999999998</v>
          </cell>
          <cell r="I846">
            <v>16.817499999999999</v>
          </cell>
          <cell r="J846">
            <v>1.75</v>
          </cell>
          <cell r="K846">
            <v>3.6749999999999998</v>
          </cell>
          <cell r="L846">
            <v>5.2499999999999998E-2</v>
          </cell>
          <cell r="M846">
            <v>0</v>
          </cell>
          <cell r="N846">
            <v>5.2499999999999995E-3</v>
          </cell>
          <cell r="O846">
            <v>1.4</v>
          </cell>
        </row>
        <row r="847">
          <cell r="C847" t="str">
            <v>Kacang panjang</v>
          </cell>
          <cell r="D847">
            <v>25</v>
          </cell>
          <cell r="E847">
            <v>8.25</v>
          </cell>
          <cell r="F847">
            <v>0.50624999999999998</v>
          </cell>
          <cell r="G847">
            <v>5.6250000000000001E-2</v>
          </cell>
          <cell r="H847">
            <v>1.4624999999999999</v>
          </cell>
          <cell r="I847">
            <v>16.59375</v>
          </cell>
          <cell r="J847">
            <v>9.1875</v>
          </cell>
          <cell r="K847">
            <v>65.0625</v>
          </cell>
          <cell r="L847">
            <v>0.13125000000000001</v>
          </cell>
          <cell r="M847">
            <v>62.8125</v>
          </cell>
          <cell r="N847">
            <v>2.4375000000000001E-2</v>
          </cell>
          <cell r="O847">
            <v>3.9375</v>
          </cell>
        </row>
        <row r="848">
          <cell r="C848" t="str">
            <v>Kool putih</v>
          </cell>
          <cell r="D848">
            <v>25</v>
          </cell>
          <cell r="E848">
            <v>4.5</v>
          </cell>
          <cell r="F848">
            <v>0.26250000000000001</v>
          </cell>
          <cell r="G848">
            <v>3.7499999999999999E-2</v>
          </cell>
          <cell r="H848">
            <v>0.99375000000000002</v>
          </cell>
          <cell r="I848">
            <v>17.324999999999999</v>
          </cell>
          <cell r="J848">
            <v>8.625</v>
          </cell>
          <cell r="K848">
            <v>5.8125</v>
          </cell>
          <cell r="L848">
            <v>9.375E-2</v>
          </cell>
          <cell r="M848">
            <v>15</v>
          </cell>
          <cell r="N848">
            <v>1.125E-2</v>
          </cell>
          <cell r="O848">
            <v>9.375</v>
          </cell>
        </row>
        <row r="849">
          <cell r="C849" t="str">
            <v>Kemangi</v>
          </cell>
          <cell r="D849">
            <v>25</v>
          </cell>
          <cell r="E849">
            <v>9.1999999999999993</v>
          </cell>
          <cell r="F849">
            <v>0.8</v>
          </cell>
          <cell r="G849">
            <v>0.1</v>
          </cell>
          <cell r="H849">
            <v>1.78</v>
          </cell>
          <cell r="I849">
            <v>17</v>
          </cell>
          <cell r="J849">
            <v>9</v>
          </cell>
          <cell r="K849">
            <v>15</v>
          </cell>
          <cell r="L849">
            <v>0.4</v>
          </cell>
          <cell r="M849">
            <v>1000</v>
          </cell>
          <cell r="N849">
            <v>1.6E-2</v>
          </cell>
          <cell r="O849">
            <v>10</v>
          </cell>
        </row>
        <row r="850">
          <cell r="B850" t="str">
            <v>Lalapan segar</v>
          </cell>
          <cell r="E850">
            <v>24.05</v>
          </cell>
          <cell r="F850">
            <v>1.6912499999999999</v>
          </cell>
          <cell r="G850">
            <v>0.21124999999999999</v>
          </cell>
          <cell r="H850">
            <v>4.7087500000000002</v>
          </cell>
          <cell r="I850">
            <v>67.736249999999998</v>
          </cell>
          <cell r="J850">
            <v>28.5625</v>
          </cell>
          <cell r="K850">
            <v>89.55</v>
          </cell>
          <cell r="L850">
            <v>0.67749999999999999</v>
          </cell>
          <cell r="M850">
            <v>1077.8125</v>
          </cell>
          <cell r="N850">
            <v>5.6875000000000002E-2</v>
          </cell>
          <cell r="O850">
            <v>24.712499999999999</v>
          </cell>
        </row>
        <row r="851">
          <cell r="B851" t="str">
            <v xml:space="preserve"> Tumis Buncis</v>
          </cell>
          <cell r="C851" t="str">
            <v>Buncis</v>
          </cell>
          <cell r="D851">
            <v>75</v>
          </cell>
          <cell r="E851">
            <v>23.625</v>
          </cell>
          <cell r="F851">
            <v>1.62</v>
          </cell>
          <cell r="G851">
            <v>0.13500000000000001</v>
          </cell>
          <cell r="H851">
            <v>5.1974999999999998</v>
          </cell>
          <cell r="I851">
            <v>60.0075</v>
          </cell>
          <cell r="J851">
            <v>43.875</v>
          </cell>
          <cell r="K851">
            <v>29.7</v>
          </cell>
          <cell r="L851">
            <v>0.74250000000000005</v>
          </cell>
          <cell r="M851">
            <v>425.25</v>
          </cell>
          <cell r="N851">
            <v>5.4000000000000006E-2</v>
          </cell>
          <cell r="O851">
            <v>12.824999999999999</v>
          </cell>
          <cell r="P851">
            <v>0</v>
          </cell>
          <cell r="Q851">
            <v>0.81</v>
          </cell>
        </row>
        <row r="852">
          <cell r="C852" t="str">
            <v>Minyak</v>
          </cell>
          <cell r="D852">
            <v>5</v>
          </cell>
          <cell r="E852">
            <v>43.5</v>
          </cell>
          <cell r="F852">
            <v>0.05</v>
          </cell>
          <cell r="G852">
            <v>4.9000000000000004</v>
          </cell>
          <cell r="H852">
            <v>0</v>
          </cell>
          <cell r="I852">
            <v>0.03</v>
          </cell>
          <cell r="J852">
            <v>0.15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</row>
        <row r="853">
          <cell r="B853" t="str">
            <v>Tumis Buncis</v>
          </cell>
          <cell r="E853">
            <v>67.125</v>
          </cell>
          <cell r="F853">
            <v>1.6700000000000002</v>
          </cell>
          <cell r="G853">
            <v>5.0350000000000001</v>
          </cell>
          <cell r="H853">
            <v>5.1974999999999998</v>
          </cell>
          <cell r="I853">
            <v>60.037500000000001</v>
          </cell>
          <cell r="J853">
            <v>44.024999999999999</v>
          </cell>
          <cell r="K853">
            <v>29.7</v>
          </cell>
          <cell r="L853">
            <v>0.74250000000000005</v>
          </cell>
          <cell r="M853">
            <v>425.25</v>
          </cell>
          <cell r="N853">
            <v>5.4000000000000006E-2</v>
          </cell>
          <cell r="O853">
            <v>12.824999999999999</v>
          </cell>
          <cell r="P853">
            <v>0</v>
          </cell>
          <cell r="Q853">
            <v>0.81</v>
          </cell>
        </row>
        <row r="854">
          <cell r="B854" t="str">
            <v xml:space="preserve"> Tumis Sawi Hijau</v>
          </cell>
          <cell r="C854" t="str">
            <v>Sawi Hujau</v>
          </cell>
          <cell r="D854">
            <v>75</v>
          </cell>
          <cell r="E854">
            <v>14.355</v>
          </cell>
          <cell r="F854">
            <v>1.50075</v>
          </cell>
          <cell r="G854">
            <v>0.19575000000000001</v>
          </cell>
          <cell r="H854">
            <v>2.61</v>
          </cell>
          <cell r="I854">
            <v>60.160499999999999</v>
          </cell>
          <cell r="J854">
            <v>143.55000000000001</v>
          </cell>
          <cell r="K854">
            <v>24.795000000000002</v>
          </cell>
          <cell r="L854">
            <v>1.8922500000000002</v>
          </cell>
          <cell r="M854">
            <v>4215.1499999999996</v>
          </cell>
          <cell r="N854">
            <v>5.8725000000000006E-2</v>
          </cell>
          <cell r="O854">
            <v>66.555000000000007</v>
          </cell>
          <cell r="P854">
            <v>0</v>
          </cell>
          <cell r="Q854">
            <v>0</v>
          </cell>
        </row>
        <row r="855">
          <cell r="C855" t="str">
            <v>Minyak</v>
          </cell>
          <cell r="D855">
            <v>5</v>
          </cell>
          <cell r="E855">
            <v>43.5</v>
          </cell>
          <cell r="F855">
            <v>0.05</v>
          </cell>
          <cell r="G855">
            <v>4.9000000000000004</v>
          </cell>
          <cell r="H855">
            <v>0</v>
          </cell>
          <cell r="I855">
            <v>0.03</v>
          </cell>
          <cell r="J855">
            <v>0.15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</row>
        <row r="856">
          <cell r="B856" t="str">
            <v>Tumis Sawi Hijau</v>
          </cell>
          <cell r="E856">
            <v>57.855000000000004</v>
          </cell>
          <cell r="F856">
            <v>1.5507500000000001</v>
          </cell>
          <cell r="G856">
            <v>5.0957500000000007</v>
          </cell>
          <cell r="H856">
            <v>2.61</v>
          </cell>
          <cell r="I856">
            <v>60.1905</v>
          </cell>
          <cell r="J856">
            <v>143.70000000000002</v>
          </cell>
          <cell r="K856">
            <v>24.795000000000002</v>
          </cell>
          <cell r="L856">
            <v>1.8922500000000002</v>
          </cell>
          <cell r="M856">
            <v>4215.1499999999996</v>
          </cell>
          <cell r="N856">
            <v>5.8725000000000006E-2</v>
          </cell>
          <cell r="O856">
            <v>66.555000000000007</v>
          </cell>
          <cell r="P856">
            <v>0</v>
          </cell>
          <cell r="Q856">
            <v>0</v>
          </cell>
        </row>
        <row r="857">
          <cell r="B857" t="str">
            <v xml:space="preserve"> Tumis Terong </v>
          </cell>
          <cell r="C857" t="str">
            <v>Terong</v>
          </cell>
          <cell r="D857">
            <v>75</v>
          </cell>
          <cell r="E857">
            <v>15.66</v>
          </cell>
          <cell r="F857">
            <v>0.71775000000000011</v>
          </cell>
          <cell r="G857">
            <v>0.1305</v>
          </cell>
          <cell r="H857">
            <v>3.5887500000000001</v>
          </cell>
          <cell r="I857">
            <v>60.486750000000001</v>
          </cell>
          <cell r="J857">
            <v>9.7874999999999996</v>
          </cell>
          <cell r="K857">
            <v>24.142499999999998</v>
          </cell>
          <cell r="L857">
            <v>0.26100000000000001</v>
          </cell>
          <cell r="M857">
            <v>19.574999999999999</v>
          </cell>
          <cell r="N857">
            <v>2.6099999999999998E-2</v>
          </cell>
          <cell r="O857">
            <v>3.2625000000000002</v>
          </cell>
          <cell r="P857">
            <v>0</v>
          </cell>
          <cell r="Q857">
            <v>0</v>
          </cell>
        </row>
        <row r="858">
          <cell r="C858" t="str">
            <v>Minyak</v>
          </cell>
          <cell r="D858">
            <v>5</v>
          </cell>
          <cell r="E858">
            <v>43.5</v>
          </cell>
          <cell r="F858">
            <v>0.05</v>
          </cell>
          <cell r="G858">
            <v>4.9000000000000004</v>
          </cell>
          <cell r="H858">
            <v>0</v>
          </cell>
          <cell r="I858">
            <v>0.03</v>
          </cell>
          <cell r="J858">
            <v>0.15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</row>
        <row r="859">
          <cell r="B859" t="str">
            <v>Tumis Terong</v>
          </cell>
          <cell r="E859">
            <v>59.16</v>
          </cell>
          <cell r="F859">
            <v>0.76775000000000015</v>
          </cell>
          <cell r="G859">
            <v>5.0305</v>
          </cell>
          <cell r="H859">
            <v>3.5887500000000001</v>
          </cell>
          <cell r="I859">
            <v>60.516750000000002</v>
          </cell>
          <cell r="J859">
            <v>9.9375</v>
          </cell>
          <cell r="K859">
            <v>24.142499999999998</v>
          </cell>
          <cell r="L859">
            <v>0.26100000000000001</v>
          </cell>
          <cell r="M859">
            <v>19.574999999999999</v>
          </cell>
          <cell r="N859">
            <v>2.6099999999999998E-2</v>
          </cell>
          <cell r="O859">
            <v>3.2625000000000002</v>
          </cell>
          <cell r="P859">
            <v>0</v>
          </cell>
          <cell r="Q859">
            <v>0</v>
          </cell>
        </row>
        <row r="860">
          <cell r="B860" t="str">
            <v xml:space="preserve"> Sayur Nangka</v>
          </cell>
          <cell r="C860" t="str">
            <v>Nangka muda</v>
          </cell>
          <cell r="D860">
            <v>100</v>
          </cell>
          <cell r="E860">
            <v>20.8</v>
          </cell>
          <cell r="F860">
            <v>1.68</v>
          </cell>
          <cell r="G860">
            <v>0.08</v>
          </cell>
          <cell r="H860">
            <v>3.92</v>
          </cell>
          <cell r="I860">
            <v>73.84</v>
          </cell>
          <cell r="J860">
            <v>40</v>
          </cell>
          <cell r="K860">
            <v>12.8</v>
          </cell>
          <cell r="L860">
            <v>0.32</v>
          </cell>
          <cell r="M860">
            <v>40</v>
          </cell>
          <cell r="N860">
            <v>1.6E-2</v>
          </cell>
          <cell r="O860">
            <v>15.2</v>
          </cell>
          <cell r="P860">
            <v>0</v>
          </cell>
          <cell r="Q860">
            <v>1.92</v>
          </cell>
        </row>
        <row r="861">
          <cell r="C861" t="str">
            <v>Santan</v>
          </cell>
          <cell r="D861">
            <v>10</v>
          </cell>
          <cell r="E861">
            <v>32.4</v>
          </cell>
          <cell r="F861">
            <v>0.42</v>
          </cell>
          <cell r="G861">
            <v>3.43</v>
          </cell>
          <cell r="H861">
            <v>0.56000000000000005</v>
          </cell>
          <cell r="I861">
            <v>5.49</v>
          </cell>
          <cell r="J861">
            <v>1.4</v>
          </cell>
          <cell r="K861">
            <v>4.5</v>
          </cell>
          <cell r="L861">
            <v>0.19</v>
          </cell>
          <cell r="M861">
            <v>0</v>
          </cell>
          <cell r="N861">
            <v>2E-3</v>
          </cell>
          <cell r="O861">
            <v>0.2</v>
          </cell>
          <cell r="P861">
            <v>185</v>
          </cell>
          <cell r="Q861">
            <v>0</v>
          </cell>
        </row>
        <row r="862">
          <cell r="B862" t="str">
            <v>Sayur Nangka</v>
          </cell>
          <cell r="E862">
            <v>53.2</v>
          </cell>
          <cell r="F862">
            <v>2.1</v>
          </cell>
          <cell r="G862">
            <v>3.51</v>
          </cell>
          <cell r="H862">
            <v>4.4800000000000004</v>
          </cell>
          <cell r="I862">
            <v>79.33</v>
          </cell>
          <cell r="J862">
            <v>41.4</v>
          </cell>
          <cell r="K862">
            <v>17.3</v>
          </cell>
          <cell r="L862">
            <v>0.51</v>
          </cell>
          <cell r="M862">
            <v>40</v>
          </cell>
          <cell r="N862">
            <v>1.8000000000000002E-2</v>
          </cell>
          <cell r="O862">
            <v>15.4</v>
          </cell>
          <cell r="P862">
            <v>185</v>
          </cell>
          <cell r="Q862">
            <v>1.92</v>
          </cell>
        </row>
        <row r="863">
          <cell r="B863" t="str">
            <v xml:space="preserve"> Tumis Labu Siam</v>
          </cell>
          <cell r="C863" t="str">
            <v>Labu Siam</v>
          </cell>
          <cell r="D863">
            <v>75</v>
          </cell>
          <cell r="E863">
            <v>16.184999999999999</v>
          </cell>
          <cell r="F863">
            <v>0.37349999999999994</v>
          </cell>
          <cell r="G863">
            <v>6.225E-2</v>
          </cell>
          <cell r="H863">
            <v>4.17075</v>
          </cell>
          <cell r="I863">
            <v>57.45675</v>
          </cell>
          <cell r="J863">
            <v>8.7149999999999999</v>
          </cell>
          <cell r="K863">
            <v>15.5625</v>
          </cell>
          <cell r="L863">
            <v>0.31125000000000003</v>
          </cell>
          <cell r="M863">
            <v>12.45</v>
          </cell>
          <cell r="N863">
            <v>1.2449999999999999E-2</v>
          </cell>
          <cell r="O863">
            <v>11.205</v>
          </cell>
        </row>
        <row r="864">
          <cell r="C864" t="str">
            <v>Minyak</v>
          </cell>
          <cell r="D864">
            <v>5</v>
          </cell>
          <cell r="E864">
            <v>43.5</v>
          </cell>
          <cell r="F864">
            <v>0.05</v>
          </cell>
          <cell r="G864">
            <v>4.9000000000000004</v>
          </cell>
          <cell r="H864">
            <v>0</v>
          </cell>
          <cell r="I864">
            <v>0.03</v>
          </cell>
          <cell r="J864">
            <v>0.15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</row>
        <row r="865">
          <cell r="B865" t="str">
            <v>Tumis Labu Siam</v>
          </cell>
          <cell r="E865">
            <v>59.685000000000002</v>
          </cell>
          <cell r="F865">
            <v>0.42349999999999993</v>
          </cell>
          <cell r="G865">
            <v>4.96225</v>
          </cell>
          <cell r="H865">
            <v>4.17075</v>
          </cell>
          <cell r="I865">
            <v>57.486750000000001</v>
          </cell>
          <cell r="J865">
            <v>8.8650000000000002</v>
          </cell>
          <cell r="K865">
            <v>15.5625</v>
          </cell>
          <cell r="L865">
            <v>0.31125000000000003</v>
          </cell>
          <cell r="M865">
            <v>12.45</v>
          </cell>
          <cell r="N865">
            <v>1.2449999999999999E-2</v>
          </cell>
          <cell r="O865">
            <v>11.205</v>
          </cell>
        </row>
        <row r="866">
          <cell r="B866" t="str">
            <v xml:space="preserve"> Soto bandung</v>
          </cell>
          <cell r="C866" t="str">
            <v>Kc kedelai</v>
          </cell>
          <cell r="D866">
            <v>50</v>
          </cell>
          <cell r="E866">
            <v>165.5</v>
          </cell>
          <cell r="F866">
            <v>17.46</v>
          </cell>
          <cell r="G866">
            <v>9.06</v>
          </cell>
          <cell r="H866">
            <v>17.399999999999999</v>
          </cell>
          <cell r="I866">
            <v>3.76</v>
          </cell>
          <cell r="J866">
            <v>113.5</v>
          </cell>
          <cell r="K866">
            <v>292.5</v>
          </cell>
          <cell r="L866">
            <v>4</v>
          </cell>
          <cell r="M866">
            <v>55</v>
          </cell>
          <cell r="N866">
            <v>0.54</v>
          </cell>
          <cell r="O866">
            <v>0</v>
          </cell>
          <cell r="P866">
            <v>0</v>
          </cell>
          <cell r="Q866">
            <v>0.95</v>
          </cell>
        </row>
        <row r="867">
          <cell r="C867" t="str">
            <v>Kentang</v>
          </cell>
          <cell r="D867">
            <v>50</v>
          </cell>
          <cell r="E867">
            <v>35.274999999999999</v>
          </cell>
          <cell r="F867">
            <v>0.70550000000000002</v>
          </cell>
          <cell r="G867">
            <v>4.2500000000000003E-2</v>
          </cell>
          <cell r="H867">
            <v>8.1174999999999997</v>
          </cell>
          <cell r="I867">
            <v>33.064999999999998</v>
          </cell>
          <cell r="J867">
            <v>4.6749999999999998</v>
          </cell>
          <cell r="K867">
            <v>23.8</v>
          </cell>
          <cell r="L867">
            <v>0.29749999999999999</v>
          </cell>
          <cell r="M867">
            <v>0</v>
          </cell>
          <cell r="N867">
            <v>4.675E-2</v>
          </cell>
          <cell r="O867">
            <v>7.2249999999999996</v>
          </cell>
          <cell r="P867">
            <v>0</v>
          </cell>
          <cell r="Q867">
            <v>0</v>
          </cell>
        </row>
        <row r="868">
          <cell r="C868" t="str">
            <v>Daging sapi</v>
          </cell>
          <cell r="D868">
            <v>50</v>
          </cell>
          <cell r="E868">
            <v>103.5</v>
          </cell>
          <cell r="F868">
            <v>9.4</v>
          </cell>
          <cell r="G868">
            <v>7</v>
          </cell>
          <cell r="H868">
            <v>0</v>
          </cell>
          <cell r="I868">
            <v>33</v>
          </cell>
          <cell r="J868">
            <v>5.5</v>
          </cell>
          <cell r="K868">
            <v>85</v>
          </cell>
          <cell r="L868">
            <v>1.4</v>
          </cell>
          <cell r="M868">
            <v>15</v>
          </cell>
          <cell r="N868">
            <v>0.04</v>
          </cell>
          <cell r="O868">
            <v>0</v>
          </cell>
        </row>
        <row r="869">
          <cell r="C869" t="str">
            <v>Minyak</v>
          </cell>
          <cell r="D869">
            <v>5</v>
          </cell>
          <cell r="E869">
            <v>43.5</v>
          </cell>
          <cell r="F869">
            <v>0.05</v>
          </cell>
          <cell r="G869">
            <v>4.9000000000000004</v>
          </cell>
          <cell r="H869">
            <v>0</v>
          </cell>
          <cell r="I869">
            <v>0.03</v>
          </cell>
          <cell r="J869">
            <v>0.15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</row>
        <row r="870">
          <cell r="B870" t="str">
            <v>Soto bandung</v>
          </cell>
          <cell r="E870">
            <v>347.77499999999998</v>
          </cell>
          <cell r="F870">
            <v>27.615500000000001</v>
          </cell>
          <cell r="G870">
            <v>21.002499999999998</v>
          </cell>
          <cell r="H870">
            <v>25.517499999999998</v>
          </cell>
          <cell r="I870">
            <v>69.85499999999999</v>
          </cell>
          <cell r="J870">
            <v>123.825</v>
          </cell>
          <cell r="K870">
            <v>401.3</v>
          </cell>
          <cell r="L870">
            <v>5.6974999999999998</v>
          </cell>
          <cell r="M870">
            <v>70</v>
          </cell>
          <cell r="N870">
            <v>0.62675000000000003</v>
          </cell>
          <cell r="O870">
            <v>7.2249999999999996</v>
          </cell>
          <cell r="P870">
            <v>0</v>
          </cell>
          <cell r="Q870">
            <v>0.95</v>
          </cell>
        </row>
        <row r="871">
          <cell r="B871" t="str">
            <v xml:space="preserve"> Santan Rebung</v>
          </cell>
          <cell r="C871" t="str">
            <v>Rebung</v>
          </cell>
          <cell r="D871">
            <v>75</v>
          </cell>
          <cell r="E871">
            <v>13.1625</v>
          </cell>
          <cell r="F871">
            <v>1.2675000000000001</v>
          </cell>
          <cell r="G871">
            <v>0.14624999999999999</v>
          </cell>
          <cell r="H871">
            <v>2.5350000000000001</v>
          </cell>
          <cell r="I871">
            <v>44.362499999999997</v>
          </cell>
          <cell r="J871">
            <v>6.3375000000000004</v>
          </cell>
          <cell r="K871">
            <v>28.762499999999999</v>
          </cell>
          <cell r="L871">
            <v>0.24374999999999999</v>
          </cell>
          <cell r="M871">
            <v>9.75</v>
          </cell>
          <cell r="N871">
            <v>7.3124999999999996E-2</v>
          </cell>
          <cell r="O871">
            <v>1.95</v>
          </cell>
        </row>
        <row r="872">
          <cell r="C872" t="str">
            <v>Santan</v>
          </cell>
          <cell r="D872">
            <v>10</v>
          </cell>
          <cell r="E872">
            <v>32.4</v>
          </cell>
          <cell r="F872">
            <v>0.42</v>
          </cell>
          <cell r="G872">
            <v>3.43</v>
          </cell>
          <cell r="H872">
            <v>0.56000000000000005</v>
          </cell>
          <cell r="I872">
            <v>5.49</v>
          </cell>
          <cell r="J872">
            <v>1.4</v>
          </cell>
          <cell r="K872">
            <v>4.5</v>
          </cell>
          <cell r="L872">
            <v>0.19</v>
          </cell>
          <cell r="M872">
            <v>0</v>
          </cell>
          <cell r="N872">
            <v>2E-3</v>
          </cell>
          <cell r="O872">
            <v>0.2</v>
          </cell>
          <cell r="P872">
            <v>185</v>
          </cell>
          <cell r="Q872">
            <v>0</v>
          </cell>
        </row>
        <row r="873">
          <cell r="B873" t="str">
            <v>Santan Rebung</v>
          </cell>
          <cell r="E873">
            <v>45.5625</v>
          </cell>
          <cell r="F873">
            <v>1.6875</v>
          </cell>
          <cell r="G873">
            <v>3.5762499999999999</v>
          </cell>
          <cell r="H873">
            <v>3.0950000000000002</v>
          </cell>
          <cell r="I873">
            <v>49.852499999999999</v>
          </cell>
          <cell r="J873">
            <v>7.7375000000000007</v>
          </cell>
          <cell r="K873">
            <v>33.262500000000003</v>
          </cell>
          <cell r="L873">
            <v>0.43374999999999997</v>
          </cell>
          <cell r="M873">
            <v>9.75</v>
          </cell>
          <cell r="N873">
            <v>7.5124999999999997E-2</v>
          </cell>
          <cell r="O873">
            <v>2.15</v>
          </cell>
          <cell r="P873">
            <v>185</v>
          </cell>
          <cell r="Q873">
            <v>0</v>
          </cell>
        </row>
        <row r="874">
          <cell r="B874" t="str">
            <v xml:space="preserve"> Sop Kimlo</v>
          </cell>
          <cell r="C874" t="str">
            <v>Jamur</v>
          </cell>
          <cell r="D874">
            <v>50</v>
          </cell>
          <cell r="E874">
            <v>7.5</v>
          </cell>
          <cell r="F874">
            <v>1.9</v>
          </cell>
          <cell r="G874">
            <v>0.3</v>
          </cell>
          <cell r="H874">
            <v>0.45</v>
          </cell>
          <cell r="I874">
            <v>46.85</v>
          </cell>
          <cell r="J874">
            <v>1.5</v>
          </cell>
          <cell r="K874">
            <v>47</v>
          </cell>
          <cell r="L874">
            <v>0.85</v>
          </cell>
          <cell r="M874">
            <v>0</v>
          </cell>
          <cell r="N874">
            <v>0.05</v>
          </cell>
          <cell r="O874">
            <v>2.5</v>
          </cell>
          <cell r="P874">
            <v>0</v>
          </cell>
          <cell r="Q874">
            <v>0.6</v>
          </cell>
        </row>
        <row r="875">
          <cell r="C875" t="str">
            <v>Seledri</v>
          </cell>
          <cell r="D875">
            <v>10</v>
          </cell>
          <cell r="E875">
            <v>4.5</v>
          </cell>
          <cell r="F875">
            <v>0.22</v>
          </cell>
          <cell r="G875">
            <v>0.03</v>
          </cell>
          <cell r="H875">
            <v>1.03</v>
          </cell>
          <cell r="I875">
            <v>8.6300000000000008</v>
          </cell>
          <cell r="J875">
            <v>5.2</v>
          </cell>
          <cell r="K875">
            <v>5</v>
          </cell>
          <cell r="L875">
            <v>0.11</v>
          </cell>
          <cell r="M875">
            <v>4</v>
          </cell>
          <cell r="N875">
            <v>1.0999999999999999E-2</v>
          </cell>
          <cell r="O875">
            <v>1.7</v>
          </cell>
          <cell r="P875">
            <v>0</v>
          </cell>
          <cell r="Q875">
            <v>0</v>
          </cell>
        </row>
        <row r="876">
          <cell r="C876" t="str">
            <v>Soun</v>
          </cell>
          <cell r="D876">
            <v>25</v>
          </cell>
          <cell r="E876">
            <v>90</v>
          </cell>
          <cell r="F876">
            <v>1.175</v>
          </cell>
          <cell r="G876">
            <v>2.5000000000000001E-2</v>
          </cell>
          <cell r="H876">
            <v>20.524999999999999</v>
          </cell>
          <cell r="I876">
            <v>3.2250000000000001</v>
          </cell>
          <cell r="J876">
            <v>1.5</v>
          </cell>
          <cell r="K876">
            <v>8.75</v>
          </cell>
          <cell r="L876">
            <v>0.45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B877" t="str">
            <v>Sop Kimlo</v>
          </cell>
          <cell r="E877">
            <v>102</v>
          </cell>
          <cell r="F877">
            <v>3.2949999999999999</v>
          </cell>
          <cell r="G877">
            <v>0.35499999999999998</v>
          </cell>
          <cell r="H877">
            <v>22.004999999999999</v>
          </cell>
          <cell r="I877">
            <v>58.705000000000005</v>
          </cell>
          <cell r="J877">
            <v>8.1999999999999993</v>
          </cell>
          <cell r="K877">
            <v>60.75</v>
          </cell>
          <cell r="L877">
            <v>1.41</v>
          </cell>
          <cell r="M877">
            <v>4</v>
          </cell>
          <cell r="N877">
            <v>6.0999999999999999E-2</v>
          </cell>
          <cell r="O877">
            <v>4.2</v>
          </cell>
          <cell r="P877">
            <v>0</v>
          </cell>
          <cell r="Q877">
            <v>0.6</v>
          </cell>
        </row>
        <row r="878">
          <cell r="B878" t="str">
            <v xml:space="preserve"> Lodeh Nangka</v>
          </cell>
          <cell r="C878" t="str">
            <v>Nangka muda</v>
          </cell>
          <cell r="D878">
            <v>100</v>
          </cell>
          <cell r="E878">
            <v>20.8</v>
          </cell>
          <cell r="F878">
            <v>1.68</v>
          </cell>
          <cell r="G878">
            <v>0.08</v>
          </cell>
          <cell r="H878">
            <v>3.92</v>
          </cell>
          <cell r="I878">
            <v>73.84</v>
          </cell>
          <cell r="J878">
            <v>40</v>
          </cell>
          <cell r="K878">
            <v>12.8</v>
          </cell>
          <cell r="L878">
            <v>0.32</v>
          </cell>
          <cell r="M878">
            <v>40</v>
          </cell>
          <cell r="N878">
            <v>1.6E-2</v>
          </cell>
          <cell r="O878">
            <v>15.2</v>
          </cell>
          <cell r="P878">
            <v>0</v>
          </cell>
          <cell r="Q878">
            <v>1.92</v>
          </cell>
        </row>
        <row r="879">
          <cell r="C879" t="str">
            <v>Santan</v>
          </cell>
          <cell r="D879">
            <v>10</v>
          </cell>
          <cell r="E879">
            <v>32.4</v>
          </cell>
          <cell r="F879">
            <v>0.42</v>
          </cell>
          <cell r="G879">
            <v>3.43</v>
          </cell>
          <cell r="H879">
            <v>0.56000000000000005</v>
          </cell>
          <cell r="I879">
            <v>5.49</v>
          </cell>
          <cell r="J879">
            <v>1.4</v>
          </cell>
          <cell r="K879">
            <v>4.5</v>
          </cell>
          <cell r="L879">
            <v>0.19</v>
          </cell>
          <cell r="M879">
            <v>0</v>
          </cell>
          <cell r="N879">
            <v>2E-3</v>
          </cell>
          <cell r="O879">
            <v>0.2</v>
          </cell>
          <cell r="P879">
            <v>185</v>
          </cell>
          <cell r="Q879">
            <v>0</v>
          </cell>
        </row>
        <row r="880">
          <cell r="B880" t="str">
            <v>Lodeh Nangka</v>
          </cell>
          <cell r="E880">
            <v>53.2</v>
          </cell>
          <cell r="F880">
            <v>2.1</v>
          </cell>
          <cell r="G880">
            <v>3.51</v>
          </cell>
          <cell r="H880">
            <v>4.4800000000000004</v>
          </cell>
          <cell r="I880">
            <v>79.33</v>
          </cell>
          <cell r="J880">
            <v>41.4</v>
          </cell>
          <cell r="K880">
            <v>17.3</v>
          </cell>
          <cell r="L880">
            <v>0.51</v>
          </cell>
          <cell r="M880">
            <v>40</v>
          </cell>
          <cell r="N880">
            <v>1.8000000000000002E-2</v>
          </cell>
          <cell r="O880">
            <v>15.4</v>
          </cell>
          <cell r="P880">
            <v>185</v>
          </cell>
          <cell r="Q880">
            <v>1.92</v>
          </cell>
        </row>
        <row r="881">
          <cell r="B881" t="str">
            <v xml:space="preserve"> Tumis Daun Singkong</v>
          </cell>
          <cell r="C881" t="str">
            <v>Daun singkong</v>
          </cell>
          <cell r="D881">
            <v>75</v>
          </cell>
          <cell r="E881">
            <v>47.63</v>
          </cell>
          <cell r="F881">
            <v>4.4370000000000003</v>
          </cell>
          <cell r="G881">
            <v>0.78</v>
          </cell>
          <cell r="H881">
            <v>8.48</v>
          </cell>
          <cell r="I881">
            <v>50.37</v>
          </cell>
          <cell r="J881">
            <v>107.66</v>
          </cell>
          <cell r="K881">
            <v>35.229999999999997</v>
          </cell>
          <cell r="L881">
            <v>1.3</v>
          </cell>
          <cell r="M881">
            <v>7177.5</v>
          </cell>
          <cell r="N881">
            <v>7.8E-2</v>
          </cell>
          <cell r="O881">
            <v>179.43</v>
          </cell>
          <cell r="P881">
            <v>0</v>
          </cell>
          <cell r="Q881">
            <v>0</v>
          </cell>
        </row>
        <row r="882">
          <cell r="C882" t="str">
            <v>Minyak</v>
          </cell>
          <cell r="D882">
            <v>5</v>
          </cell>
          <cell r="E882">
            <v>43.5</v>
          </cell>
          <cell r="F882">
            <v>0.05</v>
          </cell>
          <cell r="G882">
            <v>4.9000000000000004</v>
          </cell>
          <cell r="H882">
            <v>0</v>
          </cell>
          <cell r="I882">
            <v>0.03</v>
          </cell>
          <cell r="J882">
            <v>0.15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</row>
        <row r="883">
          <cell r="B883" t="str">
            <v>Tumis Daun Singkong</v>
          </cell>
          <cell r="E883">
            <v>91.13</v>
          </cell>
          <cell r="F883">
            <v>4.4870000000000001</v>
          </cell>
          <cell r="G883">
            <v>5.6800000000000006</v>
          </cell>
          <cell r="H883">
            <v>8.48</v>
          </cell>
          <cell r="I883">
            <v>50.4</v>
          </cell>
          <cell r="J883">
            <v>107.81</v>
          </cell>
          <cell r="K883">
            <v>35.229999999999997</v>
          </cell>
          <cell r="L883">
            <v>1.3</v>
          </cell>
          <cell r="M883">
            <v>7177.5</v>
          </cell>
          <cell r="N883">
            <v>7.8E-2</v>
          </cell>
          <cell r="O883">
            <v>179.43</v>
          </cell>
        </row>
        <row r="884">
          <cell r="B884" t="str">
            <v xml:space="preserve"> Sayur Bobor </v>
          </cell>
          <cell r="C884" t="str">
            <v>Daun singkong</v>
          </cell>
          <cell r="D884">
            <v>50</v>
          </cell>
          <cell r="E884">
            <v>31.754999999999999</v>
          </cell>
          <cell r="F884">
            <v>2.9579999999999997</v>
          </cell>
          <cell r="G884">
            <v>0.52200000000000002</v>
          </cell>
          <cell r="H884">
            <v>5.6550000000000002</v>
          </cell>
          <cell r="I884">
            <v>33.582000000000001</v>
          </cell>
          <cell r="J884">
            <v>71.775000000000006</v>
          </cell>
          <cell r="K884">
            <v>23.49</v>
          </cell>
          <cell r="L884">
            <v>0.87</v>
          </cell>
          <cell r="M884">
            <v>4785</v>
          </cell>
          <cell r="N884">
            <v>5.2199999999999996E-2</v>
          </cell>
          <cell r="O884">
            <v>119.625</v>
          </cell>
        </row>
        <row r="885">
          <cell r="C885" t="str">
            <v>Santan</v>
          </cell>
          <cell r="D885">
            <v>10</v>
          </cell>
          <cell r="E885">
            <v>32.4</v>
          </cell>
          <cell r="F885">
            <v>0.42</v>
          </cell>
          <cell r="G885">
            <v>3.43</v>
          </cell>
          <cell r="H885">
            <v>0.56000000000000005</v>
          </cell>
          <cell r="I885">
            <v>5.49</v>
          </cell>
          <cell r="J885">
            <v>1.4</v>
          </cell>
          <cell r="K885">
            <v>4.5</v>
          </cell>
          <cell r="L885">
            <v>0.19</v>
          </cell>
          <cell r="M885">
            <v>0</v>
          </cell>
          <cell r="N885">
            <v>2E-3</v>
          </cell>
          <cell r="O885">
            <v>0.2</v>
          </cell>
          <cell r="P885">
            <v>185</v>
          </cell>
          <cell r="Q885">
            <v>0</v>
          </cell>
        </row>
        <row r="886">
          <cell r="B886" t="str">
            <v>Sayur Bobor</v>
          </cell>
          <cell r="E886">
            <v>64.155000000000001</v>
          </cell>
          <cell r="F886">
            <v>3.3779999999999997</v>
          </cell>
          <cell r="G886">
            <v>3.952</v>
          </cell>
          <cell r="H886">
            <v>6.2149999999999999</v>
          </cell>
          <cell r="I886">
            <v>39.072000000000003</v>
          </cell>
          <cell r="J886">
            <v>73.174999999999997</v>
          </cell>
          <cell r="K886">
            <v>27.99</v>
          </cell>
          <cell r="L886">
            <v>1.06</v>
          </cell>
          <cell r="M886">
            <v>4785</v>
          </cell>
          <cell r="N886">
            <v>5.4199999999999998E-2</v>
          </cell>
          <cell r="O886">
            <v>119.825</v>
          </cell>
          <cell r="P886">
            <v>185</v>
          </cell>
          <cell r="Q886">
            <v>0</v>
          </cell>
        </row>
        <row r="899">
          <cell r="B899" t="str">
            <v>ANEKA TAHU&amp;TEMPE</v>
          </cell>
        </row>
        <row r="900">
          <cell r="B900" t="str">
            <v xml:space="preserve"> Tahu goreng</v>
          </cell>
          <cell r="C900" t="str">
            <v>Tahu</v>
          </cell>
          <cell r="D900">
            <v>100</v>
          </cell>
          <cell r="E900">
            <v>68</v>
          </cell>
          <cell r="F900">
            <v>7.8</v>
          </cell>
          <cell r="G900">
            <v>4.5999999999999996</v>
          </cell>
          <cell r="H900">
            <v>1.6</v>
          </cell>
          <cell r="I900">
            <v>84.8</v>
          </cell>
          <cell r="J900">
            <v>124</v>
          </cell>
          <cell r="K900">
            <v>63</v>
          </cell>
          <cell r="L900">
            <v>0.8</v>
          </cell>
          <cell r="M900">
            <v>0</v>
          </cell>
          <cell r="N900">
            <v>0.1</v>
          </cell>
          <cell r="O900">
            <v>0</v>
          </cell>
          <cell r="P900">
            <v>0</v>
          </cell>
          <cell r="Q900">
            <v>0</v>
          </cell>
        </row>
        <row r="901">
          <cell r="C901" t="str">
            <v>Minyak</v>
          </cell>
          <cell r="D901">
            <v>5</v>
          </cell>
          <cell r="E901">
            <v>43.5</v>
          </cell>
          <cell r="F901">
            <v>0.05</v>
          </cell>
          <cell r="G901">
            <v>4.9000000000000004</v>
          </cell>
          <cell r="H901">
            <v>0</v>
          </cell>
          <cell r="I901">
            <v>0.03</v>
          </cell>
          <cell r="J901">
            <v>0.15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</row>
        <row r="902">
          <cell r="B902" t="str">
            <v>Tahu goreng</v>
          </cell>
          <cell r="E902">
            <v>111.5</v>
          </cell>
          <cell r="F902">
            <v>7.85</v>
          </cell>
          <cell r="G902">
            <v>9.5</v>
          </cell>
          <cell r="H902">
            <v>1.6</v>
          </cell>
          <cell r="I902">
            <v>84.83</v>
          </cell>
          <cell r="J902">
            <v>124.15</v>
          </cell>
          <cell r="K902">
            <v>63</v>
          </cell>
          <cell r="L902">
            <v>0.8</v>
          </cell>
          <cell r="M902">
            <v>0</v>
          </cell>
          <cell r="N902">
            <v>0.1</v>
          </cell>
          <cell r="O902">
            <v>0</v>
          </cell>
          <cell r="P902">
            <v>0</v>
          </cell>
          <cell r="Q902">
            <v>0</v>
          </cell>
        </row>
        <row r="903">
          <cell r="B903" t="str">
            <v xml:space="preserve"> Tempe mendoan</v>
          </cell>
          <cell r="C903" t="str">
            <v>Tempe</v>
          </cell>
          <cell r="D903">
            <v>50</v>
          </cell>
          <cell r="E903">
            <v>74.5</v>
          </cell>
          <cell r="F903">
            <v>9.15</v>
          </cell>
          <cell r="G903">
            <v>2</v>
          </cell>
          <cell r="H903">
            <v>6.35</v>
          </cell>
          <cell r="I903">
            <v>32</v>
          </cell>
          <cell r="J903">
            <v>64.5</v>
          </cell>
          <cell r="K903">
            <v>77</v>
          </cell>
          <cell r="L903">
            <v>5</v>
          </cell>
          <cell r="M903">
            <v>25</v>
          </cell>
          <cell r="N903">
            <v>8.5000000000000006E-2</v>
          </cell>
          <cell r="O903">
            <v>0</v>
          </cell>
        </row>
        <row r="904">
          <cell r="C904" t="str">
            <v>Terigu</v>
          </cell>
          <cell r="D904">
            <v>10</v>
          </cell>
          <cell r="E904">
            <v>36.5</v>
          </cell>
          <cell r="F904">
            <v>0.89</v>
          </cell>
          <cell r="G904">
            <v>0.13</v>
          </cell>
          <cell r="H904">
            <v>7.73</v>
          </cell>
          <cell r="I904">
            <v>1.2</v>
          </cell>
          <cell r="J904">
            <v>1.6</v>
          </cell>
          <cell r="K904">
            <v>10.6</v>
          </cell>
          <cell r="L904">
            <v>0.12</v>
          </cell>
          <cell r="M904">
            <v>0</v>
          </cell>
          <cell r="N904">
            <v>1.2E-2</v>
          </cell>
          <cell r="O904">
            <v>0</v>
          </cell>
        </row>
        <row r="905">
          <cell r="C905" t="str">
            <v>Minyak</v>
          </cell>
          <cell r="D905">
            <v>5</v>
          </cell>
          <cell r="E905">
            <v>43.5</v>
          </cell>
          <cell r="F905">
            <v>0.05</v>
          </cell>
          <cell r="G905">
            <v>4.9000000000000004</v>
          </cell>
          <cell r="H905">
            <v>0</v>
          </cell>
          <cell r="I905">
            <v>0.03</v>
          </cell>
          <cell r="J905">
            <v>0.15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</row>
        <row r="906">
          <cell r="B906" t="str">
            <v>Tempe mendoan</v>
          </cell>
          <cell r="E906">
            <v>154.5</v>
          </cell>
          <cell r="F906">
            <v>10.09</v>
          </cell>
          <cell r="G906">
            <v>7.03</v>
          </cell>
          <cell r="H906">
            <v>14.08</v>
          </cell>
          <cell r="I906">
            <v>33.229999999999997</v>
          </cell>
          <cell r="J906">
            <v>66.25</v>
          </cell>
          <cell r="K906">
            <v>87.6</v>
          </cell>
          <cell r="L906">
            <v>5.12</v>
          </cell>
          <cell r="M906">
            <v>25</v>
          </cell>
          <cell r="N906">
            <v>9.7000000000000003E-2</v>
          </cell>
          <cell r="O906">
            <v>0</v>
          </cell>
        </row>
        <row r="907">
          <cell r="B907" t="str">
            <v xml:space="preserve"> Tempe bacem</v>
          </cell>
          <cell r="C907" t="str">
            <v>Tempe</v>
          </cell>
          <cell r="D907">
            <v>50</v>
          </cell>
          <cell r="E907">
            <v>74.5</v>
          </cell>
          <cell r="F907">
            <v>9.15</v>
          </cell>
          <cell r="G907">
            <v>2</v>
          </cell>
          <cell r="H907">
            <v>6.35</v>
          </cell>
          <cell r="I907">
            <v>32</v>
          </cell>
          <cell r="J907">
            <v>64.5</v>
          </cell>
          <cell r="K907">
            <v>77</v>
          </cell>
          <cell r="L907">
            <v>5</v>
          </cell>
          <cell r="M907">
            <v>25</v>
          </cell>
          <cell r="N907">
            <v>8.5000000000000006E-2</v>
          </cell>
          <cell r="O907">
            <v>0</v>
          </cell>
        </row>
        <row r="908">
          <cell r="C908" t="str">
            <v>Gula merah</v>
          </cell>
          <cell r="D908">
            <v>10</v>
          </cell>
          <cell r="E908">
            <v>36.799999999999997</v>
          </cell>
          <cell r="F908">
            <v>0</v>
          </cell>
          <cell r="G908">
            <v>0</v>
          </cell>
          <cell r="H908">
            <v>9.5</v>
          </cell>
          <cell r="I908">
            <v>0.9</v>
          </cell>
          <cell r="J908">
            <v>7.5</v>
          </cell>
          <cell r="K908">
            <v>3.5</v>
          </cell>
          <cell r="L908">
            <v>0.3</v>
          </cell>
          <cell r="M908">
            <v>0</v>
          </cell>
          <cell r="N908">
            <v>0</v>
          </cell>
          <cell r="O908">
            <v>0</v>
          </cell>
        </row>
        <row r="909">
          <cell r="B909" t="str">
            <v>Tempe bacem</v>
          </cell>
          <cell r="E909">
            <v>111.3</v>
          </cell>
          <cell r="F909">
            <v>9.15</v>
          </cell>
          <cell r="G909">
            <v>2</v>
          </cell>
          <cell r="H909">
            <v>15.85</v>
          </cell>
          <cell r="I909">
            <v>32.9</v>
          </cell>
          <cell r="J909">
            <v>72</v>
          </cell>
          <cell r="K909">
            <v>80.5</v>
          </cell>
          <cell r="L909">
            <v>5.3</v>
          </cell>
          <cell r="M909">
            <v>25</v>
          </cell>
          <cell r="N909">
            <v>8.5000000000000006E-2</v>
          </cell>
          <cell r="O909">
            <v>0</v>
          </cell>
          <cell r="P909">
            <v>0</v>
          </cell>
          <cell r="Q909">
            <v>0</v>
          </cell>
        </row>
        <row r="910">
          <cell r="B910" t="str">
            <v xml:space="preserve"> Tempe goreng</v>
          </cell>
          <cell r="C910" t="str">
            <v>Tempe</v>
          </cell>
          <cell r="D910">
            <v>50</v>
          </cell>
          <cell r="E910">
            <v>74.5</v>
          </cell>
          <cell r="F910">
            <v>9.15</v>
          </cell>
          <cell r="G910">
            <v>2</v>
          </cell>
          <cell r="H910">
            <v>6.35</v>
          </cell>
          <cell r="I910">
            <v>32</v>
          </cell>
          <cell r="J910">
            <v>64.5</v>
          </cell>
          <cell r="K910">
            <v>77</v>
          </cell>
          <cell r="L910">
            <v>5</v>
          </cell>
          <cell r="M910">
            <v>25</v>
          </cell>
          <cell r="N910">
            <v>8.5000000000000006E-2</v>
          </cell>
          <cell r="O910">
            <v>0</v>
          </cell>
        </row>
        <row r="911">
          <cell r="C911" t="str">
            <v>Minyak</v>
          </cell>
          <cell r="D911">
            <v>5</v>
          </cell>
          <cell r="E911">
            <v>43.5</v>
          </cell>
          <cell r="F911">
            <v>0.05</v>
          </cell>
          <cell r="G911">
            <v>4.9000000000000004</v>
          </cell>
          <cell r="H911">
            <v>0</v>
          </cell>
          <cell r="I911">
            <v>0.03</v>
          </cell>
          <cell r="J911">
            <v>0.15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</row>
        <row r="912">
          <cell r="B912" t="str">
            <v>Tempe goreng</v>
          </cell>
          <cell r="E912">
            <v>118</v>
          </cell>
          <cell r="F912">
            <v>9.2000000000000011</v>
          </cell>
          <cell r="G912">
            <v>6.9</v>
          </cell>
          <cell r="H912">
            <v>6.35</v>
          </cell>
          <cell r="I912">
            <v>32.03</v>
          </cell>
          <cell r="J912">
            <v>64.650000000000006</v>
          </cell>
          <cell r="K912">
            <v>77</v>
          </cell>
          <cell r="L912">
            <v>5</v>
          </cell>
          <cell r="M912">
            <v>25</v>
          </cell>
          <cell r="N912">
            <v>8.5000000000000006E-2</v>
          </cell>
          <cell r="O912">
            <v>0</v>
          </cell>
          <cell r="P912">
            <v>0</v>
          </cell>
          <cell r="Q912">
            <v>0</v>
          </cell>
        </row>
        <row r="913">
          <cell r="B913" t="str">
            <v xml:space="preserve"> Semur tahu</v>
          </cell>
          <cell r="C913" t="str">
            <v>Tahu</v>
          </cell>
          <cell r="D913">
            <v>50</v>
          </cell>
          <cell r="E913">
            <v>34</v>
          </cell>
          <cell r="F913">
            <v>3.9</v>
          </cell>
          <cell r="G913">
            <v>2.2999999999999998</v>
          </cell>
          <cell r="H913">
            <v>0.8</v>
          </cell>
          <cell r="I913">
            <v>42.4</v>
          </cell>
          <cell r="J913">
            <v>62</v>
          </cell>
          <cell r="K913">
            <v>31.5</v>
          </cell>
          <cell r="L913">
            <v>0.4</v>
          </cell>
          <cell r="M913">
            <v>0</v>
          </cell>
          <cell r="N913">
            <v>0.03</v>
          </cell>
          <cell r="O913">
            <v>0</v>
          </cell>
        </row>
        <row r="914">
          <cell r="C914" t="str">
            <v>Kecap</v>
          </cell>
          <cell r="D914">
            <v>10</v>
          </cell>
          <cell r="E914">
            <v>4.5999999999999996</v>
          </cell>
          <cell r="F914">
            <v>0.56999999999999995</v>
          </cell>
          <cell r="G914">
            <v>0.13</v>
          </cell>
          <cell r="H914">
            <v>0.9</v>
          </cell>
          <cell r="I914">
            <v>6.3</v>
          </cell>
          <cell r="J914">
            <v>12.3</v>
          </cell>
          <cell r="K914">
            <v>9.6</v>
          </cell>
          <cell r="L914">
            <v>0.56999999999999995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</row>
        <row r="915">
          <cell r="C915" t="str">
            <v>Minyak</v>
          </cell>
          <cell r="D915">
            <v>5</v>
          </cell>
          <cell r="E915">
            <v>43.5</v>
          </cell>
          <cell r="F915">
            <v>0.05</v>
          </cell>
          <cell r="G915">
            <v>4.9000000000000004</v>
          </cell>
          <cell r="H915">
            <v>0</v>
          </cell>
          <cell r="I915">
            <v>0.03</v>
          </cell>
          <cell r="J915">
            <v>0.15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</row>
        <row r="916">
          <cell r="B916" t="str">
            <v>Semur tahu</v>
          </cell>
          <cell r="E916">
            <v>82.1</v>
          </cell>
          <cell r="F916">
            <v>4.5199999999999996</v>
          </cell>
          <cell r="G916">
            <v>7.33</v>
          </cell>
          <cell r="H916">
            <v>1.7000000000000002</v>
          </cell>
          <cell r="I916">
            <v>48.73</v>
          </cell>
          <cell r="J916">
            <v>74.45</v>
          </cell>
          <cell r="K916">
            <v>41.1</v>
          </cell>
          <cell r="L916">
            <v>0.97</v>
          </cell>
          <cell r="M916">
            <v>0</v>
          </cell>
          <cell r="N916">
            <v>0.03</v>
          </cell>
          <cell r="O916">
            <v>0</v>
          </cell>
          <cell r="P916">
            <v>0</v>
          </cell>
          <cell r="Q916">
            <v>0</v>
          </cell>
        </row>
        <row r="917">
          <cell r="B917" t="str">
            <v xml:space="preserve"> Sambal goreng tempe</v>
          </cell>
          <cell r="C917" t="str">
            <v>Tempe</v>
          </cell>
          <cell r="D917">
            <v>50</v>
          </cell>
          <cell r="E917">
            <v>74.5</v>
          </cell>
          <cell r="F917">
            <v>9.15</v>
          </cell>
          <cell r="G917">
            <v>2</v>
          </cell>
          <cell r="H917">
            <v>6.35</v>
          </cell>
          <cell r="I917">
            <v>32</v>
          </cell>
          <cell r="J917">
            <v>64.5</v>
          </cell>
          <cell r="K917">
            <v>77</v>
          </cell>
          <cell r="L917">
            <v>5</v>
          </cell>
          <cell r="M917">
            <v>25</v>
          </cell>
          <cell r="N917">
            <v>8.5000000000000006E-2</v>
          </cell>
          <cell r="O917">
            <v>0</v>
          </cell>
          <cell r="P917">
            <v>0</v>
          </cell>
          <cell r="Q917">
            <v>0</v>
          </cell>
        </row>
        <row r="918">
          <cell r="C918" t="str">
            <v>Minyak</v>
          </cell>
          <cell r="D918">
            <v>5</v>
          </cell>
          <cell r="E918">
            <v>43.5</v>
          </cell>
          <cell r="F918">
            <v>0.05</v>
          </cell>
          <cell r="G918">
            <v>4.9000000000000004</v>
          </cell>
          <cell r="H918">
            <v>0</v>
          </cell>
          <cell r="I918">
            <v>0.03</v>
          </cell>
          <cell r="J918">
            <v>0.15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C919" t="str">
            <v>Kentang</v>
          </cell>
          <cell r="D919">
            <v>50</v>
          </cell>
          <cell r="E919">
            <v>35.274999999999999</v>
          </cell>
          <cell r="F919">
            <v>0.70550000000000002</v>
          </cell>
          <cell r="G919">
            <v>4.2500000000000003E-2</v>
          </cell>
          <cell r="H919">
            <v>8.1174999999999997</v>
          </cell>
          <cell r="I919">
            <v>33.064999999999998</v>
          </cell>
          <cell r="J919">
            <v>4.6749999999999998</v>
          </cell>
          <cell r="K919">
            <v>23.8</v>
          </cell>
          <cell r="L919">
            <v>0.29749999999999999</v>
          </cell>
          <cell r="M919">
            <v>0</v>
          </cell>
          <cell r="N919">
            <v>4.675E-2</v>
          </cell>
          <cell r="O919">
            <v>7.2249999999999996</v>
          </cell>
          <cell r="P919">
            <v>0</v>
          </cell>
          <cell r="Q919">
            <v>0</v>
          </cell>
        </row>
        <row r="920">
          <cell r="E920">
            <v>153.27500000000001</v>
          </cell>
          <cell r="F920">
            <v>9.9055000000000017</v>
          </cell>
          <cell r="G920">
            <v>6.9425000000000008</v>
          </cell>
          <cell r="H920">
            <v>14.467499999999999</v>
          </cell>
          <cell r="I920">
            <v>65.094999999999999</v>
          </cell>
          <cell r="J920">
            <v>69.325000000000003</v>
          </cell>
          <cell r="K920">
            <v>100.8</v>
          </cell>
          <cell r="L920">
            <v>5.2975000000000003</v>
          </cell>
          <cell r="M920">
            <v>25</v>
          </cell>
          <cell r="N920">
            <v>0.13175000000000001</v>
          </cell>
          <cell r="O920">
            <v>7.2249999999999996</v>
          </cell>
          <cell r="P920">
            <v>0</v>
          </cell>
          <cell r="Q920">
            <v>0</v>
          </cell>
        </row>
        <row r="921">
          <cell r="B921" t="str">
            <v xml:space="preserve"> Sambal gr tempe tahu</v>
          </cell>
          <cell r="C921" t="str">
            <v>Tempe</v>
          </cell>
          <cell r="D921">
            <v>50</v>
          </cell>
          <cell r="E921">
            <v>74.5</v>
          </cell>
          <cell r="F921">
            <v>9.15</v>
          </cell>
          <cell r="G921">
            <v>2</v>
          </cell>
          <cell r="H921">
            <v>6.35</v>
          </cell>
          <cell r="I921">
            <v>32</v>
          </cell>
          <cell r="J921">
            <v>64.5</v>
          </cell>
          <cell r="K921">
            <v>77</v>
          </cell>
          <cell r="L921">
            <v>5</v>
          </cell>
          <cell r="M921">
            <v>25</v>
          </cell>
          <cell r="N921">
            <v>8.5000000000000006E-2</v>
          </cell>
          <cell r="O921">
            <v>0</v>
          </cell>
          <cell r="P921">
            <v>0</v>
          </cell>
          <cell r="Q921">
            <v>0</v>
          </cell>
        </row>
        <row r="922">
          <cell r="C922" t="str">
            <v>Minyak</v>
          </cell>
          <cell r="D922">
            <v>5</v>
          </cell>
          <cell r="E922">
            <v>43.5</v>
          </cell>
          <cell r="F922">
            <v>0.05</v>
          </cell>
          <cell r="G922">
            <v>4.9000000000000004</v>
          </cell>
          <cell r="H922">
            <v>0</v>
          </cell>
          <cell r="I922">
            <v>0.03</v>
          </cell>
          <cell r="J922">
            <v>0.15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C923" t="str">
            <v>Kecap</v>
          </cell>
          <cell r="D923">
            <v>10</v>
          </cell>
          <cell r="E923">
            <v>4.5999999999999996</v>
          </cell>
          <cell r="F923">
            <v>0.56999999999999995</v>
          </cell>
          <cell r="G923">
            <v>0.13</v>
          </cell>
          <cell r="H923">
            <v>0.9</v>
          </cell>
          <cell r="I923">
            <v>6.3</v>
          </cell>
          <cell r="J923">
            <v>12.3</v>
          </cell>
          <cell r="K923">
            <v>9.6</v>
          </cell>
          <cell r="L923">
            <v>0.56999999999999995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C924" t="str">
            <v>Tahu</v>
          </cell>
          <cell r="D924">
            <v>50</v>
          </cell>
          <cell r="E924">
            <v>34</v>
          </cell>
          <cell r="F924">
            <v>3.9</v>
          </cell>
          <cell r="G924">
            <v>2.2999999999999998</v>
          </cell>
          <cell r="H924">
            <v>0.8</v>
          </cell>
          <cell r="I924">
            <v>42.4</v>
          </cell>
          <cell r="J924">
            <v>62</v>
          </cell>
          <cell r="K924">
            <v>31.5</v>
          </cell>
          <cell r="L924">
            <v>0.4</v>
          </cell>
          <cell r="M924">
            <v>0</v>
          </cell>
          <cell r="N924">
            <v>0.03</v>
          </cell>
          <cell r="O924">
            <v>0</v>
          </cell>
        </row>
        <row r="925">
          <cell r="B925" t="str">
            <v>Sambal gr tempe tahu</v>
          </cell>
          <cell r="E925">
            <v>156.6</v>
          </cell>
          <cell r="F925">
            <v>13.670000000000002</v>
          </cell>
          <cell r="G925">
            <v>9.33</v>
          </cell>
          <cell r="H925">
            <v>8.0500000000000007</v>
          </cell>
          <cell r="I925">
            <v>80.72999999999999</v>
          </cell>
          <cell r="J925">
            <v>138.94999999999999</v>
          </cell>
          <cell r="K925">
            <v>118.1</v>
          </cell>
          <cell r="L925">
            <v>5.9700000000000006</v>
          </cell>
          <cell r="M925">
            <v>25</v>
          </cell>
          <cell r="N925">
            <v>0.115</v>
          </cell>
          <cell r="O925">
            <v>0</v>
          </cell>
          <cell r="P925">
            <v>0</v>
          </cell>
          <cell r="Q925">
            <v>0</v>
          </cell>
        </row>
        <row r="926">
          <cell r="B926" t="str">
            <v xml:space="preserve"> Tahu BBQ sauce</v>
          </cell>
          <cell r="C926" t="str">
            <v>Tahu</v>
          </cell>
          <cell r="D926">
            <v>50</v>
          </cell>
          <cell r="E926">
            <v>34</v>
          </cell>
          <cell r="F926">
            <v>3.9</v>
          </cell>
          <cell r="G926">
            <v>2.2999999999999998</v>
          </cell>
          <cell r="H926">
            <v>0.8</v>
          </cell>
          <cell r="I926">
            <v>42.4</v>
          </cell>
          <cell r="J926">
            <v>62</v>
          </cell>
          <cell r="K926">
            <v>31.5</v>
          </cell>
          <cell r="L926">
            <v>0.4</v>
          </cell>
          <cell r="M926">
            <v>0</v>
          </cell>
          <cell r="N926">
            <v>0.03</v>
          </cell>
          <cell r="O926">
            <v>0</v>
          </cell>
        </row>
        <row r="927">
          <cell r="C927" t="str">
            <v>Kecap</v>
          </cell>
          <cell r="D927">
            <v>10</v>
          </cell>
          <cell r="E927">
            <v>4.5999999999999996</v>
          </cell>
          <cell r="F927">
            <v>0.56999999999999995</v>
          </cell>
          <cell r="G927">
            <v>0.13</v>
          </cell>
          <cell r="H927">
            <v>0.9</v>
          </cell>
          <cell r="I927">
            <v>6.3</v>
          </cell>
          <cell r="J927">
            <v>12.3</v>
          </cell>
          <cell r="K927">
            <v>9.6</v>
          </cell>
          <cell r="L927">
            <v>0.56999999999999995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B928" t="str">
            <v>Tahu BBQ saos</v>
          </cell>
          <cell r="E928">
            <v>38.6</v>
          </cell>
          <cell r="F928">
            <v>4.47</v>
          </cell>
          <cell r="G928">
            <v>2.4299999999999997</v>
          </cell>
          <cell r="H928">
            <v>1.7000000000000002</v>
          </cell>
          <cell r="I928">
            <v>48.699999999999996</v>
          </cell>
          <cell r="J928">
            <v>74.3</v>
          </cell>
          <cell r="K928">
            <v>41.1</v>
          </cell>
          <cell r="L928">
            <v>0.97</v>
          </cell>
          <cell r="M928">
            <v>0</v>
          </cell>
          <cell r="N928">
            <v>0.03</v>
          </cell>
          <cell r="O928">
            <v>0</v>
          </cell>
          <cell r="P928">
            <v>0</v>
          </cell>
          <cell r="Q928">
            <v>0</v>
          </cell>
        </row>
        <row r="929">
          <cell r="B929" t="str">
            <v xml:space="preserve"> Samgor campur</v>
          </cell>
          <cell r="C929" t="str">
            <v>Kentang</v>
          </cell>
          <cell r="D929">
            <v>50</v>
          </cell>
          <cell r="E929">
            <v>35.200000000000003</v>
          </cell>
          <cell r="F929">
            <v>0.7</v>
          </cell>
          <cell r="G929">
            <v>0.04</v>
          </cell>
          <cell r="H929">
            <v>8.1</v>
          </cell>
          <cell r="I929">
            <v>33.06</v>
          </cell>
          <cell r="J929">
            <v>4.66</v>
          </cell>
          <cell r="K929">
            <v>23.8</v>
          </cell>
          <cell r="L929">
            <v>0.3</v>
          </cell>
          <cell r="M929">
            <v>0</v>
          </cell>
          <cell r="N929">
            <v>0.04</v>
          </cell>
          <cell r="O929">
            <v>7.22</v>
          </cell>
          <cell r="P929">
            <v>0</v>
          </cell>
          <cell r="Q929">
            <v>0</v>
          </cell>
        </row>
        <row r="930">
          <cell r="C930" t="str">
            <v>Minyak</v>
          </cell>
          <cell r="D930">
            <v>5</v>
          </cell>
          <cell r="E930">
            <v>43.5</v>
          </cell>
          <cell r="F930">
            <v>0.05</v>
          </cell>
          <cell r="G930">
            <v>4.9000000000000004</v>
          </cell>
          <cell r="H930">
            <v>0</v>
          </cell>
          <cell r="I930">
            <v>0.03</v>
          </cell>
          <cell r="J930">
            <v>0.15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</row>
        <row r="931">
          <cell r="C931" t="str">
            <v>Tempe</v>
          </cell>
          <cell r="D931">
            <v>50</v>
          </cell>
          <cell r="E931">
            <v>74.5</v>
          </cell>
          <cell r="F931">
            <v>9.15</v>
          </cell>
          <cell r="G931">
            <v>2</v>
          </cell>
          <cell r="H931">
            <v>6.35</v>
          </cell>
          <cell r="I931">
            <v>32</v>
          </cell>
          <cell r="J931">
            <v>64.5</v>
          </cell>
          <cell r="K931">
            <v>77</v>
          </cell>
          <cell r="L931">
            <v>5</v>
          </cell>
          <cell r="M931">
            <v>25</v>
          </cell>
          <cell r="N931">
            <v>8.5000000000000006E-2</v>
          </cell>
          <cell r="O931">
            <v>0</v>
          </cell>
        </row>
        <row r="932">
          <cell r="B932" t="str">
            <v>Sambal Goreng Campur/kentang</v>
          </cell>
          <cell r="E932">
            <v>153.19999999999999</v>
          </cell>
          <cell r="F932">
            <v>9.9</v>
          </cell>
          <cell r="G932">
            <v>6.94</v>
          </cell>
          <cell r="H932">
            <v>14.45</v>
          </cell>
          <cell r="I932">
            <v>65.09</v>
          </cell>
          <cell r="J932">
            <v>69.31</v>
          </cell>
          <cell r="K932">
            <v>100.8</v>
          </cell>
          <cell r="L932">
            <v>5.3</v>
          </cell>
          <cell r="M932">
            <v>25</v>
          </cell>
          <cell r="N932">
            <v>0.125</v>
          </cell>
          <cell r="O932">
            <v>7.22</v>
          </cell>
          <cell r="P932">
            <v>0</v>
          </cell>
          <cell r="Q932">
            <v>0</v>
          </cell>
        </row>
        <row r="933">
          <cell r="B933" t="str">
            <v xml:space="preserve"> Perkedel kentang</v>
          </cell>
          <cell r="C933" t="str">
            <v>Kentang</v>
          </cell>
          <cell r="D933">
            <v>50</v>
          </cell>
          <cell r="E933">
            <v>35.274999999999999</v>
          </cell>
          <cell r="F933">
            <v>0.70550000000000002</v>
          </cell>
          <cell r="G933">
            <v>4.2500000000000003E-2</v>
          </cell>
          <cell r="H933">
            <v>8.1174999999999997</v>
          </cell>
          <cell r="I933">
            <v>33.064999999999998</v>
          </cell>
          <cell r="J933">
            <v>4.6749999999999998</v>
          </cell>
          <cell r="K933">
            <v>23.8</v>
          </cell>
          <cell r="L933">
            <v>0.29749999999999999</v>
          </cell>
          <cell r="M933">
            <v>0</v>
          </cell>
          <cell r="N933">
            <v>4.675E-2</v>
          </cell>
          <cell r="O933">
            <v>7.2249999999999996</v>
          </cell>
          <cell r="P933">
            <v>0</v>
          </cell>
          <cell r="Q933">
            <v>0</v>
          </cell>
        </row>
        <row r="934">
          <cell r="B934" t="str">
            <v xml:space="preserve"> </v>
          </cell>
          <cell r="C934" t="str">
            <v>Minyak</v>
          </cell>
          <cell r="D934">
            <v>5</v>
          </cell>
          <cell r="E934">
            <v>43.5</v>
          </cell>
          <cell r="F934">
            <v>0.05</v>
          </cell>
          <cell r="G934">
            <v>4.9000000000000004</v>
          </cell>
          <cell r="H934">
            <v>0</v>
          </cell>
          <cell r="I934">
            <v>0.03</v>
          </cell>
          <cell r="J934">
            <v>0.15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</row>
        <row r="935">
          <cell r="C935" t="str">
            <v>Telur</v>
          </cell>
          <cell r="D935">
            <v>5</v>
          </cell>
          <cell r="E935">
            <v>7.29</v>
          </cell>
          <cell r="F935">
            <v>0.57600000000000007</v>
          </cell>
          <cell r="G935">
            <v>0.51749999999999996</v>
          </cell>
          <cell r="H935">
            <v>3.15E-2</v>
          </cell>
          <cell r="I935">
            <v>3.33</v>
          </cell>
          <cell r="J935">
            <v>2.4300000000000002</v>
          </cell>
          <cell r="K935">
            <v>8.1</v>
          </cell>
          <cell r="L935">
            <v>0.12150000000000001</v>
          </cell>
          <cell r="M935">
            <v>405</v>
          </cell>
          <cell r="N935">
            <v>4.5000000000000005E-3</v>
          </cell>
          <cell r="O935">
            <v>0</v>
          </cell>
          <cell r="P935">
            <v>225</v>
          </cell>
          <cell r="Q935">
            <v>0</v>
          </cell>
        </row>
        <row r="936">
          <cell r="B936" t="str">
            <v>Perkedel</v>
          </cell>
          <cell r="E936">
            <v>86.064999999999998</v>
          </cell>
          <cell r="F936">
            <v>1.3315000000000001</v>
          </cell>
          <cell r="G936">
            <v>5.46</v>
          </cell>
          <cell r="H936">
            <v>8.1489999999999991</v>
          </cell>
          <cell r="I936">
            <v>36.424999999999997</v>
          </cell>
          <cell r="J936">
            <v>7.2549999999999999</v>
          </cell>
          <cell r="K936">
            <v>31.9</v>
          </cell>
          <cell r="L936">
            <v>0.41899999999999998</v>
          </cell>
          <cell r="M936">
            <v>405</v>
          </cell>
          <cell r="N936">
            <v>5.1249999999999997E-2</v>
          </cell>
          <cell r="O936">
            <v>7.2249999999999996</v>
          </cell>
          <cell r="P936">
            <v>225</v>
          </cell>
          <cell r="Q936">
            <v>0</v>
          </cell>
        </row>
        <row r="937">
          <cell r="B937" t="str">
            <v xml:space="preserve"> Tahu BB petis</v>
          </cell>
          <cell r="C937" t="str">
            <v>Tahu</v>
          </cell>
          <cell r="D937">
            <v>100</v>
          </cell>
          <cell r="E937">
            <v>68</v>
          </cell>
          <cell r="F937">
            <v>7.8</v>
          </cell>
          <cell r="G937">
            <v>4.5999999999999996</v>
          </cell>
          <cell r="H937">
            <v>1.6</v>
          </cell>
          <cell r="I937">
            <v>84.8</v>
          </cell>
          <cell r="J937">
            <v>124</v>
          </cell>
          <cell r="K937">
            <v>63</v>
          </cell>
          <cell r="L937">
            <v>0.8</v>
          </cell>
          <cell r="M937">
            <v>0</v>
          </cell>
          <cell r="N937">
            <v>0.1</v>
          </cell>
          <cell r="O937">
            <v>0</v>
          </cell>
          <cell r="P937">
            <v>0</v>
          </cell>
          <cell r="Q937">
            <v>0</v>
          </cell>
        </row>
        <row r="938">
          <cell r="C938" t="str">
            <v>Minyak</v>
          </cell>
          <cell r="D938">
            <v>5</v>
          </cell>
          <cell r="E938">
            <v>43.5</v>
          </cell>
          <cell r="F938">
            <v>0.05</v>
          </cell>
          <cell r="G938">
            <v>4.9000000000000004</v>
          </cell>
          <cell r="H938">
            <v>0</v>
          </cell>
          <cell r="I938">
            <v>0.03</v>
          </cell>
          <cell r="J938">
            <v>0.15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</row>
        <row r="939">
          <cell r="C939" t="str">
            <v>Petis</v>
          </cell>
          <cell r="D939">
            <v>10</v>
          </cell>
          <cell r="E939">
            <v>22</v>
          </cell>
          <cell r="F939">
            <v>1.5</v>
          </cell>
          <cell r="G939">
            <v>0.01</v>
          </cell>
          <cell r="H939">
            <v>4</v>
          </cell>
          <cell r="I939">
            <v>3.9</v>
          </cell>
          <cell r="J939">
            <v>3.7</v>
          </cell>
          <cell r="K939">
            <v>3.6</v>
          </cell>
          <cell r="L939">
            <v>0.28000000000000003</v>
          </cell>
          <cell r="M939">
            <v>0</v>
          </cell>
          <cell r="N939">
            <v>0</v>
          </cell>
          <cell r="O939">
            <v>0</v>
          </cell>
        </row>
        <row r="940">
          <cell r="B940" t="str">
            <v>Tahu Petis</v>
          </cell>
          <cell r="E940">
            <v>133.5</v>
          </cell>
          <cell r="F940">
            <v>9.35</v>
          </cell>
          <cell r="G940">
            <v>9.51</v>
          </cell>
          <cell r="H940">
            <v>5.6</v>
          </cell>
          <cell r="I940">
            <v>88.73</v>
          </cell>
          <cell r="J940">
            <v>127.85</v>
          </cell>
          <cell r="K940">
            <v>66.599999999999994</v>
          </cell>
          <cell r="L940">
            <v>1.08</v>
          </cell>
          <cell r="M940">
            <v>0</v>
          </cell>
          <cell r="N940">
            <v>0.1</v>
          </cell>
          <cell r="O940">
            <v>0</v>
          </cell>
          <cell r="P940">
            <v>0</v>
          </cell>
          <cell r="Q940">
            <v>0</v>
          </cell>
        </row>
        <row r="941">
          <cell r="B941" t="str">
            <v xml:space="preserve"> Tempe Gr Tepung</v>
          </cell>
          <cell r="C941" t="str">
            <v>Tempe</v>
          </cell>
          <cell r="D941">
            <v>50</v>
          </cell>
          <cell r="E941">
            <v>74.5</v>
          </cell>
          <cell r="F941">
            <v>9.15</v>
          </cell>
          <cell r="G941">
            <v>2</v>
          </cell>
          <cell r="H941">
            <v>6.35</v>
          </cell>
          <cell r="I941">
            <v>32</v>
          </cell>
          <cell r="J941">
            <v>64.5</v>
          </cell>
          <cell r="K941">
            <v>77</v>
          </cell>
          <cell r="L941">
            <v>5</v>
          </cell>
          <cell r="M941">
            <v>25</v>
          </cell>
          <cell r="N941">
            <v>8.5000000000000006E-2</v>
          </cell>
          <cell r="O941">
            <v>0</v>
          </cell>
          <cell r="P941">
            <v>0</v>
          </cell>
          <cell r="Q941">
            <v>0</v>
          </cell>
        </row>
        <row r="942">
          <cell r="C942" t="str">
            <v>Minyak</v>
          </cell>
          <cell r="D942">
            <v>5</v>
          </cell>
          <cell r="E942">
            <v>43.5</v>
          </cell>
          <cell r="F942">
            <v>0.05</v>
          </cell>
          <cell r="G942">
            <v>4.9000000000000004</v>
          </cell>
          <cell r="H942">
            <v>0</v>
          </cell>
          <cell r="I942">
            <v>0.03</v>
          </cell>
          <cell r="J942">
            <v>0.15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</row>
        <row r="943">
          <cell r="C943" t="str">
            <v>Tepung</v>
          </cell>
          <cell r="D943">
            <v>10</v>
          </cell>
          <cell r="E943">
            <v>36.5</v>
          </cell>
          <cell r="F943">
            <v>0.89</v>
          </cell>
          <cell r="G943">
            <v>0.13</v>
          </cell>
          <cell r="H943">
            <v>7.73</v>
          </cell>
          <cell r="I943">
            <v>1.2</v>
          </cell>
          <cell r="J943">
            <v>1.6</v>
          </cell>
          <cell r="K943">
            <v>10.6</v>
          </cell>
          <cell r="L943">
            <v>0.12</v>
          </cell>
          <cell r="M943">
            <v>0</v>
          </cell>
          <cell r="N943">
            <v>1.2E-2</v>
          </cell>
          <cell r="O943">
            <v>0</v>
          </cell>
        </row>
        <row r="944">
          <cell r="B944" t="str">
            <v>Tempe Gr Tepung</v>
          </cell>
          <cell r="E944">
            <v>154.5</v>
          </cell>
          <cell r="F944">
            <v>10.09</v>
          </cell>
          <cell r="G944">
            <v>7.03</v>
          </cell>
          <cell r="H944">
            <v>14.08</v>
          </cell>
          <cell r="I944">
            <v>33.229999999999997</v>
          </cell>
          <cell r="J944">
            <v>66.25</v>
          </cell>
          <cell r="K944">
            <v>87.6</v>
          </cell>
          <cell r="L944">
            <v>5.12</v>
          </cell>
          <cell r="M944">
            <v>25</v>
          </cell>
          <cell r="N944">
            <v>0.1</v>
          </cell>
          <cell r="O944">
            <v>0</v>
          </cell>
          <cell r="P944">
            <v>0</v>
          </cell>
          <cell r="Q944">
            <v>0</v>
          </cell>
        </row>
        <row r="945">
          <cell r="B945" t="str">
            <v xml:space="preserve"> Rempeyek kacang</v>
          </cell>
          <cell r="C945" t="str">
            <v>Kacang tanah</v>
          </cell>
          <cell r="D945">
            <v>25</v>
          </cell>
          <cell r="E945">
            <v>113</v>
          </cell>
          <cell r="F945">
            <v>6.33</v>
          </cell>
          <cell r="G945">
            <v>10.7</v>
          </cell>
          <cell r="H945">
            <v>2.58</v>
          </cell>
          <cell r="I945">
            <v>1</v>
          </cell>
          <cell r="J945">
            <v>14.5</v>
          </cell>
          <cell r="K945">
            <v>83.75</v>
          </cell>
          <cell r="L945">
            <v>0.33</v>
          </cell>
          <cell r="M945">
            <v>0</v>
          </cell>
          <cell r="N945">
            <v>0.08</v>
          </cell>
          <cell r="O945">
            <v>0.75</v>
          </cell>
        </row>
        <row r="946">
          <cell r="C946" t="str">
            <v>Tepung</v>
          </cell>
          <cell r="D946">
            <v>10</v>
          </cell>
          <cell r="E946">
            <v>36.4</v>
          </cell>
          <cell r="F946">
            <v>0.7</v>
          </cell>
          <cell r="G946">
            <v>0.05</v>
          </cell>
          <cell r="H946">
            <v>8</v>
          </cell>
          <cell r="I946">
            <v>1.2</v>
          </cell>
          <cell r="J946">
            <v>0.5</v>
          </cell>
          <cell r="K946">
            <v>14</v>
          </cell>
          <cell r="L946">
            <v>0.08</v>
          </cell>
          <cell r="M946">
            <v>0</v>
          </cell>
          <cell r="N946">
            <v>1.2E-2</v>
          </cell>
          <cell r="O946">
            <v>0</v>
          </cell>
        </row>
        <row r="947">
          <cell r="C947" t="str">
            <v>Minyak</v>
          </cell>
          <cell r="D947">
            <v>5</v>
          </cell>
          <cell r="E947">
            <v>43.5</v>
          </cell>
          <cell r="F947">
            <v>0.05</v>
          </cell>
          <cell r="G947">
            <v>4.9000000000000004</v>
          </cell>
          <cell r="H947">
            <v>0</v>
          </cell>
          <cell r="I947">
            <v>0.03</v>
          </cell>
          <cell r="J947">
            <v>0.15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</row>
        <row r="948">
          <cell r="B948" t="str">
            <v>Rempeyek kacang</v>
          </cell>
          <cell r="E948">
            <v>192.9</v>
          </cell>
          <cell r="F948">
            <v>7.08</v>
          </cell>
          <cell r="G948">
            <v>15.65</v>
          </cell>
          <cell r="H948">
            <v>10.58</v>
          </cell>
          <cell r="I948">
            <v>2.23</v>
          </cell>
          <cell r="J948">
            <v>15.15</v>
          </cell>
          <cell r="K948">
            <v>97.75</v>
          </cell>
          <cell r="L948">
            <v>0.41</v>
          </cell>
          <cell r="M948">
            <v>0</v>
          </cell>
          <cell r="N948">
            <v>9.1999999999999998E-2</v>
          </cell>
          <cell r="O948">
            <v>0.75</v>
          </cell>
        </row>
        <row r="949">
          <cell r="B949" t="str">
            <v xml:space="preserve"> Tahu BB Kecap</v>
          </cell>
          <cell r="C949" t="str">
            <v>Tahu</v>
          </cell>
          <cell r="D949">
            <v>100</v>
          </cell>
          <cell r="E949">
            <v>68</v>
          </cell>
          <cell r="F949">
            <v>7.8</v>
          </cell>
          <cell r="G949">
            <v>4.5999999999999996</v>
          </cell>
          <cell r="H949">
            <v>1.6</v>
          </cell>
          <cell r="I949">
            <v>84.8</v>
          </cell>
          <cell r="J949">
            <v>124</v>
          </cell>
          <cell r="K949">
            <v>63</v>
          </cell>
          <cell r="L949">
            <v>0.8</v>
          </cell>
          <cell r="M949">
            <v>0</v>
          </cell>
          <cell r="N949">
            <v>0.1</v>
          </cell>
          <cell r="O949">
            <v>0</v>
          </cell>
          <cell r="P949">
            <v>0</v>
          </cell>
          <cell r="Q949">
            <v>0</v>
          </cell>
        </row>
        <row r="950">
          <cell r="C950" t="str">
            <v>Kecap</v>
          </cell>
          <cell r="D950">
            <v>10</v>
          </cell>
          <cell r="E950">
            <v>4.5999999999999996</v>
          </cell>
          <cell r="F950">
            <v>0.56999999999999995</v>
          </cell>
          <cell r="G950">
            <v>0.13</v>
          </cell>
          <cell r="H950">
            <v>0.9</v>
          </cell>
          <cell r="I950">
            <v>6.3</v>
          </cell>
          <cell r="J950">
            <v>12.3</v>
          </cell>
          <cell r="K950">
            <v>9.6</v>
          </cell>
          <cell r="L950">
            <v>0.56999999999999995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</row>
        <row r="951">
          <cell r="C951" t="str">
            <v>Minyak</v>
          </cell>
          <cell r="D951">
            <v>5</v>
          </cell>
          <cell r="E951">
            <v>43.5</v>
          </cell>
          <cell r="F951">
            <v>0.05</v>
          </cell>
          <cell r="G951">
            <v>4.9000000000000004</v>
          </cell>
          <cell r="H951">
            <v>0</v>
          </cell>
          <cell r="I951">
            <v>0.03</v>
          </cell>
          <cell r="J951">
            <v>0.15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</row>
        <row r="952">
          <cell r="B952" t="str">
            <v>Tahu Kecap</v>
          </cell>
          <cell r="E952">
            <v>116.1</v>
          </cell>
          <cell r="F952">
            <v>8.42</v>
          </cell>
          <cell r="G952">
            <v>9.6300000000000008</v>
          </cell>
          <cell r="H952">
            <v>2.5</v>
          </cell>
          <cell r="I952">
            <v>91.13</v>
          </cell>
          <cell r="J952">
            <v>136.44999999999999</v>
          </cell>
          <cell r="K952">
            <v>72.599999999999994</v>
          </cell>
          <cell r="L952">
            <v>1.37</v>
          </cell>
          <cell r="M952">
            <v>0</v>
          </cell>
          <cell r="N952">
            <v>0.1</v>
          </cell>
          <cell r="O952">
            <v>0</v>
          </cell>
          <cell r="P952">
            <v>0</v>
          </cell>
          <cell r="Q952">
            <v>0</v>
          </cell>
        </row>
        <row r="953">
          <cell r="B953" t="str">
            <v xml:space="preserve"> Bakwan Tahu</v>
          </cell>
          <cell r="C953" t="str">
            <v>Tahu</v>
          </cell>
          <cell r="D953">
            <v>50</v>
          </cell>
          <cell r="E953">
            <v>34</v>
          </cell>
          <cell r="F953">
            <v>3.9</v>
          </cell>
          <cell r="G953">
            <v>2.2999999999999998</v>
          </cell>
          <cell r="H953">
            <v>0.8</v>
          </cell>
          <cell r="I953">
            <v>42.4</v>
          </cell>
          <cell r="J953">
            <v>62</v>
          </cell>
          <cell r="K953">
            <v>31.5</v>
          </cell>
          <cell r="L953">
            <v>0.4</v>
          </cell>
          <cell r="M953">
            <v>0</v>
          </cell>
          <cell r="N953">
            <v>0.03</v>
          </cell>
          <cell r="O953">
            <v>0</v>
          </cell>
        </row>
        <row r="954">
          <cell r="C954" t="str">
            <v>Minyak</v>
          </cell>
          <cell r="D954">
            <v>5</v>
          </cell>
          <cell r="E954">
            <v>43.5</v>
          </cell>
          <cell r="F954">
            <v>0.05</v>
          </cell>
          <cell r="G954">
            <v>4.9000000000000004</v>
          </cell>
          <cell r="H954">
            <v>0</v>
          </cell>
          <cell r="I954">
            <v>0.03</v>
          </cell>
          <cell r="J954">
            <v>0.15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</row>
        <row r="955">
          <cell r="C955" t="str">
            <v>Kool Putih</v>
          </cell>
          <cell r="D955">
            <v>25</v>
          </cell>
          <cell r="E955">
            <v>4.5</v>
          </cell>
          <cell r="F955">
            <v>0.26250000000000001</v>
          </cell>
          <cell r="G955">
            <v>3.7499999999999999E-2</v>
          </cell>
          <cell r="H955">
            <v>0.99375000000000002</v>
          </cell>
          <cell r="I955">
            <v>17.324999999999999</v>
          </cell>
          <cell r="J955">
            <v>8.625</v>
          </cell>
          <cell r="K955">
            <v>5.8125</v>
          </cell>
          <cell r="L955">
            <v>9.375E-2</v>
          </cell>
          <cell r="M955">
            <v>15</v>
          </cell>
          <cell r="N955">
            <v>1.125E-2</v>
          </cell>
          <cell r="O955">
            <v>9.375</v>
          </cell>
        </row>
        <row r="956">
          <cell r="C956" t="str">
            <v>Wortel</v>
          </cell>
          <cell r="D956">
            <v>25</v>
          </cell>
          <cell r="E956">
            <v>9.24</v>
          </cell>
          <cell r="F956">
            <v>0.26400000000000001</v>
          </cell>
          <cell r="G956">
            <v>6.6000000000000003E-2</v>
          </cell>
          <cell r="H956">
            <v>2.0460000000000003</v>
          </cell>
          <cell r="I956">
            <v>19.404</v>
          </cell>
          <cell r="J956">
            <v>8.58</v>
          </cell>
          <cell r="K956">
            <v>8.14</v>
          </cell>
          <cell r="L956">
            <v>0.17600000000000002</v>
          </cell>
          <cell r="M956">
            <v>2640</v>
          </cell>
          <cell r="N956">
            <v>1.32E-2</v>
          </cell>
          <cell r="O956">
            <v>1.32</v>
          </cell>
          <cell r="P956">
            <v>0</v>
          </cell>
          <cell r="Q956">
            <v>0</v>
          </cell>
        </row>
        <row r="957">
          <cell r="C957" t="str">
            <v>Telur</v>
          </cell>
          <cell r="D957">
            <v>10</v>
          </cell>
          <cell r="E957">
            <v>14.58</v>
          </cell>
          <cell r="F957">
            <v>1.1520000000000001</v>
          </cell>
          <cell r="G957">
            <v>1.0349999999999999</v>
          </cell>
          <cell r="H957">
            <v>6.3E-2</v>
          </cell>
          <cell r="I957">
            <v>6.66</v>
          </cell>
          <cell r="J957">
            <v>4.8600000000000003</v>
          </cell>
          <cell r="K957">
            <v>16.2</v>
          </cell>
          <cell r="L957">
            <v>0.24300000000000002</v>
          </cell>
          <cell r="M957">
            <v>810</v>
          </cell>
          <cell r="N957">
            <v>9.0000000000000011E-3</v>
          </cell>
          <cell r="O957">
            <v>0</v>
          </cell>
          <cell r="P957">
            <v>450</v>
          </cell>
          <cell r="Q957">
            <v>0</v>
          </cell>
        </row>
        <row r="958">
          <cell r="B958" t="str">
            <v>Bakwan Tahu</v>
          </cell>
          <cell r="E958">
            <v>105.82</v>
          </cell>
          <cell r="F958">
            <v>5.6284999999999998</v>
          </cell>
          <cell r="G958">
            <v>8.3384999999999998</v>
          </cell>
          <cell r="H958">
            <v>3.9027500000000006</v>
          </cell>
          <cell r="I958">
            <v>85.818999999999988</v>
          </cell>
          <cell r="J958">
            <v>84.215000000000003</v>
          </cell>
          <cell r="K958">
            <v>61.652500000000003</v>
          </cell>
          <cell r="L958">
            <v>0.91275000000000006</v>
          </cell>
          <cell r="M958">
            <v>3465</v>
          </cell>
          <cell r="N958">
            <v>6.3450000000000006E-2</v>
          </cell>
          <cell r="O958">
            <v>10.695</v>
          </cell>
          <cell r="P958">
            <v>450</v>
          </cell>
          <cell r="Q958">
            <v>0</v>
          </cell>
        </row>
        <row r="959">
          <cell r="B959" t="str">
            <v xml:space="preserve"> Tahu campur</v>
          </cell>
          <cell r="C959" t="str">
            <v>Tahu</v>
          </cell>
          <cell r="D959">
            <v>50</v>
          </cell>
          <cell r="E959">
            <v>34</v>
          </cell>
          <cell r="F959">
            <v>3.9</v>
          </cell>
          <cell r="G959">
            <v>2.2999999999999998</v>
          </cell>
          <cell r="H959">
            <v>0.8</v>
          </cell>
          <cell r="I959">
            <v>42.4</v>
          </cell>
          <cell r="J959">
            <v>62</v>
          </cell>
          <cell r="K959">
            <v>31.5</v>
          </cell>
          <cell r="L959">
            <v>0.4</v>
          </cell>
          <cell r="M959">
            <v>0</v>
          </cell>
          <cell r="N959">
            <v>0.05</v>
          </cell>
          <cell r="O959">
            <v>0</v>
          </cell>
        </row>
        <row r="960">
          <cell r="C960" t="str">
            <v>Kecambah</v>
          </cell>
          <cell r="D960">
            <v>25</v>
          </cell>
          <cell r="E960">
            <v>5.75</v>
          </cell>
          <cell r="F960">
            <v>0.72499999999999998</v>
          </cell>
          <cell r="G960">
            <v>0.05</v>
          </cell>
          <cell r="H960">
            <v>1.0249999999999999</v>
          </cell>
          <cell r="I960">
            <v>23.1</v>
          </cell>
          <cell r="J960">
            <v>7.25</v>
          </cell>
          <cell r="K960">
            <v>17.25</v>
          </cell>
          <cell r="L960">
            <v>0.2</v>
          </cell>
          <cell r="M960">
            <v>2.5</v>
          </cell>
          <cell r="N960">
            <v>1.7500000000000002E-2</v>
          </cell>
          <cell r="O960">
            <v>3.75</v>
          </cell>
        </row>
        <row r="961">
          <cell r="C961" t="str">
            <v>Petis</v>
          </cell>
          <cell r="D961">
            <v>25</v>
          </cell>
          <cell r="E961">
            <v>55</v>
          </cell>
          <cell r="F961">
            <v>3.75</v>
          </cell>
          <cell r="G961">
            <v>0.25</v>
          </cell>
          <cell r="H961">
            <v>10</v>
          </cell>
          <cell r="I961">
            <v>9.75</v>
          </cell>
          <cell r="J961">
            <v>9.25</v>
          </cell>
          <cell r="K961">
            <v>9</v>
          </cell>
          <cell r="L961">
            <v>0.7</v>
          </cell>
          <cell r="M961">
            <v>0</v>
          </cell>
          <cell r="N961">
            <v>0</v>
          </cell>
          <cell r="O961">
            <v>0</v>
          </cell>
        </row>
        <row r="962">
          <cell r="C962" t="str">
            <v>Minyak</v>
          </cell>
          <cell r="D962">
            <v>5</v>
          </cell>
          <cell r="E962">
            <v>43.5</v>
          </cell>
          <cell r="F962">
            <v>0.05</v>
          </cell>
          <cell r="G962">
            <v>4.9000000000000004</v>
          </cell>
          <cell r="H962">
            <v>0</v>
          </cell>
          <cell r="I962">
            <v>0.03</v>
          </cell>
          <cell r="J962">
            <v>0.15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</row>
        <row r="963">
          <cell r="B963" t="str">
            <v>Tahu campur</v>
          </cell>
          <cell r="E963">
            <v>138.25</v>
          </cell>
          <cell r="F963">
            <v>8.4250000000000007</v>
          </cell>
          <cell r="G963">
            <v>7.5</v>
          </cell>
          <cell r="H963">
            <v>11.824999999999999</v>
          </cell>
          <cell r="I963">
            <v>75.28</v>
          </cell>
          <cell r="J963">
            <v>78.650000000000006</v>
          </cell>
          <cell r="K963">
            <v>57.75</v>
          </cell>
          <cell r="L963">
            <v>1.3</v>
          </cell>
          <cell r="M963">
            <v>2.5</v>
          </cell>
          <cell r="N963">
            <v>6.7500000000000004E-2</v>
          </cell>
          <cell r="O963">
            <v>3.75</v>
          </cell>
        </row>
        <row r="964">
          <cell r="B964" t="str">
            <v xml:space="preserve"> Perkedel Tahu</v>
          </cell>
          <cell r="C964" t="str">
            <v>Tahu</v>
          </cell>
          <cell r="D964">
            <v>50</v>
          </cell>
          <cell r="E964">
            <v>34</v>
          </cell>
          <cell r="F964">
            <v>3.9</v>
          </cell>
          <cell r="G964">
            <v>2.2999999999999998</v>
          </cell>
          <cell r="H964">
            <v>0.8</v>
          </cell>
          <cell r="I964">
            <v>42.4</v>
          </cell>
          <cell r="J964">
            <v>62</v>
          </cell>
          <cell r="K964">
            <v>31.5</v>
          </cell>
          <cell r="L964">
            <v>0.4</v>
          </cell>
          <cell r="M964">
            <v>0</v>
          </cell>
          <cell r="N964">
            <v>0.05</v>
          </cell>
          <cell r="O964">
            <v>0</v>
          </cell>
        </row>
        <row r="965">
          <cell r="C965" t="str">
            <v>Minyak</v>
          </cell>
          <cell r="D965">
            <v>5</v>
          </cell>
          <cell r="E965">
            <v>43.5</v>
          </cell>
          <cell r="F965">
            <v>0.05</v>
          </cell>
          <cell r="G965">
            <v>4.9000000000000004</v>
          </cell>
          <cell r="H965">
            <v>0</v>
          </cell>
          <cell r="I965">
            <v>0.03</v>
          </cell>
          <cell r="J965">
            <v>0.15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C966" t="str">
            <v>Telur</v>
          </cell>
          <cell r="D966">
            <v>10</v>
          </cell>
          <cell r="E966">
            <v>14.58</v>
          </cell>
          <cell r="F966">
            <v>1.1520000000000001</v>
          </cell>
          <cell r="G966">
            <v>1.0349999999999999</v>
          </cell>
          <cell r="H966">
            <v>6.3E-2</v>
          </cell>
          <cell r="I966">
            <v>6.66</v>
          </cell>
          <cell r="J966">
            <v>4.8600000000000003</v>
          </cell>
          <cell r="K966">
            <v>16.2</v>
          </cell>
          <cell r="L966">
            <v>0.24300000000000002</v>
          </cell>
          <cell r="M966">
            <v>810</v>
          </cell>
          <cell r="N966">
            <v>9.0000000000000011E-3</v>
          </cell>
          <cell r="O966">
            <v>0</v>
          </cell>
          <cell r="P966">
            <v>450</v>
          </cell>
          <cell r="Q966">
            <v>0</v>
          </cell>
        </row>
        <row r="967">
          <cell r="B967" t="str">
            <v>Perkedel Tahu</v>
          </cell>
          <cell r="E967">
            <v>92.08</v>
          </cell>
          <cell r="F967">
            <v>5.1020000000000003</v>
          </cell>
          <cell r="G967">
            <v>8.2349999999999994</v>
          </cell>
          <cell r="H967">
            <v>0.86299999999999999</v>
          </cell>
          <cell r="I967">
            <v>49.09</v>
          </cell>
          <cell r="J967">
            <v>67.010000000000005</v>
          </cell>
          <cell r="K967">
            <v>47.7</v>
          </cell>
          <cell r="L967">
            <v>0.64300000000000002</v>
          </cell>
          <cell r="M967">
            <v>810</v>
          </cell>
          <cell r="N967">
            <v>5.9000000000000004E-2</v>
          </cell>
          <cell r="O967">
            <v>0</v>
          </cell>
          <cell r="P967">
            <v>450</v>
          </cell>
          <cell r="Q967">
            <v>0</v>
          </cell>
        </row>
        <row r="968">
          <cell r="B968" t="str">
            <v xml:space="preserve"> Sambal gr pengantin</v>
          </cell>
          <cell r="C968" t="str">
            <v>Hati Ayam</v>
          </cell>
          <cell r="D968">
            <v>50</v>
          </cell>
          <cell r="E968">
            <v>188</v>
          </cell>
          <cell r="F968">
            <v>0</v>
          </cell>
          <cell r="G968">
            <v>0</v>
          </cell>
          <cell r="H968">
            <v>47</v>
          </cell>
          <cell r="I968">
            <v>0.25</v>
          </cell>
          <cell r="J968">
            <v>2.5</v>
          </cell>
          <cell r="K968">
            <v>0.5</v>
          </cell>
          <cell r="L968">
            <v>0.05</v>
          </cell>
          <cell r="M968">
            <v>0</v>
          </cell>
          <cell r="N968">
            <v>0</v>
          </cell>
          <cell r="O968">
            <v>0</v>
          </cell>
        </row>
        <row r="969">
          <cell r="C969" t="str">
            <v>Kentang</v>
          </cell>
          <cell r="D969">
            <v>50</v>
          </cell>
          <cell r="E969">
            <v>35.274999999999999</v>
          </cell>
          <cell r="F969">
            <v>0.70550000000000002</v>
          </cell>
          <cell r="G969">
            <v>4.2500000000000003E-2</v>
          </cell>
          <cell r="H969">
            <v>8.1174999999999997</v>
          </cell>
          <cell r="I969">
            <v>33.064999999999998</v>
          </cell>
          <cell r="J969">
            <v>4.6749999999999998</v>
          </cell>
          <cell r="K969">
            <v>23.8</v>
          </cell>
          <cell r="L969">
            <v>0.29749999999999999</v>
          </cell>
          <cell r="M969">
            <v>0</v>
          </cell>
          <cell r="N969">
            <v>4.675E-2</v>
          </cell>
          <cell r="O969">
            <v>7.2249999999999996</v>
          </cell>
          <cell r="P969">
            <v>0</v>
          </cell>
          <cell r="Q969">
            <v>0</v>
          </cell>
        </row>
        <row r="970">
          <cell r="C970" t="str">
            <v>Minyak</v>
          </cell>
          <cell r="D970">
            <v>5</v>
          </cell>
          <cell r="E970">
            <v>43.5</v>
          </cell>
          <cell r="F970">
            <v>0.05</v>
          </cell>
          <cell r="G970">
            <v>4.9000000000000004</v>
          </cell>
          <cell r="H970">
            <v>0</v>
          </cell>
          <cell r="I970">
            <v>0.03</v>
          </cell>
          <cell r="J970">
            <v>0.15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</row>
        <row r="971">
          <cell r="B971" t="str">
            <v>Samgor Pengantin/kentang</v>
          </cell>
          <cell r="E971">
            <v>266.77499999999998</v>
          </cell>
          <cell r="F971">
            <v>0.75550000000000006</v>
          </cell>
          <cell r="G971">
            <v>4.9425000000000008</v>
          </cell>
          <cell r="H971">
            <v>55.1175</v>
          </cell>
          <cell r="I971">
            <v>33.344999999999999</v>
          </cell>
          <cell r="J971">
            <v>7.3250000000000002</v>
          </cell>
          <cell r="K971">
            <v>24.3</v>
          </cell>
          <cell r="L971">
            <v>0.34749999999999998</v>
          </cell>
          <cell r="M971">
            <v>0</v>
          </cell>
          <cell r="N971">
            <v>4.675E-2</v>
          </cell>
          <cell r="O971">
            <v>7.2249999999999996</v>
          </cell>
          <cell r="P971">
            <v>0</v>
          </cell>
          <cell r="Q971">
            <v>0</v>
          </cell>
        </row>
        <row r="972">
          <cell r="B972" t="str">
            <v xml:space="preserve"> Tahu Tek-tek</v>
          </cell>
          <cell r="C972" t="str">
            <v>Tahu</v>
          </cell>
          <cell r="D972">
            <v>50</v>
          </cell>
          <cell r="E972">
            <v>34</v>
          </cell>
          <cell r="F972">
            <v>3.9</v>
          </cell>
          <cell r="G972">
            <v>2.2999999999999998</v>
          </cell>
          <cell r="H972">
            <v>0.8</v>
          </cell>
          <cell r="I972">
            <v>42.4</v>
          </cell>
          <cell r="J972">
            <v>62</v>
          </cell>
          <cell r="K972">
            <v>31.5</v>
          </cell>
          <cell r="L972">
            <v>0.4</v>
          </cell>
          <cell r="M972">
            <v>0</v>
          </cell>
          <cell r="N972">
            <v>0.05</v>
          </cell>
          <cell r="O972">
            <v>0</v>
          </cell>
        </row>
        <row r="973">
          <cell r="C973" t="str">
            <v>Touge</v>
          </cell>
          <cell r="D973">
            <v>15</v>
          </cell>
          <cell r="E973">
            <v>3.45</v>
          </cell>
          <cell r="F973">
            <v>0.435</v>
          </cell>
          <cell r="G973">
            <v>0.03</v>
          </cell>
          <cell r="H973">
            <v>0.61499999999999999</v>
          </cell>
          <cell r="I973">
            <v>13.86</v>
          </cell>
          <cell r="J973">
            <v>4.3499999999999996</v>
          </cell>
          <cell r="K973">
            <v>10.35</v>
          </cell>
          <cell r="L973">
            <v>0.12</v>
          </cell>
          <cell r="M973">
            <v>1.5</v>
          </cell>
          <cell r="N973">
            <v>1.0500000000000001E-2</v>
          </cell>
          <cell r="O973">
            <v>2.25</v>
          </cell>
        </row>
        <row r="974">
          <cell r="C974" t="str">
            <v>Gula merah</v>
          </cell>
          <cell r="D974">
            <v>25</v>
          </cell>
          <cell r="E974">
            <v>92</v>
          </cell>
          <cell r="F974">
            <v>0</v>
          </cell>
          <cell r="G974">
            <v>0</v>
          </cell>
          <cell r="H974">
            <v>23.75</v>
          </cell>
          <cell r="I974">
            <v>2.25</v>
          </cell>
          <cell r="J974">
            <v>18.8</v>
          </cell>
          <cell r="K974">
            <v>8.75</v>
          </cell>
          <cell r="L974">
            <v>0.75</v>
          </cell>
          <cell r="M974">
            <v>0</v>
          </cell>
          <cell r="N974">
            <v>0</v>
          </cell>
          <cell r="O974">
            <v>0</v>
          </cell>
        </row>
        <row r="975">
          <cell r="C975" t="str">
            <v>Kc tanah</v>
          </cell>
          <cell r="D975">
            <v>25</v>
          </cell>
          <cell r="E975">
            <v>139.75</v>
          </cell>
          <cell r="F975">
            <v>6.73</v>
          </cell>
          <cell r="G975">
            <v>11.05</v>
          </cell>
          <cell r="H975">
            <v>5.9</v>
          </cell>
          <cell r="I975">
            <v>0.65</v>
          </cell>
          <cell r="J975">
            <v>18.5</v>
          </cell>
          <cell r="K975">
            <v>98.25</v>
          </cell>
          <cell r="L975">
            <v>0.48</v>
          </cell>
          <cell r="N975">
            <v>0.08</v>
          </cell>
        </row>
        <row r="976">
          <cell r="B976" t="str">
            <v>Tahu Tek-tek</v>
          </cell>
          <cell r="E976">
            <v>269.2</v>
          </cell>
          <cell r="F976">
            <v>11.065</v>
          </cell>
          <cell r="G976">
            <v>13.38</v>
          </cell>
          <cell r="H976">
            <v>31.065000000000001</v>
          </cell>
          <cell r="I976">
            <v>59.16</v>
          </cell>
          <cell r="J976">
            <v>103.65</v>
          </cell>
          <cell r="K976">
            <v>148.85</v>
          </cell>
          <cell r="L976">
            <v>1.75</v>
          </cell>
          <cell r="M976">
            <v>1.5</v>
          </cell>
          <cell r="N976">
            <v>0.14050000000000001</v>
          </cell>
          <cell r="O976">
            <v>2.25</v>
          </cell>
        </row>
        <row r="977">
          <cell r="B977" t="str">
            <v xml:space="preserve"> Tahu Bacem</v>
          </cell>
          <cell r="C977" t="str">
            <v>Tahu</v>
          </cell>
          <cell r="D977">
            <v>100</v>
          </cell>
          <cell r="E977">
            <v>68</v>
          </cell>
          <cell r="F977">
            <v>7.8</v>
          </cell>
          <cell r="G977">
            <v>4.5999999999999996</v>
          </cell>
          <cell r="H977">
            <v>1.6</v>
          </cell>
          <cell r="I977">
            <v>84.8</v>
          </cell>
          <cell r="J977">
            <v>124</v>
          </cell>
          <cell r="K977">
            <v>63</v>
          </cell>
          <cell r="L977">
            <v>0.8</v>
          </cell>
          <cell r="M977">
            <v>0</v>
          </cell>
          <cell r="N977">
            <v>0.1</v>
          </cell>
          <cell r="O977">
            <v>0</v>
          </cell>
          <cell r="P977">
            <v>0</v>
          </cell>
          <cell r="Q977">
            <v>0</v>
          </cell>
        </row>
        <row r="978">
          <cell r="C978" t="str">
            <v>Gula merah</v>
          </cell>
          <cell r="D978">
            <v>10</v>
          </cell>
          <cell r="E978">
            <v>36.799999999999997</v>
          </cell>
          <cell r="F978">
            <v>0</v>
          </cell>
          <cell r="G978">
            <v>0</v>
          </cell>
          <cell r="H978">
            <v>9.5</v>
          </cell>
          <cell r="I978">
            <v>0.9</v>
          </cell>
          <cell r="J978">
            <v>7.5</v>
          </cell>
          <cell r="K978">
            <v>3.5</v>
          </cell>
          <cell r="L978">
            <v>0.3</v>
          </cell>
          <cell r="M978">
            <v>0</v>
          </cell>
          <cell r="N978">
            <v>0</v>
          </cell>
          <cell r="O978">
            <v>0</v>
          </cell>
        </row>
        <row r="979">
          <cell r="C979" t="str">
            <v>Minyak</v>
          </cell>
          <cell r="D979">
            <v>5</v>
          </cell>
          <cell r="E979">
            <v>43.5</v>
          </cell>
          <cell r="F979">
            <v>0.05</v>
          </cell>
          <cell r="G979">
            <v>4.9000000000000004</v>
          </cell>
          <cell r="H979">
            <v>0</v>
          </cell>
          <cell r="I979">
            <v>0.03</v>
          </cell>
          <cell r="J979">
            <v>0.15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</row>
        <row r="980">
          <cell r="B980" t="str">
            <v>Tahu Bacem</v>
          </cell>
          <cell r="E980">
            <v>148.30000000000001</v>
          </cell>
          <cell r="F980">
            <v>7.85</v>
          </cell>
          <cell r="G980">
            <v>9.5</v>
          </cell>
          <cell r="H980">
            <v>11.1</v>
          </cell>
          <cell r="I980">
            <v>85.73</v>
          </cell>
          <cell r="J980">
            <v>131.65</v>
          </cell>
          <cell r="K980">
            <v>66.5</v>
          </cell>
          <cell r="L980">
            <v>1.1000000000000001</v>
          </cell>
          <cell r="M980">
            <v>0</v>
          </cell>
          <cell r="N980">
            <v>0.1</v>
          </cell>
          <cell r="O980">
            <v>0</v>
          </cell>
          <cell r="P980">
            <v>0</v>
          </cell>
          <cell r="Q980">
            <v>0</v>
          </cell>
        </row>
        <row r="981">
          <cell r="B981" t="str">
            <v xml:space="preserve"> Tahu cah sohun</v>
          </cell>
          <cell r="C981" t="str">
            <v>Tahu</v>
          </cell>
          <cell r="D981">
            <v>50</v>
          </cell>
          <cell r="E981">
            <v>34</v>
          </cell>
          <cell r="F981">
            <v>3.9</v>
          </cell>
          <cell r="G981">
            <v>2.2999999999999998</v>
          </cell>
          <cell r="H981">
            <v>0.8</v>
          </cell>
          <cell r="I981">
            <v>42.4</v>
          </cell>
          <cell r="J981">
            <v>62</v>
          </cell>
          <cell r="K981">
            <v>31.5</v>
          </cell>
          <cell r="L981">
            <v>0.4</v>
          </cell>
          <cell r="M981">
            <v>0</v>
          </cell>
          <cell r="N981">
            <v>0.03</v>
          </cell>
          <cell r="O981">
            <v>0</v>
          </cell>
        </row>
        <row r="982">
          <cell r="C982" t="str">
            <v>Soun</v>
          </cell>
          <cell r="D982">
            <v>25</v>
          </cell>
          <cell r="E982">
            <v>90</v>
          </cell>
          <cell r="F982">
            <v>1.175</v>
          </cell>
          <cell r="G982">
            <v>2.5000000000000001E-2</v>
          </cell>
          <cell r="H982">
            <v>20.524999999999999</v>
          </cell>
          <cell r="I982">
            <v>3.2250000000000001</v>
          </cell>
          <cell r="J982">
            <v>1.5</v>
          </cell>
          <cell r="K982">
            <v>8.75</v>
          </cell>
          <cell r="L982">
            <v>0.45</v>
          </cell>
          <cell r="M982">
            <v>0</v>
          </cell>
          <cell r="N982">
            <v>0</v>
          </cell>
          <cell r="O982">
            <v>0</v>
          </cell>
        </row>
        <row r="983">
          <cell r="C983" t="str">
            <v>Margarine</v>
          </cell>
          <cell r="D983">
            <v>10</v>
          </cell>
          <cell r="E983">
            <v>33.799999999999997</v>
          </cell>
          <cell r="F983">
            <v>0.7</v>
          </cell>
          <cell r="G983">
            <v>1.18</v>
          </cell>
          <cell r="H983">
            <v>5</v>
          </cell>
          <cell r="I983">
            <v>0.17</v>
          </cell>
          <cell r="J983">
            <v>4.9000000000000004</v>
          </cell>
          <cell r="K983">
            <v>4.7</v>
          </cell>
          <cell r="L983">
            <v>0.28000000000000003</v>
          </cell>
          <cell r="M983">
            <v>0</v>
          </cell>
          <cell r="N983">
            <v>0</v>
          </cell>
          <cell r="O983">
            <v>0</v>
          </cell>
        </row>
        <row r="984">
          <cell r="B984" t="str">
            <v>Tahu Ca Sohun</v>
          </cell>
          <cell r="E984">
            <v>157.80000000000001</v>
          </cell>
          <cell r="F984">
            <v>5.7750000000000004</v>
          </cell>
          <cell r="G984">
            <v>3.5049999999999999</v>
          </cell>
          <cell r="H984">
            <v>26.324999999999999</v>
          </cell>
          <cell r="I984">
            <v>45.795000000000002</v>
          </cell>
          <cell r="J984">
            <v>68.400000000000006</v>
          </cell>
          <cell r="K984">
            <v>44.95</v>
          </cell>
          <cell r="L984">
            <v>1.1299999999999999</v>
          </cell>
          <cell r="M984">
            <v>0</v>
          </cell>
          <cell r="N984">
            <v>0.03</v>
          </cell>
          <cell r="O984">
            <v>0</v>
          </cell>
        </row>
        <row r="985">
          <cell r="B985" t="str">
            <v xml:space="preserve"> Kripik tempe</v>
          </cell>
          <cell r="C985" t="str">
            <v>Tempe</v>
          </cell>
          <cell r="D985">
            <v>25</v>
          </cell>
          <cell r="E985">
            <v>86.75</v>
          </cell>
          <cell r="F985">
            <v>8.9749999999999996</v>
          </cell>
          <cell r="G985">
            <v>5.15</v>
          </cell>
          <cell r="H985">
            <v>7.48</v>
          </cell>
          <cell r="I985">
            <v>2.25</v>
          </cell>
          <cell r="J985">
            <v>48.75</v>
          </cell>
          <cell r="K985">
            <v>136</v>
          </cell>
          <cell r="L985">
            <v>2.1</v>
          </cell>
          <cell r="M985">
            <v>35</v>
          </cell>
          <cell r="N985">
            <v>0.193</v>
          </cell>
          <cell r="O985">
            <v>0</v>
          </cell>
        </row>
        <row r="986">
          <cell r="C986" t="str">
            <v>Tepung</v>
          </cell>
          <cell r="D986">
            <v>5</v>
          </cell>
          <cell r="E986">
            <v>17.850000000000001</v>
          </cell>
          <cell r="F986">
            <v>0.44500000000000001</v>
          </cell>
          <cell r="G986">
            <v>6.5000000000000002E-2</v>
          </cell>
          <cell r="H986">
            <v>3.8650000000000002</v>
          </cell>
          <cell r="I986">
            <v>2.5000000000000001E-2</v>
          </cell>
          <cell r="J986">
            <v>0.8</v>
          </cell>
          <cell r="K986">
            <v>5.3</v>
          </cell>
          <cell r="L986">
            <v>0.06</v>
          </cell>
          <cell r="M986">
            <v>0</v>
          </cell>
          <cell r="N986">
            <v>6.0000000000000001E-3</v>
          </cell>
          <cell r="O986">
            <v>0</v>
          </cell>
        </row>
        <row r="987">
          <cell r="C987" t="str">
            <v>Minyak</v>
          </cell>
          <cell r="D987">
            <v>5</v>
          </cell>
          <cell r="E987">
            <v>43.5</v>
          </cell>
          <cell r="F987">
            <v>0.05</v>
          </cell>
          <cell r="G987">
            <v>4.9000000000000004</v>
          </cell>
          <cell r="H987">
            <v>0</v>
          </cell>
          <cell r="I987">
            <v>0.03</v>
          </cell>
          <cell r="J987">
            <v>0.15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</row>
        <row r="988">
          <cell r="B988" t="str">
            <v>Kripik tempe</v>
          </cell>
          <cell r="E988">
            <v>148.1</v>
          </cell>
          <cell r="F988">
            <v>9.4700000000000006</v>
          </cell>
          <cell r="G988">
            <v>10.115</v>
          </cell>
          <cell r="H988">
            <v>11.345000000000001</v>
          </cell>
          <cell r="I988">
            <v>2.3050000000000002</v>
          </cell>
          <cell r="J988">
            <v>49.7</v>
          </cell>
          <cell r="K988">
            <v>141.30000000000001</v>
          </cell>
          <cell r="L988">
            <v>2.16</v>
          </cell>
          <cell r="M988">
            <v>35</v>
          </cell>
          <cell r="N988">
            <v>0.19900000000000001</v>
          </cell>
          <cell r="O988">
            <v>0</v>
          </cell>
        </row>
        <row r="989">
          <cell r="B989" t="str">
            <v xml:space="preserve"> Lumpia goreng</v>
          </cell>
          <cell r="C989" t="str">
            <v>Terigu</v>
          </cell>
          <cell r="D989">
            <v>25</v>
          </cell>
          <cell r="E989">
            <v>89.25</v>
          </cell>
          <cell r="F989">
            <v>2.2250000000000001</v>
          </cell>
          <cell r="G989">
            <v>0.32500000000000001</v>
          </cell>
          <cell r="H989">
            <v>19.324999999999999</v>
          </cell>
          <cell r="I989">
            <v>0.125</v>
          </cell>
          <cell r="J989">
            <v>4</v>
          </cell>
          <cell r="K989">
            <v>26.5</v>
          </cell>
          <cell r="L989">
            <v>0.3</v>
          </cell>
          <cell r="M989">
            <v>0</v>
          </cell>
          <cell r="N989">
            <v>0.03</v>
          </cell>
          <cell r="O989">
            <v>0</v>
          </cell>
        </row>
        <row r="990">
          <cell r="C990" t="str">
            <v>Kecambah</v>
          </cell>
          <cell r="D990">
            <v>20</v>
          </cell>
          <cell r="E990">
            <v>4.5999999999999996</v>
          </cell>
          <cell r="F990">
            <v>0.57999999999999996</v>
          </cell>
          <cell r="G990">
            <v>0.04</v>
          </cell>
          <cell r="H990">
            <v>0.82</v>
          </cell>
          <cell r="I990">
            <v>18.48</v>
          </cell>
          <cell r="J990">
            <v>5.8</v>
          </cell>
          <cell r="K990">
            <v>13.8</v>
          </cell>
          <cell r="L990">
            <v>0.16</v>
          </cell>
          <cell r="M990">
            <v>2</v>
          </cell>
          <cell r="N990">
            <v>1.4E-2</v>
          </cell>
          <cell r="O990">
            <v>3</v>
          </cell>
        </row>
        <row r="991">
          <cell r="C991" t="str">
            <v>Kol putih</v>
          </cell>
          <cell r="D991">
            <v>20</v>
          </cell>
          <cell r="E991">
            <v>4.8</v>
          </cell>
          <cell r="F991">
            <v>0.28000000000000003</v>
          </cell>
          <cell r="G991">
            <v>0.04</v>
          </cell>
          <cell r="H991">
            <v>1.06</v>
          </cell>
          <cell r="I991">
            <v>18.48</v>
          </cell>
          <cell r="J991">
            <v>9.1999999999999993</v>
          </cell>
          <cell r="K991">
            <v>6.2</v>
          </cell>
          <cell r="L991">
            <v>0.1</v>
          </cell>
          <cell r="M991">
            <v>16</v>
          </cell>
          <cell r="N991">
            <v>1.2E-2</v>
          </cell>
          <cell r="O991">
            <v>10</v>
          </cell>
        </row>
        <row r="992">
          <cell r="C992" t="str">
            <v>Minyak</v>
          </cell>
          <cell r="D992">
            <v>5</v>
          </cell>
          <cell r="E992">
            <v>43.5</v>
          </cell>
          <cell r="F992">
            <v>0.05</v>
          </cell>
          <cell r="G992">
            <v>4.9000000000000004</v>
          </cell>
          <cell r="H992">
            <v>0</v>
          </cell>
          <cell r="I992">
            <v>0.03</v>
          </cell>
          <cell r="J992">
            <v>0.15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</row>
        <row r="993">
          <cell r="B993" t="str">
            <v>Lumpia goreng</v>
          </cell>
          <cell r="E993">
            <v>142.15</v>
          </cell>
          <cell r="F993">
            <v>3.1349999999999998</v>
          </cell>
          <cell r="G993">
            <v>5.3049999999999997</v>
          </cell>
          <cell r="H993">
            <v>21.204999999999998</v>
          </cell>
          <cell r="I993">
            <v>37.115000000000002</v>
          </cell>
          <cell r="J993">
            <v>19.149999999999999</v>
          </cell>
          <cell r="K993">
            <v>46.5</v>
          </cell>
          <cell r="L993">
            <v>0.56000000000000005</v>
          </cell>
          <cell r="M993">
            <v>18</v>
          </cell>
          <cell r="N993">
            <v>5.5999999999999994E-2</v>
          </cell>
          <cell r="O993">
            <v>13</v>
          </cell>
        </row>
        <row r="994">
          <cell r="B994" t="str">
            <v xml:space="preserve"> Kering tempe</v>
          </cell>
          <cell r="C994" t="str">
            <v>Tempe</v>
          </cell>
          <cell r="D994">
            <v>25</v>
          </cell>
          <cell r="E994">
            <v>37.25</v>
          </cell>
          <cell r="F994">
            <v>4.5750000000000002</v>
          </cell>
          <cell r="G994">
            <v>1</v>
          </cell>
          <cell r="H994">
            <v>3.1749999999999998</v>
          </cell>
          <cell r="I994">
            <v>16</v>
          </cell>
          <cell r="J994">
            <v>32.25</v>
          </cell>
          <cell r="K994">
            <v>38.5</v>
          </cell>
          <cell r="L994">
            <v>2.5</v>
          </cell>
          <cell r="M994">
            <v>12.5</v>
          </cell>
          <cell r="N994">
            <v>4.2500000000000003E-2</v>
          </cell>
          <cell r="O994">
            <v>0</v>
          </cell>
          <cell r="P994">
            <v>0</v>
          </cell>
          <cell r="Q994">
            <v>0</v>
          </cell>
        </row>
        <row r="995">
          <cell r="C995" t="str">
            <v>Kentang</v>
          </cell>
          <cell r="D995">
            <v>25</v>
          </cell>
          <cell r="E995">
            <v>17.600000000000001</v>
          </cell>
          <cell r="F995">
            <v>0.35</v>
          </cell>
          <cell r="G995">
            <v>0.02</v>
          </cell>
          <cell r="H995">
            <v>4.05</v>
          </cell>
          <cell r="I995">
            <v>16.53</v>
          </cell>
          <cell r="J995">
            <v>2.33</v>
          </cell>
          <cell r="K995">
            <v>11.9</v>
          </cell>
          <cell r="L995">
            <v>0.15</v>
          </cell>
          <cell r="M995">
            <v>0</v>
          </cell>
          <cell r="N995">
            <v>0.02</v>
          </cell>
          <cell r="O995">
            <v>3.61</v>
          </cell>
        </row>
        <row r="996">
          <cell r="C996" t="str">
            <v>Minyak</v>
          </cell>
          <cell r="D996">
            <v>5</v>
          </cell>
          <cell r="E996">
            <v>43.5</v>
          </cell>
          <cell r="F996">
            <v>0.05</v>
          </cell>
          <cell r="G996">
            <v>4.9000000000000004</v>
          </cell>
          <cell r="H996">
            <v>0</v>
          </cell>
          <cell r="I996">
            <v>0.03</v>
          </cell>
          <cell r="J996">
            <v>0.15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</row>
        <row r="997">
          <cell r="C997" t="str">
            <v>Kecap</v>
          </cell>
          <cell r="D997">
            <v>10</v>
          </cell>
          <cell r="E997">
            <v>4.5999999999999996</v>
          </cell>
          <cell r="F997">
            <v>0.56999999999999995</v>
          </cell>
          <cell r="G997">
            <v>0.13</v>
          </cell>
          <cell r="H997">
            <v>0.9</v>
          </cell>
          <cell r="I997">
            <v>6.3</v>
          </cell>
          <cell r="J997">
            <v>12.3</v>
          </cell>
          <cell r="K997">
            <v>9.6</v>
          </cell>
          <cell r="L997">
            <v>0.56999999999999995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</row>
        <row r="998">
          <cell r="B998" t="str">
            <v>Kering tempe</v>
          </cell>
          <cell r="E998">
            <v>102.95</v>
          </cell>
          <cell r="F998">
            <v>5.5449999999999999</v>
          </cell>
          <cell r="G998">
            <v>6.05</v>
          </cell>
          <cell r="H998">
            <v>8.125</v>
          </cell>
          <cell r="I998">
            <v>38.86</v>
          </cell>
          <cell r="J998">
            <v>47.03</v>
          </cell>
          <cell r="K998">
            <v>60</v>
          </cell>
          <cell r="L998">
            <v>3.22</v>
          </cell>
          <cell r="M998">
            <v>12.5</v>
          </cell>
          <cell r="N998">
            <v>6.25E-2</v>
          </cell>
          <cell r="O998">
            <v>3.61</v>
          </cell>
          <cell r="P998">
            <v>0</v>
          </cell>
          <cell r="Q998">
            <v>0</v>
          </cell>
        </row>
        <row r="999">
          <cell r="B999" t="str">
            <v xml:space="preserve"> Tahu gr isi</v>
          </cell>
          <cell r="C999" t="str">
            <v>Tahu</v>
          </cell>
          <cell r="D999">
            <v>100</v>
          </cell>
          <cell r="E999">
            <v>68</v>
          </cell>
          <cell r="F999">
            <v>7.8</v>
          </cell>
          <cell r="G999">
            <v>4.5999999999999996</v>
          </cell>
          <cell r="H999">
            <v>1.6</v>
          </cell>
          <cell r="I999">
            <v>84.8</v>
          </cell>
          <cell r="J999">
            <v>124</v>
          </cell>
          <cell r="K999">
            <v>63</v>
          </cell>
          <cell r="L999">
            <v>0.8</v>
          </cell>
          <cell r="M999">
            <v>0</v>
          </cell>
          <cell r="N999">
            <v>0.1</v>
          </cell>
          <cell r="O999">
            <v>0</v>
          </cell>
          <cell r="P999">
            <v>0</v>
          </cell>
          <cell r="Q999">
            <v>0</v>
          </cell>
        </row>
        <row r="1000">
          <cell r="C1000" t="str">
            <v>Kecambah</v>
          </cell>
          <cell r="D1000">
            <v>20</v>
          </cell>
          <cell r="E1000">
            <v>4.5999999999999996</v>
          </cell>
          <cell r="F1000">
            <v>0.57999999999999996</v>
          </cell>
          <cell r="G1000">
            <v>0.04</v>
          </cell>
          <cell r="H1000">
            <v>0.82</v>
          </cell>
          <cell r="I1000">
            <v>18.48</v>
          </cell>
          <cell r="J1000">
            <v>5.8</v>
          </cell>
          <cell r="K1000">
            <v>13.8</v>
          </cell>
          <cell r="L1000">
            <v>0.16</v>
          </cell>
          <cell r="M1000">
            <v>2</v>
          </cell>
          <cell r="N1000">
            <v>1.4000000000000002E-2</v>
          </cell>
          <cell r="O1000">
            <v>3</v>
          </cell>
          <cell r="P1000">
            <v>0</v>
          </cell>
          <cell r="Q1000">
            <v>0</v>
          </cell>
        </row>
        <row r="1001">
          <cell r="C1001" t="str">
            <v>Kool putih</v>
          </cell>
          <cell r="D1001">
            <v>25</v>
          </cell>
          <cell r="E1001">
            <v>6</v>
          </cell>
          <cell r="F1001">
            <v>0.35</v>
          </cell>
          <cell r="G1001">
            <v>0.05</v>
          </cell>
          <cell r="H1001">
            <v>1.325</v>
          </cell>
          <cell r="I1001">
            <v>23.1</v>
          </cell>
          <cell r="J1001">
            <v>12.5</v>
          </cell>
          <cell r="K1001">
            <v>7.75</v>
          </cell>
          <cell r="L1001">
            <v>0.125</v>
          </cell>
          <cell r="M1001">
            <v>20</v>
          </cell>
          <cell r="N1001">
            <v>1.4999999999999999E-2</v>
          </cell>
          <cell r="O1001">
            <v>12.5</v>
          </cell>
        </row>
        <row r="1002">
          <cell r="C1002" t="str">
            <v>Minyak</v>
          </cell>
          <cell r="D1002">
            <v>5</v>
          </cell>
          <cell r="E1002">
            <v>43.5</v>
          </cell>
          <cell r="F1002">
            <v>0.05</v>
          </cell>
          <cell r="G1002">
            <v>4.9000000000000004</v>
          </cell>
          <cell r="H1002">
            <v>0</v>
          </cell>
          <cell r="I1002">
            <v>0.03</v>
          </cell>
          <cell r="J1002">
            <v>0.15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</row>
        <row r="1003">
          <cell r="C1003" t="str">
            <v>Tepung</v>
          </cell>
          <cell r="D1003">
            <v>10</v>
          </cell>
          <cell r="E1003">
            <v>36.5</v>
          </cell>
          <cell r="F1003">
            <v>0.89</v>
          </cell>
          <cell r="G1003">
            <v>0.13</v>
          </cell>
          <cell r="H1003">
            <v>7.73</v>
          </cell>
          <cell r="I1003">
            <v>1.2</v>
          </cell>
          <cell r="J1003">
            <v>1.6</v>
          </cell>
          <cell r="K1003">
            <v>10.6</v>
          </cell>
          <cell r="L1003">
            <v>0.12</v>
          </cell>
          <cell r="M1003">
            <v>0</v>
          </cell>
          <cell r="N1003">
            <v>1.2E-2</v>
          </cell>
          <cell r="O1003">
            <v>0</v>
          </cell>
        </row>
        <row r="1004">
          <cell r="B1004" t="str">
            <v>Tahu gr isi</v>
          </cell>
          <cell r="E1004">
            <v>158.6</v>
          </cell>
          <cell r="F1004">
            <v>9.67</v>
          </cell>
          <cell r="G1004">
            <v>9.7200000000000006</v>
          </cell>
          <cell r="H1004">
            <v>11.475</v>
          </cell>
          <cell r="I1004">
            <v>127.61</v>
          </cell>
          <cell r="J1004">
            <v>144.05000000000001</v>
          </cell>
          <cell r="K1004">
            <v>95.15</v>
          </cell>
          <cell r="L1004">
            <v>1.2050000000000001</v>
          </cell>
          <cell r="M1004">
            <v>22</v>
          </cell>
          <cell r="N1004">
            <v>0.14100000000000001</v>
          </cell>
          <cell r="O1004">
            <v>15.5</v>
          </cell>
        </row>
        <row r="1005">
          <cell r="B1005" t="str">
            <v xml:space="preserve"> Sambal Goreng Tempe Kentang</v>
          </cell>
          <cell r="C1005" t="str">
            <v>Tempe</v>
          </cell>
          <cell r="D1005">
            <v>50</v>
          </cell>
          <cell r="E1005">
            <v>74.5</v>
          </cell>
          <cell r="F1005">
            <v>9.15</v>
          </cell>
          <cell r="G1005">
            <v>2</v>
          </cell>
          <cell r="H1005">
            <v>6.35</v>
          </cell>
          <cell r="I1005">
            <v>32</v>
          </cell>
          <cell r="J1005">
            <v>64.5</v>
          </cell>
          <cell r="K1005">
            <v>77</v>
          </cell>
          <cell r="L1005">
            <v>5</v>
          </cell>
          <cell r="M1005">
            <v>25</v>
          </cell>
          <cell r="N1005">
            <v>8.5000000000000006E-2</v>
          </cell>
          <cell r="O1005">
            <v>0</v>
          </cell>
          <cell r="P1005">
            <v>0</v>
          </cell>
          <cell r="Q1005">
            <v>0</v>
          </cell>
        </row>
        <row r="1006">
          <cell r="C1006" t="str">
            <v>Minyak</v>
          </cell>
          <cell r="D1006">
            <v>5</v>
          </cell>
          <cell r="E1006">
            <v>43.5</v>
          </cell>
          <cell r="F1006">
            <v>0.05</v>
          </cell>
          <cell r="G1006">
            <v>4.9000000000000004</v>
          </cell>
          <cell r="H1006">
            <v>0</v>
          </cell>
          <cell r="I1006">
            <v>0.03</v>
          </cell>
          <cell r="J1006">
            <v>0.15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</row>
        <row r="1007">
          <cell r="C1007" t="str">
            <v>Kentang</v>
          </cell>
          <cell r="D1007">
            <v>50</v>
          </cell>
          <cell r="E1007">
            <v>35.274999999999999</v>
          </cell>
          <cell r="F1007">
            <v>0.70550000000000002</v>
          </cell>
          <cell r="G1007">
            <v>4.2500000000000003E-2</v>
          </cell>
          <cell r="H1007">
            <v>8.1174999999999997</v>
          </cell>
          <cell r="I1007">
            <v>33.064999999999998</v>
          </cell>
          <cell r="J1007">
            <v>4.6749999999999998</v>
          </cell>
          <cell r="K1007">
            <v>23.8</v>
          </cell>
          <cell r="L1007">
            <v>0.29749999999999999</v>
          </cell>
          <cell r="M1007">
            <v>0</v>
          </cell>
          <cell r="N1007">
            <v>4.675E-2</v>
          </cell>
          <cell r="O1007">
            <v>7.2249999999999996</v>
          </cell>
          <cell r="P1007">
            <v>0</v>
          </cell>
          <cell r="Q1007">
            <v>0</v>
          </cell>
        </row>
        <row r="1008">
          <cell r="B1008" t="str">
            <v>Sambal Goreng Tempe Kentang</v>
          </cell>
          <cell r="E1008">
            <v>153.27500000000001</v>
          </cell>
          <cell r="F1008">
            <v>9.9055000000000017</v>
          </cell>
          <cell r="G1008">
            <v>6.9425000000000008</v>
          </cell>
          <cell r="H1008">
            <v>14.467499999999999</v>
          </cell>
          <cell r="I1008">
            <v>65.094999999999999</v>
          </cell>
          <cell r="J1008">
            <v>69.325000000000003</v>
          </cell>
          <cell r="K1008">
            <v>100.8</v>
          </cell>
          <cell r="L1008">
            <v>5.2975000000000003</v>
          </cell>
          <cell r="M1008">
            <v>25</v>
          </cell>
          <cell r="N1008">
            <v>0.13175000000000001</v>
          </cell>
          <cell r="O1008">
            <v>7.2249999999999996</v>
          </cell>
          <cell r="P1008">
            <v>0</v>
          </cell>
          <cell r="Q1008">
            <v>0</v>
          </cell>
        </row>
        <row r="1009">
          <cell r="B1009" t="str">
            <v xml:space="preserve"> Sambal Goreng Teri Tempe</v>
          </cell>
          <cell r="C1009" t="str">
            <v>Teri</v>
          </cell>
          <cell r="D1009">
            <v>50</v>
          </cell>
          <cell r="E1009">
            <v>72</v>
          </cell>
          <cell r="F1009">
            <v>16.25</v>
          </cell>
          <cell r="G1009">
            <v>0.3</v>
          </cell>
          <cell r="H1009">
            <v>0</v>
          </cell>
          <cell r="I1009">
            <v>17.25</v>
          </cell>
          <cell r="J1009">
            <v>500</v>
          </cell>
          <cell r="K1009">
            <v>500</v>
          </cell>
          <cell r="L1009">
            <v>1.5</v>
          </cell>
          <cell r="M1009">
            <v>100</v>
          </cell>
          <cell r="N1009">
            <v>0.05</v>
          </cell>
          <cell r="O1009">
            <v>0</v>
          </cell>
          <cell r="P1009">
            <v>0</v>
          </cell>
          <cell r="Q1009">
            <v>0</v>
          </cell>
        </row>
        <row r="1010">
          <cell r="C1010" t="str">
            <v>Tempe</v>
          </cell>
          <cell r="D1010">
            <v>50</v>
          </cell>
          <cell r="E1010">
            <v>74.5</v>
          </cell>
          <cell r="F1010">
            <v>9.15</v>
          </cell>
          <cell r="G1010">
            <v>2</v>
          </cell>
          <cell r="H1010">
            <v>6.35</v>
          </cell>
          <cell r="I1010">
            <v>32</v>
          </cell>
          <cell r="J1010">
            <v>64.5</v>
          </cell>
          <cell r="K1010">
            <v>77</v>
          </cell>
          <cell r="L1010">
            <v>5</v>
          </cell>
          <cell r="M1010">
            <v>25</v>
          </cell>
          <cell r="N1010">
            <v>8.5000000000000006E-2</v>
          </cell>
          <cell r="O1010">
            <v>0</v>
          </cell>
          <cell r="P1010">
            <v>0</v>
          </cell>
          <cell r="Q1010">
            <v>0</v>
          </cell>
        </row>
        <row r="1011">
          <cell r="C1011" t="str">
            <v>Minyak</v>
          </cell>
          <cell r="D1011">
            <v>5</v>
          </cell>
          <cell r="E1011">
            <v>43.5</v>
          </cell>
          <cell r="F1011">
            <v>0.05</v>
          </cell>
          <cell r="G1011">
            <v>4.9000000000000004</v>
          </cell>
          <cell r="H1011">
            <v>0</v>
          </cell>
          <cell r="I1011">
            <v>0.03</v>
          </cell>
          <cell r="J1011">
            <v>0.15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</row>
        <row r="1012">
          <cell r="C1012" t="str">
            <v>Kecap</v>
          </cell>
          <cell r="D1012">
            <v>25</v>
          </cell>
          <cell r="E1012">
            <v>11.5</v>
          </cell>
          <cell r="F1012">
            <v>1.425</v>
          </cell>
          <cell r="G1012">
            <v>0.32500000000000001</v>
          </cell>
          <cell r="H1012">
            <v>2.25</v>
          </cell>
          <cell r="I1012">
            <v>15.75</v>
          </cell>
          <cell r="J1012">
            <v>30.75</v>
          </cell>
          <cell r="K1012">
            <v>24</v>
          </cell>
          <cell r="L1012">
            <v>1.425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</row>
        <row r="1013">
          <cell r="B1013" t="str">
            <v>Sambal Goreng Teri Tempe</v>
          </cell>
          <cell r="E1013">
            <v>201.5</v>
          </cell>
          <cell r="F1013">
            <v>26.875</v>
          </cell>
          <cell r="G1013">
            <v>7.5250000000000004</v>
          </cell>
          <cell r="H1013">
            <v>8.6</v>
          </cell>
          <cell r="I1013">
            <v>65.03</v>
          </cell>
          <cell r="J1013">
            <v>595.4</v>
          </cell>
          <cell r="K1013">
            <v>601</v>
          </cell>
          <cell r="L1013">
            <v>7.9249999999999998</v>
          </cell>
          <cell r="M1013">
            <v>125</v>
          </cell>
          <cell r="N1013">
            <v>0.13500000000000001</v>
          </cell>
          <cell r="O1013">
            <v>0</v>
          </cell>
          <cell r="P1013">
            <v>0</v>
          </cell>
          <cell r="Q1013">
            <v>0</v>
          </cell>
        </row>
        <row r="1014">
          <cell r="B1014" t="str">
            <v xml:space="preserve"> Sambal Goreng Tahu Kacang</v>
          </cell>
          <cell r="C1014" t="str">
            <v>Tahu</v>
          </cell>
          <cell r="D1014">
            <v>50</v>
          </cell>
          <cell r="E1014">
            <v>34</v>
          </cell>
          <cell r="F1014">
            <v>3.9</v>
          </cell>
          <cell r="G1014">
            <v>2.2999999999999998</v>
          </cell>
          <cell r="H1014">
            <v>0.8</v>
          </cell>
          <cell r="I1014">
            <v>42.4</v>
          </cell>
          <cell r="J1014">
            <v>62</v>
          </cell>
          <cell r="K1014">
            <v>31.5</v>
          </cell>
          <cell r="L1014">
            <v>0.4</v>
          </cell>
          <cell r="M1014">
            <v>0</v>
          </cell>
          <cell r="N1014">
            <v>0.03</v>
          </cell>
          <cell r="O1014">
            <v>0</v>
          </cell>
        </row>
        <row r="1015">
          <cell r="C1015" t="str">
            <v>Kacang</v>
          </cell>
          <cell r="D1015">
            <v>50</v>
          </cell>
          <cell r="E1015">
            <v>226</v>
          </cell>
          <cell r="F1015">
            <v>12.65</v>
          </cell>
          <cell r="G1015">
            <v>21.4</v>
          </cell>
          <cell r="H1015">
            <v>10.55</v>
          </cell>
          <cell r="I1015">
            <v>2</v>
          </cell>
          <cell r="J1015">
            <v>29</v>
          </cell>
          <cell r="K1015">
            <v>167.5</v>
          </cell>
          <cell r="L1015">
            <v>0.65</v>
          </cell>
          <cell r="M1015">
            <v>0</v>
          </cell>
          <cell r="N1015">
            <v>0.15</v>
          </cell>
          <cell r="O1015">
            <v>1.5</v>
          </cell>
          <cell r="P1015">
            <v>0</v>
          </cell>
          <cell r="Q1015">
            <v>0.7</v>
          </cell>
        </row>
        <row r="1016">
          <cell r="C1016" t="str">
            <v>Minyak</v>
          </cell>
          <cell r="D1016">
            <v>5</v>
          </cell>
          <cell r="E1016">
            <v>43.5</v>
          </cell>
          <cell r="F1016">
            <v>0.05</v>
          </cell>
          <cell r="G1016">
            <v>4.9000000000000004</v>
          </cell>
          <cell r="H1016">
            <v>0</v>
          </cell>
          <cell r="I1016">
            <v>0.03</v>
          </cell>
          <cell r="J1016">
            <v>0.15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</row>
        <row r="1017">
          <cell r="C1017" t="str">
            <v>Kecap</v>
          </cell>
          <cell r="D1017">
            <v>25</v>
          </cell>
          <cell r="E1017">
            <v>11.5</v>
          </cell>
          <cell r="F1017">
            <v>1.425</v>
          </cell>
          <cell r="G1017">
            <v>0.32500000000000001</v>
          </cell>
          <cell r="H1017">
            <v>2.25</v>
          </cell>
          <cell r="I1017">
            <v>15.75</v>
          </cell>
          <cell r="J1017">
            <v>30.75</v>
          </cell>
          <cell r="K1017">
            <v>24</v>
          </cell>
          <cell r="L1017">
            <v>1.425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</row>
        <row r="1018">
          <cell r="B1018" t="str">
            <v>Sambal Goreng Tahu Kacang</v>
          </cell>
          <cell r="E1018">
            <v>315</v>
          </cell>
          <cell r="F1018">
            <v>18.025000000000002</v>
          </cell>
          <cell r="G1018">
            <v>28.925000000000001</v>
          </cell>
          <cell r="H1018">
            <v>13.600000000000001</v>
          </cell>
          <cell r="I1018">
            <v>60.18</v>
          </cell>
          <cell r="J1018">
            <v>121.9</v>
          </cell>
          <cell r="K1018">
            <v>223</v>
          </cell>
          <cell r="L1018">
            <v>2.4750000000000001</v>
          </cell>
          <cell r="M1018">
            <v>0</v>
          </cell>
          <cell r="N1018">
            <v>0.18</v>
          </cell>
          <cell r="O1018">
            <v>1.5</v>
          </cell>
          <cell r="P1018">
            <v>0</v>
          </cell>
          <cell r="Q1018">
            <v>0.7</v>
          </cell>
        </row>
        <row r="1019">
          <cell r="B1019" t="str">
            <v xml:space="preserve"> Tempe bb Kuning</v>
          </cell>
          <cell r="C1019" t="str">
            <v>Tempe</v>
          </cell>
          <cell r="D1019">
            <v>50</v>
          </cell>
          <cell r="E1019">
            <v>74.5</v>
          </cell>
          <cell r="F1019">
            <v>9.15</v>
          </cell>
          <cell r="G1019">
            <v>2</v>
          </cell>
          <cell r="H1019">
            <v>6.35</v>
          </cell>
          <cell r="I1019">
            <v>32</v>
          </cell>
          <cell r="J1019">
            <v>64.5</v>
          </cell>
          <cell r="K1019">
            <v>77</v>
          </cell>
          <cell r="L1019">
            <v>5</v>
          </cell>
          <cell r="M1019">
            <v>25</v>
          </cell>
          <cell r="N1019">
            <v>8.5000000000000006E-2</v>
          </cell>
          <cell r="O1019">
            <v>0</v>
          </cell>
          <cell r="P1019">
            <v>0</v>
          </cell>
          <cell r="Q1019">
            <v>0</v>
          </cell>
        </row>
        <row r="1020">
          <cell r="C1020" t="str">
            <v>Minyak</v>
          </cell>
          <cell r="D1020">
            <v>5</v>
          </cell>
          <cell r="E1020">
            <v>43.5</v>
          </cell>
          <cell r="F1020">
            <v>0.05</v>
          </cell>
          <cell r="G1020">
            <v>4.9000000000000004</v>
          </cell>
          <cell r="H1020">
            <v>0</v>
          </cell>
          <cell r="I1020">
            <v>0.03</v>
          </cell>
          <cell r="J1020">
            <v>0.15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</row>
        <row r="1021">
          <cell r="B1021" t="str">
            <v>Tempe bb Kuning</v>
          </cell>
          <cell r="E1021">
            <v>118</v>
          </cell>
          <cell r="F1021">
            <v>9.2000000000000011</v>
          </cell>
          <cell r="G1021">
            <v>6.9</v>
          </cell>
          <cell r="H1021">
            <v>6.35</v>
          </cell>
          <cell r="I1021">
            <v>32.03</v>
          </cell>
          <cell r="J1021">
            <v>64.650000000000006</v>
          </cell>
          <cell r="K1021">
            <v>77</v>
          </cell>
          <cell r="L1021">
            <v>5</v>
          </cell>
          <cell r="M1021">
            <v>25</v>
          </cell>
          <cell r="N1021">
            <v>8.5000000000000006E-2</v>
          </cell>
          <cell r="O1021">
            <v>0</v>
          </cell>
          <cell r="P1021">
            <v>0</v>
          </cell>
          <cell r="Q1021">
            <v>0</v>
          </cell>
        </row>
        <row r="1022">
          <cell r="B1022" t="str">
            <v xml:space="preserve"> Terik Tempe</v>
          </cell>
          <cell r="C1022" t="str">
            <v>Tempe</v>
          </cell>
          <cell r="D1022">
            <v>50</v>
          </cell>
          <cell r="E1022">
            <v>74.5</v>
          </cell>
          <cell r="F1022">
            <v>9.15</v>
          </cell>
          <cell r="G1022">
            <v>2</v>
          </cell>
          <cell r="H1022">
            <v>6.35</v>
          </cell>
          <cell r="I1022">
            <v>32</v>
          </cell>
          <cell r="J1022">
            <v>64.5</v>
          </cell>
          <cell r="K1022">
            <v>77</v>
          </cell>
          <cell r="L1022">
            <v>5</v>
          </cell>
          <cell r="M1022">
            <v>25</v>
          </cell>
          <cell r="N1022">
            <v>8.5000000000000006E-2</v>
          </cell>
          <cell r="O1022">
            <v>0</v>
          </cell>
          <cell r="P1022">
            <v>0</v>
          </cell>
          <cell r="Q1022">
            <v>0</v>
          </cell>
        </row>
        <row r="1023">
          <cell r="C1023" t="str">
            <v>Santan</v>
          </cell>
          <cell r="D1023">
            <v>10</v>
          </cell>
          <cell r="E1023">
            <v>32.4</v>
          </cell>
          <cell r="F1023">
            <v>0.42</v>
          </cell>
          <cell r="G1023">
            <v>3.43</v>
          </cell>
          <cell r="H1023">
            <v>0.56000000000000005</v>
          </cell>
          <cell r="I1023">
            <v>5.49</v>
          </cell>
          <cell r="J1023">
            <v>1.4</v>
          </cell>
          <cell r="K1023">
            <v>4.5</v>
          </cell>
          <cell r="L1023">
            <v>0.19</v>
          </cell>
          <cell r="M1023">
            <v>0</v>
          </cell>
          <cell r="N1023">
            <v>2E-3</v>
          </cell>
          <cell r="O1023">
            <v>0.2</v>
          </cell>
          <cell r="P1023">
            <v>185</v>
          </cell>
          <cell r="Q1023">
            <v>0</v>
          </cell>
        </row>
        <row r="1024">
          <cell r="B1024" t="str">
            <v>Terik Tempe</v>
          </cell>
          <cell r="E1024">
            <v>106.9</v>
          </cell>
          <cell r="F1024">
            <v>9.57</v>
          </cell>
          <cell r="G1024">
            <v>5.43</v>
          </cell>
          <cell r="H1024">
            <v>6.91</v>
          </cell>
          <cell r="I1024">
            <v>37.49</v>
          </cell>
          <cell r="J1024">
            <v>65.900000000000006</v>
          </cell>
          <cell r="K1024">
            <v>81.5</v>
          </cell>
          <cell r="L1024">
            <v>5.19</v>
          </cell>
          <cell r="M1024">
            <v>25</v>
          </cell>
          <cell r="N1024">
            <v>8.7000000000000008E-2</v>
          </cell>
          <cell r="O1024">
            <v>0.2</v>
          </cell>
          <cell r="P1024">
            <v>185</v>
          </cell>
        </row>
        <row r="1025">
          <cell r="B1025" t="str">
            <v xml:space="preserve"> Tahu gimbal</v>
          </cell>
          <cell r="C1025" t="str">
            <v>Tahu</v>
          </cell>
          <cell r="D1025">
            <v>25</v>
          </cell>
          <cell r="E1025">
            <v>17</v>
          </cell>
          <cell r="F1025">
            <v>1.95</v>
          </cell>
          <cell r="G1025">
            <v>1.115</v>
          </cell>
          <cell r="H1025">
            <v>0.4</v>
          </cell>
          <cell r="I1025">
            <v>21.2</v>
          </cell>
          <cell r="J1025">
            <v>31</v>
          </cell>
          <cell r="K1025">
            <v>15.75</v>
          </cell>
          <cell r="L1025">
            <v>0.2</v>
          </cell>
          <cell r="M1025">
            <v>0</v>
          </cell>
          <cell r="N1025">
            <v>1.4999999999999999E-2</v>
          </cell>
          <cell r="O1025">
            <v>0</v>
          </cell>
        </row>
        <row r="1026">
          <cell r="C1026" t="str">
            <v>Kecambah</v>
          </cell>
          <cell r="D1026">
            <v>25</v>
          </cell>
          <cell r="E1026">
            <v>5.75</v>
          </cell>
          <cell r="F1026">
            <v>0.72499999999999998</v>
          </cell>
          <cell r="G1026">
            <v>0.05</v>
          </cell>
          <cell r="H1026">
            <v>1.0249999999999999</v>
          </cell>
          <cell r="I1026">
            <v>23.1</v>
          </cell>
          <cell r="J1026">
            <v>7.25</v>
          </cell>
          <cell r="K1026">
            <v>17.25</v>
          </cell>
          <cell r="L1026">
            <v>0.2</v>
          </cell>
          <cell r="M1026">
            <v>2.5</v>
          </cell>
          <cell r="N1026">
            <v>1.7500000000000002E-2</v>
          </cell>
          <cell r="O1026">
            <v>3.75</v>
          </cell>
        </row>
        <row r="1027">
          <cell r="C1027" t="str">
            <v>Kool putih</v>
          </cell>
          <cell r="D1027">
            <v>25</v>
          </cell>
          <cell r="E1027">
            <v>6</v>
          </cell>
          <cell r="F1027">
            <v>0.35</v>
          </cell>
          <cell r="G1027">
            <v>0.05</v>
          </cell>
          <cell r="H1027">
            <v>1.325</v>
          </cell>
          <cell r="I1027">
            <v>23.1</v>
          </cell>
          <cell r="J1027">
            <v>12.5</v>
          </cell>
          <cell r="K1027">
            <v>7.75</v>
          </cell>
          <cell r="L1027">
            <v>0.125</v>
          </cell>
          <cell r="M1027">
            <v>20</v>
          </cell>
          <cell r="N1027">
            <v>1.4999999999999999E-2</v>
          </cell>
          <cell r="O1027">
            <v>12.5</v>
          </cell>
        </row>
        <row r="1028">
          <cell r="C1028" t="str">
            <v>Telur</v>
          </cell>
          <cell r="D1028">
            <v>20</v>
          </cell>
          <cell r="E1028">
            <v>32.4</v>
          </cell>
          <cell r="F1028">
            <v>2.56</v>
          </cell>
          <cell r="G1028">
            <v>2.2999999999999998</v>
          </cell>
          <cell r="H1028">
            <v>0.14000000000000001</v>
          </cell>
          <cell r="I1028">
            <v>14.8</v>
          </cell>
          <cell r="J1028">
            <v>10.8</v>
          </cell>
          <cell r="K1028">
            <v>36</v>
          </cell>
          <cell r="L1028">
            <v>0.54</v>
          </cell>
          <cell r="M1028">
            <v>180</v>
          </cell>
          <cell r="N1028">
            <v>0.02</v>
          </cell>
          <cell r="O1028">
            <v>0</v>
          </cell>
        </row>
        <row r="1029">
          <cell r="C1029" t="str">
            <v>Minyak</v>
          </cell>
          <cell r="D1029">
            <v>5</v>
          </cell>
          <cell r="E1029">
            <v>43.5</v>
          </cell>
          <cell r="F1029">
            <v>0.05</v>
          </cell>
          <cell r="G1029">
            <v>4.9000000000000004</v>
          </cell>
          <cell r="H1029">
            <v>0</v>
          </cell>
          <cell r="I1029">
            <v>0.03</v>
          </cell>
          <cell r="J1029">
            <v>0.15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</row>
        <row r="1030">
          <cell r="B1030" t="str">
            <v>Tahu gimbal</v>
          </cell>
          <cell r="E1030">
            <v>104.65</v>
          </cell>
          <cell r="F1030">
            <v>5.6349999999999998</v>
          </cell>
          <cell r="G1030">
            <v>8.4149999999999991</v>
          </cell>
          <cell r="H1030">
            <v>2.89</v>
          </cell>
          <cell r="I1030">
            <v>82.23</v>
          </cell>
          <cell r="J1030">
            <v>61.7</v>
          </cell>
          <cell r="K1030">
            <v>76.75</v>
          </cell>
          <cell r="L1030">
            <v>1.0649999999999999</v>
          </cell>
          <cell r="M1030">
            <v>202.5</v>
          </cell>
          <cell r="N1030">
            <v>6.7500000000000004E-2</v>
          </cell>
          <cell r="O1030">
            <v>16.25</v>
          </cell>
        </row>
        <row r="1037">
          <cell r="B1037" t="str">
            <v>LAIN-LAIN</v>
          </cell>
        </row>
        <row r="1038">
          <cell r="B1038" t="str">
            <v xml:space="preserve"> Bubur kacang hijau</v>
          </cell>
          <cell r="C1038" t="str">
            <v>Kc ijo</v>
          </cell>
          <cell r="D1038">
            <v>25</v>
          </cell>
          <cell r="E1038">
            <v>86.25</v>
          </cell>
          <cell r="F1038">
            <v>5.55</v>
          </cell>
          <cell r="G1038">
            <v>0.3</v>
          </cell>
          <cell r="H1038">
            <v>15.73</v>
          </cell>
          <cell r="I1038">
            <v>2.5</v>
          </cell>
          <cell r="J1038">
            <v>31.25</v>
          </cell>
          <cell r="K1038">
            <v>80</v>
          </cell>
          <cell r="L1038">
            <v>1.68</v>
          </cell>
          <cell r="M1038">
            <v>39.25</v>
          </cell>
          <cell r="N1038">
            <v>0.16</v>
          </cell>
          <cell r="O1038">
            <v>1.5</v>
          </cell>
          <cell r="P1038">
            <v>0</v>
          </cell>
          <cell r="Q1038">
            <v>1.08</v>
          </cell>
        </row>
        <row r="1039">
          <cell r="C1039" t="str">
            <v>Santan</v>
          </cell>
          <cell r="D1039">
            <v>10</v>
          </cell>
          <cell r="E1039">
            <v>32.4</v>
          </cell>
          <cell r="F1039">
            <v>0.42</v>
          </cell>
          <cell r="G1039">
            <v>3.43</v>
          </cell>
          <cell r="H1039">
            <v>0.56000000000000005</v>
          </cell>
          <cell r="I1039">
            <v>5.49</v>
          </cell>
          <cell r="J1039">
            <v>1.4</v>
          </cell>
          <cell r="K1039">
            <v>4.5</v>
          </cell>
          <cell r="L1039">
            <v>0.19</v>
          </cell>
          <cell r="M1039">
            <v>0</v>
          </cell>
          <cell r="N1039">
            <v>2E-3</v>
          </cell>
          <cell r="O1039">
            <v>0.2</v>
          </cell>
          <cell r="P1039">
            <v>185</v>
          </cell>
          <cell r="Q1039">
            <v>0</v>
          </cell>
        </row>
        <row r="1040">
          <cell r="C1040" t="str">
            <v>Gula Putih</v>
          </cell>
          <cell r="D1040">
            <v>25</v>
          </cell>
          <cell r="E1040">
            <v>94</v>
          </cell>
          <cell r="F1040">
            <v>0</v>
          </cell>
          <cell r="G1040">
            <v>0</v>
          </cell>
          <cell r="H1040">
            <v>23.5</v>
          </cell>
          <cell r="I1040">
            <v>0.125</v>
          </cell>
          <cell r="J1040">
            <v>1.25</v>
          </cell>
          <cell r="K1040">
            <v>0.25</v>
          </cell>
          <cell r="L1040">
            <v>2.5000000000000001E-2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</row>
        <row r="1041">
          <cell r="B1041" t="str">
            <v>Bubur kacang hijau</v>
          </cell>
          <cell r="E1041">
            <v>212.65</v>
          </cell>
          <cell r="F1041">
            <v>5.97</v>
          </cell>
          <cell r="G1041">
            <v>3.73</v>
          </cell>
          <cell r="H1041">
            <v>39.79</v>
          </cell>
          <cell r="I1041">
            <v>8.1150000000000002</v>
          </cell>
          <cell r="J1041">
            <v>33.9</v>
          </cell>
          <cell r="K1041">
            <v>84.75</v>
          </cell>
          <cell r="L1041">
            <v>1.895</v>
          </cell>
          <cell r="M1041">
            <v>39.25</v>
          </cell>
          <cell r="N1041">
            <v>0.16200000000000001</v>
          </cell>
          <cell r="O1041">
            <v>1.7</v>
          </cell>
          <cell r="P1041">
            <v>185</v>
          </cell>
          <cell r="Q1041">
            <v>1.08</v>
          </cell>
        </row>
        <row r="1042">
          <cell r="B1042" t="str">
            <v xml:space="preserve"> Bubur ketan hitam</v>
          </cell>
          <cell r="C1042" t="str">
            <v>Ketan hitam</v>
          </cell>
          <cell r="D1042">
            <v>25</v>
          </cell>
          <cell r="E1042">
            <v>89</v>
          </cell>
          <cell r="F1042">
            <v>1.75</v>
          </cell>
          <cell r="G1042">
            <v>0.17499999999999999</v>
          </cell>
          <cell r="H1042">
            <v>19.5</v>
          </cell>
          <cell r="I1042">
            <v>3.25</v>
          </cell>
          <cell r="J1042">
            <v>2.5</v>
          </cell>
          <cell r="K1042">
            <v>37</v>
          </cell>
          <cell r="L1042">
            <v>0.2</v>
          </cell>
          <cell r="N1042">
            <v>0.05</v>
          </cell>
          <cell r="P1042">
            <v>0</v>
          </cell>
          <cell r="Q1042">
            <v>0</v>
          </cell>
        </row>
        <row r="1043">
          <cell r="C1043" t="str">
            <v>Santan</v>
          </cell>
          <cell r="D1043">
            <v>10</v>
          </cell>
          <cell r="E1043">
            <v>32.4</v>
          </cell>
          <cell r="F1043">
            <v>0.42</v>
          </cell>
          <cell r="G1043">
            <v>3.43</v>
          </cell>
          <cell r="H1043">
            <v>0.56000000000000005</v>
          </cell>
          <cell r="I1043">
            <v>5.49</v>
          </cell>
          <cell r="J1043">
            <v>1.4</v>
          </cell>
          <cell r="K1043">
            <v>4.5</v>
          </cell>
          <cell r="L1043">
            <v>0.19</v>
          </cell>
          <cell r="M1043">
            <v>0</v>
          </cell>
          <cell r="N1043">
            <v>2E-3</v>
          </cell>
          <cell r="O1043">
            <v>0.2</v>
          </cell>
          <cell r="P1043">
            <v>185</v>
          </cell>
          <cell r="Q1043">
            <v>0</v>
          </cell>
        </row>
        <row r="1044">
          <cell r="B1044" t="str">
            <v>Bubur ketan hitam</v>
          </cell>
          <cell r="E1044">
            <v>121.4</v>
          </cell>
          <cell r="F1044">
            <v>2.17</v>
          </cell>
          <cell r="G1044">
            <v>3.605</v>
          </cell>
          <cell r="H1044">
            <v>20.059999999999999</v>
          </cell>
          <cell r="I1044">
            <v>8.74</v>
          </cell>
          <cell r="J1044">
            <v>3.9</v>
          </cell>
          <cell r="K1044">
            <v>41.5</v>
          </cell>
          <cell r="L1044">
            <v>0.39</v>
          </cell>
          <cell r="M1044">
            <v>0</v>
          </cell>
          <cell r="N1044">
            <v>5.2000000000000005E-2</v>
          </cell>
          <cell r="O1044">
            <v>0.2</v>
          </cell>
          <cell r="P1044">
            <v>185</v>
          </cell>
          <cell r="Q1044">
            <v>0</v>
          </cell>
        </row>
        <row r="1045">
          <cell r="B1045" t="str">
            <v xml:space="preserve"> Bubur sumsum</v>
          </cell>
          <cell r="C1045" t="str">
            <v>Tep beras</v>
          </cell>
          <cell r="D1045">
            <v>25</v>
          </cell>
          <cell r="E1045">
            <v>91</v>
          </cell>
          <cell r="F1045">
            <v>1.75</v>
          </cell>
          <cell r="G1045">
            <v>0.125</v>
          </cell>
          <cell r="H1045">
            <v>20</v>
          </cell>
          <cell r="I1045">
            <v>3</v>
          </cell>
          <cell r="J1045">
            <v>1.25</v>
          </cell>
          <cell r="K1045">
            <v>35</v>
          </cell>
          <cell r="L1045">
            <v>0.2</v>
          </cell>
          <cell r="M1045">
            <v>0.3</v>
          </cell>
          <cell r="N1045">
            <v>4.2500000000000003E-2</v>
          </cell>
          <cell r="O1045">
            <v>0</v>
          </cell>
        </row>
        <row r="1046">
          <cell r="C1046" t="str">
            <v>Santan</v>
          </cell>
          <cell r="D1046">
            <v>25</v>
          </cell>
          <cell r="E1046">
            <v>89.75</v>
          </cell>
          <cell r="F1046">
            <v>8.9</v>
          </cell>
          <cell r="G1046">
            <v>0.25</v>
          </cell>
          <cell r="H1046">
            <v>13</v>
          </cell>
          <cell r="I1046">
            <v>2</v>
          </cell>
          <cell r="J1046">
            <v>325</v>
          </cell>
          <cell r="K1046">
            <v>257.5</v>
          </cell>
          <cell r="L1046">
            <v>0.15</v>
          </cell>
          <cell r="M1046">
            <v>0</v>
          </cell>
          <cell r="N1046">
            <v>8.7499999999999994E-2</v>
          </cell>
          <cell r="O1046">
            <v>1.75</v>
          </cell>
        </row>
        <row r="1047">
          <cell r="C1047" t="str">
            <v>Gula merah</v>
          </cell>
          <cell r="D1047">
            <v>15</v>
          </cell>
          <cell r="E1047">
            <v>55.2</v>
          </cell>
          <cell r="F1047">
            <v>0</v>
          </cell>
          <cell r="G1047">
            <v>0</v>
          </cell>
          <cell r="H1047">
            <v>14.25</v>
          </cell>
          <cell r="I1047">
            <v>1.35</v>
          </cell>
          <cell r="J1047">
            <v>11.3</v>
          </cell>
          <cell r="K1047">
            <v>5.25</v>
          </cell>
          <cell r="L1047">
            <v>0.45</v>
          </cell>
          <cell r="M1047">
            <v>0</v>
          </cell>
          <cell r="N1047">
            <v>0</v>
          </cell>
          <cell r="O1047">
            <v>0</v>
          </cell>
        </row>
        <row r="1048">
          <cell r="B1048" t="str">
            <v>Bubur sumsum</v>
          </cell>
          <cell r="E1048">
            <v>235.95</v>
          </cell>
          <cell r="F1048">
            <v>10.65</v>
          </cell>
          <cell r="G1048">
            <v>0.375</v>
          </cell>
          <cell r="H1048">
            <v>47.25</v>
          </cell>
          <cell r="I1048">
            <v>6.35</v>
          </cell>
          <cell r="J1048">
            <v>337.55</v>
          </cell>
          <cell r="K1048">
            <v>297.75</v>
          </cell>
          <cell r="L1048">
            <v>0.8</v>
          </cell>
          <cell r="M1048">
            <v>0.3</v>
          </cell>
          <cell r="N1048">
            <v>0.13</v>
          </cell>
          <cell r="O1048">
            <v>1.75</v>
          </cell>
          <cell r="P1048">
            <v>0</v>
          </cell>
          <cell r="Q1048">
            <v>0</v>
          </cell>
        </row>
        <row r="1049">
          <cell r="B1049" t="str">
            <v xml:space="preserve"> Buah</v>
          </cell>
          <cell r="C1049" t="str">
            <v>Pepaya</v>
          </cell>
          <cell r="D1049">
            <v>100</v>
          </cell>
          <cell r="E1049">
            <v>34.5</v>
          </cell>
          <cell r="F1049">
            <v>0.375</v>
          </cell>
          <cell r="G1049">
            <v>0</v>
          </cell>
          <cell r="H1049">
            <v>9.15</v>
          </cell>
          <cell r="I1049">
            <v>65.025000000000006</v>
          </cell>
          <cell r="J1049">
            <v>17.25</v>
          </cell>
          <cell r="K1049">
            <v>9</v>
          </cell>
          <cell r="L1049">
            <v>1.2749999999999999</v>
          </cell>
          <cell r="M1049">
            <v>273.75</v>
          </cell>
          <cell r="N1049">
            <v>0.03</v>
          </cell>
          <cell r="O1049">
            <v>58.5</v>
          </cell>
          <cell r="P1049">
            <v>0</v>
          </cell>
          <cell r="Q1049">
            <v>0.52500000000000002</v>
          </cell>
        </row>
        <row r="1050">
          <cell r="B1050" t="str">
            <v>Buah</v>
          </cell>
          <cell r="C1050" t="str">
            <v>Semangka</v>
          </cell>
          <cell r="D1050">
            <v>100</v>
          </cell>
          <cell r="E1050">
            <v>12.88</v>
          </cell>
          <cell r="F1050">
            <v>0.23</v>
          </cell>
          <cell r="G1050">
            <v>9.2000000000000012E-2</v>
          </cell>
          <cell r="H1050">
            <v>3.1740000000000004</v>
          </cell>
          <cell r="I1050">
            <v>42.366</v>
          </cell>
          <cell r="J1050">
            <v>3.22</v>
          </cell>
          <cell r="K1050">
            <v>5.52</v>
          </cell>
          <cell r="L1050">
            <v>9.2000000000000012E-2</v>
          </cell>
          <cell r="M1050">
            <v>271.39999999999998</v>
          </cell>
          <cell r="N1050">
            <v>2.3000000000000003E-2</v>
          </cell>
          <cell r="O1050">
            <v>2.76</v>
          </cell>
          <cell r="P1050">
            <v>0</v>
          </cell>
          <cell r="Q1050">
            <v>0.23</v>
          </cell>
        </row>
        <row r="1051">
          <cell r="B1051" t="str">
            <v xml:space="preserve"> Fruit juice</v>
          </cell>
          <cell r="C1051" t="str">
            <v>Apple juice</v>
          </cell>
          <cell r="D1051">
            <v>250</v>
          </cell>
          <cell r="E1051">
            <v>120</v>
          </cell>
        </row>
        <row r="1052">
          <cell r="B1052" t="str">
            <v>Fruit juice</v>
          </cell>
          <cell r="C1052" t="str">
            <v>Orang juice</v>
          </cell>
          <cell r="D1052">
            <v>250</v>
          </cell>
          <cell r="E1052">
            <v>110</v>
          </cell>
        </row>
        <row r="1053">
          <cell r="B1053" t="str">
            <v xml:space="preserve"> Tea</v>
          </cell>
          <cell r="C1053" t="str">
            <v>Gula putih</v>
          </cell>
          <cell r="D1053">
            <v>25</v>
          </cell>
          <cell r="E1053">
            <v>94</v>
          </cell>
          <cell r="F1053">
            <v>0</v>
          </cell>
          <cell r="G1053">
            <v>0</v>
          </cell>
          <cell r="H1053">
            <v>23.5</v>
          </cell>
          <cell r="I1053">
            <v>0.125</v>
          </cell>
          <cell r="J1053">
            <v>1.25</v>
          </cell>
          <cell r="K1053">
            <v>0.25</v>
          </cell>
          <cell r="L1053">
            <v>2.5000000000000001E-2</v>
          </cell>
          <cell r="M1053">
            <v>0</v>
          </cell>
          <cell r="N1053">
            <v>0</v>
          </cell>
          <cell r="O1053">
            <v>0</v>
          </cell>
        </row>
        <row r="1054">
          <cell r="C1054" t="str">
            <v>Tea</v>
          </cell>
          <cell r="D1054">
            <v>2.5</v>
          </cell>
          <cell r="E1054">
            <v>3.3</v>
          </cell>
          <cell r="F1054">
            <v>0.49</v>
          </cell>
          <cell r="G1054">
            <v>0.18</v>
          </cell>
          <cell r="H1054">
            <v>1.69</v>
          </cell>
          <cell r="I1054">
            <v>0.19</v>
          </cell>
          <cell r="J1054">
            <v>17.899999999999999</v>
          </cell>
          <cell r="K1054">
            <v>6.625</v>
          </cell>
          <cell r="L1054">
            <v>0.03</v>
          </cell>
          <cell r="M1054">
            <v>52.4</v>
          </cell>
          <cell r="N1054">
            <v>3.0000000000000001E-3</v>
          </cell>
          <cell r="O1054">
            <v>0</v>
          </cell>
        </row>
        <row r="1055">
          <cell r="B1055" t="str">
            <v>Tea</v>
          </cell>
          <cell r="E1055">
            <v>97.3</v>
          </cell>
          <cell r="F1055">
            <v>0.49</v>
          </cell>
          <cell r="G1055">
            <v>0.18</v>
          </cell>
          <cell r="H1055">
            <v>25.19</v>
          </cell>
          <cell r="I1055">
            <v>0.315</v>
          </cell>
          <cell r="J1055">
            <v>19.149999999999999</v>
          </cell>
          <cell r="K1055">
            <v>6.875</v>
          </cell>
          <cell r="L1055">
            <v>5.5E-2</v>
          </cell>
          <cell r="M1055">
            <v>52.4</v>
          </cell>
          <cell r="N1055">
            <v>3.0000000000000001E-3</v>
          </cell>
          <cell r="O1055">
            <v>0</v>
          </cell>
        </row>
        <row r="1056">
          <cell r="B1056" t="str">
            <v xml:space="preserve"> Coffee</v>
          </cell>
          <cell r="C1056" t="str">
            <v>Kopi</v>
          </cell>
          <cell r="D1056">
            <v>20</v>
          </cell>
          <cell r="E1056">
            <v>70.400000000000006</v>
          </cell>
          <cell r="F1056">
            <v>3.48</v>
          </cell>
          <cell r="G1056">
            <v>0.26</v>
          </cell>
          <cell r="H1056">
            <v>13.8</v>
          </cell>
          <cell r="I1056">
            <v>0</v>
          </cell>
          <cell r="J1056">
            <v>59.2</v>
          </cell>
          <cell r="K1056">
            <v>73.599999999999994</v>
          </cell>
          <cell r="L1056">
            <v>0.82</v>
          </cell>
          <cell r="M1056">
            <v>0</v>
          </cell>
          <cell r="N1056">
            <v>0</v>
          </cell>
          <cell r="O1056">
            <v>0</v>
          </cell>
        </row>
        <row r="1057">
          <cell r="C1057" t="str">
            <v>Gula putih</v>
          </cell>
          <cell r="D1057">
            <v>25</v>
          </cell>
          <cell r="E1057">
            <v>94</v>
          </cell>
          <cell r="F1057">
            <v>0</v>
          </cell>
          <cell r="G1057">
            <v>0</v>
          </cell>
          <cell r="H1057">
            <v>23.5</v>
          </cell>
          <cell r="I1057">
            <v>0.125</v>
          </cell>
          <cell r="J1057">
            <v>1.25</v>
          </cell>
          <cell r="K1057">
            <v>0.25</v>
          </cell>
          <cell r="L1057">
            <v>2.5000000000000001E-2</v>
          </cell>
          <cell r="M1057">
            <v>0</v>
          </cell>
          <cell r="N1057">
            <v>0</v>
          </cell>
          <cell r="O1057">
            <v>0</v>
          </cell>
        </row>
        <row r="1058">
          <cell r="B1058" t="str">
            <v>Kopi</v>
          </cell>
          <cell r="E1058">
            <v>164.4</v>
          </cell>
          <cell r="F1058">
            <v>3.48</v>
          </cell>
          <cell r="G1058">
            <v>0.26</v>
          </cell>
          <cell r="H1058">
            <v>37.299999999999997</v>
          </cell>
          <cell r="I1058">
            <v>0.125</v>
          </cell>
          <cell r="J1058">
            <v>60.45</v>
          </cell>
          <cell r="K1058">
            <v>73.849999999999994</v>
          </cell>
          <cell r="L1058">
            <v>0.84499999999999997</v>
          </cell>
          <cell r="M1058">
            <v>0</v>
          </cell>
          <cell r="N1058">
            <v>0</v>
          </cell>
          <cell r="O1058">
            <v>0</v>
          </cell>
        </row>
        <row r="1059">
          <cell r="B1059" t="str">
            <v xml:space="preserve"> Emping</v>
          </cell>
          <cell r="C1059" t="str">
            <v>Emping</v>
          </cell>
          <cell r="D1059">
            <v>50</v>
          </cell>
          <cell r="E1059">
            <v>172.5</v>
          </cell>
          <cell r="F1059">
            <v>6</v>
          </cell>
          <cell r="G1059">
            <v>0.75</v>
          </cell>
          <cell r="H1059">
            <v>35.75</v>
          </cell>
          <cell r="I1059">
            <v>6.5</v>
          </cell>
          <cell r="J1059">
            <v>50</v>
          </cell>
          <cell r="K1059">
            <v>200</v>
          </cell>
          <cell r="L1059">
            <v>2.5</v>
          </cell>
          <cell r="M1059">
            <v>0</v>
          </cell>
          <cell r="N1059">
            <v>0.1</v>
          </cell>
          <cell r="O1059">
            <v>0</v>
          </cell>
        </row>
        <row r="1060">
          <cell r="C1060" t="str">
            <v>Minyak</v>
          </cell>
          <cell r="D1060">
            <v>5</v>
          </cell>
          <cell r="E1060">
            <v>43.5</v>
          </cell>
          <cell r="F1060">
            <v>0.05</v>
          </cell>
          <cell r="G1060">
            <v>4.9000000000000004</v>
          </cell>
          <cell r="H1060">
            <v>0</v>
          </cell>
          <cell r="I1060">
            <v>0.03</v>
          </cell>
          <cell r="J1060">
            <v>0.15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</row>
        <row r="1061">
          <cell r="B1061" t="str">
            <v>Emping</v>
          </cell>
          <cell r="E1061">
            <v>216</v>
          </cell>
          <cell r="F1061">
            <v>6.05</v>
          </cell>
          <cell r="G1061">
            <v>5.65</v>
          </cell>
          <cell r="H1061">
            <v>35.75</v>
          </cell>
          <cell r="I1061">
            <v>6.53</v>
          </cell>
          <cell r="J1061">
            <v>50.15</v>
          </cell>
          <cell r="K1061">
            <v>200</v>
          </cell>
          <cell r="L1061">
            <v>2.5</v>
          </cell>
          <cell r="M1061">
            <v>0</v>
          </cell>
          <cell r="N1061">
            <v>0.1</v>
          </cell>
          <cell r="O1061">
            <v>0</v>
          </cell>
        </row>
        <row r="1062">
          <cell r="B1062" t="str">
            <v xml:space="preserve"> Sambal</v>
          </cell>
          <cell r="C1062" t="str">
            <v>Cabe merah</v>
          </cell>
          <cell r="D1062">
            <v>5</v>
          </cell>
          <cell r="E1062">
            <v>1.55</v>
          </cell>
          <cell r="F1062">
            <v>0.03</v>
          </cell>
          <cell r="G1062">
            <v>1.7000000000000001E-2</v>
          </cell>
          <cell r="H1062">
            <v>0.37</v>
          </cell>
          <cell r="I1062">
            <v>4.5449999999999999</v>
          </cell>
          <cell r="J1062">
            <v>1.5</v>
          </cell>
          <cell r="K1062">
            <v>1.2</v>
          </cell>
          <cell r="L1062">
            <v>0.08</v>
          </cell>
          <cell r="M1062">
            <v>23.5</v>
          </cell>
          <cell r="N1062">
            <v>8.0000000000000002E-3</v>
          </cell>
          <cell r="O1062">
            <v>0.9</v>
          </cell>
        </row>
        <row r="1063">
          <cell r="C1063" t="str">
            <v>Terasi</v>
          </cell>
          <cell r="D1063">
            <v>5</v>
          </cell>
          <cell r="E1063">
            <v>8.6999999999999993</v>
          </cell>
          <cell r="F1063">
            <v>1.5</v>
          </cell>
          <cell r="G1063">
            <v>0.17499999999999999</v>
          </cell>
          <cell r="H1063">
            <v>0.17499999999999999</v>
          </cell>
          <cell r="I1063">
            <v>2.2000000000000002</v>
          </cell>
          <cell r="J1063">
            <v>5</v>
          </cell>
          <cell r="K1063">
            <v>12.5</v>
          </cell>
          <cell r="L1063">
            <v>0.2</v>
          </cell>
          <cell r="M1063">
            <v>0</v>
          </cell>
          <cell r="N1063">
            <v>0</v>
          </cell>
          <cell r="O1063">
            <v>0</v>
          </cell>
        </row>
        <row r="1064">
          <cell r="C1064" t="str">
            <v>Minyak</v>
          </cell>
          <cell r="D1064">
            <v>1</v>
          </cell>
          <cell r="E1064">
            <v>8.6999999999999993</v>
          </cell>
          <cell r="F1064">
            <v>0.01</v>
          </cell>
          <cell r="G1064">
            <v>0.98</v>
          </cell>
          <cell r="H1064">
            <v>0</v>
          </cell>
          <cell r="I1064">
            <v>6.0000000000000001E-3</v>
          </cell>
          <cell r="J1064">
            <v>0.03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</row>
        <row r="1065">
          <cell r="C1065" t="str">
            <v>Bawang merah</v>
          </cell>
          <cell r="D1065">
            <v>5</v>
          </cell>
          <cell r="E1065">
            <v>1.95</v>
          </cell>
          <cell r="F1065">
            <v>7.4999999999999997E-2</v>
          </cell>
          <cell r="G1065">
            <v>1.4999999999999999E-2</v>
          </cell>
          <cell r="H1065">
            <v>0.01</v>
          </cell>
          <cell r="I1065">
            <v>4.4000000000000004</v>
          </cell>
          <cell r="J1065">
            <v>1.8</v>
          </cell>
          <cell r="K1065">
            <v>2</v>
          </cell>
          <cell r="L1065">
            <v>0.04</v>
          </cell>
          <cell r="M1065">
            <v>0</v>
          </cell>
          <cell r="N1065">
            <v>1.5E-3</v>
          </cell>
          <cell r="O1065">
            <v>0.1</v>
          </cell>
        </row>
        <row r="1066">
          <cell r="C1066" t="str">
            <v>Bawang putih</v>
          </cell>
          <cell r="D1066">
            <v>5</v>
          </cell>
          <cell r="E1066">
            <v>4.75</v>
          </cell>
          <cell r="F1066">
            <v>0.22500000000000001</v>
          </cell>
          <cell r="G1066">
            <v>0.01</v>
          </cell>
          <cell r="H1066">
            <v>1.155</v>
          </cell>
          <cell r="I1066">
            <v>3.55</v>
          </cell>
          <cell r="J1066">
            <v>2.1</v>
          </cell>
          <cell r="K1066">
            <v>6.7</v>
          </cell>
          <cell r="L1066">
            <v>0.05</v>
          </cell>
          <cell r="M1066">
            <v>0</v>
          </cell>
          <cell r="N1066">
            <v>1.0999999999999999E-2</v>
          </cell>
          <cell r="O1066">
            <v>0.75</v>
          </cell>
        </row>
        <row r="1067">
          <cell r="B1067" t="str">
            <v>Sambal</v>
          </cell>
          <cell r="E1067">
            <v>25.65</v>
          </cell>
          <cell r="F1067">
            <v>1.84</v>
          </cell>
          <cell r="G1067">
            <v>1.1969999999999998</v>
          </cell>
          <cell r="H1067">
            <v>1.71</v>
          </cell>
          <cell r="I1067">
            <v>14.701000000000001</v>
          </cell>
          <cell r="J1067">
            <v>10.43</v>
          </cell>
          <cell r="K1067">
            <v>22.4</v>
          </cell>
          <cell r="L1067">
            <v>0.37</v>
          </cell>
          <cell r="M1067">
            <v>23.5</v>
          </cell>
          <cell r="N1067">
            <v>2.0499999999999997E-2</v>
          </cell>
          <cell r="O1067">
            <v>1.75</v>
          </cell>
        </row>
        <row r="1068">
          <cell r="B1068" t="str">
            <v xml:space="preserve"> Krupuk ikan</v>
          </cell>
          <cell r="C1068" t="str">
            <v>Krupuk</v>
          </cell>
          <cell r="D1068">
            <v>25</v>
          </cell>
          <cell r="E1068">
            <v>85.5</v>
          </cell>
          <cell r="F1068">
            <v>4</v>
          </cell>
          <cell r="G1068">
            <v>0.1</v>
          </cell>
          <cell r="H1068">
            <v>16.399999999999999</v>
          </cell>
          <cell r="I1068">
            <v>4</v>
          </cell>
          <cell r="J1068">
            <v>0.5</v>
          </cell>
          <cell r="K1068">
            <v>5</v>
          </cell>
          <cell r="L1068">
            <v>0.03</v>
          </cell>
          <cell r="M1068">
            <v>0</v>
          </cell>
          <cell r="N1068">
            <v>0</v>
          </cell>
          <cell r="O1068">
            <v>0</v>
          </cell>
        </row>
        <row r="1069">
          <cell r="C1069" t="str">
            <v>Minyak</v>
          </cell>
          <cell r="D1069">
            <v>5</v>
          </cell>
          <cell r="E1069">
            <v>43.5</v>
          </cell>
          <cell r="F1069">
            <v>0.05</v>
          </cell>
          <cell r="G1069">
            <v>4.9000000000000004</v>
          </cell>
          <cell r="H1069">
            <v>0</v>
          </cell>
          <cell r="I1069">
            <v>0.03</v>
          </cell>
          <cell r="J1069">
            <v>0.15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</row>
        <row r="1070">
          <cell r="B1070" t="str">
            <v>Krupuk</v>
          </cell>
          <cell r="E1070">
            <v>129</v>
          </cell>
          <cell r="F1070">
            <v>4.05</v>
          </cell>
          <cell r="G1070">
            <v>5</v>
          </cell>
          <cell r="H1070">
            <v>16.399999999999999</v>
          </cell>
          <cell r="I1070">
            <v>4.03</v>
          </cell>
          <cell r="J1070">
            <v>0.65</v>
          </cell>
          <cell r="K1070">
            <v>5</v>
          </cell>
          <cell r="L1070">
            <v>0.03</v>
          </cell>
          <cell r="M1070">
            <v>0</v>
          </cell>
          <cell r="N1070">
            <v>0</v>
          </cell>
          <cell r="O1070">
            <v>0</v>
          </cell>
        </row>
        <row r="1071">
          <cell r="B1071" t="str">
            <v xml:space="preserve"> Agar-Agar Santan</v>
          </cell>
          <cell r="C1071" t="str">
            <v>Agar-Agar</v>
          </cell>
          <cell r="D1071">
            <v>2.5</v>
          </cell>
          <cell r="E1071">
            <v>0</v>
          </cell>
          <cell r="F1071">
            <v>0</v>
          </cell>
          <cell r="G1071">
            <v>5.0000000000000001E-3</v>
          </cell>
          <cell r="H1071">
            <v>0</v>
          </cell>
          <cell r="I1071">
            <v>0.44500000000000001</v>
          </cell>
          <cell r="J1071">
            <v>10</v>
          </cell>
          <cell r="K1071">
            <v>3.125</v>
          </cell>
          <cell r="L1071">
            <v>0.125</v>
          </cell>
          <cell r="M1071">
            <v>0</v>
          </cell>
          <cell r="N1071">
            <v>0</v>
          </cell>
          <cell r="O1071">
            <v>0</v>
          </cell>
        </row>
        <row r="1072">
          <cell r="C1072" t="str">
            <v>Gula Pasir</v>
          </cell>
          <cell r="D1072">
            <v>25</v>
          </cell>
          <cell r="E1072">
            <v>91</v>
          </cell>
          <cell r="F1072">
            <v>0</v>
          </cell>
          <cell r="G1072">
            <v>0</v>
          </cell>
          <cell r="H1072">
            <v>18.8</v>
          </cell>
          <cell r="I1072">
            <v>10.8</v>
          </cell>
          <cell r="J1072">
            <v>1</v>
          </cell>
          <cell r="K1072">
            <v>0.2</v>
          </cell>
          <cell r="L1072">
            <v>0.15</v>
          </cell>
          <cell r="M1072">
            <v>0.02</v>
          </cell>
          <cell r="N1072">
            <v>0</v>
          </cell>
          <cell r="O1072">
            <v>0</v>
          </cell>
        </row>
        <row r="1073">
          <cell r="C1073" t="str">
            <v>Santan</v>
          </cell>
          <cell r="D1073">
            <v>10</v>
          </cell>
          <cell r="E1073">
            <v>32.4</v>
          </cell>
          <cell r="F1073">
            <v>0.42</v>
          </cell>
          <cell r="G1073">
            <v>3.43</v>
          </cell>
          <cell r="H1073">
            <v>0.56000000000000005</v>
          </cell>
          <cell r="I1073">
            <v>5.49</v>
          </cell>
          <cell r="J1073">
            <v>1.4</v>
          </cell>
          <cell r="K1073">
            <v>4.5</v>
          </cell>
          <cell r="L1073">
            <v>0.19</v>
          </cell>
          <cell r="M1073">
            <v>0</v>
          </cell>
          <cell r="N1073">
            <v>2E-3</v>
          </cell>
          <cell r="O1073">
            <v>0.2</v>
          </cell>
          <cell r="P1073">
            <v>185</v>
          </cell>
          <cell r="Q1073">
            <v>0</v>
          </cell>
        </row>
        <row r="1074">
          <cell r="B1074" t="str">
            <v>Agar-Agar Santan</v>
          </cell>
          <cell r="E1074">
            <v>123.4</v>
          </cell>
          <cell r="F1074">
            <v>0.42</v>
          </cell>
          <cell r="G1074">
            <v>3.4350000000000001</v>
          </cell>
          <cell r="H1074">
            <v>19.36</v>
          </cell>
          <cell r="I1074">
            <v>16.734999999999999</v>
          </cell>
          <cell r="J1074">
            <v>12.4</v>
          </cell>
          <cell r="K1074">
            <v>7.8250000000000002</v>
          </cell>
          <cell r="L1074">
            <v>0.46500000000000002</v>
          </cell>
          <cell r="M1074">
            <v>0.02</v>
          </cell>
          <cell r="N1074">
            <v>2E-3</v>
          </cell>
          <cell r="O1074">
            <v>0.2</v>
          </cell>
          <cell r="P1074">
            <v>185</v>
          </cell>
          <cell r="Q1074">
            <v>0</v>
          </cell>
        </row>
        <row r="1075">
          <cell r="B1075" t="str">
            <v xml:space="preserve"> Pudding Busa Coklat</v>
          </cell>
          <cell r="C1075" t="str">
            <v>Agar-Agar</v>
          </cell>
          <cell r="D1075">
            <v>2.5</v>
          </cell>
          <cell r="E1075">
            <v>0</v>
          </cell>
          <cell r="F1075">
            <v>0</v>
          </cell>
          <cell r="G1075">
            <v>5.0000000000000001E-3</v>
          </cell>
          <cell r="H1075">
            <v>0</v>
          </cell>
          <cell r="I1075">
            <v>0.44500000000000001</v>
          </cell>
          <cell r="J1075">
            <v>10</v>
          </cell>
          <cell r="K1075">
            <v>3.125</v>
          </cell>
          <cell r="L1075">
            <v>0.125</v>
          </cell>
          <cell r="M1075">
            <v>0</v>
          </cell>
          <cell r="N1075">
            <v>0</v>
          </cell>
          <cell r="O1075">
            <v>0</v>
          </cell>
        </row>
        <row r="1076">
          <cell r="C1076" t="str">
            <v>Gula Pasir</v>
          </cell>
          <cell r="D1076">
            <v>25</v>
          </cell>
          <cell r="E1076">
            <v>91</v>
          </cell>
          <cell r="F1076">
            <v>0</v>
          </cell>
          <cell r="G1076">
            <v>0</v>
          </cell>
          <cell r="H1076">
            <v>18.8</v>
          </cell>
          <cell r="I1076">
            <v>10.8</v>
          </cell>
          <cell r="J1076">
            <v>1</v>
          </cell>
          <cell r="K1076">
            <v>0.2</v>
          </cell>
          <cell r="L1076">
            <v>0.15</v>
          </cell>
          <cell r="M1076">
            <v>0.02</v>
          </cell>
          <cell r="N1076">
            <v>0</v>
          </cell>
          <cell r="O1076">
            <v>0</v>
          </cell>
        </row>
        <row r="1077">
          <cell r="C1077" t="str">
            <v>Coklat</v>
          </cell>
          <cell r="D1077">
            <v>25</v>
          </cell>
          <cell r="E1077">
            <v>95.25</v>
          </cell>
          <cell r="F1077">
            <v>2.25</v>
          </cell>
          <cell r="G1077">
            <v>8.75</v>
          </cell>
          <cell r="H1077">
            <v>13.3</v>
          </cell>
          <cell r="I1077">
            <v>0.25</v>
          </cell>
          <cell r="J1077">
            <v>50</v>
          </cell>
          <cell r="K1077">
            <v>50</v>
          </cell>
          <cell r="L1077">
            <v>0.5</v>
          </cell>
          <cell r="M1077">
            <v>7.5</v>
          </cell>
          <cell r="N1077">
            <v>0.02</v>
          </cell>
          <cell r="O1077">
            <v>0</v>
          </cell>
        </row>
        <row r="1078">
          <cell r="B1078" t="str">
            <v>Pudding Busa Coklat</v>
          </cell>
          <cell r="E1078">
            <v>186.25</v>
          </cell>
          <cell r="F1078">
            <v>2.25</v>
          </cell>
          <cell r="G1078">
            <v>8.7550000000000008</v>
          </cell>
          <cell r="H1078">
            <v>32.1</v>
          </cell>
          <cell r="I1078">
            <v>11.495000000000001</v>
          </cell>
          <cell r="J1078">
            <v>61</v>
          </cell>
          <cell r="K1078">
            <v>53.325000000000003</v>
          </cell>
          <cell r="L1078">
            <v>0.77500000000000002</v>
          </cell>
          <cell r="M1078">
            <v>7.52</v>
          </cell>
          <cell r="N1078">
            <v>0.02</v>
          </cell>
          <cell r="O1078">
            <v>0</v>
          </cell>
        </row>
        <row r="1079">
          <cell r="B1079" t="str">
            <v xml:space="preserve"> Pudding Fruit Coctail</v>
          </cell>
          <cell r="C1079" t="str">
            <v>Agar-Agar</v>
          </cell>
          <cell r="D1079">
            <v>2.5</v>
          </cell>
          <cell r="E1079">
            <v>0</v>
          </cell>
          <cell r="F1079">
            <v>0</v>
          </cell>
          <cell r="G1079">
            <v>5.0000000000000001E-3</v>
          </cell>
          <cell r="H1079">
            <v>0</v>
          </cell>
          <cell r="I1079">
            <v>0.44500000000000001</v>
          </cell>
          <cell r="J1079">
            <v>10</v>
          </cell>
          <cell r="K1079">
            <v>3.125</v>
          </cell>
          <cell r="L1079">
            <v>0.125</v>
          </cell>
          <cell r="M1079">
            <v>0</v>
          </cell>
          <cell r="N1079">
            <v>0</v>
          </cell>
          <cell r="O1079">
            <v>0</v>
          </cell>
        </row>
        <row r="1080">
          <cell r="C1080" t="str">
            <v>Gula Pasir</v>
          </cell>
          <cell r="D1080">
            <v>25</v>
          </cell>
          <cell r="E1080">
            <v>91</v>
          </cell>
          <cell r="F1080">
            <v>0</v>
          </cell>
          <cell r="G1080">
            <v>0</v>
          </cell>
          <cell r="H1080">
            <v>18.8</v>
          </cell>
          <cell r="I1080">
            <v>10.8</v>
          </cell>
          <cell r="J1080">
            <v>1</v>
          </cell>
          <cell r="K1080">
            <v>0.2</v>
          </cell>
          <cell r="L1080">
            <v>0.15</v>
          </cell>
          <cell r="M1080">
            <v>0.02</v>
          </cell>
          <cell r="N1080">
            <v>0</v>
          </cell>
          <cell r="O1080">
            <v>0</v>
          </cell>
        </row>
        <row r="1081">
          <cell r="C1081" t="str">
            <v>Pepaya</v>
          </cell>
          <cell r="D1081">
            <v>25</v>
          </cell>
          <cell r="E1081">
            <v>14.022500000000001</v>
          </cell>
          <cell r="F1081">
            <v>1.42</v>
          </cell>
          <cell r="G1081">
            <v>0.35499999999999998</v>
          </cell>
          <cell r="H1081">
            <v>2.11225</v>
          </cell>
          <cell r="I1081">
            <v>13.3835</v>
          </cell>
          <cell r="J1081">
            <v>62.657499999999999</v>
          </cell>
          <cell r="K1081">
            <v>11.182499999999999</v>
          </cell>
          <cell r="L1081">
            <v>0.14199999999999999</v>
          </cell>
          <cell r="M1081">
            <v>3239.375</v>
          </cell>
          <cell r="N1081">
            <v>2.6624999999999999E-2</v>
          </cell>
          <cell r="O1081">
            <v>24.85</v>
          </cell>
        </row>
        <row r="1082">
          <cell r="B1082" t="str">
            <v>Pudding Fruit Coctail</v>
          </cell>
          <cell r="E1082">
            <v>105.02250000000001</v>
          </cell>
          <cell r="F1082">
            <v>1.42</v>
          </cell>
          <cell r="G1082">
            <v>0.36</v>
          </cell>
          <cell r="H1082">
            <v>20.91225</v>
          </cell>
          <cell r="I1082">
            <v>24.628500000000003</v>
          </cell>
          <cell r="J1082">
            <v>73.657499999999999</v>
          </cell>
          <cell r="K1082">
            <v>14.5075</v>
          </cell>
          <cell r="L1082">
            <v>0.41700000000000004</v>
          </cell>
          <cell r="M1082">
            <v>3239.395</v>
          </cell>
          <cell r="N1082">
            <v>2.6624999999999999E-2</v>
          </cell>
          <cell r="O1082">
            <v>24.85</v>
          </cell>
        </row>
        <row r="1083">
          <cell r="B1083" t="str">
            <v xml:space="preserve"> Ubi Goreng</v>
          </cell>
          <cell r="C1083" t="str">
            <v>Ubi</v>
          </cell>
          <cell r="D1083">
            <v>100</v>
          </cell>
          <cell r="E1083">
            <v>105.78</v>
          </cell>
          <cell r="F1083">
            <v>1.548</v>
          </cell>
          <cell r="G1083">
            <v>0.60199999999999998</v>
          </cell>
          <cell r="H1083">
            <v>23.994</v>
          </cell>
          <cell r="I1083">
            <v>74.39</v>
          </cell>
          <cell r="J1083">
            <v>25.8</v>
          </cell>
          <cell r="K1083">
            <v>42.14</v>
          </cell>
          <cell r="L1083">
            <v>0.60199999999999998</v>
          </cell>
          <cell r="M1083">
            <v>51.6</v>
          </cell>
          <cell r="N1083">
            <v>7.7399999999999997E-2</v>
          </cell>
          <cell r="O1083">
            <v>18.920000000000002</v>
          </cell>
          <cell r="P1083">
            <v>0</v>
          </cell>
          <cell r="Q1083">
            <v>0.68800000000000006</v>
          </cell>
        </row>
        <row r="1084">
          <cell r="C1084" t="str">
            <v>Minyak</v>
          </cell>
          <cell r="D1084">
            <v>5</v>
          </cell>
          <cell r="E1084">
            <v>43.5</v>
          </cell>
          <cell r="F1084">
            <v>0.05</v>
          </cell>
          <cell r="G1084">
            <v>4.9000000000000004</v>
          </cell>
          <cell r="H1084">
            <v>0</v>
          </cell>
          <cell r="I1084">
            <v>0.03</v>
          </cell>
          <cell r="J1084">
            <v>0.15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</row>
        <row r="1085">
          <cell r="C1085" t="str">
            <v>Terigu</v>
          </cell>
          <cell r="D1085">
            <v>25</v>
          </cell>
          <cell r="E1085">
            <v>91.25</v>
          </cell>
          <cell r="F1085">
            <v>2.2250000000000001</v>
          </cell>
          <cell r="G1085">
            <v>0.32500000000000001</v>
          </cell>
          <cell r="H1085">
            <v>19.32</v>
          </cell>
          <cell r="I1085">
            <v>3</v>
          </cell>
          <cell r="J1085">
            <v>4</v>
          </cell>
          <cell r="K1085">
            <v>26.5</v>
          </cell>
          <cell r="L1085">
            <v>0.3</v>
          </cell>
          <cell r="M1085">
            <v>0</v>
          </cell>
          <cell r="N1085">
            <v>0.03</v>
          </cell>
          <cell r="O1085">
            <v>0</v>
          </cell>
        </row>
        <row r="1086">
          <cell r="B1086" t="str">
            <v>Ubi Goreng</v>
          </cell>
          <cell r="E1086">
            <v>240.53</v>
          </cell>
          <cell r="F1086">
            <v>3.8230000000000004</v>
          </cell>
          <cell r="G1086">
            <v>5.8270000000000008</v>
          </cell>
          <cell r="H1086">
            <v>43.314</v>
          </cell>
          <cell r="I1086">
            <v>77.42</v>
          </cell>
          <cell r="J1086">
            <v>29.95</v>
          </cell>
          <cell r="K1086">
            <v>68.64</v>
          </cell>
          <cell r="L1086">
            <v>0.90199999999999991</v>
          </cell>
          <cell r="M1086">
            <v>51.6</v>
          </cell>
          <cell r="N1086">
            <v>0.1074</v>
          </cell>
          <cell r="O1086">
            <v>18.920000000000002</v>
          </cell>
          <cell r="P1086">
            <v>0</v>
          </cell>
          <cell r="Q1086">
            <v>0.68800000000000006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PL-KONS"/>
      <sheetName val="NP-2013"/>
      <sheetName val="PL-Projection"/>
      <sheetName val="PL-EXIS-2"/>
      <sheetName val="BB3"/>
      <sheetName val="BSB"/>
      <sheetName val="TOPB"/>
      <sheetName val="Sheet1"/>
      <sheetName val="PL-EXIS"/>
      <sheetName val="PL-EXIS-1"/>
      <sheetName val="1.PLK"/>
      <sheetName val="1.PLK-1"/>
      <sheetName val="2.C20"/>
      <sheetName val="2.C20-1"/>
      <sheetName val="3.IMC"/>
      <sheetName val="IMC-1"/>
      <sheetName val="4.PBK"/>
      <sheetName val="PBK-1"/>
      <sheetName val="5.BBK"/>
      <sheetName val="BBK-1"/>
      <sheetName val="6.DMW"/>
      <sheetName val="DMW-1"/>
      <sheetName val="7.BIN"/>
      <sheetName val="BIN-1"/>
      <sheetName val="8.PMM"/>
      <sheetName val="PMM-1"/>
      <sheetName val="9.MIP"/>
      <sheetName val="MIP-1"/>
      <sheetName val="10.BRC"/>
      <sheetName val="BRC-1"/>
      <sheetName val="11.PTT"/>
      <sheetName val="PTT-1"/>
      <sheetName val="BS"/>
      <sheetName val="G ADM EXP - BPN"/>
      <sheetName val="G ADM EXP - JKT"/>
      <sheetName val="ASSET"/>
      <sheetName val="ASSET-SUSUT"/>
      <sheetName val="detail "/>
    </sheetNames>
    <sheetDataSet>
      <sheetData sheetId="0"/>
      <sheetData sheetId="1">
        <row r="11">
          <cell r="Q11">
            <v>103622.5273184344</v>
          </cell>
        </row>
      </sheetData>
      <sheetData sheetId="2">
        <row r="11">
          <cell r="U11">
            <v>149903.22947683866</v>
          </cell>
        </row>
      </sheetData>
      <sheetData sheetId="3"/>
      <sheetData sheetId="4">
        <row r="12">
          <cell r="N12">
            <v>636.12</v>
          </cell>
        </row>
      </sheetData>
      <sheetData sheetId="5">
        <row r="12">
          <cell r="N12">
            <v>678.52800000000002</v>
          </cell>
        </row>
      </sheetData>
      <sheetData sheetId="6">
        <row r="12">
          <cell r="N12">
            <v>1732.1615999999999</v>
          </cell>
        </row>
      </sheetData>
      <sheetData sheetId="7"/>
      <sheetData sheetId="8"/>
      <sheetData sheetId="9"/>
      <sheetData sheetId="10">
        <row r="1">
          <cell r="AE1">
            <v>0</v>
          </cell>
        </row>
        <row r="2">
          <cell r="AE2">
            <v>0</v>
          </cell>
        </row>
        <row r="3">
          <cell r="AE3">
            <v>0</v>
          </cell>
        </row>
        <row r="4">
          <cell r="AE4">
            <v>0</v>
          </cell>
        </row>
        <row r="5">
          <cell r="AE5">
            <v>0</v>
          </cell>
        </row>
      </sheetData>
      <sheetData sheetId="11"/>
      <sheetData sheetId="12">
        <row r="11">
          <cell r="C11">
            <v>11676.490419</v>
          </cell>
        </row>
      </sheetData>
      <sheetData sheetId="13"/>
      <sheetData sheetId="14">
        <row r="11">
          <cell r="C11">
            <v>8338.7612439999994</v>
          </cell>
        </row>
      </sheetData>
      <sheetData sheetId="15"/>
      <sheetData sheetId="16">
        <row r="11">
          <cell r="C11">
            <v>5945.1220000000003</v>
          </cell>
        </row>
      </sheetData>
      <sheetData sheetId="17"/>
      <sheetData sheetId="18">
        <row r="11">
          <cell r="C11">
            <v>12541.708409999999</v>
          </cell>
        </row>
      </sheetData>
      <sheetData sheetId="19"/>
      <sheetData sheetId="20">
        <row r="11">
          <cell r="C11">
            <v>3040.2469999999998</v>
          </cell>
        </row>
      </sheetData>
      <sheetData sheetId="21"/>
      <sheetData sheetId="22">
        <row r="11">
          <cell r="C11">
            <v>11548.349598000001</v>
          </cell>
        </row>
      </sheetData>
      <sheetData sheetId="23"/>
      <sheetData sheetId="24">
        <row r="11">
          <cell r="C11">
            <v>1741.435393</v>
          </cell>
        </row>
      </sheetData>
      <sheetData sheetId="25"/>
      <sheetData sheetId="26">
        <row r="11">
          <cell r="C11">
            <v>12200.985000000001</v>
          </cell>
        </row>
      </sheetData>
      <sheetData sheetId="27"/>
      <sheetData sheetId="28">
        <row r="11">
          <cell r="C11">
            <v>6989.5064490000004</v>
          </cell>
        </row>
      </sheetData>
      <sheetData sheetId="29"/>
      <sheetData sheetId="30">
        <row r="11">
          <cell r="C11">
            <v>894.56399999999996</v>
          </cell>
        </row>
      </sheetData>
      <sheetData sheetId="31"/>
      <sheetData sheetId="32"/>
      <sheetData sheetId="33">
        <row r="11">
          <cell r="D11">
            <v>1410.5376220000003</v>
          </cell>
        </row>
      </sheetData>
      <sheetData sheetId="34">
        <row r="132">
          <cell r="D132">
            <v>31.194910349999997</v>
          </cell>
        </row>
      </sheetData>
      <sheetData sheetId="35"/>
      <sheetData sheetId="36"/>
      <sheetData sheetId="37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Budget"/>
      <sheetName val="OCT"/>
      <sheetName val="SEP"/>
      <sheetName val="AUG"/>
      <sheetName val="JUL"/>
      <sheetName val="JUN"/>
      <sheetName val="APRIL"/>
      <sheetName val="ACT PY"/>
      <sheetName val="BU CY"/>
      <sheetName val="ACT CY"/>
      <sheetName val="Highlight"/>
      <sheetName val="is_sum_cons_ptd (2)"/>
      <sheetName val="is_det_cons_ptd (2)"/>
      <sheetName val="is_sum_cons_ytd (2)"/>
      <sheetName val="is_det_cons_ytd (2)"/>
      <sheetName val="OO"/>
      <sheetName val="is_sum_cons_ptd"/>
      <sheetName val="is_det_cons_ptd"/>
      <sheetName val="is_sum_cons_ytd"/>
      <sheetName val="is_det_cons_ytd"/>
      <sheetName val="OOO"/>
      <sheetName val="is_sum_permonth (16)"/>
      <sheetName val="is_det_permonth (16)"/>
      <sheetName val="Actual'16"/>
      <sheetName val="WS16"/>
      <sheetName val="VVV"/>
      <sheetName val="is_sum_permonth (17)"/>
      <sheetName val="is_det_permonth (17)"/>
      <sheetName val="Actual'17"/>
      <sheetName val="Sheet5"/>
      <sheetName val="Royalty Actual"/>
      <sheetName val="WS (3)"/>
      <sheetName val="WS2017"/>
      <sheetName val="V"/>
      <sheetName val="is_det_permonth (BU)"/>
      <sheetName val="is_sum_permonth (BU)"/>
      <sheetName val="Sheet9"/>
      <sheetName val="WS BU (2)"/>
      <sheetName val="WS BU"/>
      <sheetName val="VV"/>
      <sheetName val="Airline"/>
      <sheetName val="Ops "/>
      <sheetName val="Ops Data"/>
      <sheetName val="CARGO CGK 2018"/>
      <sheetName val="Monthly 2018"/>
      <sheetName val="RF PNL"/>
      <sheetName val="RF OPEX"/>
      <sheetName val="Actual"/>
      <sheetName val="WS Actual1"/>
      <sheetName val="WS Actual2"/>
      <sheetName val="WS TB"/>
      <sheetName val="is_sum_permonth"/>
      <sheetName val="is_det_permonth"/>
      <sheetName val="Table (2)"/>
      <sheetName val="Graph"/>
      <sheetName val="Graph BOC"/>
      <sheetName val="WS Act"/>
      <sheetName val="WS Act (2)"/>
      <sheetName val="Sheet4"/>
      <sheetName val="Table"/>
      <sheetName val="VVVV"/>
      <sheetName val="DT Cargo"/>
      <sheetName val="Analisis Cargo Revenue"/>
      <sheetName val="Cargo Tonnage 2012-2015"/>
      <sheetName val="Cargo Rate"/>
      <sheetName val="Air Asia Rate"/>
      <sheetName val="Sheet2"/>
      <sheetName val="Sheet1"/>
      <sheetName val="Sheet3"/>
      <sheetName val="Sheet6"/>
      <sheetName val="Adj rate SJ"/>
      <sheetName val="Sheet8"/>
      <sheetName val="Sheet7"/>
      <sheetName val="Sheet10"/>
      <sheetName val="Sheet11"/>
      <sheetName val="Sheet14"/>
      <sheetName val="Sheet13"/>
      <sheetName val="Sheet15"/>
      <sheetName val="Sheet16"/>
      <sheetName val="Sheet17"/>
      <sheetName val="Sheet19"/>
      <sheetName val="Sheet21"/>
      <sheetName val="Ops Vol Monthly"/>
      <sheetName val="Sheet12"/>
      <sheetName val="Sheet18"/>
      <sheetName val="Sheet20"/>
      <sheetName val="DEC"/>
      <sheetName val="NOV"/>
      <sheetName val="O"/>
      <sheetName val="DT Cargo (2)"/>
      <sheetName val="is_sum_permonth (15)"/>
      <sheetName val="DT 2010-dst"/>
      <sheetName val="DT"/>
      <sheetName val="DT CGK"/>
      <sheetName val="CARGO CGK YTD May18"/>
      <sheetName val="SJ Revenue"/>
    </sheetNames>
    <sheetDataSet>
      <sheetData sheetId="0">
        <row r="7">
          <cell r="L7" t="str">
            <v>Account</v>
          </cell>
          <cell r="M7">
            <v>43101</v>
          </cell>
          <cell r="N7">
            <v>43132</v>
          </cell>
          <cell r="O7">
            <v>43160</v>
          </cell>
          <cell r="P7">
            <v>43191</v>
          </cell>
          <cell r="Q7">
            <v>43221</v>
          </cell>
          <cell r="R7">
            <v>43252</v>
          </cell>
          <cell r="S7">
            <v>43282</v>
          </cell>
          <cell r="T7">
            <v>43313</v>
          </cell>
          <cell r="U7">
            <v>43344</v>
          </cell>
          <cell r="V7">
            <v>43374</v>
          </cell>
          <cell r="W7">
            <v>43405</v>
          </cell>
          <cell r="X7">
            <v>43435</v>
          </cell>
        </row>
        <row r="8">
          <cell r="L8">
            <v>71105</v>
          </cell>
          <cell r="M8">
            <v>168079200</v>
          </cell>
          <cell r="N8">
            <v>168079200</v>
          </cell>
          <cell r="O8">
            <v>168079200</v>
          </cell>
          <cell r="P8">
            <v>168079200</v>
          </cell>
          <cell r="Q8">
            <v>168079200</v>
          </cell>
          <cell r="R8">
            <v>168079200</v>
          </cell>
          <cell r="S8">
            <v>168079200</v>
          </cell>
          <cell r="T8">
            <v>168079200</v>
          </cell>
          <cell r="U8">
            <v>168079200</v>
          </cell>
          <cell r="V8">
            <v>168079200</v>
          </cell>
          <cell r="W8">
            <v>168079200</v>
          </cell>
          <cell r="X8">
            <v>168079200</v>
          </cell>
        </row>
        <row r="9">
          <cell r="L9">
            <v>71201</v>
          </cell>
          <cell r="M9">
            <v>211030600</v>
          </cell>
          <cell r="N9">
            <v>174630800</v>
          </cell>
          <cell r="O9">
            <v>121160000</v>
          </cell>
          <cell r="P9">
            <v>110675900</v>
          </cell>
          <cell r="Q9">
            <v>157416900</v>
          </cell>
          <cell r="R9">
            <v>114046500</v>
          </cell>
          <cell r="S9">
            <v>190523400</v>
          </cell>
          <cell r="T9">
            <v>125336500</v>
          </cell>
          <cell r="U9">
            <v>169417500</v>
          </cell>
          <cell r="V9">
            <v>170933300</v>
          </cell>
          <cell r="W9">
            <v>152331900</v>
          </cell>
          <cell r="X9">
            <v>132606900</v>
          </cell>
        </row>
        <row r="10">
          <cell r="L10">
            <v>71202</v>
          </cell>
          <cell r="M10">
            <v>880682300</v>
          </cell>
          <cell r="N10">
            <v>922479600</v>
          </cell>
          <cell r="O10">
            <v>1159197800</v>
          </cell>
          <cell r="P10">
            <v>1072042100</v>
          </cell>
          <cell r="Q10">
            <v>980568600</v>
          </cell>
          <cell r="R10">
            <v>1110768000</v>
          </cell>
          <cell r="S10">
            <v>918295500</v>
          </cell>
          <cell r="T10">
            <v>1069059700</v>
          </cell>
          <cell r="U10">
            <v>978432000</v>
          </cell>
          <cell r="V10">
            <v>976072800</v>
          </cell>
          <cell r="W10">
            <v>1014309200</v>
          </cell>
          <cell r="X10">
            <v>1179005900</v>
          </cell>
        </row>
        <row r="11">
          <cell r="L11">
            <v>71210</v>
          </cell>
          <cell r="M11">
            <v>299838000</v>
          </cell>
          <cell r="N11">
            <v>299838000</v>
          </cell>
          <cell r="O11">
            <v>299838000</v>
          </cell>
          <cell r="P11">
            <v>299838000</v>
          </cell>
          <cell r="Q11">
            <v>299838000</v>
          </cell>
          <cell r="R11">
            <v>299838000</v>
          </cell>
          <cell r="S11">
            <v>299838000</v>
          </cell>
          <cell r="T11">
            <v>299838000</v>
          </cell>
          <cell r="U11">
            <v>299838000</v>
          </cell>
          <cell r="V11">
            <v>299838000</v>
          </cell>
          <cell r="W11">
            <v>299838000</v>
          </cell>
          <cell r="X11">
            <v>299838000</v>
          </cell>
        </row>
        <row r="12">
          <cell r="L12">
            <v>71211</v>
          </cell>
          <cell r="M12">
            <v>30101700</v>
          </cell>
          <cell r="N12">
            <v>29878800</v>
          </cell>
          <cell r="O12">
            <v>36777100</v>
          </cell>
          <cell r="P12">
            <v>34003800</v>
          </cell>
          <cell r="Q12">
            <v>38435400</v>
          </cell>
          <cell r="R12">
            <v>33878300</v>
          </cell>
          <cell r="S12">
            <v>39007000</v>
          </cell>
          <cell r="T12">
            <v>44330500</v>
          </cell>
          <cell r="U12">
            <v>33655400</v>
          </cell>
          <cell r="V12">
            <v>33655400</v>
          </cell>
          <cell r="W12">
            <v>36595800</v>
          </cell>
          <cell r="X12">
            <v>42449000</v>
          </cell>
        </row>
        <row r="13">
          <cell r="L13">
            <v>74201</v>
          </cell>
          <cell r="M13">
            <v>2679700</v>
          </cell>
          <cell r="N13">
            <v>2679700</v>
          </cell>
          <cell r="O13">
            <v>2679700</v>
          </cell>
          <cell r="P13">
            <v>2679700</v>
          </cell>
          <cell r="Q13">
            <v>2679700</v>
          </cell>
          <cell r="R13">
            <v>2679700</v>
          </cell>
          <cell r="S13">
            <v>2679700</v>
          </cell>
          <cell r="T13">
            <v>2679700</v>
          </cell>
          <cell r="U13">
            <v>2679700</v>
          </cell>
          <cell r="V13">
            <v>2679700</v>
          </cell>
          <cell r="W13">
            <v>2679700</v>
          </cell>
          <cell r="X13">
            <v>2679700</v>
          </cell>
        </row>
        <row r="14">
          <cell r="L14">
            <v>74202</v>
          </cell>
          <cell r="M14">
            <v>48374200</v>
          </cell>
          <cell r="N14">
            <v>48374200</v>
          </cell>
          <cell r="O14">
            <v>48374200</v>
          </cell>
          <cell r="P14">
            <v>48374200</v>
          </cell>
          <cell r="Q14">
            <v>48374200</v>
          </cell>
          <cell r="R14">
            <v>48374200</v>
          </cell>
          <cell r="S14">
            <v>48374200</v>
          </cell>
          <cell r="T14">
            <v>48374200</v>
          </cell>
          <cell r="U14">
            <v>48374200</v>
          </cell>
          <cell r="V14">
            <v>48374200</v>
          </cell>
          <cell r="W14">
            <v>48374200</v>
          </cell>
          <cell r="X14">
            <v>48374200</v>
          </cell>
        </row>
        <row r="15">
          <cell r="L15">
            <v>74251</v>
          </cell>
          <cell r="M15">
            <v>1819100</v>
          </cell>
          <cell r="N15">
            <v>1819100</v>
          </cell>
          <cell r="O15">
            <v>1819100</v>
          </cell>
          <cell r="P15">
            <v>1819100</v>
          </cell>
          <cell r="Q15">
            <v>1819100</v>
          </cell>
          <cell r="R15">
            <v>1819100</v>
          </cell>
          <cell r="S15">
            <v>1819100</v>
          </cell>
          <cell r="T15">
            <v>1819100</v>
          </cell>
          <cell r="U15">
            <v>1819100</v>
          </cell>
          <cell r="V15">
            <v>1819100</v>
          </cell>
          <cell r="W15">
            <v>1819100</v>
          </cell>
          <cell r="X15">
            <v>1819100</v>
          </cell>
        </row>
        <row r="16">
          <cell r="L16">
            <v>74254</v>
          </cell>
          <cell r="M16">
            <v>640000</v>
          </cell>
          <cell r="N16">
            <v>640000</v>
          </cell>
          <cell r="O16">
            <v>640000</v>
          </cell>
          <cell r="P16">
            <v>640000</v>
          </cell>
          <cell r="Q16">
            <v>640000</v>
          </cell>
          <cell r="R16">
            <v>640000</v>
          </cell>
          <cell r="S16">
            <v>640000</v>
          </cell>
          <cell r="T16">
            <v>640000</v>
          </cell>
          <cell r="U16">
            <v>640000</v>
          </cell>
          <cell r="V16">
            <v>640000</v>
          </cell>
          <cell r="W16">
            <v>640000</v>
          </cell>
          <cell r="X16">
            <v>640000</v>
          </cell>
        </row>
        <row r="17">
          <cell r="L17">
            <v>74302</v>
          </cell>
          <cell r="M17">
            <v>15326700</v>
          </cell>
          <cell r="N17">
            <v>15326700</v>
          </cell>
          <cell r="O17">
            <v>15326700</v>
          </cell>
          <cell r="P17">
            <v>15326700</v>
          </cell>
          <cell r="Q17">
            <v>15326700</v>
          </cell>
          <cell r="R17">
            <v>15326700</v>
          </cell>
          <cell r="S17">
            <v>15326700</v>
          </cell>
          <cell r="T17">
            <v>15326700</v>
          </cell>
          <cell r="U17">
            <v>15326700</v>
          </cell>
          <cell r="V17">
            <v>15326700</v>
          </cell>
          <cell r="W17">
            <v>15326700</v>
          </cell>
          <cell r="X17">
            <v>15326700</v>
          </cell>
        </row>
        <row r="18">
          <cell r="L18">
            <v>74401</v>
          </cell>
          <cell r="M18">
            <v>5833300</v>
          </cell>
          <cell r="N18">
            <v>5833300</v>
          </cell>
          <cell r="O18">
            <v>5833300</v>
          </cell>
          <cell r="P18">
            <v>5833300</v>
          </cell>
          <cell r="Q18">
            <v>5833300</v>
          </cell>
          <cell r="R18">
            <v>5833300</v>
          </cell>
          <cell r="S18">
            <v>5833300</v>
          </cell>
          <cell r="T18">
            <v>5833300</v>
          </cell>
          <cell r="U18">
            <v>5833300</v>
          </cell>
          <cell r="V18">
            <v>5833300</v>
          </cell>
          <cell r="W18">
            <v>5833300</v>
          </cell>
          <cell r="X18">
            <v>5833300</v>
          </cell>
        </row>
        <row r="19">
          <cell r="L19">
            <v>74405</v>
          </cell>
          <cell r="M19">
            <v>6250000</v>
          </cell>
          <cell r="N19">
            <v>6250000</v>
          </cell>
          <cell r="O19">
            <v>6250000</v>
          </cell>
          <cell r="P19">
            <v>6250000</v>
          </cell>
          <cell r="Q19">
            <v>6250000</v>
          </cell>
          <cell r="R19">
            <v>6250000</v>
          </cell>
          <cell r="S19">
            <v>6250000</v>
          </cell>
          <cell r="T19">
            <v>6250000</v>
          </cell>
          <cell r="U19">
            <v>6250000</v>
          </cell>
          <cell r="V19">
            <v>6250000</v>
          </cell>
          <cell r="W19">
            <v>6250000</v>
          </cell>
          <cell r="X19">
            <v>6250000</v>
          </cell>
        </row>
        <row r="20">
          <cell r="L20">
            <v>74448</v>
          </cell>
          <cell r="M20">
            <v>3675000</v>
          </cell>
          <cell r="N20">
            <v>3675000</v>
          </cell>
          <cell r="O20">
            <v>3675000</v>
          </cell>
          <cell r="P20">
            <v>3675000</v>
          </cell>
          <cell r="Q20">
            <v>3675000</v>
          </cell>
          <cell r="R20">
            <v>3675000</v>
          </cell>
          <cell r="S20">
            <v>3675000</v>
          </cell>
          <cell r="T20">
            <v>3675000</v>
          </cell>
          <cell r="U20">
            <v>3675000</v>
          </cell>
          <cell r="V20">
            <v>3675000</v>
          </cell>
          <cell r="W20">
            <v>3675000</v>
          </cell>
          <cell r="X20">
            <v>3675000</v>
          </cell>
        </row>
        <row r="21">
          <cell r="L21">
            <v>74455</v>
          </cell>
          <cell r="M21">
            <v>18800</v>
          </cell>
          <cell r="N21">
            <v>18800</v>
          </cell>
          <cell r="O21">
            <v>18800</v>
          </cell>
          <cell r="P21">
            <v>18800</v>
          </cell>
          <cell r="Q21">
            <v>18800</v>
          </cell>
          <cell r="R21">
            <v>18800</v>
          </cell>
          <cell r="S21">
            <v>18800</v>
          </cell>
          <cell r="T21">
            <v>18800</v>
          </cell>
          <cell r="U21">
            <v>18800</v>
          </cell>
          <cell r="V21">
            <v>18800</v>
          </cell>
          <cell r="W21">
            <v>18800</v>
          </cell>
          <cell r="X21">
            <v>18800</v>
          </cell>
        </row>
        <row r="22">
          <cell r="L22">
            <v>74499</v>
          </cell>
          <cell r="M22">
            <v>22715000</v>
          </cell>
          <cell r="N22">
            <v>22715000</v>
          </cell>
          <cell r="O22">
            <v>22715000</v>
          </cell>
          <cell r="P22">
            <v>22715000</v>
          </cell>
          <cell r="Q22">
            <v>22715000</v>
          </cell>
          <cell r="R22">
            <v>22715000</v>
          </cell>
          <cell r="S22">
            <v>22715000</v>
          </cell>
          <cell r="T22">
            <v>22715000</v>
          </cell>
          <cell r="U22">
            <v>22715000</v>
          </cell>
          <cell r="V22">
            <v>22715000</v>
          </cell>
          <cell r="W22">
            <v>22715000</v>
          </cell>
          <cell r="X22">
            <v>22715000</v>
          </cell>
        </row>
        <row r="23">
          <cell r="L23">
            <v>74652</v>
          </cell>
          <cell r="M23">
            <v>13089100</v>
          </cell>
          <cell r="N23">
            <v>13089100</v>
          </cell>
          <cell r="O23">
            <v>13089100</v>
          </cell>
          <cell r="P23">
            <v>13089100</v>
          </cell>
          <cell r="Q23">
            <v>13089100</v>
          </cell>
          <cell r="R23">
            <v>13089100</v>
          </cell>
          <cell r="S23">
            <v>13089100</v>
          </cell>
          <cell r="T23">
            <v>13089100</v>
          </cell>
          <cell r="U23">
            <v>13089100</v>
          </cell>
          <cell r="V23">
            <v>13089100</v>
          </cell>
          <cell r="W23">
            <v>13089100</v>
          </cell>
          <cell r="X23">
            <v>13089100</v>
          </cell>
        </row>
        <row r="24">
          <cell r="L24">
            <v>74656</v>
          </cell>
          <cell r="M24">
            <v>14273600</v>
          </cell>
          <cell r="N24">
            <v>13678400</v>
          </cell>
          <cell r="O24">
            <v>11603400</v>
          </cell>
          <cell r="P24">
            <v>15572100</v>
          </cell>
          <cell r="Q24">
            <v>15484600</v>
          </cell>
          <cell r="R24">
            <v>15484600</v>
          </cell>
          <cell r="S24">
            <v>15484600</v>
          </cell>
          <cell r="T24">
            <v>15484600</v>
          </cell>
          <cell r="U24">
            <v>15484600</v>
          </cell>
          <cell r="V24">
            <v>15484600</v>
          </cell>
          <cell r="W24">
            <v>15484600</v>
          </cell>
          <cell r="X24">
            <v>15484600</v>
          </cell>
        </row>
        <row r="25">
          <cell r="L25">
            <v>74658</v>
          </cell>
          <cell r="M25">
            <v>2871300</v>
          </cell>
          <cell r="N25">
            <v>2871300</v>
          </cell>
          <cell r="O25">
            <v>2871300</v>
          </cell>
          <cell r="P25">
            <v>2871300</v>
          </cell>
          <cell r="Q25">
            <v>2871300</v>
          </cell>
          <cell r="R25">
            <v>2871300</v>
          </cell>
          <cell r="S25">
            <v>2871300</v>
          </cell>
          <cell r="T25">
            <v>2871300</v>
          </cell>
          <cell r="U25">
            <v>2871300</v>
          </cell>
          <cell r="V25">
            <v>2871300</v>
          </cell>
          <cell r="W25">
            <v>2871300</v>
          </cell>
          <cell r="X25">
            <v>2871300</v>
          </cell>
        </row>
        <row r="26">
          <cell r="L26">
            <v>74949</v>
          </cell>
          <cell r="M26">
            <v>10857000</v>
          </cell>
          <cell r="N26">
            <v>10857000</v>
          </cell>
          <cell r="O26">
            <v>10857000</v>
          </cell>
          <cell r="P26">
            <v>10857000</v>
          </cell>
          <cell r="Q26">
            <v>10857000</v>
          </cell>
          <cell r="R26">
            <v>10857000</v>
          </cell>
          <cell r="S26">
            <v>10857000</v>
          </cell>
          <cell r="T26">
            <v>10857000</v>
          </cell>
          <cell r="U26">
            <v>10857000</v>
          </cell>
          <cell r="V26">
            <v>10857000</v>
          </cell>
          <cell r="W26">
            <v>10857000</v>
          </cell>
          <cell r="X26">
            <v>10857000</v>
          </cell>
        </row>
        <row r="27">
          <cell r="L27" t="str">
            <v>6-32100</v>
          </cell>
          <cell r="M27">
            <v>-1638084200</v>
          </cell>
          <cell r="N27">
            <v>-1673736900</v>
          </cell>
          <cell r="O27">
            <v>-2146255900</v>
          </cell>
          <cell r="P27">
            <v>-1882877300</v>
          </cell>
          <cell r="Q27">
            <v>-1953846200</v>
          </cell>
          <cell r="R27">
            <v>-1980762700</v>
          </cell>
          <cell r="S27">
            <v>-1844137300</v>
          </cell>
          <cell r="T27">
            <v>-2176119000</v>
          </cell>
          <cell r="U27">
            <v>-1969971600</v>
          </cell>
          <cell r="V27">
            <v>-1969971600</v>
          </cell>
          <cell r="W27">
            <v>-2075377100</v>
          </cell>
          <cell r="X27">
            <v>-2242985900</v>
          </cell>
        </row>
        <row r="28">
          <cell r="L28" t="str">
            <v>6-32110</v>
          </cell>
          <cell r="M28">
            <v>-1116055400</v>
          </cell>
          <cell r="N28">
            <v>-1258171500</v>
          </cell>
          <cell r="O28">
            <v>-1510859600</v>
          </cell>
          <cell r="P28">
            <v>-1445078400</v>
          </cell>
          <cell r="Q28">
            <v>-1056472300</v>
          </cell>
          <cell r="R28">
            <v>-1408821100</v>
          </cell>
          <cell r="S28">
            <v>-986274800</v>
          </cell>
          <cell r="T28">
            <v>-1125678500</v>
          </cell>
          <cell r="U28">
            <v>-1049541100</v>
          </cell>
          <cell r="V28">
            <v>-1044259500</v>
          </cell>
          <cell r="W28">
            <v>-1058512500</v>
          </cell>
          <cell r="X28">
            <v>-1396397900</v>
          </cell>
        </row>
        <row r="29">
          <cell r="L29" t="str">
            <v>6-33100</v>
          </cell>
          <cell r="M29">
            <v>-80272700</v>
          </cell>
          <cell r="N29">
            <v>-72504400</v>
          </cell>
          <cell r="O29">
            <v>-80272700</v>
          </cell>
          <cell r="P29">
            <v>-77683300</v>
          </cell>
          <cell r="Q29">
            <v>-80272700</v>
          </cell>
          <cell r="R29">
            <v>-77683300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L30" t="str">
            <v>Grand Total</v>
          </cell>
          <cell r="M30">
            <v>-1096257700</v>
          </cell>
          <cell r="N30">
            <v>-1261678800</v>
          </cell>
          <cell r="O30">
            <v>-1806583500</v>
          </cell>
          <cell r="P30">
            <v>-1571278700</v>
          </cell>
          <cell r="Q30">
            <v>-1296619300</v>
          </cell>
          <cell r="R30">
            <v>-1591023300</v>
          </cell>
          <cell r="S30">
            <v>-1065035200</v>
          </cell>
          <cell r="T30">
            <v>-1445519800</v>
          </cell>
          <cell r="U30">
            <v>-1220456800</v>
          </cell>
          <cell r="V30">
            <v>-1216018600</v>
          </cell>
          <cell r="W30">
            <v>-1313101700</v>
          </cell>
          <cell r="X30">
            <v>-1667771000</v>
          </cell>
        </row>
        <row r="31">
          <cell r="L31">
            <v>73120</v>
          </cell>
          <cell r="M31">
            <v>12356500</v>
          </cell>
          <cell r="N31">
            <v>12356500</v>
          </cell>
          <cell r="O31">
            <v>12356500</v>
          </cell>
          <cell r="P31">
            <v>12356500</v>
          </cell>
          <cell r="Q31">
            <v>12356500</v>
          </cell>
          <cell r="R31">
            <v>12356500</v>
          </cell>
          <cell r="S31">
            <v>12356500</v>
          </cell>
          <cell r="T31">
            <v>12356500</v>
          </cell>
          <cell r="U31">
            <v>12356500</v>
          </cell>
          <cell r="V31">
            <v>12356500</v>
          </cell>
          <cell r="W31">
            <v>12356500</v>
          </cell>
          <cell r="X31">
            <v>12356500</v>
          </cell>
        </row>
        <row r="32">
          <cell r="L32">
            <v>73123</v>
          </cell>
          <cell r="M32">
            <v>5974800</v>
          </cell>
          <cell r="N32">
            <v>5974800</v>
          </cell>
          <cell r="O32">
            <v>5974800</v>
          </cell>
          <cell r="P32">
            <v>5974800</v>
          </cell>
          <cell r="Q32">
            <v>5974800</v>
          </cell>
          <cell r="R32">
            <v>5974800</v>
          </cell>
          <cell r="S32">
            <v>5974800</v>
          </cell>
          <cell r="T32">
            <v>5974800</v>
          </cell>
          <cell r="U32">
            <v>5974800</v>
          </cell>
          <cell r="V32">
            <v>5974800</v>
          </cell>
          <cell r="W32">
            <v>5974800</v>
          </cell>
          <cell r="X32">
            <v>5974800</v>
          </cell>
        </row>
        <row r="33">
          <cell r="L33">
            <v>73124</v>
          </cell>
          <cell r="M33">
            <v>422700</v>
          </cell>
          <cell r="N33">
            <v>422700</v>
          </cell>
          <cell r="O33">
            <v>422700</v>
          </cell>
          <cell r="P33">
            <v>422700</v>
          </cell>
          <cell r="Q33">
            <v>422700</v>
          </cell>
          <cell r="R33">
            <v>422700</v>
          </cell>
          <cell r="S33">
            <v>422700</v>
          </cell>
          <cell r="T33">
            <v>422700</v>
          </cell>
          <cell r="U33">
            <v>422700</v>
          </cell>
          <cell r="V33">
            <v>422700</v>
          </cell>
          <cell r="W33">
            <v>422700</v>
          </cell>
          <cell r="X33">
            <v>422700</v>
          </cell>
        </row>
        <row r="34">
          <cell r="L34">
            <v>74102</v>
          </cell>
          <cell r="M34">
            <v>666700</v>
          </cell>
          <cell r="N34">
            <v>666700</v>
          </cell>
          <cell r="O34">
            <v>666700</v>
          </cell>
          <cell r="P34">
            <v>666700</v>
          </cell>
          <cell r="Q34">
            <v>666700</v>
          </cell>
          <cell r="R34">
            <v>666700</v>
          </cell>
          <cell r="S34">
            <v>666700</v>
          </cell>
          <cell r="T34">
            <v>666700</v>
          </cell>
          <cell r="U34">
            <v>666700</v>
          </cell>
          <cell r="V34">
            <v>666700</v>
          </cell>
          <cell r="W34">
            <v>666700</v>
          </cell>
          <cell r="X34">
            <v>666700</v>
          </cell>
        </row>
        <row r="35">
          <cell r="L35">
            <v>74104</v>
          </cell>
          <cell r="M35">
            <v>1133400</v>
          </cell>
          <cell r="N35">
            <v>1133400</v>
          </cell>
          <cell r="O35">
            <v>1133400</v>
          </cell>
          <cell r="P35">
            <v>1133400</v>
          </cell>
          <cell r="Q35">
            <v>1133400</v>
          </cell>
          <cell r="R35">
            <v>1133400</v>
          </cell>
          <cell r="S35">
            <v>1133400</v>
          </cell>
          <cell r="T35">
            <v>1133400</v>
          </cell>
          <cell r="U35">
            <v>1133400</v>
          </cell>
          <cell r="V35">
            <v>1133400</v>
          </cell>
          <cell r="W35">
            <v>1133400</v>
          </cell>
          <cell r="X35">
            <v>1133400</v>
          </cell>
        </row>
        <row r="36">
          <cell r="L36">
            <v>74106</v>
          </cell>
          <cell r="M36">
            <v>2765000</v>
          </cell>
          <cell r="N36">
            <v>2765000</v>
          </cell>
          <cell r="O36">
            <v>2765000</v>
          </cell>
          <cell r="P36">
            <v>2765000</v>
          </cell>
          <cell r="Q36">
            <v>2765000</v>
          </cell>
          <cell r="R36">
            <v>2765000</v>
          </cell>
          <cell r="S36">
            <v>2765000</v>
          </cell>
          <cell r="T36">
            <v>2765000</v>
          </cell>
          <cell r="U36">
            <v>2765000</v>
          </cell>
          <cell r="V36">
            <v>2765000</v>
          </cell>
          <cell r="W36">
            <v>2765000</v>
          </cell>
          <cell r="X36">
            <v>2765000</v>
          </cell>
        </row>
        <row r="37">
          <cell r="L37">
            <v>74151</v>
          </cell>
          <cell r="M37">
            <v>1498400</v>
          </cell>
          <cell r="N37">
            <v>1498400</v>
          </cell>
          <cell r="O37">
            <v>1498400</v>
          </cell>
          <cell r="P37">
            <v>1498400</v>
          </cell>
          <cell r="Q37">
            <v>1498400</v>
          </cell>
          <cell r="R37">
            <v>1498400</v>
          </cell>
          <cell r="S37">
            <v>1498400</v>
          </cell>
          <cell r="T37">
            <v>1498400</v>
          </cell>
          <cell r="U37">
            <v>1498400</v>
          </cell>
          <cell r="V37">
            <v>1498400</v>
          </cell>
          <cell r="W37">
            <v>1498400</v>
          </cell>
          <cell r="X37">
            <v>1498400</v>
          </cell>
        </row>
        <row r="38">
          <cell r="L38">
            <v>74201</v>
          </cell>
          <cell r="M38">
            <v>2557500</v>
          </cell>
          <cell r="N38">
            <v>2557500</v>
          </cell>
          <cell r="O38">
            <v>2557500</v>
          </cell>
          <cell r="P38">
            <v>2557500</v>
          </cell>
          <cell r="Q38">
            <v>2557500</v>
          </cell>
          <cell r="R38">
            <v>2557500</v>
          </cell>
          <cell r="S38">
            <v>2557500</v>
          </cell>
          <cell r="T38">
            <v>2557500</v>
          </cell>
          <cell r="U38">
            <v>2557500</v>
          </cell>
          <cell r="V38">
            <v>2557500</v>
          </cell>
          <cell r="W38">
            <v>2557500</v>
          </cell>
          <cell r="X38">
            <v>2557500</v>
          </cell>
        </row>
        <row r="39">
          <cell r="L39">
            <v>74202</v>
          </cell>
          <cell r="M39">
            <v>7500000</v>
          </cell>
          <cell r="N39">
            <v>7500000</v>
          </cell>
          <cell r="O39">
            <v>7500000</v>
          </cell>
          <cell r="P39">
            <v>7500000</v>
          </cell>
          <cell r="Q39">
            <v>7500000</v>
          </cell>
          <cell r="R39">
            <v>7500000</v>
          </cell>
          <cell r="S39">
            <v>7500000</v>
          </cell>
          <cell r="T39">
            <v>7500000</v>
          </cell>
          <cell r="U39">
            <v>7500000</v>
          </cell>
          <cell r="V39">
            <v>7500000</v>
          </cell>
          <cell r="W39">
            <v>7500000</v>
          </cell>
          <cell r="X39">
            <v>7500000</v>
          </cell>
        </row>
        <row r="40">
          <cell r="L40">
            <v>74251</v>
          </cell>
          <cell r="M40">
            <v>4952500</v>
          </cell>
          <cell r="N40">
            <v>4952500</v>
          </cell>
          <cell r="O40">
            <v>4952500</v>
          </cell>
          <cell r="P40">
            <v>4952500</v>
          </cell>
          <cell r="Q40">
            <v>4952500</v>
          </cell>
          <cell r="R40">
            <v>4952500</v>
          </cell>
          <cell r="S40">
            <v>4952500</v>
          </cell>
          <cell r="T40">
            <v>4952500</v>
          </cell>
          <cell r="U40">
            <v>4952500</v>
          </cell>
          <cell r="V40">
            <v>4952500</v>
          </cell>
          <cell r="W40">
            <v>4952500</v>
          </cell>
          <cell r="X40">
            <v>4952500</v>
          </cell>
        </row>
        <row r="41">
          <cell r="L41">
            <v>74254</v>
          </cell>
          <cell r="M41">
            <v>1250000</v>
          </cell>
          <cell r="N41">
            <v>1250000</v>
          </cell>
          <cell r="O41">
            <v>1250000</v>
          </cell>
          <cell r="P41">
            <v>1250000</v>
          </cell>
          <cell r="Q41">
            <v>1250000</v>
          </cell>
          <cell r="R41">
            <v>1250000</v>
          </cell>
          <cell r="S41">
            <v>1250000</v>
          </cell>
          <cell r="T41">
            <v>1250000</v>
          </cell>
          <cell r="U41">
            <v>1250000</v>
          </cell>
          <cell r="V41">
            <v>1250000</v>
          </cell>
          <cell r="W41">
            <v>1250000</v>
          </cell>
          <cell r="X41">
            <v>1250000</v>
          </cell>
        </row>
        <row r="42">
          <cell r="L42">
            <v>74301</v>
          </cell>
          <cell r="M42">
            <v>1350000</v>
          </cell>
          <cell r="N42">
            <v>1350000</v>
          </cell>
          <cell r="O42">
            <v>1350000</v>
          </cell>
          <cell r="P42">
            <v>1350000</v>
          </cell>
          <cell r="Q42">
            <v>1350000</v>
          </cell>
          <cell r="R42">
            <v>1350000</v>
          </cell>
          <cell r="S42">
            <v>1350000</v>
          </cell>
          <cell r="T42">
            <v>1350000</v>
          </cell>
          <cell r="U42">
            <v>1350000</v>
          </cell>
          <cell r="V42">
            <v>1350000</v>
          </cell>
          <cell r="W42">
            <v>1350000</v>
          </cell>
          <cell r="X42">
            <v>1350000</v>
          </cell>
        </row>
        <row r="43">
          <cell r="L43">
            <v>74302</v>
          </cell>
          <cell r="M43">
            <v>2883600</v>
          </cell>
          <cell r="N43">
            <v>2883600</v>
          </cell>
          <cell r="O43">
            <v>2883600</v>
          </cell>
          <cell r="P43">
            <v>2883600</v>
          </cell>
          <cell r="Q43">
            <v>2883600</v>
          </cell>
          <cell r="R43">
            <v>2883600</v>
          </cell>
          <cell r="S43">
            <v>2883600</v>
          </cell>
          <cell r="T43">
            <v>2883600</v>
          </cell>
          <cell r="U43">
            <v>2883600</v>
          </cell>
          <cell r="V43">
            <v>2883600</v>
          </cell>
          <cell r="W43">
            <v>2883600</v>
          </cell>
          <cell r="X43">
            <v>2883600</v>
          </cell>
        </row>
        <row r="44">
          <cell r="L44">
            <v>74303</v>
          </cell>
          <cell r="M44">
            <v>26547200</v>
          </cell>
          <cell r="N44">
            <v>26547200</v>
          </cell>
          <cell r="O44">
            <v>26547200</v>
          </cell>
          <cell r="P44">
            <v>26547200</v>
          </cell>
          <cell r="Q44">
            <v>26547200</v>
          </cell>
          <cell r="R44">
            <v>26547200</v>
          </cell>
          <cell r="S44">
            <v>26547200</v>
          </cell>
          <cell r="T44">
            <v>26547200</v>
          </cell>
          <cell r="U44">
            <v>26547200</v>
          </cell>
          <cell r="V44">
            <v>26547200</v>
          </cell>
          <cell r="W44">
            <v>26547200</v>
          </cell>
          <cell r="X44">
            <v>26547200</v>
          </cell>
        </row>
        <row r="45">
          <cell r="L45">
            <v>74305</v>
          </cell>
          <cell r="M45">
            <v>1916700</v>
          </cell>
          <cell r="N45">
            <v>1916700</v>
          </cell>
          <cell r="O45">
            <v>1916700</v>
          </cell>
          <cell r="P45">
            <v>1916700</v>
          </cell>
          <cell r="Q45">
            <v>1916700</v>
          </cell>
          <cell r="R45">
            <v>1916700</v>
          </cell>
          <cell r="S45">
            <v>1916700</v>
          </cell>
          <cell r="T45">
            <v>1916700</v>
          </cell>
          <cell r="U45">
            <v>1916700</v>
          </cell>
          <cell r="V45">
            <v>1916700</v>
          </cell>
          <cell r="W45">
            <v>1916700</v>
          </cell>
          <cell r="X45">
            <v>1916700</v>
          </cell>
        </row>
        <row r="46">
          <cell r="L46">
            <v>74351</v>
          </cell>
          <cell r="M46">
            <v>5666600</v>
          </cell>
          <cell r="N46">
            <v>5666600</v>
          </cell>
          <cell r="O46">
            <v>5666600</v>
          </cell>
          <cell r="P46">
            <v>5666600</v>
          </cell>
          <cell r="Q46">
            <v>5666600</v>
          </cell>
          <cell r="R46">
            <v>5666600</v>
          </cell>
          <cell r="S46">
            <v>5666600</v>
          </cell>
          <cell r="T46">
            <v>5666600</v>
          </cell>
          <cell r="U46">
            <v>5666600</v>
          </cell>
          <cell r="V46">
            <v>5666600</v>
          </cell>
          <cell r="W46">
            <v>5666600</v>
          </cell>
          <cell r="X46">
            <v>5666600</v>
          </cell>
        </row>
        <row r="47">
          <cell r="L47">
            <v>74352</v>
          </cell>
          <cell r="M47">
            <v>1000000</v>
          </cell>
          <cell r="N47">
            <v>1000000</v>
          </cell>
          <cell r="O47">
            <v>1000000</v>
          </cell>
          <cell r="P47">
            <v>1000000</v>
          </cell>
          <cell r="Q47">
            <v>1000000</v>
          </cell>
          <cell r="R47">
            <v>1000000</v>
          </cell>
          <cell r="S47">
            <v>1000000</v>
          </cell>
          <cell r="T47">
            <v>1000000</v>
          </cell>
          <cell r="U47">
            <v>1000000</v>
          </cell>
          <cell r="V47">
            <v>1000000</v>
          </cell>
          <cell r="W47">
            <v>1000000</v>
          </cell>
          <cell r="X47">
            <v>1000000</v>
          </cell>
        </row>
        <row r="48">
          <cell r="L48">
            <v>74451</v>
          </cell>
          <cell r="M48">
            <v>139540800</v>
          </cell>
          <cell r="N48">
            <v>139540800</v>
          </cell>
          <cell r="O48">
            <v>139540800</v>
          </cell>
          <cell r="P48">
            <v>139540800</v>
          </cell>
          <cell r="Q48">
            <v>139540800</v>
          </cell>
          <cell r="R48">
            <v>139540800</v>
          </cell>
          <cell r="S48">
            <v>139540800</v>
          </cell>
          <cell r="T48">
            <v>139540800</v>
          </cell>
          <cell r="U48">
            <v>139540800</v>
          </cell>
          <cell r="V48">
            <v>139540800</v>
          </cell>
          <cell r="W48">
            <v>139540800</v>
          </cell>
          <cell r="X48">
            <v>139540800</v>
          </cell>
        </row>
        <row r="49">
          <cell r="L49">
            <v>74453</v>
          </cell>
          <cell r="M49">
            <v>8000000</v>
          </cell>
          <cell r="N49">
            <v>8000000</v>
          </cell>
          <cell r="O49">
            <v>8000000</v>
          </cell>
          <cell r="P49">
            <v>8000000</v>
          </cell>
          <cell r="Q49">
            <v>8000000</v>
          </cell>
          <cell r="R49">
            <v>8000000</v>
          </cell>
          <cell r="S49">
            <v>8000000</v>
          </cell>
          <cell r="T49">
            <v>8000000</v>
          </cell>
          <cell r="U49">
            <v>8000000</v>
          </cell>
          <cell r="V49">
            <v>8000000</v>
          </cell>
          <cell r="W49">
            <v>8000000</v>
          </cell>
          <cell r="X49">
            <v>8000000</v>
          </cell>
        </row>
        <row r="50">
          <cell r="L50">
            <v>74455</v>
          </cell>
          <cell r="M50">
            <v>1200000</v>
          </cell>
          <cell r="N50">
            <v>1200000</v>
          </cell>
          <cell r="O50">
            <v>1200000</v>
          </cell>
          <cell r="P50">
            <v>1200000</v>
          </cell>
          <cell r="Q50">
            <v>1200000</v>
          </cell>
          <cell r="R50">
            <v>1200000</v>
          </cell>
          <cell r="S50">
            <v>1200000</v>
          </cell>
          <cell r="T50">
            <v>1200000</v>
          </cell>
          <cell r="U50">
            <v>1200000</v>
          </cell>
          <cell r="V50">
            <v>1200000</v>
          </cell>
          <cell r="W50">
            <v>1200000</v>
          </cell>
          <cell r="X50">
            <v>1200000</v>
          </cell>
        </row>
        <row r="51">
          <cell r="L51">
            <v>74456</v>
          </cell>
          <cell r="M51">
            <v>200000</v>
          </cell>
          <cell r="N51">
            <v>200000</v>
          </cell>
          <cell r="O51">
            <v>200000</v>
          </cell>
          <cell r="P51">
            <v>200000</v>
          </cell>
          <cell r="Q51">
            <v>200000</v>
          </cell>
          <cell r="R51">
            <v>200000</v>
          </cell>
          <cell r="S51">
            <v>200000</v>
          </cell>
          <cell r="T51">
            <v>200000</v>
          </cell>
          <cell r="U51">
            <v>200000</v>
          </cell>
          <cell r="V51">
            <v>200000</v>
          </cell>
          <cell r="W51">
            <v>200000</v>
          </cell>
          <cell r="X51">
            <v>200000</v>
          </cell>
        </row>
        <row r="52">
          <cell r="L52">
            <v>74602</v>
          </cell>
          <cell r="M52">
            <v>100000</v>
          </cell>
          <cell r="N52">
            <v>100000</v>
          </cell>
          <cell r="O52">
            <v>100000</v>
          </cell>
          <cell r="P52">
            <v>100000</v>
          </cell>
          <cell r="Q52">
            <v>100000</v>
          </cell>
          <cell r="R52">
            <v>100000</v>
          </cell>
          <cell r="S52">
            <v>100000</v>
          </cell>
          <cell r="T52">
            <v>100000</v>
          </cell>
          <cell r="U52">
            <v>100000</v>
          </cell>
          <cell r="V52">
            <v>100000</v>
          </cell>
          <cell r="W52">
            <v>100000</v>
          </cell>
          <cell r="X52">
            <v>100000</v>
          </cell>
        </row>
        <row r="53">
          <cell r="L53">
            <v>74605</v>
          </cell>
          <cell r="M53">
            <v>425000</v>
          </cell>
          <cell r="N53">
            <v>425000</v>
          </cell>
          <cell r="O53">
            <v>425000</v>
          </cell>
          <cell r="P53">
            <v>425000</v>
          </cell>
          <cell r="Q53">
            <v>425000</v>
          </cell>
          <cell r="R53">
            <v>425000</v>
          </cell>
          <cell r="S53">
            <v>425000</v>
          </cell>
          <cell r="T53">
            <v>425000</v>
          </cell>
          <cell r="U53">
            <v>425000</v>
          </cell>
          <cell r="V53">
            <v>425000</v>
          </cell>
          <cell r="W53">
            <v>425000</v>
          </cell>
          <cell r="X53">
            <v>425000</v>
          </cell>
        </row>
        <row r="54">
          <cell r="L54">
            <v>74652</v>
          </cell>
          <cell r="M54">
            <v>388900</v>
          </cell>
          <cell r="N54">
            <v>388900</v>
          </cell>
          <cell r="O54">
            <v>388900</v>
          </cell>
          <cell r="P54">
            <v>388900</v>
          </cell>
          <cell r="Q54">
            <v>388900</v>
          </cell>
          <cell r="R54">
            <v>388900</v>
          </cell>
          <cell r="S54">
            <v>388900</v>
          </cell>
          <cell r="T54">
            <v>388900</v>
          </cell>
          <cell r="U54">
            <v>388900</v>
          </cell>
          <cell r="V54">
            <v>388900</v>
          </cell>
          <cell r="W54">
            <v>388900</v>
          </cell>
          <cell r="X54">
            <v>388900</v>
          </cell>
        </row>
        <row r="55">
          <cell r="L55">
            <v>74653</v>
          </cell>
          <cell r="M55">
            <v>2821000</v>
          </cell>
          <cell r="N55">
            <v>2821000</v>
          </cell>
          <cell r="O55">
            <v>2821000</v>
          </cell>
          <cell r="P55">
            <v>15537700</v>
          </cell>
          <cell r="Q55">
            <v>15537700</v>
          </cell>
          <cell r="R55">
            <v>15537700</v>
          </cell>
          <cell r="S55">
            <v>15537700</v>
          </cell>
          <cell r="T55">
            <v>15537700</v>
          </cell>
          <cell r="U55">
            <v>15537700</v>
          </cell>
          <cell r="V55">
            <v>15537700</v>
          </cell>
          <cell r="W55">
            <v>15537700</v>
          </cell>
          <cell r="X55">
            <v>15537700</v>
          </cell>
        </row>
        <row r="56">
          <cell r="L56">
            <v>74656</v>
          </cell>
          <cell r="M56">
            <v>318300</v>
          </cell>
          <cell r="N56">
            <v>318300</v>
          </cell>
          <cell r="O56">
            <v>318300</v>
          </cell>
          <cell r="P56">
            <v>99000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</row>
        <row r="57">
          <cell r="L57">
            <v>74658</v>
          </cell>
          <cell r="M57">
            <v>2621400</v>
          </cell>
          <cell r="N57">
            <v>2938000</v>
          </cell>
          <cell r="O57">
            <v>3188000</v>
          </cell>
          <cell r="P57">
            <v>2875500</v>
          </cell>
          <cell r="Q57">
            <v>2875500</v>
          </cell>
          <cell r="R57">
            <v>2875500</v>
          </cell>
          <cell r="S57">
            <v>2875500</v>
          </cell>
          <cell r="T57">
            <v>2875500</v>
          </cell>
          <cell r="U57">
            <v>2771400</v>
          </cell>
          <cell r="V57">
            <v>2771400</v>
          </cell>
          <cell r="W57">
            <v>2771400</v>
          </cell>
          <cell r="X57">
            <v>2197900</v>
          </cell>
        </row>
        <row r="58">
          <cell r="L58">
            <v>74801</v>
          </cell>
          <cell r="M58">
            <v>1450000</v>
          </cell>
          <cell r="N58">
            <v>1450000</v>
          </cell>
          <cell r="O58">
            <v>1450000</v>
          </cell>
          <cell r="P58">
            <v>1450000</v>
          </cell>
          <cell r="Q58">
            <v>1450000</v>
          </cell>
          <cell r="R58">
            <v>1450000</v>
          </cell>
          <cell r="S58">
            <v>1450000</v>
          </cell>
          <cell r="T58">
            <v>1450000</v>
          </cell>
          <cell r="U58">
            <v>1450000</v>
          </cell>
          <cell r="V58">
            <v>1450000</v>
          </cell>
          <cell r="W58">
            <v>1450000</v>
          </cell>
          <cell r="X58">
            <v>1450000</v>
          </cell>
        </row>
        <row r="59">
          <cell r="L59">
            <v>74901</v>
          </cell>
          <cell r="M59">
            <v>1277300</v>
          </cell>
          <cell r="N59">
            <v>1277300</v>
          </cell>
          <cell r="O59">
            <v>1277300</v>
          </cell>
          <cell r="P59">
            <v>1277300</v>
          </cell>
          <cell r="Q59">
            <v>1277300</v>
          </cell>
          <cell r="R59">
            <v>1277300</v>
          </cell>
          <cell r="S59">
            <v>1277300</v>
          </cell>
          <cell r="T59">
            <v>1277300</v>
          </cell>
          <cell r="U59">
            <v>1277300</v>
          </cell>
          <cell r="V59">
            <v>1277300</v>
          </cell>
          <cell r="W59">
            <v>1277300</v>
          </cell>
          <cell r="X59">
            <v>1277300</v>
          </cell>
        </row>
        <row r="60">
          <cell r="L60">
            <v>74902</v>
          </cell>
          <cell r="M60">
            <v>2506200</v>
          </cell>
          <cell r="N60">
            <v>2506200</v>
          </cell>
          <cell r="O60">
            <v>2506200</v>
          </cell>
          <cell r="P60">
            <v>2506200</v>
          </cell>
          <cell r="Q60">
            <v>2506200</v>
          </cell>
          <cell r="R60">
            <v>2506200</v>
          </cell>
          <cell r="S60">
            <v>2506200</v>
          </cell>
          <cell r="T60">
            <v>2506200</v>
          </cell>
          <cell r="U60">
            <v>2506200</v>
          </cell>
          <cell r="V60">
            <v>2506200</v>
          </cell>
          <cell r="W60">
            <v>2506200</v>
          </cell>
          <cell r="X60">
            <v>2506200</v>
          </cell>
        </row>
        <row r="61">
          <cell r="L61">
            <v>74904</v>
          </cell>
          <cell r="M61">
            <v>2025000</v>
          </cell>
          <cell r="N61">
            <v>2025000</v>
          </cell>
          <cell r="O61">
            <v>2025000</v>
          </cell>
          <cell r="P61">
            <v>2025000</v>
          </cell>
          <cell r="Q61">
            <v>2025000</v>
          </cell>
          <cell r="R61">
            <v>2025000</v>
          </cell>
          <cell r="S61">
            <v>2025000</v>
          </cell>
          <cell r="T61">
            <v>2025000</v>
          </cell>
          <cell r="U61">
            <v>2025000</v>
          </cell>
          <cell r="V61">
            <v>2025000</v>
          </cell>
          <cell r="W61">
            <v>2025000</v>
          </cell>
          <cell r="X61">
            <v>2025000</v>
          </cell>
        </row>
        <row r="62">
          <cell r="L62">
            <v>74949</v>
          </cell>
          <cell r="M62">
            <v>586200</v>
          </cell>
          <cell r="N62">
            <v>586200</v>
          </cell>
          <cell r="O62">
            <v>586200</v>
          </cell>
          <cell r="P62">
            <v>586200</v>
          </cell>
          <cell r="Q62">
            <v>586200</v>
          </cell>
          <cell r="R62">
            <v>586200</v>
          </cell>
          <cell r="S62">
            <v>586200</v>
          </cell>
          <cell r="T62">
            <v>586200</v>
          </cell>
          <cell r="U62">
            <v>586200</v>
          </cell>
          <cell r="V62">
            <v>586200</v>
          </cell>
          <cell r="W62">
            <v>586200</v>
          </cell>
          <cell r="X62">
            <v>586200</v>
          </cell>
        </row>
        <row r="63">
          <cell r="L63" t="str">
            <v>6-41111</v>
          </cell>
          <cell r="M63">
            <v>0</v>
          </cell>
          <cell r="N63">
            <v>0</v>
          </cell>
          <cell r="O63">
            <v>0</v>
          </cell>
          <cell r="P63">
            <v>-469218200</v>
          </cell>
          <cell r="Q63">
            <v>-429691400</v>
          </cell>
          <cell r="R63">
            <v>-430410500</v>
          </cell>
          <cell r="S63">
            <v>-452902200</v>
          </cell>
          <cell r="T63">
            <v>-498367500</v>
          </cell>
          <cell r="U63">
            <v>-504683900</v>
          </cell>
          <cell r="V63">
            <v>-533612300</v>
          </cell>
          <cell r="W63">
            <v>-532838200</v>
          </cell>
          <cell r="X63">
            <v>-482370100</v>
          </cell>
        </row>
        <row r="64">
          <cell r="L64" t="str">
            <v>6-41112</v>
          </cell>
          <cell r="M64">
            <v>-323217600</v>
          </cell>
          <cell r="N64">
            <v>-413403800</v>
          </cell>
          <cell r="O64">
            <v>-474352400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L65" t="str">
            <v>6-41114</v>
          </cell>
          <cell r="M65">
            <v>-15978300</v>
          </cell>
          <cell r="N65">
            <v>-20436700</v>
          </cell>
          <cell r="O65">
            <v>-23449700</v>
          </cell>
          <cell r="P65">
            <v>-23195900</v>
          </cell>
          <cell r="Q65">
            <v>-21241900</v>
          </cell>
          <cell r="R65">
            <v>-21277400</v>
          </cell>
          <cell r="S65">
            <v>-22389300</v>
          </cell>
          <cell r="T65">
            <v>-24636900</v>
          </cell>
          <cell r="U65">
            <v>-24949100</v>
          </cell>
          <cell r="V65">
            <v>-26379200</v>
          </cell>
          <cell r="W65">
            <v>-26340900</v>
          </cell>
          <cell r="X65">
            <v>-23846000</v>
          </cell>
        </row>
        <row r="66">
          <cell r="L66" t="str">
            <v>6-41115</v>
          </cell>
          <cell r="M66">
            <v>-2549100</v>
          </cell>
          <cell r="N66">
            <v>-3260300</v>
          </cell>
          <cell r="O66">
            <v>-3741000</v>
          </cell>
          <cell r="P66">
            <v>-3700500</v>
          </cell>
          <cell r="Q66">
            <v>-3388800</v>
          </cell>
          <cell r="R66">
            <v>-3394500</v>
          </cell>
          <cell r="S66">
            <v>-3571800</v>
          </cell>
          <cell r="T66">
            <v>-3930400</v>
          </cell>
          <cell r="U66">
            <v>-3980200</v>
          </cell>
          <cell r="V66">
            <v>-4208400</v>
          </cell>
          <cell r="W66">
            <v>-4202300</v>
          </cell>
          <cell r="X66">
            <v>-3804200</v>
          </cell>
        </row>
        <row r="67">
          <cell r="L67" t="str">
            <v>6-41117</v>
          </cell>
          <cell r="M67">
            <v>-2069900</v>
          </cell>
          <cell r="N67">
            <v>-2647400</v>
          </cell>
          <cell r="O67">
            <v>-3037700</v>
          </cell>
          <cell r="P67">
            <v>-3004800</v>
          </cell>
          <cell r="Q67">
            <v>-2751700</v>
          </cell>
          <cell r="R67">
            <v>-2756300</v>
          </cell>
          <cell r="S67">
            <v>-2900300</v>
          </cell>
          <cell r="T67">
            <v>-3191500</v>
          </cell>
          <cell r="U67">
            <v>-3231900</v>
          </cell>
          <cell r="V67">
            <v>-3417200</v>
          </cell>
          <cell r="W67">
            <v>-3412200</v>
          </cell>
          <cell r="X67">
            <v>-3089100</v>
          </cell>
        </row>
        <row r="68">
          <cell r="L68" t="str">
            <v>6-41121</v>
          </cell>
          <cell r="M68">
            <v>-14104700</v>
          </cell>
          <cell r="N68">
            <v>-18040300</v>
          </cell>
          <cell r="O68">
            <v>-20700000</v>
          </cell>
          <cell r="P68">
            <v>-20475900</v>
          </cell>
          <cell r="Q68">
            <v>-18751100</v>
          </cell>
          <cell r="R68">
            <v>-18782400</v>
          </cell>
          <cell r="S68">
            <v>-19763900</v>
          </cell>
          <cell r="T68">
            <v>-21748000</v>
          </cell>
          <cell r="U68">
            <v>-22023600</v>
          </cell>
          <cell r="V68">
            <v>-23286000</v>
          </cell>
          <cell r="W68">
            <v>-23252200</v>
          </cell>
          <cell r="X68">
            <v>-21049900</v>
          </cell>
        </row>
        <row r="69">
          <cell r="L69" t="str">
            <v>6-41211</v>
          </cell>
          <cell r="M69">
            <v>-1351694800</v>
          </cell>
          <cell r="N69">
            <v>-1154348500</v>
          </cell>
          <cell r="O69">
            <v>-1837349400</v>
          </cell>
          <cell r="P69">
            <v>-2010051400</v>
          </cell>
          <cell r="Q69">
            <v>-2180972800</v>
          </cell>
          <cell r="R69">
            <v>-1708945900</v>
          </cell>
          <cell r="S69">
            <v>-1821826500</v>
          </cell>
          <cell r="T69">
            <v>-2051009900</v>
          </cell>
          <cell r="U69">
            <v>-2137759900</v>
          </cell>
          <cell r="V69">
            <v>-2139266500</v>
          </cell>
          <cell r="W69">
            <v>-2153553900</v>
          </cell>
          <cell r="X69">
            <v>-2082983700</v>
          </cell>
        </row>
        <row r="70">
          <cell r="L70" t="str">
            <v>6-41212</v>
          </cell>
          <cell r="M70">
            <v>-321832100</v>
          </cell>
          <cell r="N70">
            <v>-274844900</v>
          </cell>
          <cell r="O70">
            <v>-437464100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L71" t="str">
            <v>6-41214</v>
          </cell>
          <cell r="M71">
            <v>-134206500</v>
          </cell>
          <cell r="N71">
            <v>-114612400</v>
          </cell>
          <cell r="O71">
            <v>-182425900</v>
          </cell>
          <cell r="P71">
            <v>-186268200</v>
          </cell>
          <cell r="Q71">
            <v>-202107200</v>
          </cell>
          <cell r="R71">
            <v>-158365200</v>
          </cell>
          <cell r="S71">
            <v>-168825700</v>
          </cell>
          <cell r="T71">
            <v>-190063800</v>
          </cell>
          <cell r="U71">
            <v>-198102800</v>
          </cell>
          <cell r="V71">
            <v>-198242400</v>
          </cell>
          <cell r="W71">
            <v>-199566400</v>
          </cell>
          <cell r="X71">
            <v>-193026700</v>
          </cell>
        </row>
        <row r="72">
          <cell r="L72" t="str">
            <v>6-41215</v>
          </cell>
          <cell r="M72">
            <v>-5363800</v>
          </cell>
          <cell r="N72">
            <v>-4580700</v>
          </cell>
          <cell r="O72">
            <v>-7290900</v>
          </cell>
          <cell r="P72">
            <v>-7444500</v>
          </cell>
          <cell r="Q72">
            <v>-8077500</v>
          </cell>
          <cell r="R72">
            <v>-6329300</v>
          </cell>
          <cell r="S72">
            <v>-6747400</v>
          </cell>
          <cell r="T72">
            <v>-7596200</v>
          </cell>
          <cell r="U72">
            <v>-7917500</v>
          </cell>
          <cell r="V72">
            <v>-7923100</v>
          </cell>
          <cell r="W72">
            <v>-7976000</v>
          </cell>
          <cell r="X72">
            <v>-7714600</v>
          </cell>
        </row>
        <row r="73">
          <cell r="L73" t="str">
            <v>6-41221</v>
          </cell>
          <cell r="M73">
            <v>-668700</v>
          </cell>
          <cell r="N73">
            <v>-571100</v>
          </cell>
          <cell r="O73">
            <v>-908900</v>
          </cell>
          <cell r="P73">
            <v>-928100</v>
          </cell>
          <cell r="Q73">
            <v>-1007000</v>
          </cell>
          <cell r="R73">
            <v>-789100</v>
          </cell>
          <cell r="S73">
            <v>-841200</v>
          </cell>
          <cell r="T73">
            <v>-947000</v>
          </cell>
          <cell r="U73">
            <v>-987000</v>
          </cell>
          <cell r="V73">
            <v>-987700</v>
          </cell>
          <cell r="W73">
            <v>-994300</v>
          </cell>
          <cell r="X73">
            <v>-961800</v>
          </cell>
        </row>
        <row r="74">
          <cell r="L74" t="str">
            <v>6-41311</v>
          </cell>
          <cell r="M74">
            <v>-10603100</v>
          </cell>
          <cell r="N74">
            <v>-10603100</v>
          </cell>
          <cell r="O74">
            <v>-10603100</v>
          </cell>
          <cell r="P74">
            <v>-10603100</v>
          </cell>
          <cell r="Q74">
            <v>-10603100</v>
          </cell>
          <cell r="R74">
            <v>-10603100</v>
          </cell>
          <cell r="S74">
            <v>-10603100</v>
          </cell>
          <cell r="T74">
            <v>-10603100</v>
          </cell>
          <cell r="U74">
            <v>-10603100</v>
          </cell>
          <cell r="V74">
            <v>-10603100</v>
          </cell>
          <cell r="W74">
            <v>-10603100</v>
          </cell>
          <cell r="X74">
            <v>-10603100</v>
          </cell>
        </row>
        <row r="75">
          <cell r="L75" t="str">
            <v>6-42110</v>
          </cell>
          <cell r="M75">
            <v>-4662400</v>
          </cell>
          <cell r="N75">
            <v>-4974600</v>
          </cell>
          <cell r="O75">
            <v>-6590600</v>
          </cell>
          <cell r="P75">
            <v>-6620000</v>
          </cell>
          <cell r="Q75">
            <v>-6608900</v>
          </cell>
          <cell r="R75">
            <v>-5855900</v>
          </cell>
          <cell r="S75">
            <v>-6199800</v>
          </cell>
          <cell r="T75">
            <v>-6896500</v>
          </cell>
          <cell r="U75">
            <v>-7081500</v>
          </cell>
          <cell r="V75">
            <v>-7293000</v>
          </cell>
          <cell r="W75">
            <v>-7310400</v>
          </cell>
          <cell r="X75">
            <v>-6832300</v>
          </cell>
        </row>
        <row r="76">
          <cell r="L76" t="str">
            <v>6-42160</v>
          </cell>
          <cell r="M76">
            <v>-50128800</v>
          </cell>
          <cell r="N76">
            <v>-53485900</v>
          </cell>
          <cell r="O76">
            <v>-70860000</v>
          </cell>
          <cell r="P76">
            <v>-71177100</v>
          </cell>
          <cell r="Q76">
            <v>-71057100</v>
          </cell>
          <cell r="R76">
            <v>-62961200</v>
          </cell>
          <cell r="S76">
            <v>-66658500</v>
          </cell>
          <cell r="T76">
            <v>-74149700</v>
          </cell>
          <cell r="U76">
            <v>-76138700</v>
          </cell>
          <cell r="V76">
            <v>-78412800</v>
          </cell>
          <cell r="W76">
            <v>-78599400</v>
          </cell>
          <cell r="X76">
            <v>-73458600</v>
          </cell>
        </row>
        <row r="77">
          <cell r="L77" t="str">
            <v>6-42310</v>
          </cell>
          <cell r="M77">
            <v>-121998500</v>
          </cell>
          <cell r="N77">
            <v>-130168700</v>
          </cell>
          <cell r="O77">
            <v>-172452200</v>
          </cell>
          <cell r="P77">
            <v>-173223800</v>
          </cell>
          <cell r="Q77">
            <v>-172931700</v>
          </cell>
          <cell r="R77">
            <v>-153228900</v>
          </cell>
          <cell r="S77">
            <v>-162227000</v>
          </cell>
          <cell r="T77">
            <v>-180458200</v>
          </cell>
          <cell r="U77">
            <v>-185298900</v>
          </cell>
          <cell r="V77">
            <v>-190833400</v>
          </cell>
          <cell r="W77">
            <v>-191287500</v>
          </cell>
          <cell r="X77">
            <v>-178776500</v>
          </cell>
        </row>
        <row r="78">
          <cell r="L78" t="str">
            <v>6-42510</v>
          </cell>
          <cell r="M78">
            <v>-5937100</v>
          </cell>
          <cell r="N78">
            <v>-6334700</v>
          </cell>
          <cell r="O78">
            <v>-8392400</v>
          </cell>
          <cell r="P78">
            <v>-8429900</v>
          </cell>
          <cell r="Q78">
            <v>-8415700</v>
          </cell>
          <cell r="R78">
            <v>-7456900</v>
          </cell>
          <cell r="S78">
            <v>-7894800</v>
          </cell>
          <cell r="T78">
            <v>-8782000</v>
          </cell>
          <cell r="U78">
            <v>-9017600</v>
          </cell>
          <cell r="V78">
            <v>-9286900</v>
          </cell>
          <cell r="W78">
            <v>-9309000</v>
          </cell>
          <cell r="X78">
            <v>-8700200</v>
          </cell>
        </row>
        <row r="79">
          <cell r="L79" t="str">
            <v>Grand Total</v>
          </cell>
          <cell r="M79">
            <v>-96300000</v>
          </cell>
          <cell r="N79">
            <v>-15166300</v>
          </cell>
          <cell r="O79">
            <v>-462815000</v>
          </cell>
          <cell r="P79">
            <v>-1708377400</v>
          </cell>
          <cell r="Q79">
            <v>-1823029800</v>
          </cell>
          <cell r="R79">
            <v>-1349125200</v>
          </cell>
          <cell r="S79">
            <v>-1486939000</v>
          </cell>
          <cell r="T79">
            <v>-1768119000</v>
          </cell>
          <cell r="U79">
            <v>-1859686200</v>
          </cell>
          <cell r="V79">
            <v>-1895152500</v>
          </cell>
          <cell r="W79">
            <v>-1908914800</v>
          </cell>
          <cell r="X79">
            <v>-1777853800</v>
          </cell>
        </row>
        <row r="80">
          <cell r="L80">
            <v>74156</v>
          </cell>
          <cell r="M80">
            <v>25033400</v>
          </cell>
          <cell r="N80">
            <v>25033400</v>
          </cell>
          <cell r="O80">
            <v>25033400</v>
          </cell>
          <cell r="P80">
            <v>25033400</v>
          </cell>
          <cell r="Q80">
            <v>25033400</v>
          </cell>
          <cell r="R80">
            <v>25033400</v>
          </cell>
          <cell r="S80">
            <v>25033400</v>
          </cell>
          <cell r="T80">
            <v>25033400</v>
          </cell>
          <cell r="U80">
            <v>25033400</v>
          </cell>
          <cell r="V80">
            <v>25033400</v>
          </cell>
          <cell r="W80">
            <v>25033400</v>
          </cell>
          <cell r="X80">
            <v>25033400</v>
          </cell>
        </row>
        <row r="81">
          <cell r="L81">
            <v>74157</v>
          </cell>
          <cell r="M81">
            <v>69215500</v>
          </cell>
          <cell r="N81">
            <v>69215500</v>
          </cell>
          <cell r="O81">
            <v>69215500</v>
          </cell>
          <cell r="P81">
            <v>69326600</v>
          </cell>
          <cell r="Q81">
            <v>69326600</v>
          </cell>
          <cell r="R81">
            <v>69326600</v>
          </cell>
          <cell r="S81">
            <v>69326600</v>
          </cell>
          <cell r="T81">
            <v>69326600</v>
          </cell>
          <cell r="U81">
            <v>69326600</v>
          </cell>
          <cell r="V81">
            <v>69326600</v>
          </cell>
          <cell r="W81">
            <v>69326600</v>
          </cell>
          <cell r="X81">
            <v>69326600</v>
          </cell>
        </row>
        <row r="82">
          <cell r="L82">
            <v>74201</v>
          </cell>
          <cell r="M82">
            <v>88846900</v>
          </cell>
          <cell r="N82">
            <v>88846900</v>
          </cell>
          <cell r="O82">
            <v>88846900</v>
          </cell>
          <cell r="P82">
            <v>90853900</v>
          </cell>
          <cell r="Q82">
            <v>90853900</v>
          </cell>
          <cell r="R82">
            <v>90853900</v>
          </cell>
          <cell r="S82">
            <v>90853900</v>
          </cell>
          <cell r="T82">
            <v>90853900</v>
          </cell>
          <cell r="U82">
            <v>90853900</v>
          </cell>
          <cell r="V82">
            <v>90853900</v>
          </cell>
          <cell r="W82">
            <v>90853900</v>
          </cell>
          <cell r="X82">
            <v>90853900</v>
          </cell>
        </row>
        <row r="83">
          <cell r="L83">
            <v>74202</v>
          </cell>
          <cell r="M83">
            <v>903738300</v>
          </cell>
          <cell r="N83">
            <v>903738300</v>
          </cell>
          <cell r="O83">
            <v>903738300</v>
          </cell>
          <cell r="P83">
            <v>906866300</v>
          </cell>
          <cell r="Q83">
            <v>906866300</v>
          </cell>
          <cell r="R83">
            <v>906866300</v>
          </cell>
          <cell r="S83">
            <v>906866300</v>
          </cell>
          <cell r="T83">
            <v>906866300</v>
          </cell>
          <cell r="U83">
            <v>906866300</v>
          </cell>
          <cell r="V83">
            <v>906866300</v>
          </cell>
          <cell r="W83">
            <v>906866300</v>
          </cell>
          <cell r="X83">
            <v>906866300</v>
          </cell>
        </row>
        <row r="84">
          <cell r="L84">
            <v>74251</v>
          </cell>
          <cell r="M84">
            <v>144506200</v>
          </cell>
          <cell r="N84">
            <v>144506200</v>
          </cell>
          <cell r="O84">
            <v>144506200</v>
          </cell>
          <cell r="P84">
            <v>144806200</v>
          </cell>
          <cell r="Q84">
            <v>144806200</v>
          </cell>
          <cell r="R84">
            <v>144806200</v>
          </cell>
          <cell r="S84">
            <v>144806200</v>
          </cell>
          <cell r="T84">
            <v>144806200</v>
          </cell>
          <cell r="U84">
            <v>144806200</v>
          </cell>
          <cell r="V84">
            <v>269278200</v>
          </cell>
          <cell r="W84">
            <v>269278200</v>
          </cell>
          <cell r="X84">
            <v>269278200</v>
          </cell>
        </row>
        <row r="85">
          <cell r="L85">
            <v>74252</v>
          </cell>
          <cell r="M85">
            <v>672133500</v>
          </cell>
          <cell r="N85">
            <v>672133500</v>
          </cell>
          <cell r="O85">
            <v>672133500</v>
          </cell>
          <cell r="P85">
            <v>672133500</v>
          </cell>
          <cell r="Q85">
            <v>672133500</v>
          </cell>
          <cell r="R85">
            <v>672133500</v>
          </cell>
          <cell r="S85">
            <v>672133500</v>
          </cell>
          <cell r="T85">
            <v>672133500</v>
          </cell>
          <cell r="U85">
            <v>672133500</v>
          </cell>
          <cell r="V85">
            <v>672133500</v>
          </cell>
          <cell r="W85">
            <v>672133500</v>
          </cell>
          <cell r="X85">
            <v>672133500</v>
          </cell>
        </row>
        <row r="86">
          <cell r="L86">
            <v>74253</v>
          </cell>
          <cell r="M86">
            <v>268838200</v>
          </cell>
          <cell r="N86">
            <v>268838200</v>
          </cell>
          <cell r="O86">
            <v>268838200</v>
          </cell>
          <cell r="P86">
            <v>268838200</v>
          </cell>
          <cell r="Q86">
            <v>268838200</v>
          </cell>
          <cell r="R86">
            <v>268838200</v>
          </cell>
          <cell r="S86">
            <v>268838200</v>
          </cell>
          <cell r="T86">
            <v>268838200</v>
          </cell>
          <cell r="U86">
            <v>268838200</v>
          </cell>
          <cell r="V86">
            <v>268838200</v>
          </cell>
          <cell r="W86">
            <v>268838200</v>
          </cell>
          <cell r="X86">
            <v>268838200</v>
          </cell>
        </row>
        <row r="87">
          <cell r="L87">
            <v>74254</v>
          </cell>
          <cell r="M87">
            <v>255140400</v>
          </cell>
          <cell r="N87">
            <v>255140400</v>
          </cell>
          <cell r="O87">
            <v>255140400</v>
          </cell>
          <cell r="P87">
            <v>257380400</v>
          </cell>
          <cell r="Q87">
            <v>257380400</v>
          </cell>
          <cell r="R87">
            <v>257380400</v>
          </cell>
          <cell r="S87">
            <v>257380400</v>
          </cell>
          <cell r="T87">
            <v>260713700</v>
          </cell>
          <cell r="U87">
            <v>260713700</v>
          </cell>
          <cell r="V87">
            <v>260713700</v>
          </cell>
          <cell r="W87">
            <v>257380400</v>
          </cell>
          <cell r="X87">
            <v>257380400</v>
          </cell>
        </row>
        <row r="88">
          <cell r="L88">
            <v>74299</v>
          </cell>
          <cell r="M88">
            <v>28494300</v>
          </cell>
          <cell r="N88">
            <v>28494300</v>
          </cell>
          <cell r="O88">
            <v>28494300</v>
          </cell>
          <cell r="P88">
            <v>29694300</v>
          </cell>
          <cell r="Q88">
            <v>29694300</v>
          </cell>
          <cell r="R88">
            <v>29694300</v>
          </cell>
          <cell r="S88">
            <v>29694300</v>
          </cell>
          <cell r="T88">
            <v>29694300</v>
          </cell>
          <cell r="U88">
            <v>29694300</v>
          </cell>
          <cell r="V88">
            <v>29694300</v>
          </cell>
          <cell r="W88">
            <v>29694300</v>
          </cell>
          <cell r="X88">
            <v>29694300</v>
          </cell>
        </row>
        <row r="89">
          <cell r="L89">
            <v>74301</v>
          </cell>
          <cell r="M89">
            <v>15337400</v>
          </cell>
          <cell r="N89">
            <v>15337400</v>
          </cell>
          <cell r="O89">
            <v>15337400</v>
          </cell>
          <cell r="P89">
            <v>15337400</v>
          </cell>
          <cell r="Q89">
            <v>15337400</v>
          </cell>
          <cell r="R89">
            <v>15337400</v>
          </cell>
          <cell r="S89">
            <v>15337400</v>
          </cell>
          <cell r="T89">
            <v>15337400</v>
          </cell>
          <cell r="U89">
            <v>15337400</v>
          </cell>
          <cell r="V89">
            <v>15337400</v>
          </cell>
          <cell r="W89">
            <v>15337400</v>
          </cell>
          <cell r="X89">
            <v>15337400</v>
          </cell>
        </row>
        <row r="90">
          <cell r="L90">
            <v>74302</v>
          </cell>
          <cell r="M90">
            <v>464220200</v>
          </cell>
          <cell r="N90">
            <v>464220200</v>
          </cell>
          <cell r="O90">
            <v>464220200</v>
          </cell>
          <cell r="P90">
            <v>465123800</v>
          </cell>
          <cell r="Q90">
            <v>465123800</v>
          </cell>
          <cell r="R90">
            <v>465123800</v>
          </cell>
          <cell r="S90">
            <v>465123800</v>
          </cell>
          <cell r="T90">
            <v>465123800</v>
          </cell>
          <cell r="U90">
            <v>465123800</v>
          </cell>
          <cell r="V90">
            <v>465123800</v>
          </cell>
          <cell r="W90">
            <v>465123800</v>
          </cell>
          <cell r="X90">
            <v>465123800</v>
          </cell>
        </row>
        <row r="91">
          <cell r="L91">
            <v>74303</v>
          </cell>
          <cell r="M91">
            <v>614048800</v>
          </cell>
          <cell r="N91">
            <v>614048800</v>
          </cell>
          <cell r="O91">
            <v>614048800</v>
          </cell>
          <cell r="P91">
            <v>615260500</v>
          </cell>
          <cell r="Q91">
            <v>615260500</v>
          </cell>
          <cell r="R91">
            <v>615260500</v>
          </cell>
          <cell r="S91">
            <v>615260500</v>
          </cell>
          <cell r="T91">
            <v>627127200</v>
          </cell>
          <cell r="U91">
            <v>627127200</v>
          </cell>
          <cell r="V91">
            <v>627127200</v>
          </cell>
          <cell r="W91">
            <v>615260500</v>
          </cell>
          <cell r="X91">
            <v>615260500</v>
          </cell>
        </row>
        <row r="92">
          <cell r="L92">
            <v>74304</v>
          </cell>
          <cell r="M92">
            <v>42612300</v>
          </cell>
          <cell r="N92">
            <v>42612300</v>
          </cell>
          <cell r="O92">
            <v>42612300</v>
          </cell>
          <cell r="P92">
            <v>42612300</v>
          </cell>
          <cell r="Q92">
            <v>42612300</v>
          </cell>
          <cell r="R92">
            <v>42612300</v>
          </cell>
          <cell r="S92">
            <v>42612300</v>
          </cell>
          <cell r="T92">
            <v>42612300</v>
          </cell>
          <cell r="U92">
            <v>42612300</v>
          </cell>
          <cell r="V92">
            <v>42612300</v>
          </cell>
          <cell r="W92">
            <v>42612300</v>
          </cell>
          <cell r="X92">
            <v>42612300</v>
          </cell>
        </row>
        <row r="93">
          <cell r="L93">
            <v>74305</v>
          </cell>
          <cell r="M93">
            <v>45297500</v>
          </cell>
          <cell r="N93">
            <v>45297500</v>
          </cell>
          <cell r="O93">
            <v>45297500</v>
          </cell>
          <cell r="P93">
            <v>45297500</v>
          </cell>
          <cell r="Q93">
            <v>45297500</v>
          </cell>
          <cell r="R93">
            <v>45297500</v>
          </cell>
          <cell r="S93">
            <v>45297500</v>
          </cell>
          <cell r="T93">
            <v>45297500</v>
          </cell>
          <cell r="U93">
            <v>45297500</v>
          </cell>
          <cell r="V93">
            <v>45297500</v>
          </cell>
          <cell r="W93">
            <v>45297500</v>
          </cell>
          <cell r="X93">
            <v>45297500</v>
          </cell>
        </row>
        <row r="94">
          <cell r="L94">
            <v>74306</v>
          </cell>
          <cell r="M94">
            <v>7705000</v>
          </cell>
          <cell r="N94">
            <v>7705000</v>
          </cell>
          <cell r="O94">
            <v>7705000</v>
          </cell>
          <cell r="P94">
            <v>7705000</v>
          </cell>
          <cell r="Q94">
            <v>7705000</v>
          </cell>
          <cell r="R94">
            <v>7705000</v>
          </cell>
          <cell r="S94">
            <v>7705000</v>
          </cell>
          <cell r="T94">
            <v>7705000</v>
          </cell>
          <cell r="U94">
            <v>7705000</v>
          </cell>
          <cell r="V94">
            <v>7705000</v>
          </cell>
          <cell r="W94">
            <v>7705000</v>
          </cell>
          <cell r="X94">
            <v>7705000</v>
          </cell>
        </row>
        <row r="95">
          <cell r="L95">
            <v>74351</v>
          </cell>
          <cell r="M95">
            <v>231242600</v>
          </cell>
          <cell r="N95">
            <v>231242600</v>
          </cell>
          <cell r="O95">
            <v>231242600</v>
          </cell>
          <cell r="P95">
            <v>231909300</v>
          </cell>
          <cell r="Q95">
            <v>231909300</v>
          </cell>
          <cell r="R95">
            <v>231909300</v>
          </cell>
          <cell r="S95">
            <v>231909300</v>
          </cell>
          <cell r="T95">
            <v>241909300</v>
          </cell>
          <cell r="U95">
            <v>241909300</v>
          </cell>
          <cell r="V95">
            <v>241909300</v>
          </cell>
          <cell r="W95">
            <v>231909300</v>
          </cell>
          <cell r="X95">
            <v>231909300</v>
          </cell>
        </row>
        <row r="96">
          <cell r="L96">
            <v>74352</v>
          </cell>
          <cell r="M96">
            <v>317136900</v>
          </cell>
          <cell r="N96">
            <v>317136900</v>
          </cell>
          <cell r="O96">
            <v>317136900</v>
          </cell>
          <cell r="P96">
            <v>318470200</v>
          </cell>
          <cell r="Q96">
            <v>318470200</v>
          </cell>
          <cell r="R96">
            <v>318470200</v>
          </cell>
          <cell r="S96">
            <v>318470200</v>
          </cell>
          <cell r="T96">
            <v>337803500</v>
          </cell>
          <cell r="U96">
            <v>337803500</v>
          </cell>
          <cell r="V96">
            <v>337803500</v>
          </cell>
          <cell r="W96">
            <v>318470200</v>
          </cell>
          <cell r="X96">
            <v>318470200</v>
          </cell>
        </row>
        <row r="97">
          <cell r="L97">
            <v>74401</v>
          </cell>
          <cell r="M97">
            <v>98828100</v>
          </cell>
          <cell r="N97">
            <v>98828100</v>
          </cell>
          <cell r="O97">
            <v>98828100</v>
          </cell>
          <cell r="P97">
            <v>100692000</v>
          </cell>
          <cell r="Q97">
            <v>100692000</v>
          </cell>
          <cell r="R97">
            <v>100692000</v>
          </cell>
          <cell r="S97">
            <v>100692000</v>
          </cell>
          <cell r="T97">
            <v>100692000</v>
          </cell>
          <cell r="U97">
            <v>100692000</v>
          </cell>
          <cell r="V97">
            <v>100692000</v>
          </cell>
          <cell r="W97">
            <v>100692000</v>
          </cell>
          <cell r="X97">
            <v>100692000</v>
          </cell>
        </row>
        <row r="98">
          <cell r="L98">
            <v>74402</v>
          </cell>
          <cell r="M98">
            <v>1083974700</v>
          </cell>
          <cell r="N98">
            <v>1083974700</v>
          </cell>
          <cell r="O98">
            <v>1083974700</v>
          </cell>
          <cell r="P98">
            <v>1091784800</v>
          </cell>
          <cell r="Q98">
            <v>1091784800</v>
          </cell>
          <cell r="R98">
            <v>1091784800</v>
          </cell>
          <cell r="S98">
            <v>1091784800</v>
          </cell>
          <cell r="T98">
            <v>1091784800</v>
          </cell>
          <cell r="U98">
            <v>1091784800</v>
          </cell>
          <cell r="V98">
            <v>1091784800</v>
          </cell>
          <cell r="W98">
            <v>1091784800</v>
          </cell>
          <cell r="X98">
            <v>1091784800</v>
          </cell>
        </row>
        <row r="99">
          <cell r="L99">
            <v>74403</v>
          </cell>
          <cell r="M99">
            <v>4668700</v>
          </cell>
          <cell r="N99">
            <v>4668700</v>
          </cell>
          <cell r="O99">
            <v>4668700</v>
          </cell>
          <cell r="P99">
            <v>4668700</v>
          </cell>
          <cell r="Q99">
            <v>4668700</v>
          </cell>
          <cell r="R99">
            <v>4668700</v>
          </cell>
          <cell r="S99">
            <v>4668700</v>
          </cell>
          <cell r="T99">
            <v>4668700</v>
          </cell>
          <cell r="U99">
            <v>4668700</v>
          </cell>
          <cell r="V99">
            <v>4668700</v>
          </cell>
          <cell r="W99">
            <v>4668700</v>
          </cell>
          <cell r="X99">
            <v>4668700</v>
          </cell>
        </row>
        <row r="100">
          <cell r="L100">
            <v>74404</v>
          </cell>
          <cell r="M100">
            <v>4011700</v>
          </cell>
          <cell r="N100">
            <v>4011700</v>
          </cell>
          <cell r="O100">
            <v>4011700</v>
          </cell>
          <cell r="P100">
            <v>4011700</v>
          </cell>
          <cell r="Q100">
            <v>4011700</v>
          </cell>
          <cell r="R100">
            <v>4011700</v>
          </cell>
          <cell r="S100">
            <v>4011700</v>
          </cell>
          <cell r="T100">
            <v>4011700</v>
          </cell>
          <cell r="U100">
            <v>4011700</v>
          </cell>
          <cell r="V100">
            <v>4011700</v>
          </cell>
          <cell r="W100">
            <v>4011700</v>
          </cell>
          <cell r="X100">
            <v>4011700</v>
          </cell>
        </row>
        <row r="101">
          <cell r="L101">
            <v>74405</v>
          </cell>
          <cell r="M101">
            <v>81604600</v>
          </cell>
          <cell r="N101">
            <v>81604600</v>
          </cell>
          <cell r="O101">
            <v>81604600</v>
          </cell>
          <cell r="P101">
            <v>81604600</v>
          </cell>
          <cell r="Q101">
            <v>81604600</v>
          </cell>
          <cell r="R101">
            <v>81604600</v>
          </cell>
          <cell r="S101">
            <v>81604600</v>
          </cell>
          <cell r="T101">
            <v>81604600</v>
          </cell>
          <cell r="U101">
            <v>81604600</v>
          </cell>
          <cell r="V101">
            <v>81604600</v>
          </cell>
          <cell r="W101">
            <v>81604600</v>
          </cell>
          <cell r="X101">
            <v>81604600</v>
          </cell>
        </row>
        <row r="102">
          <cell r="L102">
            <v>74406</v>
          </cell>
          <cell r="M102">
            <v>1866700</v>
          </cell>
          <cell r="N102">
            <v>1866700</v>
          </cell>
          <cell r="O102">
            <v>1866700</v>
          </cell>
          <cell r="P102">
            <v>1866700</v>
          </cell>
          <cell r="Q102">
            <v>1866700</v>
          </cell>
          <cell r="R102">
            <v>1866700</v>
          </cell>
          <cell r="S102">
            <v>1866700</v>
          </cell>
          <cell r="T102">
            <v>1866700</v>
          </cell>
          <cell r="U102">
            <v>1866700</v>
          </cell>
          <cell r="V102">
            <v>1866700</v>
          </cell>
          <cell r="W102">
            <v>1866700</v>
          </cell>
          <cell r="X102">
            <v>1866700</v>
          </cell>
        </row>
        <row r="103">
          <cell r="L103">
            <v>74407</v>
          </cell>
          <cell r="M103">
            <v>43051400</v>
          </cell>
          <cell r="N103">
            <v>43051400</v>
          </cell>
          <cell r="O103">
            <v>43051400</v>
          </cell>
          <cell r="P103">
            <v>43051400</v>
          </cell>
          <cell r="Q103">
            <v>43051400</v>
          </cell>
          <cell r="R103">
            <v>43051400</v>
          </cell>
          <cell r="S103">
            <v>43051400</v>
          </cell>
          <cell r="T103">
            <v>43051400</v>
          </cell>
          <cell r="U103">
            <v>43051400</v>
          </cell>
          <cell r="V103">
            <v>43051400</v>
          </cell>
          <cell r="W103">
            <v>43051400</v>
          </cell>
          <cell r="X103">
            <v>43051400</v>
          </cell>
        </row>
        <row r="104">
          <cell r="L104">
            <v>74409</v>
          </cell>
          <cell r="M104">
            <v>86350300</v>
          </cell>
          <cell r="N104">
            <v>86350300</v>
          </cell>
          <cell r="O104">
            <v>86350300</v>
          </cell>
          <cell r="P104">
            <v>86350300</v>
          </cell>
          <cell r="Q104">
            <v>86350300</v>
          </cell>
          <cell r="R104">
            <v>86350300</v>
          </cell>
          <cell r="S104">
            <v>86350300</v>
          </cell>
          <cell r="T104">
            <v>86350300</v>
          </cell>
          <cell r="U104">
            <v>86350300</v>
          </cell>
          <cell r="V104">
            <v>86350300</v>
          </cell>
          <cell r="W104">
            <v>86350300</v>
          </cell>
          <cell r="X104">
            <v>86350300</v>
          </cell>
        </row>
        <row r="105">
          <cell r="L105">
            <v>74448</v>
          </cell>
          <cell r="M105">
            <v>20419500</v>
          </cell>
          <cell r="N105">
            <v>20419500</v>
          </cell>
          <cell r="O105">
            <v>20419500</v>
          </cell>
          <cell r="P105">
            <v>20419500</v>
          </cell>
          <cell r="Q105">
            <v>20419500</v>
          </cell>
          <cell r="R105">
            <v>20419500</v>
          </cell>
          <cell r="S105">
            <v>20419500</v>
          </cell>
          <cell r="T105">
            <v>20419500</v>
          </cell>
          <cell r="U105">
            <v>20419500</v>
          </cell>
          <cell r="V105">
            <v>20419500</v>
          </cell>
          <cell r="W105">
            <v>20419500</v>
          </cell>
          <cell r="X105">
            <v>20419500</v>
          </cell>
        </row>
        <row r="106">
          <cell r="L106">
            <v>74451</v>
          </cell>
          <cell r="M106">
            <v>2618122700</v>
          </cell>
          <cell r="N106">
            <v>2618122700</v>
          </cell>
          <cell r="O106">
            <v>2618122700</v>
          </cell>
          <cell r="P106">
            <v>2641072700</v>
          </cell>
          <cell r="Q106">
            <v>2641072700</v>
          </cell>
          <cell r="R106">
            <v>2641072700</v>
          </cell>
          <cell r="S106">
            <v>2644822700</v>
          </cell>
          <cell r="T106">
            <v>2670286800</v>
          </cell>
          <cell r="U106">
            <v>2670286800</v>
          </cell>
          <cell r="V106">
            <v>2907787800</v>
          </cell>
          <cell r="W106">
            <v>2907787800</v>
          </cell>
          <cell r="X106">
            <v>2907787800</v>
          </cell>
        </row>
        <row r="107">
          <cell r="L107">
            <v>74452</v>
          </cell>
          <cell r="M107">
            <v>13629800</v>
          </cell>
          <cell r="N107">
            <v>13629800</v>
          </cell>
          <cell r="O107">
            <v>13629800</v>
          </cell>
          <cell r="P107">
            <v>13629800</v>
          </cell>
          <cell r="Q107">
            <v>13629800</v>
          </cell>
          <cell r="R107">
            <v>13629800</v>
          </cell>
          <cell r="S107">
            <v>13629800</v>
          </cell>
          <cell r="T107">
            <v>13629800</v>
          </cell>
          <cell r="U107">
            <v>13629800</v>
          </cell>
          <cell r="V107">
            <v>13629800</v>
          </cell>
          <cell r="W107">
            <v>13629800</v>
          </cell>
          <cell r="X107">
            <v>13629800</v>
          </cell>
        </row>
        <row r="108">
          <cell r="L108">
            <v>74453</v>
          </cell>
          <cell r="M108">
            <v>300144100</v>
          </cell>
          <cell r="N108">
            <v>304844100</v>
          </cell>
          <cell r="O108">
            <v>304844100</v>
          </cell>
          <cell r="P108">
            <v>309844100</v>
          </cell>
          <cell r="Q108">
            <v>309844100</v>
          </cell>
          <cell r="R108">
            <v>309844100</v>
          </cell>
          <cell r="S108">
            <v>309844100</v>
          </cell>
          <cell r="T108">
            <v>309844100</v>
          </cell>
          <cell r="U108">
            <v>309844100</v>
          </cell>
          <cell r="V108">
            <v>309844100</v>
          </cell>
          <cell r="W108">
            <v>309844100</v>
          </cell>
          <cell r="X108">
            <v>309844100</v>
          </cell>
        </row>
        <row r="109">
          <cell r="L109">
            <v>74455</v>
          </cell>
          <cell r="M109">
            <v>69778900</v>
          </cell>
          <cell r="N109">
            <v>69778900</v>
          </cell>
          <cell r="O109">
            <v>69778900</v>
          </cell>
          <cell r="P109">
            <v>69778900</v>
          </cell>
          <cell r="Q109">
            <v>69778900</v>
          </cell>
          <cell r="R109">
            <v>69778900</v>
          </cell>
          <cell r="S109">
            <v>69778900</v>
          </cell>
          <cell r="T109">
            <v>69778900</v>
          </cell>
          <cell r="U109">
            <v>69778900</v>
          </cell>
          <cell r="V109">
            <v>69778900</v>
          </cell>
          <cell r="W109">
            <v>69778900</v>
          </cell>
          <cell r="X109">
            <v>69778900</v>
          </cell>
        </row>
        <row r="110">
          <cell r="L110">
            <v>74456</v>
          </cell>
          <cell r="M110">
            <v>3550100</v>
          </cell>
          <cell r="N110">
            <v>3550100</v>
          </cell>
          <cell r="O110">
            <v>3550100</v>
          </cell>
          <cell r="P110">
            <v>3550100</v>
          </cell>
          <cell r="Q110">
            <v>3550100</v>
          </cell>
          <cell r="R110">
            <v>3550100</v>
          </cell>
          <cell r="S110">
            <v>3550100</v>
          </cell>
          <cell r="T110">
            <v>3550100</v>
          </cell>
          <cell r="U110">
            <v>3550100</v>
          </cell>
          <cell r="V110">
            <v>3550100</v>
          </cell>
          <cell r="W110">
            <v>3550100</v>
          </cell>
          <cell r="X110">
            <v>3550100</v>
          </cell>
        </row>
        <row r="111">
          <cell r="L111">
            <v>74499</v>
          </cell>
          <cell r="M111">
            <v>43842500</v>
          </cell>
          <cell r="N111">
            <v>43842500</v>
          </cell>
          <cell r="O111">
            <v>43842500</v>
          </cell>
          <cell r="P111">
            <v>43842500</v>
          </cell>
          <cell r="Q111">
            <v>43842500</v>
          </cell>
          <cell r="R111">
            <v>43842500</v>
          </cell>
          <cell r="S111">
            <v>43842500</v>
          </cell>
          <cell r="T111">
            <v>43842500</v>
          </cell>
          <cell r="U111">
            <v>43842500</v>
          </cell>
          <cell r="V111">
            <v>43842500</v>
          </cell>
          <cell r="W111">
            <v>43842500</v>
          </cell>
          <cell r="X111">
            <v>43842500</v>
          </cell>
        </row>
        <row r="112">
          <cell r="L112">
            <v>74501</v>
          </cell>
          <cell r="M112">
            <v>59185000</v>
          </cell>
          <cell r="N112">
            <v>59185000</v>
          </cell>
          <cell r="O112">
            <v>59185000</v>
          </cell>
          <cell r="P112">
            <v>59185000</v>
          </cell>
          <cell r="Q112">
            <v>59185000</v>
          </cell>
          <cell r="R112">
            <v>59185000</v>
          </cell>
          <cell r="S112">
            <v>59185000</v>
          </cell>
          <cell r="T112">
            <v>59185000</v>
          </cell>
          <cell r="U112">
            <v>59185000</v>
          </cell>
          <cell r="V112">
            <v>59185000</v>
          </cell>
          <cell r="W112">
            <v>59185000</v>
          </cell>
          <cell r="X112">
            <v>59185000</v>
          </cell>
        </row>
        <row r="113">
          <cell r="L113">
            <v>74502</v>
          </cell>
          <cell r="M113">
            <v>2464900</v>
          </cell>
          <cell r="N113">
            <v>2464900</v>
          </cell>
          <cell r="O113">
            <v>2464900</v>
          </cell>
          <cell r="P113">
            <v>2464900</v>
          </cell>
          <cell r="Q113">
            <v>2464900</v>
          </cell>
          <cell r="R113">
            <v>2464900</v>
          </cell>
          <cell r="S113">
            <v>2464900</v>
          </cell>
          <cell r="T113">
            <v>2464900</v>
          </cell>
          <cell r="U113">
            <v>2464900</v>
          </cell>
          <cell r="V113">
            <v>2464900</v>
          </cell>
          <cell r="W113">
            <v>2464900</v>
          </cell>
          <cell r="X113">
            <v>2464900</v>
          </cell>
        </row>
        <row r="114">
          <cell r="L114">
            <v>74503</v>
          </cell>
          <cell r="M114">
            <v>130924300</v>
          </cell>
          <cell r="N114">
            <v>130924300</v>
          </cell>
          <cell r="O114">
            <v>130924300</v>
          </cell>
          <cell r="P114">
            <v>130924300</v>
          </cell>
          <cell r="Q114">
            <v>130924300</v>
          </cell>
          <cell r="R114">
            <v>130924300</v>
          </cell>
          <cell r="S114">
            <v>130924300</v>
          </cell>
          <cell r="T114">
            <v>130924300</v>
          </cell>
          <cell r="U114">
            <v>130924300</v>
          </cell>
          <cell r="V114">
            <v>130924300</v>
          </cell>
          <cell r="W114">
            <v>130924300</v>
          </cell>
          <cell r="X114">
            <v>130924300</v>
          </cell>
        </row>
        <row r="115">
          <cell r="L115">
            <v>74505</v>
          </cell>
          <cell r="M115">
            <v>416700</v>
          </cell>
          <cell r="N115">
            <v>416700</v>
          </cell>
          <cell r="O115">
            <v>416700</v>
          </cell>
          <cell r="P115">
            <v>416700</v>
          </cell>
          <cell r="Q115">
            <v>416700</v>
          </cell>
          <cell r="R115">
            <v>416700</v>
          </cell>
          <cell r="S115">
            <v>416700</v>
          </cell>
          <cell r="T115">
            <v>416700</v>
          </cell>
          <cell r="U115">
            <v>416700</v>
          </cell>
          <cell r="V115">
            <v>416700</v>
          </cell>
          <cell r="W115">
            <v>416700</v>
          </cell>
          <cell r="X115">
            <v>416700</v>
          </cell>
        </row>
        <row r="116">
          <cell r="L116">
            <v>74549</v>
          </cell>
          <cell r="M116">
            <v>7644200</v>
          </cell>
          <cell r="N116">
            <v>7644200</v>
          </cell>
          <cell r="O116">
            <v>7644200</v>
          </cell>
          <cell r="P116">
            <v>7644200</v>
          </cell>
          <cell r="Q116">
            <v>7644200</v>
          </cell>
          <cell r="R116">
            <v>7644200</v>
          </cell>
          <cell r="S116">
            <v>7644200</v>
          </cell>
          <cell r="T116">
            <v>7644200</v>
          </cell>
          <cell r="U116">
            <v>7644200</v>
          </cell>
          <cell r="V116">
            <v>7644200</v>
          </cell>
          <cell r="W116">
            <v>7644200</v>
          </cell>
          <cell r="X116">
            <v>7644200</v>
          </cell>
        </row>
        <row r="117">
          <cell r="L117">
            <v>74551</v>
          </cell>
          <cell r="M117">
            <v>37500000</v>
          </cell>
          <cell r="N117">
            <v>37500000</v>
          </cell>
          <cell r="O117">
            <v>37500000</v>
          </cell>
          <cell r="P117">
            <v>37500000</v>
          </cell>
          <cell r="Q117">
            <v>37500000</v>
          </cell>
          <cell r="R117">
            <v>37500000</v>
          </cell>
          <cell r="S117">
            <v>37500000</v>
          </cell>
          <cell r="T117">
            <v>37500000</v>
          </cell>
          <cell r="U117">
            <v>37500000</v>
          </cell>
          <cell r="V117">
            <v>37500000</v>
          </cell>
          <cell r="W117">
            <v>37500000</v>
          </cell>
          <cell r="X117">
            <v>37500000</v>
          </cell>
        </row>
        <row r="118">
          <cell r="L118">
            <v>74552</v>
          </cell>
          <cell r="M118">
            <v>8333300</v>
          </cell>
          <cell r="N118">
            <v>8333300</v>
          </cell>
          <cell r="O118">
            <v>8333300</v>
          </cell>
          <cell r="P118">
            <v>8333300</v>
          </cell>
          <cell r="Q118">
            <v>8333300</v>
          </cell>
          <cell r="R118">
            <v>8333300</v>
          </cell>
          <cell r="S118">
            <v>8333300</v>
          </cell>
          <cell r="T118">
            <v>8333300</v>
          </cell>
          <cell r="U118">
            <v>8333300</v>
          </cell>
          <cell r="V118">
            <v>8333300</v>
          </cell>
          <cell r="W118">
            <v>8333300</v>
          </cell>
          <cell r="X118">
            <v>8333300</v>
          </cell>
        </row>
        <row r="119">
          <cell r="L119">
            <v>74553</v>
          </cell>
          <cell r="M119">
            <v>1666700</v>
          </cell>
          <cell r="N119">
            <v>1666700</v>
          </cell>
          <cell r="O119">
            <v>1666700</v>
          </cell>
          <cell r="P119">
            <v>1666700</v>
          </cell>
          <cell r="Q119">
            <v>1666700</v>
          </cell>
          <cell r="R119">
            <v>1666700</v>
          </cell>
          <cell r="S119">
            <v>1666700</v>
          </cell>
          <cell r="T119">
            <v>1666700</v>
          </cell>
          <cell r="U119">
            <v>1666700</v>
          </cell>
          <cell r="V119">
            <v>1666700</v>
          </cell>
          <cell r="W119">
            <v>1666700</v>
          </cell>
          <cell r="X119">
            <v>1666700</v>
          </cell>
        </row>
        <row r="120">
          <cell r="L120">
            <v>74554</v>
          </cell>
          <cell r="M120">
            <v>66916700</v>
          </cell>
          <cell r="N120">
            <v>66916700</v>
          </cell>
          <cell r="O120">
            <v>66916700</v>
          </cell>
          <cell r="P120">
            <v>66916700</v>
          </cell>
          <cell r="Q120">
            <v>66916700</v>
          </cell>
          <cell r="R120">
            <v>66916700</v>
          </cell>
          <cell r="S120">
            <v>66916700</v>
          </cell>
          <cell r="T120">
            <v>66916700</v>
          </cell>
          <cell r="U120">
            <v>66916700</v>
          </cell>
          <cell r="V120">
            <v>66916700</v>
          </cell>
          <cell r="W120">
            <v>66916700</v>
          </cell>
          <cell r="X120">
            <v>66916700</v>
          </cell>
        </row>
        <row r="121">
          <cell r="L121">
            <v>74555</v>
          </cell>
          <cell r="M121">
            <v>176093100</v>
          </cell>
          <cell r="N121">
            <v>176093100</v>
          </cell>
          <cell r="O121">
            <v>176093100</v>
          </cell>
          <cell r="P121">
            <v>176093100</v>
          </cell>
          <cell r="Q121">
            <v>176093100</v>
          </cell>
          <cell r="R121">
            <v>176093100</v>
          </cell>
          <cell r="S121">
            <v>176093100</v>
          </cell>
          <cell r="T121">
            <v>176093100</v>
          </cell>
          <cell r="U121">
            <v>176093100</v>
          </cell>
          <cell r="V121">
            <v>176093100</v>
          </cell>
          <cell r="W121">
            <v>176093100</v>
          </cell>
          <cell r="X121">
            <v>176093100</v>
          </cell>
        </row>
        <row r="122">
          <cell r="L122">
            <v>74556</v>
          </cell>
          <cell r="M122">
            <v>30875000</v>
          </cell>
          <cell r="N122">
            <v>30875000</v>
          </cell>
          <cell r="O122">
            <v>30875000</v>
          </cell>
          <cell r="P122">
            <v>30875000</v>
          </cell>
          <cell r="Q122">
            <v>30875000</v>
          </cell>
          <cell r="R122">
            <v>30875000</v>
          </cell>
          <cell r="S122">
            <v>30875000</v>
          </cell>
          <cell r="T122">
            <v>30875000</v>
          </cell>
          <cell r="U122">
            <v>30875000</v>
          </cell>
          <cell r="V122">
            <v>30875000</v>
          </cell>
          <cell r="W122">
            <v>30875000</v>
          </cell>
          <cell r="X122">
            <v>30875000</v>
          </cell>
        </row>
        <row r="123">
          <cell r="L123">
            <v>74599</v>
          </cell>
          <cell r="M123">
            <v>18416700</v>
          </cell>
          <cell r="N123">
            <v>18416700</v>
          </cell>
          <cell r="O123">
            <v>18416700</v>
          </cell>
          <cell r="P123">
            <v>18416700</v>
          </cell>
          <cell r="Q123">
            <v>18416700</v>
          </cell>
          <cell r="R123">
            <v>18416700</v>
          </cell>
          <cell r="S123">
            <v>18416700</v>
          </cell>
          <cell r="T123">
            <v>18416700</v>
          </cell>
          <cell r="U123">
            <v>18416700</v>
          </cell>
          <cell r="V123">
            <v>18416700</v>
          </cell>
          <cell r="W123">
            <v>18416700</v>
          </cell>
          <cell r="X123">
            <v>18416700</v>
          </cell>
        </row>
        <row r="124">
          <cell r="L124">
            <v>74601</v>
          </cell>
          <cell r="M124">
            <v>392311800</v>
          </cell>
          <cell r="N124">
            <v>392311800</v>
          </cell>
          <cell r="O124">
            <v>392311800</v>
          </cell>
          <cell r="P124">
            <v>392311800</v>
          </cell>
          <cell r="Q124">
            <v>392311800</v>
          </cell>
          <cell r="R124">
            <v>392311800</v>
          </cell>
          <cell r="S124">
            <v>392311800</v>
          </cell>
          <cell r="T124">
            <v>392311800</v>
          </cell>
          <cell r="U124">
            <v>392311800</v>
          </cell>
          <cell r="V124">
            <v>392311800</v>
          </cell>
          <cell r="W124">
            <v>392311800</v>
          </cell>
          <cell r="X124">
            <v>392311800</v>
          </cell>
        </row>
        <row r="125">
          <cell r="L125">
            <v>74602</v>
          </cell>
          <cell r="M125">
            <v>34176200</v>
          </cell>
          <cell r="N125">
            <v>34176200</v>
          </cell>
          <cell r="O125">
            <v>34176200</v>
          </cell>
          <cell r="P125">
            <v>34312300</v>
          </cell>
          <cell r="Q125">
            <v>34312300</v>
          </cell>
          <cell r="R125">
            <v>34312300</v>
          </cell>
          <cell r="S125">
            <v>34312300</v>
          </cell>
          <cell r="T125">
            <v>34312300</v>
          </cell>
          <cell r="U125">
            <v>34312300</v>
          </cell>
          <cell r="V125">
            <v>34312300</v>
          </cell>
          <cell r="W125">
            <v>34312300</v>
          </cell>
          <cell r="X125">
            <v>34312300</v>
          </cell>
        </row>
        <row r="126">
          <cell r="L126">
            <v>74603</v>
          </cell>
          <cell r="M126">
            <v>19035000</v>
          </cell>
          <cell r="N126">
            <v>19035000</v>
          </cell>
          <cell r="O126">
            <v>19035000</v>
          </cell>
          <cell r="P126">
            <v>19035000</v>
          </cell>
          <cell r="Q126">
            <v>19035000</v>
          </cell>
          <cell r="R126">
            <v>19035000</v>
          </cell>
          <cell r="S126">
            <v>19035000</v>
          </cell>
          <cell r="T126">
            <v>19035000</v>
          </cell>
          <cell r="U126">
            <v>19035000</v>
          </cell>
          <cell r="V126">
            <v>19035000</v>
          </cell>
          <cell r="W126">
            <v>19035000</v>
          </cell>
          <cell r="X126">
            <v>19035000</v>
          </cell>
        </row>
        <row r="127">
          <cell r="L127">
            <v>74604</v>
          </cell>
          <cell r="M127">
            <v>19268100</v>
          </cell>
          <cell r="N127">
            <v>19268100</v>
          </cell>
          <cell r="O127">
            <v>19268100</v>
          </cell>
          <cell r="P127">
            <v>19772300</v>
          </cell>
          <cell r="Q127">
            <v>19772300</v>
          </cell>
          <cell r="R127">
            <v>19772300</v>
          </cell>
          <cell r="S127">
            <v>19772300</v>
          </cell>
          <cell r="T127">
            <v>19772300</v>
          </cell>
          <cell r="U127">
            <v>19772300</v>
          </cell>
          <cell r="V127">
            <v>19772300</v>
          </cell>
          <cell r="W127">
            <v>19772300</v>
          </cell>
          <cell r="X127">
            <v>19772300</v>
          </cell>
        </row>
        <row r="128">
          <cell r="L128">
            <v>74605</v>
          </cell>
          <cell r="M128">
            <v>74850500</v>
          </cell>
          <cell r="N128">
            <v>74850500</v>
          </cell>
          <cell r="O128">
            <v>74850500</v>
          </cell>
          <cell r="P128">
            <v>75033800</v>
          </cell>
          <cell r="Q128">
            <v>75033800</v>
          </cell>
          <cell r="R128">
            <v>75033800</v>
          </cell>
          <cell r="S128">
            <v>75033800</v>
          </cell>
          <cell r="T128">
            <v>75033800</v>
          </cell>
          <cell r="U128">
            <v>75033800</v>
          </cell>
          <cell r="V128">
            <v>75033800</v>
          </cell>
          <cell r="W128">
            <v>75033800</v>
          </cell>
          <cell r="X128">
            <v>75033800</v>
          </cell>
        </row>
        <row r="129">
          <cell r="L129">
            <v>74607</v>
          </cell>
          <cell r="M129">
            <v>26056100</v>
          </cell>
          <cell r="N129">
            <v>26056100</v>
          </cell>
          <cell r="O129">
            <v>26056100</v>
          </cell>
          <cell r="P129">
            <v>26056100</v>
          </cell>
          <cell r="Q129">
            <v>26056100</v>
          </cell>
          <cell r="R129">
            <v>26056100</v>
          </cell>
          <cell r="S129">
            <v>26056100</v>
          </cell>
          <cell r="T129">
            <v>26056100</v>
          </cell>
          <cell r="U129">
            <v>26056100</v>
          </cell>
          <cell r="V129">
            <v>26056100</v>
          </cell>
          <cell r="W129">
            <v>26056100</v>
          </cell>
          <cell r="X129">
            <v>26056100</v>
          </cell>
        </row>
        <row r="130">
          <cell r="L130">
            <v>74608</v>
          </cell>
          <cell r="M130">
            <v>14169900</v>
          </cell>
          <cell r="N130">
            <v>14169900</v>
          </cell>
          <cell r="O130">
            <v>14169900</v>
          </cell>
          <cell r="P130">
            <v>14169900</v>
          </cell>
          <cell r="Q130">
            <v>14169900</v>
          </cell>
          <cell r="R130">
            <v>14169900</v>
          </cell>
          <cell r="S130">
            <v>14169900</v>
          </cell>
          <cell r="T130">
            <v>14169900</v>
          </cell>
          <cell r="U130">
            <v>14169900</v>
          </cell>
          <cell r="V130">
            <v>14169900</v>
          </cell>
          <cell r="W130">
            <v>14169900</v>
          </cell>
          <cell r="X130">
            <v>14169900</v>
          </cell>
        </row>
        <row r="131">
          <cell r="L131">
            <v>74609</v>
          </cell>
          <cell r="M131">
            <v>60597600</v>
          </cell>
          <cell r="N131">
            <v>60597600</v>
          </cell>
          <cell r="O131">
            <v>60597600</v>
          </cell>
          <cell r="P131">
            <v>60597600</v>
          </cell>
          <cell r="Q131">
            <v>60597600</v>
          </cell>
          <cell r="R131">
            <v>60597600</v>
          </cell>
          <cell r="S131">
            <v>60597600</v>
          </cell>
          <cell r="T131">
            <v>60597600</v>
          </cell>
          <cell r="U131">
            <v>60597600</v>
          </cell>
          <cell r="V131">
            <v>60597600</v>
          </cell>
          <cell r="W131">
            <v>60597600</v>
          </cell>
          <cell r="X131">
            <v>60597600</v>
          </cell>
        </row>
        <row r="132">
          <cell r="L132">
            <v>74649</v>
          </cell>
          <cell r="M132">
            <v>9229200</v>
          </cell>
          <cell r="N132">
            <v>9229200</v>
          </cell>
          <cell r="O132">
            <v>9229200</v>
          </cell>
          <cell r="P132">
            <v>9679200</v>
          </cell>
          <cell r="Q132">
            <v>9679200</v>
          </cell>
          <cell r="R132">
            <v>9679200</v>
          </cell>
          <cell r="S132">
            <v>9679200</v>
          </cell>
          <cell r="T132">
            <v>9679200</v>
          </cell>
          <cell r="U132">
            <v>9679200</v>
          </cell>
          <cell r="V132">
            <v>9679200</v>
          </cell>
          <cell r="W132">
            <v>9679200</v>
          </cell>
          <cell r="X132">
            <v>9679200</v>
          </cell>
        </row>
        <row r="133">
          <cell r="L133">
            <v>74652</v>
          </cell>
          <cell r="M133">
            <v>600073900</v>
          </cell>
          <cell r="N133">
            <v>601740600</v>
          </cell>
          <cell r="O133">
            <v>640636500</v>
          </cell>
          <cell r="P133">
            <v>723253100</v>
          </cell>
          <cell r="Q133">
            <v>742519700</v>
          </cell>
          <cell r="R133">
            <v>764853000</v>
          </cell>
          <cell r="S133">
            <v>749155800</v>
          </cell>
          <cell r="T133">
            <v>728816000</v>
          </cell>
          <cell r="U133">
            <v>725421600</v>
          </cell>
          <cell r="V133">
            <v>719652100</v>
          </cell>
          <cell r="W133">
            <v>704668800</v>
          </cell>
          <cell r="X133">
            <v>694350500</v>
          </cell>
        </row>
        <row r="134">
          <cell r="L134">
            <v>74653</v>
          </cell>
          <cell r="M134">
            <v>2877353200</v>
          </cell>
          <cell r="N134">
            <v>2891352700</v>
          </cell>
          <cell r="O134">
            <v>2895816800</v>
          </cell>
          <cell r="P134">
            <v>3075731100</v>
          </cell>
          <cell r="Q134">
            <v>3088912200</v>
          </cell>
          <cell r="R134">
            <v>3091603900</v>
          </cell>
          <cell r="S134">
            <v>3079291400</v>
          </cell>
          <cell r="T134">
            <v>3078621800</v>
          </cell>
          <cell r="U134">
            <v>3069163400</v>
          </cell>
          <cell r="V134">
            <v>3084362700</v>
          </cell>
          <cell r="W134">
            <v>3083020800</v>
          </cell>
          <cell r="X134">
            <v>3050876000</v>
          </cell>
        </row>
        <row r="135">
          <cell r="L135">
            <v>74654</v>
          </cell>
          <cell r="M135">
            <v>10575600</v>
          </cell>
          <cell r="N135">
            <v>8758500</v>
          </cell>
          <cell r="O135">
            <v>8758500</v>
          </cell>
          <cell r="P135">
            <v>11894000</v>
          </cell>
          <cell r="Q135">
            <v>11894000</v>
          </cell>
          <cell r="R135">
            <v>11894000</v>
          </cell>
          <cell r="S135">
            <v>11363700</v>
          </cell>
          <cell r="T135">
            <v>11363700</v>
          </cell>
          <cell r="U135">
            <v>11363700</v>
          </cell>
          <cell r="V135">
            <v>11363700</v>
          </cell>
          <cell r="W135">
            <v>11363700</v>
          </cell>
          <cell r="X135">
            <v>9697000</v>
          </cell>
        </row>
        <row r="136">
          <cell r="L136">
            <v>74656</v>
          </cell>
          <cell r="M136">
            <v>180016200</v>
          </cell>
          <cell r="N136">
            <v>172766500</v>
          </cell>
          <cell r="O136">
            <v>167513300</v>
          </cell>
          <cell r="P136">
            <v>226490500</v>
          </cell>
          <cell r="Q136">
            <v>224413300</v>
          </cell>
          <cell r="R136">
            <v>222035500</v>
          </cell>
          <cell r="S136">
            <v>212622800</v>
          </cell>
          <cell r="T136">
            <v>212622800</v>
          </cell>
          <cell r="U136">
            <v>211911400</v>
          </cell>
          <cell r="V136">
            <v>211291000</v>
          </cell>
          <cell r="W136">
            <v>210751400</v>
          </cell>
          <cell r="X136">
            <v>203169000</v>
          </cell>
        </row>
        <row r="137">
          <cell r="L137">
            <v>74657</v>
          </cell>
          <cell r="M137">
            <v>1156400</v>
          </cell>
          <cell r="N137">
            <v>911600</v>
          </cell>
          <cell r="O137">
            <v>405800</v>
          </cell>
          <cell r="P137">
            <v>1510000</v>
          </cell>
          <cell r="Q137">
            <v>1510000</v>
          </cell>
          <cell r="R137">
            <v>1510000</v>
          </cell>
          <cell r="S137">
            <v>1510000</v>
          </cell>
          <cell r="T137">
            <v>1510000</v>
          </cell>
          <cell r="U137">
            <v>1510000</v>
          </cell>
          <cell r="V137">
            <v>1510000</v>
          </cell>
          <cell r="W137">
            <v>1510000</v>
          </cell>
          <cell r="X137">
            <v>1510000</v>
          </cell>
        </row>
        <row r="138">
          <cell r="L138">
            <v>74658</v>
          </cell>
          <cell r="M138">
            <v>274202600</v>
          </cell>
          <cell r="N138">
            <v>265983400</v>
          </cell>
          <cell r="O138">
            <v>271481400</v>
          </cell>
          <cell r="P138">
            <v>389391700</v>
          </cell>
          <cell r="Q138">
            <v>385976100</v>
          </cell>
          <cell r="R138">
            <v>383761000</v>
          </cell>
          <cell r="S138">
            <v>428806700</v>
          </cell>
          <cell r="T138">
            <v>429443400</v>
          </cell>
          <cell r="U138">
            <v>428065200</v>
          </cell>
          <cell r="V138">
            <v>424975200</v>
          </cell>
          <cell r="W138">
            <v>423617100</v>
          </cell>
          <cell r="X138">
            <v>406876800</v>
          </cell>
        </row>
        <row r="139">
          <cell r="L139">
            <v>74801</v>
          </cell>
          <cell r="M139">
            <v>80870000</v>
          </cell>
          <cell r="N139">
            <v>80870000</v>
          </cell>
          <cell r="O139">
            <v>80870000</v>
          </cell>
          <cell r="P139">
            <v>82047800</v>
          </cell>
          <cell r="Q139">
            <v>82047800</v>
          </cell>
          <cell r="R139">
            <v>82047800</v>
          </cell>
          <cell r="S139">
            <v>82047800</v>
          </cell>
          <cell r="T139">
            <v>82047800</v>
          </cell>
          <cell r="U139">
            <v>82047800</v>
          </cell>
          <cell r="V139">
            <v>82047800</v>
          </cell>
          <cell r="W139">
            <v>82047800</v>
          </cell>
          <cell r="X139">
            <v>82047800</v>
          </cell>
        </row>
        <row r="140">
          <cell r="L140">
            <v>74901</v>
          </cell>
          <cell r="M140">
            <v>153288100</v>
          </cell>
          <cell r="N140">
            <v>153288100</v>
          </cell>
          <cell r="O140">
            <v>153288100</v>
          </cell>
          <cell r="P140">
            <v>153975800</v>
          </cell>
          <cell r="Q140">
            <v>153975800</v>
          </cell>
          <cell r="R140">
            <v>153975800</v>
          </cell>
          <cell r="S140">
            <v>153975800</v>
          </cell>
          <cell r="T140">
            <v>153975800</v>
          </cell>
          <cell r="U140">
            <v>153975800</v>
          </cell>
          <cell r="V140">
            <v>153975800</v>
          </cell>
          <cell r="W140">
            <v>153975800</v>
          </cell>
          <cell r="X140">
            <v>153975800</v>
          </cell>
        </row>
        <row r="141">
          <cell r="L141">
            <v>74902</v>
          </cell>
          <cell r="M141">
            <v>199481500</v>
          </cell>
          <cell r="N141">
            <v>199481500</v>
          </cell>
          <cell r="O141">
            <v>199481500</v>
          </cell>
          <cell r="P141">
            <v>200212600</v>
          </cell>
          <cell r="Q141">
            <v>200212600</v>
          </cell>
          <cell r="R141">
            <v>200212600</v>
          </cell>
          <cell r="S141">
            <v>200212600</v>
          </cell>
          <cell r="T141">
            <v>223546000</v>
          </cell>
          <cell r="U141">
            <v>223546000</v>
          </cell>
          <cell r="V141">
            <v>223546000</v>
          </cell>
          <cell r="W141">
            <v>200212600</v>
          </cell>
          <cell r="X141">
            <v>200212600</v>
          </cell>
        </row>
        <row r="142">
          <cell r="L142">
            <v>74904</v>
          </cell>
          <cell r="M142">
            <v>95438400</v>
          </cell>
          <cell r="N142">
            <v>95438400</v>
          </cell>
          <cell r="O142">
            <v>95438400</v>
          </cell>
          <cell r="P142">
            <v>96322600</v>
          </cell>
          <cell r="Q142">
            <v>96322600</v>
          </cell>
          <cell r="R142">
            <v>96322600</v>
          </cell>
          <cell r="S142">
            <v>96322600</v>
          </cell>
          <cell r="T142">
            <v>96322600</v>
          </cell>
          <cell r="U142">
            <v>96322600</v>
          </cell>
          <cell r="V142">
            <v>96322600</v>
          </cell>
          <cell r="W142">
            <v>96322600</v>
          </cell>
          <cell r="X142">
            <v>96322600</v>
          </cell>
        </row>
        <row r="143">
          <cell r="L143">
            <v>74905</v>
          </cell>
          <cell r="M143">
            <v>193259100</v>
          </cell>
          <cell r="N143">
            <v>193259100</v>
          </cell>
          <cell r="O143">
            <v>193259100</v>
          </cell>
          <cell r="P143">
            <v>193259100</v>
          </cell>
          <cell r="Q143">
            <v>193259100</v>
          </cell>
          <cell r="R143">
            <v>193259100</v>
          </cell>
          <cell r="S143">
            <v>193259100</v>
          </cell>
          <cell r="T143">
            <v>193259100</v>
          </cell>
          <cell r="U143">
            <v>193259100</v>
          </cell>
          <cell r="V143">
            <v>193259100</v>
          </cell>
          <cell r="W143">
            <v>193259100</v>
          </cell>
          <cell r="X143">
            <v>193259100</v>
          </cell>
        </row>
        <row r="144">
          <cell r="L144">
            <v>74906</v>
          </cell>
          <cell r="M144">
            <v>69556900</v>
          </cell>
          <cell r="N144">
            <v>69556900</v>
          </cell>
          <cell r="O144">
            <v>69556900</v>
          </cell>
          <cell r="P144">
            <v>69556900</v>
          </cell>
          <cell r="Q144">
            <v>69556900</v>
          </cell>
          <cell r="R144">
            <v>69556900</v>
          </cell>
          <cell r="S144">
            <v>69556900</v>
          </cell>
          <cell r="T144">
            <v>69556900</v>
          </cell>
          <cell r="U144">
            <v>69556900</v>
          </cell>
          <cell r="V144">
            <v>69556900</v>
          </cell>
          <cell r="W144">
            <v>69556900</v>
          </cell>
          <cell r="X144">
            <v>69556900</v>
          </cell>
        </row>
        <row r="145">
          <cell r="L145">
            <v>74908</v>
          </cell>
          <cell r="M145">
            <v>201204800</v>
          </cell>
          <cell r="N145">
            <v>201204800</v>
          </cell>
          <cell r="O145">
            <v>201204800</v>
          </cell>
          <cell r="P145">
            <v>201204800</v>
          </cell>
          <cell r="Q145">
            <v>201204800</v>
          </cell>
          <cell r="R145">
            <v>201204800</v>
          </cell>
          <cell r="S145">
            <v>201204800</v>
          </cell>
          <cell r="T145">
            <v>201204800</v>
          </cell>
          <cell r="U145">
            <v>201204800</v>
          </cell>
          <cell r="V145">
            <v>201204800</v>
          </cell>
          <cell r="W145">
            <v>201204800</v>
          </cell>
          <cell r="X145">
            <v>201204800</v>
          </cell>
        </row>
        <row r="146">
          <cell r="L146">
            <v>74949</v>
          </cell>
          <cell r="M146">
            <v>221310900</v>
          </cell>
          <cell r="N146">
            <v>221310900</v>
          </cell>
          <cell r="O146">
            <v>221310900</v>
          </cell>
          <cell r="P146">
            <v>221310900</v>
          </cell>
          <cell r="Q146">
            <v>221310900</v>
          </cell>
          <cell r="R146">
            <v>221310900</v>
          </cell>
          <cell r="S146">
            <v>221310900</v>
          </cell>
          <cell r="T146">
            <v>221310900</v>
          </cell>
          <cell r="U146">
            <v>221310900</v>
          </cell>
          <cell r="V146">
            <v>221310900</v>
          </cell>
          <cell r="W146">
            <v>221310900</v>
          </cell>
          <cell r="X146">
            <v>221310900</v>
          </cell>
        </row>
        <row r="147">
          <cell r="L147">
            <v>74952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L148">
            <v>81201</v>
          </cell>
          <cell r="M148">
            <v>-1200000000</v>
          </cell>
          <cell r="N148">
            <v>-20000000</v>
          </cell>
          <cell r="O148">
            <v>-20000000</v>
          </cell>
          <cell r="P148">
            <v>-20000000</v>
          </cell>
          <cell r="Q148">
            <v>-20000000</v>
          </cell>
          <cell r="R148">
            <v>-20000000</v>
          </cell>
          <cell r="S148">
            <v>-20000000</v>
          </cell>
          <cell r="T148">
            <v>-20000000</v>
          </cell>
          <cell r="U148">
            <v>-20000000</v>
          </cell>
          <cell r="V148">
            <v>-20000000</v>
          </cell>
          <cell r="W148">
            <v>-20000000</v>
          </cell>
          <cell r="X148">
            <v>-20000000</v>
          </cell>
        </row>
        <row r="149">
          <cell r="L149">
            <v>81401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-100000000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L150">
            <v>82101</v>
          </cell>
          <cell r="M150">
            <v>1000694400</v>
          </cell>
          <cell r="N150">
            <v>1000694400</v>
          </cell>
          <cell r="O150">
            <v>926880000</v>
          </cell>
          <cell r="P150">
            <v>1000694400</v>
          </cell>
          <cell r="Q150">
            <v>976089600</v>
          </cell>
          <cell r="R150">
            <v>953022600</v>
          </cell>
          <cell r="S150">
            <v>929955600</v>
          </cell>
          <cell r="T150">
            <v>953022600</v>
          </cell>
          <cell r="U150">
            <v>905350800</v>
          </cell>
          <cell r="V150">
            <v>1217155000</v>
          </cell>
          <cell r="W150">
            <v>1238684200</v>
          </cell>
          <cell r="X150">
            <v>1171021000</v>
          </cell>
        </row>
        <row r="151">
          <cell r="L151">
            <v>82102</v>
          </cell>
          <cell r="M151">
            <v>179202700</v>
          </cell>
          <cell r="N151">
            <v>179202700</v>
          </cell>
          <cell r="O151">
            <v>179202700</v>
          </cell>
          <cell r="P151">
            <v>179202700</v>
          </cell>
          <cell r="Q151">
            <v>179202700</v>
          </cell>
          <cell r="R151">
            <v>179202700</v>
          </cell>
          <cell r="S151">
            <v>179202700</v>
          </cell>
          <cell r="T151">
            <v>179202700</v>
          </cell>
          <cell r="U151">
            <v>179202700</v>
          </cell>
          <cell r="V151">
            <v>179202700</v>
          </cell>
          <cell r="W151">
            <v>179202700</v>
          </cell>
          <cell r="X151">
            <v>179202700</v>
          </cell>
        </row>
        <row r="152">
          <cell r="L152">
            <v>82999</v>
          </cell>
          <cell r="M152">
            <v>38557100</v>
          </cell>
          <cell r="N152">
            <v>38557100</v>
          </cell>
          <cell r="O152">
            <v>38557100</v>
          </cell>
          <cell r="P152">
            <v>38557100</v>
          </cell>
          <cell r="Q152">
            <v>38557100</v>
          </cell>
          <cell r="R152">
            <v>38557100</v>
          </cell>
          <cell r="S152">
            <v>38557100</v>
          </cell>
          <cell r="T152">
            <v>38557100</v>
          </cell>
          <cell r="U152">
            <v>38557100</v>
          </cell>
          <cell r="V152">
            <v>38557100</v>
          </cell>
          <cell r="W152">
            <v>38557100</v>
          </cell>
          <cell r="X152">
            <v>38557100</v>
          </cell>
        </row>
        <row r="153">
          <cell r="L153">
            <v>83101</v>
          </cell>
          <cell r="M153">
            <v>7349298700</v>
          </cell>
          <cell r="N153">
            <v>5613564200</v>
          </cell>
          <cell r="O153">
            <v>8653212100</v>
          </cell>
          <cell r="P153">
            <v>10863229700</v>
          </cell>
          <cell r="Q153">
            <v>12554514600</v>
          </cell>
          <cell r="R153">
            <v>8572350600</v>
          </cell>
          <cell r="S153">
            <v>11955090000</v>
          </cell>
          <cell r="T153">
            <v>12581738100</v>
          </cell>
          <cell r="U153">
            <v>12161929900</v>
          </cell>
          <cell r="V153">
            <v>12335757900</v>
          </cell>
          <cell r="W153">
            <v>10583587800</v>
          </cell>
          <cell r="X153">
            <v>11179742200</v>
          </cell>
        </row>
        <row r="154">
          <cell r="L154" t="str">
            <v>6-11111</v>
          </cell>
          <cell r="M154">
            <v>-23135081400</v>
          </cell>
          <cell r="N154">
            <v>-20871670400</v>
          </cell>
          <cell r="O154">
            <v>-23012303200</v>
          </cell>
          <cell r="P154">
            <v>-22649532400</v>
          </cell>
          <cell r="Q154">
            <v>-23300027400</v>
          </cell>
          <cell r="R154">
            <v>-22119950400</v>
          </cell>
          <cell r="S154">
            <v>-22856837400</v>
          </cell>
          <cell r="T154">
            <v>-22811385400</v>
          </cell>
          <cell r="U154">
            <v>-22031845400</v>
          </cell>
          <cell r="V154">
            <v>-22365599400</v>
          </cell>
          <cell r="W154">
            <v>-22182945400</v>
          </cell>
          <cell r="X154">
            <v>-23008073200</v>
          </cell>
        </row>
        <row r="155">
          <cell r="L155" t="str">
            <v>6-11112</v>
          </cell>
          <cell r="M155">
            <v>-430302200</v>
          </cell>
          <cell r="N155">
            <v>-364498600</v>
          </cell>
          <cell r="O155">
            <v>-402302200</v>
          </cell>
          <cell r="P155">
            <v>-415017700</v>
          </cell>
          <cell r="Q155">
            <v>-427152200</v>
          </cell>
          <cell r="R155">
            <v>-445817700</v>
          </cell>
          <cell r="S155">
            <v>-457952200</v>
          </cell>
          <cell r="T155">
            <v>-457952200</v>
          </cell>
          <cell r="U155">
            <v>-415017700</v>
          </cell>
          <cell r="V155">
            <v>-427152200</v>
          </cell>
          <cell r="W155">
            <v>-415017700</v>
          </cell>
          <cell r="X155">
            <v>-457952200</v>
          </cell>
        </row>
        <row r="156">
          <cell r="L156" t="str">
            <v>6-11113</v>
          </cell>
          <cell r="M156">
            <v>-211612800</v>
          </cell>
          <cell r="N156">
            <v>-186206400</v>
          </cell>
          <cell r="O156">
            <v>-151312800</v>
          </cell>
          <cell r="P156">
            <v>-138609600</v>
          </cell>
          <cell r="Q156">
            <v>-151312800</v>
          </cell>
          <cell r="R156">
            <v>-164016000</v>
          </cell>
          <cell r="S156">
            <v>-164016000</v>
          </cell>
          <cell r="T156">
            <v>-164016000</v>
          </cell>
          <cell r="U156">
            <v>-164016000</v>
          </cell>
          <cell r="V156">
            <v>-176719200</v>
          </cell>
          <cell r="W156">
            <v>-237019200</v>
          </cell>
          <cell r="X156">
            <v>-237019200</v>
          </cell>
        </row>
        <row r="157">
          <cell r="L157" t="str">
            <v>6-11121</v>
          </cell>
          <cell r="M157">
            <v>-138187600</v>
          </cell>
          <cell r="N157">
            <v>-118948000</v>
          </cell>
          <cell r="O157">
            <v>-131774400</v>
          </cell>
          <cell r="P157">
            <v>-137487600</v>
          </cell>
          <cell r="Q157">
            <v>-134609400</v>
          </cell>
          <cell r="R157">
            <v>-132824400</v>
          </cell>
          <cell r="S157">
            <v>-139272600</v>
          </cell>
          <cell r="T157">
            <v>-139272600</v>
          </cell>
          <cell r="U157">
            <v>-132824400</v>
          </cell>
          <cell r="V157">
            <v>-139272600</v>
          </cell>
          <cell r="W157">
            <v>-132824400</v>
          </cell>
          <cell r="X157">
            <v>-139272600</v>
          </cell>
        </row>
        <row r="158">
          <cell r="L158" t="str">
            <v>6-11131</v>
          </cell>
          <cell r="M158">
            <v>-464014200</v>
          </cell>
          <cell r="N158">
            <v>-419109600</v>
          </cell>
          <cell r="O158">
            <v>-473046000</v>
          </cell>
          <cell r="P158">
            <v>-476616000</v>
          </cell>
          <cell r="Q158">
            <v>-491703200</v>
          </cell>
          <cell r="R158">
            <v>-476616000</v>
          </cell>
          <cell r="S158">
            <v>-491703200</v>
          </cell>
          <cell r="T158">
            <v>-491703200</v>
          </cell>
          <cell r="U158">
            <v>-476616000</v>
          </cell>
          <cell r="V158">
            <v>-491703200</v>
          </cell>
          <cell r="W158">
            <v>-476616000</v>
          </cell>
          <cell r="X158">
            <v>-491703200</v>
          </cell>
        </row>
        <row r="159">
          <cell r="L159" t="str">
            <v>6-11160</v>
          </cell>
          <cell r="M159">
            <v>-882201300</v>
          </cell>
          <cell r="N159">
            <v>-801633800</v>
          </cell>
          <cell r="O159">
            <v>-876470700</v>
          </cell>
          <cell r="P159">
            <v>-869047600</v>
          </cell>
          <cell r="Q159">
            <v>-885287500</v>
          </cell>
          <cell r="R159">
            <v>-853839700</v>
          </cell>
          <cell r="S159">
            <v>-918432800</v>
          </cell>
          <cell r="T159">
            <v>-923059800</v>
          </cell>
          <cell r="U159">
            <v>-925845400</v>
          </cell>
          <cell r="V159">
            <v>-871146800</v>
          </cell>
          <cell r="W159">
            <v>-865561700</v>
          </cell>
          <cell r="X159">
            <v>-892345400</v>
          </cell>
        </row>
        <row r="160">
          <cell r="L160" t="str">
            <v>6-11170</v>
          </cell>
          <cell r="M160">
            <v>-499475300</v>
          </cell>
          <cell r="N160">
            <v>-391597400</v>
          </cell>
          <cell r="O160">
            <v>-433287400</v>
          </cell>
          <cell r="P160">
            <v>-420957600</v>
          </cell>
          <cell r="Q160">
            <v>-433287400</v>
          </cell>
          <cell r="R160">
            <v>-484805300</v>
          </cell>
          <cell r="S160">
            <v>-497135100</v>
          </cell>
          <cell r="T160">
            <v>-497135100</v>
          </cell>
          <cell r="U160">
            <v>-420957600</v>
          </cell>
          <cell r="V160">
            <v>-433287400</v>
          </cell>
          <cell r="W160">
            <v>-420957600</v>
          </cell>
          <cell r="X160">
            <v>-497135100</v>
          </cell>
        </row>
        <row r="161">
          <cell r="L161" t="str">
            <v>6-11195</v>
          </cell>
          <cell r="M161">
            <v>-21983700</v>
          </cell>
          <cell r="N161">
            <v>-21983700</v>
          </cell>
          <cell r="O161">
            <v>-21983700</v>
          </cell>
          <cell r="P161">
            <v>-21983700</v>
          </cell>
          <cell r="Q161">
            <v>-21983700</v>
          </cell>
          <cell r="R161">
            <v>-21983700</v>
          </cell>
          <cell r="S161">
            <v>-21983700</v>
          </cell>
          <cell r="T161">
            <v>-21983700</v>
          </cell>
          <cell r="U161">
            <v>-21983700</v>
          </cell>
          <cell r="V161">
            <v>-21983700</v>
          </cell>
          <cell r="W161">
            <v>-21983700</v>
          </cell>
          <cell r="X161">
            <v>-21983700</v>
          </cell>
        </row>
        <row r="162">
          <cell r="L162" t="str">
            <v>6-11210</v>
          </cell>
          <cell r="M162">
            <v>-1812701400</v>
          </cell>
          <cell r="N162">
            <v>-1636790600</v>
          </cell>
          <cell r="O162">
            <v>-1811098700</v>
          </cell>
          <cell r="P162">
            <v>-1768312500</v>
          </cell>
          <cell r="Q162">
            <v>-1801348100</v>
          </cell>
          <cell r="R162">
            <v>-1763178500</v>
          </cell>
          <cell r="S162">
            <v>-1818447000</v>
          </cell>
          <cell r="T162">
            <v>-1822340900</v>
          </cell>
          <cell r="U162">
            <v>-1766789500</v>
          </cell>
          <cell r="V162">
            <v>-1812701400</v>
          </cell>
          <cell r="W162">
            <v>-1766789500</v>
          </cell>
          <cell r="X162">
            <v>-1822340900</v>
          </cell>
        </row>
        <row r="163">
          <cell r="L163" t="str">
            <v>6-11220</v>
          </cell>
          <cell r="M163">
            <v>-234713000</v>
          </cell>
          <cell r="N163">
            <v>-168511900</v>
          </cell>
          <cell r="O163">
            <v>-186566800</v>
          </cell>
          <cell r="P163">
            <v>-180548500</v>
          </cell>
          <cell r="Q163">
            <v>-186566800</v>
          </cell>
          <cell r="R163">
            <v>-228694700</v>
          </cell>
          <cell r="S163">
            <v>-234713000</v>
          </cell>
          <cell r="T163">
            <v>-234713000</v>
          </cell>
          <cell r="U163">
            <v>-180548500</v>
          </cell>
          <cell r="V163">
            <v>-186566800</v>
          </cell>
          <cell r="W163">
            <v>-180548500</v>
          </cell>
          <cell r="X163">
            <v>-234713000</v>
          </cell>
        </row>
        <row r="164">
          <cell r="L164" t="str">
            <v>6-12160</v>
          </cell>
          <cell r="M164">
            <v>-49169100</v>
          </cell>
          <cell r="N164">
            <v>-43987500</v>
          </cell>
          <cell r="O164">
            <v>-48598400</v>
          </cell>
          <cell r="P164">
            <v>-51148000</v>
          </cell>
          <cell r="Q164">
            <v>-52488400</v>
          </cell>
          <cell r="R164">
            <v>-51227300</v>
          </cell>
          <cell r="S164">
            <v>-52814100</v>
          </cell>
          <cell r="T164">
            <v>-52409100</v>
          </cell>
          <cell r="U164">
            <v>-51227300</v>
          </cell>
          <cell r="V164">
            <v>-52814100</v>
          </cell>
          <cell r="W164">
            <v>-50822300</v>
          </cell>
          <cell r="X164">
            <v>-52814100</v>
          </cell>
        </row>
        <row r="165">
          <cell r="L165" t="str">
            <v>6-12245</v>
          </cell>
          <cell r="M165">
            <v>-265022300</v>
          </cell>
          <cell r="N165">
            <v>-265022300</v>
          </cell>
          <cell r="O165">
            <v>-265022300</v>
          </cell>
          <cell r="P165">
            <v>-265022300</v>
          </cell>
          <cell r="Q165">
            <v>-265022300</v>
          </cell>
          <cell r="R165">
            <v>-265022300</v>
          </cell>
          <cell r="S165">
            <v>-265022300</v>
          </cell>
          <cell r="T165">
            <v>-265022300</v>
          </cell>
          <cell r="U165">
            <v>-265022300</v>
          </cell>
          <cell r="V165">
            <v>-265022300</v>
          </cell>
          <cell r="W165">
            <v>-265022300</v>
          </cell>
          <cell r="X165">
            <v>-265022300</v>
          </cell>
        </row>
        <row r="166">
          <cell r="L166" t="str">
            <v>6-12260</v>
          </cell>
          <cell r="M166">
            <v>-781383800</v>
          </cell>
          <cell r="N166">
            <v>-709715200</v>
          </cell>
          <cell r="O166">
            <v>-776275600</v>
          </cell>
          <cell r="P166">
            <v>-762558000</v>
          </cell>
          <cell r="Q166">
            <v>-777408200</v>
          </cell>
          <cell r="R166">
            <v>-761386700</v>
          </cell>
          <cell r="S166">
            <v>-785210200</v>
          </cell>
          <cell r="T166">
            <v>-786403600</v>
          </cell>
          <cell r="U166">
            <v>-763792200</v>
          </cell>
          <cell r="V166">
            <v>-784225600</v>
          </cell>
          <cell r="W166">
            <v>-765213100</v>
          </cell>
          <cell r="X166">
            <v>-857449300</v>
          </cell>
        </row>
        <row r="167">
          <cell r="L167" t="str">
            <v>6-12270</v>
          </cell>
          <cell r="M167">
            <v>-258764300</v>
          </cell>
          <cell r="N167">
            <v>-187322500</v>
          </cell>
          <cell r="O167">
            <v>-202781900</v>
          </cell>
          <cell r="P167">
            <v>-200795900</v>
          </cell>
          <cell r="Q167">
            <v>-205913500</v>
          </cell>
          <cell r="R167">
            <v>-252080900</v>
          </cell>
          <cell r="S167">
            <v>-257198500</v>
          </cell>
          <cell r="T167">
            <v>-258764300</v>
          </cell>
          <cell r="U167">
            <v>-200795900</v>
          </cell>
          <cell r="V167">
            <v>-205913500</v>
          </cell>
          <cell r="W167">
            <v>-200795900</v>
          </cell>
          <cell r="X167">
            <v>-257198500</v>
          </cell>
        </row>
        <row r="168">
          <cell r="L168" t="str">
            <v>6-12310</v>
          </cell>
          <cell r="M168">
            <v>-827087000</v>
          </cell>
          <cell r="N168">
            <v>-744806400</v>
          </cell>
          <cell r="O168">
            <v>-819689800</v>
          </cell>
          <cell r="P168">
            <v>-808238700</v>
          </cell>
          <cell r="Q168">
            <v>-815689800</v>
          </cell>
          <cell r="R168">
            <v>-805441500</v>
          </cell>
          <cell r="S168">
            <v>-830087000</v>
          </cell>
          <cell r="T168">
            <v>-832987000</v>
          </cell>
          <cell r="U168">
            <v>-805441500</v>
          </cell>
          <cell r="V168">
            <v>-830087000</v>
          </cell>
          <cell r="W168">
            <v>-805441500</v>
          </cell>
          <cell r="X168">
            <v>-832987000</v>
          </cell>
        </row>
        <row r="169">
          <cell r="L169" t="str">
            <v>6-12320</v>
          </cell>
          <cell r="M169">
            <v>-246452600</v>
          </cell>
          <cell r="N169">
            <v>-195780700</v>
          </cell>
          <cell r="O169">
            <v>-216994400</v>
          </cell>
          <cell r="P169">
            <v>-210868300</v>
          </cell>
          <cell r="Q169">
            <v>-216994400</v>
          </cell>
          <cell r="R169">
            <v>-240326600</v>
          </cell>
          <cell r="S169">
            <v>-246452600</v>
          </cell>
          <cell r="T169">
            <v>-246452600</v>
          </cell>
          <cell r="U169">
            <v>-210868300</v>
          </cell>
          <cell r="V169">
            <v>-216994400</v>
          </cell>
          <cell r="W169">
            <v>-210868300</v>
          </cell>
          <cell r="X169">
            <v>-246452600</v>
          </cell>
        </row>
        <row r="170">
          <cell r="L170" t="str">
            <v>6-12360</v>
          </cell>
          <cell r="M170">
            <v>-59936800</v>
          </cell>
          <cell r="N170">
            <v>-57052500</v>
          </cell>
          <cell r="O170">
            <v>-59949500</v>
          </cell>
          <cell r="P170">
            <v>-59183000</v>
          </cell>
          <cell r="Q170">
            <v>-60013100</v>
          </cell>
          <cell r="R170">
            <v>-59170200</v>
          </cell>
          <cell r="S170">
            <v>-60457900</v>
          </cell>
          <cell r="T170">
            <v>-60991700</v>
          </cell>
          <cell r="U170">
            <v>-60365000</v>
          </cell>
          <cell r="V170">
            <v>-59974900</v>
          </cell>
          <cell r="W170">
            <v>-59183000</v>
          </cell>
          <cell r="X170">
            <v>-60178300</v>
          </cell>
        </row>
        <row r="171">
          <cell r="L171" t="str">
            <v>6-12410</v>
          </cell>
          <cell r="M171">
            <v>-14638000</v>
          </cell>
          <cell r="N171">
            <v>-13478200</v>
          </cell>
          <cell r="O171">
            <v>-14480200</v>
          </cell>
          <cell r="P171">
            <v>-14319100</v>
          </cell>
          <cell r="Q171">
            <v>-14855200</v>
          </cell>
          <cell r="R171">
            <v>-13794900</v>
          </cell>
          <cell r="S171">
            <v>-16806700</v>
          </cell>
          <cell r="T171">
            <v>-17072100</v>
          </cell>
          <cell r="U171">
            <v>-18509700</v>
          </cell>
          <cell r="V171">
            <v>-13766500</v>
          </cell>
          <cell r="W171">
            <v>-14396700</v>
          </cell>
          <cell r="X171">
            <v>-14780000</v>
          </cell>
        </row>
        <row r="172">
          <cell r="L172" t="str">
            <v>6-12510</v>
          </cell>
          <cell r="M172">
            <v>-183901100</v>
          </cell>
          <cell r="N172">
            <v>-180725700</v>
          </cell>
          <cell r="O172">
            <v>-183927400</v>
          </cell>
          <cell r="P172">
            <v>-183271300</v>
          </cell>
          <cell r="Q172">
            <v>-184058600</v>
          </cell>
          <cell r="R172">
            <v>-183245100</v>
          </cell>
          <cell r="S172">
            <v>-184977100</v>
          </cell>
          <cell r="T172">
            <v>-186079400</v>
          </cell>
          <cell r="U172">
            <v>-185711900</v>
          </cell>
          <cell r="V172">
            <v>-183979900</v>
          </cell>
          <cell r="W172">
            <v>-183271300</v>
          </cell>
          <cell r="X172">
            <v>-184399800</v>
          </cell>
        </row>
        <row r="173">
          <cell r="L173" t="str">
            <v>6-12610</v>
          </cell>
          <cell r="M173">
            <v>-507270700</v>
          </cell>
          <cell r="N173">
            <v>-570964700</v>
          </cell>
          <cell r="O173">
            <v>-755283900</v>
          </cell>
          <cell r="P173">
            <v>-664834100</v>
          </cell>
          <cell r="Q173">
            <v>-673252200</v>
          </cell>
          <cell r="R173">
            <v>-728283800</v>
          </cell>
          <cell r="S173">
            <v>-576653000</v>
          </cell>
          <cell r="T173">
            <v>-663868700</v>
          </cell>
          <cell r="U173">
            <v>-633566900</v>
          </cell>
          <cell r="V173">
            <v>-653189100</v>
          </cell>
          <cell r="W173">
            <v>-633566900</v>
          </cell>
          <cell r="X173">
            <v>-653800000</v>
          </cell>
        </row>
        <row r="174">
          <cell r="L174" t="str">
            <v>6-12660</v>
          </cell>
          <cell r="M174">
            <v>-106476000</v>
          </cell>
          <cell r="N174">
            <v>-95836000</v>
          </cell>
          <cell r="O174">
            <v>-103132000</v>
          </cell>
          <cell r="P174">
            <v>-152000</v>
          </cell>
          <cell r="Q174">
            <v>-98496000</v>
          </cell>
          <cell r="R174">
            <v>-105564000</v>
          </cell>
          <cell r="S174">
            <v>-103132000</v>
          </cell>
          <cell r="T174">
            <v>-86716000</v>
          </cell>
          <cell r="U174">
            <v>-138396000</v>
          </cell>
          <cell r="V174">
            <v>-93100000</v>
          </cell>
          <cell r="W174">
            <v>-93100000</v>
          </cell>
          <cell r="X174">
            <v>-93100000</v>
          </cell>
        </row>
        <row r="175">
          <cell r="L175" t="str">
            <v>6-12970</v>
          </cell>
          <cell r="M175">
            <v>-7833300</v>
          </cell>
          <cell r="N175">
            <v>-165555600</v>
          </cell>
          <cell r="O175">
            <v>-7833300</v>
          </cell>
          <cell r="P175">
            <v>-7833300</v>
          </cell>
          <cell r="Q175">
            <v>-7833300</v>
          </cell>
          <cell r="R175">
            <v>-7833300</v>
          </cell>
          <cell r="S175">
            <v>-7833300</v>
          </cell>
          <cell r="T175">
            <v>-7833300</v>
          </cell>
          <cell r="U175">
            <v>-7833300</v>
          </cell>
          <cell r="V175">
            <v>-7833300</v>
          </cell>
          <cell r="W175">
            <v>-7833300</v>
          </cell>
          <cell r="X175">
            <v>-7833300</v>
          </cell>
        </row>
        <row r="176">
          <cell r="L176" t="str">
            <v>6-21111</v>
          </cell>
          <cell r="M176">
            <v>-5346161800</v>
          </cell>
          <cell r="N176">
            <v>-4838029400</v>
          </cell>
          <cell r="O176">
            <v>-5277440800</v>
          </cell>
          <cell r="P176">
            <v>-5218718700</v>
          </cell>
          <cell r="Q176">
            <v>-5385067600</v>
          </cell>
          <cell r="R176">
            <v>-5246864900</v>
          </cell>
          <cell r="S176">
            <v>-5372358800</v>
          </cell>
          <cell r="T176">
            <v>-5393017300</v>
          </cell>
          <cell r="U176">
            <v>-5246872300</v>
          </cell>
          <cell r="V176">
            <v>-5393901800</v>
          </cell>
          <cell r="W176">
            <v>-5240477000</v>
          </cell>
          <cell r="X176">
            <v>-5410525500</v>
          </cell>
        </row>
        <row r="177">
          <cell r="L177" t="str">
            <v>6-21112</v>
          </cell>
          <cell r="M177">
            <v>-1411330000</v>
          </cell>
          <cell r="N177">
            <v>-1248620000</v>
          </cell>
          <cell r="O177">
            <v>-1560880000</v>
          </cell>
          <cell r="P177">
            <v>-1881970000</v>
          </cell>
          <cell r="Q177">
            <v>-1941585000</v>
          </cell>
          <cell r="R177">
            <v>-1915380000</v>
          </cell>
          <cell r="S177">
            <v>-2030170000</v>
          </cell>
          <cell r="T177">
            <v>-2023270000</v>
          </cell>
          <cell r="U177">
            <v>-1959480000</v>
          </cell>
          <cell r="V177">
            <v>-2030170000</v>
          </cell>
          <cell r="W177">
            <v>-1966380000</v>
          </cell>
          <cell r="X177">
            <v>-2051170000</v>
          </cell>
        </row>
        <row r="178">
          <cell r="L178" t="str">
            <v>6-21131</v>
          </cell>
          <cell r="M178">
            <v>-2661960000</v>
          </cell>
          <cell r="N178">
            <v>-2434080000</v>
          </cell>
          <cell r="O178">
            <v>-2728800000</v>
          </cell>
          <cell r="P178">
            <v>-2680800000</v>
          </cell>
          <cell r="Q178">
            <v>-2767560000</v>
          </cell>
          <cell r="R178">
            <v>-2678400000</v>
          </cell>
          <cell r="S178">
            <v>-2785560000</v>
          </cell>
          <cell r="T178">
            <v>-2785560000</v>
          </cell>
          <cell r="U178">
            <v>-2695200000</v>
          </cell>
          <cell r="V178">
            <v>-2785560000</v>
          </cell>
          <cell r="W178">
            <v>-2695200000</v>
          </cell>
          <cell r="X178">
            <v>-2785560000</v>
          </cell>
        </row>
        <row r="179">
          <cell r="L179" t="str">
            <v>6-21132</v>
          </cell>
          <cell r="M179">
            <v>-1436727300</v>
          </cell>
          <cell r="N179">
            <v>-1305818000</v>
          </cell>
          <cell r="O179">
            <v>-1455272700</v>
          </cell>
          <cell r="P179">
            <v>-1578136200</v>
          </cell>
          <cell r="Q179">
            <v>-1630195400</v>
          </cell>
          <cell r="R179">
            <v>-1578136200</v>
          </cell>
          <cell r="S179">
            <v>-1630195400</v>
          </cell>
          <cell r="T179">
            <v>-1630195400</v>
          </cell>
          <cell r="U179">
            <v>-1578136200</v>
          </cell>
          <cell r="V179">
            <v>-1630195400</v>
          </cell>
          <cell r="W179">
            <v>-1578136200</v>
          </cell>
          <cell r="X179">
            <v>-1630195400</v>
          </cell>
        </row>
        <row r="180">
          <cell r="L180" t="str">
            <v>6-21160</v>
          </cell>
          <cell r="M180">
            <v>-1206203200</v>
          </cell>
          <cell r="N180">
            <v>-1087229800</v>
          </cell>
          <cell r="O180">
            <v>-1164452800</v>
          </cell>
          <cell r="P180">
            <v>-1159984800</v>
          </cell>
          <cell r="Q180">
            <v>-1205910800</v>
          </cell>
          <cell r="R180">
            <v>-1164527500</v>
          </cell>
          <cell r="S180">
            <v>-1201008100</v>
          </cell>
          <cell r="T180">
            <v>-1199881800</v>
          </cell>
          <cell r="U180">
            <v>-1167099300</v>
          </cell>
          <cell r="V180">
            <v>-1206401300</v>
          </cell>
          <cell r="W180">
            <v>-1162458300</v>
          </cell>
          <cell r="X180">
            <v>-1205461400</v>
          </cell>
        </row>
        <row r="181">
          <cell r="L181" t="str">
            <v>6-21170</v>
          </cell>
          <cell r="M181">
            <v>-1261228100</v>
          </cell>
          <cell r="N181">
            <v>-1136396400</v>
          </cell>
          <cell r="O181">
            <v>-1241986700</v>
          </cell>
          <cell r="P181">
            <v>-1399551700</v>
          </cell>
          <cell r="Q181">
            <v>-1441067800</v>
          </cell>
          <cell r="R181">
            <v>-1399551700</v>
          </cell>
          <cell r="S181">
            <v>-1445599200</v>
          </cell>
          <cell r="T181">
            <v>-1441067800</v>
          </cell>
          <cell r="U181">
            <v>-1395020300</v>
          </cell>
          <cell r="V181">
            <v>-1445599200</v>
          </cell>
          <cell r="W181">
            <v>-1399551700</v>
          </cell>
          <cell r="X181">
            <v>-1445599200</v>
          </cell>
        </row>
        <row r="182">
          <cell r="L182" t="str">
            <v>6-21210</v>
          </cell>
          <cell r="M182">
            <v>-242137000</v>
          </cell>
          <cell r="N182">
            <v>-218712400</v>
          </cell>
          <cell r="O182">
            <v>-241614300</v>
          </cell>
          <cell r="P182">
            <v>-235360800</v>
          </cell>
          <cell r="Q182">
            <v>-243324200</v>
          </cell>
          <cell r="R182">
            <v>-237571900</v>
          </cell>
          <cell r="S182">
            <v>-248402600</v>
          </cell>
          <cell r="T182">
            <v>-249769400</v>
          </cell>
          <cell r="U182">
            <v>-244738100</v>
          </cell>
          <cell r="V182">
            <v>-250438000</v>
          </cell>
          <cell r="W182">
            <v>-244760200</v>
          </cell>
          <cell r="X182">
            <v>-251965900</v>
          </cell>
        </row>
        <row r="183">
          <cell r="L183" t="str">
            <v>6-21220</v>
          </cell>
          <cell r="M183">
            <v>-62823500</v>
          </cell>
          <cell r="N183">
            <v>-55284700</v>
          </cell>
          <cell r="O183">
            <v>-60310600</v>
          </cell>
          <cell r="P183">
            <v>-62823500</v>
          </cell>
          <cell r="Q183">
            <v>-60310600</v>
          </cell>
          <cell r="R183">
            <v>-60310600</v>
          </cell>
          <cell r="S183">
            <v>-62823500</v>
          </cell>
          <cell r="T183">
            <v>-60310600</v>
          </cell>
          <cell r="U183">
            <v>-57797600</v>
          </cell>
          <cell r="V183">
            <v>-65336500</v>
          </cell>
          <cell r="W183">
            <v>-62823500</v>
          </cell>
          <cell r="X183">
            <v>-65336500</v>
          </cell>
        </row>
        <row r="184">
          <cell r="L184" t="str">
            <v>6-22160</v>
          </cell>
          <cell r="M184">
            <v>-92596400</v>
          </cell>
          <cell r="N184">
            <v>-84470300</v>
          </cell>
          <cell r="O184">
            <v>-90850100</v>
          </cell>
          <cell r="P184">
            <v>-90006300</v>
          </cell>
          <cell r="Q184">
            <v>-92385300</v>
          </cell>
          <cell r="R184">
            <v>-90113300</v>
          </cell>
          <cell r="S184">
            <v>-92544300</v>
          </cell>
          <cell r="T184">
            <v>-92385300</v>
          </cell>
          <cell r="U184">
            <v>-89954300</v>
          </cell>
          <cell r="V184">
            <v>-92596400</v>
          </cell>
          <cell r="W184">
            <v>-89954300</v>
          </cell>
          <cell r="X184">
            <v>-92544300</v>
          </cell>
        </row>
        <row r="185">
          <cell r="L185" t="str">
            <v>6-22260</v>
          </cell>
          <cell r="M185">
            <v>-664700800</v>
          </cell>
          <cell r="N185">
            <v>-598996300</v>
          </cell>
          <cell r="O185">
            <v>-648186400</v>
          </cell>
          <cell r="P185">
            <v>-651991400</v>
          </cell>
          <cell r="Q185">
            <v>-672942300</v>
          </cell>
          <cell r="R185">
            <v>-655600200</v>
          </cell>
          <cell r="S185">
            <v>-672102600</v>
          </cell>
          <cell r="T185">
            <v>-671661000</v>
          </cell>
          <cell r="U185">
            <v>-650882000</v>
          </cell>
          <cell r="V185">
            <v>-673242800</v>
          </cell>
          <cell r="W185">
            <v>-651659700</v>
          </cell>
          <cell r="X185">
            <v>-673159800</v>
          </cell>
        </row>
        <row r="186">
          <cell r="L186" t="str">
            <v>6-22270</v>
          </cell>
          <cell r="M186">
            <v>-3375000</v>
          </cell>
          <cell r="N186">
            <v>-3375000</v>
          </cell>
          <cell r="O186">
            <v>-3375000</v>
          </cell>
          <cell r="P186">
            <v>-3375000</v>
          </cell>
          <cell r="Q186">
            <v>-3375000</v>
          </cell>
          <cell r="R186">
            <v>-3375000</v>
          </cell>
          <cell r="S186">
            <v>-3375000</v>
          </cell>
          <cell r="T186">
            <v>-3375000</v>
          </cell>
          <cell r="U186">
            <v>-3375000</v>
          </cell>
          <cell r="V186">
            <v>-3375000</v>
          </cell>
          <cell r="W186">
            <v>-3375000</v>
          </cell>
          <cell r="X186">
            <v>-3375000</v>
          </cell>
        </row>
        <row r="187">
          <cell r="L187" t="str">
            <v>6-22310</v>
          </cell>
          <cell r="M187">
            <v>-966041200</v>
          </cell>
          <cell r="N187">
            <v>-874671500</v>
          </cell>
          <cell r="O187">
            <v>-941690700</v>
          </cell>
          <cell r="P187">
            <v>-940849400</v>
          </cell>
          <cell r="Q187">
            <v>-968714400</v>
          </cell>
          <cell r="R187">
            <v>-950938700</v>
          </cell>
          <cell r="S187">
            <v>-969680800</v>
          </cell>
          <cell r="T187">
            <v>-973496800</v>
          </cell>
          <cell r="U187">
            <v>-943731000</v>
          </cell>
          <cell r="V187">
            <v>-970361200</v>
          </cell>
          <cell r="W187">
            <v>-942630400</v>
          </cell>
          <cell r="X187">
            <v>-974322800</v>
          </cell>
        </row>
        <row r="188">
          <cell r="L188" t="str">
            <v>6-22360</v>
          </cell>
          <cell r="M188">
            <v>-52402100</v>
          </cell>
          <cell r="N188">
            <v>-47269000</v>
          </cell>
          <cell r="O188">
            <v>-51846700</v>
          </cell>
          <cell r="P188">
            <v>-50611000</v>
          </cell>
          <cell r="Q188">
            <v>-52161600</v>
          </cell>
          <cell r="R188">
            <v>-50425100</v>
          </cell>
          <cell r="S188">
            <v>-52188900</v>
          </cell>
          <cell r="T188">
            <v>-52374800</v>
          </cell>
          <cell r="U188">
            <v>-50611000</v>
          </cell>
          <cell r="V188">
            <v>-52402100</v>
          </cell>
          <cell r="W188">
            <v>-50611000</v>
          </cell>
          <cell r="X188">
            <v>-52402100</v>
          </cell>
        </row>
        <row r="189">
          <cell r="L189" t="str">
            <v>6-22410</v>
          </cell>
          <cell r="M189">
            <v>-41229600</v>
          </cell>
          <cell r="N189">
            <v>-38570300</v>
          </cell>
          <cell r="O189">
            <v>-40965800</v>
          </cell>
          <cell r="P189">
            <v>-40255200</v>
          </cell>
          <cell r="Q189">
            <v>-40965800</v>
          </cell>
          <cell r="R189">
            <v>-40255200</v>
          </cell>
          <cell r="S189">
            <v>-40965800</v>
          </cell>
          <cell r="T189">
            <v>-41229600</v>
          </cell>
          <cell r="U189">
            <v>-39991400</v>
          </cell>
          <cell r="V189">
            <v>-41229600</v>
          </cell>
          <cell r="W189">
            <v>-40255200</v>
          </cell>
          <cell r="X189">
            <v>-40965800</v>
          </cell>
        </row>
        <row r="190">
          <cell r="L190" t="str">
            <v>6-22420</v>
          </cell>
          <cell r="M190">
            <v>-3688200</v>
          </cell>
          <cell r="N190">
            <v>-3688200</v>
          </cell>
          <cell r="O190">
            <v>-3688200</v>
          </cell>
          <cell r="P190">
            <v>-3688200</v>
          </cell>
          <cell r="Q190">
            <v>-3688200</v>
          </cell>
          <cell r="R190">
            <v>-3688200</v>
          </cell>
          <cell r="S190">
            <v>-3688200</v>
          </cell>
          <cell r="T190">
            <v>-3688200</v>
          </cell>
          <cell r="U190">
            <v>-3688200</v>
          </cell>
          <cell r="V190">
            <v>-3688200</v>
          </cell>
          <cell r="W190">
            <v>-3688200</v>
          </cell>
          <cell r="X190">
            <v>-3688200</v>
          </cell>
        </row>
        <row r="191">
          <cell r="L191" t="str">
            <v>6-22510</v>
          </cell>
          <cell r="M191">
            <v>-79307900</v>
          </cell>
          <cell r="N191">
            <v>-71960300</v>
          </cell>
          <cell r="O191">
            <v>-77711000</v>
          </cell>
          <cell r="P191">
            <v>-77109900</v>
          </cell>
          <cell r="Q191">
            <v>-79332000</v>
          </cell>
          <cell r="R191">
            <v>-77981400</v>
          </cell>
          <cell r="S191">
            <v>-79407300</v>
          </cell>
          <cell r="T191">
            <v>-79904400</v>
          </cell>
          <cell r="U191">
            <v>-77637800</v>
          </cell>
          <cell r="V191">
            <v>-79517700</v>
          </cell>
          <cell r="W191">
            <v>-77405200</v>
          </cell>
          <cell r="X191">
            <v>-80036500</v>
          </cell>
        </row>
        <row r="192">
          <cell r="L192" t="str">
            <v>6-22560</v>
          </cell>
          <cell r="M192">
            <v>-4796900</v>
          </cell>
          <cell r="N192">
            <v>-4482800</v>
          </cell>
          <cell r="O192">
            <v>-4891100</v>
          </cell>
          <cell r="P192">
            <v>-5016800</v>
          </cell>
          <cell r="Q192">
            <v>-5142400</v>
          </cell>
          <cell r="R192">
            <v>-5111000</v>
          </cell>
          <cell r="S192">
            <v>-5079600</v>
          </cell>
          <cell r="T192">
            <v>-5111000</v>
          </cell>
          <cell r="U192">
            <v>-4985400</v>
          </cell>
          <cell r="V192">
            <v>-5048200</v>
          </cell>
          <cell r="W192">
            <v>-5016800</v>
          </cell>
          <cell r="X192">
            <v>-5079600</v>
          </cell>
        </row>
        <row r="193">
          <cell r="L193" t="str">
            <v>6-22960</v>
          </cell>
          <cell r="M193">
            <v>-76271800</v>
          </cell>
          <cell r="N193">
            <v>-73994800</v>
          </cell>
          <cell r="O193">
            <v>-76085500</v>
          </cell>
          <cell r="P193">
            <v>-75564400</v>
          </cell>
          <cell r="Q193">
            <v>-76267800</v>
          </cell>
          <cell r="R193">
            <v>-76044000</v>
          </cell>
          <cell r="S193">
            <v>-76271800</v>
          </cell>
          <cell r="T193">
            <v>-76585000</v>
          </cell>
          <cell r="U193">
            <v>-75881500</v>
          </cell>
          <cell r="V193">
            <v>-76271800</v>
          </cell>
          <cell r="W193">
            <v>-75723000</v>
          </cell>
          <cell r="X193">
            <v>-76589000</v>
          </cell>
        </row>
        <row r="194">
          <cell r="L194" t="str">
            <v>6-22970</v>
          </cell>
          <cell r="M194">
            <v>-61813800</v>
          </cell>
          <cell r="N194">
            <v>-57538300</v>
          </cell>
          <cell r="O194">
            <v>-66135300</v>
          </cell>
          <cell r="P194">
            <v>-64532800</v>
          </cell>
          <cell r="Q194">
            <v>-66454100</v>
          </cell>
          <cell r="R194">
            <v>-64532800</v>
          </cell>
          <cell r="S194">
            <v>-66454100</v>
          </cell>
          <cell r="T194">
            <v>-66454100</v>
          </cell>
          <cell r="U194">
            <v>-64532800</v>
          </cell>
          <cell r="V194">
            <v>-66454100</v>
          </cell>
          <cell r="W194">
            <v>-64532800</v>
          </cell>
          <cell r="X194">
            <v>-66454100</v>
          </cell>
        </row>
        <row r="195">
          <cell r="L195" t="str">
            <v>6-31100</v>
          </cell>
          <cell r="M195">
            <v>-1307810000</v>
          </cell>
          <cell r="N195">
            <v>-1491308000</v>
          </cell>
          <cell r="O195">
            <v>-1918410000</v>
          </cell>
          <cell r="P195">
            <v>-1661774000</v>
          </cell>
          <cell r="Q195">
            <v>-1704502000</v>
          </cell>
          <cell r="R195">
            <v>-1812460000</v>
          </cell>
          <cell r="S195">
            <v>-1452240000</v>
          </cell>
          <cell r="T195">
            <v>-1766904000</v>
          </cell>
          <cell r="U195">
            <v>-1831680000</v>
          </cell>
          <cell r="V195">
            <v>-1833030000</v>
          </cell>
          <cell r="W195">
            <v>-1923666000</v>
          </cell>
          <cell r="X195">
            <v>-1998734000</v>
          </cell>
        </row>
        <row r="196">
          <cell r="L196" t="str">
            <v>6-32100</v>
          </cell>
          <cell r="M196">
            <v>-4747661600</v>
          </cell>
          <cell r="N196">
            <v>-4482821800</v>
          </cell>
          <cell r="O196">
            <v>-5156296700</v>
          </cell>
          <cell r="P196">
            <v>-4570900900</v>
          </cell>
          <cell r="Q196">
            <v>-4731423800</v>
          </cell>
          <cell r="R196">
            <v>-5018667500</v>
          </cell>
          <cell r="S196">
            <v>-4957224700</v>
          </cell>
          <cell r="T196">
            <v>-5289206400</v>
          </cell>
          <cell r="U196">
            <v>-4980012400</v>
          </cell>
          <cell r="V196">
            <v>-4747333200</v>
          </cell>
          <cell r="W196">
            <v>-4763400700</v>
          </cell>
          <cell r="X196">
            <v>-5385611300</v>
          </cell>
        </row>
        <row r="197">
          <cell r="L197" t="str">
            <v>6-32110</v>
          </cell>
          <cell r="M197">
            <v>-2451950800</v>
          </cell>
          <cell r="N197">
            <v>-2619162600</v>
          </cell>
          <cell r="O197">
            <v>-2841060000</v>
          </cell>
          <cell r="P197">
            <v>-2869271600</v>
          </cell>
          <cell r="Q197">
            <v>-2553105900</v>
          </cell>
          <cell r="R197">
            <v>-2940991500</v>
          </cell>
          <cell r="S197">
            <v>-2549488600</v>
          </cell>
          <cell r="T197">
            <v>-2688892300</v>
          </cell>
          <cell r="U197">
            <v>-2581711500</v>
          </cell>
          <cell r="V197">
            <v>-2540893100</v>
          </cell>
          <cell r="W197">
            <v>-2482705700</v>
          </cell>
          <cell r="X197">
            <v>-2874414500</v>
          </cell>
        </row>
        <row r="198">
          <cell r="L198" t="str">
            <v>6-33100</v>
          </cell>
          <cell r="M198">
            <v>-144772700</v>
          </cell>
          <cell r="N198">
            <v>-72504400</v>
          </cell>
          <cell r="O198">
            <v>-80272700</v>
          </cell>
          <cell r="P198">
            <v>-197016000</v>
          </cell>
          <cell r="Q198">
            <v>-80272700</v>
          </cell>
          <cell r="R198">
            <v>-77683300</v>
          </cell>
          <cell r="S198">
            <v>-79268000</v>
          </cell>
          <cell r="T198">
            <v>0</v>
          </cell>
          <cell r="U198">
            <v>0</v>
          </cell>
          <cell r="V198">
            <v>-148846700</v>
          </cell>
          <cell r="W198">
            <v>0</v>
          </cell>
          <cell r="X198">
            <v>0</v>
          </cell>
        </row>
        <row r="199">
          <cell r="L199" t="str">
            <v>6-41111</v>
          </cell>
          <cell r="M199">
            <v>-9977613600</v>
          </cell>
          <cell r="N199">
            <v>-9787740600</v>
          </cell>
          <cell r="O199">
            <v>-11578064800</v>
          </cell>
          <cell r="P199">
            <v>-13607781400</v>
          </cell>
          <cell r="Q199">
            <v>-13911598000</v>
          </cell>
          <cell r="R199">
            <v>-12906050400</v>
          </cell>
          <cell r="S199">
            <v>-15445804800</v>
          </cell>
          <cell r="T199">
            <v>-15183350400</v>
          </cell>
          <cell r="U199">
            <v>-14458297500</v>
          </cell>
          <cell r="V199">
            <v>-14673263600</v>
          </cell>
          <cell r="W199">
            <v>-15079997900</v>
          </cell>
          <cell r="X199">
            <v>-13308570500</v>
          </cell>
        </row>
        <row r="200">
          <cell r="L200" t="str">
            <v>6-41112</v>
          </cell>
          <cell r="M200">
            <v>-424735800</v>
          </cell>
          <cell r="N200">
            <v>-517305400</v>
          </cell>
          <cell r="O200">
            <v>-601577600</v>
          </cell>
          <cell r="P200">
            <v>-125912800</v>
          </cell>
          <cell r="Q200">
            <v>-128261200</v>
          </cell>
          <cell r="R200">
            <v>-108663300</v>
          </cell>
          <cell r="S200">
            <v>-98468500</v>
          </cell>
          <cell r="T200">
            <v>-114341500</v>
          </cell>
          <cell r="U200">
            <v>-113688800</v>
          </cell>
          <cell r="V200">
            <v>-118389300</v>
          </cell>
          <cell r="W200">
            <v>-122775400</v>
          </cell>
          <cell r="X200">
            <v>-119958500</v>
          </cell>
        </row>
        <row r="201">
          <cell r="L201" t="str">
            <v>6-41114</v>
          </cell>
          <cell r="M201">
            <v>-279078700</v>
          </cell>
          <cell r="N201">
            <v>-278869000</v>
          </cell>
          <cell r="O201">
            <v>-329562300</v>
          </cell>
          <cell r="P201">
            <v>-366789600</v>
          </cell>
          <cell r="Q201">
            <v>-373878500</v>
          </cell>
          <cell r="R201">
            <v>-346568800</v>
          </cell>
          <cell r="S201">
            <v>-408552100</v>
          </cell>
          <cell r="T201">
            <v>-405494800</v>
          </cell>
          <cell r="U201">
            <v>-387652400</v>
          </cell>
          <cell r="V201">
            <v>-394590300</v>
          </cell>
          <cell r="W201">
            <v>-404923300</v>
          </cell>
          <cell r="X201">
            <v>-360399600</v>
          </cell>
        </row>
        <row r="202">
          <cell r="L202" t="str">
            <v>6-41115</v>
          </cell>
          <cell r="M202">
            <v>-39932100</v>
          </cell>
          <cell r="N202">
            <v>-39971200</v>
          </cell>
          <cell r="O202">
            <v>-47216500</v>
          </cell>
          <cell r="P202">
            <v>-52528200</v>
          </cell>
          <cell r="Q202">
            <v>-53504000</v>
          </cell>
          <cell r="R202">
            <v>-49643000</v>
          </cell>
          <cell r="S202">
            <v>-58532600</v>
          </cell>
          <cell r="T202">
            <v>-58103500</v>
          </cell>
          <cell r="U202">
            <v>-55562100</v>
          </cell>
          <cell r="V202">
            <v>-56568600</v>
          </cell>
          <cell r="W202">
            <v>-58034200</v>
          </cell>
          <cell r="X202">
            <v>-51642300</v>
          </cell>
        </row>
        <row r="203">
          <cell r="L203" t="str">
            <v>6-41116</v>
          </cell>
          <cell r="M203">
            <v>-8871400</v>
          </cell>
          <cell r="N203">
            <v>-9083800</v>
          </cell>
          <cell r="O203">
            <v>-11126800</v>
          </cell>
          <cell r="P203">
            <v>-10995100</v>
          </cell>
          <cell r="Q203">
            <v>-11199300</v>
          </cell>
          <cell r="R203">
            <v>-9477800</v>
          </cell>
          <cell r="S203">
            <v>-8552200</v>
          </cell>
          <cell r="T203">
            <v>-9957700</v>
          </cell>
          <cell r="U203">
            <v>-9907300</v>
          </cell>
          <cell r="V203">
            <v>-10320800</v>
          </cell>
          <cell r="W203">
            <v>-10704200</v>
          </cell>
          <cell r="X203">
            <v>-10472700</v>
          </cell>
        </row>
        <row r="204">
          <cell r="L204" t="str">
            <v>6-41117</v>
          </cell>
          <cell r="M204">
            <v>-77238100</v>
          </cell>
          <cell r="N204">
            <v>-76306000</v>
          </cell>
          <cell r="O204">
            <v>-90074000</v>
          </cell>
          <cell r="P204">
            <v>-102654300</v>
          </cell>
          <cell r="Q204">
            <v>-104990400</v>
          </cell>
          <cell r="R204">
            <v>-97603500</v>
          </cell>
          <cell r="S204">
            <v>-117998400</v>
          </cell>
          <cell r="T204">
            <v>-115312200</v>
          </cell>
          <cell r="U204">
            <v>-109578500</v>
          </cell>
          <cell r="V204">
            <v>-111024600</v>
          </cell>
          <cell r="W204">
            <v>-114177100</v>
          </cell>
          <cell r="X204">
            <v>-100105800</v>
          </cell>
        </row>
        <row r="205">
          <cell r="L205" t="str">
            <v>6-41118</v>
          </cell>
          <cell r="M205">
            <v>-471687200</v>
          </cell>
          <cell r="N205">
            <v>-462307200</v>
          </cell>
          <cell r="O205">
            <v>-546336000</v>
          </cell>
          <cell r="P205">
            <v>-626004200</v>
          </cell>
          <cell r="Q205">
            <v>-642196500</v>
          </cell>
          <cell r="R205">
            <v>-595643100</v>
          </cell>
          <cell r="S205">
            <v>-722982500</v>
          </cell>
          <cell r="T205">
            <v>-704200300</v>
          </cell>
          <cell r="U205">
            <v>-667884000</v>
          </cell>
          <cell r="V205">
            <v>-675709900</v>
          </cell>
          <cell r="W205">
            <v>-695679100</v>
          </cell>
          <cell r="X205">
            <v>-608881700</v>
          </cell>
        </row>
        <row r="206">
          <cell r="L206" t="str">
            <v>6-41121</v>
          </cell>
          <cell r="M206">
            <v>-111655800</v>
          </cell>
          <cell r="N206">
            <v>-113740400</v>
          </cell>
          <cell r="O206">
            <v>-133884200</v>
          </cell>
          <cell r="P206">
            <v>-149763700</v>
          </cell>
          <cell r="Q206">
            <v>-151364800</v>
          </cell>
          <cell r="R206">
            <v>-141574800</v>
          </cell>
          <cell r="S206">
            <v>-168132300</v>
          </cell>
          <cell r="T206">
            <v>-166634200</v>
          </cell>
          <cell r="U206">
            <v>-159543800</v>
          </cell>
          <cell r="V206">
            <v>-162485700</v>
          </cell>
          <cell r="W206">
            <v>-166583600</v>
          </cell>
          <cell r="X206">
            <v>-146750700</v>
          </cell>
        </row>
        <row r="207">
          <cell r="L207" t="str">
            <v>6-41131</v>
          </cell>
          <cell r="M207">
            <v>-288532400</v>
          </cell>
          <cell r="N207">
            <v>-318016300</v>
          </cell>
          <cell r="O207">
            <v>-365918100</v>
          </cell>
          <cell r="P207">
            <v>-344855000</v>
          </cell>
          <cell r="Q207">
            <v>-303721700</v>
          </cell>
          <cell r="R207">
            <v>-296830700</v>
          </cell>
          <cell r="S207">
            <v>-421317000</v>
          </cell>
          <cell r="T207">
            <v>-505449900</v>
          </cell>
          <cell r="U207">
            <v>-535433100</v>
          </cell>
          <cell r="V207">
            <v>-535834600</v>
          </cell>
          <cell r="W207">
            <v>-552237700</v>
          </cell>
          <cell r="X207">
            <v>-493480000</v>
          </cell>
        </row>
        <row r="208">
          <cell r="L208" t="str">
            <v>6-41211</v>
          </cell>
          <cell r="M208">
            <v>-35522274600</v>
          </cell>
          <cell r="N208">
            <v>-33216117000</v>
          </cell>
          <cell r="O208">
            <v>-40555645900</v>
          </cell>
          <cell r="P208">
            <v>-48299401500</v>
          </cell>
          <cell r="Q208">
            <v>-53710702000</v>
          </cell>
          <cell r="R208">
            <v>-38923408100</v>
          </cell>
          <cell r="S208">
            <v>-50454353500</v>
          </cell>
          <cell r="T208">
            <v>-50037707800</v>
          </cell>
          <cell r="U208">
            <v>-49357700100</v>
          </cell>
          <cell r="V208">
            <v>-51273619800</v>
          </cell>
          <cell r="W208">
            <v>-48578392900</v>
          </cell>
          <cell r="X208">
            <v>-50203677700</v>
          </cell>
        </row>
        <row r="209">
          <cell r="L209" t="str">
            <v>6-41212</v>
          </cell>
          <cell r="M209">
            <v>-422882000</v>
          </cell>
          <cell r="N209">
            <v>-357697300</v>
          </cell>
          <cell r="O209">
            <v>-521851400</v>
          </cell>
          <cell r="P209">
            <v>-89544900</v>
          </cell>
          <cell r="Q209">
            <v>-88958700</v>
          </cell>
          <cell r="R209">
            <v>-81778700</v>
          </cell>
          <cell r="S209">
            <v>-89707100</v>
          </cell>
          <cell r="T209">
            <v>-61863000</v>
          </cell>
          <cell r="U209">
            <v>-48259700</v>
          </cell>
          <cell r="V209">
            <v>-69616400</v>
          </cell>
          <cell r="W209">
            <v>-62976700</v>
          </cell>
          <cell r="X209">
            <v>-62257200</v>
          </cell>
        </row>
        <row r="210">
          <cell r="L210" t="str">
            <v>6-41214</v>
          </cell>
          <cell r="M210">
            <v>-483487900</v>
          </cell>
          <cell r="N210">
            <v>-432963300</v>
          </cell>
          <cell r="O210">
            <v>-553836400</v>
          </cell>
          <cell r="P210">
            <v>-618147700</v>
          </cell>
          <cell r="Q210">
            <v>-673686700</v>
          </cell>
          <cell r="R210">
            <v>-515828900</v>
          </cell>
          <cell r="S210">
            <v>-618569900</v>
          </cell>
          <cell r="T210">
            <v>-613731300</v>
          </cell>
          <cell r="U210">
            <v>-604657800</v>
          </cell>
          <cell r="V210">
            <v>-636285900</v>
          </cell>
          <cell r="W210">
            <v>-611809300</v>
          </cell>
          <cell r="X210">
            <v>-617539100</v>
          </cell>
        </row>
        <row r="211">
          <cell r="L211" t="str">
            <v>6-41215</v>
          </cell>
          <cell r="M211">
            <v>-54094700</v>
          </cell>
          <cell r="N211">
            <v>-50175700</v>
          </cell>
          <cell r="O211">
            <v>-62218200</v>
          </cell>
          <cell r="P211">
            <v>-72697500</v>
          </cell>
          <cell r="Q211">
            <v>-80504100</v>
          </cell>
          <cell r="R211">
            <v>-59140000</v>
          </cell>
          <cell r="S211">
            <v>-75257300</v>
          </cell>
          <cell r="T211">
            <v>-74945700</v>
          </cell>
          <cell r="U211">
            <v>-74018800</v>
          </cell>
          <cell r="V211">
            <v>-76901100</v>
          </cell>
          <cell r="W211">
            <v>-73175500</v>
          </cell>
          <cell r="X211">
            <v>-75218400</v>
          </cell>
        </row>
        <row r="212">
          <cell r="L212" t="str">
            <v>6-41216</v>
          </cell>
          <cell r="M212">
            <v>-2505000</v>
          </cell>
          <cell r="N212">
            <v>-2353500</v>
          </cell>
          <cell r="O212">
            <v>-2848400</v>
          </cell>
          <cell r="P212">
            <v>-3427800</v>
          </cell>
          <cell r="Q212">
            <v>-3824000</v>
          </cell>
          <cell r="R212">
            <v>-2737600</v>
          </cell>
          <cell r="S212">
            <v>-3604700</v>
          </cell>
          <cell r="T212">
            <v>-3559800</v>
          </cell>
          <cell r="U212">
            <v>-3508800</v>
          </cell>
          <cell r="V212">
            <v>-3647100</v>
          </cell>
          <cell r="W212">
            <v>-3443300</v>
          </cell>
          <cell r="X212">
            <v>-3572500</v>
          </cell>
        </row>
        <row r="213">
          <cell r="L213" t="str">
            <v>6-41217</v>
          </cell>
          <cell r="M213">
            <v>-31531700</v>
          </cell>
          <cell r="N213">
            <v>-29624600</v>
          </cell>
          <cell r="O213">
            <v>-35854800</v>
          </cell>
          <cell r="P213">
            <v>-43148300</v>
          </cell>
          <cell r="Q213">
            <v>-48134800</v>
          </cell>
          <cell r="R213">
            <v>-34459600</v>
          </cell>
          <cell r="S213">
            <v>-45375300</v>
          </cell>
          <cell r="T213">
            <v>-44810000</v>
          </cell>
          <cell r="U213">
            <v>-44168100</v>
          </cell>
          <cell r="V213">
            <v>-45908900</v>
          </cell>
          <cell r="W213">
            <v>-43343300</v>
          </cell>
          <cell r="X213">
            <v>-44970100</v>
          </cell>
        </row>
        <row r="214">
          <cell r="L214" t="str">
            <v>6-41221</v>
          </cell>
          <cell r="M214">
            <v>-3148663400</v>
          </cell>
          <cell r="N214">
            <v>-2957676700</v>
          </cell>
          <cell r="O214">
            <v>-3579270800</v>
          </cell>
          <cell r="P214">
            <v>-4306688200</v>
          </cell>
          <cell r="Q214">
            <v>-4803916300</v>
          </cell>
          <cell r="R214">
            <v>-3439944900</v>
          </cell>
          <cell r="S214">
            <v>-4528663600</v>
          </cell>
          <cell r="T214">
            <v>-4471256900</v>
          </cell>
          <cell r="U214">
            <v>-4406741100</v>
          </cell>
          <cell r="V214">
            <v>-4581184900</v>
          </cell>
          <cell r="W214">
            <v>-4325122700</v>
          </cell>
          <cell r="X214">
            <v>-4487258200</v>
          </cell>
        </row>
        <row r="215">
          <cell r="L215" t="str">
            <v>6-41233</v>
          </cell>
          <cell r="M215">
            <v>-939585600</v>
          </cell>
          <cell r="N215">
            <v>-902078800</v>
          </cell>
          <cell r="O215">
            <v>-1186613100</v>
          </cell>
          <cell r="P215">
            <v>-1146027700</v>
          </cell>
          <cell r="Q215">
            <v>-1209231600</v>
          </cell>
          <cell r="R215">
            <v>-966123100</v>
          </cell>
          <cell r="S215">
            <v>-1146448400</v>
          </cell>
          <cell r="T215">
            <v>-1071563700</v>
          </cell>
          <cell r="U215">
            <v>-1192306300</v>
          </cell>
          <cell r="V215">
            <v>-1424194300</v>
          </cell>
          <cell r="W215">
            <v>-1852349100</v>
          </cell>
          <cell r="X215">
            <v>-1917470300</v>
          </cell>
        </row>
        <row r="216">
          <cell r="L216" t="str">
            <v>6-41311</v>
          </cell>
          <cell r="M216">
            <v>-1191790900</v>
          </cell>
          <cell r="N216">
            <v>-815101600</v>
          </cell>
          <cell r="O216">
            <v>-771515200</v>
          </cell>
          <cell r="P216">
            <v>-1032748400</v>
          </cell>
          <cell r="Q216">
            <v>-1107380900</v>
          </cell>
          <cell r="R216">
            <v>-1235400400</v>
          </cell>
          <cell r="S216">
            <v>-876182300</v>
          </cell>
          <cell r="T216">
            <v>-1072315000</v>
          </cell>
          <cell r="U216">
            <v>-1065349400</v>
          </cell>
          <cell r="V216">
            <v>-1111673700</v>
          </cell>
          <cell r="W216">
            <v>-887505600</v>
          </cell>
          <cell r="X216">
            <v>-1130429200</v>
          </cell>
        </row>
        <row r="217">
          <cell r="L217" t="str">
            <v>6-41411</v>
          </cell>
          <cell r="M217">
            <v>-579957200</v>
          </cell>
          <cell r="N217">
            <v>-547937600</v>
          </cell>
          <cell r="O217">
            <v>-603126500</v>
          </cell>
          <cell r="P217">
            <v>-838816000</v>
          </cell>
          <cell r="Q217">
            <v>-964677800</v>
          </cell>
          <cell r="R217">
            <v>-750257000</v>
          </cell>
          <cell r="S217">
            <v>-697912300</v>
          </cell>
          <cell r="T217">
            <v>-824993800</v>
          </cell>
          <cell r="U217">
            <v>-702269400</v>
          </cell>
          <cell r="V217">
            <v>-773407700</v>
          </cell>
          <cell r="W217">
            <v>-790888200</v>
          </cell>
          <cell r="X217">
            <v>-796721800</v>
          </cell>
        </row>
        <row r="218">
          <cell r="L218" t="str">
            <v>6-41412</v>
          </cell>
          <cell r="M218">
            <v>-2093546000</v>
          </cell>
          <cell r="N218">
            <v>-1978151800</v>
          </cell>
          <cell r="O218">
            <v>-2178573400</v>
          </cell>
          <cell r="P218">
            <v>-3016758100</v>
          </cell>
          <cell r="Q218">
            <v>-3466838200</v>
          </cell>
          <cell r="R218">
            <v>-2702112800</v>
          </cell>
          <cell r="S218">
            <v>-2514229400</v>
          </cell>
          <cell r="T218">
            <v>-2969856600</v>
          </cell>
          <cell r="U218">
            <v>-2530966300</v>
          </cell>
          <cell r="V218">
            <v>-2784678900</v>
          </cell>
          <cell r="W218">
            <v>-2847022600</v>
          </cell>
          <cell r="X218">
            <v>-2867828100</v>
          </cell>
        </row>
        <row r="219">
          <cell r="L219" t="str">
            <v>6-41414</v>
          </cell>
          <cell r="M219">
            <v>-60621000</v>
          </cell>
          <cell r="N219">
            <v>-57274100</v>
          </cell>
          <cell r="O219">
            <v>-63042800</v>
          </cell>
          <cell r="P219">
            <v>-87678600</v>
          </cell>
          <cell r="Q219">
            <v>-100834500</v>
          </cell>
          <cell r="R219">
            <v>-78421900</v>
          </cell>
          <cell r="S219">
            <v>-72950400</v>
          </cell>
          <cell r="T219">
            <v>-86233800</v>
          </cell>
          <cell r="U219">
            <v>-73405900</v>
          </cell>
          <cell r="V219">
            <v>-80841700</v>
          </cell>
          <cell r="W219">
            <v>-82668900</v>
          </cell>
          <cell r="X219">
            <v>-83278700</v>
          </cell>
        </row>
        <row r="220">
          <cell r="L220" t="str">
            <v>6-41415</v>
          </cell>
          <cell r="M220">
            <v>-4747000</v>
          </cell>
          <cell r="N220">
            <v>-4484900</v>
          </cell>
          <cell r="O220">
            <v>-4936600</v>
          </cell>
          <cell r="P220">
            <v>-6865700</v>
          </cell>
          <cell r="Q220">
            <v>-7895900</v>
          </cell>
          <cell r="R220">
            <v>-6140900</v>
          </cell>
          <cell r="S220">
            <v>-5712400</v>
          </cell>
          <cell r="T220">
            <v>-6752600</v>
          </cell>
          <cell r="U220">
            <v>-5748100</v>
          </cell>
          <cell r="V220">
            <v>-6330400</v>
          </cell>
          <cell r="W220">
            <v>-6473400</v>
          </cell>
          <cell r="X220">
            <v>-6521200</v>
          </cell>
        </row>
        <row r="221">
          <cell r="L221" t="str">
            <v>6-41421</v>
          </cell>
          <cell r="M221">
            <v>-50329900</v>
          </cell>
          <cell r="N221">
            <v>-47551200</v>
          </cell>
          <cell r="O221">
            <v>-52340600</v>
          </cell>
          <cell r="P221">
            <v>-72794200</v>
          </cell>
          <cell r="Q221">
            <v>-83716800</v>
          </cell>
          <cell r="R221">
            <v>-65108900</v>
          </cell>
          <cell r="S221">
            <v>-60566300</v>
          </cell>
          <cell r="T221">
            <v>-71594700</v>
          </cell>
          <cell r="U221">
            <v>-60944400</v>
          </cell>
          <cell r="V221">
            <v>-67118000</v>
          </cell>
          <cell r="W221">
            <v>-68635000</v>
          </cell>
          <cell r="X221">
            <v>-69141200</v>
          </cell>
        </row>
        <row r="222">
          <cell r="L222" t="str">
            <v>6-41511</v>
          </cell>
          <cell r="M222">
            <v>-84508500</v>
          </cell>
          <cell r="N222">
            <v>-65738300</v>
          </cell>
          <cell r="O222">
            <v>-60406600</v>
          </cell>
          <cell r="P222">
            <v>-60175900</v>
          </cell>
          <cell r="Q222">
            <v>-60400900</v>
          </cell>
          <cell r="R222">
            <v>-72157700</v>
          </cell>
          <cell r="S222">
            <v>-60388500</v>
          </cell>
          <cell r="T222">
            <v>-60406600</v>
          </cell>
          <cell r="U222">
            <v>-60175900</v>
          </cell>
          <cell r="V222">
            <v>-60388500</v>
          </cell>
          <cell r="W222">
            <v>-60206500</v>
          </cell>
          <cell r="X222">
            <v>-78357000</v>
          </cell>
        </row>
        <row r="223">
          <cell r="L223" t="str">
            <v>6-41514</v>
          </cell>
          <cell r="M223">
            <v>-38184400</v>
          </cell>
          <cell r="N223">
            <v>-29703300</v>
          </cell>
          <cell r="O223">
            <v>-27294200</v>
          </cell>
          <cell r="P223">
            <v>-27190000</v>
          </cell>
          <cell r="Q223">
            <v>-27291600</v>
          </cell>
          <cell r="R223">
            <v>-32603800</v>
          </cell>
          <cell r="S223">
            <v>-27286000</v>
          </cell>
          <cell r="T223">
            <v>-27294200</v>
          </cell>
          <cell r="U223">
            <v>-27190000</v>
          </cell>
          <cell r="V223">
            <v>-27286000</v>
          </cell>
          <cell r="W223">
            <v>-27203800</v>
          </cell>
          <cell r="X223">
            <v>-35404900</v>
          </cell>
        </row>
        <row r="224">
          <cell r="L224" t="str">
            <v>6-41515</v>
          </cell>
          <cell r="M224">
            <v>-323300</v>
          </cell>
          <cell r="N224">
            <v>-251500</v>
          </cell>
          <cell r="O224">
            <v>-231100</v>
          </cell>
          <cell r="P224">
            <v>-230200</v>
          </cell>
          <cell r="Q224">
            <v>-231100</v>
          </cell>
          <cell r="R224">
            <v>-276000</v>
          </cell>
          <cell r="S224">
            <v>-231000</v>
          </cell>
          <cell r="T224">
            <v>-231100</v>
          </cell>
          <cell r="U224">
            <v>-230200</v>
          </cell>
          <cell r="V224">
            <v>-231000</v>
          </cell>
          <cell r="W224">
            <v>-230300</v>
          </cell>
          <cell r="X224">
            <v>-299800</v>
          </cell>
        </row>
        <row r="225">
          <cell r="L225" t="str">
            <v>6-41611</v>
          </cell>
          <cell r="M225">
            <v>-543647400</v>
          </cell>
          <cell r="N225">
            <v>-694046000</v>
          </cell>
          <cell r="O225">
            <v>-550161800</v>
          </cell>
          <cell r="P225">
            <v>-530495000</v>
          </cell>
          <cell r="Q225">
            <v>-537850300</v>
          </cell>
          <cell r="R225">
            <v>-787636100</v>
          </cell>
          <cell r="S225">
            <v>-543647400</v>
          </cell>
          <cell r="T225">
            <v>-544059900</v>
          </cell>
          <cell r="U225">
            <v>-530495000</v>
          </cell>
          <cell r="V225">
            <v>-543647400</v>
          </cell>
          <cell r="W225">
            <v>-531212300</v>
          </cell>
          <cell r="X225">
            <v>-766048600</v>
          </cell>
        </row>
        <row r="226">
          <cell r="L226" t="str">
            <v>6-41614</v>
          </cell>
          <cell r="M226">
            <v>-88650200</v>
          </cell>
          <cell r="N226">
            <v>-113175100</v>
          </cell>
          <cell r="O226">
            <v>-89712500</v>
          </cell>
          <cell r="P226">
            <v>-86505500</v>
          </cell>
          <cell r="Q226">
            <v>-87704900</v>
          </cell>
          <cell r="R226">
            <v>-128436400</v>
          </cell>
          <cell r="S226">
            <v>-88650200</v>
          </cell>
          <cell r="T226">
            <v>-88717500</v>
          </cell>
          <cell r="U226">
            <v>-86505500</v>
          </cell>
          <cell r="V226">
            <v>-88650200</v>
          </cell>
          <cell r="W226">
            <v>-86622500</v>
          </cell>
          <cell r="X226">
            <v>-124916200</v>
          </cell>
        </row>
        <row r="227">
          <cell r="L227" t="str">
            <v>6-41615</v>
          </cell>
          <cell r="M227">
            <v>-8250800</v>
          </cell>
          <cell r="N227">
            <v>-10533300</v>
          </cell>
          <cell r="O227">
            <v>-8349600</v>
          </cell>
          <cell r="P227">
            <v>-8051200</v>
          </cell>
          <cell r="Q227">
            <v>-8162800</v>
          </cell>
          <cell r="R227">
            <v>-11953700</v>
          </cell>
          <cell r="S227">
            <v>-8250800</v>
          </cell>
          <cell r="T227">
            <v>-8257000</v>
          </cell>
          <cell r="U227">
            <v>-8051200</v>
          </cell>
          <cell r="V227">
            <v>-8250800</v>
          </cell>
          <cell r="W227">
            <v>-8062000</v>
          </cell>
          <cell r="X227">
            <v>-11626100</v>
          </cell>
        </row>
        <row r="228">
          <cell r="L228" t="str">
            <v>6-42110</v>
          </cell>
          <cell r="M228">
            <v>-67425500</v>
          </cell>
          <cell r="N228">
            <v>-64713500</v>
          </cell>
          <cell r="O228">
            <v>-77209100</v>
          </cell>
          <cell r="P228">
            <v>-73217500</v>
          </cell>
          <cell r="Q228">
            <v>-77373800</v>
          </cell>
          <cell r="R228">
            <v>-65165900</v>
          </cell>
          <cell r="S228">
            <v>-77272400</v>
          </cell>
          <cell r="T228">
            <v>-78536600</v>
          </cell>
          <cell r="U228">
            <v>-76652700</v>
          </cell>
          <cell r="V228">
            <v>-79445600</v>
          </cell>
          <cell r="W228">
            <v>-79370200</v>
          </cell>
          <cell r="X228">
            <v>-76471000</v>
          </cell>
        </row>
        <row r="229">
          <cell r="L229" t="str">
            <v>6-42160</v>
          </cell>
          <cell r="M229">
            <v>-389395600</v>
          </cell>
          <cell r="N229">
            <v>-372597700</v>
          </cell>
          <cell r="O229">
            <v>-446565600</v>
          </cell>
          <cell r="P229">
            <v>-428995200</v>
          </cell>
          <cell r="Q229">
            <v>-450322100</v>
          </cell>
          <cell r="R229">
            <v>-386945800</v>
          </cell>
          <cell r="S229">
            <v>-441998400</v>
          </cell>
          <cell r="T229">
            <v>-454386300</v>
          </cell>
          <cell r="U229">
            <v>-445491700</v>
          </cell>
          <cell r="V229">
            <v>-462416300</v>
          </cell>
          <cell r="W229">
            <v>-459249400</v>
          </cell>
          <cell r="X229">
            <v>-446126000</v>
          </cell>
        </row>
        <row r="230">
          <cell r="L230" t="str">
            <v>6-42220</v>
          </cell>
          <cell r="M230">
            <v>-1182600</v>
          </cell>
          <cell r="N230">
            <v>-1144500</v>
          </cell>
          <cell r="O230">
            <v>-1366000</v>
          </cell>
          <cell r="P230">
            <v>-1269000</v>
          </cell>
          <cell r="Q230">
            <v>-1352000</v>
          </cell>
          <cell r="R230">
            <v>-1116500</v>
          </cell>
          <cell r="S230">
            <v>-1381700</v>
          </cell>
          <cell r="T230">
            <v>-1382600</v>
          </cell>
          <cell r="U230">
            <v>-1342700</v>
          </cell>
          <cell r="V230">
            <v>-1387900</v>
          </cell>
          <cell r="W230">
            <v>-1398800</v>
          </cell>
          <cell r="X230">
            <v>-1335000</v>
          </cell>
        </row>
        <row r="231">
          <cell r="L231" t="str">
            <v>6-42270</v>
          </cell>
          <cell r="M231">
            <v>-3128600</v>
          </cell>
          <cell r="N231">
            <v>-3027800</v>
          </cell>
          <cell r="O231">
            <v>-3613600</v>
          </cell>
          <cell r="P231">
            <v>-3357100</v>
          </cell>
          <cell r="Q231">
            <v>-3576600</v>
          </cell>
          <cell r="R231">
            <v>-2953700</v>
          </cell>
          <cell r="S231">
            <v>-3655200</v>
          </cell>
          <cell r="T231">
            <v>-3657700</v>
          </cell>
          <cell r="U231">
            <v>-3552200</v>
          </cell>
          <cell r="V231">
            <v>-3671700</v>
          </cell>
          <cell r="W231">
            <v>-3700500</v>
          </cell>
          <cell r="X231">
            <v>-3531800</v>
          </cell>
        </row>
        <row r="232">
          <cell r="L232" t="str">
            <v>6-42310</v>
          </cell>
          <cell r="M232">
            <v>-728706500</v>
          </cell>
          <cell r="N232">
            <v>-712311400</v>
          </cell>
          <cell r="O232">
            <v>-863945600</v>
          </cell>
          <cell r="P232">
            <v>-820558800</v>
          </cell>
          <cell r="Q232">
            <v>-861637800</v>
          </cell>
          <cell r="R232">
            <v>-726634100</v>
          </cell>
          <cell r="S232">
            <v>-859743000</v>
          </cell>
          <cell r="T232">
            <v>-881028300</v>
          </cell>
          <cell r="U232">
            <v>-865660700</v>
          </cell>
          <cell r="V232">
            <v>-895293600</v>
          </cell>
          <cell r="W232">
            <v>-897939300</v>
          </cell>
          <cell r="X232">
            <v>-857692300</v>
          </cell>
        </row>
        <row r="233">
          <cell r="L233" t="str">
            <v>6-42360</v>
          </cell>
          <cell r="M233">
            <v>-143010500</v>
          </cell>
          <cell r="N233">
            <v>-138402600</v>
          </cell>
          <cell r="O233">
            <v>-165181200</v>
          </cell>
          <cell r="P233">
            <v>-153454500</v>
          </cell>
          <cell r="Q233">
            <v>-163490700</v>
          </cell>
          <cell r="R233">
            <v>-135017600</v>
          </cell>
          <cell r="S233">
            <v>-167084200</v>
          </cell>
          <cell r="T233">
            <v>-167195600</v>
          </cell>
          <cell r="U233">
            <v>-162373000</v>
          </cell>
          <cell r="V233">
            <v>-167836800</v>
          </cell>
          <cell r="W233">
            <v>-169151500</v>
          </cell>
          <cell r="X233">
            <v>-161442300</v>
          </cell>
        </row>
        <row r="234">
          <cell r="L234" t="str">
            <v>6-42410</v>
          </cell>
          <cell r="M234">
            <v>-594876000</v>
          </cell>
          <cell r="N234">
            <v>-576562600</v>
          </cell>
          <cell r="O234">
            <v>-682989100</v>
          </cell>
          <cell r="P234">
            <v>-636383400</v>
          </cell>
          <cell r="Q234">
            <v>-676270600</v>
          </cell>
          <cell r="R234">
            <v>-563109700</v>
          </cell>
          <cell r="S234">
            <v>-690552200</v>
          </cell>
          <cell r="T234">
            <v>-690994900</v>
          </cell>
          <cell r="U234">
            <v>-671828400</v>
          </cell>
          <cell r="V234">
            <v>-693543400</v>
          </cell>
          <cell r="W234">
            <v>-698768400</v>
          </cell>
          <cell r="X234">
            <v>-668129700</v>
          </cell>
        </row>
        <row r="235">
          <cell r="L235" t="str">
            <v>6-42460</v>
          </cell>
          <cell r="M235">
            <v>-99276900</v>
          </cell>
          <cell r="N235">
            <v>-90812200</v>
          </cell>
          <cell r="O235">
            <v>-104781300</v>
          </cell>
          <cell r="P235">
            <v>-102569900</v>
          </cell>
          <cell r="Q235">
            <v>-108295100</v>
          </cell>
          <cell r="R235">
            <v>-93919500</v>
          </cell>
          <cell r="S235">
            <v>-104142400</v>
          </cell>
          <cell r="T235">
            <v>-106949300</v>
          </cell>
          <cell r="U235">
            <v>-103848300</v>
          </cell>
          <cell r="V235">
            <v>-108605600</v>
          </cell>
          <cell r="W235">
            <v>-106007100</v>
          </cell>
          <cell r="X235">
            <v>-105668900</v>
          </cell>
        </row>
        <row r="236">
          <cell r="L236" t="str">
            <v>6-42510</v>
          </cell>
          <cell r="M236">
            <v>-1397036400</v>
          </cell>
          <cell r="N236">
            <v>-1353230500</v>
          </cell>
          <cell r="O236">
            <v>-1613847700</v>
          </cell>
          <cell r="P236">
            <v>-1500320300</v>
          </cell>
          <cell r="Q236">
            <v>-1597589900</v>
          </cell>
          <cell r="R236">
            <v>-1322821600</v>
          </cell>
          <cell r="S236">
            <v>-1631434300</v>
          </cell>
          <cell r="T236">
            <v>-1633664000</v>
          </cell>
          <cell r="U236">
            <v>-1587041600</v>
          </cell>
          <cell r="V236">
            <v>-1640395400</v>
          </cell>
          <cell r="W236">
            <v>-1652860300</v>
          </cell>
          <cell r="X236">
            <v>-1579515600</v>
          </cell>
        </row>
        <row r="237">
          <cell r="L237" t="str">
            <v>6-42910</v>
          </cell>
          <cell r="M237">
            <v>-179100</v>
          </cell>
          <cell r="N237">
            <v>-173300</v>
          </cell>
          <cell r="O237">
            <v>-206800</v>
          </cell>
          <cell r="P237">
            <v>-192100</v>
          </cell>
          <cell r="Q237">
            <v>-204700</v>
          </cell>
          <cell r="R237">
            <v>-169100</v>
          </cell>
          <cell r="S237">
            <v>-209200</v>
          </cell>
          <cell r="T237">
            <v>-209300</v>
          </cell>
          <cell r="U237">
            <v>-203300</v>
          </cell>
          <cell r="V237">
            <v>-210200</v>
          </cell>
          <cell r="W237">
            <v>-211800</v>
          </cell>
          <cell r="X237">
            <v>-202100</v>
          </cell>
        </row>
        <row r="238">
          <cell r="L238" t="str">
            <v>6-42960</v>
          </cell>
          <cell r="M238">
            <v>-51628900</v>
          </cell>
          <cell r="N238">
            <v>-42876000</v>
          </cell>
          <cell r="O238">
            <v>-46322800</v>
          </cell>
          <cell r="P238">
            <v>-50071800</v>
          </cell>
          <cell r="Q238">
            <v>-52023100</v>
          </cell>
          <cell r="R238">
            <v>-49000900</v>
          </cell>
          <cell r="S238">
            <v>-44371100</v>
          </cell>
          <cell r="T238">
            <v>-48086100</v>
          </cell>
          <cell r="U238">
            <v>-3836052500</v>
          </cell>
          <cell r="V238">
            <v>-49948300</v>
          </cell>
          <cell r="W238">
            <v>-45695900</v>
          </cell>
          <cell r="X238">
            <v>-49662400</v>
          </cell>
        </row>
        <row r="239">
          <cell r="L239" t="str">
            <v>6-51101</v>
          </cell>
          <cell r="M239">
            <v>-29040000</v>
          </cell>
          <cell r="N239">
            <v>-35110000</v>
          </cell>
          <cell r="O239">
            <v>-39530000</v>
          </cell>
          <cell r="P239">
            <v>-39650000</v>
          </cell>
          <cell r="Q239">
            <v>-47030000</v>
          </cell>
          <cell r="R239">
            <v>-37340000</v>
          </cell>
          <cell r="S239">
            <v>-40550000</v>
          </cell>
          <cell r="T239">
            <v>-39770000</v>
          </cell>
          <cell r="U239">
            <v>-37750000</v>
          </cell>
          <cell r="V239">
            <v>-34810000</v>
          </cell>
          <cell r="W239">
            <v>-32140000</v>
          </cell>
          <cell r="X239">
            <v>-19430000</v>
          </cell>
        </row>
        <row r="240">
          <cell r="L240" t="str">
            <v>6-51201</v>
          </cell>
          <cell r="M240">
            <v>-146988000</v>
          </cell>
          <cell r="N240">
            <v>-155335000</v>
          </cell>
          <cell r="O240">
            <v>-144847500</v>
          </cell>
          <cell r="P240">
            <v>-132332500</v>
          </cell>
          <cell r="Q240">
            <v>-111852500</v>
          </cell>
          <cell r="R240">
            <v>-106962500</v>
          </cell>
          <cell r="S240">
            <v>-118677500</v>
          </cell>
          <cell r="T240">
            <v>-107528000</v>
          </cell>
          <cell r="U240">
            <v>-114982500</v>
          </cell>
          <cell r="V240">
            <v>-109497500</v>
          </cell>
          <cell r="W240">
            <v>-163820000</v>
          </cell>
          <cell r="X240">
            <v>-146360500</v>
          </cell>
        </row>
        <row r="241">
          <cell r="L241" t="str">
            <v>6-51301</v>
          </cell>
          <cell r="M241">
            <v>-645397400</v>
          </cell>
          <cell r="N241">
            <v>-565121800</v>
          </cell>
          <cell r="O241">
            <v>-665821300</v>
          </cell>
          <cell r="P241">
            <v>-769941900</v>
          </cell>
          <cell r="Q241">
            <v>-761007800</v>
          </cell>
          <cell r="R241">
            <v>-680211700</v>
          </cell>
          <cell r="S241">
            <v>-829875800</v>
          </cell>
          <cell r="T241">
            <v>-709504900</v>
          </cell>
          <cell r="U241">
            <v>-742713600</v>
          </cell>
          <cell r="V241">
            <v>-831242900</v>
          </cell>
          <cell r="W241">
            <v>-765569000</v>
          </cell>
          <cell r="X241">
            <v>-632524800</v>
          </cell>
        </row>
        <row r="242">
          <cell r="L242" t="str">
            <v>6-51401</v>
          </cell>
          <cell r="M242">
            <v>-253235000</v>
          </cell>
          <cell r="N242">
            <v>-277590000</v>
          </cell>
          <cell r="O242">
            <v>-280625000</v>
          </cell>
          <cell r="P242">
            <v>-267045000</v>
          </cell>
          <cell r="Q242">
            <v>-278905000</v>
          </cell>
          <cell r="R242">
            <v>-271805000</v>
          </cell>
          <cell r="S242">
            <v>-297160000</v>
          </cell>
          <cell r="T242">
            <v>-292150000</v>
          </cell>
          <cell r="U242">
            <v>-280870000</v>
          </cell>
          <cell r="V242">
            <v>-274425000</v>
          </cell>
          <cell r="W242">
            <v>-256390000</v>
          </cell>
          <cell r="X242">
            <v>-233680000</v>
          </cell>
        </row>
        <row r="243">
          <cell r="L243" t="str">
            <v>6-51501</v>
          </cell>
          <cell r="M243">
            <v>-198831000</v>
          </cell>
          <cell r="N243">
            <v>-208225000</v>
          </cell>
          <cell r="O243">
            <v>-192725000</v>
          </cell>
          <cell r="P243">
            <v>-188729000</v>
          </cell>
          <cell r="Q243">
            <v>-196766000</v>
          </cell>
          <cell r="R243">
            <v>-146853000</v>
          </cell>
          <cell r="S243">
            <v>-172610000</v>
          </cell>
          <cell r="T243">
            <v>-10147183000</v>
          </cell>
          <cell r="U243">
            <v>-693246000</v>
          </cell>
          <cell r="V243">
            <v>-8689981000</v>
          </cell>
          <cell r="W243">
            <v>-200411000</v>
          </cell>
          <cell r="X243">
            <v>-182896000</v>
          </cell>
        </row>
        <row r="244">
          <cell r="L244" t="str">
            <v>6-51601</v>
          </cell>
          <cell r="M244">
            <v>-2716000</v>
          </cell>
          <cell r="N244">
            <v>-3438000</v>
          </cell>
          <cell r="O244">
            <v>-3249000</v>
          </cell>
          <cell r="P244">
            <v>-3266000</v>
          </cell>
          <cell r="Q244">
            <v>-2355000</v>
          </cell>
          <cell r="R244">
            <v>-3627000</v>
          </cell>
          <cell r="S244">
            <v>-4332000</v>
          </cell>
          <cell r="T244">
            <v>-6154000</v>
          </cell>
          <cell r="U244">
            <v>-4899000</v>
          </cell>
          <cell r="V244">
            <v>-4538000</v>
          </cell>
          <cell r="W244">
            <v>-3988000</v>
          </cell>
          <cell r="X244">
            <v>-1805000</v>
          </cell>
        </row>
        <row r="245">
          <cell r="L245" t="str">
            <v>6-61110</v>
          </cell>
          <cell r="M245">
            <v>-218181800</v>
          </cell>
          <cell r="N245">
            <v>-464545400</v>
          </cell>
          <cell r="O245">
            <v>-225454600</v>
          </cell>
          <cell r="P245">
            <v>-398181800</v>
          </cell>
          <cell r="Q245">
            <v>-154545400</v>
          </cell>
          <cell r="R245">
            <v>-109090900</v>
          </cell>
          <cell r="S245">
            <v>-254545400</v>
          </cell>
          <cell r="T245">
            <v>-613636400</v>
          </cell>
          <cell r="U245">
            <v>-531818200</v>
          </cell>
          <cell r="V245">
            <v>-730909100</v>
          </cell>
          <cell r="W245">
            <v>-301818100</v>
          </cell>
          <cell r="X245">
            <v>-338181700</v>
          </cell>
        </row>
        <row r="246">
          <cell r="L246" t="str">
            <v>6-61210</v>
          </cell>
          <cell r="M246">
            <v>0</v>
          </cell>
          <cell r="N246">
            <v>-50000000</v>
          </cell>
          <cell r="O246">
            <v>-90909100</v>
          </cell>
          <cell r="P246">
            <v>-126818200</v>
          </cell>
          <cell r="Q246">
            <v>0</v>
          </cell>
          <cell r="R246">
            <v>-125000000</v>
          </cell>
          <cell r="S246">
            <v>-150000000</v>
          </cell>
          <cell r="T246">
            <v>-81818200</v>
          </cell>
          <cell r="U246">
            <v>-140909100</v>
          </cell>
          <cell r="V246">
            <v>-50000000</v>
          </cell>
          <cell r="W246">
            <v>0</v>
          </cell>
          <cell r="X246">
            <v>0</v>
          </cell>
        </row>
        <row r="247">
          <cell r="L247" t="str">
            <v>6-61220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-68181800</v>
          </cell>
          <cell r="U247">
            <v>0</v>
          </cell>
          <cell r="V247">
            <v>-68181800</v>
          </cell>
          <cell r="W247">
            <v>0</v>
          </cell>
          <cell r="X247">
            <v>0</v>
          </cell>
        </row>
        <row r="248">
          <cell r="L248" t="str">
            <v>6-61240</v>
          </cell>
          <cell r="M248">
            <v>0</v>
          </cell>
          <cell r="N248">
            <v>-92727300</v>
          </cell>
          <cell r="O248">
            <v>0</v>
          </cell>
          <cell r="P248">
            <v>-54545500</v>
          </cell>
          <cell r="Q248">
            <v>-38181800</v>
          </cell>
          <cell r="R248">
            <v>0</v>
          </cell>
          <cell r="S248">
            <v>-54545500</v>
          </cell>
          <cell r="T248">
            <v>0</v>
          </cell>
          <cell r="U248">
            <v>-122727300</v>
          </cell>
          <cell r="V248">
            <v>0</v>
          </cell>
          <cell r="W248">
            <v>-54545500</v>
          </cell>
          <cell r="X248">
            <v>0</v>
          </cell>
        </row>
        <row r="249">
          <cell r="L249" t="str">
            <v>6-61250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-68181800</v>
          </cell>
          <cell r="U249">
            <v>0</v>
          </cell>
          <cell r="V249">
            <v>-36363600</v>
          </cell>
          <cell r="W249">
            <v>0</v>
          </cell>
          <cell r="X249">
            <v>0</v>
          </cell>
        </row>
        <row r="250">
          <cell r="L250" t="str">
            <v>6-61260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-27272700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</row>
        <row r="251">
          <cell r="L251" t="str">
            <v>6-61270</v>
          </cell>
          <cell r="M251">
            <v>-19090900</v>
          </cell>
          <cell r="N251">
            <v>-23181800</v>
          </cell>
          <cell r="O251">
            <v>-19090900</v>
          </cell>
          <cell r="P251">
            <v>-19090900</v>
          </cell>
          <cell r="Q251">
            <v>-6818200</v>
          </cell>
          <cell r="R251">
            <v>-2727300</v>
          </cell>
          <cell r="S251">
            <v>-21818100</v>
          </cell>
          <cell r="T251">
            <v>-21818100</v>
          </cell>
          <cell r="U251">
            <v>-16363600</v>
          </cell>
          <cell r="V251">
            <v>-30000000</v>
          </cell>
          <cell r="W251">
            <v>-30000000</v>
          </cell>
          <cell r="X251">
            <v>-19090900</v>
          </cell>
        </row>
        <row r="252">
          <cell r="L252" t="str">
            <v>6-61310</v>
          </cell>
          <cell r="M252">
            <v>0</v>
          </cell>
          <cell r="N252">
            <v>-81818200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-81818200</v>
          </cell>
          <cell r="T252">
            <v>0</v>
          </cell>
          <cell r="U252">
            <v>-81818200</v>
          </cell>
          <cell r="V252">
            <v>-50000000</v>
          </cell>
          <cell r="W252">
            <v>0</v>
          </cell>
          <cell r="X252">
            <v>0</v>
          </cell>
        </row>
        <row r="253">
          <cell r="L253" t="str">
            <v>6-61320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-54545500</v>
          </cell>
          <cell r="S253">
            <v>0</v>
          </cell>
          <cell r="T253">
            <v>0</v>
          </cell>
          <cell r="U253">
            <v>-143181800</v>
          </cell>
          <cell r="V253">
            <v>-61363600</v>
          </cell>
          <cell r="W253">
            <v>0</v>
          </cell>
          <cell r="X253">
            <v>0</v>
          </cell>
        </row>
        <row r="254">
          <cell r="L254" t="str">
            <v>6-61410</v>
          </cell>
          <cell r="M254">
            <v>-95454500</v>
          </cell>
          <cell r="N254">
            <v>-95454500</v>
          </cell>
          <cell r="O254">
            <v>-131818100</v>
          </cell>
          <cell r="P254">
            <v>-95454500</v>
          </cell>
          <cell r="Q254">
            <v>-81818100</v>
          </cell>
          <cell r="R254">
            <v>0</v>
          </cell>
          <cell r="S254">
            <v>-160909000</v>
          </cell>
          <cell r="T254">
            <v>-135454500</v>
          </cell>
          <cell r="U254">
            <v>-95454500</v>
          </cell>
          <cell r="V254">
            <v>-95454500</v>
          </cell>
          <cell r="W254">
            <v>-146363600</v>
          </cell>
          <cell r="X254">
            <v>0</v>
          </cell>
        </row>
        <row r="255">
          <cell r="L255" t="str">
            <v>6-61420</v>
          </cell>
          <cell r="M255">
            <v>0</v>
          </cell>
          <cell r="N255">
            <v>-47727300</v>
          </cell>
          <cell r="O255">
            <v>0</v>
          </cell>
          <cell r="P255">
            <v>-15909100</v>
          </cell>
          <cell r="Q255">
            <v>-72727300</v>
          </cell>
          <cell r="R255">
            <v>0</v>
          </cell>
          <cell r="S255">
            <v>-72727300</v>
          </cell>
          <cell r="T255">
            <v>-31818200</v>
          </cell>
          <cell r="U255">
            <v>0</v>
          </cell>
          <cell r="V255">
            <v>-22272700</v>
          </cell>
          <cell r="W255">
            <v>-61818100</v>
          </cell>
          <cell r="X255">
            <v>0</v>
          </cell>
        </row>
        <row r="256">
          <cell r="L256" t="str">
            <v>6-61510</v>
          </cell>
          <cell r="M256">
            <v>-13636400</v>
          </cell>
          <cell r="N256">
            <v>-113181800</v>
          </cell>
          <cell r="O256">
            <v>-60000000</v>
          </cell>
          <cell r="P256">
            <v>-49772700</v>
          </cell>
          <cell r="Q256">
            <v>-36818200</v>
          </cell>
          <cell r="R256">
            <v>-12272700</v>
          </cell>
          <cell r="S256">
            <v>-61363600</v>
          </cell>
          <cell r="T256">
            <v>-68181800</v>
          </cell>
          <cell r="U256">
            <v>-28636400</v>
          </cell>
          <cell r="V256">
            <v>-64091000</v>
          </cell>
          <cell r="W256">
            <v>-50454600</v>
          </cell>
          <cell r="X256">
            <v>-15000000</v>
          </cell>
        </row>
        <row r="257">
          <cell r="L257" t="str">
            <v>Grand Total</v>
          </cell>
          <cell r="M257">
            <v>-20917232200</v>
          </cell>
          <cell r="N257">
            <v>-15977066200</v>
          </cell>
          <cell r="O257">
            <v>-24628371400</v>
          </cell>
          <cell r="P257">
            <v>-30918419600</v>
          </cell>
          <cell r="Q257">
            <v>-35732077100</v>
          </cell>
          <cell r="R257">
            <v>-24398226100</v>
          </cell>
          <cell r="S257">
            <v>-34026022300</v>
          </cell>
          <cell r="T257">
            <v>-35809560400</v>
          </cell>
          <cell r="U257">
            <v>-34614721800</v>
          </cell>
          <cell r="V257">
            <v>-35109462100</v>
          </cell>
          <cell r="W257">
            <v>-30122517500</v>
          </cell>
          <cell r="X257">
            <v>-31819264000</v>
          </cell>
        </row>
      </sheetData>
      <sheetData sheetId="1">
        <row r="7">
          <cell r="L7" t="str">
            <v>Account</v>
          </cell>
        </row>
      </sheetData>
      <sheetData sheetId="2"/>
      <sheetData sheetId="3"/>
      <sheetData sheetId="4">
        <row r="8">
          <cell r="B8" t="str">
            <v>Account</v>
          </cell>
        </row>
      </sheetData>
      <sheetData sheetId="5">
        <row r="7">
          <cell r="L7" t="str">
            <v>Account</v>
          </cell>
        </row>
      </sheetData>
      <sheetData sheetId="6">
        <row r="7">
          <cell r="L7" t="str">
            <v>Account</v>
          </cell>
        </row>
      </sheetData>
      <sheetData sheetId="7">
        <row r="8">
          <cell r="B8" t="str">
            <v>Account</v>
          </cell>
        </row>
      </sheetData>
      <sheetData sheetId="8">
        <row r="8">
          <cell r="B8" t="str">
            <v>Account</v>
          </cell>
        </row>
      </sheetData>
      <sheetData sheetId="9">
        <row r="8">
          <cell r="B8" t="str">
            <v>Account</v>
          </cell>
        </row>
      </sheetData>
      <sheetData sheetId="10">
        <row r="8">
          <cell r="B8" t="str">
            <v>Account</v>
          </cell>
        </row>
      </sheetData>
      <sheetData sheetId="11">
        <row r="8">
          <cell r="B8" t="str">
            <v>Account</v>
          </cell>
        </row>
      </sheetData>
      <sheetData sheetId="12">
        <row r="8">
          <cell r="B8" t="str">
            <v>Account</v>
          </cell>
        </row>
      </sheetData>
      <sheetData sheetId="13">
        <row r="8">
          <cell r="B8" t="str">
            <v>Account</v>
          </cell>
        </row>
      </sheetData>
      <sheetData sheetId="14">
        <row r="8">
          <cell r="B8" t="str">
            <v>Account</v>
          </cell>
        </row>
      </sheetData>
      <sheetData sheetId="15">
        <row r="8">
          <cell r="B8" t="str">
            <v>Account</v>
          </cell>
        </row>
      </sheetData>
      <sheetData sheetId="16">
        <row r="8">
          <cell r="B8" t="str">
            <v>Account</v>
          </cell>
        </row>
      </sheetData>
      <sheetData sheetId="17">
        <row r="8">
          <cell r="B8" t="str">
            <v>Account</v>
          </cell>
        </row>
      </sheetData>
      <sheetData sheetId="18">
        <row r="8">
          <cell r="B8" t="str">
            <v>Account</v>
          </cell>
        </row>
      </sheetData>
      <sheetData sheetId="19">
        <row r="9">
          <cell r="C9">
            <v>60000</v>
          </cell>
        </row>
      </sheetData>
      <sheetData sheetId="20">
        <row r="7">
          <cell r="J7" t="str">
            <v>Account</v>
          </cell>
        </row>
      </sheetData>
      <sheetData sheetId="21">
        <row r="7">
          <cell r="J7" t="str">
            <v>Account</v>
          </cell>
        </row>
      </sheetData>
      <sheetData sheetId="22">
        <row r="7">
          <cell r="J7" t="str">
            <v>Account</v>
          </cell>
        </row>
      </sheetData>
      <sheetData sheetId="23">
        <row r="7">
          <cell r="J7" t="str">
            <v>Account</v>
          </cell>
        </row>
      </sheetData>
      <sheetData sheetId="24">
        <row r="7">
          <cell r="J7" t="str">
            <v>Account</v>
          </cell>
        </row>
      </sheetData>
      <sheetData sheetId="25">
        <row r="7">
          <cell r="K7" t="str">
            <v>Account</v>
          </cell>
        </row>
      </sheetData>
      <sheetData sheetId="26">
        <row r="7">
          <cell r="J7" t="str">
            <v>Account</v>
          </cell>
        </row>
      </sheetData>
      <sheetData sheetId="27">
        <row r="7">
          <cell r="J7" t="str">
            <v>Account</v>
          </cell>
        </row>
      </sheetData>
      <sheetData sheetId="28">
        <row r="7">
          <cell r="J7" t="str">
            <v>Account</v>
          </cell>
        </row>
      </sheetData>
      <sheetData sheetId="29">
        <row r="7">
          <cell r="J7" t="str">
            <v>Account</v>
          </cell>
        </row>
      </sheetData>
      <sheetData sheetId="30">
        <row r="7">
          <cell r="K7" t="str">
            <v>Account</v>
          </cell>
        </row>
      </sheetData>
      <sheetData sheetId="31">
        <row r="7">
          <cell r="K7" t="str">
            <v>Account</v>
          </cell>
        </row>
      </sheetData>
      <sheetData sheetId="32">
        <row r="7">
          <cell r="K7" t="str">
            <v>Account</v>
          </cell>
        </row>
      </sheetData>
      <sheetData sheetId="33">
        <row r="7">
          <cell r="K7" t="str">
            <v>Account</v>
          </cell>
        </row>
      </sheetData>
      <sheetData sheetId="34">
        <row r="7">
          <cell r="K7" t="str">
            <v>Account</v>
          </cell>
        </row>
      </sheetData>
      <sheetData sheetId="35">
        <row r="7">
          <cell r="L7" t="str">
            <v>Account</v>
          </cell>
        </row>
      </sheetData>
      <sheetData sheetId="36">
        <row r="7">
          <cell r="L7" t="str">
            <v>Account</v>
          </cell>
        </row>
      </sheetData>
      <sheetData sheetId="37">
        <row r="7">
          <cell r="K7" t="str">
            <v>Account</v>
          </cell>
        </row>
      </sheetData>
      <sheetData sheetId="38">
        <row r="7">
          <cell r="K7" t="str">
            <v>Account</v>
          </cell>
        </row>
      </sheetData>
      <sheetData sheetId="39">
        <row r="9">
          <cell r="C9">
            <v>60000</v>
          </cell>
        </row>
      </sheetData>
      <sheetData sheetId="40">
        <row r="7">
          <cell r="L7" t="str">
            <v>Account</v>
          </cell>
        </row>
      </sheetData>
      <sheetData sheetId="41">
        <row r="7">
          <cell r="L7" t="str">
            <v>Account</v>
          </cell>
        </row>
      </sheetData>
      <sheetData sheetId="42">
        <row r="27">
          <cell r="AW27">
            <v>11079.924500000003</v>
          </cell>
        </row>
      </sheetData>
      <sheetData sheetId="43"/>
      <sheetData sheetId="44">
        <row r="16">
          <cell r="E16">
            <v>7168124.7000000002</v>
          </cell>
        </row>
      </sheetData>
      <sheetData sheetId="45">
        <row r="12">
          <cell r="P12">
            <v>8082003.9999999991</v>
          </cell>
        </row>
      </sheetData>
      <sheetData sheetId="46">
        <row r="7">
          <cell r="M7" t="str">
            <v>Account</v>
          </cell>
        </row>
      </sheetData>
      <sheetData sheetId="47">
        <row r="27">
          <cell r="AW27">
            <v>11079.924500000003</v>
          </cell>
        </row>
      </sheetData>
      <sheetData sheetId="48">
        <row r="7">
          <cell r="L7" t="str">
            <v>Account</v>
          </cell>
        </row>
      </sheetData>
      <sheetData sheetId="49">
        <row r="7">
          <cell r="L7" t="str">
            <v>Account</v>
          </cell>
        </row>
      </sheetData>
      <sheetData sheetId="50">
        <row r="7">
          <cell r="M7" t="str">
            <v>Account</v>
          </cell>
        </row>
      </sheetData>
      <sheetData sheetId="51">
        <row r="9">
          <cell r="C9">
            <v>60000</v>
          </cell>
        </row>
      </sheetData>
      <sheetData sheetId="52">
        <row r="9">
          <cell r="C9">
            <v>60000</v>
          </cell>
          <cell r="D9" t="str">
            <v>Operating Revenue - Nett</v>
          </cell>
          <cell r="F9">
            <v>124560409477</v>
          </cell>
          <cell r="G9">
            <v>106362278793</v>
          </cell>
          <cell r="H9">
            <v>111484638054</v>
          </cell>
          <cell r="I9">
            <v>116989705821</v>
          </cell>
          <cell r="J9">
            <v>120449316890</v>
          </cell>
          <cell r="K9">
            <v>109166076680</v>
          </cell>
          <cell r="L9">
            <v>136806045483</v>
          </cell>
          <cell r="M9">
            <v>153873212997</v>
          </cell>
          <cell r="N9">
            <v>133097373222</v>
          </cell>
          <cell r="O9">
            <v>153846997737</v>
          </cell>
          <cell r="P9">
            <v>138457759648</v>
          </cell>
          <cell r="Q9">
            <v>0</v>
          </cell>
        </row>
        <row r="11">
          <cell r="C11">
            <v>61000</v>
          </cell>
          <cell r="D11" t="str">
            <v xml:space="preserve">Operating Revenue - Gross </v>
          </cell>
          <cell r="F11">
            <v>125794804661</v>
          </cell>
          <cell r="G11">
            <v>107649094589</v>
          </cell>
          <cell r="H11">
            <v>113289855065</v>
          </cell>
          <cell r="I11">
            <v>118329664068</v>
          </cell>
          <cell r="J11">
            <v>121997661341</v>
          </cell>
          <cell r="K11">
            <v>110379933028</v>
          </cell>
          <cell r="L11">
            <v>138459627873</v>
          </cell>
          <cell r="M11">
            <v>156157231743</v>
          </cell>
          <cell r="N11">
            <v>134666715693</v>
          </cell>
          <cell r="O11">
            <v>155494179542</v>
          </cell>
          <cell r="P11">
            <v>139305290305</v>
          </cell>
          <cell r="Q11">
            <v>0</v>
          </cell>
        </row>
        <row r="12">
          <cell r="P12">
            <v>8082003.9999999991</v>
          </cell>
        </row>
        <row r="13">
          <cell r="C13">
            <v>61100</v>
          </cell>
          <cell r="D13" t="str">
            <v>OR - Ground Handling Premier</v>
          </cell>
          <cell r="F13">
            <v>28631261707</v>
          </cell>
          <cell r="G13">
            <v>27391186692</v>
          </cell>
          <cell r="H13">
            <v>29668644429</v>
          </cell>
          <cell r="I13">
            <v>30287169399</v>
          </cell>
          <cell r="J13">
            <v>29048910684</v>
          </cell>
          <cell r="K13">
            <v>30003513884</v>
          </cell>
          <cell r="L13">
            <v>33033256894</v>
          </cell>
          <cell r="M13">
            <v>34571937523</v>
          </cell>
          <cell r="N13">
            <v>33158545818</v>
          </cell>
          <cell r="O13">
            <v>33091803316</v>
          </cell>
          <cell r="P13">
            <v>30643583347</v>
          </cell>
          <cell r="Q13">
            <v>0</v>
          </cell>
        </row>
        <row r="15">
          <cell r="C15" t="str">
            <v>6-10000</v>
          </cell>
          <cell r="D15" t="str">
            <v>Ground Handling Services Premier</v>
          </cell>
          <cell r="F15">
            <v>28631261707</v>
          </cell>
          <cell r="G15">
            <v>27391186692</v>
          </cell>
          <cell r="H15">
            <v>29668644429</v>
          </cell>
          <cell r="I15">
            <v>30287169399</v>
          </cell>
          <cell r="J15">
            <v>29048910684</v>
          </cell>
          <cell r="K15">
            <v>30003513884</v>
          </cell>
          <cell r="L15">
            <v>33033256894</v>
          </cell>
          <cell r="M15">
            <v>34571937523</v>
          </cell>
          <cell r="N15">
            <v>33158545818</v>
          </cell>
          <cell r="O15">
            <v>33091803316</v>
          </cell>
          <cell r="P15">
            <v>30643583347</v>
          </cell>
          <cell r="Q15">
            <v>0</v>
          </cell>
        </row>
        <row r="17">
          <cell r="C17" t="str">
            <v>6-11000</v>
          </cell>
          <cell r="D17" t="str">
            <v>Ground Handling Premier</v>
          </cell>
          <cell r="F17">
            <v>25527261689</v>
          </cell>
          <cell r="G17">
            <v>24343209242</v>
          </cell>
          <cell r="H17">
            <v>27355040785</v>
          </cell>
          <cell r="I17">
            <v>26606253303</v>
          </cell>
          <cell r="J17">
            <v>26938465853</v>
          </cell>
          <cell r="K17">
            <v>26592695717</v>
          </cell>
          <cell r="L17">
            <v>29655462295</v>
          </cell>
          <cell r="M17">
            <v>31172515056</v>
          </cell>
          <cell r="N17">
            <v>29343795141</v>
          </cell>
          <cell r="O17">
            <v>29793268389</v>
          </cell>
          <cell r="P17">
            <v>27497367705</v>
          </cell>
          <cell r="Q17">
            <v>0</v>
          </cell>
        </row>
        <row r="19">
          <cell r="C19" t="str">
            <v>6-11100</v>
          </cell>
          <cell r="D19" t="str">
            <v>Ground Handling Premier</v>
          </cell>
          <cell r="F19">
            <v>23676604920</v>
          </cell>
          <cell r="G19">
            <v>22498236001</v>
          </cell>
          <cell r="H19">
            <v>25458643652</v>
          </cell>
          <cell r="I19">
            <v>25146615736</v>
          </cell>
          <cell r="J19">
            <v>25071596929</v>
          </cell>
          <cell r="K19">
            <v>24855117317</v>
          </cell>
          <cell r="L19">
            <v>26885684107</v>
          </cell>
          <cell r="M19">
            <v>28680415010</v>
          </cell>
          <cell r="N19">
            <v>27255559389</v>
          </cell>
          <cell r="O19">
            <v>27547437033</v>
          </cell>
          <cell r="P19">
            <v>25522853085</v>
          </cell>
          <cell r="Q19">
            <v>0</v>
          </cell>
        </row>
        <row r="21">
          <cell r="C21" t="str">
            <v>6-11110</v>
          </cell>
          <cell r="D21" t="str">
            <v>Ground Handling Full Premier</v>
          </cell>
          <cell r="F21">
            <v>22079772648</v>
          </cell>
          <cell r="G21">
            <v>21161695354</v>
          </cell>
          <cell r="H21">
            <v>23207842023</v>
          </cell>
          <cell r="I21">
            <v>22768480947</v>
          </cell>
          <cell r="J21">
            <v>23455470990</v>
          </cell>
          <cell r="K21">
            <v>22951311175</v>
          </cell>
          <cell r="L21">
            <v>24019379899</v>
          </cell>
          <cell r="M21">
            <v>26000562120</v>
          </cell>
          <cell r="N21">
            <v>24758331123</v>
          </cell>
          <cell r="O21">
            <v>25005675669</v>
          </cell>
          <cell r="P21">
            <v>23270572663</v>
          </cell>
          <cell r="Q21">
            <v>0</v>
          </cell>
        </row>
        <row r="22">
          <cell r="C22" t="str">
            <v>6-11111</v>
          </cell>
          <cell r="D22" t="str">
            <v>GHFP - International</v>
          </cell>
          <cell r="F22">
            <v>21282571948</v>
          </cell>
          <cell r="G22">
            <v>20642005051</v>
          </cell>
          <cell r="H22">
            <v>22617861923</v>
          </cell>
          <cell r="I22">
            <v>22410259547</v>
          </cell>
          <cell r="J22">
            <v>22956207050</v>
          </cell>
          <cell r="K22">
            <v>22220145388</v>
          </cell>
          <cell r="L22">
            <v>23458540662</v>
          </cell>
          <cell r="M22">
            <v>25555019883</v>
          </cell>
          <cell r="N22">
            <v>24445270372</v>
          </cell>
          <cell r="O22">
            <v>24112770742</v>
          </cell>
          <cell r="P22">
            <v>22977839564</v>
          </cell>
          <cell r="Q22">
            <v>0</v>
          </cell>
        </row>
        <row r="23">
          <cell r="C23" t="str">
            <v>6-11112</v>
          </cell>
          <cell r="D23" t="str">
            <v>GHFP - Domestic - Sbjct to VAT</v>
          </cell>
          <cell r="F23">
            <v>532696000</v>
          </cell>
          <cell r="G23">
            <v>317409150</v>
          </cell>
          <cell r="H23">
            <v>452213380</v>
          </cell>
          <cell r="I23">
            <v>341670200</v>
          </cell>
          <cell r="J23">
            <v>382833500</v>
          </cell>
          <cell r="K23">
            <v>517732900</v>
          </cell>
          <cell r="L23">
            <v>424246600</v>
          </cell>
          <cell r="M23">
            <v>348491200</v>
          </cell>
          <cell r="N23">
            <v>281257600</v>
          </cell>
          <cell r="O23">
            <v>358797100</v>
          </cell>
          <cell r="P23">
            <v>272276800</v>
          </cell>
          <cell r="Q23">
            <v>0</v>
          </cell>
        </row>
        <row r="24">
          <cell r="C24" t="str">
            <v>6-11113</v>
          </cell>
          <cell r="D24" t="str">
            <v>GHFP - Charter Flight International</v>
          </cell>
          <cell r="F24">
            <v>250104700</v>
          </cell>
          <cell r="G24">
            <v>123205973</v>
          </cell>
          <cell r="H24">
            <v>69471400</v>
          </cell>
          <cell r="I24">
            <v>0</v>
          </cell>
          <cell r="J24">
            <v>81430440</v>
          </cell>
          <cell r="K24">
            <v>196493687</v>
          </cell>
          <cell r="L24">
            <v>101101437</v>
          </cell>
          <cell r="M24">
            <v>102551037</v>
          </cell>
          <cell r="N24">
            <v>31803151</v>
          </cell>
          <cell r="O24">
            <v>503057827</v>
          </cell>
          <cell r="P24">
            <v>19331299</v>
          </cell>
          <cell r="Q24">
            <v>0</v>
          </cell>
        </row>
        <row r="25">
          <cell r="C25" t="str">
            <v>6-11114</v>
          </cell>
          <cell r="D25" t="str">
            <v>GHFP - Charter Flight Domestic - Sbjct to VAT</v>
          </cell>
          <cell r="F25">
            <v>14400000</v>
          </cell>
          <cell r="G25">
            <v>79075180</v>
          </cell>
          <cell r="H25">
            <v>68295320</v>
          </cell>
          <cell r="I25">
            <v>16551200</v>
          </cell>
          <cell r="J25">
            <v>35000000</v>
          </cell>
          <cell r="K25">
            <v>16939200</v>
          </cell>
          <cell r="L25">
            <v>35491200</v>
          </cell>
          <cell r="M25">
            <v>-5500000</v>
          </cell>
          <cell r="N25">
            <v>0</v>
          </cell>
          <cell r="O25">
            <v>31050000</v>
          </cell>
          <cell r="P25">
            <v>1125000</v>
          </cell>
          <cell r="Q25">
            <v>0</v>
          </cell>
        </row>
        <row r="27">
          <cell r="C27" t="str">
            <v>6-11120</v>
          </cell>
          <cell r="D27" t="str">
            <v>Ground Handling Terminal Premier</v>
          </cell>
          <cell r="F27">
            <v>156174328</v>
          </cell>
          <cell r="G27">
            <v>129741568</v>
          </cell>
          <cell r="H27">
            <v>133915992</v>
          </cell>
          <cell r="I27">
            <v>139306512</v>
          </cell>
          <cell r="J27">
            <v>137878576</v>
          </cell>
          <cell r="K27">
            <v>179484464</v>
          </cell>
          <cell r="L27">
            <v>229420256</v>
          </cell>
          <cell r="M27">
            <v>195056996</v>
          </cell>
          <cell r="N27">
            <v>203280768</v>
          </cell>
          <cell r="O27">
            <v>219720728</v>
          </cell>
          <cell r="P27">
            <v>62987872</v>
          </cell>
          <cell r="Q27">
            <v>0</v>
          </cell>
        </row>
        <row r="28">
          <cell r="C28" t="str">
            <v>6-11121</v>
          </cell>
          <cell r="D28" t="str">
            <v>GHTP - International</v>
          </cell>
          <cell r="F28">
            <v>156174328</v>
          </cell>
          <cell r="G28">
            <v>129741568</v>
          </cell>
          <cell r="H28">
            <v>133915992</v>
          </cell>
          <cell r="I28">
            <v>139306512</v>
          </cell>
          <cell r="J28">
            <v>137878576</v>
          </cell>
          <cell r="K28">
            <v>179484464</v>
          </cell>
          <cell r="L28">
            <v>229420256</v>
          </cell>
          <cell r="M28">
            <v>195056996</v>
          </cell>
          <cell r="N28">
            <v>203280768</v>
          </cell>
          <cell r="O28">
            <v>219720728</v>
          </cell>
          <cell r="P28">
            <v>62987872</v>
          </cell>
          <cell r="Q28">
            <v>0</v>
          </cell>
        </row>
        <row r="29">
          <cell r="C29" t="str">
            <v>6-11122</v>
          </cell>
          <cell r="D29" t="str">
            <v>GHTP - Domestic - Sbjct to VAT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C30" t="str">
            <v>6-11123</v>
          </cell>
          <cell r="D30" t="str">
            <v>GHTP - Charter Flight International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C31" t="str">
            <v>6-11124</v>
          </cell>
          <cell r="D31" t="str">
            <v>GHTP - Charter Flight Domestic - Sbjct to VAT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3">
          <cell r="C33" t="str">
            <v>6-11130</v>
          </cell>
          <cell r="D33" t="str">
            <v>Ground Handling Ramp Premier</v>
          </cell>
          <cell r="F33">
            <v>446820988</v>
          </cell>
          <cell r="G33">
            <v>415083008</v>
          </cell>
          <cell r="H33">
            <v>413766367</v>
          </cell>
          <cell r="I33">
            <v>560222762</v>
          </cell>
          <cell r="J33">
            <v>351835290</v>
          </cell>
          <cell r="K33">
            <v>529345496</v>
          </cell>
          <cell r="L33">
            <v>918241536</v>
          </cell>
          <cell r="M33">
            <v>909684894</v>
          </cell>
          <cell r="N33">
            <v>611822716</v>
          </cell>
          <cell r="O33">
            <v>621005090</v>
          </cell>
          <cell r="P33">
            <v>848185380</v>
          </cell>
          <cell r="Q33">
            <v>0</v>
          </cell>
        </row>
        <row r="34">
          <cell r="C34" t="str">
            <v>6-11131</v>
          </cell>
          <cell r="D34" t="str">
            <v>GHRP - International</v>
          </cell>
          <cell r="F34">
            <v>446820988</v>
          </cell>
          <cell r="G34">
            <v>352016128</v>
          </cell>
          <cell r="H34">
            <v>396521332</v>
          </cell>
          <cell r="I34">
            <v>388974552</v>
          </cell>
          <cell r="J34">
            <v>365883296</v>
          </cell>
          <cell r="K34">
            <v>494450744</v>
          </cell>
          <cell r="L34">
            <v>844861376</v>
          </cell>
          <cell r="M34">
            <v>853596166</v>
          </cell>
          <cell r="N34">
            <v>557075728</v>
          </cell>
          <cell r="O34">
            <v>567206588</v>
          </cell>
          <cell r="P34">
            <v>848185380</v>
          </cell>
          <cell r="Q34">
            <v>0</v>
          </cell>
        </row>
        <row r="35">
          <cell r="C35" t="str">
            <v>6-11132</v>
          </cell>
          <cell r="D35" t="str">
            <v>GHRP - Domestic - Sbjct to VAT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C36" t="str">
            <v>6-11133</v>
          </cell>
          <cell r="D36" t="str">
            <v>GHRP - Charter Flight International</v>
          </cell>
          <cell r="F36">
            <v>0</v>
          </cell>
          <cell r="G36">
            <v>63066880</v>
          </cell>
          <cell r="H36">
            <v>17245035</v>
          </cell>
          <cell r="I36">
            <v>171248210</v>
          </cell>
          <cell r="J36">
            <v>-14048006</v>
          </cell>
          <cell r="K36">
            <v>34894752</v>
          </cell>
          <cell r="L36">
            <v>73380160</v>
          </cell>
          <cell r="M36">
            <v>56088728</v>
          </cell>
          <cell r="N36">
            <v>38527488</v>
          </cell>
          <cell r="O36">
            <v>44740902</v>
          </cell>
          <cell r="P36">
            <v>0</v>
          </cell>
          <cell r="Q36">
            <v>0</v>
          </cell>
        </row>
        <row r="37">
          <cell r="C37" t="str">
            <v>6-11134</v>
          </cell>
          <cell r="D37" t="str">
            <v>GHRP - Charter Flight Domestic - Sbjct to VAT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16219500</v>
          </cell>
          <cell r="O37">
            <v>9057600</v>
          </cell>
          <cell r="P37">
            <v>0</v>
          </cell>
          <cell r="Q37">
            <v>0</v>
          </cell>
        </row>
        <row r="39">
          <cell r="C39" t="str">
            <v>6-11150</v>
          </cell>
          <cell r="D39" t="str">
            <v>Ground Support Equipments Rental Premier</v>
          </cell>
          <cell r="F39">
            <v>993836956</v>
          </cell>
          <cell r="G39">
            <v>791716071</v>
          </cell>
          <cell r="H39">
            <v>1703119270</v>
          </cell>
          <cell r="I39">
            <v>1678605515</v>
          </cell>
          <cell r="J39">
            <v>1126412073</v>
          </cell>
          <cell r="K39">
            <v>1194976182</v>
          </cell>
          <cell r="L39">
            <v>1718642416</v>
          </cell>
          <cell r="M39">
            <v>1575111000</v>
          </cell>
          <cell r="N39">
            <v>1682124782</v>
          </cell>
          <cell r="O39">
            <v>1701035546</v>
          </cell>
          <cell r="P39">
            <v>1341107170</v>
          </cell>
          <cell r="Q39">
            <v>0</v>
          </cell>
        </row>
        <row r="40">
          <cell r="C40" t="str">
            <v>6-11160</v>
          </cell>
          <cell r="D40" t="str">
            <v>GSERP - International</v>
          </cell>
          <cell r="F40">
            <v>844451813</v>
          </cell>
          <cell r="G40">
            <v>644149270</v>
          </cell>
          <cell r="H40">
            <v>663981590</v>
          </cell>
          <cell r="I40">
            <v>1272619953</v>
          </cell>
          <cell r="J40">
            <v>660330729</v>
          </cell>
          <cell r="K40">
            <v>667803149</v>
          </cell>
          <cell r="L40">
            <v>1022481656</v>
          </cell>
          <cell r="M40">
            <v>1069138481</v>
          </cell>
          <cell r="N40">
            <v>726100766</v>
          </cell>
          <cell r="O40">
            <v>946837740</v>
          </cell>
          <cell r="P40">
            <v>1142493952</v>
          </cell>
          <cell r="Q40">
            <v>0</v>
          </cell>
        </row>
        <row r="41">
          <cell r="C41" t="str">
            <v>6-11170</v>
          </cell>
          <cell r="D41" t="str">
            <v>GSERP - Domestic  - Sbjct to VAT</v>
          </cell>
          <cell r="F41">
            <v>145115263</v>
          </cell>
          <cell r="G41">
            <v>139747081</v>
          </cell>
          <cell r="H41">
            <v>1035174100</v>
          </cell>
          <cell r="I41">
            <v>390769712</v>
          </cell>
          <cell r="J41">
            <v>447796404</v>
          </cell>
          <cell r="K41">
            <v>501120284</v>
          </cell>
          <cell r="L41">
            <v>636667700</v>
          </cell>
          <cell r="M41">
            <v>158790860</v>
          </cell>
          <cell r="N41">
            <v>932287336</v>
          </cell>
          <cell r="O41">
            <v>423786812</v>
          </cell>
          <cell r="P41">
            <v>186960760</v>
          </cell>
          <cell r="Q41">
            <v>0</v>
          </cell>
        </row>
        <row r="42">
          <cell r="C42" t="str">
            <v>6-11180</v>
          </cell>
          <cell r="D42" t="str">
            <v>GSERP - Charter Flight International</v>
          </cell>
          <cell r="F42">
            <v>750000</v>
          </cell>
          <cell r="G42">
            <v>0</v>
          </cell>
          <cell r="H42">
            <v>3963580</v>
          </cell>
          <cell r="I42">
            <v>15215850</v>
          </cell>
          <cell r="J42">
            <v>18284940</v>
          </cell>
          <cell r="K42">
            <v>25342676</v>
          </cell>
          <cell r="L42">
            <v>34400060</v>
          </cell>
          <cell r="M42">
            <v>302588219</v>
          </cell>
          <cell r="N42">
            <v>15412840</v>
          </cell>
          <cell r="O42">
            <v>326852844</v>
          </cell>
          <cell r="P42">
            <v>-4268842</v>
          </cell>
          <cell r="Q42">
            <v>0</v>
          </cell>
        </row>
        <row r="43">
          <cell r="C43" t="str">
            <v>6-11190</v>
          </cell>
          <cell r="D43" t="str">
            <v>GSERP - Charter Flight Domestic - Sbjct to VAT</v>
          </cell>
          <cell r="F43">
            <v>0</v>
          </cell>
          <cell r="G43">
            <v>7819720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15400000</v>
          </cell>
          <cell r="M43">
            <v>44593440</v>
          </cell>
          <cell r="N43">
            <v>0</v>
          </cell>
          <cell r="O43">
            <v>3558150</v>
          </cell>
          <cell r="P43">
            <v>15921300</v>
          </cell>
          <cell r="Q43">
            <v>0</v>
          </cell>
        </row>
        <row r="44">
          <cell r="C44" t="str">
            <v>6-11195</v>
          </cell>
          <cell r="D44" t="str">
            <v>GSERP - Non-Airline - Sbjct to VAT</v>
          </cell>
          <cell r="F44">
            <v>3519880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710073</v>
          </cell>
          <cell r="L44">
            <v>9693000</v>
          </cell>
          <cell r="M44">
            <v>0</v>
          </cell>
          <cell r="N44">
            <v>8323840</v>
          </cell>
          <cell r="O44">
            <v>0</v>
          </cell>
          <cell r="P44">
            <v>0</v>
          </cell>
          <cell r="Q44">
            <v>0</v>
          </cell>
        </row>
        <row r="46">
          <cell r="C46" t="str">
            <v>6-11200</v>
          </cell>
          <cell r="D46" t="str">
            <v>Ground Cargo Handling Service (BU/BD) Premier</v>
          </cell>
          <cell r="F46">
            <v>1850656769</v>
          </cell>
          <cell r="G46">
            <v>1844973241</v>
          </cell>
          <cell r="H46">
            <v>1896397133</v>
          </cell>
          <cell r="I46">
            <v>1459637567</v>
          </cell>
          <cell r="J46">
            <v>1866868924</v>
          </cell>
          <cell r="K46">
            <v>1737578400</v>
          </cell>
          <cell r="L46">
            <v>2769778188</v>
          </cell>
          <cell r="M46">
            <v>2492100046</v>
          </cell>
          <cell r="N46">
            <v>2088235752</v>
          </cell>
          <cell r="O46">
            <v>2245831356</v>
          </cell>
          <cell r="P46">
            <v>1974514620</v>
          </cell>
          <cell r="Q46">
            <v>0</v>
          </cell>
        </row>
        <row r="47">
          <cell r="C47" t="str">
            <v>6-11210</v>
          </cell>
          <cell r="D47" t="str">
            <v>BU/BD - International</v>
          </cell>
          <cell r="F47">
            <v>1535378613</v>
          </cell>
          <cell r="G47">
            <v>1503887171</v>
          </cell>
          <cell r="H47">
            <v>1676912443</v>
          </cell>
          <cell r="I47">
            <v>1040049791</v>
          </cell>
          <cell r="J47">
            <v>1681054808</v>
          </cell>
          <cell r="K47">
            <v>1475796281</v>
          </cell>
          <cell r="L47">
            <v>2580578422</v>
          </cell>
          <cell r="M47">
            <v>1956463988</v>
          </cell>
          <cell r="N47">
            <v>1815916354</v>
          </cell>
          <cell r="O47">
            <v>1745562551</v>
          </cell>
          <cell r="P47">
            <v>1843934888</v>
          </cell>
          <cell r="Q47">
            <v>0</v>
          </cell>
        </row>
        <row r="48">
          <cell r="C48" t="str">
            <v>6-11220</v>
          </cell>
          <cell r="D48" t="str">
            <v>BU/BD - Domestic - Sbjct to VAT</v>
          </cell>
          <cell r="F48">
            <v>267083258</v>
          </cell>
          <cell r="G48">
            <v>219301750</v>
          </cell>
          <cell r="H48">
            <v>198233872</v>
          </cell>
          <cell r="I48">
            <v>218429558</v>
          </cell>
          <cell r="J48">
            <v>179151178</v>
          </cell>
          <cell r="K48">
            <v>176045116</v>
          </cell>
          <cell r="L48">
            <v>870400</v>
          </cell>
          <cell r="M48">
            <v>413622578</v>
          </cell>
          <cell r="N48">
            <v>191127176</v>
          </cell>
          <cell r="O48">
            <v>394234424</v>
          </cell>
          <cell r="P48">
            <v>69818817</v>
          </cell>
          <cell r="Q48">
            <v>0</v>
          </cell>
        </row>
        <row r="49">
          <cell r="C49" t="str">
            <v>6-11230</v>
          </cell>
          <cell r="D49" t="str">
            <v>BU/BD - Charter Flight International</v>
          </cell>
          <cell r="F49">
            <v>46566898</v>
          </cell>
          <cell r="G49">
            <v>121784320</v>
          </cell>
          <cell r="H49">
            <v>21250818</v>
          </cell>
          <cell r="I49">
            <v>75476137</v>
          </cell>
          <cell r="J49">
            <v>6662938</v>
          </cell>
          <cell r="K49">
            <v>85737003</v>
          </cell>
          <cell r="L49">
            <v>188329366</v>
          </cell>
          <cell r="M49">
            <v>86267298</v>
          </cell>
          <cell r="N49">
            <v>81192222</v>
          </cell>
          <cell r="O49">
            <v>101469881</v>
          </cell>
          <cell r="P49">
            <v>60760915</v>
          </cell>
          <cell r="Q49">
            <v>0</v>
          </cell>
        </row>
        <row r="50">
          <cell r="C50" t="str">
            <v>6-11240</v>
          </cell>
          <cell r="D50" t="str">
            <v>BU/BD - Charter Flight Domestic - Sbjct to VAT</v>
          </cell>
          <cell r="F50">
            <v>1628000</v>
          </cell>
          <cell r="G50">
            <v>0</v>
          </cell>
          <cell r="H50">
            <v>0</v>
          </cell>
          <cell r="I50">
            <v>125682081</v>
          </cell>
          <cell r="J50">
            <v>0</v>
          </cell>
          <cell r="K50">
            <v>0</v>
          </cell>
          <cell r="L50">
            <v>0</v>
          </cell>
          <cell r="M50">
            <v>35746182</v>
          </cell>
          <cell r="N50">
            <v>0</v>
          </cell>
          <cell r="O50">
            <v>4564500</v>
          </cell>
          <cell r="P50">
            <v>0</v>
          </cell>
          <cell r="Q50">
            <v>0</v>
          </cell>
        </row>
        <row r="52">
          <cell r="C52" t="str">
            <v>6-12000</v>
          </cell>
          <cell r="D52" t="str">
            <v>Ancillary Service Premier</v>
          </cell>
          <cell r="F52">
            <v>3104000018</v>
          </cell>
          <cell r="G52">
            <v>3047977450</v>
          </cell>
          <cell r="H52">
            <v>2313603644</v>
          </cell>
          <cell r="I52">
            <v>3680916096</v>
          </cell>
          <cell r="J52">
            <v>2110444831</v>
          </cell>
          <cell r="K52">
            <v>3410818167</v>
          </cell>
          <cell r="L52">
            <v>3377794599</v>
          </cell>
          <cell r="M52">
            <v>3399422467</v>
          </cell>
          <cell r="N52">
            <v>3814750677</v>
          </cell>
          <cell r="O52">
            <v>3298534927</v>
          </cell>
          <cell r="P52">
            <v>3146215642</v>
          </cell>
          <cell r="Q52">
            <v>0</v>
          </cell>
        </row>
        <row r="54">
          <cell r="C54" t="str">
            <v>6-12100</v>
          </cell>
          <cell r="D54" t="str">
            <v>Passenger Service Charges Premier - Sbjct to VAT</v>
          </cell>
          <cell r="F54">
            <v>2849875</v>
          </cell>
          <cell r="G54">
            <v>68225375</v>
          </cell>
          <cell r="H54">
            <v>-62599187</v>
          </cell>
          <cell r="I54">
            <v>1808625</v>
          </cell>
          <cell r="J54">
            <v>4392813</v>
          </cell>
          <cell r="K54">
            <v>2217563</v>
          </cell>
          <cell r="L54">
            <v>5412688</v>
          </cell>
          <cell r="M54">
            <v>1820000</v>
          </cell>
          <cell r="N54">
            <v>196228600</v>
          </cell>
          <cell r="O54">
            <v>2144500</v>
          </cell>
          <cell r="P54">
            <v>1866188</v>
          </cell>
          <cell r="Q54">
            <v>0</v>
          </cell>
        </row>
        <row r="55">
          <cell r="C55" t="str">
            <v>6-12145</v>
          </cell>
          <cell r="D55" t="str">
            <v>PSC - Premier - Sbjct to VAT</v>
          </cell>
          <cell r="F55">
            <v>2849875</v>
          </cell>
          <cell r="G55">
            <v>68225375</v>
          </cell>
          <cell r="H55">
            <v>-62599187</v>
          </cell>
          <cell r="I55">
            <v>1808625</v>
          </cell>
          <cell r="J55">
            <v>4392813</v>
          </cell>
          <cell r="K55">
            <v>2217563</v>
          </cell>
          <cell r="L55">
            <v>5412688</v>
          </cell>
          <cell r="M55">
            <v>1820000</v>
          </cell>
          <cell r="N55">
            <v>196228600</v>
          </cell>
          <cell r="O55">
            <v>2144500</v>
          </cell>
          <cell r="P55">
            <v>1866188</v>
          </cell>
          <cell r="Q55">
            <v>0</v>
          </cell>
        </row>
        <row r="57">
          <cell r="C57" t="str">
            <v>6-12150</v>
          </cell>
          <cell r="D57" t="str">
            <v>Ticket Sales Commission Premier - Sbjct to VAT</v>
          </cell>
          <cell r="F57">
            <v>39669990</v>
          </cell>
          <cell r="G57">
            <v>48076525</v>
          </cell>
          <cell r="H57">
            <v>17423431</v>
          </cell>
          <cell r="I57">
            <v>35945924</v>
          </cell>
          <cell r="J57">
            <v>25586092</v>
          </cell>
          <cell r="K57">
            <v>100853893</v>
          </cell>
          <cell r="L57">
            <v>52828908</v>
          </cell>
          <cell r="M57">
            <v>61144565</v>
          </cell>
          <cell r="N57">
            <v>44585579</v>
          </cell>
          <cell r="O57">
            <v>52346149</v>
          </cell>
          <cell r="P57">
            <v>15365578</v>
          </cell>
          <cell r="Q57">
            <v>0</v>
          </cell>
        </row>
        <row r="58">
          <cell r="C58" t="str">
            <v>6-12160</v>
          </cell>
          <cell r="D58" t="str">
            <v>TSCP - International - Sbjct to VAT</v>
          </cell>
          <cell r="F58">
            <v>32347840</v>
          </cell>
          <cell r="G58">
            <v>42276125</v>
          </cell>
          <cell r="H58">
            <v>11574581</v>
          </cell>
          <cell r="I58">
            <v>29709824</v>
          </cell>
          <cell r="J58">
            <v>19578292</v>
          </cell>
          <cell r="K58">
            <v>92737193</v>
          </cell>
          <cell r="L58">
            <v>42843748</v>
          </cell>
          <cell r="M58">
            <v>54926390</v>
          </cell>
          <cell r="N58">
            <v>36781979</v>
          </cell>
          <cell r="O58">
            <v>48402155</v>
          </cell>
          <cell r="P58">
            <v>9186078</v>
          </cell>
          <cell r="Q58">
            <v>0</v>
          </cell>
        </row>
        <row r="59">
          <cell r="C59" t="str">
            <v>6-12170</v>
          </cell>
          <cell r="D59" t="str">
            <v>TSCP - Domestic - Sbjct to VAT</v>
          </cell>
          <cell r="F59">
            <v>7322150</v>
          </cell>
          <cell r="G59">
            <v>5800400</v>
          </cell>
          <cell r="H59">
            <v>5848850</v>
          </cell>
          <cell r="I59">
            <v>6236100</v>
          </cell>
          <cell r="J59">
            <v>6007800</v>
          </cell>
          <cell r="K59">
            <v>8116700</v>
          </cell>
          <cell r="L59">
            <v>9985160</v>
          </cell>
          <cell r="M59">
            <v>6218175</v>
          </cell>
          <cell r="N59">
            <v>7803600</v>
          </cell>
          <cell r="O59">
            <v>3943994</v>
          </cell>
          <cell r="P59">
            <v>6179500</v>
          </cell>
          <cell r="Q59">
            <v>0</v>
          </cell>
        </row>
        <row r="61">
          <cell r="C61" t="str">
            <v>6-12200</v>
          </cell>
          <cell r="D61" t="str">
            <v>Travel Related Services Premier - Sbjct to VAT</v>
          </cell>
          <cell r="F61">
            <v>0</v>
          </cell>
          <cell r="G61">
            <v>0</v>
          </cell>
          <cell r="H61">
            <v>523165104</v>
          </cell>
          <cell r="I61">
            <v>523165104</v>
          </cell>
          <cell r="J61">
            <v>0</v>
          </cell>
          <cell r="K61">
            <v>523165102</v>
          </cell>
          <cell r="L61">
            <v>261582554</v>
          </cell>
          <cell r="M61">
            <v>261582552</v>
          </cell>
          <cell r="N61">
            <v>261582552</v>
          </cell>
          <cell r="O61">
            <v>0</v>
          </cell>
          <cell r="P61">
            <v>523165104</v>
          </cell>
          <cell r="Q61">
            <v>0</v>
          </cell>
        </row>
        <row r="62">
          <cell r="C62" t="str">
            <v>6-12245</v>
          </cell>
          <cell r="D62" t="str">
            <v>TRSP - Domestic - Sbjct to VAT</v>
          </cell>
          <cell r="F62">
            <v>0</v>
          </cell>
          <cell r="G62">
            <v>0</v>
          </cell>
          <cell r="H62">
            <v>523165104</v>
          </cell>
          <cell r="I62">
            <v>523165104</v>
          </cell>
          <cell r="J62">
            <v>0</v>
          </cell>
          <cell r="K62">
            <v>523165102</v>
          </cell>
          <cell r="L62">
            <v>261582554</v>
          </cell>
          <cell r="M62">
            <v>261582552</v>
          </cell>
          <cell r="N62">
            <v>261582552</v>
          </cell>
          <cell r="O62">
            <v>0</v>
          </cell>
          <cell r="P62">
            <v>523165104</v>
          </cell>
          <cell r="Q62">
            <v>0</v>
          </cell>
        </row>
        <row r="64">
          <cell r="C64" t="str">
            <v>6-12250</v>
          </cell>
          <cell r="D64" t="str">
            <v xml:space="preserve">Security/Staff Request Premier </v>
          </cell>
          <cell r="F64">
            <v>1438971915</v>
          </cell>
          <cell r="G64">
            <v>1357738656</v>
          </cell>
          <cell r="H64">
            <v>456025212</v>
          </cell>
          <cell r="I64">
            <v>1091932302</v>
          </cell>
          <cell r="J64">
            <v>810690038</v>
          </cell>
          <cell r="K64">
            <v>923507368</v>
          </cell>
          <cell r="L64">
            <v>1220574102</v>
          </cell>
          <cell r="M64">
            <v>1412450050</v>
          </cell>
          <cell r="N64">
            <v>1224007886</v>
          </cell>
          <cell r="O64">
            <v>1169866462</v>
          </cell>
          <cell r="P64">
            <v>1319646812</v>
          </cell>
          <cell r="Q64">
            <v>0</v>
          </cell>
        </row>
        <row r="65">
          <cell r="C65" t="str">
            <v>6-12260</v>
          </cell>
          <cell r="D65" t="str">
            <v>SRP - International - Premier</v>
          </cell>
          <cell r="F65">
            <v>1201728915</v>
          </cell>
          <cell r="G65">
            <v>1132632136</v>
          </cell>
          <cell r="H65">
            <v>108228512</v>
          </cell>
          <cell r="I65">
            <v>856377022</v>
          </cell>
          <cell r="J65">
            <v>244723158</v>
          </cell>
          <cell r="K65">
            <v>706471368</v>
          </cell>
          <cell r="L65">
            <v>1041980002</v>
          </cell>
          <cell r="M65">
            <v>1041278050</v>
          </cell>
          <cell r="N65">
            <v>967584436</v>
          </cell>
          <cell r="O65">
            <v>895123474</v>
          </cell>
          <cell r="P65">
            <v>1167276812</v>
          </cell>
          <cell r="Q65">
            <v>0</v>
          </cell>
        </row>
        <row r="66">
          <cell r="C66" t="str">
            <v>6-12270</v>
          </cell>
          <cell r="D66" t="str">
            <v>SRP - Domestic - Sbjct to VAT</v>
          </cell>
          <cell r="F66">
            <v>236243000</v>
          </cell>
          <cell r="G66">
            <v>223676000</v>
          </cell>
          <cell r="H66">
            <v>337540000</v>
          </cell>
          <cell r="I66">
            <v>233696600</v>
          </cell>
          <cell r="J66">
            <v>546367740</v>
          </cell>
          <cell r="K66">
            <v>217036000</v>
          </cell>
          <cell r="L66">
            <v>175912400</v>
          </cell>
          <cell r="M66">
            <v>371172000</v>
          </cell>
          <cell r="N66">
            <v>236350000</v>
          </cell>
          <cell r="O66">
            <v>225894000</v>
          </cell>
          <cell r="P66">
            <v>149462000</v>
          </cell>
          <cell r="Q66">
            <v>0</v>
          </cell>
        </row>
        <row r="67">
          <cell r="C67" t="str">
            <v>6-12280</v>
          </cell>
          <cell r="D67" t="str">
            <v>SRP - Charter Flight International</v>
          </cell>
          <cell r="F67">
            <v>1000000</v>
          </cell>
          <cell r="G67">
            <v>1430520</v>
          </cell>
          <cell r="H67">
            <v>10256700</v>
          </cell>
          <cell r="I67">
            <v>1858680</v>
          </cell>
          <cell r="J67">
            <v>19599140</v>
          </cell>
          <cell r="K67">
            <v>0</v>
          </cell>
          <cell r="L67">
            <v>1181700</v>
          </cell>
          <cell r="M67">
            <v>0</v>
          </cell>
          <cell r="N67">
            <v>20073450</v>
          </cell>
          <cell r="O67">
            <v>48848988</v>
          </cell>
          <cell r="P67">
            <v>0</v>
          </cell>
          <cell r="Q67">
            <v>0</v>
          </cell>
        </row>
        <row r="68">
          <cell r="C68" t="str">
            <v>6-12290</v>
          </cell>
          <cell r="D68" t="str">
            <v>SRP - Charter Flight Domestic - Sbjct to VAT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1500000</v>
          </cell>
          <cell r="M68">
            <v>0</v>
          </cell>
          <cell r="N68">
            <v>0</v>
          </cell>
          <cell r="O68">
            <v>0</v>
          </cell>
          <cell r="P68">
            <v>2908000</v>
          </cell>
          <cell r="Q68">
            <v>0</v>
          </cell>
        </row>
        <row r="70">
          <cell r="C70" t="str">
            <v>6-12300</v>
          </cell>
          <cell r="D70" t="str">
            <v>Security Services Premier</v>
          </cell>
          <cell r="F70">
            <v>508169776</v>
          </cell>
          <cell r="G70">
            <v>463491036</v>
          </cell>
          <cell r="H70">
            <v>399939782</v>
          </cell>
          <cell r="I70">
            <v>634348468</v>
          </cell>
          <cell r="J70">
            <v>285728050</v>
          </cell>
          <cell r="K70">
            <v>751188604</v>
          </cell>
          <cell r="L70">
            <v>856870842</v>
          </cell>
          <cell r="M70">
            <v>525384694</v>
          </cell>
          <cell r="N70">
            <v>729608240</v>
          </cell>
          <cell r="O70">
            <v>831015153</v>
          </cell>
          <cell r="P70">
            <v>446769160</v>
          </cell>
          <cell r="Q70">
            <v>0</v>
          </cell>
        </row>
        <row r="71">
          <cell r="C71" t="str">
            <v>6-12310</v>
          </cell>
          <cell r="D71" t="str">
            <v>SSP - International - Premier</v>
          </cell>
          <cell r="F71">
            <v>277644776</v>
          </cell>
          <cell r="G71">
            <v>310701036</v>
          </cell>
          <cell r="H71">
            <v>368884782</v>
          </cell>
          <cell r="I71">
            <v>498968468</v>
          </cell>
          <cell r="J71">
            <v>459253050</v>
          </cell>
          <cell r="K71">
            <v>532568604</v>
          </cell>
          <cell r="L71">
            <v>617445842</v>
          </cell>
          <cell r="M71">
            <v>629309694</v>
          </cell>
          <cell r="N71">
            <v>582928240</v>
          </cell>
          <cell r="O71">
            <v>678335153</v>
          </cell>
          <cell r="P71">
            <v>304369160</v>
          </cell>
          <cell r="Q71">
            <v>0</v>
          </cell>
        </row>
        <row r="72">
          <cell r="C72" t="str">
            <v>6-12320</v>
          </cell>
          <cell r="D72" t="str">
            <v>SSP - Domestic - Sbjct to VAT</v>
          </cell>
          <cell r="F72">
            <v>230525000</v>
          </cell>
          <cell r="G72">
            <v>152790000</v>
          </cell>
          <cell r="H72">
            <v>31055000</v>
          </cell>
          <cell r="I72">
            <v>135380000</v>
          </cell>
          <cell r="J72">
            <v>-173525000</v>
          </cell>
          <cell r="K72">
            <v>218620000</v>
          </cell>
          <cell r="L72">
            <v>239425000</v>
          </cell>
          <cell r="M72">
            <v>-103925000</v>
          </cell>
          <cell r="N72">
            <v>146680000</v>
          </cell>
          <cell r="O72">
            <v>152680000</v>
          </cell>
          <cell r="P72">
            <v>142400000</v>
          </cell>
          <cell r="Q72">
            <v>0</v>
          </cell>
        </row>
        <row r="73">
          <cell r="C73" t="str">
            <v>6-12330</v>
          </cell>
          <cell r="D73" t="str">
            <v>SSP - Charter Flight International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C74" t="str">
            <v>6-12340</v>
          </cell>
          <cell r="D74" t="str">
            <v>SSP - Charter Flight Domestic - Sbjct to VAT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6">
          <cell r="C76" t="str">
            <v>6-12350</v>
          </cell>
          <cell r="D76" t="str">
            <v>Baggage Delivery Services Premier - Sbjct to VAT</v>
          </cell>
          <cell r="F76">
            <v>40724745</v>
          </cell>
          <cell r="G76">
            <v>45231520</v>
          </cell>
          <cell r="H76">
            <v>50593815</v>
          </cell>
          <cell r="I76">
            <v>407394275</v>
          </cell>
          <cell r="J76">
            <v>47623795</v>
          </cell>
          <cell r="K76">
            <v>64977105</v>
          </cell>
          <cell r="L76">
            <v>-69466275</v>
          </cell>
          <cell r="M76">
            <v>71928500</v>
          </cell>
          <cell r="N76">
            <v>52323000</v>
          </cell>
          <cell r="O76">
            <v>62731900</v>
          </cell>
          <cell r="P76">
            <v>40289625</v>
          </cell>
          <cell r="Q76">
            <v>0</v>
          </cell>
        </row>
        <row r="77">
          <cell r="C77" t="str">
            <v>6-12360</v>
          </cell>
          <cell r="D77" t="str">
            <v>BDSP - International - Sbjct to VAT</v>
          </cell>
          <cell r="F77">
            <v>26763895</v>
          </cell>
          <cell r="G77">
            <v>31455520</v>
          </cell>
          <cell r="H77">
            <v>37090815</v>
          </cell>
          <cell r="I77">
            <v>393618275</v>
          </cell>
          <cell r="J77">
            <v>34831795</v>
          </cell>
          <cell r="K77">
            <v>52185105</v>
          </cell>
          <cell r="L77">
            <v>-80946275</v>
          </cell>
          <cell r="M77">
            <v>57496500</v>
          </cell>
          <cell r="N77">
            <v>38875000</v>
          </cell>
          <cell r="O77">
            <v>47971900</v>
          </cell>
          <cell r="P77">
            <v>26841625</v>
          </cell>
          <cell r="Q77">
            <v>0</v>
          </cell>
        </row>
        <row r="78">
          <cell r="C78" t="str">
            <v>6-12370</v>
          </cell>
          <cell r="D78" t="str">
            <v>BDSP - Domestic - Sbjct to VAT</v>
          </cell>
          <cell r="F78">
            <v>13960850</v>
          </cell>
          <cell r="G78">
            <v>13776000</v>
          </cell>
          <cell r="H78">
            <v>13503000</v>
          </cell>
          <cell r="I78">
            <v>13776000</v>
          </cell>
          <cell r="J78">
            <v>12792000</v>
          </cell>
          <cell r="K78">
            <v>12792000</v>
          </cell>
          <cell r="L78">
            <v>11480000</v>
          </cell>
          <cell r="M78">
            <v>14432000</v>
          </cell>
          <cell r="N78">
            <v>13448000</v>
          </cell>
          <cell r="O78">
            <v>14760000</v>
          </cell>
          <cell r="P78">
            <v>13448000</v>
          </cell>
          <cell r="Q78">
            <v>0</v>
          </cell>
        </row>
        <row r="80">
          <cell r="C80" t="str">
            <v>6-12400</v>
          </cell>
          <cell r="D80" t="str">
            <v xml:space="preserve">Meet and Assist Premier </v>
          </cell>
          <cell r="F80">
            <v>14312650</v>
          </cell>
          <cell r="G80">
            <v>48301632</v>
          </cell>
          <cell r="H80">
            <v>36644940</v>
          </cell>
          <cell r="I80">
            <v>-14040466</v>
          </cell>
          <cell r="J80">
            <v>49711888</v>
          </cell>
          <cell r="K80">
            <v>21090106</v>
          </cell>
          <cell r="L80">
            <v>-20993492</v>
          </cell>
          <cell r="M80">
            <v>7074318</v>
          </cell>
          <cell r="N80">
            <v>26348906</v>
          </cell>
          <cell r="O80">
            <v>128584346</v>
          </cell>
          <cell r="P80">
            <v>-27800604</v>
          </cell>
          <cell r="Q80">
            <v>0</v>
          </cell>
        </row>
        <row r="81">
          <cell r="C81" t="str">
            <v>6-12410</v>
          </cell>
          <cell r="D81" t="str">
            <v>MAP - International</v>
          </cell>
          <cell r="F81">
            <v>13812650</v>
          </cell>
          <cell r="G81">
            <v>43747332</v>
          </cell>
          <cell r="H81">
            <v>35255040</v>
          </cell>
          <cell r="I81">
            <v>-15600466</v>
          </cell>
          <cell r="J81">
            <v>42038388</v>
          </cell>
          <cell r="K81">
            <v>20070106</v>
          </cell>
          <cell r="L81">
            <v>-21233492</v>
          </cell>
          <cell r="M81">
            <v>7074318</v>
          </cell>
          <cell r="N81">
            <v>15184656</v>
          </cell>
          <cell r="O81">
            <v>106812246</v>
          </cell>
          <cell r="P81">
            <v>-65193964</v>
          </cell>
          <cell r="Q81">
            <v>0</v>
          </cell>
        </row>
        <row r="82">
          <cell r="C82" t="str">
            <v>6-12420</v>
          </cell>
          <cell r="D82" t="str">
            <v>MAP - Domestic - Sbjct to VAT</v>
          </cell>
          <cell r="F82">
            <v>500000</v>
          </cell>
          <cell r="G82">
            <v>480000</v>
          </cell>
          <cell r="H82">
            <v>720000</v>
          </cell>
          <cell r="I82">
            <v>1560000</v>
          </cell>
          <cell r="J82">
            <v>660000</v>
          </cell>
          <cell r="K82">
            <v>1020000</v>
          </cell>
          <cell r="L82">
            <v>240000</v>
          </cell>
          <cell r="M82">
            <v>0</v>
          </cell>
          <cell r="N82">
            <v>0</v>
          </cell>
          <cell r="O82">
            <v>0</v>
          </cell>
          <cell r="P82">
            <v>23031360</v>
          </cell>
          <cell r="Q82">
            <v>0</v>
          </cell>
        </row>
        <row r="83">
          <cell r="C83" t="str">
            <v>6-12430</v>
          </cell>
          <cell r="D83" t="str">
            <v>MAP - ASA - Product</v>
          </cell>
          <cell r="F83">
            <v>0</v>
          </cell>
          <cell r="G83">
            <v>0</v>
          </cell>
          <cell r="H83">
            <v>669900</v>
          </cell>
          <cell r="I83">
            <v>0</v>
          </cell>
          <cell r="J83">
            <v>7013500</v>
          </cell>
          <cell r="K83">
            <v>0</v>
          </cell>
          <cell r="L83">
            <v>0</v>
          </cell>
          <cell r="M83">
            <v>0</v>
          </cell>
          <cell r="N83">
            <v>11164250</v>
          </cell>
          <cell r="O83">
            <v>21772100</v>
          </cell>
          <cell r="P83">
            <v>10000000</v>
          </cell>
          <cell r="Q83">
            <v>0</v>
          </cell>
        </row>
        <row r="84">
          <cell r="C84" t="str">
            <v>6-12440</v>
          </cell>
          <cell r="D84" t="str">
            <v>MAP - Charter Flight Domestic - Sbjct to VAT</v>
          </cell>
          <cell r="F84">
            <v>0</v>
          </cell>
          <cell r="G84">
            <v>4074300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4362000</v>
          </cell>
          <cell r="Q84">
            <v>0</v>
          </cell>
        </row>
        <row r="85">
          <cell r="C85" t="str">
            <v>6-12445</v>
          </cell>
          <cell r="D85" t="str">
            <v>MAP - Non-Airline - Sbjct to VAT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7">
          <cell r="C87" t="str">
            <v>6-12450</v>
          </cell>
          <cell r="D87" t="str">
            <v>Disbursement Premier - Sbjct to VAT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 t="str">
            <v>6-12460</v>
          </cell>
          <cell r="D88" t="str">
            <v>DP - International - Sbjct to VAT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C89" t="str">
            <v>6-12470</v>
          </cell>
          <cell r="D89" t="str">
            <v>DP - Domestic - Sbjct to VAT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C90" t="str">
            <v>6-12480</v>
          </cell>
          <cell r="D90" t="str">
            <v>DP - Charter Flight International - Sbjct to VAT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C91" t="str">
            <v>6-12490</v>
          </cell>
          <cell r="D91" t="str">
            <v>DP - Charter Flight Domestic - Sbjct to VAT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C92" t="str">
            <v>6-12495</v>
          </cell>
          <cell r="D92" t="str">
            <v>DP - Non-Airline - Sbjct to VAT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4">
          <cell r="C94" t="str">
            <v>6-12550</v>
          </cell>
          <cell r="D94" t="str">
            <v>ULD Rep. Svc - Premier - Sbjct to VAT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C95" t="str">
            <v>6-12560</v>
          </cell>
          <cell r="D95" t="str">
            <v>ULD Rep. Svc - Premier - Sbjct to VAT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7">
          <cell r="C97" t="str">
            <v>6-12600</v>
          </cell>
          <cell r="D97" t="str">
            <v>Prior. Check-In Lou. - Premier - Sbjct to VAT</v>
          </cell>
          <cell r="F97">
            <v>492577550</v>
          </cell>
          <cell r="G97">
            <v>529248944</v>
          </cell>
          <cell r="H97">
            <v>629457763</v>
          </cell>
          <cell r="I97">
            <v>663768829</v>
          </cell>
          <cell r="J97">
            <v>616518120</v>
          </cell>
          <cell r="K97">
            <v>681472586</v>
          </cell>
          <cell r="L97">
            <v>750689326</v>
          </cell>
          <cell r="M97">
            <v>672415873</v>
          </cell>
          <cell r="N97">
            <v>713362213</v>
          </cell>
          <cell r="O97">
            <v>713595141</v>
          </cell>
          <cell r="P97">
            <v>588604404</v>
          </cell>
          <cell r="Q97">
            <v>0</v>
          </cell>
        </row>
        <row r="98">
          <cell r="C98" t="str">
            <v>6-12610</v>
          </cell>
          <cell r="D98" t="str">
            <v>Prior. Check-In Lou. - Premier - Sbjct to VAT</v>
          </cell>
          <cell r="F98">
            <v>492577550</v>
          </cell>
          <cell r="G98">
            <v>529248944</v>
          </cell>
          <cell r="H98">
            <v>629457763</v>
          </cell>
          <cell r="I98">
            <v>663768829</v>
          </cell>
          <cell r="J98">
            <v>616518120</v>
          </cell>
          <cell r="K98">
            <v>681472586</v>
          </cell>
          <cell r="L98">
            <v>750689326</v>
          </cell>
          <cell r="M98">
            <v>672415873</v>
          </cell>
          <cell r="N98">
            <v>713362213</v>
          </cell>
          <cell r="O98">
            <v>713595141</v>
          </cell>
          <cell r="P98">
            <v>588604404</v>
          </cell>
          <cell r="Q98">
            <v>0</v>
          </cell>
        </row>
        <row r="100">
          <cell r="C100" t="str">
            <v>6-12650</v>
          </cell>
          <cell r="D100" t="str">
            <v>Avio Bridge Hdl. - Premier - Subject to VAT</v>
          </cell>
          <cell r="F100">
            <v>115824000</v>
          </cell>
          <cell r="G100">
            <v>115824000</v>
          </cell>
          <cell r="H100">
            <v>-115824000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C101" t="str">
            <v>6-12660</v>
          </cell>
          <cell r="D101" t="str">
            <v>Avio Bridge Hdl. - Premier - Subject to VAT</v>
          </cell>
          <cell r="F101">
            <v>115824000</v>
          </cell>
          <cell r="G101">
            <v>115824000</v>
          </cell>
          <cell r="H101">
            <v>-115824000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3">
          <cell r="C103" t="str">
            <v>6-12500</v>
          </cell>
          <cell r="D103" t="str">
            <v>Surcharge Premier - Sbjct to VAT</v>
          </cell>
          <cell r="F103">
            <v>251738094</v>
          </cell>
          <cell r="G103">
            <v>157946315</v>
          </cell>
          <cell r="H103">
            <v>145946983</v>
          </cell>
          <cell r="I103">
            <v>229570930</v>
          </cell>
          <cell r="J103">
            <v>148537061</v>
          </cell>
          <cell r="K103">
            <v>236766324</v>
          </cell>
          <cell r="L103">
            <v>232744870</v>
          </cell>
          <cell r="M103">
            <v>218724810</v>
          </cell>
          <cell r="N103">
            <v>214366276</v>
          </cell>
          <cell r="O103">
            <v>137270753</v>
          </cell>
          <cell r="P103">
            <v>105158031</v>
          </cell>
          <cell r="Q103">
            <v>0</v>
          </cell>
        </row>
        <row r="104">
          <cell r="C104" t="str">
            <v>6-12510</v>
          </cell>
          <cell r="D104" t="str">
            <v>Surcharge Premier - Sbjct to VAT</v>
          </cell>
          <cell r="F104">
            <v>251738094</v>
          </cell>
          <cell r="G104">
            <v>157946315</v>
          </cell>
          <cell r="H104">
            <v>145946983</v>
          </cell>
          <cell r="I104">
            <v>229570930</v>
          </cell>
          <cell r="J104">
            <v>148537061</v>
          </cell>
          <cell r="K104">
            <v>236766324</v>
          </cell>
          <cell r="L104">
            <v>232744870</v>
          </cell>
          <cell r="M104">
            <v>218724810</v>
          </cell>
          <cell r="N104">
            <v>214366276</v>
          </cell>
          <cell r="O104">
            <v>137270753</v>
          </cell>
          <cell r="P104">
            <v>105158031</v>
          </cell>
          <cell r="Q104">
            <v>0</v>
          </cell>
        </row>
        <row r="106">
          <cell r="C106" t="str">
            <v>6-12700</v>
          </cell>
          <cell r="D106" t="str">
            <v>Ground Check-in Hdl. - Premier - Subject to VAT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C107" t="str">
            <v>6-12710</v>
          </cell>
          <cell r="D107" t="str">
            <v>Ground Check-in Hdl. - Premier - Subject to VAT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9">
          <cell r="C109" t="str">
            <v>6-12750</v>
          </cell>
          <cell r="D109" t="str">
            <v>EBT Commission Premier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C110" t="str">
            <v>6-12760</v>
          </cell>
          <cell r="D110" t="str">
            <v>EBT Commission Premier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2">
          <cell r="C112" t="str">
            <v>6-12950</v>
          </cell>
          <cell r="D112" t="str">
            <v>Others Premier - Sbjct to VAT</v>
          </cell>
          <cell r="F112">
            <v>199161423</v>
          </cell>
          <cell r="G112">
            <v>213893447</v>
          </cell>
          <cell r="H112">
            <v>232829801</v>
          </cell>
          <cell r="I112">
            <v>107022105</v>
          </cell>
          <cell r="J112">
            <v>121656974</v>
          </cell>
          <cell r="K112">
            <v>105579516</v>
          </cell>
          <cell r="L112">
            <v>87551076</v>
          </cell>
          <cell r="M112">
            <v>166897105</v>
          </cell>
          <cell r="N112">
            <v>352337425</v>
          </cell>
          <cell r="O112">
            <v>200980523</v>
          </cell>
          <cell r="P112">
            <v>133151344</v>
          </cell>
          <cell r="Q112">
            <v>0</v>
          </cell>
        </row>
        <row r="113">
          <cell r="C113" t="str">
            <v>6-12960</v>
          </cell>
          <cell r="D113" t="str">
            <v>OP - International - Sbjct to VAT</v>
          </cell>
          <cell r="F113">
            <v>170732400</v>
          </cell>
          <cell r="G113">
            <v>78223000</v>
          </cell>
          <cell r="H113">
            <v>24389600</v>
          </cell>
          <cell r="I113">
            <v>40700457</v>
          </cell>
          <cell r="J113">
            <v>59192770</v>
          </cell>
          <cell r="K113">
            <v>74058911</v>
          </cell>
          <cell r="L113">
            <v>7438606</v>
          </cell>
          <cell r="M113">
            <v>129904100</v>
          </cell>
          <cell r="N113">
            <v>178566101</v>
          </cell>
          <cell r="O113">
            <v>51179290</v>
          </cell>
          <cell r="P113">
            <v>54103704</v>
          </cell>
          <cell r="Q113">
            <v>0</v>
          </cell>
        </row>
        <row r="114">
          <cell r="C114" t="str">
            <v>6-12970</v>
          </cell>
          <cell r="D114" t="str">
            <v xml:space="preserve">OP - Domestic - Sbjct to VAT </v>
          </cell>
          <cell r="F114">
            <v>13716316</v>
          </cell>
          <cell r="G114">
            <v>96324157</v>
          </cell>
          <cell r="H114">
            <v>7943900</v>
          </cell>
          <cell r="I114">
            <v>0</v>
          </cell>
          <cell r="J114">
            <v>5600000</v>
          </cell>
          <cell r="K114">
            <v>0</v>
          </cell>
          <cell r="L114">
            <v>0</v>
          </cell>
          <cell r="M114">
            <v>0</v>
          </cell>
          <cell r="N114">
            <v>134547819</v>
          </cell>
          <cell r="O114">
            <v>8335000</v>
          </cell>
          <cell r="P114">
            <v>680000</v>
          </cell>
          <cell r="Q114">
            <v>0</v>
          </cell>
        </row>
        <row r="115">
          <cell r="C115" t="str">
            <v>6-12980</v>
          </cell>
          <cell r="D115" t="str">
            <v xml:space="preserve">OP - Charter Flight International - Sbjct to VAT </v>
          </cell>
          <cell r="F115">
            <v>1312707</v>
          </cell>
          <cell r="G115">
            <v>23038440</v>
          </cell>
          <cell r="H115">
            <v>7630911</v>
          </cell>
          <cell r="I115">
            <v>57869248</v>
          </cell>
          <cell r="J115">
            <v>36265494</v>
          </cell>
          <cell r="K115">
            <v>15812645</v>
          </cell>
          <cell r="L115">
            <v>49401260</v>
          </cell>
          <cell r="M115">
            <v>12975000</v>
          </cell>
          <cell r="N115">
            <v>17005315</v>
          </cell>
          <cell r="O115">
            <v>103210298</v>
          </cell>
          <cell r="P115">
            <v>1053640</v>
          </cell>
          <cell r="Q115">
            <v>0</v>
          </cell>
        </row>
        <row r="116">
          <cell r="C116" t="str">
            <v>6-12990</v>
          </cell>
          <cell r="D116" t="str">
            <v xml:space="preserve">OP - Charter Flight - Domestic - Sbjct to VAT 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5160750</v>
          </cell>
          <cell r="O116">
            <v>9214480</v>
          </cell>
          <cell r="P116">
            <v>0</v>
          </cell>
          <cell r="Q116">
            <v>0</v>
          </cell>
        </row>
        <row r="117">
          <cell r="C117" t="str">
            <v>6-12995</v>
          </cell>
          <cell r="D117" t="str">
            <v xml:space="preserve">OP - Non-Airline - Sbjct to VAT </v>
          </cell>
          <cell r="F117">
            <v>13400000</v>
          </cell>
          <cell r="G117">
            <v>16307850</v>
          </cell>
          <cell r="H117">
            <v>192865390</v>
          </cell>
          <cell r="I117">
            <v>8452400</v>
          </cell>
          <cell r="J117">
            <v>20598710</v>
          </cell>
          <cell r="K117">
            <v>15707960</v>
          </cell>
          <cell r="L117">
            <v>30711210</v>
          </cell>
          <cell r="M117">
            <v>24018005</v>
          </cell>
          <cell r="N117">
            <v>17057440</v>
          </cell>
          <cell r="O117">
            <v>29041455</v>
          </cell>
          <cell r="P117">
            <v>77314000</v>
          </cell>
          <cell r="Q117">
            <v>0</v>
          </cell>
        </row>
        <row r="118">
          <cell r="C118" t="str">
            <v>6-12996</v>
          </cell>
          <cell r="D118" t="str">
            <v>OP - Training - Learning Center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C119" t="str">
            <v>6-12997</v>
          </cell>
          <cell r="D119" t="str">
            <v xml:space="preserve">OP - IT Product 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1">
          <cell r="C121">
            <v>61200</v>
          </cell>
          <cell r="D121" t="str">
            <v>OR - Ground Handling Silver</v>
          </cell>
          <cell r="F121">
            <v>14745289966</v>
          </cell>
          <cell r="G121">
            <v>13845659658</v>
          </cell>
          <cell r="H121">
            <v>15392455275</v>
          </cell>
          <cell r="I121">
            <v>15797377896</v>
          </cell>
          <cell r="J121">
            <v>15611053712</v>
          </cell>
          <cell r="K121">
            <v>15858605955</v>
          </cell>
          <cell r="L121">
            <v>17131059652</v>
          </cell>
          <cell r="M121">
            <v>16897279939</v>
          </cell>
          <cell r="N121">
            <v>16959419677</v>
          </cell>
          <cell r="O121">
            <v>22288040170</v>
          </cell>
          <cell r="P121">
            <v>16393633384</v>
          </cell>
          <cell r="Q121">
            <v>0</v>
          </cell>
        </row>
        <row r="123">
          <cell r="C123" t="str">
            <v>6-20000</v>
          </cell>
          <cell r="D123" t="str">
            <v>Ground Handling Services Silver</v>
          </cell>
          <cell r="F123">
            <v>14745289966</v>
          </cell>
          <cell r="G123">
            <v>13845659658</v>
          </cell>
          <cell r="H123">
            <v>15392455275</v>
          </cell>
          <cell r="I123">
            <v>15797377896</v>
          </cell>
          <cell r="J123">
            <v>15611053712</v>
          </cell>
          <cell r="K123">
            <v>15858605955</v>
          </cell>
          <cell r="L123">
            <v>17131059652</v>
          </cell>
          <cell r="M123">
            <v>16897279939</v>
          </cell>
          <cell r="N123">
            <v>16959419677</v>
          </cell>
          <cell r="O123">
            <v>22288040170</v>
          </cell>
          <cell r="P123">
            <v>16393633384</v>
          </cell>
          <cell r="Q123">
            <v>0</v>
          </cell>
        </row>
        <row r="125">
          <cell r="C125" t="str">
            <v>6-21000</v>
          </cell>
          <cell r="D125" t="str">
            <v>Ground Handling Silver</v>
          </cell>
          <cell r="F125">
            <v>12530977215</v>
          </cell>
          <cell r="G125">
            <v>11719235330</v>
          </cell>
          <cell r="H125">
            <v>13039261569</v>
          </cell>
          <cell r="I125">
            <v>13771577743</v>
          </cell>
          <cell r="J125">
            <v>13357833729</v>
          </cell>
          <cell r="K125">
            <v>13755441880</v>
          </cell>
          <cell r="L125">
            <v>14768257425</v>
          </cell>
          <cell r="M125">
            <v>14504936964</v>
          </cell>
          <cell r="N125">
            <v>14595710533</v>
          </cell>
          <cell r="O125">
            <v>19753323723</v>
          </cell>
          <cell r="P125">
            <v>13909090867</v>
          </cell>
          <cell r="Q125">
            <v>0</v>
          </cell>
        </row>
        <row r="127">
          <cell r="C127" t="str">
            <v>6-21100</v>
          </cell>
          <cell r="D127" t="str">
            <v>Ground Handling Silver</v>
          </cell>
          <cell r="F127">
            <v>12304085666</v>
          </cell>
          <cell r="G127">
            <v>11558542851</v>
          </cell>
          <cell r="H127">
            <v>12816625362</v>
          </cell>
          <cell r="I127">
            <v>13569035975</v>
          </cell>
          <cell r="J127">
            <v>13148340889</v>
          </cell>
          <cell r="K127">
            <v>13605757766</v>
          </cell>
          <cell r="L127">
            <v>14558061236</v>
          </cell>
          <cell r="M127">
            <v>14289570534</v>
          </cell>
          <cell r="N127">
            <v>14484823844</v>
          </cell>
          <cell r="O127">
            <v>19207558916</v>
          </cell>
          <cell r="P127">
            <v>13719397263</v>
          </cell>
          <cell r="Q127">
            <v>0</v>
          </cell>
        </row>
        <row r="129">
          <cell r="C129" t="str">
            <v>6-21110</v>
          </cell>
          <cell r="D129" t="str">
            <v>Ground Handling Full Silver</v>
          </cell>
          <cell r="F129">
            <v>6291222461</v>
          </cell>
          <cell r="G129">
            <v>6085755620</v>
          </cell>
          <cell r="H129">
            <v>7020931914</v>
          </cell>
          <cell r="I129">
            <v>7029366226</v>
          </cell>
          <cell r="J129">
            <v>6988228751</v>
          </cell>
          <cell r="K129">
            <v>7154005004</v>
          </cell>
          <cell r="L129">
            <v>7849308408</v>
          </cell>
          <cell r="M129">
            <v>7662936399</v>
          </cell>
          <cell r="N129">
            <v>7648232595</v>
          </cell>
          <cell r="O129">
            <v>11098804591</v>
          </cell>
          <cell r="P129">
            <v>7938494446</v>
          </cell>
          <cell r="Q129">
            <v>0</v>
          </cell>
        </row>
        <row r="130">
          <cell r="C130" t="str">
            <v>6-21111</v>
          </cell>
          <cell r="D130" t="str">
            <v>GHFS - International</v>
          </cell>
          <cell r="F130">
            <v>5275681114</v>
          </cell>
          <cell r="G130">
            <v>5017796120</v>
          </cell>
          <cell r="H130">
            <v>5837733514</v>
          </cell>
          <cell r="I130">
            <v>5584899226</v>
          </cell>
          <cell r="J130">
            <v>5914141251</v>
          </cell>
          <cell r="K130">
            <v>5965821184</v>
          </cell>
          <cell r="L130">
            <v>6198198908</v>
          </cell>
          <cell r="M130">
            <v>6438120079</v>
          </cell>
          <cell r="N130">
            <v>6375093245</v>
          </cell>
          <cell r="O130">
            <v>7451962202</v>
          </cell>
          <cell r="P130">
            <v>7580990838</v>
          </cell>
          <cell r="Q130">
            <v>0</v>
          </cell>
        </row>
        <row r="131">
          <cell r="C131" t="str">
            <v>6-21112</v>
          </cell>
          <cell r="D131" t="str">
            <v>GHFS - Domestic - Sbjct to VAT</v>
          </cell>
          <cell r="F131">
            <v>1015541347</v>
          </cell>
          <cell r="G131">
            <v>1067959500</v>
          </cell>
          <cell r="H131">
            <v>1183198400</v>
          </cell>
          <cell r="I131">
            <v>1444467000</v>
          </cell>
          <cell r="J131">
            <v>1074087500</v>
          </cell>
          <cell r="K131">
            <v>1188183820</v>
          </cell>
          <cell r="L131">
            <v>1651109500</v>
          </cell>
          <cell r="M131">
            <v>1224816320</v>
          </cell>
          <cell r="N131">
            <v>1273139350</v>
          </cell>
          <cell r="O131">
            <v>3646842389</v>
          </cell>
          <cell r="P131">
            <v>357503608</v>
          </cell>
          <cell r="Q131">
            <v>0</v>
          </cell>
        </row>
        <row r="133">
          <cell r="C133" t="str">
            <v>6-21120</v>
          </cell>
          <cell r="D133" t="str">
            <v>Ground Handling Terminal Silver</v>
          </cell>
          <cell r="F133">
            <v>11068287</v>
          </cell>
          <cell r="G133">
            <v>9703704</v>
          </cell>
          <cell r="H133">
            <v>10461806</v>
          </cell>
          <cell r="I133">
            <v>10916667</v>
          </cell>
          <cell r="J133">
            <v>10310185</v>
          </cell>
          <cell r="K133">
            <v>1641435</v>
          </cell>
          <cell r="L133">
            <v>11219907</v>
          </cell>
          <cell r="M133">
            <v>7296157</v>
          </cell>
          <cell r="N133">
            <v>10310185</v>
          </cell>
          <cell r="O133">
            <v>7296157</v>
          </cell>
          <cell r="P133">
            <v>9152037</v>
          </cell>
          <cell r="Q133">
            <v>0</v>
          </cell>
        </row>
        <row r="134">
          <cell r="C134" t="str">
            <v>6-21121</v>
          </cell>
          <cell r="D134" t="str">
            <v>GHTS - International</v>
          </cell>
          <cell r="F134">
            <v>11068287</v>
          </cell>
          <cell r="G134">
            <v>9703704</v>
          </cell>
          <cell r="H134">
            <v>10461806</v>
          </cell>
          <cell r="I134">
            <v>10916667</v>
          </cell>
          <cell r="J134">
            <v>10310185</v>
          </cell>
          <cell r="K134">
            <v>1641435</v>
          </cell>
          <cell r="L134">
            <v>11219907</v>
          </cell>
          <cell r="M134">
            <v>7296157</v>
          </cell>
          <cell r="N134">
            <v>10310185</v>
          </cell>
          <cell r="O134">
            <v>7296157</v>
          </cell>
          <cell r="P134">
            <v>9152037</v>
          </cell>
          <cell r="Q134">
            <v>0</v>
          </cell>
        </row>
        <row r="135">
          <cell r="C135" t="str">
            <v>6-21122</v>
          </cell>
          <cell r="D135" t="str">
            <v>GHTS - Domestic - Sbjct to VAT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7">
          <cell r="C137" t="str">
            <v>6-21130</v>
          </cell>
          <cell r="D137" t="str">
            <v>Ground Handling Ramp Silver</v>
          </cell>
          <cell r="F137">
            <v>4325058384</v>
          </cell>
          <cell r="G137">
            <v>3855507886</v>
          </cell>
          <cell r="H137">
            <v>3888354828</v>
          </cell>
          <cell r="I137">
            <v>4334045318</v>
          </cell>
          <cell r="J137">
            <v>4060735569</v>
          </cell>
          <cell r="K137">
            <v>4179963754</v>
          </cell>
          <cell r="L137">
            <v>4257732366</v>
          </cell>
          <cell r="M137">
            <v>4211397009</v>
          </cell>
          <cell r="N137">
            <v>3990419450</v>
          </cell>
          <cell r="O137">
            <v>3927986305</v>
          </cell>
          <cell r="P137">
            <v>3715043886</v>
          </cell>
          <cell r="Q137">
            <v>0</v>
          </cell>
        </row>
        <row r="138">
          <cell r="C138" t="str">
            <v>6-21131</v>
          </cell>
          <cell r="D138" t="str">
            <v>GHRS - International</v>
          </cell>
          <cell r="F138">
            <v>2759468528</v>
          </cell>
          <cell r="G138">
            <v>2439960706</v>
          </cell>
          <cell r="H138">
            <v>2382441949</v>
          </cell>
          <cell r="I138">
            <v>2784596243</v>
          </cell>
          <cell r="J138">
            <v>2583689695</v>
          </cell>
          <cell r="K138">
            <v>2584001211</v>
          </cell>
          <cell r="L138">
            <v>2712009513</v>
          </cell>
          <cell r="M138">
            <v>2685061993</v>
          </cell>
          <cell r="N138">
            <v>2568017094</v>
          </cell>
          <cell r="O138">
            <v>2561687190</v>
          </cell>
          <cell r="P138">
            <v>2470043339</v>
          </cell>
          <cell r="Q138">
            <v>0</v>
          </cell>
        </row>
        <row r="139">
          <cell r="C139" t="str">
            <v>6-21132</v>
          </cell>
          <cell r="D139" t="str">
            <v>GHRS - Domestic - Sbjct to VAT</v>
          </cell>
          <cell r="F139">
            <v>1565589856</v>
          </cell>
          <cell r="G139">
            <v>1415547180</v>
          </cell>
          <cell r="H139">
            <v>1505912879</v>
          </cell>
          <cell r="I139">
            <v>1549449075</v>
          </cell>
          <cell r="J139">
            <v>1477045874</v>
          </cell>
          <cell r="K139">
            <v>1595962543</v>
          </cell>
          <cell r="L139">
            <v>1545722853</v>
          </cell>
          <cell r="M139">
            <v>1526335016</v>
          </cell>
          <cell r="N139">
            <v>1422402356</v>
          </cell>
          <cell r="O139">
            <v>1366299115</v>
          </cell>
          <cell r="P139">
            <v>1245000547</v>
          </cell>
          <cell r="Q139">
            <v>0</v>
          </cell>
        </row>
        <row r="141">
          <cell r="C141" t="str">
            <v>6-21150</v>
          </cell>
          <cell r="D141" t="str">
            <v>Ground Support Equipments Rental Silver</v>
          </cell>
          <cell r="F141">
            <v>1676736534</v>
          </cell>
          <cell r="G141">
            <v>1607575641</v>
          </cell>
          <cell r="H141">
            <v>1896876814</v>
          </cell>
          <cell r="I141">
            <v>2194707764</v>
          </cell>
          <cell r="J141">
            <v>2089066384</v>
          </cell>
          <cell r="K141">
            <v>2270147573</v>
          </cell>
          <cell r="L141">
            <v>2439800555</v>
          </cell>
          <cell r="M141">
            <v>2407940969</v>
          </cell>
          <cell r="N141">
            <v>2835861614</v>
          </cell>
          <cell r="O141">
            <v>4173471863</v>
          </cell>
          <cell r="P141">
            <v>2056706894</v>
          </cell>
          <cell r="Q141">
            <v>0</v>
          </cell>
        </row>
        <row r="142">
          <cell r="C142" t="str">
            <v>6-21160</v>
          </cell>
          <cell r="D142" t="str">
            <v>GSERS - International</v>
          </cell>
          <cell r="F142">
            <v>739377306</v>
          </cell>
          <cell r="G142">
            <v>827098914</v>
          </cell>
          <cell r="H142">
            <v>1081662778</v>
          </cell>
          <cell r="I142">
            <v>1089509673</v>
          </cell>
          <cell r="J142">
            <v>1070569464</v>
          </cell>
          <cell r="K142">
            <v>1054495013</v>
          </cell>
          <cell r="L142">
            <v>1190846035</v>
          </cell>
          <cell r="M142">
            <v>1104671969</v>
          </cell>
          <cell r="N142">
            <v>1325382614</v>
          </cell>
          <cell r="O142">
            <v>1489861749</v>
          </cell>
          <cell r="P142">
            <v>1433646069</v>
          </cell>
          <cell r="Q142">
            <v>0</v>
          </cell>
        </row>
        <row r="143">
          <cell r="C143" t="str">
            <v>6-21170</v>
          </cell>
          <cell r="D143" t="str">
            <v>GSERS - Domestic  - Sbjct to VAT</v>
          </cell>
          <cell r="F143">
            <v>937359228</v>
          </cell>
          <cell r="G143">
            <v>774404000</v>
          </cell>
          <cell r="H143">
            <v>815214036</v>
          </cell>
          <cell r="I143">
            <v>1102169000</v>
          </cell>
          <cell r="J143">
            <v>1018496920</v>
          </cell>
          <cell r="K143">
            <v>1215652560</v>
          </cell>
          <cell r="L143">
            <v>1248954520</v>
          </cell>
          <cell r="M143">
            <v>1303269000</v>
          </cell>
          <cell r="N143">
            <v>1510479000</v>
          </cell>
          <cell r="O143">
            <v>2683610114</v>
          </cell>
          <cell r="P143">
            <v>623060825</v>
          </cell>
          <cell r="Q143">
            <v>0</v>
          </cell>
        </row>
        <row r="144">
          <cell r="C144" t="str">
            <v>6-21195</v>
          </cell>
          <cell r="D144" t="str">
            <v>GSERS - Charter Flight International</v>
          </cell>
          <cell r="F144">
            <v>0</v>
          </cell>
          <cell r="G144">
            <v>6072727</v>
          </cell>
          <cell r="H144">
            <v>0</v>
          </cell>
          <cell r="I144">
            <v>3029091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</row>
        <row r="146">
          <cell r="C146" t="str">
            <v>6-21200</v>
          </cell>
          <cell r="D146" t="str">
            <v>Ground Cargo Handling Service (BU/BD) Silver</v>
          </cell>
          <cell r="F146">
            <v>226891549</v>
          </cell>
          <cell r="G146">
            <v>160692479</v>
          </cell>
          <cell r="H146">
            <v>222636207</v>
          </cell>
          <cell r="I146">
            <v>202541768</v>
          </cell>
          <cell r="J146">
            <v>209492840</v>
          </cell>
          <cell r="K146">
            <v>149684114</v>
          </cell>
          <cell r="L146">
            <v>210196189</v>
          </cell>
          <cell r="M146">
            <v>215366430</v>
          </cell>
          <cell r="N146">
            <v>110886689</v>
          </cell>
          <cell r="O146">
            <v>545764807</v>
          </cell>
          <cell r="P146">
            <v>189693604</v>
          </cell>
          <cell r="Q146">
            <v>0</v>
          </cell>
        </row>
        <row r="147">
          <cell r="C147" t="str">
            <v>6-21210</v>
          </cell>
          <cell r="D147" t="str">
            <v>BU/BD - International</v>
          </cell>
          <cell r="F147">
            <v>202141869</v>
          </cell>
          <cell r="G147">
            <v>160692479</v>
          </cell>
          <cell r="H147">
            <v>222636207</v>
          </cell>
          <cell r="I147">
            <v>202541768</v>
          </cell>
          <cell r="J147">
            <v>209492840</v>
          </cell>
          <cell r="K147">
            <v>149684114</v>
          </cell>
          <cell r="L147">
            <v>210196189</v>
          </cell>
          <cell r="M147">
            <v>215366430</v>
          </cell>
          <cell r="N147">
            <v>136953575</v>
          </cell>
          <cell r="O147">
            <v>545764807</v>
          </cell>
          <cell r="P147">
            <v>189693604</v>
          </cell>
          <cell r="Q147">
            <v>0</v>
          </cell>
        </row>
        <row r="148">
          <cell r="C148" t="str">
            <v>6-21220</v>
          </cell>
          <cell r="D148" t="str">
            <v>BU/BD - Domestic - Sbjct to VAT</v>
          </cell>
          <cell r="F148">
            <v>24749680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-26066886</v>
          </cell>
          <cell r="O148">
            <v>0</v>
          </cell>
          <cell r="P148">
            <v>0</v>
          </cell>
          <cell r="Q148">
            <v>0</v>
          </cell>
        </row>
        <row r="150">
          <cell r="C150" t="str">
            <v>6-22000</v>
          </cell>
          <cell r="D150" t="str">
            <v>Ancillary Service - Silver</v>
          </cell>
          <cell r="F150">
            <v>2214312751</v>
          </cell>
          <cell r="G150">
            <v>2126424328</v>
          </cell>
          <cell r="H150">
            <v>2353193706</v>
          </cell>
          <cell r="I150">
            <v>2025800153</v>
          </cell>
          <cell r="J150">
            <v>2253219983</v>
          </cell>
          <cell r="K150">
            <v>2103164075</v>
          </cell>
          <cell r="L150">
            <v>2362802227</v>
          </cell>
          <cell r="M150">
            <v>2392342975</v>
          </cell>
          <cell r="N150">
            <v>2363709144</v>
          </cell>
          <cell r="O150">
            <v>2534716447</v>
          </cell>
          <cell r="P150">
            <v>2484542517</v>
          </cell>
          <cell r="Q150">
            <v>0</v>
          </cell>
        </row>
        <row r="152">
          <cell r="C152" t="str">
            <v>6-22100</v>
          </cell>
          <cell r="D152" t="str">
            <v>Passenger Service Charges Silver - Sbjct to VAT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C153" t="str">
            <v>6-22145</v>
          </cell>
          <cell r="D153" t="str">
            <v>PSC - Silver - Sbjct to VAT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</row>
        <row r="155">
          <cell r="C155" t="str">
            <v>6-22150</v>
          </cell>
          <cell r="D155" t="str">
            <v>Ticket Sales Commission Silver - Sbjct to VAT</v>
          </cell>
          <cell r="F155">
            <v>98042104</v>
          </cell>
          <cell r="G155">
            <v>106351928</v>
          </cell>
          <cell r="H155">
            <v>105322881</v>
          </cell>
          <cell r="I155">
            <v>150666744</v>
          </cell>
          <cell r="J155">
            <v>110770453</v>
          </cell>
          <cell r="K155">
            <v>97204390</v>
          </cell>
          <cell r="L155">
            <v>111632609</v>
          </cell>
          <cell r="M155">
            <v>118381668</v>
          </cell>
          <cell r="N155">
            <v>144093856</v>
          </cell>
          <cell r="O155">
            <v>96195304</v>
          </cell>
          <cell r="P155">
            <v>128973592</v>
          </cell>
          <cell r="Q155">
            <v>0</v>
          </cell>
        </row>
        <row r="156">
          <cell r="C156" t="str">
            <v>6-22160</v>
          </cell>
          <cell r="D156" t="str">
            <v>TSCS - International - Sbjct to VAT</v>
          </cell>
          <cell r="F156">
            <v>98042104</v>
          </cell>
          <cell r="G156">
            <v>106351928</v>
          </cell>
          <cell r="H156">
            <v>105322881</v>
          </cell>
          <cell r="I156">
            <v>150666744</v>
          </cell>
          <cell r="J156">
            <v>110770453</v>
          </cell>
          <cell r="K156">
            <v>97204390</v>
          </cell>
          <cell r="L156">
            <v>111632609</v>
          </cell>
          <cell r="M156">
            <v>118381668</v>
          </cell>
          <cell r="N156">
            <v>144093856</v>
          </cell>
          <cell r="O156">
            <v>96195304</v>
          </cell>
          <cell r="P156">
            <v>128973592</v>
          </cell>
          <cell r="Q156">
            <v>0</v>
          </cell>
        </row>
        <row r="157">
          <cell r="C157" t="str">
            <v>6-22170</v>
          </cell>
          <cell r="D157" t="str">
            <v>TSCS - Domestic - Sbjct to VAT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9">
          <cell r="C159" t="str">
            <v>6-22200</v>
          </cell>
          <cell r="D159" t="str">
            <v>Travel Related Services Silver - Sbjct to VAT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C160" t="str">
            <v>6-22245</v>
          </cell>
          <cell r="D160" t="str">
            <v>TRSS - Domestic - Sbjct to VAT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2">
          <cell r="C162" t="str">
            <v>6-22250</v>
          </cell>
          <cell r="D162" t="str">
            <v xml:space="preserve">Security/Staff Request Silver </v>
          </cell>
          <cell r="F162">
            <v>771398683</v>
          </cell>
          <cell r="G162">
            <v>746078743</v>
          </cell>
          <cell r="H162">
            <v>924020580</v>
          </cell>
          <cell r="I162">
            <v>512820151</v>
          </cell>
          <cell r="J162">
            <v>757799568</v>
          </cell>
          <cell r="K162">
            <v>718749523</v>
          </cell>
          <cell r="L162">
            <v>762777386</v>
          </cell>
          <cell r="M162">
            <v>787275408</v>
          </cell>
          <cell r="N162">
            <v>766229924</v>
          </cell>
          <cell r="O162">
            <v>785504830</v>
          </cell>
          <cell r="P162">
            <v>835035228</v>
          </cell>
          <cell r="Q162">
            <v>0</v>
          </cell>
        </row>
        <row r="163">
          <cell r="C163" t="str">
            <v>6-22260</v>
          </cell>
          <cell r="D163" t="str">
            <v>SRS - International - Silver</v>
          </cell>
          <cell r="F163">
            <v>766598683</v>
          </cell>
          <cell r="G163">
            <v>741278743</v>
          </cell>
          <cell r="H163">
            <v>918920580</v>
          </cell>
          <cell r="I163">
            <v>508020151</v>
          </cell>
          <cell r="J163">
            <v>752999568</v>
          </cell>
          <cell r="K163">
            <v>714249523</v>
          </cell>
          <cell r="L163">
            <v>758877386</v>
          </cell>
          <cell r="M163">
            <v>783075408</v>
          </cell>
          <cell r="N163">
            <v>762329924</v>
          </cell>
          <cell r="O163">
            <v>781204830</v>
          </cell>
          <cell r="P163">
            <v>831135228</v>
          </cell>
          <cell r="Q163">
            <v>0</v>
          </cell>
        </row>
        <row r="164">
          <cell r="C164" t="str">
            <v>6-22270</v>
          </cell>
          <cell r="D164" t="str">
            <v>SRS - Domestic - Sbjct to VAT</v>
          </cell>
          <cell r="F164">
            <v>4800000</v>
          </cell>
          <cell r="G164">
            <v>4800000</v>
          </cell>
          <cell r="H164">
            <v>5100000</v>
          </cell>
          <cell r="I164">
            <v>4800000</v>
          </cell>
          <cell r="J164">
            <v>4800000</v>
          </cell>
          <cell r="K164">
            <v>4500000</v>
          </cell>
          <cell r="L164">
            <v>3900000</v>
          </cell>
          <cell r="M164">
            <v>4200000</v>
          </cell>
          <cell r="N164">
            <v>3900000</v>
          </cell>
          <cell r="O164">
            <v>4300000</v>
          </cell>
          <cell r="P164">
            <v>3900000</v>
          </cell>
          <cell r="Q164">
            <v>0</v>
          </cell>
        </row>
        <row r="166">
          <cell r="C166" t="str">
            <v>6-22300</v>
          </cell>
          <cell r="D166" t="str">
            <v>Security Services Silver</v>
          </cell>
          <cell r="F166">
            <v>1042006032</v>
          </cell>
          <cell r="G166">
            <v>931650236</v>
          </cell>
          <cell r="H166">
            <v>1017015968</v>
          </cell>
          <cell r="I166">
            <v>1017613910</v>
          </cell>
          <cell r="J166">
            <v>1058331593</v>
          </cell>
          <cell r="K166">
            <v>1007035640</v>
          </cell>
          <cell r="L166">
            <v>1115144634</v>
          </cell>
          <cell r="M166">
            <v>1130535924</v>
          </cell>
          <cell r="N166">
            <v>1131788000</v>
          </cell>
          <cell r="O166">
            <v>1171957956</v>
          </cell>
          <cell r="P166">
            <v>1126261028</v>
          </cell>
          <cell r="Q166">
            <v>0</v>
          </cell>
        </row>
        <row r="167">
          <cell r="C167" t="str">
            <v>6-22310</v>
          </cell>
          <cell r="D167" t="str">
            <v>SSS - International - Silver</v>
          </cell>
          <cell r="F167">
            <v>1042006032</v>
          </cell>
          <cell r="G167">
            <v>931650236</v>
          </cell>
          <cell r="H167">
            <v>1017015968</v>
          </cell>
          <cell r="I167">
            <v>1017613910</v>
          </cell>
          <cell r="J167">
            <v>1058331593</v>
          </cell>
          <cell r="K167">
            <v>1007035640</v>
          </cell>
          <cell r="L167">
            <v>1115144634</v>
          </cell>
          <cell r="M167">
            <v>1130535924</v>
          </cell>
          <cell r="N167">
            <v>1131788000</v>
          </cell>
          <cell r="O167">
            <v>1171957956</v>
          </cell>
          <cell r="P167">
            <v>1126261028</v>
          </cell>
          <cell r="Q167">
            <v>0</v>
          </cell>
        </row>
        <row r="168">
          <cell r="C168" t="str">
            <v>6-22320</v>
          </cell>
          <cell r="D168" t="str">
            <v>SSS - Domestic - Sbjct to VAT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70">
          <cell r="C170" t="str">
            <v>6-22350</v>
          </cell>
          <cell r="D170" t="str">
            <v>Baggage Delivery Services Silver - Sbjct to VAT</v>
          </cell>
          <cell r="F170">
            <v>9472570</v>
          </cell>
          <cell r="G170">
            <v>73960060</v>
          </cell>
          <cell r="H170">
            <v>5389100</v>
          </cell>
          <cell r="I170">
            <v>9698270</v>
          </cell>
          <cell r="J170">
            <v>3488170</v>
          </cell>
          <cell r="K170">
            <v>21254860</v>
          </cell>
          <cell r="L170">
            <v>8716370</v>
          </cell>
          <cell r="M170">
            <v>11782000</v>
          </cell>
          <cell r="N170">
            <v>19094535</v>
          </cell>
          <cell r="O170">
            <v>20360630</v>
          </cell>
          <cell r="P170">
            <v>12705400</v>
          </cell>
          <cell r="Q170">
            <v>0</v>
          </cell>
        </row>
        <row r="171">
          <cell r="C171" t="str">
            <v>6-22360</v>
          </cell>
          <cell r="D171" t="str">
            <v>BDSS - International - Sbjct to VAT</v>
          </cell>
          <cell r="F171">
            <v>9472570</v>
          </cell>
          <cell r="G171">
            <v>73960060</v>
          </cell>
          <cell r="H171">
            <v>5389100</v>
          </cell>
          <cell r="I171">
            <v>9698270</v>
          </cell>
          <cell r="J171">
            <v>3488170</v>
          </cell>
          <cell r="K171">
            <v>21254860</v>
          </cell>
          <cell r="L171">
            <v>8716370</v>
          </cell>
          <cell r="M171">
            <v>11782000</v>
          </cell>
          <cell r="N171">
            <v>19094535</v>
          </cell>
          <cell r="O171">
            <v>20360630</v>
          </cell>
          <cell r="P171">
            <v>12705400</v>
          </cell>
          <cell r="Q171">
            <v>0</v>
          </cell>
        </row>
        <row r="172">
          <cell r="C172" t="str">
            <v>6-22370</v>
          </cell>
          <cell r="D172" t="str">
            <v>BDSS - Domestic - Sbjct to VAT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</row>
        <row r="174">
          <cell r="C174" t="str">
            <v>6-22400</v>
          </cell>
          <cell r="D174" t="str">
            <v xml:space="preserve">Meet and Assist Silver </v>
          </cell>
          <cell r="F174">
            <v>42242160</v>
          </cell>
          <cell r="G174">
            <v>61645720</v>
          </cell>
          <cell r="H174">
            <v>97755849</v>
          </cell>
          <cell r="I174">
            <v>60507468</v>
          </cell>
          <cell r="J174">
            <v>59309860</v>
          </cell>
          <cell r="K174">
            <v>57731689</v>
          </cell>
          <cell r="L174">
            <v>64875126</v>
          </cell>
          <cell r="M174">
            <v>55692000</v>
          </cell>
          <cell r="N174">
            <v>71873560</v>
          </cell>
          <cell r="O174">
            <v>80522186</v>
          </cell>
          <cell r="P174">
            <v>85080880</v>
          </cell>
          <cell r="Q174">
            <v>0</v>
          </cell>
        </row>
        <row r="175">
          <cell r="C175" t="str">
            <v>6-22410</v>
          </cell>
          <cell r="D175" t="str">
            <v>MAS - International</v>
          </cell>
          <cell r="F175">
            <v>35259435</v>
          </cell>
          <cell r="G175">
            <v>51205720</v>
          </cell>
          <cell r="H175">
            <v>66609277</v>
          </cell>
          <cell r="I175">
            <v>60898377</v>
          </cell>
          <cell r="J175">
            <v>56179860</v>
          </cell>
          <cell r="K175">
            <v>56866689</v>
          </cell>
          <cell r="L175">
            <v>63375126</v>
          </cell>
          <cell r="M175">
            <v>53382000</v>
          </cell>
          <cell r="N175">
            <v>67183560</v>
          </cell>
          <cell r="O175">
            <v>77362186</v>
          </cell>
          <cell r="P175">
            <v>82960880</v>
          </cell>
          <cell r="Q175">
            <v>0</v>
          </cell>
        </row>
        <row r="176">
          <cell r="C176" t="str">
            <v>6-22420</v>
          </cell>
          <cell r="D176" t="str">
            <v>MAS - Domestic - Sbjct to VAT</v>
          </cell>
          <cell r="F176">
            <v>4710000</v>
          </cell>
          <cell r="G176">
            <v>3940000</v>
          </cell>
          <cell r="H176">
            <v>3540000</v>
          </cell>
          <cell r="I176">
            <v>3700000</v>
          </cell>
          <cell r="J176">
            <v>3130000</v>
          </cell>
          <cell r="K176">
            <v>4740000</v>
          </cell>
          <cell r="L176">
            <v>1500000</v>
          </cell>
          <cell r="M176">
            <v>2310000</v>
          </cell>
          <cell r="N176">
            <v>4690000</v>
          </cell>
          <cell r="O176">
            <v>3160000</v>
          </cell>
          <cell r="P176">
            <v>2120000</v>
          </cell>
          <cell r="Q176">
            <v>0</v>
          </cell>
        </row>
        <row r="177">
          <cell r="C177" t="str">
            <v>6-22430</v>
          </cell>
          <cell r="D177" t="str">
            <v>MAS - ASA - Product</v>
          </cell>
          <cell r="F177">
            <v>2272725</v>
          </cell>
          <cell r="G177">
            <v>6500000</v>
          </cell>
          <cell r="H177">
            <v>27606572</v>
          </cell>
          <cell r="I177">
            <v>-4090909</v>
          </cell>
          <cell r="J177">
            <v>0</v>
          </cell>
          <cell r="K177">
            <v>-3875000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C178" t="str">
            <v>6-22445</v>
          </cell>
          <cell r="D178" t="str">
            <v>MAS - Charter Flight International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80">
          <cell r="C180" t="str">
            <v>6-22450</v>
          </cell>
          <cell r="D180" t="str">
            <v>Disbursement Silver - Sbjct to VAT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C181" t="str">
            <v>6-22460</v>
          </cell>
          <cell r="D181" t="str">
            <v>DS - International - Sbjct to VAT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C182" t="str">
            <v>6-22470</v>
          </cell>
          <cell r="D182" t="str">
            <v>DS - Domestic - Sbjct to VAT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C183" t="str">
            <v>6-22495</v>
          </cell>
          <cell r="D183" t="str">
            <v>DS - Charter Flight International - Sbjct to VAT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5">
          <cell r="C185" t="str">
            <v>6-22500</v>
          </cell>
          <cell r="D185" t="str">
            <v>Surcharge Silver - Sbjct to VAT</v>
          </cell>
          <cell r="F185">
            <v>105159729</v>
          </cell>
          <cell r="G185">
            <v>75572941</v>
          </cell>
          <cell r="H185">
            <v>63689512</v>
          </cell>
          <cell r="I185">
            <v>123100447</v>
          </cell>
          <cell r="J185">
            <v>80946569</v>
          </cell>
          <cell r="K185">
            <v>101741795</v>
          </cell>
          <cell r="L185">
            <v>110957915</v>
          </cell>
          <cell r="M185">
            <v>90416716</v>
          </cell>
          <cell r="N185">
            <v>111356013</v>
          </cell>
          <cell r="O185">
            <v>53842792</v>
          </cell>
          <cell r="P185">
            <v>127385178</v>
          </cell>
          <cell r="Q185">
            <v>0</v>
          </cell>
        </row>
        <row r="186">
          <cell r="C186" t="str">
            <v>6-22510</v>
          </cell>
          <cell r="D186" t="str">
            <v>Surcharge Silver - Sbjct to VAT</v>
          </cell>
          <cell r="F186">
            <v>105159729</v>
          </cell>
          <cell r="G186">
            <v>75572941</v>
          </cell>
          <cell r="H186">
            <v>63689512</v>
          </cell>
          <cell r="I186">
            <v>123100447</v>
          </cell>
          <cell r="J186">
            <v>80946569</v>
          </cell>
          <cell r="K186">
            <v>101741795</v>
          </cell>
          <cell r="L186">
            <v>110957915</v>
          </cell>
          <cell r="M186">
            <v>90416716</v>
          </cell>
          <cell r="N186">
            <v>111356013</v>
          </cell>
          <cell r="O186">
            <v>53842792</v>
          </cell>
          <cell r="P186">
            <v>127385178</v>
          </cell>
          <cell r="Q186">
            <v>0</v>
          </cell>
        </row>
        <row r="188">
          <cell r="C188" t="str">
            <v>6-22550</v>
          </cell>
          <cell r="D188" t="str">
            <v>EBT Commission Silver - Sbjct to VAT</v>
          </cell>
          <cell r="F188">
            <v>5581800</v>
          </cell>
          <cell r="G188">
            <v>5135900</v>
          </cell>
          <cell r="H188">
            <v>2303000</v>
          </cell>
          <cell r="I188">
            <v>9419000</v>
          </cell>
          <cell r="J188">
            <v>7196000</v>
          </cell>
          <cell r="K188">
            <v>5887350</v>
          </cell>
          <cell r="L188">
            <v>11029800</v>
          </cell>
          <cell r="M188">
            <v>12709828</v>
          </cell>
          <cell r="N188">
            <v>14178550</v>
          </cell>
          <cell r="O188">
            <v>27710926</v>
          </cell>
          <cell r="P188">
            <v>13783499</v>
          </cell>
          <cell r="Q188">
            <v>0</v>
          </cell>
        </row>
        <row r="189">
          <cell r="C189" t="str">
            <v>6-22560</v>
          </cell>
          <cell r="D189" t="str">
            <v>EBT Commission Silver - Sbjct to VAT</v>
          </cell>
          <cell r="F189">
            <v>5581800</v>
          </cell>
          <cell r="G189">
            <v>5135900</v>
          </cell>
          <cell r="H189">
            <v>2303000</v>
          </cell>
          <cell r="I189">
            <v>9419000</v>
          </cell>
          <cell r="J189">
            <v>7196000</v>
          </cell>
          <cell r="K189">
            <v>5887350</v>
          </cell>
          <cell r="L189">
            <v>11029800</v>
          </cell>
          <cell r="M189">
            <v>12709828</v>
          </cell>
          <cell r="N189">
            <v>14178550</v>
          </cell>
          <cell r="O189">
            <v>27710926</v>
          </cell>
          <cell r="P189">
            <v>13783499</v>
          </cell>
          <cell r="Q189">
            <v>0</v>
          </cell>
        </row>
        <row r="191">
          <cell r="C191" t="str">
            <v>6-22600</v>
          </cell>
          <cell r="D191" t="str">
            <v>Prior. Check-In Lou. - Silver</v>
          </cell>
          <cell r="F191">
            <v>2160000</v>
          </cell>
          <cell r="G191">
            <v>0</v>
          </cell>
          <cell r="H191">
            <v>864000</v>
          </cell>
          <cell r="I191">
            <v>0</v>
          </cell>
          <cell r="J191">
            <v>1512000</v>
          </cell>
          <cell r="K191">
            <v>864000</v>
          </cell>
          <cell r="L191">
            <v>0</v>
          </cell>
          <cell r="M191">
            <v>1728000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C192" t="str">
            <v>6-22610</v>
          </cell>
          <cell r="D192" t="str">
            <v>Prior. Check-In Lou. - Silver - Sbjct to VAT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C193" t="str">
            <v>6-22620</v>
          </cell>
          <cell r="D193" t="str">
            <v>Prior. Check-In Lou. - Silver - Non Sbjct to VAT</v>
          </cell>
          <cell r="F193">
            <v>2160000</v>
          </cell>
          <cell r="G193">
            <v>0</v>
          </cell>
          <cell r="H193">
            <v>864000</v>
          </cell>
          <cell r="I193">
            <v>0</v>
          </cell>
          <cell r="J193">
            <v>1512000</v>
          </cell>
          <cell r="K193">
            <v>864000</v>
          </cell>
          <cell r="L193">
            <v>0</v>
          </cell>
          <cell r="M193">
            <v>1728000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5">
          <cell r="C195" t="str">
            <v>6-22650</v>
          </cell>
          <cell r="D195" t="str">
            <v>Avio Bridge Hdl. - Premier - Subject to VAT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C196" t="str">
            <v>6-22660</v>
          </cell>
          <cell r="D196" t="str">
            <v>Avio Bridge Hdl. - Premier - Subject to VAT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8">
          <cell r="C198" t="str">
            <v>6-22950</v>
          </cell>
          <cell r="D198" t="str">
            <v>Others Silver - Sbjct to VAT</v>
          </cell>
          <cell r="F198">
            <v>138249673</v>
          </cell>
          <cell r="G198">
            <v>126028800</v>
          </cell>
          <cell r="H198">
            <v>136832816</v>
          </cell>
          <cell r="I198">
            <v>141974163</v>
          </cell>
          <cell r="J198">
            <v>173865770</v>
          </cell>
          <cell r="K198">
            <v>92694828</v>
          </cell>
          <cell r="L198">
            <v>177668387</v>
          </cell>
          <cell r="M198">
            <v>183821431</v>
          </cell>
          <cell r="N198">
            <v>105094706</v>
          </cell>
          <cell r="O198">
            <v>298621823</v>
          </cell>
          <cell r="P198">
            <v>155317712</v>
          </cell>
          <cell r="Q198">
            <v>0</v>
          </cell>
        </row>
        <row r="199">
          <cell r="C199" t="str">
            <v>6-22960</v>
          </cell>
          <cell r="D199" t="str">
            <v>OS - International - Sbjct to VAT</v>
          </cell>
          <cell r="F199">
            <v>34534546</v>
          </cell>
          <cell r="G199">
            <v>15975000</v>
          </cell>
          <cell r="H199">
            <v>66682346</v>
          </cell>
          <cell r="I199">
            <v>85363863</v>
          </cell>
          <cell r="J199">
            <v>44287739</v>
          </cell>
          <cell r="K199">
            <v>26043864</v>
          </cell>
          <cell r="L199">
            <v>11570355</v>
          </cell>
          <cell r="M199">
            <v>13170609</v>
          </cell>
          <cell r="N199">
            <v>55471546</v>
          </cell>
          <cell r="O199">
            <v>271070328</v>
          </cell>
          <cell r="P199">
            <v>12353258</v>
          </cell>
          <cell r="Q199">
            <v>0</v>
          </cell>
        </row>
        <row r="200">
          <cell r="C200" t="str">
            <v>6-22970</v>
          </cell>
          <cell r="D200" t="str">
            <v xml:space="preserve">OS - Domestic - Sbjct to VAT </v>
          </cell>
          <cell r="F200">
            <v>101052527</v>
          </cell>
          <cell r="G200">
            <v>107324200</v>
          </cell>
          <cell r="H200">
            <v>67398070</v>
          </cell>
          <cell r="I200">
            <v>53838700</v>
          </cell>
          <cell r="J200">
            <v>121402095</v>
          </cell>
          <cell r="K200">
            <v>63827764</v>
          </cell>
          <cell r="L200">
            <v>163202432</v>
          </cell>
          <cell r="M200">
            <v>167724622</v>
          </cell>
          <cell r="N200">
            <v>49623160</v>
          </cell>
          <cell r="O200">
            <v>27551495</v>
          </cell>
          <cell r="P200">
            <v>142964454</v>
          </cell>
          <cell r="Q200">
            <v>0</v>
          </cell>
        </row>
        <row r="201">
          <cell r="C201" t="str">
            <v>6-22995</v>
          </cell>
          <cell r="D201" t="str">
            <v xml:space="preserve">OS - Charter Flight International - Sbjct to VAT </v>
          </cell>
          <cell r="F201">
            <v>2662600</v>
          </cell>
          <cell r="G201">
            <v>2729600</v>
          </cell>
          <cell r="H201">
            <v>2752400</v>
          </cell>
          <cell r="I201">
            <v>2771600</v>
          </cell>
          <cell r="J201">
            <v>8175936</v>
          </cell>
          <cell r="K201">
            <v>2823200</v>
          </cell>
          <cell r="L201">
            <v>2895600</v>
          </cell>
          <cell r="M201">
            <v>2926200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C202" t="str">
            <v>6-22996</v>
          </cell>
          <cell r="D202" t="str">
            <v xml:space="preserve">OS - Training - Learning Center 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4">
          <cell r="C204">
            <v>61300</v>
          </cell>
          <cell r="D204" t="str">
            <v>OR - Lounge</v>
          </cell>
          <cell r="F204">
            <v>8009828900</v>
          </cell>
          <cell r="G204">
            <v>7120935464</v>
          </cell>
          <cell r="H204">
            <v>9227248698</v>
          </cell>
          <cell r="I204">
            <v>9009839479</v>
          </cell>
          <cell r="J204">
            <v>8726176118</v>
          </cell>
          <cell r="K204">
            <v>8693024656</v>
          </cell>
          <cell r="L204">
            <v>9655577465</v>
          </cell>
          <cell r="M204">
            <v>10723592887</v>
          </cell>
          <cell r="N204">
            <v>9687207194</v>
          </cell>
          <cell r="O204">
            <v>10208220657</v>
          </cell>
          <cell r="P204">
            <v>8005262871</v>
          </cell>
          <cell r="Q204">
            <v>0</v>
          </cell>
        </row>
        <row r="206">
          <cell r="C206" t="str">
            <v>6-30000</v>
          </cell>
          <cell r="D206" t="str">
            <v>Bussiness Class Lounge</v>
          </cell>
          <cell r="F206">
            <v>8009828900</v>
          </cell>
          <cell r="G206">
            <v>7120935464</v>
          </cell>
          <cell r="H206">
            <v>9227248698</v>
          </cell>
          <cell r="I206">
            <v>9009839479</v>
          </cell>
          <cell r="J206">
            <v>8726176118</v>
          </cell>
          <cell r="K206">
            <v>8693024656</v>
          </cell>
          <cell r="L206">
            <v>9655577465</v>
          </cell>
          <cell r="M206">
            <v>10723592887</v>
          </cell>
          <cell r="N206">
            <v>9687207194</v>
          </cell>
          <cell r="O206">
            <v>10208220657</v>
          </cell>
          <cell r="P206">
            <v>8005262871</v>
          </cell>
          <cell r="Q206">
            <v>0</v>
          </cell>
        </row>
        <row r="208">
          <cell r="C208" t="str">
            <v>6-31000</v>
          </cell>
          <cell r="D208" t="str">
            <v>Bussiness Class Lounge Esplanade</v>
          </cell>
          <cell r="F208">
            <v>1393348000</v>
          </cell>
          <cell r="G208">
            <v>1463106000</v>
          </cell>
          <cell r="H208">
            <v>1920976000</v>
          </cell>
          <cell r="I208">
            <v>1777988000</v>
          </cell>
          <cell r="J208">
            <v>1691268000</v>
          </cell>
          <cell r="K208">
            <v>1592550000</v>
          </cell>
          <cell r="L208">
            <v>1675416000</v>
          </cell>
          <cell r="M208">
            <v>1751846000</v>
          </cell>
          <cell r="N208">
            <v>919286000</v>
          </cell>
          <cell r="O208">
            <v>2716972000</v>
          </cell>
          <cell r="P208">
            <v>1677516000</v>
          </cell>
          <cell r="Q208">
            <v>0</v>
          </cell>
        </row>
        <row r="209">
          <cell r="C209" t="str">
            <v>6-31100</v>
          </cell>
          <cell r="D209" t="str">
            <v>BCLE - International</v>
          </cell>
          <cell r="F209">
            <v>1393348000</v>
          </cell>
          <cell r="G209">
            <v>1463106000</v>
          </cell>
          <cell r="H209">
            <v>1920976000</v>
          </cell>
          <cell r="I209">
            <v>1777988000</v>
          </cell>
          <cell r="J209">
            <v>1691268000</v>
          </cell>
          <cell r="K209">
            <v>1592550000</v>
          </cell>
          <cell r="L209">
            <v>1675416000</v>
          </cell>
          <cell r="M209">
            <v>1751846000</v>
          </cell>
          <cell r="N209">
            <v>919286000</v>
          </cell>
          <cell r="O209">
            <v>2716972000</v>
          </cell>
          <cell r="P209">
            <v>1677516000</v>
          </cell>
          <cell r="Q209">
            <v>0</v>
          </cell>
        </row>
        <row r="210">
          <cell r="C210" t="str">
            <v>6-31120</v>
          </cell>
          <cell r="D210" t="str">
            <v>BCLE - International Non JCC - Sbjct to VAT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2">
          <cell r="C212" t="str">
            <v>6-32000</v>
          </cell>
          <cell r="D212" t="str">
            <v>Bussiness Class Lounge Premier</v>
          </cell>
          <cell r="F212">
            <v>6578429991</v>
          </cell>
          <cell r="G212">
            <v>5623036737</v>
          </cell>
          <cell r="H212">
            <v>7105248714</v>
          </cell>
          <cell r="I212">
            <v>7043903597</v>
          </cell>
          <cell r="J212">
            <v>6913484515</v>
          </cell>
          <cell r="K212">
            <v>7035765085</v>
          </cell>
          <cell r="L212">
            <v>7835794350</v>
          </cell>
          <cell r="M212">
            <v>8796637711</v>
          </cell>
          <cell r="N212">
            <v>8605429065</v>
          </cell>
          <cell r="O212">
            <v>7327547723</v>
          </cell>
          <cell r="P212">
            <v>6180640010</v>
          </cell>
          <cell r="Q212">
            <v>0</v>
          </cell>
        </row>
        <row r="213">
          <cell r="C213" t="str">
            <v>6-32100</v>
          </cell>
          <cell r="D213" t="str">
            <v>BCLP - International</v>
          </cell>
          <cell r="F213">
            <v>1657346267</v>
          </cell>
          <cell r="G213">
            <v>1585091863</v>
          </cell>
          <cell r="H213">
            <v>2359246477</v>
          </cell>
          <cell r="I213">
            <v>1361505324</v>
          </cell>
          <cell r="J213">
            <v>1508032975</v>
          </cell>
          <cell r="K213">
            <v>1716766710</v>
          </cell>
          <cell r="L213">
            <v>1767613291</v>
          </cell>
          <cell r="M213">
            <v>2011031986</v>
          </cell>
          <cell r="N213">
            <v>2875177984</v>
          </cell>
          <cell r="O213">
            <v>1089873949</v>
          </cell>
          <cell r="P213">
            <v>1591494334</v>
          </cell>
          <cell r="Q213">
            <v>0</v>
          </cell>
        </row>
        <row r="214">
          <cell r="C214" t="str">
            <v>6-32105</v>
          </cell>
          <cell r="D214" t="str">
            <v>BCLP - Charter - International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C215" t="str">
            <v>6-32110</v>
          </cell>
          <cell r="D215" t="str">
            <v>BCLP - International Non Airline</v>
          </cell>
          <cell r="F215">
            <v>4921083724</v>
          </cell>
          <cell r="G215">
            <v>3866127914</v>
          </cell>
          <cell r="H215">
            <v>4746002237</v>
          </cell>
          <cell r="I215">
            <v>5682398273</v>
          </cell>
          <cell r="J215">
            <v>5405451540</v>
          </cell>
          <cell r="K215">
            <v>5318998375</v>
          </cell>
          <cell r="L215">
            <v>6068181059</v>
          </cell>
          <cell r="M215">
            <v>6785605725</v>
          </cell>
          <cell r="N215">
            <v>5730251081</v>
          </cell>
          <cell r="O215">
            <v>6237673774</v>
          </cell>
          <cell r="P215">
            <v>4589145676</v>
          </cell>
          <cell r="Q215">
            <v>0</v>
          </cell>
        </row>
        <row r="216">
          <cell r="C216" t="str">
            <v>6-32120</v>
          </cell>
          <cell r="D216" t="str">
            <v>BCLP - International Non JCC - Sbjct to VAT</v>
          </cell>
          <cell r="F216">
            <v>0</v>
          </cell>
          <cell r="G216">
            <v>171816960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8">
          <cell r="C218" t="str">
            <v>6-32500</v>
          </cell>
          <cell r="D218" t="str">
            <v>Bussiness Class Lounge - VOA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C219" t="str">
            <v>6-32511</v>
          </cell>
          <cell r="D219" t="str">
            <v>Bussiness Class Lounge - VOA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1">
          <cell r="C221" t="str">
            <v>6-32900</v>
          </cell>
          <cell r="D221" t="str">
            <v>Bussiness Class Lounge - Silver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C222" t="str">
            <v>6-32911</v>
          </cell>
          <cell r="D222" t="str">
            <v>Bussiness Class Lounge - Silver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4">
          <cell r="C224" t="str">
            <v>6-33000</v>
          </cell>
          <cell r="D224" t="str">
            <v>Bussiness Class Lounge - Others</v>
          </cell>
          <cell r="F224">
            <v>38050909</v>
          </cell>
          <cell r="G224">
            <v>34792727</v>
          </cell>
          <cell r="H224">
            <v>201023984</v>
          </cell>
          <cell r="I224">
            <v>187947882</v>
          </cell>
          <cell r="J224">
            <v>121423603</v>
          </cell>
          <cell r="K224">
            <v>64709571</v>
          </cell>
          <cell r="L224">
            <v>144367115</v>
          </cell>
          <cell r="M224">
            <v>175109176</v>
          </cell>
          <cell r="N224">
            <v>162492129</v>
          </cell>
          <cell r="O224">
            <v>163700934</v>
          </cell>
          <cell r="P224">
            <v>147106861</v>
          </cell>
          <cell r="Q224">
            <v>0</v>
          </cell>
        </row>
        <row r="225">
          <cell r="C225" t="str">
            <v>6-33100</v>
          </cell>
          <cell r="D225" t="str">
            <v>BCL-Others - Sbjct to VAT/PHR</v>
          </cell>
          <cell r="F225">
            <v>38050909</v>
          </cell>
          <cell r="G225">
            <v>34792727</v>
          </cell>
          <cell r="H225">
            <v>201023984</v>
          </cell>
          <cell r="I225">
            <v>187947882</v>
          </cell>
          <cell r="J225">
            <v>121423603</v>
          </cell>
          <cell r="K225">
            <v>64709571</v>
          </cell>
          <cell r="L225">
            <v>144367115</v>
          </cell>
          <cell r="M225">
            <v>175109176</v>
          </cell>
          <cell r="N225">
            <v>162492129</v>
          </cell>
          <cell r="O225">
            <v>163700934</v>
          </cell>
          <cell r="P225">
            <v>147106861</v>
          </cell>
          <cell r="Q225">
            <v>0</v>
          </cell>
        </row>
        <row r="227">
          <cell r="C227">
            <v>61400</v>
          </cell>
          <cell r="D227" t="str">
            <v>OR - Cargo Handling</v>
          </cell>
          <cell r="F227">
            <v>72510131008</v>
          </cell>
          <cell r="G227">
            <v>57592608589</v>
          </cell>
          <cell r="H227">
            <v>57023809725</v>
          </cell>
          <cell r="I227">
            <v>61075721739</v>
          </cell>
          <cell r="J227">
            <v>66682691846</v>
          </cell>
          <cell r="K227">
            <v>54224100214</v>
          </cell>
          <cell r="L227">
            <v>76255564295</v>
          </cell>
          <cell r="M227">
            <v>92161852633</v>
          </cell>
          <cell r="N227">
            <v>73162452263</v>
          </cell>
          <cell r="O227">
            <v>84980917456</v>
          </cell>
          <cell r="P227">
            <v>82438470827</v>
          </cell>
          <cell r="Q227">
            <v>0</v>
          </cell>
        </row>
        <row r="229">
          <cell r="C229" t="str">
            <v>6-40000</v>
          </cell>
          <cell r="D229" t="str">
            <v>Cargo Handling Services</v>
          </cell>
          <cell r="F229">
            <v>72510131008</v>
          </cell>
          <cell r="G229">
            <v>57592608589</v>
          </cell>
          <cell r="H229">
            <v>57023809725</v>
          </cell>
          <cell r="I229">
            <v>61075721739</v>
          </cell>
          <cell r="J229">
            <v>66682691846</v>
          </cell>
          <cell r="K229">
            <v>54224100214</v>
          </cell>
          <cell r="L229">
            <v>76255564295</v>
          </cell>
          <cell r="M229">
            <v>92161852633</v>
          </cell>
          <cell r="N229">
            <v>73162452263</v>
          </cell>
          <cell r="O229">
            <v>84980917456</v>
          </cell>
          <cell r="P229">
            <v>82438470827</v>
          </cell>
          <cell r="Q229">
            <v>0</v>
          </cell>
        </row>
        <row r="231">
          <cell r="C231" t="str">
            <v>6-41000</v>
          </cell>
          <cell r="D231" t="str">
            <v>Cargo Services</v>
          </cell>
          <cell r="F231">
            <v>69227737023</v>
          </cell>
          <cell r="G231">
            <v>54944206084</v>
          </cell>
          <cell r="H231">
            <v>53660557062</v>
          </cell>
          <cell r="I231">
            <v>57955913496</v>
          </cell>
          <cell r="J231">
            <v>63347528635</v>
          </cell>
          <cell r="K231">
            <v>51385122374</v>
          </cell>
          <cell r="L231">
            <v>72247038903</v>
          </cell>
          <cell r="M231">
            <v>88013038346</v>
          </cell>
          <cell r="N231">
            <v>69381848903</v>
          </cell>
          <cell r="O231">
            <v>77451538347</v>
          </cell>
          <cell r="P231">
            <v>78784790727</v>
          </cell>
          <cell r="Q231">
            <v>0</v>
          </cell>
        </row>
        <row r="233">
          <cell r="C233" t="str">
            <v>6-41100</v>
          </cell>
          <cell r="D233" t="str">
            <v>Export Handling</v>
          </cell>
          <cell r="F233">
            <v>11427519756</v>
          </cell>
          <cell r="G233">
            <v>11524234705</v>
          </cell>
          <cell r="H233">
            <v>12526716253</v>
          </cell>
          <cell r="I233">
            <v>11313654574</v>
          </cell>
          <cell r="J233">
            <v>11519082689</v>
          </cell>
          <cell r="K233">
            <v>8974839390</v>
          </cell>
          <cell r="L233">
            <v>13069659338</v>
          </cell>
          <cell r="M233">
            <v>16412335414</v>
          </cell>
          <cell r="N233">
            <v>16900076597</v>
          </cell>
          <cell r="O233">
            <v>16918736121</v>
          </cell>
          <cell r="P233">
            <v>15988473570</v>
          </cell>
          <cell r="Q233">
            <v>0</v>
          </cell>
        </row>
        <row r="234">
          <cell r="C234" t="str">
            <v>6-41111</v>
          </cell>
          <cell r="D234" t="str">
            <v xml:space="preserve">EXH - Storage  -  General </v>
          </cell>
          <cell r="F234">
            <v>8925240140</v>
          </cell>
          <cell r="G234">
            <v>8522488578</v>
          </cell>
          <cell r="H234">
            <v>9926834644</v>
          </cell>
          <cell r="I234">
            <v>8440087006</v>
          </cell>
          <cell r="J234">
            <v>9199629118</v>
          </cell>
          <cell r="K234">
            <v>6948415050</v>
          </cell>
          <cell r="L234">
            <v>10460680390</v>
          </cell>
          <cell r="M234">
            <v>13037677006</v>
          </cell>
          <cell r="N234">
            <v>13480009889</v>
          </cell>
          <cell r="O234">
            <v>13004443078</v>
          </cell>
          <cell r="P234">
            <v>11924971230</v>
          </cell>
          <cell r="Q234">
            <v>0</v>
          </cell>
        </row>
        <row r="235">
          <cell r="C235" t="str">
            <v>6-41121</v>
          </cell>
          <cell r="D235" t="str">
            <v>EXH - Storage  -  Special</v>
          </cell>
          <cell r="F235">
            <v>130440803</v>
          </cell>
          <cell r="G235">
            <v>136465040</v>
          </cell>
          <cell r="H235">
            <v>184784014</v>
          </cell>
          <cell r="I235">
            <v>160546706</v>
          </cell>
          <cell r="J235">
            <v>135244137</v>
          </cell>
          <cell r="K235">
            <v>89123706</v>
          </cell>
          <cell r="L235">
            <v>120652268</v>
          </cell>
          <cell r="M235">
            <v>139012358</v>
          </cell>
          <cell r="N235">
            <v>106964254</v>
          </cell>
          <cell r="O235">
            <v>176770567</v>
          </cell>
          <cell r="P235">
            <v>153568868</v>
          </cell>
          <cell r="Q235">
            <v>0</v>
          </cell>
        </row>
        <row r="236">
          <cell r="C236" t="str">
            <v>6-41131</v>
          </cell>
          <cell r="D236" t="str">
            <v>EXH - Storage  -  Revenue Sharing</v>
          </cell>
          <cell r="F236">
            <v>497413687</v>
          </cell>
          <cell r="G236">
            <v>617174255</v>
          </cell>
          <cell r="H236">
            <v>438230200</v>
          </cell>
          <cell r="I236">
            <v>661393227</v>
          </cell>
          <cell r="J236">
            <v>446847079</v>
          </cell>
          <cell r="K236">
            <v>385888132</v>
          </cell>
          <cell r="L236">
            <v>614251360</v>
          </cell>
          <cell r="M236">
            <v>508199146</v>
          </cell>
          <cell r="N236">
            <v>479837445</v>
          </cell>
          <cell r="O236">
            <v>349891470</v>
          </cell>
          <cell r="P236">
            <v>502636337</v>
          </cell>
          <cell r="Q236">
            <v>0</v>
          </cell>
        </row>
        <row r="237">
          <cell r="C237" t="str">
            <v>6-41112</v>
          </cell>
          <cell r="D237" t="str">
            <v>EXH - Handling</v>
          </cell>
          <cell r="F237">
            <v>853332916</v>
          </cell>
          <cell r="G237">
            <v>978155244</v>
          </cell>
          <cell r="H237">
            <v>1228452276</v>
          </cell>
          <cell r="I237">
            <v>1077123005</v>
          </cell>
          <cell r="J237">
            <v>902104304</v>
          </cell>
          <cell r="K237">
            <v>721674603</v>
          </cell>
          <cell r="L237">
            <v>963372437</v>
          </cell>
          <cell r="M237">
            <v>1149543875</v>
          </cell>
          <cell r="N237">
            <v>1054268017</v>
          </cell>
          <cell r="O237">
            <v>1336394581</v>
          </cell>
          <cell r="P237">
            <v>1604120957</v>
          </cell>
          <cell r="Q237">
            <v>0</v>
          </cell>
        </row>
        <row r="238">
          <cell r="C238" t="str">
            <v>6-41113</v>
          </cell>
          <cell r="D238" t="str">
            <v>EXH - Administration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C239" t="str">
            <v>6-41114</v>
          </cell>
          <cell r="D239" t="str">
            <v>EXH - Document</v>
          </cell>
          <cell r="F239">
            <v>295115000</v>
          </cell>
          <cell r="G239">
            <v>421265000</v>
          </cell>
          <cell r="H239">
            <v>375475000</v>
          </cell>
          <cell r="I239">
            <v>400275000</v>
          </cell>
          <cell r="J239">
            <v>250236000</v>
          </cell>
          <cell r="K239">
            <v>326955000</v>
          </cell>
          <cell r="L239">
            <v>394645000</v>
          </cell>
          <cell r="M239">
            <v>955150000</v>
          </cell>
          <cell r="N239">
            <v>954355000</v>
          </cell>
          <cell r="O239">
            <v>1311470000</v>
          </cell>
          <cell r="P239">
            <v>1097555000</v>
          </cell>
          <cell r="Q239">
            <v>0</v>
          </cell>
        </row>
        <row r="240">
          <cell r="C240" t="str">
            <v>6-41132</v>
          </cell>
          <cell r="D240" t="str">
            <v>EXH - Document  -  Revenue Sharing</v>
          </cell>
          <cell r="F240">
            <v>73108417</v>
          </cell>
          <cell r="G240">
            <v>6780205</v>
          </cell>
          <cell r="H240">
            <v>14816469</v>
          </cell>
          <cell r="I240">
            <v>8046415</v>
          </cell>
          <cell r="J240">
            <v>12466746</v>
          </cell>
          <cell r="K240">
            <v>7462790</v>
          </cell>
          <cell r="L240">
            <v>17714300</v>
          </cell>
          <cell r="M240">
            <v>12473086</v>
          </cell>
          <cell r="N240">
            <v>12427409</v>
          </cell>
          <cell r="O240">
            <v>13721533</v>
          </cell>
          <cell r="P240">
            <v>7847220</v>
          </cell>
          <cell r="Q240">
            <v>0</v>
          </cell>
        </row>
        <row r="241">
          <cell r="C241" t="str">
            <v>6-41115</v>
          </cell>
          <cell r="D241" t="str">
            <v>EXH - Materai</v>
          </cell>
          <cell r="F241">
            <v>39249000</v>
          </cell>
          <cell r="G241">
            <v>35787000</v>
          </cell>
          <cell r="H241">
            <v>44445000</v>
          </cell>
          <cell r="I241">
            <v>38199000</v>
          </cell>
          <cell r="J241">
            <v>37974000</v>
          </cell>
          <cell r="K241">
            <v>28899000</v>
          </cell>
          <cell r="L241">
            <v>41064000</v>
          </cell>
          <cell r="M241">
            <v>45780000</v>
          </cell>
          <cell r="N241">
            <v>46353000</v>
          </cell>
          <cell r="O241">
            <v>48060000</v>
          </cell>
          <cell r="P241">
            <v>45747000</v>
          </cell>
          <cell r="Q241">
            <v>0</v>
          </cell>
        </row>
        <row r="242">
          <cell r="C242" t="str">
            <v>6-41116</v>
          </cell>
          <cell r="D242" t="str">
            <v>EXH - Charges (X - ray)</v>
          </cell>
          <cell r="F242">
            <v>9263427</v>
          </cell>
          <cell r="G242">
            <v>4931832</v>
          </cell>
          <cell r="H242">
            <v>6671211</v>
          </cell>
          <cell r="I242">
            <v>10154034</v>
          </cell>
          <cell r="J242">
            <v>10091832</v>
          </cell>
          <cell r="K242">
            <v>8288940</v>
          </cell>
          <cell r="L242">
            <v>15470983</v>
          </cell>
          <cell r="M242">
            <v>0</v>
          </cell>
          <cell r="N242">
            <v>14669621</v>
          </cell>
          <cell r="O242">
            <v>6818</v>
          </cell>
          <cell r="P242">
            <v>3254777</v>
          </cell>
          <cell r="Q242">
            <v>0</v>
          </cell>
        </row>
        <row r="243">
          <cell r="C243" t="str">
            <v>6-41117</v>
          </cell>
          <cell r="D243" t="str">
            <v>EXH - NAWB Fee</v>
          </cell>
          <cell r="F243">
            <v>101750000</v>
          </cell>
          <cell r="G243">
            <v>91100000</v>
          </cell>
          <cell r="H243">
            <v>108640909</v>
          </cell>
          <cell r="I243">
            <v>101050000</v>
          </cell>
          <cell r="J243">
            <v>103200000</v>
          </cell>
          <cell r="K243">
            <v>73200000</v>
          </cell>
          <cell r="L243">
            <v>102900000</v>
          </cell>
          <cell r="M243">
            <v>143100000</v>
          </cell>
          <cell r="N243">
            <v>140382500</v>
          </cell>
          <cell r="O243">
            <v>151050000</v>
          </cell>
          <cell r="P243">
            <v>145275000</v>
          </cell>
          <cell r="Q243">
            <v>0</v>
          </cell>
        </row>
        <row r="244">
          <cell r="C244" t="str">
            <v>6-41118</v>
          </cell>
          <cell r="D244" t="str">
            <v>EXH - Charges (X - ray) RA - FAS</v>
          </cell>
          <cell r="F244">
            <v>502606366</v>
          </cell>
          <cell r="G244">
            <v>710087551</v>
          </cell>
          <cell r="H244">
            <v>198366530</v>
          </cell>
          <cell r="I244">
            <v>416780181</v>
          </cell>
          <cell r="J244">
            <v>421289473</v>
          </cell>
          <cell r="K244">
            <v>384932169</v>
          </cell>
          <cell r="L244">
            <v>338908600</v>
          </cell>
          <cell r="M244">
            <v>421399943</v>
          </cell>
          <cell r="N244">
            <v>610809462</v>
          </cell>
          <cell r="O244">
            <v>526928074</v>
          </cell>
          <cell r="P244">
            <v>503497181</v>
          </cell>
          <cell r="Q244">
            <v>0</v>
          </cell>
        </row>
        <row r="246">
          <cell r="C246" t="str">
            <v>6-41200</v>
          </cell>
          <cell r="D246" t="str">
            <v xml:space="preserve">Import Handling </v>
          </cell>
          <cell r="F246">
            <v>53436060023</v>
          </cell>
          <cell r="G246">
            <v>38623182738</v>
          </cell>
          <cell r="H246">
            <v>35979104989</v>
          </cell>
          <cell r="I246">
            <v>42195702298</v>
          </cell>
          <cell r="J246">
            <v>45905377734</v>
          </cell>
          <cell r="K246">
            <v>35447492827</v>
          </cell>
          <cell r="L246">
            <v>50671107162</v>
          </cell>
          <cell r="M246">
            <v>63942341250</v>
          </cell>
          <cell r="N246">
            <v>46052098669</v>
          </cell>
          <cell r="O246">
            <v>53474865493</v>
          </cell>
          <cell r="P246">
            <v>55608970778</v>
          </cell>
          <cell r="Q246">
            <v>0</v>
          </cell>
        </row>
        <row r="247">
          <cell r="C247" t="str">
            <v>6-41211</v>
          </cell>
          <cell r="D247" t="str">
            <v>IMH - Storage  -  General</v>
          </cell>
          <cell r="F247">
            <v>50065359381</v>
          </cell>
          <cell r="G247">
            <v>33947011970</v>
          </cell>
          <cell r="H247">
            <v>30744003941</v>
          </cell>
          <cell r="I247">
            <v>35868878453</v>
          </cell>
          <cell r="J247">
            <v>40564473619</v>
          </cell>
          <cell r="K247">
            <v>31630288703</v>
          </cell>
          <cell r="L247">
            <v>44095619643</v>
          </cell>
          <cell r="M247">
            <v>55730806585</v>
          </cell>
          <cell r="N247">
            <v>39994637108</v>
          </cell>
          <cell r="O247">
            <v>47069105201</v>
          </cell>
          <cell r="P247">
            <v>49167028790</v>
          </cell>
          <cell r="Q247">
            <v>0</v>
          </cell>
        </row>
        <row r="248">
          <cell r="C248" t="str">
            <v>6-41221</v>
          </cell>
          <cell r="D248" t="str">
            <v>IMH - Storage  -  Special</v>
          </cell>
          <cell r="F248">
            <v>2410415086</v>
          </cell>
          <cell r="G248">
            <v>2218731023</v>
          </cell>
          <cell r="H248">
            <v>2711814703</v>
          </cell>
          <cell r="I248">
            <v>2710449311</v>
          </cell>
          <cell r="J248">
            <v>2841321264</v>
          </cell>
          <cell r="K248">
            <v>2002378012</v>
          </cell>
          <cell r="L248">
            <v>3160198357</v>
          </cell>
          <cell r="M248">
            <v>4818218503</v>
          </cell>
          <cell r="N248">
            <v>2781577604</v>
          </cell>
          <cell r="O248">
            <v>3151868861</v>
          </cell>
          <cell r="P248">
            <v>2964447961</v>
          </cell>
          <cell r="Q248">
            <v>0</v>
          </cell>
        </row>
        <row r="249">
          <cell r="C249" t="str">
            <v>6-41231</v>
          </cell>
          <cell r="D249" t="str">
            <v>IMH - Storage  -  Penitipan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</row>
        <row r="250">
          <cell r="C250" t="str">
            <v>6-41232</v>
          </cell>
          <cell r="D250" t="str">
            <v>IMH - Storage - Dwelling Time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</row>
        <row r="251">
          <cell r="C251" t="str">
            <v>6-41233</v>
          </cell>
          <cell r="D251" t="str">
            <v>IMH - Storage - Revenue Sharing</v>
          </cell>
          <cell r="F251">
            <v>-306625710</v>
          </cell>
          <cell r="G251">
            <v>945875612</v>
          </cell>
          <cell r="H251">
            <v>1062362680</v>
          </cell>
          <cell r="I251">
            <v>1876752883</v>
          </cell>
          <cell r="J251">
            <v>1096073851</v>
          </cell>
          <cell r="K251">
            <v>778494996</v>
          </cell>
          <cell r="L251">
            <v>1723147903</v>
          </cell>
          <cell r="M251">
            <v>973925977</v>
          </cell>
          <cell r="N251">
            <v>1087643059</v>
          </cell>
          <cell r="O251">
            <v>879755205</v>
          </cell>
          <cell r="P251">
            <v>1037257669</v>
          </cell>
          <cell r="Q251">
            <v>0</v>
          </cell>
        </row>
        <row r="252">
          <cell r="C252" t="str">
            <v>6-41212</v>
          </cell>
          <cell r="D252" t="str">
            <v>IMH - Handling</v>
          </cell>
          <cell r="F252">
            <v>621701012</v>
          </cell>
          <cell r="G252">
            <v>887737736</v>
          </cell>
          <cell r="H252">
            <v>767326720</v>
          </cell>
          <cell r="I252">
            <v>998229610</v>
          </cell>
          <cell r="J252">
            <v>753176311</v>
          </cell>
          <cell r="K252">
            <v>572045961</v>
          </cell>
          <cell r="L252">
            <v>939970929</v>
          </cell>
          <cell r="M252">
            <v>821674963</v>
          </cell>
          <cell r="N252">
            <v>770003480</v>
          </cell>
          <cell r="O252">
            <v>743819008</v>
          </cell>
          <cell r="P252">
            <v>841473543</v>
          </cell>
          <cell r="Q252">
            <v>0</v>
          </cell>
        </row>
        <row r="253">
          <cell r="C253" t="str">
            <v>6-41213</v>
          </cell>
          <cell r="D253" t="str">
            <v>IMH - Administration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</row>
        <row r="254">
          <cell r="C254" t="str">
            <v>6-41214</v>
          </cell>
          <cell r="D254" t="str">
            <v>IMH - Document</v>
          </cell>
          <cell r="F254">
            <v>572975000</v>
          </cell>
          <cell r="G254">
            <v>500575000</v>
          </cell>
          <cell r="H254">
            <v>558061400</v>
          </cell>
          <cell r="I254">
            <v>548575000</v>
          </cell>
          <cell r="J254">
            <v>547335000</v>
          </cell>
          <cell r="K254">
            <v>385845000</v>
          </cell>
          <cell r="L254">
            <v>564190000</v>
          </cell>
          <cell r="M254">
            <v>1472725000</v>
          </cell>
          <cell r="N254">
            <v>1280875000</v>
          </cell>
          <cell r="O254">
            <v>1460785000</v>
          </cell>
          <cell r="P254">
            <v>1427580000</v>
          </cell>
          <cell r="Q254">
            <v>0</v>
          </cell>
        </row>
        <row r="255">
          <cell r="C255" t="str">
            <v>6-41234</v>
          </cell>
          <cell r="D255" t="str">
            <v>IMH - Document - Revenue Sharing</v>
          </cell>
          <cell r="F255">
            <v>-14117753</v>
          </cell>
          <cell r="G255">
            <v>23237161</v>
          </cell>
          <cell r="H255">
            <v>52164663</v>
          </cell>
          <cell r="I255">
            <v>97833314</v>
          </cell>
          <cell r="J255">
            <v>-6369120</v>
          </cell>
          <cell r="K255">
            <v>26738906</v>
          </cell>
          <cell r="L255">
            <v>82024691</v>
          </cell>
          <cell r="M255">
            <v>31934441</v>
          </cell>
          <cell r="N255">
            <v>21067595</v>
          </cell>
          <cell r="O255">
            <v>24835782</v>
          </cell>
          <cell r="P255">
            <v>16462030</v>
          </cell>
          <cell r="Q255">
            <v>0</v>
          </cell>
        </row>
        <row r="256">
          <cell r="C256" t="str">
            <v>6-41215</v>
          </cell>
          <cell r="D256" t="str">
            <v>IMH - Materai</v>
          </cell>
          <cell r="F256">
            <v>60336000</v>
          </cell>
          <cell r="G256">
            <v>51456000</v>
          </cell>
          <cell r="H256">
            <v>55170000</v>
          </cell>
          <cell r="I256">
            <v>59712000</v>
          </cell>
          <cell r="J256">
            <v>62460000</v>
          </cell>
          <cell r="K256">
            <v>42672000</v>
          </cell>
          <cell r="L256">
            <v>63732000</v>
          </cell>
          <cell r="M256">
            <v>71859000</v>
          </cell>
          <cell r="N256">
            <v>59595000</v>
          </cell>
          <cell r="O256">
            <v>69300000</v>
          </cell>
          <cell r="P256">
            <v>69495000</v>
          </cell>
          <cell r="Q256">
            <v>0</v>
          </cell>
        </row>
        <row r="257">
          <cell r="C257" t="str">
            <v>6-41216</v>
          </cell>
          <cell r="D257" t="str">
            <v>IMH - Charges (X - ray)</v>
          </cell>
          <cell r="F257">
            <v>430044</v>
          </cell>
          <cell r="G257">
            <v>23174442</v>
          </cell>
          <cell r="H257">
            <v>917572</v>
          </cell>
          <cell r="I257">
            <v>0</v>
          </cell>
          <cell r="J257">
            <v>16469782</v>
          </cell>
          <cell r="K257">
            <v>627550</v>
          </cell>
          <cell r="L257">
            <v>19133969</v>
          </cell>
          <cell r="M257">
            <v>0</v>
          </cell>
          <cell r="N257">
            <v>21657740</v>
          </cell>
          <cell r="O257">
            <v>23949405</v>
          </cell>
          <cell r="P257">
            <v>22953839</v>
          </cell>
          <cell r="Q257">
            <v>0</v>
          </cell>
        </row>
        <row r="258">
          <cell r="C258" t="str">
            <v>6-41217</v>
          </cell>
          <cell r="D258" t="str">
            <v>IMH - CT Transport (OB)</v>
          </cell>
          <cell r="F258">
            <v>24957663</v>
          </cell>
          <cell r="G258">
            <v>25383794</v>
          </cell>
          <cell r="H258">
            <v>27283310</v>
          </cell>
          <cell r="I258">
            <v>35271727</v>
          </cell>
          <cell r="J258">
            <v>30437027</v>
          </cell>
          <cell r="K258">
            <v>8401699</v>
          </cell>
          <cell r="L258">
            <v>23089670</v>
          </cell>
          <cell r="M258">
            <v>21196781</v>
          </cell>
          <cell r="N258">
            <v>35042083</v>
          </cell>
          <cell r="O258">
            <v>51247031</v>
          </cell>
          <cell r="P258">
            <v>62271946</v>
          </cell>
          <cell r="Q258">
            <v>0</v>
          </cell>
        </row>
        <row r="259">
          <cell r="C259" t="str">
            <v>6-41218</v>
          </cell>
          <cell r="D259" t="str">
            <v>IMH - NAWB Fee</v>
          </cell>
          <cell r="F259">
            <v>629300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200000</v>
          </cell>
          <cell r="P259">
            <v>0</v>
          </cell>
          <cell r="Q259">
            <v>0</v>
          </cell>
        </row>
        <row r="261">
          <cell r="C261" t="str">
            <v>6-41300</v>
          </cell>
          <cell r="D261" t="str">
            <v>Transhipment</v>
          </cell>
          <cell r="F261">
            <v>844561023</v>
          </cell>
          <cell r="G261">
            <v>1211408915</v>
          </cell>
          <cell r="H261">
            <v>1219109382</v>
          </cell>
          <cell r="I261">
            <v>1018832030</v>
          </cell>
          <cell r="J261">
            <v>1527876236</v>
          </cell>
          <cell r="K261">
            <v>1873091393</v>
          </cell>
          <cell r="L261">
            <v>1482499140</v>
          </cell>
          <cell r="M261">
            <v>1241257779</v>
          </cell>
          <cell r="N261">
            <v>1773125880</v>
          </cell>
          <cell r="O261">
            <v>1591536417</v>
          </cell>
          <cell r="P261">
            <v>1651097884</v>
          </cell>
          <cell r="Q261">
            <v>0</v>
          </cell>
        </row>
        <row r="262">
          <cell r="C262" t="str">
            <v>6-41311</v>
          </cell>
          <cell r="D262" t="str">
            <v>TRH - Transhipment</v>
          </cell>
          <cell r="F262">
            <v>844561023</v>
          </cell>
          <cell r="G262">
            <v>1211408915</v>
          </cell>
          <cell r="H262">
            <v>1219109382</v>
          </cell>
          <cell r="I262">
            <v>1018832030</v>
          </cell>
          <cell r="J262">
            <v>1527876236</v>
          </cell>
          <cell r="K262">
            <v>1873091393</v>
          </cell>
          <cell r="L262">
            <v>1482499140</v>
          </cell>
          <cell r="M262">
            <v>1241257779</v>
          </cell>
          <cell r="N262">
            <v>1773125880</v>
          </cell>
          <cell r="O262">
            <v>1591536417</v>
          </cell>
          <cell r="P262">
            <v>1651097884</v>
          </cell>
          <cell r="Q262">
            <v>0</v>
          </cell>
        </row>
        <row r="263">
          <cell r="C263" t="str">
            <v>6-41321</v>
          </cell>
          <cell r="D263" t="str">
            <v>TRT - Truncking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</row>
        <row r="265">
          <cell r="C265" t="str">
            <v>6-41400</v>
          </cell>
          <cell r="D265" t="str">
            <v xml:space="preserve">Rush Import Handling </v>
          </cell>
          <cell r="F265">
            <v>2724171199</v>
          </cell>
          <cell r="G265">
            <v>2777362530</v>
          </cell>
          <cell r="H265">
            <v>3062182620</v>
          </cell>
          <cell r="I265">
            <v>2519654194</v>
          </cell>
          <cell r="J265">
            <v>3380584076</v>
          </cell>
          <cell r="K265">
            <v>4238091232</v>
          </cell>
          <cell r="L265">
            <v>6128550263</v>
          </cell>
          <cell r="M265">
            <v>5407321703</v>
          </cell>
          <cell r="N265">
            <v>3900304449</v>
          </cell>
          <cell r="O265">
            <v>4593735774</v>
          </cell>
          <cell r="P265">
            <v>4551351795</v>
          </cell>
          <cell r="Q265">
            <v>0</v>
          </cell>
        </row>
        <row r="266">
          <cell r="C266" t="str">
            <v>6-41411</v>
          </cell>
          <cell r="D266" t="str">
            <v>RIH - Storage  -  General</v>
          </cell>
          <cell r="F266">
            <v>826569942</v>
          </cell>
          <cell r="G266">
            <v>707825854</v>
          </cell>
          <cell r="H266">
            <v>839436651</v>
          </cell>
          <cell r="I266">
            <v>233306553</v>
          </cell>
          <cell r="J266">
            <v>442406444</v>
          </cell>
          <cell r="K266">
            <v>1579986516</v>
          </cell>
          <cell r="L266">
            <v>3095313888</v>
          </cell>
          <cell r="M266">
            <v>1242121515</v>
          </cell>
          <cell r="N266">
            <v>921175196</v>
          </cell>
          <cell r="O266">
            <v>865762016</v>
          </cell>
          <cell r="P266">
            <v>1006820361</v>
          </cell>
          <cell r="Q266">
            <v>0</v>
          </cell>
        </row>
        <row r="267">
          <cell r="C267" t="str">
            <v>6-41421</v>
          </cell>
          <cell r="D267" t="str">
            <v>RIH - Storage  -  Special</v>
          </cell>
          <cell r="F267">
            <v>79976336</v>
          </cell>
          <cell r="G267">
            <v>59890593</v>
          </cell>
          <cell r="H267">
            <v>94010520</v>
          </cell>
          <cell r="I267">
            <v>29129858</v>
          </cell>
          <cell r="J267">
            <v>81269728</v>
          </cell>
          <cell r="K267">
            <v>123643335</v>
          </cell>
          <cell r="L267">
            <v>267224715</v>
          </cell>
          <cell r="M267">
            <v>213099086</v>
          </cell>
          <cell r="N267">
            <v>115521939</v>
          </cell>
          <cell r="O267">
            <v>229943136</v>
          </cell>
          <cell r="P267">
            <v>255380365</v>
          </cell>
          <cell r="Q267">
            <v>0</v>
          </cell>
        </row>
        <row r="268">
          <cell r="C268" t="str">
            <v>6-41431</v>
          </cell>
          <cell r="D268" t="str">
            <v>RIH - Storage  -  Revenue Sharing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C269" t="str">
            <v>6-41412</v>
          </cell>
          <cell r="D269" t="str">
            <v>RIH - Handling Fee/Rush Fee</v>
          </cell>
          <cell r="F269">
            <v>1751156291</v>
          </cell>
          <cell r="G269">
            <v>1952698069</v>
          </cell>
          <cell r="H269">
            <v>2041698743</v>
          </cell>
          <cell r="I269">
            <v>2227678783</v>
          </cell>
          <cell r="J269">
            <v>2793925904</v>
          </cell>
          <cell r="K269">
            <v>2502915153</v>
          </cell>
          <cell r="L269">
            <v>2669898660</v>
          </cell>
          <cell r="M269">
            <v>3804821102</v>
          </cell>
          <cell r="N269">
            <v>2722698954</v>
          </cell>
          <cell r="O269">
            <v>3246391778</v>
          </cell>
          <cell r="P269">
            <v>3047827069</v>
          </cell>
          <cell r="Q269">
            <v>0</v>
          </cell>
        </row>
        <row r="270">
          <cell r="C270" t="str">
            <v>6-41413</v>
          </cell>
          <cell r="D270" t="str">
            <v>RIH - Administration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</row>
        <row r="271">
          <cell r="C271" t="str">
            <v>6-41414</v>
          </cell>
          <cell r="D271" t="str">
            <v>RIH - Document</v>
          </cell>
          <cell r="F271">
            <v>61980000</v>
          </cell>
          <cell r="G271">
            <v>53062400</v>
          </cell>
          <cell r="H271">
            <v>82560000</v>
          </cell>
          <cell r="I271">
            <v>25240000</v>
          </cell>
          <cell r="J271">
            <v>57720000</v>
          </cell>
          <cell r="K271">
            <v>26544000</v>
          </cell>
          <cell r="L271">
            <v>90800000</v>
          </cell>
          <cell r="M271">
            <v>141250000</v>
          </cell>
          <cell r="N271">
            <v>135460000</v>
          </cell>
          <cell r="O271">
            <v>246187000</v>
          </cell>
          <cell r="P271">
            <v>235630000</v>
          </cell>
          <cell r="Q271">
            <v>0</v>
          </cell>
        </row>
        <row r="272">
          <cell r="C272" t="str">
            <v>6-41432</v>
          </cell>
          <cell r="D272" t="str">
            <v>RIH - Document  -  Revenue Sharing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</row>
        <row r="273">
          <cell r="C273" t="str">
            <v>6-41415</v>
          </cell>
          <cell r="D273" t="str">
            <v>RIH - Materai</v>
          </cell>
          <cell r="F273">
            <v>4488000</v>
          </cell>
          <cell r="G273">
            <v>3885000</v>
          </cell>
          <cell r="H273">
            <v>4476000</v>
          </cell>
          <cell r="I273">
            <v>4299000</v>
          </cell>
          <cell r="J273">
            <v>5262000</v>
          </cell>
          <cell r="K273">
            <v>5001000</v>
          </cell>
          <cell r="L273">
            <v>5313000</v>
          </cell>
          <cell r="M273">
            <v>6030000</v>
          </cell>
          <cell r="N273">
            <v>5424000</v>
          </cell>
          <cell r="O273">
            <v>5445000</v>
          </cell>
          <cell r="P273">
            <v>5694000</v>
          </cell>
          <cell r="Q273">
            <v>0</v>
          </cell>
        </row>
        <row r="274">
          <cell r="C274" t="str">
            <v>6-41416</v>
          </cell>
          <cell r="D274" t="str">
            <v>RIH - Charges (X - ray)</v>
          </cell>
          <cell r="F274">
            <v>630</v>
          </cell>
          <cell r="G274">
            <v>614</v>
          </cell>
          <cell r="H274">
            <v>706</v>
          </cell>
          <cell r="I274">
            <v>0</v>
          </cell>
          <cell r="J274">
            <v>0</v>
          </cell>
          <cell r="K274">
            <v>1228</v>
          </cell>
          <cell r="L274">
            <v>0</v>
          </cell>
          <cell r="M274">
            <v>0</v>
          </cell>
          <cell r="N274">
            <v>24360</v>
          </cell>
          <cell r="O274">
            <v>6844</v>
          </cell>
          <cell r="P274">
            <v>0</v>
          </cell>
          <cell r="Q274">
            <v>0</v>
          </cell>
        </row>
        <row r="275">
          <cell r="C275" t="str">
            <v>6-41417</v>
          </cell>
          <cell r="D275" t="str">
            <v>RIH - CT Transport (OB)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C276" t="str">
            <v>6-41418</v>
          </cell>
          <cell r="D276" t="str">
            <v>RIH - NAWB Fee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</row>
        <row r="277">
          <cell r="C277" t="str">
            <v>6-41422</v>
          </cell>
          <cell r="D277" t="str">
            <v>RIH - Airside Handling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</row>
        <row r="279">
          <cell r="C279" t="str">
            <v>6-41500</v>
          </cell>
          <cell r="D279" t="str">
            <v>Domestic - Incoming</v>
          </cell>
          <cell r="F279">
            <v>77467496</v>
          </cell>
          <cell r="G279">
            <v>82785192</v>
          </cell>
          <cell r="H279">
            <v>87798396</v>
          </cell>
          <cell r="I279">
            <v>88610400</v>
          </cell>
          <cell r="J279">
            <v>73084600</v>
          </cell>
          <cell r="K279">
            <v>70938240</v>
          </cell>
          <cell r="L279">
            <v>96284400</v>
          </cell>
          <cell r="M279">
            <v>91715000</v>
          </cell>
          <cell r="N279">
            <v>65888922</v>
          </cell>
          <cell r="O279">
            <v>63491616</v>
          </cell>
          <cell r="P279">
            <v>56147800</v>
          </cell>
          <cell r="Q279">
            <v>0</v>
          </cell>
        </row>
        <row r="281">
          <cell r="C281" t="str">
            <v>6-41510</v>
          </cell>
          <cell r="D281" t="str">
            <v>Direct Client - DI</v>
          </cell>
          <cell r="F281">
            <v>77467496</v>
          </cell>
          <cell r="G281">
            <v>82785192</v>
          </cell>
          <cell r="H281">
            <v>87798396</v>
          </cell>
          <cell r="I281">
            <v>88610400</v>
          </cell>
          <cell r="J281">
            <v>73084600</v>
          </cell>
          <cell r="K281">
            <v>70938240</v>
          </cell>
          <cell r="L281">
            <v>96284400</v>
          </cell>
          <cell r="M281">
            <v>91715000</v>
          </cell>
          <cell r="N281">
            <v>65888922</v>
          </cell>
          <cell r="O281">
            <v>63491616</v>
          </cell>
          <cell r="P281">
            <v>56147800</v>
          </cell>
          <cell r="Q281">
            <v>0</v>
          </cell>
        </row>
        <row r="282">
          <cell r="C282" t="str">
            <v>6-41511</v>
          </cell>
          <cell r="D282" t="str">
            <v>DIC - Storage  -  General</v>
          </cell>
          <cell r="F282">
            <v>59159000</v>
          </cell>
          <cell r="G282">
            <v>63396420</v>
          </cell>
          <cell r="H282">
            <v>66706600</v>
          </cell>
          <cell r="I282">
            <v>71324400</v>
          </cell>
          <cell r="J282">
            <v>55787600</v>
          </cell>
          <cell r="K282">
            <v>55452300</v>
          </cell>
          <cell r="L282">
            <v>74157400</v>
          </cell>
          <cell r="M282">
            <v>69204000</v>
          </cell>
          <cell r="N282">
            <v>47370500</v>
          </cell>
          <cell r="O282">
            <v>44976300</v>
          </cell>
          <cell r="P282">
            <v>39335800</v>
          </cell>
          <cell r="Q282">
            <v>0</v>
          </cell>
        </row>
        <row r="283">
          <cell r="C283" t="str">
            <v>6-41521</v>
          </cell>
          <cell r="D283" t="str">
            <v xml:space="preserve">DIC - Storage  -  Special 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</row>
        <row r="284">
          <cell r="C284" t="str">
            <v>6-41531</v>
          </cell>
          <cell r="D284" t="str">
            <v>DIC - Storage  -  Revenue Sharing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</row>
        <row r="285">
          <cell r="C285" t="str">
            <v>6-41512</v>
          </cell>
          <cell r="D285" t="str">
            <v xml:space="preserve">DIC - Handling 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C286" t="str">
            <v>6-41513</v>
          </cell>
          <cell r="D286" t="str">
            <v xml:space="preserve">DIC - Administration 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</row>
        <row r="287">
          <cell r="C287" t="str">
            <v>6-41514</v>
          </cell>
          <cell r="D287" t="str">
            <v xml:space="preserve">DIC - Document </v>
          </cell>
          <cell r="F287">
            <v>17900000</v>
          </cell>
          <cell r="G287">
            <v>18860000</v>
          </cell>
          <cell r="H287">
            <v>20480000</v>
          </cell>
          <cell r="I287">
            <v>16860000</v>
          </cell>
          <cell r="J287">
            <v>16880000</v>
          </cell>
          <cell r="K287">
            <v>14840000</v>
          </cell>
          <cell r="L287">
            <v>21560000</v>
          </cell>
          <cell r="M287">
            <v>22040000</v>
          </cell>
          <cell r="N287">
            <v>17800000</v>
          </cell>
          <cell r="O287">
            <v>18140000</v>
          </cell>
          <cell r="P287">
            <v>16620000</v>
          </cell>
          <cell r="Q287">
            <v>0</v>
          </cell>
        </row>
        <row r="288">
          <cell r="C288" t="str">
            <v>6-41532</v>
          </cell>
          <cell r="D288" t="str">
            <v>DIC - Document  -  Revenue Sharing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</row>
        <row r="289">
          <cell r="C289" t="str">
            <v>6-41515</v>
          </cell>
          <cell r="D289" t="str">
            <v xml:space="preserve">DIC - Materai </v>
          </cell>
          <cell r="F289">
            <v>354000</v>
          </cell>
          <cell r="G289">
            <v>360000</v>
          </cell>
          <cell r="H289">
            <v>408000</v>
          </cell>
          <cell r="I289">
            <v>426000</v>
          </cell>
          <cell r="J289">
            <v>417000</v>
          </cell>
          <cell r="K289">
            <v>453000</v>
          </cell>
          <cell r="L289">
            <v>567000</v>
          </cell>
          <cell r="M289">
            <v>471000</v>
          </cell>
          <cell r="N289">
            <v>255000</v>
          </cell>
          <cell r="O289">
            <v>225000</v>
          </cell>
          <cell r="P289">
            <v>192000</v>
          </cell>
          <cell r="Q289">
            <v>0</v>
          </cell>
        </row>
        <row r="290">
          <cell r="C290" t="str">
            <v>6-41516</v>
          </cell>
          <cell r="D290" t="str">
            <v xml:space="preserve">DIC - Charges (X - ray) </v>
          </cell>
          <cell r="F290">
            <v>54496</v>
          </cell>
          <cell r="G290">
            <v>168772</v>
          </cell>
          <cell r="H290">
            <v>203796</v>
          </cell>
          <cell r="I290">
            <v>0</v>
          </cell>
          <cell r="J290">
            <v>0</v>
          </cell>
          <cell r="K290">
            <v>192940</v>
          </cell>
          <cell r="L290">
            <v>0</v>
          </cell>
          <cell r="M290">
            <v>0</v>
          </cell>
          <cell r="N290">
            <v>463422</v>
          </cell>
          <cell r="O290">
            <v>150316</v>
          </cell>
          <cell r="P290">
            <v>0</v>
          </cell>
          <cell r="Q290">
            <v>0</v>
          </cell>
        </row>
        <row r="292">
          <cell r="C292" t="str">
            <v>6-41550</v>
          </cell>
          <cell r="D292" t="str">
            <v>Revenue Sharing - DI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C293" t="str">
            <v>6-41551</v>
          </cell>
          <cell r="D293" t="str">
            <v xml:space="preserve">DIR - Revenue Sharing 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5">
          <cell r="C295" t="str">
            <v>6-41600</v>
          </cell>
          <cell r="D295" t="str">
            <v>Domestic - Outgoing</v>
          </cell>
          <cell r="F295">
            <v>717957526</v>
          </cell>
          <cell r="G295">
            <v>725232004</v>
          </cell>
          <cell r="H295">
            <v>785645422</v>
          </cell>
          <cell r="I295">
            <v>819460000</v>
          </cell>
          <cell r="J295">
            <v>941523300</v>
          </cell>
          <cell r="K295">
            <v>780669292</v>
          </cell>
          <cell r="L295">
            <v>798938600</v>
          </cell>
          <cell r="M295">
            <v>918067200</v>
          </cell>
          <cell r="N295">
            <v>690354386</v>
          </cell>
          <cell r="O295">
            <v>809172926</v>
          </cell>
          <cell r="P295">
            <v>928748900</v>
          </cell>
          <cell r="Q295">
            <v>0</v>
          </cell>
        </row>
        <row r="297">
          <cell r="C297" t="str">
            <v>6-41610</v>
          </cell>
          <cell r="D297" t="str">
            <v>Direct Client - DO</v>
          </cell>
          <cell r="F297">
            <v>717957526</v>
          </cell>
          <cell r="G297">
            <v>725232004</v>
          </cell>
          <cell r="H297">
            <v>785645422</v>
          </cell>
          <cell r="I297">
            <v>819460000</v>
          </cell>
          <cell r="J297">
            <v>941523300</v>
          </cell>
          <cell r="K297">
            <v>780669292</v>
          </cell>
          <cell r="L297">
            <v>798938600</v>
          </cell>
          <cell r="M297">
            <v>918067200</v>
          </cell>
          <cell r="N297">
            <v>690354386</v>
          </cell>
          <cell r="O297">
            <v>809172926</v>
          </cell>
          <cell r="P297">
            <v>928748900</v>
          </cell>
          <cell r="Q297">
            <v>0</v>
          </cell>
        </row>
        <row r="298">
          <cell r="C298" t="str">
            <v>6-41611</v>
          </cell>
          <cell r="D298" t="str">
            <v>DOC - Storage  -  General</v>
          </cell>
          <cell r="F298">
            <v>616346300</v>
          </cell>
          <cell r="G298">
            <v>618624400</v>
          </cell>
          <cell r="H298">
            <v>667299300</v>
          </cell>
          <cell r="I298">
            <v>704409000</v>
          </cell>
          <cell r="J298">
            <v>800426300</v>
          </cell>
          <cell r="K298">
            <v>662380400</v>
          </cell>
          <cell r="L298">
            <v>681581600</v>
          </cell>
          <cell r="M298">
            <v>789157200</v>
          </cell>
          <cell r="N298">
            <v>568816100</v>
          </cell>
          <cell r="O298">
            <v>696349500</v>
          </cell>
          <cell r="P298">
            <v>772339900</v>
          </cell>
          <cell r="Q298">
            <v>0</v>
          </cell>
        </row>
        <row r="299">
          <cell r="C299" t="str">
            <v>6-41621</v>
          </cell>
          <cell r="D299" t="str">
            <v>DOC - Storage  -  Special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C300" t="str">
            <v>6-41631</v>
          </cell>
          <cell r="D300" t="str">
            <v>DOC - Storage  -  Revenue Sharing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C301" t="str">
            <v>6-41612</v>
          </cell>
          <cell r="D301" t="str">
            <v xml:space="preserve">DOC - Handling 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C302" t="str">
            <v>6-41613</v>
          </cell>
          <cell r="D302" t="str">
            <v xml:space="preserve">DOC - Administration 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C303" t="str">
            <v>6-41614</v>
          </cell>
          <cell r="D303" t="str">
            <v xml:space="preserve">DOC - Document </v>
          </cell>
          <cell r="F303">
            <v>97840000</v>
          </cell>
          <cell r="G303">
            <v>100580000</v>
          </cell>
          <cell r="H303">
            <v>112000000</v>
          </cell>
          <cell r="I303">
            <v>110800000</v>
          </cell>
          <cell r="J303">
            <v>135160000</v>
          </cell>
          <cell r="K303">
            <v>112040000</v>
          </cell>
          <cell r="L303">
            <v>112560000</v>
          </cell>
          <cell r="M303">
            <v>123420000</v>
          </cell>
          <cell r="N303">
            <v>112440000</v>
          </cell>
          <cell r="O303">
            <v>107120000</v>
          </cell>
          <cell r="P303">
            <v>151300000</v>
          </cell>
          <cell r="Q303">
            <v>0</v>
          </cell>
        </row>
        <row r="304">
          <cell r="C304" t="str">
            <v>6-41632</v>
          </cell>
          <cell r="D304" t="str">
            <v>DOC - Document   -  Revenue Sharing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</row>
        <row r="305">
          <cell r="C305" t="str">
            <v>6-41615</v>
          </cell>
          <cell r="D305" t="str">
            <v xml:space="preserve">DOC - Materai </v>
          </cell>
          <cell r="F305">
            <v>3771000</v>
          </cell>
          <cell r="G305">
            <v>4023000</v>
          </cell>
          <cell r="H305">
            <v>4317000</v>
          </cell>
          <cell r="I305">
            <v>4251000</v>
          </cell>
          <cell r="J305">
            <v>5937000</v>
          </cell>
          <cell r="K305">
            <v>4176000</v>
          </cell>
          <cell r="L305">
            <v>4797000</v>
          </cell>
          <cell r="M305">
            <v>5490000</v>
          </cell>
          <cell r="N305">
            <v>4311000</v>
          </cell>
          <cell r="O305">
            <v>3864000</v>
          </cell>
          <cell r="P305">
            <v>5109000</v>
          </cell>
          <cell r="Q305">
            <v>0</v>
          </cell>
        </row>
        <row r="306">
          <cell r="C306" t="str">
            <v>6-41616</v>
          </cell>
          <cell r="D306" t="str">
            <v xml:space="preserve">DOC - Charges (X - ray) </v>
          </cell>
          <cell r="F306">
            <v>226</v>
          </cell>
          <cell r="G306">
            <v>2004604</v>
          </cell>
          <cell r="H306">
            <v>2029122</v>
          </cell>
          <cell r="I306">
            <v>0</v>
          </cell>
          <cell r="J306">
            <v>0</v>
          </cell>
          <cell r="K306">
            <v>2072892</v>
          </cell>
          <cell r="L306">
            <v>0</v>
          </cell>
          <cell r="M306">
            <v>0</v>
          </cell>
          <cell r="N306">
            <v>4787286</v>
          </cell>
          <cell r="O306">
            <v>1839426</v>
          </cell>
          <cell r="P306">
            <v>0</v>
          </cell>
          <cell r="Q306">
            <v>0</v>
          </cell>
        </row>
        <row r="308">
          <cell r="C308" t="str">
            <v>6-41650</v>
          </cell>
          <cell r="D308" t="str">
            <v>Revenue Sharing - DO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</row>
        <row r="309">
          <cell r="C309" t="str">
            <v>6-41651</v>
          </cell>
          <cell r="D309" t="str">
            <v>DOR - Revenue Sharing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</row>
        <row r="311">
          <cell r="C311" t="str">
            <v>6-41700</v>
          </cell>
          <cell r="D311" t="str">
            <v xml:space="preserve">Charter Flight Handling 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</row>
        <row r="312">
          <cell r="C312" t="str">
            <v>6-41711</v>
          </cell>
          <cell r="D312" t="str">
            <v>CFH - Storage  -  General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</row>
        <row r="313">
          <cell r="C313" t="str">
            <v>6-41721</v>
          </cell>
          <cell r="D313" t="str">
            <v>CFH - Storage  -  Special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</row>
        <row r="314">
          <cell r="C314" t="str">
            <v>6-41712</v>
          </cell>
          <cell r="D314" t="str">
            <v xml:space="preserve">CFH - Handling 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</row>
        <row r="315">
          <cell r="C315" t="str">
            <v>6-41713</v>
          </cell>
          <cell r="D315" t="str">
            <v xml:space="preserve">CFH - Administration 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</row>
        <row r="316">
          <cell r="C316" t="str">
            <v>6-41714</v>
          </cell>
          <cell r="D316" t="str">
            <v xml:space="preserve">CFH - Document 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</row>
        <row r="317">
          <cell r="C317" t="str">
            <v>6-41715</v>
          </cell>
          <cell r="D317" t="str">
            <v xml:space="preserve">CFH - Materai 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</row>
        <row r="318">
          <cell r="C318" t="str">
            <v>6-41716</v>
          </cell>
          <cell r="D318" t="str">
            <v xml:space="preserve">CFH - Charges (X - ray) 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C319" t="str">
            <v>6-41749</v>
          </cell>
          <cell r="D319" t="str">
            <v xml:space="preserve">CFH - Others 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</row>
        <row r="321">
          <cell r="C321" t="str">
            <v>6-42000</v>
          </cell>
          <cell r="D321" t="str">
            <v>Ancillary Service - Cargo</v>
          </cell>
          <cell r="F321">
            <v>3282393985</v>
          </cell>
          <cell r="G321">
            <v>2648402505</v>
          </cell>
          <cell r="H321">
            <v>3363252663</v>
          </cell>
          <cell r="I321">
            <v>3119808243</v>
          </cell>
          <cell r="J321">
            <v>3335163211</v>
          </cell>
          <cell r="K321">
            <v>2838977840</v>
          </cell>
          <cell r="L321">
            <v>4008525392</v>
          </cell>
          <cell r="M321">
            <v>4148814287</v>
          </cell>
          <cell r="N321">
            <v>3780603360</v>
          </cell>
          <cell r="O321">
            <v>7529379109</v>
          </cell>
          <cell r="P321">
            <v>3653680100</v>
          </cell>
          <cell r="Q321">
            <v>0</v>
          </cell>
        </row>
        <row r="323">
          <cell r="C323" t="str">
            <v>6-42100</v>
          </cell>
          <cell r="D323" t="str">
            <v>Cargo Label Printing (Barcode)</v>
          </cell>
          <cell r="F323">
            <v>74083950</v>
          </cell>
          <cell r="G323">
            <v>72224975</v>
          </cell>
          <cell r="H323">
            <v>75511375</v>
          </cell>
          <cell r="I323">
            <v>73247000</v>
          </cell>
          <cell r="J323">
            <v>65625850</v>
          </cell>
          <cell r="K323">
            <v>48049250</v>
          </cell>
          <cell r="L323">
            <v>86691764</v>
          </cell>
          <cell r="M323">
            <v>137982625</v>
          </cell>
          <cell r="N323">
            <v>150610825</v>
          </cell>
          <cell r="O323">
            <v>154955225</v>
          </cell>
          <cell r="P323">
            <v>161328900</v>
          </cell>
          <cell r="Q323">
            <v>0</v>
          </cell>
        </row>
        <row r="324">
          <cell r="C324" t="str">
            <v>6-42110</v>
          </cell>
          <cell r="D324" t="str">
            <v>CLP - International</v>
          </cell>
          <cell r="F324">
            <v>74083950</v>
          </cell>
          <cell r="G324">
            <v>72224975</v>
          </cell>
          <cell r="H324">
            <v>75511375</v>
          </cell>
          <cell r="I324">
            <v>73247000</v>
          </cell>
          <cell r="J324">
            <v>65625850</v>
          </cell>
          <cell r="K324">
            <v>48049250</v>
          </cell>
          <cell r="L324">
            <v>86691764</v>
          </cell>
          <cell r="M324">
            <v>137982625</v>
          </cell>
          <cell r="N324">
            <v>150610825</v>
          </cell>
          <cell r="O324">
            <v>154955225</v>
          </cell>
          <cell r="P324">
            <v>161328900</v>
          </cell>
          <cell r="Q324">
            <v>0</v>
          </cell>
        </row>
        <row r="325">
          <cell r="C325" t="str">
            <v>6-42120</v>
          </cell>
          <cell r="D325" t="str">
            <v>CLP - Domestic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</row>
        <row r="327">
          <cell r="C327" t="str">
            <v>6-42150</v>
          </cell>
          <cell r="D327" t="str">
            <v>EDI Transaction</v>
          </cell>
          <cell r="F327">
            <v>377610000</v>
          </cell>
          <cell r="G327">
            <v>330930000</v>
          </cell>
          <cell r="H327">
            <v>400170000</v>
          </cell>
          <cell r="I327">
            <v>379990000</v>
          </cell>
          <cell r="J327">
            <v>393130000</v>
          </cell>
          <cell r="K327">
            <v>290650000</v>
          </cell>
          <cell r="L327">
            <v>414650000</v>
          </cell>
          <cell r="M327">
            <v>598730000</v>
          </cell>
          <cell r="N327">
            <v>614800000</v>
          </cell>
          <cell r="O327">
            <v>662230000</v>
          </cell>
          <cell r="P327">
            <v>612540000</v>
          </cell>
          <cell r="Q327">
            <v>0</v>
          </cell>
        </row>
        <row r="328">
          <cell r="C328" t="str">
            <v>6-42160</v>
          </cell>
          <cell r="D328" t="str">
            <v>EDI - International</v>
          </cell>
          <cell r="F328">
            <v>377610000</v>
          </cell>
          <cell r="G328">
            <v>330930000</v>
          </cell>
          <cell r="H328">
            <v>400170000</v>
          </cell>
          <cell r="I328">
            <v>379990000</v>
          </cell>
          <cell r="J328">
            <v>393130000</v>
          </cell>
          <cell r="K328">
            <v>290650000</v>
          </cell>
          <cell r="L328">
            <v>414650000</v>
          </cell>
          <cell r="M328">
            <v>598730000</v>
          </cell>
          <cell r="N328">
            <v>614800000</v>
          </cell>
          <cell r="O328">
            <v>662230000</v>
          </cell>
          <cell r="P328">
            <v>612540000</v>
          </cell>
          <cell r="Q328">
            <v>0</v>
          </cell>
        </row>
        <row r="330">
          <cell r="C330" t="str">
            <v>6-42200</v>
          </cell>
          <cell r="D330" t="str">
            <v>Photocopy</v>
          </cell>
          <cell r="F330">
            <v>1280909</v>
          </cell>
          <cell r="G330">
            <v>946364</v>
          </cell>
          <cell r="H330">
            <v>0</v>
          </cell>
          <cell r="I330">
            <v>821818</v>
          </cell>
          <cell r="J330">
            <v>0</v>
          </cell>
          <cell r="K330">
            <v>0</v>
          </cell>
          <cell r="L330">
            <v>0</v>
          </cell>
          <cell r="M330">
            <v>321818</v>
          </cell>
          <cell r="N330">
            <v>435455</v>
          </cell>
          <cell r="O330">
            <v>305454</v>
          </cell>
          <cell r="P330">
            <v>0</v>
          </cell>
          <cell r="Q330">
            <v>0</v>
          </cell>
        </row>
        <row r="331">
          <cell r="C331" t="str">
            <v>6-42210</v>
          </cell>
          <cell r="D331" t="str">
            <v>PC - International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C332" t="str">
            <v>6-42220</v>
          </cell>
          <cell r="D332" t="str">
            <v>PC - Domestic</v>
          </cell>
          <cell r="F332">
            <v>1280909</v>
          </cell>
          <cell r="G332">
            <v>946364</v>
          </cell>
          <cell r="H332">
            <v>0</v>
          </cell>
          <cell r="I332">
            <v>821818</v>
          </cell>
          <cell r="J332">
            <v>0</v>
          </cell>
          <cell r="K332">
            <v>0</v>
          </cell>
          <cell r="L332">
            <v>0</v>
          </cell>
          <cell r="M332">
            <v>321818</v>
          </cell>
          <cell r="N332">
            <v>435455</v>
          </cell>
          <cell r="O332">
            <v>305454</v>
          </cell>
          <cell r="P332">
            <v>0</v>
          </cell>
          <cell r="Q332">
            <v>0</v>
          </cell>
        </row>
        <row r="334">
          <cell r="C334" t="str">
            <v>6-42250</v>
          </cell>
          <cell r="D334" t="str">
            <v>Equipment Rental</v>
          </cell>
          <cell r="F334">
            <v>0</v>
          </cell>
          <cell r="G334">
            <v>0</v>
          </cell>
          <cell r="H334">
            <v>0</v>
          </cell>
          <cell r="I334">
            <v>-36215376</v>
          </cell>
          <cell r="J334">
            <v>0</v>
          </cell>
          <cell r="K334">
            <v>0</v>
          </cell>
          <cell r="L334">
            <v>1757952</v>
          </cell>
          <cell r="M334">
            <v>3467072</v>
          </cell>
          <cell r="N334">
            <v>0</v>
          </cell>
          <cell r="O334">
            <v>0</v>
          </cell>
          <cell r="P334">
            <v>19834337</v>
          </cell>
          <cell r="Q334">
            <v>0</v>
          </cell>
        </row>
        <row r="335">
          <cell r="C335" t="str">
            <v>6-42260</v>
          </cell>
          <cell r="D335" t="str">
            <v>ER - International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</row>
        <row r="336">
          <cell r="C336" t="str">
            <v>6-42270</v>
          </cell>
          <cell r="D336" t="str">
            <v>ER - Domestic</v>
          </cell>
          <cell r="F336">
            <v>0</v>
          </cell>
          <cell r="G336">
            <v>0</v>
          </cell>
          <cell r="H336">
            <v>0</v>
          </cell>
          <cell r="I336">
            <v>-36215376</v>
          </cell>
          <cell r="J336">
            <v>0</v>
          </cell>
          <cell r="K336">
            <v>0</v>
          </cell>
          <cell r="L336">
            <v>1757952</v>
          </cell>
          <cell r="M336">
            <v>3467072</v>
          </cell>
          <cell r="N336">
            <v>0</v>
          </cell>
          <cell r="O336">
            <v>0</v>
          </cell>
          <cell r="P336">
            <v>19834337</v>
          </cell>
          <cell r="Q336">
            <v>0</v>
          </cell>
        </row>
        <row r="338">
          <cell r="C338" t="str">
            <v>6-42300</v>
          </cell>
          <cell r="D338" t="str">
            <v>AWB Split PU</v>
          </cell>
          <cell r="F338">
            <v>812408540</v>
          </cell>
          <cell r="G338">
            <v>691366645</v>
          </cell>
          <cell r="H338">
            <v>788616670</v>
          </cell>
          <cell r="I338">
            <v>765944855</v>
          </cell>
          <cell r="J338">
            <v>788569715</v>
          </cell>
          <cell r="K338">
            <v>497304405</v>
          </cell>
          <cell r="L338">
            <v>809338820</v>
          </cell>
          <cell r="M338">
            <v>957606555</v>
          </cell>
          <cell r="N338">
            <v>822055455</v>
          </cell>
          <cell r="O338">
            <v>934575455</v>
          </cell>
          <cell r="P338">
            <v>898449115</v>
          </cell>
          <cell r="Q338">
            <v>0</v>
          </cell>
        </row>
        <row r="339">
          <cell r="C339" t="str">
            <v>6-42310</v>
          </cell>
          <cell r="D339" t="str">
            <v>AWB - International</v>
          </cell>
          <cell r="F339">
            <v>812408540</v>
          </cell>
          <cell r="G339">
            <v>691366645</v>
          </cell>
          <cell r="H339">
            <v>788616670</v>
          </cell>
          <cell r="I339">
            <v>765944855</v>
          </cell>
          <cell r="J339">
            <v>788569715</v>
          </cell>
          <cell r="K339">
            <v>497304405</v>
          </cell>
          <cell r="L339">
            <v>809338820</v>
          </cell>
          <cell r="M339">
            <v>957606555</v>
          </cell>
          <cell r="N339">
            <v>822055455</v>
          </cell>
          <cell r="O339">
            <v>934575455</v>
          </cell>
          <cell r="P339">
            <v>898449115</v>
          </cell>
          <cell r="Q339">
            <v>0</v>
          </cell>
        </row>
        <row r="341">
          <cell r="C341" t="str">
            <v>6-42350</v>
          </cell>
          <cell r="D341" t="str">
            <v>Cargo Inspection Report</v>
          </cell>
          <cell r="F341">
            <v>176908914</v>
          </cell>
          <cell r="G341">
            <v>163818018</v>
          </cell>
          <cell r="H341">
            <v>182908908</v>
          </cell>
          <cell r="I341">
            <v>179545275</v>
          </cell>
          <cell r="J341">
            <v>183090726</v>
          </cell>
          <cell r="K341">
            <v>94090815</v>
          </cell>
          <cell r="L341">
            <v>194272533</v>
          </cell>
          <cell r="M341">
            <v>218900000</v>
          </cell>
          <cell r="N341">
            <v>210390909</v>
          </cell>
          <cell r="O341">
            <v>264900000</v>
          </cell>
          <cell r="P341">
            <v>251300000</v>
          </cell>
          <cell r="Q341">
            <v>0</v>
          </cell>
        </row>
        <row r="342">
          <cell r="C342" t="str">
            <v>6-42360</v>
          </cell>
          <cell r="D342" t="str">
            <v>CIR - International</v>
          </cell>
          <cell r="F342">
            <v>176908914</v>
          </cell>
          <cell r="G342">
            <v>163818018</v>
          </cell>
          <cell r="H342">
            <v>182908908</v>
          </cell>
          <cell r="I342">
            <v>179545275</v>
          </cell>
          <cell r="J342">
            <v>183090726</v>
          </cell>
          <cell r="K342">
            <v>94090815</v>
          </cell>
          <cell r="L342">
            <v>194272533</v>
          </cell>
          <cell r="M342">
            <v>218900000</v>
          </cell>
          <cell r="N342">
            <v>210390909</v>
          </cell>
          <cell r="O342">
            <v>264900000</v>
          </cell>
          <cell r="P342">
            <v>251300000</v>
          </cell>
          <cell r="Q342">
            <v>0</v>
          </cell>
        </row>
        <row r="343">
          <cell r="C343" t="str">
            <v>6-42370</v>
          </cell>
          <cell r="D343" t="str">
            <v>CIR - Domestic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5">
          <cell r="C345" t="str">
            <v>6-42400</v>
          </cell>
          <cell r="D345" t="str">
            <v>CCB/Kade</v>
          </cell>
          <cell r="F345">
            <v>505657510</v>
          </cell>
          <cell r="G345">
            <v>489882243</v>
          </cell>
          <cell r="H345">
            <v>530461377</v>
          </cell>
          <cell r="I345">
            <v>617942625</v>
          </cell>
          <cell r="J345">
            <v>578641205</v>
          </cell>
          <cell r="K345">
            <v>377756674</v>
          </cell>
          <cell r="L345">
            <v>677609762</v>
          </cell>
          <cell r="M345">
            <v>720698307</v>
          </cell>
          <cell r="N345">
            <v>571521547</v>
          </cell>
          <cell r="O345">
            <v>619971735</v>
          </cell>
          <cell r="P345">
            <v>719570590</v>
          </cell>
          <cell r="Q345">
            <v>0</v>
          </cell>
        </row>
        <row r="346">
          <cell r="C346" t="str">
            <v>6-42410</v>
          </cell>
          <cell r="D346" t="str">
            <v>CCB - International</v>
          </cell>
          <cell r="F346">
            <v>505657510</v>
          </cell>
          <cell r="G346">
            <v>489882243</v>
          </cell>
          <cell r="H346">
            <v>530461377</v>
          </cell>
          <cell r="I346">
            <v>617942625</v>
          </cell>
          <cell r="J346">
            <v>578641205</v>
          </cell>
          <cell r="K346">
            <v>377756674</v>
          </cell>
          <cell r="L346">
            <v>677609762</v>
          </cell>
          <cell r="M346">
            <v>720698307</v>
          </cell>
          <cell r="N346">
            <v>571521547</v>
          </cell>
          <cell r="O346">
            <v>619971735</v>
          </cell>
          <cell r="P346">
            <v>719570590</v>
          </cell>
          <cell r="Q346">
            <v>0</v>
          </cell>
        </row>
        <row r="347">
          <cell r="C347" t="str">
            <v>6-42420</v>
          </cell>
          <cell r="D347" t="str">
            <v>CCB - Domestic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</row>
        <row r="349">
          <cell r="C349" t="str">
            <v>6-42450</v>
          </cell>
          <cell r="D349" t="str">
            <v>Plastic Cost Reimbursement</v>
          </cell>
          <cell r="F349">
            <v>70503510</v>
          </cell>
          <cell r="G349">
            <v>136556282</v>
          </cell>
          <cell r="H349">
            <v>174438119</v>
          </cell>
          <cell r="I349">
            <v>132298590</v>
          </cell>
          <cell r="J349">
            <v>120545962</v>
          </cell>
          <cell r="K349">
            <v>83595043</v>
          </cell>
          <cell r="L349">
            <v>217549834</v>
          </cell>
          <cell r="M349">
            <v>161540513</v>
          </cell>
          <cell r="N349">
            <v>164421420</v>
          </cell>
          <cell r="O349">
            <v>153672380</v>
          </cell>
          <cell r="P349">
            <v>191876372</v>
          </cell>
          <cell r="Q349">
            <v>0</v>
          </cell>
        </row>
        <row r="350">
          <cell r="C350" t="str">
            <v>6-42460</v>
          </cell>
          <cell r="D350" t="str">
            <v>PCR - International</v>
          </cell>
          <cell r="F350">
            <v>70503510</v>
          </cell>
          <cell r="G350">
            <v>136556282</v>
          </cell>
          <cell r="H350">
            <v>174438119</v>
          </cell>
          <cell r="I350">
            <v>132298590</v>
          </cell>
          <cell r="J350">
            <v>120545962</v>
          </cell>
          <cell r="K350">
            <v>83595043</v>
          </cell>
          <cell r="L350">
            <v>217549834</v>
          </cell>
          <cell r="M350">
            <v>161540513</v>
          </cell>
          <cell r="N350">
            <v>164421420</v>
          </cell>
          <cell r="O350">
            <v>153672380</v>
          </cell>
          <cell r="P350">
            <v>191876372</v>
          </cell>
          <cell r="Q350">
            <v>0</v>
          </cell>
        </row>
        <row r="351">
          <cell r="C351" t="str">
            <v>6-42470</v>
          </cell>
          <cell r="D351" t="str">
            <v>PCR - Domestic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</row>
        <row r="353">
          <cell r="C353" t="str">
            <v>6-42500</v>
          </cell>
          <cell r="D353" t="str">
            <v>DG Inspection</v>
          </cell>
          <cell r="F353">
            <v>1237206386</v>
          </cell>
          <cell r="G353">
            <v>709992528</v>
          </cell>
          <cell r="H353">
            <v>1200610855</v>
          </cell>
          <cell r="I353">
            <v>859409014</v>
          </cell>
          <cell r="J353">
            <v>1169755440</v>
          </cell>
          <cell r="K353">
            <v>1392334453</v>
          </cell>
          <cell r="L353">
            <v>1589506589</v>
          </cell>
          <cell r="M353">
            <v>1274954591</v>
          </cell>
          <cell r="N353">
            <v>1258086500</v>
          </cell>
          <cell r="O353">
            <v>1362080742</v>
          </cell>
          <cell r="P353">
            <v>775321599</v>
          </cell>
          <cell r="Q353">
            <v>0</v>
          </cell>
        </row>
        <row r="354">
          <cell r="C354" t="str">
            <v>6-42510</v>
          </cell>
          <cell r="D354" t="str">
            <v>DGI  -  International</v>
          </cell>
          <cell r="F354">
            <v>1235814186</v>
          </cell>
          <cell r="G354">
            <v>709491128</v>
          </cell>
          <cell r="H354">
            <v>1190225055</v>
          </cell>
          <cell r="I354">
            <v>857917014</v>
          </cell>
          <cell r="J354">
            <v>1162155040</v>
          </cell>
          <cell r="K354">
            <v>1388418453</v>
          </cell>
          <cell r="L354">
            <v>1583671589</v>
          </cell>
          <cell r="M354">
            <v>1272548591</v>
          </cell>
          <cell r="N354">
            <v>1253968700</v>
          </cell>
          <cell r="O354">
            <v>1359254142</v>
          </cell>
          <cell r="P354">
            <v>768905799</v>
          </cell>
          <cell r="Q354">
            <v>0</v>
          </cell>
        </row>
        <row r="355">
          <cell r="C355" t="str">
            <v>6-42520</v>
          </cell>
          <cell r="D355" t="str">
            <v>DGI  -  Domestic</v>
          </cell>
          <cell r="F355">
            <v>1392200</v>
          </cell>
          <cell r="G355">
            <v>501400</v>
          </cell>
          <cell r="H355">
            <v>10385800</v>
          </cell>
          <cell r="I355">
            <v>1492000</v>
          </cell>
          <cell r="J355">
            <v>7600400</v>
          </cell>
          <cell r="K355">
            <v>3916000</v>
          </cell>
          <cell r="L355">
            <v>5835000</v>
          </cell>
          <cell r="M355">
            <v>2406000</v>
          </cell>
          <cell r="N355">
            <v>4117800</v>
          </cell>
          <cell r="O355">
            <v>2826600</v>
          </cell>
          <cell r="P355">
            <v>6415800</v>
          </cell>
          <cell r="Q355">
            <v>0</v>
          </cell>
        </row>
        <row r="357">
          <cell r="C357" t="str">
            <v>6-42850</v>
          </cell>
          <cell r="D357" t="str">
            <v>Cargo Disbursement - Sbjct to VAT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C358" t="str">
            <v>6-42860</v>
          </cell>
          <cell r="D358" t="str">
            <v>CHD  - International  -  Sbjct to VAT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C359" t="str">
            <v>6-42870</v>
          </cell>
          <cell r="D359" t="str">
            <v>CHD  - Domestic  -  Sbjct to VAT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C360" t="str">
            <v>6-42880</v>
          </cell>
          <cell r="D360" t="str">
            <v>CHD  - Non Airline  -  Sbjct to VAT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2">
          <cell r="C362" t="str">
            <v>6-42900</v>
          </cell>
          <cell r="D362" t="str">
            <v>Cargo Surcharge - Sbjct to VAT</v>
          </cell>
          <cell r="F362">
            <v>115706</v>
          </cell>
          <cell r="G362">
            <v>198490</v>
          </cell>
          <cell r="H362">
            <v>240199</v>
          </cell>
          <cell r="I362">
            <v>138116</v>
          </cell>
          <cell r="J362">
            <v>520708</v>
          </cell>
          <cell r="K362">
            <v>0</v>
          </cell>
          <cell r="L362">
            <v>284770</v>
          </cell>
          <cell r="M362">
            <v>418437</v>
          </cell>
          <cell r="N362">
            <v>0</v>
          </cell>
          <cell r="O362">
            <v>215331</v>
          </cell>
          <cell r="P362">
            <v>556263</v>
          </cell>
          <cell r="Q362">
            <v>0</v>
          </cell>
        </row>
        <row r="363">
          <cell r="C363" t="str">
            <v>6-42910</v>
          </cell>
          <cell r="D363" t="str">
            <v>CH Surcharge  -  Sbjct to VAT</v>
          </cell>
          <cell r="F363">
            <v>115706</v>
          </cell>
          <cell r="G363">
            <v>198490</v>
          </cell>
          <cell r="H363">
            <v>240199</v>
          </cell>
          <cell r="I363">
            <v>138116</v>
          </cell>
          <cell r="J363">
            <v>520708</v>
          </cell>
          <cell r="K363">
            <v>0</v>
          </cell>
          <cell r="L363">
            <v>284770</v>
          </cell>
          <cell r="M363">
            <v>418437</v>
          </cell>
          <cell r="N363">
            <v>0</v>
          </cell>
          <cell r="O363">
            <v>215331</v>
          </cell>
          <cell r="P363">
            <v>556263</v>
          </cell>
          <cell r="Q363">
            <v>0</v>
          </cell>
        </row>
        <row r="365">
          <cell r="C365" t="str">
            <v>6-42950</v>
          </cell>
          <cell r="D365" t="str">
            <v>Others</v>
          </cell>
          <cell r="F365">
            <v>26618560</v>
          </cell>
          <cell r="G365">
            <v>52486960</v>
          </cell>
          <cell r="H365">
            <v>10295160</v>
          </cell>
          <cell r="I365">
            <v>146686326</v>
          </cell>
          <cell r="J365">
            <v>35283605</v>
          </cell>
          <cell r="K365">
            <v>55197200</v>
          </cell>
          <cell r="L365">
            <v>16863368</v>
          </cell>
          <cell r="M365">
            <v>74194369</v>
          </cell>
          <cell r="N365">
            <v>-11718751</v>
          </cell>
          <cell r="O365">
            <v>3376472787</v>
          </cell>
          <cell r="P365">
            <v>22902924</v>
          </cell>
          <cell r="Q365">
            <v>0</v>
          </cell>
        </row>
        <row r="366">
          <cell r="C366" t="str">
            <v>6-42960</v>
          </cell>
          <cell r="D366" t="str">
            <v>OT - International</v>
          </cell>
          <cell r="F366">
            <v>22766000</v>
          </cell>
          <cell r="G366">
            <v>38202000</v>
          </cell>
          <cell r="H366">
            <v>6102600</v>
          </cell>
          <cell r="I366">
            <v>105083766</v>
          </cell>
          <cell r="J366">
            <v>31375300</v>
          </cell>
          <cell r="K366">
            <v>44646400</v>
          </cell>
          <cell r="L366">
            <v>5979000</v>
          </cell>
          <cell r="M366">
            <v>65327709</v>
          </cell>
          <cell r="N366">
            <v>-15571311</v>
          </cell>
          <cell r="O366">
            <v>27063227</v>
          </cell>
          <cell r="P366">
            <v>14050364</v>
          </cell>
          <cell r="Q366">
            <v>0</v>
          </cell>
        </row>
        <row r="367">
          <cell r="C367" t="str">
            <v>6-42970</v>
          </cell>
          <cell r="D367" t="str">
            <v>OT - Domestic</v>
          </cell>
          <cell r="F367">
            <v>3852560</v>
          </cell>
          <cell r="G367">
            <v>14284960</v>
          </cell>
          <cell r="H367">
            <v>4192560</v>
          </cell>
          <cell r="I367">
            <v>41602560</v>
          </cell>
          <cell r="J367">
            <v>3908305</v>
          </cell>
          <cell r="K367">
            <v>10550800</v>
          </cell>
          <cell r="L367">
            <v>10884368</v>
          </cell>
          <cell r="M367">
            <v>8866660</v>
          </cell>
          <cell r="N367">
            <v>3852560</v>
          </cell>
          <cell r="O367">
            <v>3349409560</v>
          </cell>
          <cell r="P367">
            <v>8852560</v>
          </cell>
          <cell r="Q367">
            <v>0</v>
          </cell>
        </row>
        <row r="369">
          <cell r="C369">
            <v>61500</v>
          </cell>
          <cell r="D369" t="str">
            <v>OR - Airport Special Assistance</v>
          </cell>
          <cell r="E369">
            <v>0</v>
          </cell>
          <cell r="F369">
            <v>1551020351</v>
          </cell>
          <cell r="G369">
            <v>1303458696</v>
          </cell>
          <cell r="H369">
            <v>1706460566</v>
          </cell>
          <cell r="I369">
            <v>1635391919</v>
          </cell>
          <cell r="J369">
            <v>1465319891</v>
          </cell>
          <cell r="K369">
            <v>1338288319</v>
          </cell>
          <cell r="L369">
            <v>1574196827</v>
          </cell>
          <cell r="M369">
            <v>1199050583</v>
          </cell>
          <cell r="N369">
            <v>1295472561</v>
          </cell>
          <cell r="O369">
            <v>4334707035</v>
          </cell>
          <cell r="P369">
            <v>1400185310</v>
          </cell>
          <cell r="Q369">
            <v>0</v>
          </cell>
        </row>
        <row r="371">
          <cell r="C371" t="str">
            <v>6-50000</v>
          </cell>
          <cell r="D371" t="str">
            <v>Airport Special Assistance</v>
          </cell>
          <cell r="E371">
            <v>0</v>
          </cell>
          <cell r="F371">
            <v>1551020351</v>
          </cell>
          <cell r="G371">
            <v>1303458696</v>
          </cell>
          <cell r="H371">
            <v>1706460566</v>
          </cell>
          <cell r="I371">
            <v>1635391919</v>
          </cell>
          <cell r="J371">
            <v>1465319891</v>
          </cell>
          <cell r="K371">
            <v>1338288319</v>
          </cell>
          <cell r="L371">
            <v>1574196827</v>
          </cell>
          <cell r="M371">
            <v>1199050583</v>
          </cell>
          <cell r="N371">
            <v>1295472561</v>
          </cell>
          <cell r="O371">
            <v>4334707035</v>
          </cell>
          <cell r="P371">
            <v>1400185310</v>
          </cell>
          <cell r="Q371">
            <v>0</v>
          </cell>
        </row>
        <row r="373">
          <cell r="C373" t="str">
            <v>6-51000</v>
          </cell>
          <cell r="D373" t="str">
            <v>Airport Special Assistance</v>
          </cell>
          <cell r="E373">
            <v>0</v>
          </cell>
          <cell r="F373">
            <v>1551020351</v>
          </cell>
          <cell r="G373">
            <v>1303458696</v>
          </cell>
          <cell r="H373">
            <v>1706460566</v>
          </cell>
          <cell r="I373">
            <v>1635391919</v>
          </cell>
          <cell r="J373">
            <v>1465319891</v>
          </cell>
          <cell r="K373">
            <v>1338288319</v>
          </cell>
          <cell r="L373">
            <v>1574196827</v>
          </cell>
          <cell r="M373">
            <v>1199050583</v>
          </cell>
          <cell r="N373">
            <v>1295472561</v>
          </cell>
          <cell r="O373">
            <v>4334707035</v>
          </cell>
          <cell r="P373">
            <v>1400185310</v>
          </cell>
          <cell r="Q373">
            <v>0</v>
          </cell>
        </row>
        <row r="375">
          <cell r="C375" t="str">
            <v>6-51100</v>
          </cell>
          <cell r="D375" t="str">
            <v>ASA - Corporate</v>
          </cell>
          <cell r="E375">
            <v>0</v>
          </cell>
          <cell r="F375">
            <v>37869886</v>
          </cell>
          <cell r="G375">
            <v>85654773</v>
          </cell>
          <cell r="H375">
            <v>42166136</v>
          </cell>
          <cell r="I375">
            <v>50937955</v>
          </cell>
          <cell r="J375">
            <v>39964659</v>
          </cell>
          <cell r="K375">
            <v>3657743</v>
          </cell>
          <cell r="L375">
            <v>21493295</v>
          </cell>
          <cell r="M375">
            <v>9348637</v>
          </cell>
          <cell r="N375">
            <v>23625000</v>
          </cell>
          <cell r="O375">
            <v>95363863</v>
          </cell>
          <cell r="P375">
            <v>15365042</v>
          </cell>
          <cell r="Q375">
            <v>0</v>
          </cell>
        </row>
        <row r="376">
          <cell r="C376" t="str">
            <v>6-51101</v>
          </cell>
          <cell r="D376" t="str">
            <v>ASA - Corporate</v>
          </cell>
          <cell r="E376">
            <v>0</v>
          </cell>
          <cell r="F376">
            <v>37869886</v>
          </cell>
          <cell r="G376">
            <v>85654773</v>
          </cell>
          <cell r="H376">
            <v>42166136</v>
          </cell>
          <cell r="I376">
            <v>50937955</v>
          </cell>
          <cell r="J376">
            <v>39964659</v>
          </cell>
          <cell r="K376">
            <v>3657743</v>
          </cell>
          <cell r="L376">
            <v>21493295</v>
          </cell>
          <cell r="M376">
            <v>9348637</v>
          </cell>
          <cell r="N376">
            <v>23625000</v>
          </cell>
          <cell r="O376">
            <v>95363863</v>
          </cell>
          <cell r="P376">
            <v>15365042</v>
          </cell>
          <cell r="Q376">
            <v>0</v>
          </cell>
        </row>
        <row r="378">
          <cell r="C378" t="str">
            <v>6-51200</v>
          </cell>
          <cell r="D378" t="str">
            <v>ASA - Tour and Travel</v>
          </cell>
          <cell r="E378">
            <v>0</v>
          </cell>
          <cell r="F378">
            <v>149020000</v>
          </cell>
          <cell r="G378">
            <v>49270907</v>
          </cell>
          <cell r="H378">
            <v>121241736</v>
          </cell>
          <cell r="I378">
            <v>129990904</v>
          </cell>
          <cell r="J378">
            <v>127463633</v>
          </cell>
          <cell r="K378">
            <v>29898633</v>
          </cell>
          <cell r="L378">
            <v>166797611</v>
          </cell>
          <cell r="M378">
            <v>117149090</v>
          </cell>
          <cell r="N378">
            <v>132094203</v>
          </cell>
          <cell r="O378">
            <v>138752726</v>
          </cell>
          <cell r="P378">
            <v>254378636</v>
          </cell>
          <cell r="Q378">
            <v>0</v>
          </cell>
        </row>
        <row r="379">
          <cell r="C379" t="str">
            <v>6-51201</v>
          </cell>
          <cell r="D379" t="str">
            <v>ASA - Tour and Travel</v>
          </cell>
          <cell r="E379">
            <v>0</v>
          </cell>
          <cell r="F379">
            <v>149020000</v>
          </cell>
          <cell r="G379">
            <v>49270907</v>
          </cell>
          <cell r="H379">
            <v>121241736</v>
          </cell>
          <cell r="I379">
            <v>129990904</v>
          </cell>
          <cell r="J379">
            <v>127463633</v>
          </cell>
          <cell r="K379">
            <v>29898633</v>
          </cell>
          <cell r="L379">
            <v>166797611</v>
          </cell>
          <cell r="M379">
            <v>117149090</v>
          </cell>
          <cell r="N379">
            <v>132094203</v>
          </cell>
          <cell r="O379">
            <v>138752726</v>
          </cell>
          <cell r="P379">
            <v>254378636</v>
          </cell>
          <cell r="Q379">
            <v>0</v>
          </cell>
        </row>
        <row r="381">
          <cell r="C381" t="str">
            <v>6-51300</v>
          </cell>
          <cell r="D381" t="str">
            <v>ASA - Bank</v>
          </cell>
          <cell r="E381">
            <v>0</v>
          </cell>
          <cell r="F381">
            <v>827130082</v>
          </cell>
          <cell r="G381">
            <v>565581198</v>
          </cell>
          <cell r="H381">
            <v>726768842</v>
          </cell>
          <cell r="I381">
            <v>689444380</v>
          </cell>
          <cell r="J381">
            <v>710306818</v>
          </cell>
          <cell r="K381">
            <v>800454216</v>
          </cell>
          <cell r="L381">
            <v>707921818</v>
          </cell>
          <cell r="M381">
            <v>534928636</v>
          </cell>
          <cell r="N381">
            <v>577287066</v>
          </cell>
          <cell r="O381">
            <v>658444545</v>
          </cell>
          <cell r="P381">
            <v>588610000</v>
          </cell>
          <cell r="Q381">
            <v>0</v>
          </cell>
        </row>
        <row r="382">
          <cell r="C382" t="str">
            <v>6-51301</v>
          </cell>
          <cell r="D382" t="str">
            <v>ASA - Bank</v>
          </cell>
          <cell r="E382">
            <v>0</v>
          </cell>
          <cell r="F382">
            <v>827130082</v>
          </cell>
          <cell r="G382">
            <v>565581198</v>
          </cell>
          <cell r="H382">
            <v>726768842</v>
          </cell>
          <cell r="I382">
            <v>689444380</v>
          </cell>
          <cell r="J382">
            <v>710306818</v>
          </cell>
          <cell r="K382">
            <v>800454216</v>
          </cell>
          <cell r="L382">
            <v>707921818</v>
          </cell>
          <cell r="M382">
            <v>534928636</v>
          </cell>
          <cell r="N382">
            <v>577287066</v>
          </cell>
          <cell r="O382">
            <v>658444545</v>
          </cell>
          <cell r="P382">
            <v>588610000</v>
          </cell>
          <cell r="Q382">
            <v>0</v>
          </cell>
        </row>
        <row r="384">
          <cell r="C384" t="str">
            <v>6-51400</v>
          </cell>
          <cell r="D384" t="str">
            <v>ASA - Hotel and Apartement</v>
          </cell>
          <cell r="E384">
            <v>0</v>
          </cell>
          <cell r="F384">
            <v>257800909</v>
          </cell>
          <cell r="G384">
            <v>313615454</v>
          </cell>
          <cell r="H384">
            <v>302039091</v>
          </cell>
          <cell r="I384">
            <v>393216818</v>
          </cell>
          <cell r="J384">
            <v>332548816</v>
          </cell>
          <cell r="K384">
            <v>394645909</v>
          </cell>
          <cell r="L384">
            <v>440764544</v>
          </cell>
          <cell r="M384">
            <v>271078636</v>
          </cell>
          <cell r="N384">
            <v>273615909</v>
          </cell>
          <cell r="O384">
            <v>430293181</v>
          </cell>
          <cell r="P384">
            <v>217183637</v>
          </cell>
          <cell r="Q384">
            <v>0</v>
          </cell>
        </row>
        <row r="385">
          <cell r="C385" t="str">
            <v>6-51401</v>
          </cell>
          <cell r="D385" t="str">
            <v>ASA - Hotel and Apartement</v>
          </cell>
          <cell r="E385">
            <v>0</v>
          </cell>
          <cell r="F385">
            <v>257800909</v>
          </cell>
          <cell r="G385">
            <v>313615454</v>
          </cell>
          <cell r="H385">
            <v>302039091</v>
          </cell>
          <cell r="I385">
            <v>393216818</v>
          </cell>
          <cell r="J385">
            <v>332548816</v>
          </cell>
          <cell r="K385">
            <v>394645909</v>
          </cell>
          <cell r="L385">
            <v>440764544</v>
          </cell>
          <cell r="M385">
            <v>271078636</v>
          </cell>
          <cell r="N385">
            <v>273615909</v>
          </cell>
          <cell r="O385">
            <v>430293181</v>
          </cell>
          <cell r="P385">
            <v>217183637</v>
          </cell>
          <cell r="Q385">
            <v>0</v>
          </cell>
        </row>
        <row r="387">
          <cell r="C387" t="str">
            <v>6-51500</v>
          </cell>
          <cell r="D387" t="str">
            <v>ASA - Retail</v>
          </cell>
          <cell r="E387">
            <v>0</v>
          </cell>
          <cell r="F387">
            <v>233939086</v>
          </cell>
          <cell r="G387">
            <v>289336364</v>
          </cell>
          <cell r="H387">
            <v>431664507</v>
          </cell>
          <cell r="I387">
            <v>263818186</v>
          </cell>
          <cell r="J387">
            <v>227859997</v>
          </cell>
          <cell r="K387">
            <v>109631818</v>
          </cell>
          <cell r="L387">
            <v>178286355</v>
          </cell>
          <cell r="M387">
            <v>202659086</v>
          </cell>
          <cell r="N387">
            <v>210330667</v>
          </cell>
          <cell r="O387">
            <v>3011852720</v>
          </cell>
          <cell r="P387">
            <v>171842713</v>
          </cell>
          <cell r="Q387">
            <v>0</v>
          </cell>
        </row>
        <row r="388">
          <cell r="C388" t="str">
            <v>6-51501</v>
          </cell>
          <cell r="D388" t="str">
            <v>ASA - Retail</v>
          </cell>
          <cell r="E388">
            <v>0</v>
          </cell>
          <cell r="F388">
            <v>233939086</v>
          </cell>
          <cell r="G388">
            <v>289336364</v>
          </cell>
          <cell r="H388">
            <v>431664507</v>
          </cell>
          <cell r="I388">
            <v>263818186</v>
          </cell>
          <cell r="J388">
            <v>227859997</v>
          </cell>
          <cell r="K388">
            <v>109631818</v>
          </cell>
          <cell r="L388">
            <v>178286355</v>
          </cell>
          <cell r="M388">
            <v>202659086</v>
          </cell>
          <cell r="N388">
            <v>210330667</v>
          </cell>
          <cell r="O388">
            <v>3011852720</v>
          </cell>
          <cell r="P388">
            <v>171842713</v>
          </cell>
          <cell r="Q388">
            <v>0</v>
          </cell>
        </row>
        <row r="390">
          <cell r="C390" t="str">
            <v>6-51600</v>
          </cell>
          <cell r="D390" t="str">
            <v>ASA - Airline</v>
          </cell>
          <cell r="E390">
            <v>0</v>
          </cell>
          <cell r="F390">
            <v>45260388</v>
          </cell>
          <cell r="G390">
            <v>0</v>
          </cell>
          <cell r="H390">
            <v>82580254</v>
          </cell>
          <cell r="I390">
            <v>107983676</v>
          </cell>
          <cell r="J390">
            <v>27175968</v>
          </cell>
          <cell r="K390">
            <v>0</v>
          </cell>
          <cell r="L390">
            <v>58933204</v>
          </cell>
          <cell r="M390">
            <v>63886498</v>
          </cell>
          <cell r="N390">
            <v>78519716</v>
          </cell>
          <cell r="O390">
            <v>0</v>
          </cell>
          <cell r="P390">
            <v>152805282</v>
          </cell>
          <cell r="Q390">
            <v>0</v>
          </cell>
        </row>
        <row r="391">
          <cell r="C391" t="str">
            <v>6-51601</v>
          </cell>
          <cell r="D391" t="str">
            <v>ASA - Airline</v>
          </cell>
          <cell r="E391">
            <v>0</v>
          </cell>
          <cell r="F391">
            <v>45260388</v>
          </cell>
          <cell r="G391">
            <v>0</v>
          </cell>
          <cell r="H391">
            <v>82580254</v>
          </cell>
          <cell r="I391">
            <v>107983676</v>
          </cell>
          <cell r="J391">
            <v>27175968</v>
          </cell>
          <cell r="K391">
            <v>0</v>
          </cell>
          <cell r="L391">
            <v>58933204</v>
          </cell>
          <cell r="M391">
            <v>63886498</v>
          </cell>
          <cell r="N391">
            <v>78519716</v>
          </cell>
          <cell r="O391">
            <v>0</v>
          </cell>
          <cell r="P391">
            <v>152805282</v>
          </cell>
          <cell r="Q391">
            <v>0</v>
          </cell>
        </row>
        <row r="393">
          <cell r="C393">
            <v>61600</v>
          </cell>
          <cell r="D393" t="str">
            <v>OR - Commercial Training</v>
          </cell>
          <cell r="F393">
            <v>347272729</v>
          </cell>
          <cell r="G393">
            <v>395245490</v>
          </cell>
          <cell r="H393">
            <v>271236372</v>
          </cell>
          <cell r="I393">
            <v>524163636</v>
          </cell>
          <cell r="J393">
            <v>463509090</v>
          </cell>
          <cell r="K393">
            <v>262400000</v>
          </cell>
          <cell r="L393">
            <v>809972740</v>
          </cell>
          <cell r="M393">
            <v>603518178</v>
          </cell>
          <cell r="N393">
            <v>403618180</v>
          </cell>
          <cell r="O393">
            <v>590490908</v>
          </cell>
          <cell r="P393">
            <v>424154566</v>
          </cell>
          <cell r="Q393">
            <v>0</v>
          </cell>
        </row>
        <row r="395">
          <cell r="C395" t="str">
            <v>6-60000</v>
          </cell>
          <cell r="D395" t="str">
            <v>Commercial Training</v>
          </cell>
          <cell r="F395">
            <v>347272729</v>
          </cell>
          <cell r="G395">
            <v>395245490</v>
          </cell>
          <cell r="H395">
            <v>271236372</v>
          </cell>
          <cell r="I395">
            <v>524163636</v>
          </cell>
          <cell r="J395">
            <v>463509090</v>
          </cell>
          <cell r="K395">
            <v>262400000</v>
          </cell>
          <cell r="L395">
            <v>809972740</v>
          </cell>
          <cell r="M395">
            <v>603518178</v>
          </cell>
          <cell r="N395">
            <v>403618180</v>
          </cell>
          <cell r="O395">
            <v>590490908</v>
          </cell>
          <cell r="P395">
            <v>424154566</v>
          </cell>
          <cell r="Q395">
            <v>0</v>
          </cell>
        </row>
        <row r="397">
          <cell r="C397" t="str">
            <v>6-61000</v>
          </cell>
          <cell r="D397" t="str">
            <v>Training Course</v>
          </cell>
          <cell r="F397">
            <v>347272729</v>
          </cell>
          <cell r="G397">
            <v>395245490</v>
          </cell>
          <cell r="H397">
            <v>271236372</v>
          </cell>
          <cell r="I397">
            <v>524163636</v>
          </cell>
          <cell r="J397">
            <v>463509090</v>
          </cell>
          <cell r="K397">
            <v>262400000</v>
          </cell>
          <cell r="L397">
            <v>809972740</v>
          </cell>
          <cell r="M397">
            <v>603518178</v>
          </cell>
          <cell r="N397">
            <v>403618180</v>
          </cell>
          <cell r="O397">
            <v>590490908</v>
          </cell>
          <cell r="P397">
            <v>424154566</v>
          </cell>
          <cell r="Q397">
            <v>0</v>
          </cell>
        </row>
        <row r="399">
          <cell r="C399" t="str">
            <v>6-61100</v>
          </cell>
          <cell r="D399" t="str">
            <v>JAS Academy</v>
          </cell>
          <cell r="F399">
            <v>79090909</v>
          </cell>
          <cell r="G399">
            <v>100909091</v>
          </cell>
          <cell r="H399">
            <v>85000000</v>
          </cell>
          <cell r="I399">
            <v>493636363</v>
          </cell>
          <cell r="J399">
            <v>324545453</v>
          </cell>
          <cell r="K399">
            <v>262272727</v>
          </cell>
          <cell r="L399">
            <v>675636358</v>
          </cell>
          <cell r="M399">
            <v>410454541</v>
          </cell>
          <cell r="N399">
            <v>247363635</v>
          </cell>
          <cell r="O399">
            <v>138818182</v>
          </cell>
          <cell r="P399">
            <v>138081819</v>
          </cell>
          <cell r="Q399">
            <v>0</v>
          </cell>
        </row>
        <row r="400">
          <cell r="C400" t="str">
            <v>6-61110</v>
          </cell>
          <cell r="D400" t="str">
            <v>JAS Academy</v>
          </cell>
          <cell r="F400">
            <v>79090909</v>
          </cell>
          <cell r="G400">
            <v>100909091</v>
          </cell>
          <cell r="H400">
            <v>85000000</v>
          </cell>
          <cell r="I400">
            <v>493636363</v>
          </cell>
          <cell r="J400">
            <v>324545453</v>
          </cell>
          <cell r="K400">
            <v>262272727</v>
          </cell>
          <cell r="L400">
            <v>675636358</v>
          </cell>
          <cell r="M400">
            <v>410454541</v>
          </cell>
          <cell r="N400">
            <v>247363635</v>
          </cell>
          <cell r="O400">
            <v>138818182</v>
          </cell>
          <cell r="P400">
            <v>138081819</v>
          </cell>
          <cell r="Q400">
            <v>0</v>
          </cell>
        </row>
        <row r="402">
          <cell r="C402" t="str">
            <v>6-61200</v>
          </cell>
          <cell r="D402" t="str">
            <v>Training AVSEC</v>
          </cell>
          <cell r="F402">
            <v>110681817</v>
          </cell>
          <cell r="G402">
            <v>69081826</v>
          </cell>
          <cell r="H402">
            <v>31300006</v>
          </cell>
          <cell r="I402">
            <v>-25381818</v>
          </cell>
          <cell r="J402">
            <v>26054547</v>
          </cell>
          <cell r="K402">
            <v>1036364</v>
          </cell>
          <cell r="L402">
            <v>44027287</v>
          </cell>
          <cell r="M402">
            <v>35972728</v>
          </cell>
          <cell r="N402">
            <v>39618181</v>
          </cell>
          <cell r="O402">
            <v>25536362</v>
          </cell>
          <cell r="P402">
            <v>46972716</v>
          </cell>
          <cell r="Q402">
            <v>0</v>
          </cell>
        </row>
        <row r="403">
          <cell r="C403" t="str">
            <v>6-61210</v>
          </cell>
          <cell r="D403" t="str">
            <v>Initial - Basic AVSEC</v>
          </cell>
          <cell r="F403">
            <v>73499999</v>
          </cell>
          <cell r="G403">
            <v>65409090</v>
          </cell>
          <cell r="H403">
            <v>10681818</v>
          </cell>
          <cell r="I403">
            <v>-62363636</v>
          </cell>
          <cell r="J403">
            <v>30454546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14545455</v>
          </cell>
          <cell r="Q403">
            <v>0</v>
          </cell>
        </row>
        <row r="404">
          <cell r="C404" t="str">
            <v>6-61220</v>
          </cell>
          <cell r="D404" t="str">
            <v>Initial - Junior AVSEC</v>
          </cell>
          <cell r="F404">
            <v>0</v>
          </cell>
          <cell r="G404">
            <v>-9090909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5909091</v>
          </cell>
          <cell r="P404">
            <v>0</v>
          </cell>
          <cell r="Q404">
            <v>0</v>
          </cell>
        </row>
        <row r="405">
          <cell r="C405" t="str">
            <v>6-61230</v>
          </cell>
          <cell r="D405" t="str">
            <v>Initial - Senior AVSEC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</row>
        <row r="406">
          <cell r="C406" t="str">
            <v>6-61240</v>
          </cell>
          <cell r="D406" t="str">
            <v>Recurrent - Basic AVSEC</v>
          </cell>
          <cell r="F406">
            <v>16818182</v>
          </cell>
          <cell r="G406">
            <v>0</v>
          </cell>
          <cell r="H406">
            <v>0</v>
          </cell>
          <cell r="I406">
            <v>12272727</v>
          </cell>
          <cell r="J406">
            <v>2727273</v>
          </cell>
          <cell r="K406">
            <v>0</v>
          </cell>
          <cell r="L406">
            <v>17954545</v>
          </cell>
          <cell r="M406">
            <v>12272728</v>
          </cell>
          <cell r="N406">
            <v>2727273</v>
          </cell>
          <cell r="O406">
            <v>0</v>
          </cell>
          <cell r="P406">
            <v>0</v>
          </cell>
          <cell r="Q406">
            <v>0</v>
          </cell>
        </row>
        <row r="407">
          <cell r="C407" t="str">
            <v>6-61250</v>
          </cell>
          <cell r="D407" t="str">
            <v>Recurrent - Junior AVSEC</v>
          </cell>
          <cell r="F407">
            <v>0</v>
          </cell>
          <cell r="G407">
            <v>0</v>
          </cell>
          <cell r="H407">
            <v>6818182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</row>
        <row r="408">
          <cell r="C408" t="str">
            <v>6-61260</v>
          </cell>
          <cell r="D408" t="str">
            <v>Recurrent - Senior AVSEC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C409" t="str">
            <v>6-61270</v>
          </cell>
          <cell r="D409" t="str">
            <v>Awareness AVSEC</v>
          </cell>
          <cell r="F409">
            <v>20363636</v>
          </cell>
          <cell r="G409">
            <v>12763645</v>
          </cell>
          <cell r="H409">
            <v>13800006</v>
          </cell>
          <cell r="I409">
            <v>24709091</v>
          </cell>
          <cell r="J409">
            <v>-7127272</v>
          </cell>
          <cell r="K409">
            <v>1036364</v>
          </cell>
          <cell r="L409">
            <v>26072742</v>
          </cell>
          <cell r="M409">
            <v>23700000</v>
          </cell>
          <cell r="N409">
            <v>36890908</v>
          </cell>
          <cell r="O409">
            <v>19627271</v>
          </cell>
          <cell r="P409">
            <v>32427261</v>
          </cell>
          <cell r="Q409">
            <v>0</v>
          </cell>
        </row>
        <row r="411">
          <cell r="C411" t="str">
            <v>6-61300</v>
          </cell>
          <cell r="D411" t="str">
            <v>Training Dangerous Good (DG) Operator</v>
          </cell>
          <cell r="F411">
            <v>0</v>
          </cell>
          <cell r="G411">
            <v>-272727</v>
          </cell>
          <cell r="H411">
            <v>39090909</v>
          </cell>
          <cell r="I411">
            <v>0</v>
          </cell>
          <cell r="J411">
            <v>48454545</v>
          </cell>
          <cell r="K411">
            <v>-25454545</v>
          </cell>
          <cell r="L411">
            <v>1363637</v>
          </cell>
          <cell r="M411">
            <v>9090909</v>
          </cell>
          <cell r="N411">
            <v>0</v>
          </cell>
          <cell r="O411">
            <v>30000000</v>
          </cell>
          <cell r="P411">
            <v>15000000</v>
          </cell>
          <cell r="Q411">
            <v>0</v>
          </cell>
        </row>
        <row r="412">
          <cell r="C412" t="str">
            <v>6-61310</v>
          </cell>
          <cell r="D412" t="str">
            <v>Initial - DG</v>
          </cell>
          <cell r="F412">
            <v>0</v>
          </cell>
          <cell r="G412">
            <v>0</v>
          </cell>
          <cell r="H412">
            <v>39090909</v>
          </cell>
          <cell r="I412">
            <v>0</v>
          </cell>
          <cell r="J412">
            <v>39090909</v>
          </cell>
          <cell r="K412">
            <v>0</v>
          </cell>
          <cell r="L412">
            <v>454546</v>
          </cell>
          <cell r="M412">
            <v>9090909</v>
          </cell>
          <cell r="N412">
            <v>0</v>
          </cell>
          <cell r="O412">
            <v>0</v>
          </cell>
          <cell r="P412">
            <v>12272727</v>
          </cell>
          <cell r="Q412">
            <v>0</v>
          </cell>
        </row>
        <row r="413">
          <cell r="C413" t="str">
            <v>6-61320</v>
          </cell>
          <cell r="D413" t="str">
            <v>Recurrent - DG</v>
          </cell>
          <cell r="F413">
            <v>0</v>
          </cell>
          <cell r="G413">
            <v>-272727</v>
          </cell>
          <cell r="H413">
            <v>0</v>
          </cell>
          <cell r="I413">
            <v>0</v>
          </cell>
          <cell r="J413">
            <v>9363636</v>
          </cell>
          <cell r="K413">
            <v>-25454545</v>
          </cell>
          <cell r="L413">
            <v>909091</v>
          </cell>
          <cell r="M413">
            <v>0</v>
          </cell>
          <cell r="N413">
            <v>0</v>
          </cell>
          <cell r="O413">
            <v>30000000</v>
          </cell>
          <cell r="P413">
            <v>2727273</v>
          </cell>
          <cell r="Q413">
            <v>0</v>
          </cell>
        </row>
        <row r="415">
          <cell r="C415" t="str">
            <v>6-61400</v>
          </cell>
          <cell r="D415" t="str">
            <v>Training GSE Operator</v>
          </cell>
          <cell r="F415">
            <v>54545455</v>
          </cell>
          <cell r="G415">
            <v>52272726</v>
          </cell>
          <cell r="H415">
            <v>48181818</v>
          </cell>
          <cell r="I415">
            <v>-8181818</v>
          </cell>
          <cell r="J415">
            <v>62181818</v>
          </cell>
          <cell r="K415">
            <v>12727272</v>
          </cell>
          <cell r="L415">
            <v>30454545</v>
          </cell>
          <cell r="M415">
            <v>46181818</v>
          </cell>
          <cell r="N415">
            <v>95409091</v>
          </cell>
          <cell r="O415">
            <v>311363638</v>
          </cell>
          <cell r="P415">
            <v>73636364</v>
          </cell>
          <cell r="Q415">
            <v>0</v>
          </cell>
        </row>
        <row r="416">
          <cell r="C416" t="str">
            <v>6-61410</v>
          </cell>
          <cell r="D416" t="str">
            <v>Initial - GSE Operator</v>
          </cell>
          <cell r="F416">
            <v>54545455</v>
          </cell>
          <cell r="G416">
            <v>52272726</v>
          </cell>
          <cell r="H416">
            <v>48181818</v>
          </cell>
          <cell r="I416">
            <v>-8181818</v>
          </cell>
          <cell r="J416">
            <v>81818182</v>
          </cell>
          <cell r="K416">
            <v>12727272</v>
          </cell>
          <cell r="L416">
            <v>30454545</v>
          </cell>
          <cell r="M416">
            <v>42090909</v>
          </cell>
          <cell r="N416">
            <v>95409091</v>
          </cell>
          <cell r="O416">
            <v>311363638</v>
          </cell>
          <cell r="P416">
            <v>73636364</v>
          </cell>
          <cell r="Q416">
            <v>0</v>
          </cell>
        </row>
        <row r="417">
          <cell r="C417" t="str">
            <v>6-61420</v>
          </cell>
          <cell r="D417" t="str">
            <v>Recurrent - GSE Operator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-19636364</v>
          </cell>
          <cell r="K417">
            <v>0</v>
          </cell>
          <cell r="L417">
            <v>0</v>
          </cell>
          <cell r="M417">
            <v>4090909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</row>
        <row r="419">
          <cell r="C419" t="str">
            <v>6-61500</v>
          </cell>
          <cell r="D419" t="str">
            <v>On the Job Training (OJT)</v>
          </cell>
          <cell r="F419">
            <v>102954548</v>
          </cell>
          <cell r="G419">
            <v>173254574</v>
          </cell>
          <cell r="H419">
            <v>67663639</v>
          </cell>
          <cell r="I419">
            <v>64090909</v>
          </cell>
          <cell r="J419">
            <v>2272727</v>
          </cell>
          <cell r="K419">
            <v>11818182</v>
          </cell>
          <cell r="L419">
            <v>57536368</v>
          </cell>
          <cell r="M419">
            <v>0</v>
          </cell>
          <cell r="N419">
            <v>21227273</v>
          </cell>
          <cell r="O419">
            <v>84772726</v>
          </cell>
          <cell r="P419">
            <v>147281849</v>
          </cell>
          <cell r="Q419">
            <v>0</v>
          </cell>
        </row>
        <row r="420">
          <cell r="C420" t="str">
            <v>6-61510</v>
          </cell>
          <cell r="D420" t="str">
            <v>On the Job Training (OJTt)</v>
          </cell>
          <cell r="F420">
            <v>102954548</v>
          </cell>
          <cell r="G420">
            <v>173254574</v>
          </cell>
          <cell r="H420">
            <v>67663639</v>
          </cell>
          <cell r="I420">
            <v>64090909</v>
          </cell>
          <cell r="J420">
            <v>2272727</v>
          </cell>
          <cell r="K420">
            <v>11818182</v>
          </cell>
          <cell r="L420">
            <v>57536368</v>
          </cell>
          <cell r="M420">
            <v>0</v>
          </cell>
          <cell r="N420">
            <v>21227273</v>
          </cell>
          <cell r="O420">
            <v>84772726</v>
          </cell>
          <cell r="P420">
            <v>147281849</v>
          </cell>
          <cell r="Q420">
            <v>0</v>
          </cell>
        </row>
        <row r="422">
          <cell r="C422" t="str">
            <v>6-61600</v>
          </cell>
          <cell r="D422" t="str">
            <v>Training Ticketing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</row>
        <row r="423">
          <cell r="C423" t="str">
            <v>6-61610</v>
          </cell>
          <cell r="D423" t="str">
            <v>Training Ticketing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5">
          <cell r="C425" t="str">
            <v>6-61700</v>
          </cell>
          <cell r="D425" t="str">
            <v>Training Basic Passanger Handling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</row>
        <row r="426">
          <cell r="C426" t="str">
            <v>6-61710</v>
          </cell>
          <cell r="D426" t="str">
            <v>Training Basic Passanger Handling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8">
          <cell r="C428" t="str">
            <v>6-61800</v>
          </cell>
          <cell r="D428" t="str">
            <v>Porter Awareness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</row>
        <row r="429">
          <cell r="C429" t="str">
            <v>6-61810</v>
          </cell>
          <cell r="D429" t="str">
            <v>Porter Awareness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1">
          <cell r="C431" t="str">
            <v>6-61820</v>
          </cell>
          <cell r="D431" t="str">
            <v>Ramp Safety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3181818</v>
          </cell>
          <cell r="Q431">
            <v>0</v>
          </cell>
        </row>
        <row r="432">
          <cell r="C432" t="str">
            <v>6-61821</v>
          </cell>
          <cell r="D432" t="str">
            <v xml:space="preserve">Ramp Safety 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3181818</v>
          </cell>
          <cell r="Q432">
            <v>0</v>
          </cell>
        </row>
        <row r="434">
          <cell r="C434" t="str">
            <v>6-61900</v>
          </cell>
          <cell r="D434" t="str">
            <v>Training Marshalling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954545</v>
          </cell>
          <cell r="M434">
            <v>101818182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C435" t="str">
            <v>6-61910</v>
          </cell>
          <cell r="D435" t="str">
            <v>Initial-Marshalling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954545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C436" t="str">
            <v>6-61920</v>
          </cell>
          <cell r="D436" t="str">
            <v>Recurrent Marshalling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101818182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8">
          <cell r="C438" t="str">
            <v>6-61950</v>
          </cell>
          <cell r="D438" t="str">
            <v>Training Flight Attendance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C439" t="str">
            <v>6-61960</v>
          </cell>
          <cell r="D439" t="str">
            <v>Initial Flight Attendance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C440" t="str">
            <v>6-61970</v>
          </cell>
          <cell r="D440" t="str">
            <v>Recurrent Flight Attendance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2">
          <cell r="C442" t="str">
            <v>6-61980</v>
          </cell>
          <cell r="D442" t="str">
            <v>Training Loading &amp; Unloading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C443" t="str">
            <v>6-61990</v>
          </cell>
          <cell r="D443" t="str">
            <v>Training Loading &amp; Unloading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5">
          <cell r="C445" t="str">
            <v>6-62000</v>
          </cell>
          <cell r="D445" t="str">
            <v>Ancillary Service - Commercial Training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7">
          <cell r="C447" t="str">
            <v>6-62100</v>
          </cell>
          <cell r="D447" t="str">
            <v>Rental Room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C448" t="str">
            <v>6-62110</v>
          </cell>
          <cell r="D448" t="str">
            <v>Rental Room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50">
          <cell r="C450" t="str">
            <v>6-62200</v>
          </cell>
          <cell r="D450" t="str">
            <v>Rental CBT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C451" t="str">
            <v>6-62210</v>
          </cell>
          <cell r="D451" t="str">
            <v>Rental CBT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3">
          <cell r="C453" t="str">
            <v>6-62300</v>
          </cell>
          <cell r="D453" t="str">
            <v>Flying Trainer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C454" t="str">
            <v>6-62310</v>
          </cell>
          <cell r="D454" t="str">
            <v>Flying Trainer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6">
          <cell r="C456" t="str">
            <v>6-62500</v>
          </cell>
          <cell r="D456" t="str">
            <v>Security Awareness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C457" t="str">
            <v>6-62510</v>
          </cell>
          <cell r="D457" t="str">
            <v>Security Awareness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9">
          <cell r="C459">
            <v>62000</v>
          </cell>
          <cell r="D459" t="str">
            <v>Discount</v>
          </cell>
          <cell r="F459">
            <v>-1234395184</v>
          </cell>
          <cell r="G459">
            <v>-1286815796</v>
          </cell>
          <cell r="H459">
            <v>-1805217011</v>
          </cell>
          <cell r="I459">
            <v>-1339958247</v>
          </cell>
          <cell r="J459">
            <v>-1548344451</v>
          </cell>
          <cell r="K459">
            <v>-1213856348</v>
          </cell>
          <cell r="L459">
            <v>-1653582390</v>
          </cell>
          <cell r="M459">
            <v>-2284018746</v>
          </cell>
          <cell r="N459">
            <v>-1569342471</v>
          </cell>
          <cell r="O459">
            <v>-1647181805</v>
          </cell>
          <cell r="P459">
            <v>-847530657</v>
          </cell>
          <cell r="Q459">
            <v>0</v>
          </cell>
        </row>
        <row r="460">
          <cell r="C460">
            <v>62100</v>
          </cell>
          <cell r="D460" t="str">
            <v>Discount - Ground Handling Premier</v>
          </cell>
          <cell r="F460">
            <v>-702855466</v>
          </cell>
          <cell r="G460">
            <v>-684475248</v>
          </cell>
          <cell r="H460">
            <v>-107413500</v>
          </cell>
          <cell r="I460">
            <v>-1292312964</v>
          </cell>
          <cell r="J460">
            <v>-702855466</v>
          </cell>
          <cell r="K460">
            <v>-757225586</v>
          </cell>
          <cell r="L460">
            <v>-695775466</v>
          </cell>
          <cell r="M460">
            <v>-916392602</v>
          </cell>
          <cell r="N460">
            <v>-848116386</v>
          </cell>
          <cell r="O460">
            <v>-855357320</v>
          </cell>
          <cell r="P460">
            <v>-399305646</v>
          </cell>
          <cell r="Q460">
            <v>0</v>
          </cell>
        </row>
        <row r="461">
          <cell r="C461">
            <v>62200</v>
          </cell>
          <cell r="D461" t="str">
            <v>Discount - Ground Handling Silver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</row>
        <row r="462">
          <cell r="C462">
            <v>62300</v>
          </cell>
          <cell r="D462" t="str">
            <v>Discount - Lounge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</row>
        <row r="463">
          <cell r="C463">
            <v>62400</v>
          </cell>
          <cell r="D463" t="str">
            <v>Discount - Cargo Handling</v>
          </cell>
          <cell r="F463">
            <v>-531539718</v>
          </cell>
          <cell r="G463">
            <v>-602340548</v>
          </cell>
          <cell r="H463">
            <v>-1697803511</v>
          </cell>
          <cell r="I463">
            <v>-47645283</v>
          </cell>
          <cell r="J463">
            <v>-845488985</v>
          </cell>
          <cell r="K463">
            <v>-456630762</v>
          </cell>
          <cell r="L463">
            <v>-957806924</v>
          </cell>
          <cell r="M463">
            <v>-1367626144</v>
          </cell>
          <cell r="N463">
            <v>-721226085</v>
          </cell>
          <cell r="O463">
            <v>-791824485</v>
          </cell>
          <cell r="P463">
            <v>-448225011</v>
          </cell>
          <cell r="Q463">
            <v>0</v>
          </cell>
        </row>
        <row r="464">
          <cell r="C464">
            <v>62500</v>
          </cell>
          <cell r="D464" t="str">
            <v>Discount - Airport Special Assistance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</row>
        <row r="465">
          <cell r="C465">
            <v>62600</v>
          </cell>
          <cell r="D465" t="str">
            <v>Discount - Commercial Training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</row>
        <row r="467">
          <cell r="C467">
            <v>63000</v>
          </cell>
          <cell r="D467" t="str">
            <v>Sales Return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</row>
        <row r="468">
          <cell r="C468">
            <v>63100</v>
          </cell>
          <cell r="D468" t="str">
            <v>Sales Return - Ground Handling Premier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</row>
        <row r="469">
          <cell r="C469">
            <v>63200</v>
          </cell>
          <cell r="D469" t="str">
            <v>Sales Return - Ground Handling Silver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</row>
        <row r="470">
          <cell r="C470">
            <v>63300</v>
          </cell>
          <cell r="D470" t="str">
            <v>Sales Return - Lounge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</row>
        <row r="471">
          <cell r="C471">
            <v>63400</v>
          </cell>
          <cell r="D471" t="str">
            <v>Sales Return - Cargo Handling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</row>
        <row r="472">
          <cell r="C472">
            <v>63500</v>
          </cell>
          <cell r="D472" t="str">
            <v>Sales Return - Airport Special Assistance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C473">
            <v>63600</v>
          </cell>
          <cell r="D473" t="str">
            <v>Sales Return - Commercial Training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5">
          <cell r="C475">
            <v>70000</v>
          </cell>
          <cell r="D475" t="str">
            <v>Operating Expenses</v>
          </cell>
          <cell r="F475">
            <v>88904826265</v>
          </cell>
          <cell r="G475">
            <v>84877663886</v>
          </cell>
          <cell r="H475">
            <v>82660755117</v>
          </cell>
          <cell r="I475">
            <v>90992524756</v>
          </cell>
          <cell r="J475">
            <v>83808046515</v>
          </cell>
          <cell r="K475">
            <v>85893587322</v>
          </cell>
          <cell r="L475">
            <v>94990602554</v>
          </cell>
          <cell r="M475">
            <v>99538695280</v>
          </cell>
          <cell r="N475">
            <v>90739144065</v>
          </cell>
          <cell r="O475">
            <v>99842456335</v>
          </cell>
          <cell r="P475">
            <v>96464502734</v>
          </cell>
          <cell r="Q475">
            <v>0</v>
          </cell>
        </row>
        <row r="477">
          <cell r="C477">
            <v>71000</v>
          </cell>
          <cell r="D477" t="str">
            <v xml:space="preserve">Direct Cost </v>
          </cell>
          <cell r="F477">
            <v>45556875923</v>
          </cell>
          <cell r="G477">
            <v>40905702232</v>
          </cell>
          <cell r="H477">
            <v>43455098553</v>
          </cell>
          <cell r="I477">
            <v>44181538949</v>
          </cell>
          <cell r="J477">
            <v>33034634551</v>
          </cell>
          <cell r="K477">
            <v>40382793021</v>
          </cell>
          <cell r="L477">
            <v>54189444382</v>
          </cell>
          <cell r="M477">
            <v>52414795969</v>
          </cell>
          <cell r="N477">
            <v>45490798619</v>
          </cell>
          <cell r="O477">
            <v>54293146953</v>
          </cell>
          <cell r="P477">
            <v>48770884164</v>
          </cell>
          <cell r="Q477">
            <v>0</v>
          </cell>
        </row>
        <row r="479">
          <cell r="C479">
            <v>71100</v>
          </cell>
          <cell r="D479" t="str">
            <v>Contract Services</v>
          </cell>
          <cell r="F479">
            <v>15376309828</v>
          </cell>
          <cell r="G479">
            <v>14940769395</v>
          </cell>
          <cell r="H479">
            <v>16886040000</v>
          </cell>
          <cell r="I479">
            <v>17379671541</v>
          </cell>
          <cell r="J479">
            <v>16544266302</v>
          </cell>
          <cell r="K479">
            <v>16062683301</v>
          </cell>
          <cell r="L479">
            <v>18430670805</v>
          </cell>
          <cell r="M479">
            <v>17819530299</v>
          </cell>
          <cell r="N479">
            <v>17742157036</v>
          </cell>
          <cell r="O479">
            <v>20454055229</v>
          </cell>
          <cell r="P479">
            <v>15888236019</v>
          </cell>
          <cell r="Q479">
            <v>0</v>
          </cell>
        </row>
        <row r="480">
          <cell r="C480">
            <v>71101</v>
          </cell>
          <cell r="D480" t="str">
            <v>Aircraft Cleaning</v>
          </cell>
          <cell r="F480">
            <v>1665043098</v>
          </cell>
          <cell r="G480">
            <v>1512714446</v>
          </cell>
          <cell r="H480">
            <v>1650038962</v>
          </cell>
          <cell r="I480">
            <v>1645454617</v>
          </cell>
          <cell r="J480">
            <v>1620973457</v>
          </cell>
          <cell r="K480">
            <v>1652701814</v>
          </cell>
          <cell r="L480">
            <v>1769230061</v>
          </cell>
          <cell r="M480">
            <v>1799131234</v>
          </cell>
          <cell r="N480">
            <v>1733095196</v>
          </cell>
          <cell r="O480">
            <v>1797512080</v>
          </cell>
          <cell r="P480">
            <v>1409647320</v>
          </cell>
          <cell r="Q480">
            <v>0</v>
          </cell>
        </row>
        <row r="481">
          <cell r="C481">
            <v>71102</v>
          </cell>
          <cell r="D481" t="str">
            <v>Porter - Baggage</v>
          </cell>
          <cell r="F481">
            <v>1536679836</v>
          </cell>
          <cell r="G481">
            <v>1308693862</v>
          </cell>
          <cell r="H481">
            <v>1549646567</v>
          </cell>
          <cell r="I481">
            <v>1529324954</v>
          </cell>
          <cell r="J481">
            <v>1575257132</v>
          </cell>
          <cell r="K481">
            <v>1462437041</v>
          </cell>
          <cell r="L481">
            <v>1602247426</v>
          </cell>
          <cell r="M481">
            <v>1630935420</v>
          </cell>
          <cell r="N481">
            <v>1721767354</v>
          </cell>
          <cell r="O481">
            <v>1495932501</v>
          </cell>
          <cell r="P481">
            <v>1457548225</v>
          </cell>
          <cell r="Q481">
            <v>0</v>
          </cell>
        </row>
        <row r="482">
          <cell r="C482">
            <v>71103</v>
          </cell>
          <cell r="D482" t="str">
            <v>Porter - Cargo</v>
          </cell>
          <cell r="F482">
            <v>1510362585</v>
          </cell>
          <cell r="G482">
            <v>1962071164</v>
          </cell>
          <cell r="H482">
            <v>1550188410</v>
          </cell>
          <cell r="I482">
            <v>1858083431</v>
          </cell>
          <cell r="J482">
            <v>1839911094</v>
          </cell>
          <cell r="K482">
            <v>1872099546</v>
          </cell>
          <cell r="L482">
            <v>1865237392</v>
          </cell>
          <cell r="M482">
            <v>2145941193</v>
          </cell>
          <cell r="N482">
            <v>1947887524</v>
          </cell>
          <cell r="O482">
            <v>1969727567</v>
          </cell>
          <cell r="P482">
            <v>2139658832</v>
          </cell>
          <cell r="Q482">
            <v>0</v>
          </cell>
        </row>
        <row r="483">
          <cell r="C483">
            <v>71104</v>
          </cell>
          <cell r="D483" t="str">
            <v>Security</v>
          </cell>
          <cell r="F483">
            <v>4506719039</v>
          </cell>
          <cell r="G483">
            <v>4597674568</v>
          </cell>
          <cell r="H483">
            <v>4984647580</v>
          </cell>
          <cell r="I483">
            <v>5167718504</v>
          </cell>
          <cell r="J483">
            <v>4643073931</v>
          </cell>
          <cell r="K483">
            <v>5109096682</v>
          </cell>
          <cell r="L483">
            <v>5494981573</v>
          </cell>
          <cell r="M483">
            <v>5050076340</v>
          </cell>
          <cell r="N483">
            <v>5492157223</v>
          </cell>
          <cell r="O483">
            <v>5422614862</v>
          </cell>
          <cell r="P483">
            <v>4880404820</v>
          </cell>
          <cell r="Q483">
            <v>0</v>
          </cell>
        </row>
        <row r="484">
          <cell r="C484">
            <v>71105</v>
          </cell>
          <cell r="D484" t="str">
            <v>Manpower Outsourcing</v>
          </cell>
          <cell r="F484">
            <v>2505251435</v>
          </cell>
          <cell r="G484">
            <v>2548754388</v>
          </cell>
          <cell r="H484">
            <v>2551945693</v>
          </cell>
          <cell r="I484">
            <v>2543919198</v>
          </cell>
          <cell r="J484">
            <v>2850838993</v>
          </cell>
          <cell r="K484">
            <v>2479187919</v>
          </cell>
          <cell r="L484">
            <v>3004227879</v>
          </cell>
          <cell r="M484">
            <v>3229659628</v>
          </cell>
          <cell r="N484">
            <v>2597438683</v>
          </cell>
          <cell r="O484">
            <v>2720796313</v>
          </cell>
          <cell r="P484">
            <v>2544731318</v>
          </cell>
          <cell r="Q484">
            <v>0</v>
          </cell>
        </row>
        <row r="485">
          <cell r="C485">
            <v>71106</v>
          </cell>
          <cell r="D485" t="str">
            <v>Services Outsourcing</v>
          </cell>
          <cell r="F485">
            <v>5396018</v>
          </cell>
          <cell r="G485">
            <v>6361617</v>
          </cell>
          <cell r="H485">
            <v>0</v>
          </cell>
          <cell r="I485">
            <v>0</v>
          </cell>
          <cell r="J485">
            <v>8775038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</row>
        <row r="486">
          <cell r="C486">
            <v>71107</v>
          </cell>
          <cell r="D486" t="str">
            <v>GSE Rent Expense</v>
          </cell>
          <cell r="F486">
            <v>1516578300</v>
          </cell>
          <cell r="G486">
            <v>1003779560</v>
          </cell>
          <cell r="H486">
            <v>2643533949</v>
          </cell>
          <cell r="I486">
            <v>2319179327</v>
          </cell>
          <cell r="J486">
            <v>1846221309</v>
          </cell>
          <cell r="K486">
            <v>1735010870</v>
          </cell>
          <cell r="L486">
            <v>2087833070</v>
          </cell>
          <cell r="M486">
            <v>1658396969</v>
          </cell>
          <cell r="N486">
            <v>2138447031</v>
          </cell>
          <cell r="O486">
            <v>2850429531</v>
          </cell>
          <cell r="P486">
            <v>1465281083</v>
          </cell>
          <cell r="Q486">
            <v>0</v>
          </cell>
        </row>
        <row r="487">
          <cell r="C487">
            <v>71108</v>
          </cell>
          <cell r="D487" t="str">
            <v>Aircraft Cleaning and Porter - Package</v>
          </cell>
          <cell r="F487">
            <v>1203497671</v>
          </cell>
          <cell r="G487">
            <v>1354874389</v>
          </cell>
          <cell r="H487">
            <v>989200785</v>
          </cell>
          <cell r="I487">
            <v>1331241260</v>
          </cell>
          <cell r="J487">
            <v>1306616150</v>
          </cell>
          <cell r="K487">
            <v>1194155068</v>
          </cell>
          <cell r="L487">
            <v>1270951221</v>
          </cell>
          <cell r="M487">
            <v>1339615950</v>
          </cell>
          <cell r="N487">
            <v>1199481512</v>
          </cell>
          <cell r="O487">
            <v>1212805531</v>
          </cell>
          <cell r="P487">
            <v>1264462854</v>
          </cell>
          <cell r="Q487">
            <v>0</v>
          </cell>
        </row>
        <row r="488">
          <cell r="C488">
            <v>71109</v>
          </cell>
          <cell r="D488" t="str">
            <v>ULD Repair Services</v>
          </cell>
          <cell r="F488">
            <v>2875000</v>
          </cell>
          <cell r="G488">
            <v>0</v>
          </cell>
          <cell r="H488">
            <v>500000</v>
          </cell>
          <cell r="I488">
            <v>0</v>
          </cell>
          <cell r="J488">
            <v>875000</v>
          </cell>
          <cell r="K488">
            <v>0</v>
          </cell>
          <cell r="L488">
            <v>875000</v>
          </cell>
          <cell r="M488">
            <v>260000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</row>
        <row r="489">
          <cell r="C489">
            <v>71110</v>
          </cell>
          <cell r="D489" t="str">
            <v>Priority Check-In Lounge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</row>
        <row r="490">
          <cell r="C490">
            <v>71111</v>
          </cell>
          <cell r="D490" t="str">
            <v>Avio Bridge Handling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</row>
        <row r="491">
          <cell r="C491">
            <v>71112</v>
          </cell>
          <cell r="D491" t="str">
            <v>ASA - Handling</v>
          </cell>
          <cell r="F491">
            <v>425654843</v>
          </cell>
          <cell r="G491">
            <v>408079064</v>
          </cell>
          <cell r="H491">
            <v>520963298</v>
          </cell>
          <cell r="I491">
            <v>587211095</v>
          </cell>
          <cell r="J491">
            <v>452455642</v>
          </cell>
          <cell r="K491">
            <v>337359130</v>
          </cell>
          <cell r="L491">
            <v>823442612</v>
          </cell>
          <cell r="M491">
            <v>418044014</v>
          </cell>
          <cell r="N491">
            <v>552067450</v>
          </cell>
          <cell r="O491">
            <v>2421187039</v>
          </cell>
          <cell r="P491">
            <v>434200564</v>
          </cell>
          <cell r="Q491">
            <v>0</v>
          </cell>
        </row>
        <row r="492">
          <cell r="C492">
            <v>71113</v>
          </cell>
          <cell r="D492" t="str">
            <v>Commercial Training Cost</v>
          </cell>
          <cell r="F492">
            <v>46082177</v>
          </cell>
          <cell r="G492">
            <v>44145698</v>
          </cell>
          <cell r="H492">
            <v>42584643</v>
          </cell>
          <cell r="I492">
            <v>95881216</v>
          </cell>
          <cell r="J492">
            <v>34650381</v>
          </cell>
          <cell r="K492">
            <v>10116949</v>
          </cell>
          <cell r="L492">
            <v>40666739</v>
          </cell>
          <cell r="M492">
            <v>82421526</v>
          </cell>
          <cell r="N492">
            <v>51267685</v>
          </cell>
          <cell r="O492">
            <v>71706050</v>
          </cell>
          <cell r="P492">
            <v>11360923</v>
          </cell>
          <cell r="Q492">
            <v>0</v>
          </cell>
        </row>
        <row r="493">
          <cell r="C493">
            <v>71114</v>
          </cell>
          <cell r="D493" t="str">
            <v>Fasilitator Fee - Comm. Training</v>
          </cell>
          <cell r="F493">
            <v>24346564</v>
          </cell>
          <cell r="G493">
            <v>29317011</v>
          </cell>
          <cell r="H493">
            <v>25418041</v>
          </cell>
          <cell r="I493">
            <v>7595146</v>
          </cell>
          <cell r="J493">
            <v>19971793</v>
          </cell>
          <cell r="K493">
            <v>24951405</v>
          </cell>
          <cell r="L493">
            <v>53226702</v>
          </cell>
          <cell r="M493">
            <v>48432785</v>
          </cell>
          <cell r="N493">
            <v>50062578</v>
          </cell>
          <cell r="O493">
            <v>65290515</v>
          </cell>
          <cell r="P493">
            <v>57913752</v>
          </cell>
          <cell r="Q493">
            <v>0</v>
          </cell>
        </row>
        <row r="494">
          <cell r="C494">
            <v>71198</v>
          </cell>
          <cell r="D494" t="str">
            <v>Direct Cost - Initiatives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</row>
        <row r="495">
          <cell r="C495">
            <v>71199</v>
          </cell>
          <cell r="D495" t="str">
            <v>Other Ground Handling Expenses</v>
          </cell>
          <cell r="F495">
            <v>427823262</v>
          </cell>
          <cell r="G495">
            <v>164303628</v>
          </cell>
          <cell r="H495">
            <v>377372072</v>
          </cell>
          <cell r="I495">
            <v>294062793</v>
          </cell>
          <cell r="J495">
            <v>344646382</v>
          </cell>
          <cell r="K495">
            <v>185566877</v>
          </cell>
          <cell r="L495">
            <v>417751130</v>
          </cell>
          <cell r="M495">
            <v>416615240</v>
          </cell>
          <cell r="N495">
            <v>258484800</v>
          </cell>
          <cell r="O495">
            <v>426053240</v>
          </cell>
          <cell r="P495">
            <v>223026328</v>
          </cell>
          <cell r="Q495">
            <v>0</v>
          </cell>
        </row>
        <row r="497">
          <cell r="C497">
            <v>71200</v>
          </cell>
          <cell r="D497" t="str">
            <v>Concession and Other Material</v>
          </cell>
          <cell r="F497">
            <v>29459566623</v>
          </cell>
          <cell r="G497">
            <v>24936130791</v>
          </cell>
          <cell r="H497">
            <v>25356177990</v>
          </cell>
          <cell r="I497">
            <v>26284148818</v>
          </cell>
          <cell r="J497">
            <v>16135369535</v>
          </cell>
          <cell r="K497">
            <v>23518206683</v>
          </cell>
          <cell r="L497">
            <v>35302336798</v>
          </cell>
          <cell r="M497">
            <v>33154523621</v>
          </cell>
          <cell r="N497">
            <v>26792229025</v>
          </cell>
          <cell r="O497">
            <v>30480038684</v>
          </cell>
          <cell r="P497">
            <v>32130326145</v>
          </cell>
          <cell r="Q497">
            <v>0</v>
          </cell>
        </row>
        <row r="498">
          <cell r="C498">
            <v>71201</v>
          </cell>
          <cell r="D498" t="str">
            <v>Concession</v>
          </cell>
          <cell r="F498">
            <v>2795972990</v>
          </cell>
          <cell r="G498">
            <v>1769066039</v>
          </cell>
          <cell r="H498">
            <v>1758405895</v>
          </cell>
          <cell r="I498">
            <v>1919662836</v>
          </cell>
          <cell r="J498">
            <v>6093076534</v>
          </cell>
          <cell r="K498">
            <v>2423302080</v>
          </cell>
          <cell r="L498">
            <v>1960167532</v>
          </cell>
          <cell r="M498">
            <v>2113029477</v>
          </cell>
          <cell r="N498">
            <v>2196248640</v>
          </cell>
          <cell r="O498">
            <v>2321077118</v>
          </cell>
          <cell r="P498">
            <v>-1670028762</v>
          </cell>
          <cell r="Q498">
            <v>0</v>
          </cell>
        </row>
        <row r="499">
          <cell r="C499">
            <v>71202</v>
          </cell>
          <cell r="D499" t="str">
            <v>Lounge Food and Beverages</v>
          </cell>
          <cell r="F499">
            <v>2031329755</v>
          </cell>
          <cell r="G499">
            <v>1959807448</v>
          </cell>
          <cell r="H499">
            <v>2419496925</v>
          </cell>
          <cell r="I499">
            <v>2461012348</v>
          </cell>
          <cell r="J499">
            <v>2158050277</v>
          </cell>
          <cell r="K499">
            <v>2398039838</v>
          </cell>
          <cell r="L499">
            <v>2610446594</v>
          </cell>
          <cell r="M499">
            <v>2514928674</v>
          </cell>
          <cell r="N499">
            <v>2580722413</v>
          </cell>
          <cell r="O499">
            <v>2643375254</v>
          </cell>
          <cell r="P499">
            <v>2723071495</v>
          </cell>
          <cell r="Q499">
            <v>0</v>
          </cell>
        </row>
        <row r="500">
          <cell r="C500">
            <v>71203</v>
          </cell>
          <cell r="D500" t="str">
            <v>Cost of Line Maintenance</v>
          </cell>
          <cell r="F500">
            <v>1199509920</v>
          </cell>
          <cell r="G500">
            <v>622013750</v>
          </cell>
          <cell r="H500">
            <v>1206481332</v>
          </cell>
          <cell r="I500">
            <v>986806213</v>
          </cell>
          <cell r="J500">
            <v>951731976</v>
          </cell>
          <cell r="K500">
            <v>995969010</v>
          </cell>
          <cell r="L500">
            <v>901641914</v>
          </cell>
          <cell r="M500">
            <v>845956810</v>
          </cell>
          <cell r="N500">
            <v>981566409</v>
          </cell>
          <cell r="O500">
            <v>868428624</v>
          </cell>
          <cell r="P500">
            <v>911813122</v>
          </cell>
          <cell r="Q500">
            <v>0</v>
          </cell>
        </row>
        <row r="501">
          <cell r="C501">
            <v>71204</v>
          </cell>
          <cell r="D501" t="str">
            <v>Plastic for Disposal Cost</v>
          </cell>
          <cell r="F501">
            <v>73127667</v>
          </cell>
          <cell r="G501">
            <v>81402667</v>
          </cell>
          <cell r="H501">
            <v>90333667</v>
          </cell>
          <cell r="I501">
            <v>89078266</v>
          </cell>
          <cell r="J501">
            <v>114008167</v>
          </cell>
          <cell r="K501">
            <v>104387667</v>
          </cell>
          <cell r="L501">
            <v>107284667</v>
          </cell>
          <cell r="M501">
            <v>110465000</v>
          </cell>
          <cell r="N501">
            <v>111852000</v>
          </cell>
          <cell r="O501">
            <v>97945999</v>
          </cell>
          <cell r="P501">
            <v>105030000</v>
          </cell>
          <cell r="Q501">
            <v>0</v>
          </cell>
        </row>
        <row r="502">
          <cell r="C502">
            <v>71205</v>
          </cell>
          <cell r="D502" t="str">
            <v>Operational Adhoc Cost</v>
          </cell>
          <cell r="F502">
            <v>72616952</v>
          </cell>
          <cell r="G502">
            <v>291627956</v>
          </cell>
          <cell r="H502">
            <v>73621433</v>
          </cell>
          <cell r="I502">
            <v>242433246</v>
          </cell>
          <cell r="J502">
            <v>143111967</v>
          </cell>
          <cell r="K502">
            <v>87903300</v>
          </cell>
          <cell r="L502">
            <v>275501120</v>
          </cell>
          <cell r="M502">
            <v>-165515400</v>
          </cell>
          <cell r="N502">
            <v>5428241</v>
          </cell>
          <cell r="O502">
            <v>2126692688</v>
          </cell>
          <cell r="P502">
            <v>180435954</v>
          </cell>
          <cell r="Q502">
            <v>0</v>
          </cell>
        </row>
        <row r="503">
          <cell r="C503">
            <v>71206</v>
          </cell>
          <cell r="D503" t="str">
            <v>Reimbursement Expenses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</row>
        <row r="504">
          <cell r="C504">
            <v>71207</v>
          </cell>
          <cell r="D504" t="str">
            <v>Cost of Revenue Sharing</v>
          </cell>
          <cell r="F504">
            <v>18394403693</v>
          </cell>
          <cell r="G504">
            <v>13457149637</v>
          </cell>
          <cell r="H504">
            <v>13163567865</v>
          </cell>
          <cell r="I504">
            <v>14217540094</v>
          </cell>
          <cell r="J504">
            <v>1329946306</v>
          </cell>
          <cell r="K504">
            <v>10881334110</v>
          </cell>
          <cell r="L504">
            <v>16073021544</v>
          </cell>
          <cell r="M504">
            <v>20061945413</v>
          </cell>
          <cell r="N504">
            <v>15059476169</v>
          </cell>
          <cell r="O504">
            <v>16940040034</v>
          </cell>
          <cell r="P504">
            <v>31550825397</v>
          </cell>
          <cell r="Q504">
            <v>0</v>
          </cell>
        </row>
        <row r="505">
          <cell r="C505">
            <v>71208</v>
          </cell>
          <cell r="D505" t="str">
            <v>Fuel for Airside Equipments</v>
          </cell>
          <cell r="F505">
            <v>1130971729</v>
          </cell>
          <cell r="G505">
            <v>910113353</v>
          </cell>
          <cell r="H505">
            <v>981896303</v>
          </cell>
          <cell r="I505">
            <v>1152918167</v>
          </cell>
          <cell r="J505">
            <v>1207321122</v>
          </cell>
          <cell r="K505">
            <v>1146891460</v>
          </cell>
          <cell r="L505">
            <v>1438519141</v>
          </cell>
          <cell r="M505">
            <v>1398182580</v>
          </cell>
          <cell r="N505">
            <v>1495138112</v>
          </cell>
          <cell r="O505">
            <v>1376033343</v>
          </cell>
          <cell r="P505">
            <v>1565088541</v>
          </cell>
          <cell r="Q505">
            <v>0</v>
          </cell>
        </row>
        <row r="506">
          <cell r="C506">
            <v>71209</v>
          </cell>
          <cell r="D506" t="str">
            <v>Reimbursement Expenses - Bagdel</v>
          </cell>
          <cell r="F506">
            <v>144287856</v>
          </cell>
          <cell r="G506">
            <v>161193869</v>
          </cell>
          <cell r="H506">
            <v>98011604</v>
          </cell>
          <cell r="I506">
            <v>128976806</v>
          </cell>
          <cell r="J506">
            <v>125134558</v>
          </cell>
          <cell r="K506">
            <v>120860608</v>
          </cell>
          <cell r="L506">
            <v>-430194714</v>
          </cell>
          <cell r="M506">
            <v>39110000</v>
          </cell>
          <cell r="N506">
            <v>51300000</v>
          </cell>
          <cell r="O506">
            <v>52110000</v>
          </cell>
          <cell r="P506">
            <v>38361000</v>
          </cell>
          <cell r="Q506">
            <v>0</v>
          </cell>
        </row>
        <row r="507">
          <cell r="C507">
            <v>71210</v>
          </cell>
          <cell r="D507" t="str">
            <v>Lounge Space Rental</v>
          </cell>
          <cell r="F507">
            <v>1110913700</v>
          </cell>
          <cell r="G507">
            <v>1098766464</v>
          </cell>
          <cell r="H507">
            <v>1104840085</v>
          </cell>
          <cell r="I507">
            <v>1104840083</v>
          </cell>
          <cell r="J507">
            <v>1104840083</v>
          </cell>
          <cell r="K507">
            <v>1104840083</v>
          </cell>
          <cell r="L507">
            <v>1104840083</v>
          </cell>
          <cell r="M507">
            <v>1104840083</v>
          </cell>
          <cell r="N507">
            <v>1104840083</v>
          </cell>
          <cell r="O507">
            <v>1104840083</v>
          </cell>
          <cell r="P507">
            <v>1104840083</v>
          </cell>
          <cell r="Q507">
            <v>0</v>
          </cell>
        </row>
        <row r="508">
          <cell r="C508">
            <v>71211</v>
          </cell>
          <cell r="D508" t="str">
            <v>Sales &amp; Return Commission</v>
          </cell>
          <cell r="F508">
            <v>1981825868</v>
          </cell>
          <cell r="G508">
            <v>2099035902</v>
          </cell>
          <cell r="H508">
            <v>2069936874</v>
          </cell>
          <cell r="I508">
            <v>1920298232</v>
          </cell>
          <cell r="J508">
            <v>1805038773</v>
          </cell>
          <cell r="K508">
            <v>1919348049</v>
          </cell>
          <cell r="L508">
            <v>1832604047</v>
          </cell>
          <cell r="M508">
            <v>2213039075</v>
          </cell>
          <cell r="N508">
            <v>577883710</v>
          </cell>
          <cell r="O508">
            <v>1770187945</v>
          </cell>
          <cell r="P508">
            <v>1915796860</v>
          </cell>
          <cell r="Q508">
            <v>0</v>
          </cell>
        </row>
        <row r="509">
          <cell r="C509">
            <v>71213</v>
          </cell>
          <cell r="D509" t="str">
            <v>Rental Space Cargo Warehouse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7734650000</v>
          </cell>
          <cell r="M509">
            <v>703150000</v>
          </cell>
          <cell r="N509">
            <v>703150000</v>
          </cell>
          <cell r="O509">
            <v>703150000</v>
          </cell>
          <cell r="P509">
            <v>-7734650000</v>
          </cell>
          <cell r="Q509">
            <v>0</v>
          </cell>
        </row>
        <row r="510">
          <cell r="C510">
            <v>71250</v>
          </cell>
          <cell r="D510" t="str">
            <v>Uncreditable VAT-In</v>
          </cell>
          <cell r="F510">
            <v>524606493</v>
          </cell>
          <cell r="G510">
            <v>2485953706</v>
          </cell>
          <cell r="H510">
            <v>2389586007</v>
          </cell>
          <cell r="I510">
            <v>2060582527</v>
          </cell>
          <cell r="J510">
            <v>1103109772</v>
          </cell>
          <cell r="K510">
            <v>2335330478</v>
          </cell>
          <cell r="L510">
            <v>1693854870</v>
          </cell>
          <cell r="M510">
            <v>2215391909</v>
          </cell>
          <cell r="N510">
            <v>1924623248</v>
          </cell>
          <cell r="O510">
            <v>476157596</v>
          </cell>
          <cell r="P510">
            <v>1439742455</v>
          </cell>
          <cell r="Q510">
            <v>0</v>
          </cell>
        </row>
        <row r="512">
          <cell r="C512">
            <v>71300</v>
          </cell>
          <cell r="D512" t="str">
            <v>Material for Warehousing</v>
          </cell>
          <cell r="F512">
            <v>720999472</v>
          </cell>
          <cell r="G512">
            <v>1028802046</v>
          </cell>
          <cell r="H512">
            <v>1212880563</v>
          </cell>
          <cell r="I512">
            <v>517718590</v>
          </cell>
          <cell r="J512">
            <v>354998714</v>
          </cell>
          <cell r="K512">
            <v>801903037</v>
          </cell>
          <cell r="L512">
            <v>456436779</v>
          </cell>
          <cell r="M512">
            <v>1440742049</v>
          </cell>
          <cell r="N512">
            <v>956412558</v>
          </cell>
          <cell r="O512">
            <v>3359053040</v>
          </cell>
          <cell r="P512">
            <v>752322000</v>
          </cell>
          <cell r="Q512">
            <v>0</v>
          </cell>
        </row>
        <row r="513">
          <cell r="C513">
            <v>71301</v>
          </cell>
          <cell r="D513" t="str">
            <v>Packing Expenses</v>
          </cell>
          <cell r="F513">
            <v>299000000</v>
          </cell>
          <cell r="G513">
            <v>359000000</v>
          </cell>
          <cell r="H513">
            <v>582218050</v>
          </cell>
          <cell r="I513">
            <v>239000000</v>
          </cell>
          <cell r="J513">
            <v>389000000</v>
          </cell>
          <cell r="K513">
            <v>478000000</v>
          </cell>
          <cell r="L513">
            <v>119500000</v>
          </cell>
          <cell r="M513">
            <v>269500000</v>
          </cell>
          <cell r="N513">
            <v>424899850</v>
          </cell>
          <cell r="O513">
            <v>327400000</v>
          </cell>
          <cell r="P513">
            <v>424700000</v>
          </cell>
          <cell r="Q513">
            <v>0</v>
          </cell>
        </row>
        <row r="514">
          <cell r="C514">
            <v>71302</v>
          </cell>
          <cell r="D514" t="str">
            <v>Unclaimed Cargo Disposal Cost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</row>
        <row r="515">
          <cell r="C515">
            <v>71303</v>
          </cell>
          <cell r="D515" t="str">
            <v>X-Ray Expenses</v>
          </cell>
          <cell r="F515">
            <v>321605185</v>
          </cell>
          <cell r="G515">
            <v>462825000</v>
          </cell>
          <cell r="H515">
            <v>349825000</v>
          </cell>
          <cell r="I515">
            <v>-17575000</v>
          </cell>
          <cell r="J515">
            <v>53125000</v>
          </cell>
          <cell r="K515">
            <v>53125000</v>
          </cell>
          <cell r="L515">
            <v>74720366</v>
          </cell>
          <cell r="M515">
            <v>642245447</v>
          </cell>
          <cell r="N515">
            <v>324072249</v>
          </cell>
          <cell r="O515">
            <v>265018521</v>
          </cell>
          <cell r="P515">
            <v>203875000</v>
          </cell>
          <cell r="Q515">
            <v>0</v>
          </cell>
        </row>
        <row r="516">
          <cell r="C516">
            <v>71304</v>
          </cell>
          <cell r="D516" t="str">
            <v>Reimbursement Handling (Kade)</v>
          </cell>
          <cell r="F516">
            <v>40000000</v>
          </cell>
          <cell r="G516">
            <v>40000000</v>
          </cell>
          <cell r="H516">
            <v>40000000</v>
          </cell>
          <cell r="I516">
            <v>40000000</v>
          </cell>
          <cell r="J516">
            <v>40000000</v>
          </cell>
          <cell r="K516">
            <v>40000000</v>
          </cell>
          <cell r="L516">
            <v>40000000</v>
          </cell>
          <cell r="M516">
            <v>40000000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</row>
        <row r="517">
          <cell r="C517">
            <v>71305</v>
          </cell>
          <cell r="D517" t="str">
            <v>CT Transport (OB)</v>
          </cell>
          <cell r="F517">
            <v>29693804</v>
          </cell>
          <cell r="G517">
            <v>22006535</v>
          </cell>
          <cell r="H517">
            <v>22846156</v>
          </cell>
          <cell r="I517">
            <v>24515245</v>
          </cell>
          <cell r="J517">
            <v>443614</v>
          </cell>
          <cell r="K517">
            <v>26978617</v>
          </cell>
          <cell r="L517">
            <v>7672586</v>
          </cell>
          <cell r="M517">
            <v>20820888</v>
          </cell>
          <cell r="N517">
            <v>20874209</v>
          </cell>
          <cell r="O517">
            <v>21000321</v>
          </cell>
          <cell r="P517">
            <v>30000000</v>
          </cell>
          <cell r="Q517">
            <v>0</v>
          </cell>
        </row>
        <row r="518">
          <cell r="C518">
            <v>71306</v>
          </cell>
          <cell r="D518" t="str">
            <v xml:space="preserve">Warehousing - Materai </v>
          </cell>
          <cell r="F518">
            <v>16290000</v>
          </cell>
          <cell r="G518">
            <v>74181000</v>
          </cell>
          <cell r="H518">
            <v>13365000</v>
          </cell>
          <cell r="I518">
            <v>134283000</v>
          </cell>
          <cell r="J518">
            <v>13956000</v>
          </cell>
          <cell r="K518">
            <v>12225000</v>
          </cell>
          <cell r="L518">
            <v>134718000</v>
          </cell>
          <cell r="M518">
            <v>74733000</v>
          </cell>
          <cell r="N518">
            <v>77578000</v>
          </cell>
          <cell r="O518">
            <v>12564000</v>
          </cell>
          <cell r="P518">
            <v>88407000</v>
          </cell>
          <cell r="Q518">
            <v>0</v>
          </cell>
        </row>
        <row r="519">
          <cell r="C519">
            <v>71307</v>
          </cell>
          <cell r="D519" t="str">
            <v>Cargo Equipment Rental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</row>
        <row r="520">
          <cell r="C520">
            <v>71399</v>
          </cell>
          <cell r="D520" t="str">
            <v>Other Warehousing Material</v>
          </cell>
          <cell r="F520">
            <v>14410483</v>
          </cell>
          <cell r="G520">
            <v>70789511</v>
          </cell>
          <cell r="H520">
            <v>204626357</v>
          </cell>
          <cell r="I520">
            <v>97495345</v>
          </cell>
          <cell r="J520">
            <v>-141525900</v>
          </cell>
          <cell r="K520">
            <v>191574420</v>
          </cell>
          <cell r="L520">
            <v>79825827</v>
          </cell>
          <cell r="M520">
            <v>393442714</v>
          </cell>
          <cell r="N520">
            <v>108988250</v>
          </cell>
          <cell r="O520">
            <v>2733070198</v>
          </cell>
          <cell r="P520">
            <v>5340000</v>
          </cell>
          <cell r="Q520">
            <v>0</v>
          </cell>
        </row>
        <row r="522">
          <cell r="C522">
            <v>72000</v>
          </cell>
          <cell r="D522" t="str">
            <v>Sales and Marketing / Commercial Expenses</v>
          </cell>
          <cell r="F522">
            <v>166378594</v>
          </cell>
          <cell r="G522">
            <v>-111517933</v>
          </cell>
          <cell r="H522">
            <v>179175590</v>
          </cell>
          <cell r="I522">
            <v>123446653</v>
          </cell>
          <cell r="J522">
            <v>272699089</v>
          </cell>
          <cell r="K522">
            <v>72632341</v>
          </cell>
          <cell r="L522">
            <v>751364413</v>
          </cell>
          <cell r="M522">
            <v>151813932</v>
          </cell>
          <cell r="N522">
            <v>323178831</v>
          </cell>
          <cell r="O522">
            <v>43383813</v>
          </cell>
          <cell r="P522">
            <v>28318421</v>
          </cell>
          <cell r="Q522">
            <v>0</v>
          </cell>
        </row>
        <row r="524">
          <cell r="C524">
            <v>72100</v>
          </cell>
          <cell r="D524" t="str">
            <v>Commercial Expenses</v>
          </cell>
          <cell r="F524">
            <v>166378594</v>
          </cell>
          <cell r="G524">
            <v>-111517933</v>
          </cell>
          <cell r="H524">
            <v>179175590</v>
          </cell>
          <cell r="I524">
            <v>123446653</v>
          </cell>
          <cell r="J524">
            <v>272699089</v>
          </cell>
          <cell r="K524">
            <v>72632341</v>
          </cell>
          <cell r="L524">
            <v>751364413</v>
          </cell>
          <cell r="M524">
            <v>151813932</v>
          </cell>
          <cell r="N524">
            <v>323178831</v>
          </cell>
          <cell r="O524">
            <v>43383813</v>
          </cell>
          <cell r="P524">
            <v>28318421</v>
          </cell>
          <cell r="Q524">
            <v>0</v>
          </cell>
        </row>
        <row r="525">
          <cell r="C525">
            <v>72101</v>
          </cell>
          <cell r="D525" t="str">
            <v>Sales and Return Commission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</row>
        <row r="526">
          <cell r="C526">
            <v>72102</v>
          </cell>
          <cell r="D526" t="str">
            <v>Advertising and Promotion</v>
          </cell>
          <cell r="F526">
            <v>70091891</v>
          </cell>
          <cell r="G526">
            <v>28681067</v>
          </cell>
          <cell r="H526">
            <v>137524090</v>
          </cell>
          <cell r="I526">
            <v>52271556</v>
          </cell>
          <cell r="J526">
            <v>55663839</v>
          </cell>
          <cell r="K526">
            <v>26648763</v>
          </cell>
          <cell r="L526">
            <v>289077660</v>
          </cell>
          <cell r="M526">
            <v>106633232</v>
          </cell>
          <cell r="N526">
            <v>265849831</v>
          </cell>
          <cell r="O526">
            <v>-3849187</v>
          </cell>
          <cell r="P526">
            <v>60273844</v>
          </cell>
          <cell r="Q526">
            <v>0</v>
          </cell>
        </row>
        <row r="527">
          <cell r="C527">
            <v>72103</v>
          </cell>
          <cell r="D527" t="str">
            <v>Souvernirs and Gifts</v>
          </cell>
          <cell r="F527">
            <v>37825000</v>
          </cell>
          <cell r="G527">
            <v>-151199000</v>
          </cell>
          <cell r="H527">
            <v>2651500</v>
          </cell>
          <cell r="I527">
            <v>20650000</v>
          </cell>
          <cell r="J527">
            <v>192505250</v>
          </cell>
          <cell r="K527">
            <v>3679750</v>
          </cell>
          <cell r="L527">
            <v>389458253</v>
          </cell>
          <cell r="M527">
            <v>7453700</v>
          </cell>
          <cell r="N527">
            <v>29829000</v>
          </cell>
          <cell r="O527">
            <v>22233000</v>
          </cell>
          <cell r="P527">
            <v>17959500</v>
          </cell>
          <cell r="Q527">
            <v>0</v>
          </cell>
        </row>
        <row r="528">
          <cell r="C528">
            <v>72104</v>
          </cell>
          <cell r="D528" t="str">
            <v>Agreement Penalty</v>
          </cell>
          <cell r="F528">
            <v>0</v>
          </cell>
          <cell r="G528">
            <v>0</v>
          </cell>
          <cell r="H528">
            <v>0</v>
          </cell>
          <cell r="I528">
            <v>16425097</v>
          </cell>
          <cell r="J528">
            <v>0</v>
          </cell>
          <cell r="K528">
            <v>32303828</v>
          </cell>
          <cell r="L528">
            <v>20828500</v>
          </cell>
          <cell r="M528">
            <v>27727000</v>
          </cell>
          <cell r="N528">
            <v>0</v>
          </cell>
          <cell r="O528">
            <v>0</v>
          </cell>
          <cell r="P528">
            <v>40734177</v>
          </cell>
          <cell r="Q528">
            <v>0</v>
          </cell>
        </row>
        <row r="529">
          <cell r="C529">
            <v>72105</v>
          </cell>
          <cell r="D529" t="str">
            <v>Client Retention Programs</v>
          </cell>
          <cell r="F529">
            <v>58461703</v>
          </cell>
          <cell r="G529">
            <v>11000000</v>
          </cell>
          <cell r="H529">
            <v>39000000</v>
          </cell>
          <cell r="I529">
            <v>34100000</v>
          </cell>
          <cell r="J529">
            <v>24500000</v>
          </cell>
          <cell r="K529">
            <v>10000000</v>
          </cell>
          <cell r="L529">
            <v>52000000</v>
          </cell>
          <cell r="M529">
            <v>10000000</v>
          </cell>
          <cell r="N529">
            <v>27500000</v>
          </cell>
          <cell r="O529">
            <v>25000000</v>
          </cell>
          <cell r="P529">
            <v>-90649100</v>
          </cell>
          <cell r="Q529">
            <v>0</v>
          </cell>
        </row>
        <row r="530">
          <cell r="C530">
            <v>72198</v>
          </cell>
          <cell r="D530" t="str">
            <v>Commercial Expenses - initiatives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C531">
            <v>72199</v>
          </cell>
          <cell r="D531" t="str">
            <v>Other Commercial Expense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30000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</row>
        <row r="533">
          <cell r="C533">
            <v>73000</v>
          </cell>
          <cell r="D533" t="str">
            <v>Staff Cost</v>
          </cell>
          <cell r="F533">
            <v>28015404892</v>
          </cell>
          <cell r="G533">
            <v>30485387415</v>
          </cell>
          <cell r="H533">
            <v>24019232704</v>
          </cell>
          <cell r="I533">
            <v>29055089321</v>
          </cell>
          <cell r="J533">
            <v>28592848812</v>
          </cell>
          <cell r="K533">
            <v>29254482777</v>
          </cell>
          <cell r="L533">
            <v>30318018864</v>
          </cell>
          <cell r="M533">
            <v>28585291673</v>
          </cell>
          <cell r="N533">
            <v>29372176591</v>
          </cell>
          <cell r="O533">
            <v>29005513057</v>
          </cell>
          <cell r="P533">
            <v>31647077292</v>
          </cell>
          <cell r="Q533">
            <v>0</v>
          </cell>
        </row>
        <row r="535">
          <cell r="C535">
            <v>73100</v>
          </cell>
          <cell r="D535" t="str">
            <v>Pay and Allowance</v>
          </cell>
          <cell r="F535">
            <v>23435326092</v>
          </cell>
          <cell r="G535">
            <v>23307092015</v>
          </cell>
          <cell r="H535">
            <v>18215045604</v>
          </cell>
          <cell r="I535">
            <v>23956486881</v>
          </cell>
          <cell r="J535">
            <v>29884787872</v>
          </cell>
          <cell r="K535">
            <v>25349988637</v>
          </cell>
          <cell r="L535">
            <v>26413524724</v>
          </cell>
          <cell r="M535">
            <v>24680797533</v>
          </cell>
          <cell r="N535">
            <v>25482682451</v>
          </cell>
          <cell r="O535">
            <v>24191018917</v>
          </cell>
          <cell r="P535">
            <v>26066998492</v>
          </cell>
          <cell r="Q535">
            <v>0</v>
          </cell>
        </row>
        <row r="536">
          <cell r="C536">
            <v>73101</v>
          </cell>
          <cell r="D536" t="str">
            <v>Salaries</v>
          </cell>
          <cell r="F536">
            <v>15072845521</v>
          </cell>
          <cell r="G536">
            <v>18416473510</v>
          </cell>
          <cell r="H536">
            <v>15907272436</v>
          </cell>
          <cell r="I536">
            <v>16862054945</v>
          </cell>
          <cell r="J536">
            <v>16178816699</v>
          </cell>
          <cell r="K536">
            <v>16364963639</v>
          </cell>
          <cell r="L536">
            <v>16180686875</v>
          </cell>
          <cell r="M536">
            <v>16809896105</v>
          </cell>
          <cell r="N536">
            <v>16543311187</v>
          </cell>
          <cell r="O536">
            <v>15372772168</v>
          </cell>
          <cell r="P536">
            <v>18086613767</v>
          </cell>
          <cell r="Q536">
            <v>0</v>
          </cell>
        </row>
        <row r="537">
          <cell r="C537">
            <v>73102</v>
          </cell>
          <cell r="D537" t="str">
            <v>Overtime</v>
          </cell>
          <cell r="F537">
            <v>1742783769</v>
          </cell>
          <cell r="G537">
            <v>1767014752</v>
          </cell>
          <cell r="H537">
            <v>-829774027</v>
          </cell>
          <cell r="I537">
            <v>1590779684</v>
          </cell>
          <cell r="J537">
            <v>1741575227</v>
          </cell>
          <cell r="K537">
            <v>1557231333</v>
          </cell>
          <cell r="L537">
            <v>1701770933</v>
          </cell>
          <cell r="M537">
            <v>2146749777</v>
          </cell>
          <cell r="N537">
            <v>2098069648</v>
          </cell>
          <cell r="O537">
            <v>1903408054</v>
          </cell>
          <cell r="P537">
            <v>1960286835</v>
          </cell>
          <cell r="Q537">
            <v>0</v>
          </cell>
        </row>
        <row r="538">
          <cell r="C538">
            <v>73103</v>
          </cell>
          <cell r="D538" t="str">
            <v>Part Timer</v>
          </cell>
          <cell r="F538">
            <v>338064819</v>
          </cell>
          <cell r="G538">
            <v>439967895</v>
          </cell>
          <cell r="H538">
            <v>323792801</v>
          </cell>
          <cell r="I538">
            <v>574131428</v>
          </cell>
          <cell r="J538">
            <v>505155138</v>
          </cell>
          <cell r="K538">
            <v>396285222</v>
          </cell>
          <cell r="L538">
            <v>551202801</v>
          </cell>
          <cell r="M538">
            <v>543432068</v>
          </cell>
          <cell r="N538">
            <v>410858350</v>
          </cell>
          <cell r="O538">
            <v>555474573</v>
          </cell>
          <cell r="P538">
            <v>638655344</v>
          </cell>
          <cell r="Q538">
            <v>0</v>
          </cell>
        </row>
        <row r="539">
          <cell r="C539">
            <v>73104</v>
          </cell>
          <cell r="D539" t="str">
            <v>Meals on Duties</v>
          </cell>
          <cell r="F539">
            <v>151488000</v>
          </cell>
          <cell r="G539">
            <v>147576000</v>
          </cell>
          <cell r="H539">
            <v>141672000</v>
          </cell>
          <cell r="I539">
            <v>150936000</v>
          </cell>
          <cell r="J539">
            <v>156180000</v>
          </cell>
          <cell r="K539">
            <v>156144000</v>
          </cell>
          <cell r="L539">
            <v>151056000</v>
          </cell>
          <cell r="M539">
            <v>162396000</v>
          </cell>
          <cell r="N539">
            <v>161436000</v>
          </cell>
          <cell r="O539">
            <v>147492000</v>
          </cell>
          <cell r="P539">
            <v>147108000</v>
          </cell>
          <cell r="Q539">
            <v>0</v>
          </cell>
        </row>
        <row r="540">
          <cell r="C540">
            <v>73105</v>
          </cell>
          <cell r="D540" t="str">
            <v>Medical Expenses</v>
          </cell>
          <cell r="F540">
            <v>18600093</v>
          </cell>
          <cell r="G540">
            <v>9714612</v>
          </cell>
          <cell r="H540">
            <v>8824480</v>
          </cell>
          <cell r="I540">
            <v>16105771</v>
          </cell>
          <cell r="J540">
            <v>9969400</v>
          </cell>
          <cell r="K540">
            <v>8852747</v>
          </cell>
          <cell r="L540">
            <v>7174622</v>
          </cell>
          <cell r="M540">
            <v>10285506</v>
          </cell>
          <cell r="N540">
            <v>6106300</v>
          </cell>
          <cell r="O540">
            <v>13382684</v>
          </cell>
          <cell r="P540">
            <v>7693150</v>
          </cell>
          <cell r="Q540">
            <v>0</v>
          </cell>
        </row>
        <row r="541">
          <cell r="C541">
            <v>73106</v>
          </cell>
          <cell r="D541" t="str">
            <v>Hospitalization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</row>
        <row r="542">
          <cell r="C542">
            <v>73107</v>
          </cell>
          <cell r="D542" t="str">
            <v>Jamsostek</v>
          </cell>
          <cell r="F542">
            <v>631714971</v>
          </cell>
          <cell r="G542">
            <v>630941834</v>
          </cell>
          <cell r="H542">
            <v>681921341</v>
          </cell>
          <cell r="I542">
            <v>679883088</v>
          </cell>
          <cell r="J542">
            <v>681524060</v>
          </cell>
          <cell r="K542">
            <v>682538851</v>
          </cell>
          <cell r="L542">
            <v>677743659</v>
          </cell>
          <cell r="M542">
            <v>674991541</v>
          </cell>
          <cell r="N542">
            <v>673116428</v>
          </cell>
          <cell r="O542">
            <v>674921640</v>
          </cell>
          <cell r="P542">
            <v>671758115</v>
          </cell>
          <cell r="Q542">
            <v>0</v>
          </cell>
        </row>
        <row r="543">
          <cell r="C543">
            <v>73108</v>
          </cell>
          <cell r="D543" t="str">
            <v>Pension Contribution</v>
          </cell>
          <cell r="F543">
            <v>528380038</v>
          </cell>
          <cell r="G543">
            <v>528151171</v>
          </cell>
          <cell r="H543">
            <v>552332372</v>
          </cell>
          <cell r="I543">
            <v>549327109</v>
          </cell>
          <cell r="J543">
            <v>960646690</v>
          </cell>
          <cell r="K543">
            <v>630291892</v>
          </cell>
          <cell r="L543">
            <v>628863954</v>
          </cell>
          <cell r="M543">
            <v>626474817</v>
          </cell>
          <cell r="N543">
            <v>624248472</v>
          </cell>
          <cell r="O543">
            <v>882653365</v>
          </cell>
          <cell r="P543">
            <v>619865589</v>
          </cell>
          <cell r="Q543">
            <v>0</v>
          </cell>
        </row>
        <row r="544">
          <cell r="C544">
            <v>73109</v>
          </cell>
          <cell r="D544" t="str">
            <v>Car Scheme</v>
          </cell>
          <cell r="F544">
            <v>149988021</v>
          </cell>
          <cell r="G544">
            <v>24353398</v>
          </cell>
          <cell r="H544">
            <v>10683087</v>
          </cell>
          <cell r="I544">
            <v>36790772</v>
          </cell>
          <cell r="J544">
            <v>21139803</v>
          </cell>
          <cell r="K544">
            <v>12604337</v>
          </cell>
          <cell r="L544">
            <v>10302515</v>
          </cell>
          <cell r="M544">
            <v>1602000</v>
          </cell>
          <cell r="N544">
            <v>14569776</v>
          </cell>
          <cell r="O544">
            <v>2385730</v>
          </cell>
          <cell r="P544">
            <v>6618120</v>
          </cell>
          <cell r="Q544">
            <v>0</v>
          </cell>
        </row>
        <row r="545">
          <cell r="C545">
            <v>73110</v>
          </cell>
          <cell r="D545" t="str">
            <v>Fuel Allowance</v>
          </cell>
          <cell r="F545">
            <v>12000000</v>
          </cell>
          <cell r="G545">
            <v>20500000</v>
          </cell>
          <cell r="H545">
            <v>12000000</v>
          </cell>
          <cell r="I545">
            <v>12000000</v>
          </cell>
          <cell r="J545">
            <v>12000000</v>
          </cell>
          <cell r="K545">
            <v>4000000</v>
          </cell>
          <cell r="L545">
            <v>20000000</v>
          </cell>
          <cell r="M545">
            <v>4359447</v>
          </cell>
          <cell r="N545">
            <v>12000000</v>
          </cell>
          <cell r="O545">
            <v>20000000</v>
          </cell>
          <cell r="P545">
            <v>12000000</v>
          </cell>
          <cell r="Q545">
            <v>0</v>
          </cell>
        </row>
        <row r="546">
          <cell r="C546">
            <v>73111</v>
          </cell>
          <cell r="D546" t="str">
            <v>Housing Allowance</v>
          </cell>
          <cell r="F546">
            <v>91774134</v>
          </cell>
          <cell r="G546">
            <v>60383465</v>
          </cell>
          <cell r="H546">
            <v>126137799</v>
          </cell>
          <cell r="I546">
            <v>57012800</v>
          </cell>
          <cell r="J546">
            <v>200846132</v>
          </cell>
          <cell r="K546">
            <v>131721133</v>
          </cell>
          <cell r="L546">
            <v>76721133</v>
          </cell>
          <cell r="M546">
            <v>76721133</v>
          </cell>
          <cell r="N546">
            <v>96621133</v>
          </cell>
          <cell r="O546">
            <v>76721133</v>
          </cell>
          <cell r="P546">
            <v>36721133</v>
          </cell>
          <cell r="Q546">
            <v>0</v>
          </cell>
        </row>
        <row r="547">
          <cell r="C547">
            <v>73112</v>
          </cell>
          <cell r="D547" t="str">
            <v>Annual Leave</v>
          </cell>
          <cell r="F547">
            <v>414037393</v>
          </cell>
          <cell r="G547">
            <v>433171809</v>
          </cell>
          <cell r="H547">
            <v>673920333</v>
          </cell>
          <cell r="I547">
            <v>660501283</v>
          </cell>
          <cell r="J547">
            <v>701421789</v>
          </cell>
          <cell r="K547">
            <v>603265325</v>
          </cell>
          <cell r="L547">
            <v>646038310</v>
          </cell>
          <cell r="M547">
            <v>702435538</v>
          </cell>
          <cell r="N547">
            <v>755740156</v>
          </cell>
          <cell r="O547">
            <v>861942829</v>
          </cell>
          <cell r="P547">
            <v>1129636785</v>
          </cell>
          <cell r="Q547">
            <v>0</v>
          </cell>
        </row>
        <row r="548">
          <cell r="C548">
            <v>73113</v>
          </cell>
          <cell r="D548" t="str">
            <v>Productivity Bonuses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</row>
        <row r="549">
          <cell r="C549">
            <v>73114</v>
          </cell>
          <cell r="D549" t="str">
            <v>Donation to Employee</v>
          </cell>
          <cell r="F549">
            <v>52478362</v>
          </cell>
          <cell r="G549">
            <v>40322320</v>
          </cell>
          <cell r="H549">
            <v>6000000</v>
          </cell>
          <cell r="I549">
            <v>18000000</v>
          </cell>
          <cell r="J549">
            <v>35786996</v>
          </cell>
          <cell r="K549">
            <v>36000000</v>
          </cell>
          <cell r="L549">
            <v>20000000</v>
          </cell>
          <cell r="M549">
            <v>30330000</v>
          </cell>
          <cell r="N549">
            <v>26000000</v>
          </cell>
          <cell r="O549">
            <v>28382500</v>
          </cell>
          <cell r="P549">
            <v>31058732</v>
          </cell>
          <cell r="Q549">
            <v>0</v>
          </cell>
        </row>
        <row r="550">
          <cell r="C550">
            <v>73115</v>
          </cell>
          <cell r="D550" t="str">
            <v>Company Award</v>
          </cell>
          <cell r="F550">
            <v>0</v>
          </cell>
          <cell r="G550">
            <v>3500000</v>
          </cell>
          <cell r="H550">
            <v>2000000</v>
          </cell>
          <cell r="I550">
            <v>3000000</v>
          </cell>
          <cell r="J550">
            <v>4000000</v>
          </cell>
          <cell r="K550">
            <v>0</v>
          </cell>
          <cell r="L550">
            <v>0</v>
          </cell>
          <cell r="M550">
            <v>143435230</v>
          </cell>
          <cell r="N550">
            <v>5500000</v>
          </cell>
          <cell r="O550">
            <v>5500000</v>
          </cell>
          <cell r="P550">
            <v>4000000</v>
          </cell>
          <cell r="Q550">
            <v>0</v>
          </cell>
        </row>
        <row r="551">
          <cell r="C551">
            <v>73116</v>
          </cell>
          <cell r="D551" t="str">
            <v>Premi Health Insurance</v>
          </cell>
          <cell r="F551">
            <v>786526000</v>
          </cell>
          <cell r="G551">
            <v>810507978</v>
          </cell>
          <cell r="H551">
            <v>786526000</v>
          </cell>
          <cell r="I551">
            <v>795263078</v>
          </cell>
          <cell r="J551">
            <v>786944432</v>
          </cell>
          <cell r="K551">
            <v>786526000</v>
          </cell>
          <cell r="L551">
            <v>768366000</v>
          </cell>
          <cell r="M551">
            <v>715079790</v>
          </cell>
          <cell r="N551">
            <v>661794580</v>
          </cell>
          <cell r="O551">
            <v>715079790</v>
          </cell>
          <cell r="P551">
            <v>715079790</v>
          </cell>
          <cell r="Q551">
            <v>0</v>
          </cell>
        </row>
        <row r="552">
          <cell r="C552">
            <v>73117</v>
          </cell>
          <cell r="D552" t="str">
            <v>Religion Day Allowance</v>
          </cell>
          <cell r="F552">
            <v>1299108300</v>
          </cell>
          <cell r="G552">
            <v>-1299108300</v>
          </cell>
          <cell r="H552">
            <v>0</v>
          </cell>
          <cell r="I552">
            <v>0</v>
          </cell>
          <cell r="J552">
            <v>6570083124</v>
          </cell>
          <cell r="K552">
            <v>1299108300</v>
          </cell>
          <cell r="L552">
            <v>1708390782</v>
          </cell>
          <cell r="M552">
            <v>1349108300</v>
          </cell>
          <cell r="N552">
            <v>1299108300</v>
          </cell>
          <cell r="O552">
            <v>1299108300</v>
          </cell>
          <cell r="P552">
            <v>1299108300</v>
          </cell>
          <cell r="Q552">
            <v>0</v>
          </cell>
        </row>
        <row r="553">
          <cell r="C553">
            <v>73118</v>
          </cell>
          <cell r="D553" t="str">
            <v>Shake Hand Allowance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970650</v>
          </cell>
          <cell r="P553">
            <v>0</v>
          </cell>
          <cell r="Q553">
            <v>0</v>
          </cell>
        </row>
        <row r="554">
          <cell r="C554">
            <v>73120</v>
          </cell>
          <cell r="D554" t="str">
            <v>Public Holiday Pay</v>
          </cell>
          <cell r="F554">
            <v>1296526845</v>
          </cell>
          <cell r="G554">
            <v>614275476</v>
          </cell>
          <cell r="H554">
            <v>-931090117</v>
          </cell>
          <cell r="I554">
            <v>1210274577</v>
          </cell>
          <cell r="J554">
            <v>666649265</v>
          </cell>
          <cell r="K554">
            <v>2050992223</v>
          </cell>
          <cell r="L554">
            <v>2572081383</v>
          </cell>
          <cell r="M554">
            <v>0</v>
          </cell>
          <cell r="N554">
            <v>1394326940</v>
          </cell>
          <cell r="O554">
            <v>716336191</v>
          </cell>
          <cell r="P554">
            <v>0</v>
          </cell>
          <cell r="Q554">
            <v>0</v>
          </cell>
        </row>
        <row r="555">
          <cell r="C555">
            <v>73122</v>
          </cell>
          <cell r="D555" t="str">
            <v>Communication Allowance</v>
          </cell>
          <cell r="F555">
            <v>230861059</v>
          </cell>
          <cell r="G555">
            <v>16203570</v>
          </cell>
          <cell r="H555">
            <v>10489285</v>
          </cell>
          <cell r="I555">
            <v>10489285</v>
          </cell>
          <cell r="J555">
            <v>10489285</v>
          </cell>
          <cell r="K555">
            <v>4775000</v>
          </cell>
          <cell r="L555">
            <v>16203570</v>
          </cell>
          <cell r="M555">
            <v>7632143</v>
          </cell>
          <cell r="N555">
            <v>10324285</v>
          </cell>
          <cell r="O555">
            <v>28087569</v>
          </cell>
          <cell r="P555">
            <v>10159285</v>
          </cell>
          <cell r="Q555">
            <v>0</v>
          </cell>
        </row>
        <row r="556">
          <cell r="C556">
            <v>73123</v>
          </cell>
          <cell r="D556" t="str">
            <v>Premi Health Insurance - BPJS</v>
          </cell>
          <cell r="F556">
            <v>350918510</v>
          </cell>
          <cell r="G556">
            <v>354914451</v>
          </cell>
          <cell r="H556">
            <v>353965283</v>
          </cell>
          <cell r="I556">
            <v>352480269</v>
          </cell>
          <cell r="J556">
            <v>354248753</v>
          </cell>
          <cell r="K556">
            <v>354512135</v>
          </cell>
          <cell r="L556">
            <v>362657803</v>
          </cell>
          <cell r="M556">
            <v>408860837</v>
          </cell>
          <cell r="N556">
            <v>405417480</v>
          </cell>
          <cell r="O556">
            <v>403948568</v>
          </cell>
          <cell r="P556">
            <v>407013800</v>
          </cell>
          <cell r="Q556">
            <v>0</v>
          </cell>
        </row>
        <row r="557">
          <cell r="C557">
            <v>73124</v>
          </cell>
          <cell r="D557" t="str">
            <v>Pension Contribution- BPJS</v>
          </cell>
          <cell r="F557">
            <v>239123114</v>
          </cell>
          <cell r="G557">
            <v>237835217</v>
          </cell>
          <cell r="H557">
            <v>257622531</v>
          </cell>
          <cell r="I557">
            <v>256706792</v>
          </cell>
          <cell r="J557">
            <v>256561079</v>
          </cell>
          <cell r="K557">
            <v>256926500</v>
          </cell>
          <cell r="L557">
            <v>255014384</v>
          </cell>
          <cell r="M557">
            <v>253757301</v>
          </cell>
          <cell r="N557">
            <v>253383416</v>
          </cell>
          <cell r="O557">
            <v>253765622</v>
          </cell>
          <cell r="P557">
            <v>252871747</v>
          </cell>
          <cell r="Q557">
            <v>0</v>
          </cell>
        </row>
        <row r="558">
          <cell r="C558">
            <v>73199</v>
          </cell>
          <cell r="D558" t="str">
            <v>Other Pay and Allowance</v>
          </cell>
          <cell r="F558">
            <v>28107143</v>
          </cell>
          <cell r="G558">
            <v>50392857</v>
          </cell>
          <cell r="H558">
            <v>120750000</v>
          </cell>
          <cell r="I558">
            <v>120750000</v>
          </cell>
          <cell r="J558">
            <v>30750000</v>
          </cell>
          <cell r="K558">
            <v>13250000</v>
          </cell>
          <cell r="L558">
            <v>59250000</v>
          </cell>
          <cell r="M558">
            <v>13250000</v>
          </cell>
          <cell r="N558">
            <v>30750000</v>
          </cell>
          <cell r="O558">
            <v>228685551</v>
          </cell>
          <cell r="P558">
            <v>30750000</v>
          </cell>
          <cell r="Q558">
            <v>0</v>
          </cell>
        </row>
        <row r="560">
          <cell r="C560">
            <v>73200</v>
          </cell>
          <cell r="D560" t="str">
            <v>Non-Pay and Allowance (Accrual)</v>
          </cell>
          <cell r="F560">
            <v>4580078800</v>
          </cell>
          <cell r="G560">
            <v>7178295400</v>
          </cell>
          <cell r="H560">
            <v>5804187100</v>
          </cell>
          <cell r="I560">
            <v>5098602440</v>
          </cell>
          <cell r="J560">
            <v>-1291939060</v>
          </cell>
          <cell r="K560">
            <v>3904494140</v>
          </cell>
          <cell r="L560">
            <v>3904494140</v>
          </cell>
          <cell r="M560">
            <v>3904494140</v>
          </cell>
          <cell r="N560">
            <v>3889494140</v>
          </cell>
          <cell r="O560">
            <v>4814494140</v>
          </cell>
          <cell r="P560">
            <v>5580078800</v>
          </cell>
          <cell r="Q560">
            <v>0</v>
          </cell>
        </row>
        <row r="561">
          <cell r="C561">
            <v>73201</v>
          </cell>
          <cell r="D561" t="str">
            <v>Provision For UU No. 23/2003 (Accrual)</v>
          </cell>
          <cell r="F561">
            <v>858910000</v>
          </cell>
          <cell r="G561">
            <v>858910000</v>
          </cell>
          <cell r="H561">
            <v>858910000</v>
          </cell>
          <cell r="I561">
            <v>858910000</v>
          </cell>
          <cell r="J561">
            <v>858910000</v>
          </cell>
          <cell r="K561">
            <v>858910000</v>
          </cell>
          <cell r="L561">
            <v>858910000</v>
          </cell>
          <cell r="M561">
            <v>858910000</v>
          </cell>
          <cell r="N561">
            <v>858910000</v>
          </cell>
          <cell r="O561">
            <v>858910000</v>
          </cell>
          <cell r="P561">
            <v>858910000</v>
          </cell>
          <cell r="Q561">
            <v>0</v>
          </cell>
        </row>
        <row r="562">
          <cell r="C562">
            <v>73202</v>
          </cell>
          <cell r="D562" t="str">
            <v>Pension Contribution (Accrual)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</row>
        <row r="563">
          <cell r="C563">
            <v>73203</v>
          </cell>
          <cell r="D563" t="str">
            <v>Productivity/Bonuses (Accrual)</v>
          </cell>
          <cell r="F563">
            <v>3377923300</v>
          </cell>
          <cell r="G563">
            <v>3377923300</v>
          </cell>
          <cell r="H563">
            <v>3377923300</v>
          </cell>
          <cell r="I563">
            <v>2702338640</v>
          </cell>
          <cell r="J563">
            <v>2702338640</v>
          </cell>
          <cell r="K563">
            <v>2702338640</v>
          </cell>
          <cell r="L563">
            <v>2702338640</v>
          </cell>
          <cell r="M563">
            <v>2702338640</v>
          </cell>
          <cell r="N563">
            <v>2702338640</v>
          </cell>
          <cell r="O563">
            <v>2702338640</v>
          </cell>
          <cell r="P563">
            <v>3377923300</v>
          </cell>
          <cell r="Q563">
            <v>0</v>
          </cell>
        </row>
        <row r="564">
          <cell r="C564">
            <v>73204</v>
          </cell>
          <cell r="D564" t="str">
            <v>Operational Insentive (Accrual)</v>
          </cell>
          <cell r="F564">
            <v>313245500</v>
          </cell>
          <cell r="G564">
            <v>313245500</v>
          </cell>
          <cell r="H564">
            <v>313245500</v>
          </cell>
          <cell r="I564">
            <v>313245500</v>
          </cell>
          <cell r="J564">
            <v>313245500</v>
          </cell>
          <cell r="K564">
            <v>313245500</v>
          </cell>
          <cell r="L564">
            <v>313245500</v>
          </cell>
          <cell r="M564">
            <v>313245500</v>
          </cell>
          <cell r="N564">
            <v>313245500</v>
          </cell>
          <cell r="O564">
            <v>313245500</v>
          </cell>
          <cell r="P564">
            <v>313245500</v>
          </cell>
          <cell r="Q564">
            <v>0</v>
          </cell>
        </row>
        <row r="565">
          <cell r="C565">
            <v>73205</v>
          </cell>
          <cell r="D565" t="str">
            <v>Religion Day (Accrual)</v>
          </cell>
          <cell r="F565">
            <v>0</v>
          </cell>
          <cell r="G565">
            <v>2598216600</v>
          </cell>
          <cell r="H565">
            <v>1299108300</v>
          </cell>
          <cell r="I565">
            <v>1299108300</v>
          </cell>
          <cell r="J565">
            <v>-5196433200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</row>
        <row r="566">
          <cell r="C566">
            <v>73206</v>
          </cell>
          <cell r="D566" t="str">
            <v>Annual Leave (Accrual)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</row>
        <row r="567">
          <cell r="C567">
            <v>73207</v>
          </cell>
          <cell r="D567" t="str">
            <v>Shake Hand (Accrual)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1000000000</v>
          </cell>
          <cell r="P567">
            <v>1000000000</v>
          </cell>
          <cell r="Q567">
            <v>0</v>
          </cell>
        </row>
        <row r="568">
          <cell r="C568">
            <v>73208</v>
          </cell>
          <cell r="D568" t="str">
            <v>Medical Claim (Accrual)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</row>
        <row r="569">
          <cell r="C569">
            <v>73288</v>
          </cell>
          <cell r="D569" t="str">
            <v>Staff Cost - Initiatives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</row>
        <row r="570">
          <cell r="C570">
            <v>74952</v>
          </cell>
          <cell r="D570" t="str">
            <v>Interdivision Charges - Staff Cost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</row>
        <row r="571">
          <cell r="C571">
            <v>73299</v>
          </cell>
          <cell r="D571" t="str">
            <v>Other Non-Pay and Allowance (Accrual)</v>
          </cell>
          <cell r="F571">
            <v>30000000</v>
          </cell>
          <cell r="G571">
            <v>30000000</v>
          </cell>
          <cell r="H571">
            <v>-45000000</v>
          </cell>
          <cell r="I571">
            <v>-75000000</v>
          </cell>
          <cell r="J571">
            <v>30000000</v>
          </cell>
          <cell r="K571">
            <v>30000000</v>
          </cell>
          <cell r="L571">
            <v>30000000</v>
          </cell>
          <cell r="M571">
            <v>30000000</v>
          </cell>
          <cell r="N571">
            <v>15000000</v>
          </cell>
          <cell r="O571">
            <v>-60000000</v>
          </cell>
          <cell r="P571">
            <v>30000000</v>
          </cell>
          <cell r="Q571">
            <v>0</v>
          </cell>
        </row>
        <row r="573">
          <cell r="D573" t="str">
            <v>Depreciation Expenses</v>
          </cell>
          <cell r="F573">
            <v>3806581100</v>
          </cell>
          <cell r="G573">
            <v>3743035309</v>
          </cell>
          <cell r="H573">
            <v>3996918499</v>
          </cell>
          <cell r="I573">
            <v>3963773843</v>
          </cell>
          <cell r="J573">
            <v>3782763162</v>
          </cell>
          <cell r="K573">
            <v>3826106710</v>
          </cell>
          <cell r="L573">
            <v>3830438394</v>
          </cell>
          <cell r="M573">
            <v>4059262986</v>
          </cell>
          <cell r="N573">
            <v>4014573352</v>
          </cell>
          <cell r="O573">
            <v>4249572216</v>
          </cell>
          <cell r="P573">
            <v>4038462788</v>
          </cell>
          <cell r="Q573">
            <v>0</v>
          </cell>
        </row>
        <row r="575">
          <cell r="C575">
            <v>74650</v>
          </cell>
          <cell r="D575" t="str">
            <v>Depreciation Expenses - Own Assets</v>
          </cell>
          <cell r="F575">
            <v>3146784608</v>
          </cell>
          <cell r="G575">
            <v>3083238817</v>
          </cell>
          <cell r="H575">
            <v>3337122007</v>
          </cell>
          <cell r="I575">
            <v>3303977351</v>
          </cell>
          <cell r="J575">
            <v>3122966670</v>
          </cell>
          <cell r="K575">
            <v>3166310218</v>
          </cell>
          <cell r="L575">
            <v>3170641902</v>
          </cell>
          <cell r="M575">
            <v>3399466494</v>
          </cell>
          <cell r="N575">
            <v>3354776860</v>
          </cell>
          <cell r="O575">
            <v>2549845594</v>
          </cell>
          <cell r="P575">
            <v>3225403400</v>
          </cell>
          <cell r="Q575">
            <v>0</v>
          </cell>
        </row>
        <row r="576">
          <cell r="C576">
            <v>74652</v>
          </cell>
          <cell r="D576" t="str">
            <v>Depr. Exp. Building and Building Improvement</v>
          </cell>
          <cell r="F576">
            <v>545551467</v>
          </cell>
          <cell r="G576">
            <v>513302931</v>
          </cell>
          <cell r="H576">
            <v>519396266</v>
          </cell>
          <cell r="I576">
            <v>549686027</v>
          </cell>
          <cell r="J576">
            <v>530736366</v>
          </cell>
          <cell r="K576">
            <v>531743624</v>
          </cell>
          <cell r="L576">
            <v>531286621</v>
          </cell>
          <cell r="M576">
            <v>506418096</v>
          </cell>
          <cell r="N576">
            <v>503023716</v>
          </cell>
          <cell r="O576">
            <v>488970799</v>
          </cell>
          <cell r="P576">
            <v>474783747</v>
          </cell>
          <cell r="Q576">
            <v>0</v>
          </cell>
        </row>
        <row r="577">
          <cell r="C577">
            <v>74653</v>
          </cell>
          <cell r="D577" t="str">
            <v>Depr. Exp. Operating Equipment</v>
          </cell>
          <cell r="F577">
            <v>2125386292</v>
          </cell>
          <cell r="G577">
            <v>2136236726</v>
          </cell>
          <cell r="H577">
            <v>2385388149</v>
          </cell>
          <cell r="I577">
            <v>2328940416</v>
          </cell>
          <cell r="J577">
            <v>2179598711</v>
          </cell>
          <cell r="K577">
            <v>2201596411</v>
          </cell>
          <cell r="L577">
            <v>2213343584</v>
          </cell>
          <cell r="M577">
            <v>2460496295</v>
          </cell>
          <cell r="N577">
            <v>2403991699</v>
          </cell>
          <cell r="O577">
            <v>1472416765</v>
          </cell>
          <cell r="P577">
            <v>2274081642</v>
          </cell>
          <cell r="Q577">
            <v>0</v>
          </cell>
        </row>
        <row r="578">
          <cell r="C578">
            <v>74654</v>
          </cell>
          <cell r="D578" t="str">
            <v>Depr. Exp. Maintenance Equipment</v>
          </cell>
          <cell r="F578">
            <v>6354212</v>
          </cell>
          <cell r="G578">
            <v>4537182</v>
          </cell>
          <cell r="H578">
            <v>5151611</v>
          </cell>
          <cell r="I578">
            <v>10085984</v>
          </cell>
          <cell r="J578">
            <v>6796402</v>
          </cell>
          <cell r="K578">
            <v>6991945</v>
          </cell>
          <cell r="L578">
            <v>6363870</v>
          </cell>
          <cell r="M578">
            <v>6363870</v>
          </cell>
          <cell r="N578">
            <v>6363870</v>
          </cell>
          <cell r="O578">
            <v>6363870</v>
          </cell>
          <cell r="P578">
            <v>6363867</v>
          </cell>
          <cell r="Q578">
            <v>0</v>
          </cell>
        </row>
        <row r="579">
          <cell r="C579">
            <v>74655</v>
          </cell>
          <cell r="D579" t="str">
            <v>Depr. Exp. Transportation Equipment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</row>
        <row r="580">
          <cell r="C580">
            <v>74656</v>
          </cell>
          <cell r="D580" t="str">
            <v>Depr. Exp. Office Equipment and Furniture</v>
          </cell>
          <cell r="F580">
            <v>197481279</v>
          </cell>
          <cell r="G580">
            <v>175090788</v>
          </cell>
          <cell r="H580">
            <v>173051496</v>
          </cell>
          <cell r="I580">
            <v>166625934</v>
          </cell>
          <cell r="J580">
            <v>162708683</v>
          </cell>
          <cell r="K580">
            <v>161167614</v>
          </cell>
          <cell r="L580">
            <v>162130801</v>
          </cell>
          <cell r="M580">
            <v>162813305</v>
          </cell>
          <cell r="N580">
            <v>164141514</v>
          </cell>
          <cell r="O580">
            <v>179757280</v>
          </cell>
          <cell r="P580">
            <v>166687936</v>
          </cell>
          <cell r="Q580">
            <v>0</v>
          </cell>
        </row>
        <row r="581">
          <cell r="C581">
            <v>74657</v>
          </cell>
          <cell r="D581" t="str">
            <v>Depr. Exp. Communication Equipment</v>
          </cell>
          <cell r="F581">
            <v>1156357</v>
          </cell>
          <cell r="G581">
            <v>1247835</v>
          </cell>
          <cell r="H581">
            <v>3642836</v>
          </cell>
          <cell r="I581">
            <v>1559502</v>
          </cell>
          <cell r="J581">
            <v>1559502</v>
          </cell>
          <cell r="K581">
            <v>1559502</v>
          </cell>
          <cell r="L581">
            <v>1731898</v>
          </cell>
          <cell r="M581">
            <v>1731898</v>
          </cell>
          <cell r="N581">
            <v>1731898</v>
          </cell>
          <cell r="O581">
            <v>1731898</v>
          </cell>
          <cell r="P581">
            <v>1731898</v>
          </cell>
          <cell r="Q581">
            <v>0</v>
          </cell>
        </row>
        <row r="582">
          <cell r="C582">
            <v>74658</v>
          </cell>
          <cell r="D582" t="str">
            <v>Depr. Exp. IT Equipment, Software</v>
          </cell>
          <cell r="F582">
            <v>270855001</v>
          </cell>
          <cell r="G582">
            <v>252823355</v>
          </cell>
          <cell r="H582">
            <v>250491649</v>
          </cell>
          <cell r="I582">
            <v>247079488</v>
          </cell>
          <cell r="J582">
            <v>241567006</v>
          </cell>
          <cell r="K582">
            <v>263251122</v>
          </cell>
          <cell r="L582">
            <v>255785128</v>
          </cell>
          <cell r="M582">
            <v>261643030</v>
          </cell>
          <cell r="N582">
            <v>275524163</v>
          </cell>
          <cell r="O582">
            <v>400604982</v>
          </cell>
          <cell r="P582">
            <v>301754310</v>
          </cell>
          <cell r="Q582">
            <v>0</v>
          </cell>
        </row>
        <row r="583">
          <cell r="C583">
            <v>74659</v>
          </cell>
          <cell r="D583" t="str">
            <v>Depreciation Cost - Initiatives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5">
          <cell r="C585">
            <v>74660</v>
          </cell>
          <cell r="D585" t="str">
            <v>Depreciation Expenses - Capital Lease</v>
          </cell>
          <cell r="F585">
            <v>659796492</v>
          </cell>
          <cell r="G585">
            <v>659796492</v>
          </cell>
          <cell r="H585">
            <v>659796492</v>
          </cell>
          <cell r="I585">
            <v>659796492</v>
          </cell>
          <cell r="J585">
            <v>659796492</v>
          </cell>
          <cell r="K585">
            <v>659796492</v>
          </cell>
          <cell r="L585">
            <v>659796492</v>
          </cell>
          <cell r="M585">
            <v>659796492</v>
          </cell>
          <cell r="N585">
            <v>659796492</v>
          </cell>
          <cell r="O585">
            <v>1699726622</v>
          </cell>
          <cell r="P585">
            <v>813059388</v>
          </cell>
          <cell r="Q585">
            <v>0</v>
          </cell>
        </row>
        <row r="586">
          <cell r="C586">
            <v>74661</v>
          </cell>
          <cell r="D586" t="str">
            <v>Depr. Exp. Operating Equipment</v>
          </cell>
          <cell r="F586">
            <v>659796492</v>
          </cell>
          <cell r="G586">
            <v>659796492</v>
          </cell>
          <cell r="H586">
            <v>659796492</v>
          </cell>
          <cell r="I586">
            <v>659796492</v>
          </cell>
          <cell r="J586">
            <v>659796492</v>
          </cell>
          <cell r="K586">
            <v>659796492</v>
          </cell>
          <cell r="L586">
            <v>659796492</v>
          </cell>
          <cell r="M586">
            <v>659796492</v>
          </cell>
          <cell r="N586">
            <v>659796492</v>
          </cell>
          <cell r="O586">
            <v>1699726622</v>
          </cell>
          <cell r="P586">
            <v>813059388</v>
          </cell>
          <cell r="Q586">
            <v>0</v>
          </cell>
        </row>
        <row r="588">
          <cell r="C588">
            <v>74000</v>
          </cell>
          <cell r="D588" t="str">
            <v>General Administration</v>
          </cell>
          <cell r="F588">
            <v>11359585756</v>
          </cell>
          <cell r="G588">
            <v>9855056863</v>
          </cell>
          <cell r="H588">
            <v>11010329771</v>
          </cell>
          <cell r="I588">
            <v>13668675990</v>
          </cell>
          <cell r="J588">
            <v>18125100901</v>
          </cell>
          <cell r="K588">
            <v>12357572473</v>
          </cell>
          <cell r="L588">
            <v>5901336501</v>
          </cell>
          <cell r="M588">
            <v>14327530720</v>
          </cell>
          <cell r="N588">
            <v>11538416672</v>
          </cell>
          <cell r="O588">
            <v>12250840296</v>
          </cell>
          <cell r="P588">
            <v>11979760069</v>
          </cell>
          <cell r="Q588">
            <v>0</v>
          </cell>
        </row>
        <row r="590">
          <cell r="C590">
            <v>74100</v>
          </cell>
          <cell r="D590" t="str">
            <v>Transportation Expenses</v>
          </cell>
          <cell r="F590">
            <v>1054920563</v>
          </cell>
          <cell r="G590">
            <v>771855487</v>
          </cell>
          <cell r="H590">
            <v>875586298</v>
          </cell>
          <cell r="I590">
            <v>1415493926</v>
          </cell>
          <cell r="J590">
            <v>1072109964</v>
          </cell>
          <cell r="K590">
            <v>662656956</v>
          </cell>
          <cell r="L590">
            <v>1191814561</v>
          </cell>
          <cell r="M590">
            <v>1264357909</v>
          </cell>
          <cell r="N590">
            <v>964687348</v>
          </cell>
          <cell r="O590">
            <v>906642903</v>
          </cell>
          <cell r="P590">
            <v>829124860</v>
          </cell>
          <cell r="Q590">
            <v>0</v>
          </cell>
        </row>
        <row r="591">
          <cell r="C591">
            <v>73119</v>
          </cell>
          <cell r="D591" t="str">
            <v>Daily Allowance</v>
          </cell>
          <cell r="F591">
            <v>106437040</v>
          </cell>
          <cell r="G591">
            <v>46171020</v>
          </cell>
          <cell r="H591">
            <v>84755150</v>
          </cell>
          <cell r="I591">
            <v>206394683</v>
          </cell>
          <cell r="J591">
            <v>95464560</v>
          </cell>
          <cell r="K591">
            <v>38718490</v>
          </cell>
          <cell r="L591">
            <v>98634840</v>
          </cell>
          <cell r="M591">
            <v>205783900</v>
          </cell>
          <cell r="N591">
            <v>39311700</v>
          </cell>
          <cell r="O591">
            <v>126142740</v>
          </cell>
          <cell r="P591">
            <v>101042720</v>
          </cell>
          <cell r="Q591">
            <v>0</v>
          </cell>
        </row>
        <row r="592">
          <cell r="C592">
            <v>74101</v>
          </cell>
          <cell r="D592" t="str">
            <v>Travel Expense Abroad</v>
          </cell>
          <cell r="F592">
            <v>189750943</v>
          </cell>
          <cell r="G592">
            <v>81264458</v>
          </cell>
          <cell r="H592">
            <v>57481375</v>
          </cell>
          <cell r="I592">
            <v>99426360</v>
          </cell>
          <cell r="J592">
            <v>248256169</v>
          </cell>
          <cell r="K592">
            <v>98873067</v>
          </cell>
          <cell r="L592">
            <v>79770018</v>
          </cell>
          <cell r="M592">
            <v>78109000</v>
          </cell>
          <cell r="N592">
            <v>64647405</v>
          </cell>
          <cell r="O592">
            <v>44404335</v>
          </cell>
          <cell r="P592">
            <v>76409069</v>
          </cell>
          <cell r="Q592">
            <v>0</v>
          </cell>
        </row>
        <row r="593">
          <cell r="C593">
            <v>74102</v>
          </cell>
          <cell r="D593" t="str">
            <v>Travel Expense Domestic</v>
          </cell>
          <cell r="F593">
            <v>177664097</v>
          </cell>
          <cell r="G593">
            <v>174314814</v>
          </cell>
          <cell r="H593">
            <v>104983936</v>
          </cell>
          <cell r="I593">
            <v>162551955</v>
          </cell>
          <cell r="J593">
            <v>252480946</v>
          </cell>
          <cell r="K593">
            <v>133727069</v>
          </cell>
          <cell r="L593">
            <v>281419700</v>
          </cell>
          <cell r="M593">
            <v>209494870</v>
          </cell>
          <cell r="N593">
            <v>225469756</v>
          </cell>
          <cell r="O593">
            <v>213531004</v>
          </cell>
          <cell r="P593">
            <v>315395890</v>
          </cell>
          <cell r="Q593">
            <v>0</v>
          </cell>
        </row>
        <row r="594">
          <cell r="C594">
            <v>74103</v>
          </cell>
          <cell r="D594" t="str">
            <v>Transport Services</v>
          </cell>
          <cell r="F594">
            <v>278016075</v>
          </cell>
          <cell r="G594">
            <v>278016075</v>
          </cell>
          <cell r="H594">
            <v>278016075</v>
          </cell>
          <cell r="I594">
            <v>278016075</v>
          </cell>
          <cell r="J594">
            <v>278016075</v>
          </cell>
          <cell r="K594">
            <v>278016075</v>
          </cell>
          <cell r="L594">
            <v>278016075</v>
          </cell>
          <cell r="M594">
            <v>278016075</v>
          </cell>
          <cell r="N594">
            <v>278016075</v>
          </cell>
          <cell r="O594">
            <v>278016075</v>
          </cell>
          <cell r="P594">
            <v>278016075</v>
          </cell>
          <cell r="Q594">
            <v>0</v>
          </cell>
        </row>
        <row r="595">
          <cell r="C595">
            <v>74104</v>
          </cell>
          <cell r="D595" t="str">
            <v>Airport Pass and ID Card</v>
          </cell>
          <cell r="F595">
            <v>87440000</v>
          </cell>
          <cell r="G595">
            <v>70770000</v>
          </cell>
          <cell r="H595">
            <v>105945000</v>
          </cell>
          <cell r="I595">
            <v>116636000</v>
          </cell>
          <cell r="J595">
            <v>63447000</v>
          </cell>
          <cell r="K595">
            <v>49770000</v>
          </cell>
          <cell r="L595">
            <v>97895000</v>
          </cell>
          <cell r="M595">
            <v>107600000</v>
          </cell>
          <cell r="N595">
            <v>60265000</v>
          </cell>
          <cell r="O595">
            <v>97350000</v>
          </cell>
          <cell r="P595">
            <v>75885000</v>
          </cell>
          <cell r="Q595">
            <v>0</v>
          </cell>
        </row>
        <row r="596">
          <cell r="C596">
            <v>74105</v>
          </cell>
          <cell r="D596" t="str">
            <v>Transportation Local</v>
          </cell>
          <cell r="F596">
            <v>31269707</v>
          </cell>
          <cell r="G596">
            <v>17149152</v>
          </cell>
          <cell r="H596">
            <v>26877232</v>
          </cell>
          <cell r="I596">
            <v>20004647</v>
          </cell>
          <cell r="J596">
            <v>31961437</v>
          </cell>
          <cell r="K596">
            <v>21943026</v>
          </cell>
          <cell r="L596">
            <v>31669893</v>
          </cell>
          <cell r="M596">
            <v>19215439</v>
          </cell>
          <cell r="N596">
            <v>175367279</v>
          </cell>
          <cell r="O596">
            <v>23083264</v>
          </cell>
          <cell r="P596">
            <v>-115798424</v>
          </cell>
          <cell r="Q596">
            <v>0</v>
          </cell>
        </row>
        <row r="597">
          <cell r="C597">
            <v>74106</v>
          </cell>
          <cell r="D597" t="str">
            <v>Fuel for Vehicles</v>
          </cell>
          <cell r="F597">
            <v>83702061</v>
          </cell>
          <cell r="G597">
            <v>93733909</v>
          </cell>
          <cell r="H597">
            <v>101369372</v>
          </cell>
          <cell r="I597">
            <v>126446648</v>
          </cell>
          <cell r="J597">
            <v>99011774</v>
          </cell>
          <cell r="K597">
            <v>30820723</v>
          </cell>
          <cell r="L597">
            <v>185736312</v>
          </cell>
          <cell r="M597">
            <v>79892371</v>
          </cell>
          <cell r="N597">
            <v>108344785</v>
          </cell>
          <cell r="O597">
            <v>112775010</v>
          </cell>
          <cell r="P597">
            <v>92142342</v>
          </cell>
          <cell r="Q597">
            <v>0</v>
          </cell>
        </row>
        <row r="598">
          <cell r="C598">
            <v>74107</v>
          </cell>
          <cell r="D598" t="str">
            <v>Freight Expenses</v>
          </cell>
          <cell r="F598">
            <v>100640640</v>
          </cell>
          <cell r="G598">
            <v>10436059</v>
          </cell>
          <cell r="H598">
            <v>116158158</v>
          </cell>
          <cell r="I598">
            <v>406017558</v>
          </cell>
          <cell r="J598">
            <v>3472003</v>
          </cell>
          <cell r="K598">
            <v>10788506</v>
          </cell>
          <cell r="L598">
            <v>138672723</v>
          </cell>
          <cell r="M598">
            <v>286246254</v>
          </cell>
          <cell r="N598">
            <v>13265348</v>
          </cell>
          <cell r="O598">
            <v>11340475</v>
          </cell>
          <cell r="P598">
            <v>6032188</v>
          </cell>
          <cell r="Q598">
            <v>0</v>
          </cell>
        </row>
        <row r="599">
          <cell r="C599">
            <v>74108</v>
          </cell>
          <cell r="D599" t="str">
            <v xml:space="preserve">Packing/Repacking 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</row>
        <row r="601">
          <cell r="C601">
            <v>74150</v>
          </cell>
          <cell r="D601" t="str">
            <v>Training and Recruitment</v>
          </cell>
          <cell r="F601">
            <v>431450196</v>
          </cell>
          <cell r="G601">
            <v>498762185</v>
          </cell>
          <cell r="H601">
            <v>332997985</v>
          </cell>
          <cell r="I601">
            <v>494535863</v>
          </cell>
          <cell r="J601">
            <v>786513315</v>
          </cell>
          <cell r="K601">
            <v>143590748</v>
          </cell>
          <cell r="L601">
            <v>218322674</v>
          </cell>
          <cell r="M601">
            <v>335029416</v>
          </cell>
          <cell r="N601">
            <v>140757771</v>
          </cell>
          <cell r="O601">
            <v>655393039</v>
          </cell>
          <cell r="P601">
            <v>677925186</v>
          </cell>
          <cell r="Q601">
            <v>0</v>
          </cell>
        </row>
        <row r="602">
          <cell r="C602">
            <v>73121</v>
          </cell>
          <cell r="D602" t="str">
            <v>Daily Allowance - Trainning</v>
          </cell>
          <cell r="F602">
            <v>32344250</v>
          </cell>
          <cell r="G602">
            <v>65470000</v>
          </cell>
          <cell r="H602">
            <v>79370700</v>
          </cell>
          <cell r="I602">
            <v>86902940</v>
          </cell>
          <cell r="J602">
            <v>41556100</v>
          </cell>
          <cell r="K602">
            <v>63488880</v>
          </cell>
          <cell r="L602">
            <v>35613600</v>
          </cell>
          <cell r="M602">
            <v>51555140</v>
          </cell>
          <cell r="N602">
            <v>62272750</v>
          </cell>
          <cell r="O602">
            <v>67567920</v>
          </cell>
          <cell r="P602">
            <v>89387520</v>
          </cell>
          <cell r="Q602">
            <v>0</v>
          </cell>
        </row>
        <row r="603">
          <cell r="C603">
            <v>74151</v>
          </cell>
          <cell r="D603" t="str">
            <v>Training Domestic (In-House Training)</v>
          </cell>
          <cell r="F603">
            <v>268259846</v>
          </cell>
          <cell r="G603">
            <v>273899507</v>
          </cell>
          <cell r="H603">
            <v>93156981</v>
          </cell>
          <cell r="I603">
            <v>351294971</v>
          </cell>
          <cell r="J603">
            <v>284869706</v>
          </cell>
          <cell r="K603">
            <v>48304867</v>
          </cell>
          <cell r="L603">
            <v>92333137</v>
          </cell>
          <cell r="M603">
            <v>175852264</v>
          </cell>
          <cell r="N603">
            <v>36575276</v>
          </cell>
          <cell r="O603">
            <v>480581719</v>
          </cell>
          <cell r="P603">
            <v>284589970</v>
          </cell>
          <cell r="Q603">
            <v>0</v>
          </cell>
        </row>
        <row r="604">
          <cell r="C604">
            <v>74152</v>
          </cell>
          <cell r="D604" t="str">
            <v>Training Abroad</v>
          </cell>
          <cell r="F604">
            <v>3440000</v>
          </cell>
          <cell r="G604">
            <v>12020700</v>
          </cell>
          <cell r="H604">
            <v>46748168</v>
          </cell>
          <cell r="I604">
            <v>4042400</v>
          </cell>
          <cell r="J604">
            <v>0</v>
          </cell>
          <cell r="K604">
            <v>3294200</v>
          </cell>
          <cell r="L604">
            <v>4529500</v>
          </cell>
          <cell r="M604">
            <v>355000</v>
          </cell>
          <cell r="N604">
            <v>0</v>
          </cell>
          <cell r="O604">
            <v>2334400</v>
          </cell>
          <cell r="P604">
            <v>4335339</v>
          </cell>
          <cell r="Q604">
            <v>0</v>
          </cell>
        </row>
        <row r="605">
          <cell r="C605">
            <v>74153</v>
          </cell>
          <cell r="D605" t="str">
            <v>Training for Company (O/S - Sbjcted to WHT)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1628500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</row>
        <row r="606">
          <cell r="C606">
            <v>74154</v>
          </cell>
          <cell r="D606" t="str">
            <v>Employee Recruitment</v>
          </cell>
          <cell r="F606">
            <v>1606000</v>
          </cell>
          <cell r="G606">
            <v>50964859</v>
          </cell>
          <cell r="H606">
            <v>25200100</v>
          </cell>
          <cell r="I606">
            <v>16745900</v>
          </cell>
          <cell r="J606">
            <v>23935550</v>
          </cell>
          <cell r="K606">
            <v>12129400</v>
          </cell>
          <cell r="L606">
            <v>23790200</v>
          </cell>
          <cell r="M606">
            <v>8741400</v>
          </cell>
          <cell r="N606">
            <v>5361400</v>
          </cell>
          <cell r="O606">
            <v>30854000</v>
          </cell>
          <cell r="P606">
            <v>2400000</v>
          </cell>
          <cell r="Q606">
            <v>0</v>
          </cell>
        </row>
        <row r="607">
          <cell r="C607">
            <v>74155</v>
          </cell>
          <cell r="D607" t="str">
            <v>Medical Check Up</v>
          </cell>
          <cell r="F607">
            <v>197500</v>
          </cell>
          <cell r="G607">
            <v>8568000</v>
          </cell>
          <cell r="H607">
            <v>14405000</v>
          </cell>
          <cell r="I607">
            <v>657834</v>
          </cell>
          <cell r="J607">
            <v>2010000</v>
          </cell>
          <cell r="K607">
            <v>430000</v>
          </cell>
          <cell r="L607">
            <v>3715000</v>
          </cell>
          <cell r="M607">
            <v>0</v>
          </cell>
          <cell r="N607">
            <v>1015000</v>
          </cell>
          <cell r="O607">
            <v>11750000</v>
          </cell>
          <cell r="P607">
            <v>149690000</v>
          </cell>
          <cell r="Q607">
            <v>0</v>
          </cell>
        </row>
        <row r="608">
          <cell r="C608">
            <v>74156</v>
          </cell>
          <cell r="D608" t="str">
            <v>Instructors Fee</v>
          </cell>
          <cell r="F608">
            <v>38633500</v>
          </cell>
          <cell r="G608">
            <v>8880000</v>
          </cell>
          <cell r="H608">
            <v>10316701</v>
          </cell>
          <cell r="I608">
            <v>12075000</v>
          </cell>
          <cell r="J608">
            <v>26398423</v>
          </cell>
          <cell r="K608">
            <v>3276701</v>
          </cell>
          <cell r="L608">
            <v>10341237</v>
          </cell>
          <cell r="M608">
            <v>32830412</v>
          </cell>
          <cell r="N608">
            <v>7379845</v>
          </cell>
          <cell r="O608">
            <v>7755000</v>
          </cell>
          <cell r="P608">
            <v>34244907</v>
          </cell>
          <cell r="Q608">
            <v>0</v>
          </cell>
        </row>
        <row r="609">
          <cell r="C609">
            <v>74157</v>
          </cell>
          <cell r="D609" t="str">
            <v>Workshop and Conference</v>
          </cell>
          <cell r="F609">
            <v>86969100</v>
          </cell>
          <cell r="G609">
            <v>78959119</v>
          </cell>
          <cell r="H609">
            <v>63800335</v>
          </cell>
          <cell r="I609">
            <v>22816818</v>
          </cell>
          <cell r="J609">
            <v>407743536</v>
          </cell>
          <cell r="K609">
            <v>12666700</v>
          </cell>
          <cell r="L609">
            <v>48000000</v>
          </cell>
          <cell r="M609">
            <v>64066700</v>
          </cell>
          <cell r="N609">
            <v>28153500</v>
          </cell>
          <cell r="O609">
            <v>54550000</v>
          </cell>
          <cell r="P609">
            <v>113277450</v>
          </cell>
          <cell r="Q609">
            <v>0</v>
          </cell>
        </row>
        <row r="611">
          <cell r="C611">
            <v>74200</v>
          </cell>
          <cell r="D611" t="str">
            <v>Utilities Expense</v>
          </cell>
          <cell r="F611">
            <v>1200467224</v>
          </cell>
          <cell r="G611">
            <v>755556968</v>
          </cell>
          <cell r="H611">
            <v>885673588</v>
          </cell>
          <cell r="I611">
            <v>895689944</v>
          </cell>
          <cell r="J611">
            <v>949727532</v>
          </cell>
          <cell r="K611">
            <v>882389173</v>
          </cell>
          <cell r="L611">
            <v>909688349</v>
          </cell>
          <cell r="M611">
            <v>748973299</v>
          </cell>
          <cell r="N611">
            <v>841232748</v>
          </cell>
          <cell r="O611">
            <v>782136352</v>
          </cell>
          <cell r="P611">
            <v>784849663</v>
          </cell>
          <cell r="Q611">
            <v>0</v>
          </cell>
        </row>
        <row r="612">
          <cell r="C612">
            <v>74201</v>
          </cell>
          <cell r="D612" t="str">
            <v>Water</v>
          </cell>
          <cell r="F612">
            <v>103856559</v>
          </cell>
          <cell r="G612">
            <v>86453291</v>
          </cell>
          <cell r="H612">
            <v>100911639</v>
          </cell>
          <cell r="I612">
            <v>95688927</v>
          </cell>
          <cell r="J612">
            <v>85151464</v>
          </cell>
          <cell r="K612">
            <v>98519024</v>
          </cell>
          <cell r="L612">
            <v>86362534</v>
          </cell>
          <cell r="M612">
            <v>85053575</v>
          </cell>
          <cell r="N612">
            <v>86125748</v>
          </cell>
          <cell r="O612">
            <v>87338447</v>
          </cell>
          <cell r="P612">
            <v>75567252</v>
          </cell>
          <cell r="Q612">
            <v>0</v>
          </cell>
        </row>
        <row r="613">
          <cell r="C613">
            <v>74202</v>
          </cell>
          <cell r="D613" t="str">
            <v>Electricity</v>
          </cell>
          <cell r="F613">
            <v>1096610665</v>
          </cell>
          <cell r="G613">
            <v>669103677</v>
          </cell>
          <cell r="H613">
            <v>784761949</v>
          </cell>
          <cell r="I613">
            <v>800001017</v>
          </cell>
          <cell r="J613">
            <v>864576068</v>
          </cell>
          <cell r="K613">
            <v>783870149</v>
          </cell>
          <cell r="L613">
            <v>823325815</v>
          </cell>
          <cell r="M613">
            <v>663919724</v>
          </cell>
          <cell r="N613">
            <v>755107000</v>
          </cell>
          <cell r="O613">
            <v>694797905</v>
          </cell>
          <cell r="P613">
            <v>709282411</v>
          </cell>
          <cell r="Q613">
            <v>0</v>
          </cell>
        </row>
        <row r="615">
          <cell r="C615">
            <v>74250</v>
          </cell>
          <cell r="D615" t="str">
            <v>Communication</v>
          </cell>
          <cell r="F615">
            <v>1206139191</v>
          </cell>
          <cell r="G615">
            <v>1370858474</v>
          </cell>
          <cell r="H615">
            <v>1405038592</v>
          </cell>
          <cell r="I615">
            <v>1275809265</v>
          </cell>
          <cell r="J615">
            <v>1124416913</v>
          </cell>
          <cell r="K615">
            <v>1068669946</v>
          </cell>
          <cell r="L615">
            <v>1101818061</v>
          </cell>
          <cell r="M615">
            <v>1466006629</v>
          </cell>
          <cell r="N615">
            <v>1470006561</v>
          </cell>
          <cell r="O615">
            <v>1321280289</v>
          </cell>
          <cell r="P615">
            <v>1189461651</v>
          </cell>
          <cell r="Q615">
            <v>0</v>
          </cell>
        </row>
        <row r="616">
          <cell r="C616">
            <v>74251</v>
          </cell>
          <cell r="D616" t="str">
            <v>Telephone and Faximile</v>
          </cell>
          <cell r="F616">
            <v>132448104</v>
          </cell>
          <cell r="G616">
            <v>114882305</v>
          </cell>
          <cell r="H616">
            <v>244853299</v>
          </cell>
          <cell r="I616">
            <v>89895854</v>
          </cell>
          <cell r="J616">
            <v>-14386060</v>
          </cell>
          <cell r="K616">
            <v>98242120</v>
          </cell>
          <cell r="L616">
            <v>88313564</v>
          </cell>
          <cell r="M616">
            <v>112132889</v>
          </cell>
          <cell r="N616">
            <v>101775771</v>
          </cell>
          <cell r="O616">
            <v>188674390</v>
          </cell>
          <cell r="P616">
            <v>89370472</v>
          </cell>
          <cell r="Q616">
            <v>0</v>
          </cell>
        </row>
        <row r="617">
          <cell r="C617">
            <v>74252</v>
          </cell>
          <cell r="D617" t="str">
            <v>SITA Costs</v>
          </cell>
          <cell r="F617">
            <v>585652032</v>
          </cell>
          <cell r="G617">
            <v>732654109</v>
          </cell>
          <cell r="H617">
            <v>677102372</v>
          </cell>
          <cell r="I617">
            <v>568538512</v>
          </cell>
          <cell r="J617">
            <v>625529838</v>
          </cell>
          <cell r="K617">
            <v>582584482</v>
          </cell>
          <cell r="L617">
            <v>515154875</v>
          </cell>
          <cell r="M617">
            <v>757458900</v>
          </cell>
          <cell r="N617">
            <v>720057391</v>
          </cell>
          <cell r="O617">
            <v>644791251</v>
          </cell>
          <cell r="P617">
            <v>705422841</v>
          </cell>
          <cell r="Q617">
            <v>0</v>
          </cell>
        </row>
        <row r="618">
          <cell r="C618">
            <v>74253</v>
          </cell>
          <cell r="D618" t="str">
            <v>Network Communications - Lintas Artha, ADSL</v>
          </cell>
          <cell r="F618">
            <v>174199526</v>
          </cell>
          <cell r="G618">
            <v>247854202</v>
          </cell>
          <cell r="H618">
            <v>187586766</v>
          </cell>
          <cell r="I618">
            <v>184527083</v>
          </cell>
          <cell r="J618">
            <v>193794372</v>
          </cell>
          <cell r="K618">
            <v>74181983</v>
          </cell>
          <cell r="L618">
            <v>226109828</v>
          </cell>
          <cell r="M618">
            <v>254555129</v>
          </cell>
          <cell r="N618">
            <v>229725284</v>
          </cell>
          <cell r="O618">
            <v>262173231</v>
          </cell>
          <cell r="P618">
            <v>221657314</v>
          </cell>
          <cell r="Q618">
            <v>0</v>
          </cell>
        </row>
        <row r="619">
          <cell r="C619">
            <v>74254</v>
          </cell>
          <cell r="D619" t="str">
            <v>Radio Communication</v>
          </cell>
          <cell r="F619">
            <v>289100000</v>
          </cell>
          <cell r="G619">
            <v>259450000</v>
          </cell>
          <cell r="H619">
            <v>263300000</v>
          </cell>
          <cell r="I619">
            <v>395150000</v>
          </cell>
          <cell r="J619">
            <v>290568000</v>
          </cell>
          <cell r="K619">
            <v>289559000</v>
          </cell>
          <cell r="L619">
            <v>252249000</v>
          </cell>
          <cell r="M619">
            <v>321559000</v>
          </cell>
          <cell r="N619">
            <v>395079000</v>
          </cell>
          <cell r="O619">
            <v>195299000</v>
          </cell>
          <cell r="P619">
            <v>147500899</v>
          </cell>
          <cell r="Q619">
            <v>0</v>
          </cell>
        </row>
        <row r="620">
          <cell r="C620">
            <v>74299</v>
          </cell>
          <cell r="D620" t="str">
            <v>Other Communication</v>
          </cell>
          <cell r="F620">
            <v>24739529</v>
          </cell>
          <cell r="G620">
            <v>16017858</v>
          </cell>
          <cell r="H620">
            <v>32196155</v>
          </cell>
          <cell r="I620">
            <v>37697816</v>
          </cell>
          <cell r="J620">
            <v>28910763</v>
          </cell>
          <cell r="K620">
            <v>24102361</v>
          </cell>
          <cell r="L620">
            <v>19990794</v>
          </cell>
          <cell r="M620">
            <v>20300711</v>
          </cell>
          <cell r="N620">
            <v>23369115</v>
          </cell>
          <cell r="O620">
            <v>30342417</v>
          </cell>
          <cell r="P620">
            <v>25510125</v>
          </cell>
          <cell r="Q620">
            <v>0</v>
          </cell>
        </row>
        <row r="622">
          <cell r="C622">
            <v>74300</v>
          </cell>
          <cell r="D622" t="str">
            <v>Office Supplies and Stationary and Others</v>
          </cell>
          <cell r="F622">
            <v>980291018</v>
          </cell>
          <cell r="G622">
            <v>907950563</v>
          </cell>
          <cell r="H622">
            <v>1090642477</v>
          </cell>
          <cell r="I622">
            <v>1417161891</v>
          </cell>
          <cell r="J622">
            <v>1290617691</v>
          </cell>
          <cell r="K622">
            <v>1038800174</v>
          </cell>
          <cell r="L622">
            <v>1384858156</v>
          </cell>
          <cell r="M622">
            <v>1226431667</v>
          </cell>
          <cell r="N622">
            <v>1240565089</v>
          </cell>
          <cell r="O622">
            <v>1094606594</v>
          </cell>
          <cell r="P622">
            <v>1151451104</v>
          </cell>
          <cell r="Q622">
            <v>0</v>
          </cell>
        </row>
        <row r="623">
          <cell r="C623">
            <v>74301</v>
          </cell>
          <cell r="D623" t="str">
            <v>Photocopy</v>
          </cell>
          <cell r="F623">
            <v>-2027570</v>
          </cell>
          <cell r="G623">
            <v>14570225</v>
          </cell>
          <cell r="H623">
            <v>11731845</v>
          </cell>
          <cell r="I623">
            <v>12349295</v>
          </cell>
          <cell r="J623">
            <v>1873200</v>
          </cell>
          <cell r="K623">
            <v>19399845</v>
          </cell>
          <cell r="L623">
            <v>20260895</v>
          </cell>
          <cell r="M623">
            <v>18794430</v>
          </cell>
          <cell r="N623">
            <v>13183080</v>
          </cell>
          <cell r="O623">
            <v>590000</v>
          </cell>
          <cell r="P623">
            <v>20373305</v>
          </cell>
          <cell r="Q623">
            <v>0</v>
          </cell>
        </row>
        <row r="624">
          <cell r="C624">
            <v>74302</v>
          </cell>
          <cell r="D624" t="str">
            <v>Office Cleaning Supplies and Services</v>
          </cell>
          <cell r="F624">
            <v>345445000</v>
          </cell>
          <cell r="G624">
            <v>384149698</v>
          </cell>
          <cell r="H624">
            <v>377802585</v>
          </cell>
          <cell r="I624">
            <v>398708151</v>
          </cell>
          <cell r="J624">
            <v>453655809</v>
          </cell>
          <cell r="K624">
            <v>437203065</v>
          </cell>
          <cell r="L624">
            <v>469813200</v>
          </cell>
          <cell r="M624">
            <v>396229939</v>
          </cell>
          <cell r="N624">
            <v>433284783</v>
          </cell>
          <cell r="O624">
            <v>344533607</v>
          </cell>
          <cell r="P624">
            <v>399374647</v>
          </cell>
          <cell r="Q624">
            <v>0</v>
          </cell>
        </row>
        <row r="625">
          <cell r="C625">
            <v>74303</v>
          </cell>
          <cell r="D625" t="str">
            <v>Printing, Stationery, Office Supplies</v>
          </cell>
          <cell r="F625">
            <v>515915088</v>
          </cell>
          <cell r="G625">
            <v>415850013</v>
          </cell>
          <cell r="H625">
            <v>605505007</v>
          </cell>
          <cell r="I625">
            <v>847788058</v>
          </cell>
          <cell r="J625">
            <v>735679819</v>
          </cell>
          <cell r="K625">
            <v>471220041</v>
          </cell>
          <cell r="L625">
            <v>784048209</v>
          </cell>
          <cell r="M625">
            <v>666265252</v>
          </cell>
          <cell r="N625">
            <v>680022738</v>
          </cell>
          <cell r="O625">
            <v>641236244</v>
          </cell>
          <cell r="P625">
            <v>737176230</v>
          </cell>
          <cell r="Q625">
            <v>0</v>
          </cell>
        </row>
        <row r="626">
          <cell r="C626">
            <v>74304</v>
          </cell>
          <cell r="D626" t="str">
            <v>Stamp and Postage</v>
          </cell>
          <cell r="F626">
            <v>69823877</v>
          </cell>
          <cell r="G626">
            <v>42091404</v>
          </cell>
          <cell r="H626">
            <v>34768417</v>
          </cell>
          <cell r="I626">
            <v>59493508</v>
          </cell>
          <cell r="J626">
            <v>48358940</v>
          </cell>
          <cell r="K626">
            <v>60495600</v>
          </cell>
          <cell r="L626">
            <v>60294229</v>
          </cell>
          <cell r="M626">
            <v>94250423</v>
          </cell>
          <cell r="N626">
            <v>63412865</v>
          </cell>
          <cell r="O626">
            <v>56744364</v>
          </cell>
          <cell r="P626">
            <v>-60162001</v>
          </cell>
          <cell r="Q626">
            <v>0</v>
          </cell>
        </row>
        <row r="627">
          <cell r="C627">
            <v>74305</v>
          </cell>
          <cell r="D627" t="str">
            <v>Library</v>
          </cell>
          <cell r="F627">
            <v>473000</v>
          </cell>
          <cell r="G627">
            <v>606000</v>
          </cell>
          <cell r="H627">
            <v>0</v>
          </cell>
          <cell r="I627">
            <v>47513256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617756</v>
          </cell>
          <cell r="P627">
            <v>458300</v>
          </cell>
          <cell r="Q627">
            <v>0</v>
          </cell>
        </row>
        <row r="628">
          <cell r="C628">
            <v>74306</v>
          </cell>
          <cell r="D628" t="str">
            <v>Subscription</v>
          </cell>
          <cell r="F628">
            <v>50661623</v>
          </cell>
          <cell r="G628">
            <v>50683223</v>
          </cell>
          <cell r="H628">
            <v>60834623</v>
          </cell>
          <cell r="I628">
            <v>51309623</v>
          </cell>
          <cell r="J628">
            <v>51049923</v>
          </cell>
          <cell r="K628">
            <v>50481623</v>
          </cell>
          <cell r="L628">
            <v>50441623</v>
          </cell>
          <cell r="M628">
            <v>50891623</v>
          </cell>
          <cell r="N628">
            <v>50661623</v>
          </cell>
          <cell r="O628">
            <v>50884623</v>
          </cell>
          <cell r="P628">
            <v>54230623</v>
          </cell>
          <cell r="Q628">
            <v>0</v>
          </cell>
        </row>
        <row r="630">
          <cell r="C630">
            <v>74350</v>
          </cell>
          <cell r="D630" t="str">
            <v>Representation, Entertainment and Donation</v>
          </cell>
          <cell r="F630">
            <v>629906226</v>
          </cell>
          <cell r="G630">
            <v>326017257</v>
          </cell>
          <cell r="H630">
            <v>277842844</v>
          </cell>
          <cell r="I630">
            <v>315562125</v>
          </cell>
          <cell r="J630">
            <v>515453555</v>
          </cell>
          <cell r="K630">
            <v>277488105</v>
          </cell>
          <cell r="L630">
            <v>378053920</v>
          </cell>
          <cell r="M630">
            <v>352185451</v>
          </cell>
          <cell r="N630">
            <v>354710229</v>
          </cell>
          <cell r="O630">
            <v>286598283</v>
          </cell>
          <cell r="P630">
            <v>343875637</v>
          </cell>
          <cell r="Q630">
            <v>0</v>
          </cell>
        </row>
        <row r="631">
          <cell r="C631">
            <v>74351</v>
          </cell>
          <cell r="D631" t="str">
            <v>Represent. and Donation (Fiscal Non-Deductable Exp.)</v>
          </cell>
          <cell r="F631">
            <v>499248077</v>
          </cell>
          <cell r="G631">
            <v>330842720</v>
          </cell>
          <cell r="H631">
            <v>198975094</v>
          </cell>
          <cell r="I631">
            <v>179452499</v>
          </cell>
          <cell r="J631">
            <v>223974178</v>
          </cell>
          <cell r="K631">
            <v>235185552</v>
          </cell>
          <cell r="L631">
            <v>256004772</v>
          </cell>
          <cell r="M631">
            <v>262586866</v>
          </cell>
          <cell r="N631">
            <v>256311660</v>
          </cell>
          <cell r="O631">
            <v>173404522</v>
          </cell>
          <cell r="P631">
            <v>260255112</v>
          </cell>
          <cell r="Q631">
            <v>0</v>
          </cell>
        </row>
        <row r="632">
          <cell r="C632">
            <v>74352</v>
          </cell>
          <cell r="D632" t="str">
            <v xml:space="preserve">Entertainment (Fiscal Deductable Exp.) </v>
          </cell>
          <cell r="F632">
            <v>130658149</v>
          </cell>
          <cell r="G632">
            <v>-4825463</v>
          </cell>
          <cell r="H632">
            <v>78867750</v>
          </cell>
          <cell r="I632">
            <v>136109626</v>
          </cell>
          <cell r="J632">
            <v>291479377</v>
          </cell>
          <cell r="K632">
            <v>42302553</v>
          </cell>
          <cell r="L632">
            <v>122049148</v>
          </cell>
          <cell r="M632">
            <v>89598585</v>
          </cell>
          <cell r="N632">
            <v>98398569</v>
          </cell>
          <cell r="O632">
            <v>113193761</v>
          </cell>
          <cell r="P632">
            <v>83620525</v>
          </cell>
          <cell r="Q632">
            <v>0</v>
          </cell>
        </row>
        <row r="634">
          <cell r="C634">
            <v>74400</v>
          </cell>
          <cell r="D634" t="str">
            <v>Repair and Maintenance</v>
          </cell>
          <cell r="F634">
            <v>1352284416</v>
          </cell>
          <cell r="G634">
            <v>912177196</v>
          </cell>
          <cell r="H634">
            <v>1450968212</v>
          </cell>
          <cell r="I634">
            <v>1623092034</v>
          </cell>
          <cell r="J634">
            <v>1393293648</v>
          </cell>
          <cell r="K634">
            <v>1720950543</v>
          </cell>
          <cell r="L634">
            <v>2028661382</v>
          </cell>
          <cell r="M634">
            <v>2046564696</v>
          </cell>
          <cell r="N634">
            <v>1697040398</v>
          </cell>
          <cell r="O634">
            <v>1631029374</v>
          </cell>
          <cell r="P634">
            <v>1603056110</v>
          </cell>
          <cell r="Q634">
            <v>0</v>
          </cell>
        </row>
        <row r="635">
          <cell r="C635">
            <v>74401</v>
          </cell>
          <cell r="D635" t="str">
            <v>RM - Building and Building Improvement</v>
          </cell>
          <cell r="F635">
            <v>52422254</v>
          </cell>
          <cell r="G635">
            <v>-275487330</v>
          </cell>
          <cell r="H635">
            <v>300676358</v>
          </cell>
          <cell r="I635">
            <v>216311333</v>
          </cell>
          <cell r="J635">
            <v>173626539</v>
          </cell>
          <cell r="K635">
            <v>218940736</v>
          </cell>
          <cell r="L635">
            <v>418247647</v>
          </cell>
          <cell r="M635">
            <v>196910934</v>
          </cell>
          <cell r="N635">
            <v>296766579</v>
          </cell>
          <cell r="O635">
            <v>244409167</v>
          </cell>
          <cell r="P635">
            <v>46047018</v>
          </cell>
          <cell r="Q635">
            <v>0</v>
          </cell>
        </row>
        <row r="636">
          <cell r="C636">
            <v>74402</v>
          </cell>
          <cell r="D636" t="str">
            <v>RM - Operating Equipment</v>
          </cell>
          <cell r="F636">
            <v>942176288</v>
          </cell>
          <cell r="G636">
            <v>1049323353</v>
          </cell>
          <cell r="H636">
            <v>772624047</v>
          </cell>
          <cell r="I636">
            <v>1143512253</v>
          </cell>
          <cell r="J636">
            <v>916378257</v>
          </cell>
          <cell r="K636">
            <v>1122786807</v>
          </cell>
          <cell r="L636">
            <v>1296495420</v>
          </cell>
          <cell r="M636">
            <v>1462435688</v>
          </cell>
          <cell r="N636">
            <v>1303882716</v>
          </cell>
          <cell r="O636">
            <v>1178090510</v>
          </cell>
          <cell r="P636">
            <v>976395972</v>
          </cell>
          <cell r="Q636">
            <v>0</v>
          </cell>
        </row>
        <row r="637">
          <cell r="C637">
            <v>74403</v>
          </cell>
          <cell r="D637" t="str">
            <v>RM - Maintenance Equipment</v>
          </cell>
          <cell r="F637">
            <v>700000</v>
          </cell>
          <cell r="G637">
            <v>12108375</v>
          </cell>
          <cell r="H637">
            <v>0</v>
          </cell>
          <cell r="I637">
            <v>5500000</v>
          </cell>
          <cell r="J637">
            <v>-5500000</v>
          </cell>
          <cell r="K637">
            <v>0</v>
          </cell>
          <cell r="L637">
            <v>825000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</row>
        <row r="638">
          <cell r="C638">
            <v>74404</v>
          </cell>
          <cell r="D638" t="str">
            <v>RM - Transportation Equipment</v>
          </cell>
          <cell r="F638">
            <v>23803282</v>
          </cell>
          <cell r="G638">
            <v>9375000</v>
          </cell>
          <cell r="H638">
            <v>15115000</v>
          </cell>
          <cell r="I638">
            <v>6442015</v>
          </cell>
          <cell r="J638">
            <v>17003884</v>
          </cell>
          <cell r="K638">
            <v>425000</v>
          </cell>
          <cell r="L638">
            <v>12389000</v>
          </cell>
          <cell r="M638">
            <v>8000000</v>
          </cell>
          <cell r="N638">
            <v>237000</v>
          </cell>
          <cell r="O638">
            <v>15300000</v>
          </cell>
          <cell r="P638">
            <v>3765000</v>
          </cell>
          <cell r="Q638">
            <v>0</v>
          </cell>
        </row>
        <row r="639">
          <cell r="C639">
            <v>74405</v>
          </cell>
          <cell r="D639" t="str">
            <v>RM - Office Equipment and Furniture</v>
          </cell>
          <cell r="F639">
            <v>56181000</v>
          </cell>
          <cell r="G639">
            <v>15080000</v>
          </cell>
          <cell r="H639">
            <v>248202000</v>
          </cell>
          <cell r="I639">
            <v>27922100</v>
          </cell>
          <cell r="J639">
            <v>-6810917</v>
          </cell>
          <cell r="K639">
            <v>65245000</v>
          </cell>
          <cell r="L639">
            <v>97036000</v>
          </cell>
          <cell r="M639">
            <v>88349800</v>
          </cell>
          <cell r="N639">
            <v>20359000</v>
          </cell>
          <cell r="O639">
            <v>65128475</v>
          </cell>
          <cell r="P639">
            <v>49688000</v>
          </cell>
          <cell r="Q639">
            <v>0</v>
          </cell>
        </row>
        <row r="640">
          <cell r="C640">
            <v>74406</v>
          </cell>
          <cell r="D640" t="str">
            <v>RM - Communication Equipment</v>
          </cell>
          <cell r="F640">
            <v>0</v>
          </cell>
          <cell r="G640">
            <v>0</v>
          </cell>
          <cell r="H640">
            <v>1850000</v>
          </cell>
          <cell r="I640">
            <v>0</v>
          </cell>
          <cell r="J640">
            <v>496500</v>
          </cell>
          <cell r="K640">
            <v>0</v>
          </cell>
          <cell r="L640">
            <v>760000</v>
          </cell>
          <cell r="M640">
            <v>850000</v>
          </cell>
          <cell r="N640">
            <v>500000</v>
          </cell>
          <cell r="O640">
            <v>0</v>
          </cell>
          <cell r="P640">
            <v>3500000</v>
          </cell>
          <cell r="Q640">
            <v>0</v>
          </cell>
        </row>
        <row r="641">
          <cell r="C641">
            <v>74407</v>
          </cell>
          <cell r="D641" t="str">
            <v>RM - IT Equipment, Software</v>
          </cell>
          <cell r="F641">
            <v>19790400</v>
          </cell>
          <cell r="G641">
            <v>19985000</v>
          </cell>
          <cell r="H641">
            <v>17522000</v>
          </cell>
          <cell r="I641">
            <v>55290000</v>
          </cell>
          <cell r="J641">
            <v>9800000</v>
          </cell>
          <cell r="K641">
            <v>77525000</v>
          </cell>
          <cell r="L641">
            <v>61287565</v>
          </cell>
          <cell r="M641">
            <v>109259774</v>
          </cell>
          <cell r="N641">
            <v>28509603</v>
          </cell>
          <cell r="O641">
            <v>32648422</v>
          </cell>
          <cell r="P641">
            <v>358062170</v>
          </cell>
          <cell r="Q641">
            <v>0</v>
          </cell>
        </row>
        <row r="642">
          <cell r="C642">
            <v>74408</v>
          </cell>
          <cell r="D642" t="str">
            <v>RM - Leased Assets Maintenance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</row>
        <row r="643">
          <cell r="C643">
            <v>74409</v>
          </cell>
          <cell r="D643" t="str">
            <v>RM - Service Charge</v>
          </cell>
          <cell r="F643">
            <v>122818556</v>
          </cell>
          <cell r="G643">
            <v>71481882</v>
          </cell>
          <cell r="H643">
            <v>82075500</v>
          </cell>
          <cell r="I643">
            <v>82075500</v>
          </cell>
          <cell r="J643">
            <v>82075500</v>
          </cell>
          <cell r="K643">
            <v>82075500</v>
          </cell>
          <cell r="L643">
            <v>82075500</v>
          </cell>
          <cell r="M643">
            <v>82075500</v>
          </cell>
          <cell r="N643">
            <v>82075500</v>
          </cell>
          <cell r="O643">
            <v>82075500</v>
          </cell>
          <cell r="P643">
            <v>82075500</v>
          </cell>
          <cell r="Q643">
            <v>0</v>
          </cell>
        </row>
        <row r="644">
          <cell r="C644">
            <v>74410</v>
          </cell>
          <cell r="D644" t="str">
            <v>RM - Inventory Short/Over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</row>
        <row r="645">
          <cell r="C645">
            <v>74448</v>
          </cell>
          <cell r="D645" t="str">
            <v>RM - Others</v>
          </cell>
          <cell r="F645">
            <v>134392636</v>
          </cell>
          <cell r="G645">
            <v>10310916</v>
          </cell>
          <cell r="H645">
            <v>12903307</v>
          </cell>
          <cell r="I645">
            <v>86038833</v>
          </cell>
          <cell r="J645">
            <v>206223885</v>
          </cell>
          <cell r="K645">
            <v>153952500</v>
          </cell>
          <cell r="L645">
            <v>59545250</v>
          </cell>
          <cell r="M645">
            <v>98683000</v>
          </cell>
          <cell r="N645">
            <v>-35290000</v>
          </cell>
          <cell r="O645">
            <v>13377300</v>
          </cell>
          <cell r="P645">
            <v>83522450</v>
          </cell>
          <cell r="Q645">
            <v>0</v>
          </cell>
        </row>
        <row r="646">
          <cell r="C646">
            <v>74449</v>
          </cell>
          <cell r="D646" t="str">
            <v>Fee of Maintenance (Sbjct to WHT)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</row>
        <row r="648">
          <cell r="C648">
            <v>74450</v>
          </cell>
          <cell r="D648" t="str">
            <v>Rent Expenses</v>
          </cell>
          <cell r="F648">
            <v>2212480754</v>
          </cell>
          <cell r="G648">
            <v>2205692308</v>
          </cell>
          <cell r="H648">
            <v>3640579413</v>
          </cell>
          <cell r="I648">
            <v>2809743387</v>
          </cell>
          <cell r="J648">
            <v>9230674389</v>
          </cell>
          <cell r="K648">
            <v>3389748628</v>
          </cell>
          <cell r="L648">
            <v>-3968559829</v>
          </cell>
          <cell r="M648">
            <v>2834528794</v>
          </cell>
          <cell r="N648">
            <v>2719439626</v>
          </cell>
          <cell r="O648">
            <v>2918123182</v>
          </cell>
          <cell r="P648">
            <v>2806261083</v>
          </cell>
          <cell r="Q648">
            <v>0</v>
          </cell>
        </row>
        <row r="649">
          <cell r="C649">
            <v>74451</v>
          </cell>
          <cell r="D649" t="str">
            <v>Space and Office rental</v>
          </cell>
          <cell r="F649">
            <v>1755141095</v>
          </cell>
          <cell r="G649">
            <v>1745159845</v>
          </cell>
          <cell r="H649">
            <v>3241654825</v>
          </cell>
          <cell r="I649">
            <v>2338775930</v>
          </cell>
          <cell r="J649">
            <v>8757425867</v>
          </cell>
          <cell r="K649">
            <v>3045592403</v>
          </cell>
          <cell r="L649">
            <v>-4616888432</v>
          </cell>
          <cell r="M649">
            <v>2418607877</v>
          </cell>
          <cell r="N649">
            <v>2280370205</v>
          </cell>
          <cell r="O649">
            <v>2508644194</v>
          </cell>
          <cell r="P649">
            <v>2196359243</v>
          </cell>
          <cell r="Q649">
            <v>0</v>
          </cell>
        </row>
        <row r="650">
          <cell r="C650">
            <v>74452</v>
          </cell>
          <cell r="D650" t="str">
            <v>Office and IT Equipment (PC, Laptop, Server)</v>
          </cell>
          <cell r="F650">
            <v>1050000</v>
          </cell>
          <cell r="G650">
            <v>1000000</v>
          </cell>
          <cell r="H650">
            <v>1856359</v>
          </cell>
          <cell r="I650">
            <v>650000</v>
          </cell>
          <cell r="J650">
            <v>1317579</v>
          </cell>
          <cell r="K650">
            <v>600000</v>
          </cell>
          <cell r="L650">
            <v>0</v>
          </cell>
          <cell r="M650">
            <v>285000</v>
          </cell>
          <cell r="N650">
            <v>0</v>
          </cell>
          <cell r="O650">
            <v>-1500000</v>
          </cell>
          <cell r="P650">
            <v>0</v>
          </cell>
          <cell r="Q650">
            <v>0</v>
          </cell>
        </row>
        <row r="651">
          <cell r="C651">
            <v>74453</v>
          </cell>
          <cell r="D651" t="str">
            <v>Vehicles Rental Expense</v>
          </cell>
          <cell r="F651">
            <v>342279462</v>
          </cell>
          <cell r="G651">
            <v>357300000</v>
          </cell>
          <cell r="H651">
            <v>267605131</v>
          </cell>
          <cell r="I651">
            <v>348717217</v>
          </cell>
          <cell r="J651">
            <v>332471470</v>
          </cell>
          <cell r="K651">
            <v>215595454</v>
          </cell>
          <cell r="L651">
            <v>421562222</v>
          </cell>
          <cell r="M651">
            <v>296360441</v>
          </cell>
          <cell r="N651">
            <v>342273049</v>
          </cell>
          <cell r="O651">
            <v>326895454</v>
          </cell>
          <cell r="P651">
            <v>532713363</v>
          </cell>
          <cell r="Q651">
            <v>0</v>
          </cell>
        </row>
        <row r="652">
          <cell r="C652">
            <v>74454</v>
          </cell>
          <cell r="D652" t="str">
            <v>Accomodation Expense</v>
          </cell>
          <cell r="F652">
            <v>750000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</row>
        <row r="653">
          <cell r="C653">
            <v>74455</v>
          </cell>
          <cell r="D653" t="str">
            <v>Photocopy Machine</v>
          </cell>
          <cell r="F653">
            <v>65830088</v>
          </cell>
          <cell r="G653">
            <v>55402354</v>
          </cell>
          <cell r="H653">
            <v>65284239</v>
          </cell>
          <cell r="I653">
            <v>64921381</v>
          </cell>
          <cell r="J653">
            <v>67580614</v>
          </cell>
          <cell r="K653">
            <v>56902363</v>
          </cell>
          <cell r="L653">
            <v>57607071</v>
          </cell>
          <cell r="M653">
            <v>60717068</v>
          </cell>
          <cell r="N653">
            <v>73459562</v>
          </cell>
          <cell r="O653">
            <v>52274073</v>
          </cell>
          <cell r="P653">
            <v>70105451</v>
          </cell>
          <cell r="Q653">
            <v>0</v>
          </cell>
        </row>
        <row r="654">
          <cell r="C654">
            <v>74456</v>
          </cell>
          <cell r="D654" t="str">
            <v>Dispenser Machine</v>
          </cell>
          <cell r="F654">
            <v>3916359</v>
          </cell>
          <cell r="G654">
            <v>3316359</v>
          </cell>
          <cell r="H654">
            <v>3916359</v>
          </cell>
          <cell r="I654">
            <v>3916359</v>
          </cell>
          <cell r="J654">
            <v>2116359</v>
          </cell>
          <cell r="K654">
            <v>3295908</v>
          </cell>
          <cell r="L654">
            <v>3936810</v>
          </cell>
          <cell r="M654">
            <v>3295908</v>
          </cell>
          <cell r="N654">
            <v>3336810</v>
          </cell>
          <cell r="O654">
            <v>3266359</v>
          </cell>
          <cell r="P654">
            <v>2916359</v>
          </cell>
          <cell r="Q654">
            <v>0</v>
          </cell>
        </row>
        <row r="655">
          <cell r="C655">
            <v>74499</v>
          </cell>
          <cell r="D655" t="str">
            <v>Other Rent Expenses</v>
          </cell>
          <cell r="F655">
            <v>43513750</v>
          </cell>
          <cell r="G655">
            <v>43513750</v>
          </cell>
          <cell r="H655">
            <v>60262500</v>
          </cell>
          <cell r="I655">
            <v>52762500</v>
          </cell>
          <cell r="J655">
            <v>69762500</v>
          </cell>
          <cell r="K655">
            <v>67762500</v>
          </cell>
          <cell r="L655">
            <v>165222500</v>
          </cell>
          <cell r="M655">
            <v>55262500</v>
          </cell>
          <cell r="N655">
            <v>20000000</v>
          </cell>
          <cell r="O655">
            <v>28543102</v>
          </cell>
          <cell r="P655">
            <v>4166667</v>
          </cell>
          <cell r="Q655">
            <v>0</v>
          </cell>
        </row>
        <row r="657">
          <cell r="C657">
            <v>74500</v>
          </cell>
          <cell r="D657" t="str">
            <v>Insurance Expenses</v>
          </cell>
          <cell r="F657">
            <v>208104008</v>
          </cell>
          <cell r="G657">
            <v>265540187</v>
          </cell>
          <cell r="H657">
            <v>223160659</v>
          </cell>
          <cell r="I657">
            <v>229719939</v>
          </cell>
          <cell r="J657">
            <v>351166678</v>
          </cell>
          <cell r="K657">
            <v>259053237</v>
          </cell>
          <cell r="L657">
            <v>300127398</v>
          </cell>
          <cell r="M657">
            <v>277302810</v>
          </cell>
          <cell r="N657">
            <v>288411437</v>
          </cell>
          <cell r="O657">
            <v>155956449</v>
          </cell>
          <cell r="P657">
            <v>255358591</v>
          </cell>
          <cell r="Q657">
            <v>0</v>
          </cell>
        </row>
        <row r="658">
          <cell r="C658">
            <v>74501</v>
          </cell>
          <cell r="D658" t="str">
            <v>GH Liabilities Insurance</v>
          </cell>
          <cell r="F658">
            <v>71246323</v>
          </cell>
          <cell r="G658">
            <v>71246323</v>
          </cell>
          <cell r="H658">
            <v>71246324</v>
          </cell>
          <cell r="I658">
            <v>71246322</v>
          </cell>
          <cell r="J658">
            <v>189514546</v>
          </cell>
          <cell r="K658">
            <v>115621040</v>
          </cell>
          <cell r="L658">
            <v>115621039</v>
          </cell>
          <cell r="M658">
            <v>115621039</v>
          </cell>
          <cell r="N658">
            <v>115621040</v>
          </cell>
          <cell r="O658">
            <v>28156156</v>
          </cell>
          <cell r="P658">
            <v>115621039</v>
          </cell>
          <cell r="Q658">
            <v>0</v>
          </cell>
        </row>
        <row r="659">
          <cell r="C659">
            <v>74502</v>
          </cell>
          <cell r="D659" t="str">
            <v>Cargo Liabilities Insurance</v>
          </cell>
          <cell r="F659">
            <v>2385396</v>
          </cell>
          <cell r="G659">
            <v>2385396</v>
          </cell>
          <cell r="H659">
            <v>2385396</v>
          </cell>
          <cell r="I659">
            <v>0</v>
          </cell>
          <cell r="J659">
            <v>4771792</v>
          </cell>
          <cell r="K659">
            <v>2385896</v>
          </cell>
          <cell r="L659">
            <v>2385896</v>
          </cell>
          <cell r="M659">
            <v>2385896</v>
          </cell>
          <cell r="N659">
            <v>2385896</v>
          </cell>
          <cell r="O659">
            <v>-10025095</v>
          </cell>
          <cell r="P659">
            <v>2385896</v>
          </cell>
          <cell r="Q659">
            <v>0</v>
          </cell>
        </row>
        <row r="660">
          <cell r="C660">
            <v>74503</v>
          </cell>
          <cell r="D660" t="str">
            <v>GSE Insurance</v>
          </cell>
          <cell r="F660">
            <v>131730044</v>
          </cell>
          <cell r="G660">
            <v>179423550</v>
          </cell>
          <cell r="H660">
            <v>143289708</v>
          </cell>
          <cell r="I660">
            <v>143378827</v>
          </cell>
          <cell r="J660">
            <v>143378828</v>
          </cell>
          <cell r="K660">
            <v>130282325</v>
          </cell>
          <cell r="L660">
            <v>171356487</v>
          </cell>
          <cell r="M660">
            <v>145733459</v>
          </cell>
          <cell r="N660">
            <v>162428345</v>
          </cell>
          <cell r="O660">
            <v>132680873</v>
          </cell>
          <cell r="P660">
            <v>126585490</v>
          </cell>
          <cell r="Q660">
            <v>0</v>
          </cell>
        </row>
        <row r="661">
          <cell r="C661">
            <v>74504</v>
          </cell>
          <cell r="D661" t="str">
            <v>Building Insurance</v>
          </cell>
          <cell r="F661">
            <v>0</v>
          </cell>
          <cell r="G661">
            <v>0</v>
          </cell>
          <cell r="H661">
            <v>0</v>
          </cell>
          <cell r="I661">
            <v>3837064</v>
          </cell>
          <cell r="J661">
            <v>959266</v>
          </cell>
          <cell r="K661">
            <v>959266</v>
          </cell>
          <cell r="L661">
            <v>959266</v>
          </cell>
          <cell r="M661">
            <v>959266</v>
          </cell>
          <cell r="N661">
            <v>959266</v>
          </cell>
          <cell r="O661">
            <v>959266</v>
          </cell>
          <cell r="P661">
            <v>959266</v>
          </cell>
          <cell r="Q661">
            <v>0</v>
          </cell>
        </row>
        <row r="662">
          <cell r="C662">
            <v>74505</v>
          </cell>
          <cell r="D662" t="str">
            <v>Vehicles Insurance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</row>
        <row r="663">
          <cell r="C663">
            <v>74506</v>
          </cell>
          <cell r="D663" t="str">
            <v>Radio Communication Insurance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</row>
        <row r="664">
          <cell r="C664">
            <v>74549</v>
          </cell>
          <cell r="D664" t="str">
            <v>Other Insurance Expense</v>
          </cell>
          <cell r="F664">
            <v>2742245</v>
          </cell>
          <cell r="G664">
            <v>12484918</v>
          </cell>
          <cell r="H664">
            <v>6239231</v>
          </cell>
          <cell r="I664">
            <v>11257726</v>
          </cell>
          <cell r="J664">
            <v>12542246</v>
          </cell>
          <cell r="K664">
            <v>9804710</v>
          </cell>
          <cell r="L664">
            <v>9804710</v>
          </cell>
          <cell r="M664">
            <v>12603150</v>
          </cell>
          <cell r="N664">
            <v>7016890</v>
          </cell>
          <cell r="O664">
            <v>4185249</v>
          </cell>
          <cell r="P664">
            <v>9806900</v>
          </cell>
          <cell r="Q664">
            <v>0</v>
          </cell>
        </row>
        <row r="666">
          <cell r="C666">
            <v>74550</v>
          </cell>
          <cell r="D666" t="str">
            <v>Professional fee</v>
          </cell>
          <cell r="F666">
            <v>471311803</v>
          </cell>
          <cell r="G666">
            <v>246506700</v>
          </cell>
          <cell r="H666">
            <v>296206200</v>
          </cell>
          <cell r="I666">
            <v>362856700</v>
          </cell>
          <cell r="J666">
            <v>278756700</v>
          </cell>
          <cell r="K666">
            <v>268356700</v>
          </cell>
          <cell r="L666">
            <v>289708700</v>
          </cell>
          <cell r="M666">
            <v>348805700</v>
          </cell>
          <cell r="N666">
            <v>839851850</v>
          </cell>
          <cell r="O666">
            <v>-371006461</v>
          </cell>
          <cell r="P666">
            <v>280656300</v>
          </cell>
          <cell r="Q666">
            <v>0</v>
          </cell>
        </row>
        <row r="667">
          <cell r="C667">
            <v>74551</v>
          </cell>
          <cell r="D667" t="str">
            <v>Audit fees</v>
          </cell>
          <cell r="F667">
            <v>48700000</v>
          </cell>
          <cell r="G667">
            <v>-28950000</v>
          </cell>
          <cell r="H667">
            <v>43949500</v>
          </cell>
          <cell r="I667">
            <v>37500000</v>
          </cell>
          <cell r="J667">
            <v>37500000</v>
          </cell>
          <cell r="K667">
            <v>37500000</v>
          </cell>
          <cell r="L667">
            <v>37500000</v>
          </cell>
          <cell r="M667">
            <v>37500000</v>
          </cell>
          <cell r="N667">
            <v>37500000</v>
          </cell>
          <cell r="O667">
            <v>37500000</v>
          </cell>
          <cell r="P667">
            <v>65000000</v>
          </cell>
          <cell r="Q667">
            <v>0</v>
          </cell>
        </row>
        <row r="668">
          <cell r="C668">
            <v>74552</v>
          </cell>
          <cell r="D668" t="str">
            <v>Tax Consultants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</row>
        <row r="669">
          <cell r="C669">
            <v>74553</v>
          </cell>
          <cell r="D669" t="str">
            <v>Actuarial Services</v>
          </cell>
          <cell r="F669">
            <v>1666700</v>
          </cell>
          <cell r="G669">
            <v>1666700</v>
          </cell>
          <cell r="H669">
            <v>1666700</v>
          </cell>
          <cell r="I669">
            <v>1666700</v>
          </cell>
          <cell r="J669">
            <v>1666700</v>
          </cell>
          <cell r="K669">
            <v>1666700</v>
          </cell>
          <cell r="L669">
            <v>1666700</v>
          </cell>
          <cell r="M669">
            <v>6166700</v>
          </cell>
          <cell r="N669">
            <v>1666700</v>
          </cell>
          <cell r="O669">
            <v>1666700</v>
          </cell>
          <cell r="P669">
            <v>2866300</v>
          </cell>
          <cell r="Q669">
            <v>0</v>
          </cell>
        </row>
        <row r="670">
          <cell r="C670">
            <v>74554</v>
          </cell>
          <cell r="D670" t="str">
            <v>Legal Consultants</v>
          </cell>
          <cell r="F670">
            <v>207155103</v>
          </cell>
          <cell r="G670">
            <v>60000000</v>
          </cell>
          <cell r="H670">
            <v>40800000</v>
          </cell>
          <cell r="I670">
            <v>88900000</v>
          </cell>
          <cell r="J670">
            <v>40800000</v>
          </cell>
          <cell r="K670">
            <v>30400000</v>
          </cell>
          <cell r="L670">
            <v>15000000</v>
          </cell>
          <cell r="M670">
            <v>20400000</v>
          </cell>
          <cell r="N670">
            <v>32900000</v>
          </cell>
          <cell r="O670">
            <v>49915239</v>
          </cell>
          <cell r="P670">
            <v>0</v>
          </cell>
          <cell r="Q670">
            <v>0</v>
          </cell>
        </row>
        <row r="671">
          <cell r="C671">
            <v>74555</v>
          </cell>
          <cell r="D671" t="str">
            <v>Management Fees</v>
          </cell>
          <cell r="F671">
            <v>171290000</v>
          </cell>
          <cell r="G671">
            <v>171290000</v>
          </cell>
          <cell r="H671">
            <v>171290000</v>
          </cell>
          <cell r="I671">
            <v>171290000</v>
          </cell>
          <cell r="J671">
            <v>171290000</v>
          </cell>
          <cell r="K671">
            <v>171290000</v>
          </cell>
          <cell r="L671">
            <v>171290000</v>
          </cell>
          <cell r="M671">
            <v>253889000</v>
          </cell>
          <cell r="N671">
            <v>171290000</v>
          </cell>
          <cell r="O671">
            <v>191290000</v>
          </cell>
          <cell r="P671">
            <v>151290000</v>
          </cell>
          <cell r="Q671">
            <v>0</v>
          </cell>
        </row>
        <row r="672">
          <cell r="C672">
            <v>74556</v>
          </cell>
          <cell r="D672" t="str">
            <v>Monthly Doctor's Fees</v>
          </cell>
          <cell r="F672">
            <v>27500000</v>
          </cell>
          <cell r="G672">
            <v>27500000</v>
          </cell>
          <cell r="H672">
            <v>27500000</v>
          </cell>
          <cell r="I672">
            <v>27500000</v>
          </cell>
          <cell r="J672">
            <v>27500000</v>
          </cell>
          <cell r="K672">
            <v>27500000</v>
          </cell>
          <cell r="L672">
            <v>27500000</v>
          </cell>
          <cell r="M672">
            <v>27500000</v>
          </cell>
          <cell r="N672">
            <v>27500000</v>
          </cell>
          <cell r="O672">
            <v>27500000</v>
          </cell>
          <cell r="P672">
            <v>27500000</v>
          </cell>
          <cell r="Q672">
            <v>0</v>
          </cell>
        </row>
        <row r="673">
          <cell r="C673">
            <v>74599</v>
          </cell>
          <cell r="D673" t="str">
            <v>Other professional Services</v>
          </cell>
          <cell r="F673">
            <v>15000000</v>
          </cell>
          <cell r="G673">
            <v>15000000</v>
          </cell>
          <cell r="H673">
            <v>11000000</v>
          </cell>
          <cell r="I673">
            <v>36000000</v>
          </cell>
          <cell r="J673">
            <v>0</v>
          </cell>
          <cell r="K673">
            <v>0</v>
          </cell>
          <cell r="L673">
            <v>36752000</v>
          </cell>
          <cell r="M673">
            <v>3350000</v>
          </cell>
          <cell r="N673">
            <v>568995150</v>
          </cell>
          <cell r="O673">
            <v>-678878400</v>
          </cell>
          <cell r="P673">
            <v>34000000</v>
          </cell>
          <cell r="Q673">
            <v>0</v>
          </cell>
        </row>
        <row r="675">
          <cell r="C675">
            <v>74600</v>
          </cell>
          <cell r="D675" t="str">
            <v>Permits and Licenses</v>
          </cell>
          <cell r="F675">
            <v>390518506</v>
          </cell>
          <cell r="G675">
            <v>470511595</v>
          </cell>
          <cell r="H675">
            <v>429039757</v>
          </cell>
          <cell r="I675">
            <v>853731904</v>
          </cell>
          <cell r="J675">
            <v>587944697</v>
          </cell>
          <cell r="K675">
            <v>413716026</v>
          </cell>
          <cell r="L675">
            <v>465129293</v>
          </cell>
          <cell r="M675">
            <v>1094179483</v>
          </cell>
          <cell r="N675">
            <v>841336449</v>
          </cell>
          <cell r="O675">
            <v>1088725056</v>
          </cell>
          <cell r="P675">
            <v>880248137</v>
          </cell>
          <cell r="Q675">
            <v>0</v>
          </cell>
        </row>
        <row r="676">
          <cell r="C676">
            <v>74601</v>
          </cell>
          <cell r="D676" t="str">
            <v>Software Licences</v>
          </cell>
          <cell r="F676">
            <v>176963835</v>
          </cell>
          <cell r="G676">
            <v>325610335</v>
          </cell>
          <cell r="H676">
            <v>239828836</v>
          </cell>
          <cell r="I676">
            <v>521962613</v>
          </cell>
          <cell r="J676">
            <v>407922531</v>
          </cell>
          <cell r="K676">
            <v>323689859</v>
          </cell>
          <cell r="L676">
            <v>189986535</v>
          </cell>
          <cell r="M676">
            <v>933318063</v>
          </cell>
          <cell r="N676">
            <v>510821785</v>
          </cell>
          <cell r="O676">
            <v>238538198</v>
          </cell>
          <cell r="P676">
            <v>611458349</v>
          </cell>
          <cell r="Q676">
            <v>0</v>
          </cell>
        </row>
        <row r="677">
          <cell r="C677">
            <v>74602</v>
          </cell>
          <cell r="D677" t="str">
            <v>Operator Licences</v>
          </cell>
          <cell r="F677">
            <v>54756804</v>
          </cell>
          <cell r="G677">
            <v>24248093</v>
          </cell>
          <cell r="H677">
            <v>96226754</v>
          </cell>
          <cell r="I677">
            <v>77244124</v>
          </cell>
          <cell r="J677">
            <v>205249299</v>
          </cell>
          <cell r="K677">
            <v>49558000</v>
          </cell>
          <cell r="L677">
            <v>45199457</v>
          </cell>
          <cell r="M677">
            <v>68252453</v>
          </cell>
          <cell r="N677">
            <v>207485741</v>
          </cell>
          <cell r="O677">
            <v>101712577</v>
          </cell>
          <cell r="P677">
            <v>153189392</v>
          </cell>
          <cell r="Q677">
            <v>0</v>
          </cell>
        </row>
        <row r="678">
          <cell r="C678">
            <v>74603</v>
          </cell>
          <cell r="D678" t="str">
            <v>Vehicle registration</v>
          </cell>
          <cell r="F678">
            <v>7146300</v>
          </cell>
          <cell r="G678">
            <v>13958000</v>
          </cell>
          <cell r="H678">
            <v>0</v>
          </cell>
          <cell r="I678">
            <v>0</v>
          </cell>
          <cell r="J678">
            <v>4482700</v>
          </cell>
          <cell r="K678">
            <v>0</v>
          </cell>
          <cell r="L678">
            <v>724720</v>
          </cell>
          <cell r="M678">
            <v>0</v>
          </cell>
          <cell r="N678">
            <v>1270900</v>
          </cell>
          <cell r="O678">
            <v>0</v>
          </cell>
          <cell r="P678">
            <v>0</v>
          </cell>
          <cell r="Q678">
            <v>0</v>
          </cell>
        </row>
        <row r="679">
          <cell r="C679">
            <v>74604</v>
          </cell>
          <cell r="D679" t="str">
            <v>GSE Parking Permit</v>
          </cell>
          <cell r="F679">
            <v>0</v>
          </cell>
          <cell r="G679">
            <v>7481250</v>
          </cell>
          <cell r="H679">
            <v>58399000</v>
          </cell>
          <cell r="I679">
            <v>15510000</v>
          </cell>
          <cell r="J679">
            <v>3970000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23520000</v>
          </cell>
          <cell r="P679">
            <v>8797000</v>
          </cell>
          <cell r="Q679">
            <v>0</v>
          </cell>
        </row>
        <row r="680">
          <cell r="C680">
            <v>74605</v>
          </cell>
          <cell r="D680" t="str">
            <v>Non-GSE Parking Permits</v>
          </cell>
          <cell r="F680">
            <v>53132167</v>
          </cell>
          <cell r="G680">
            <v>77502917</v>
          </cell>
          <cell r="H680">
            <v>30104167</v>
          </cell>
          <cell r="I680">
            <v>157404167</v>
          </cell>
          <cell r="J680">
            <v>20504167</v>
          </cell>
          <cell r="K680">
            <v>20854167</v>
          </cell>
          <cell r="L680">
            <v>49679167</v>
          </cell>
          <cell r="M680">
            <v>28104167</v>
          </cell>
          <cell r="N680">
            <v>20404167</v>
          </cell>
          <cell r="O680">
            <v>20404167</v>
          </cell>
          <cell r="P680">
            <v>42614167</v>
          </cell>
          <cell r="Q680">
            <v>0</v>
          </cell>
        </row>
        <row r="681">
          <cell r="C681">
            <v>74606</v>
          </cell>
          <cell r="D681" t="str">
            <v>Communication License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</row>
        <row r="682">
          <cell r="C682">
            <v>74607</v>
          </cell>
          <cell r="D682" t="str">
            <v>Membership</v>
          </cell>
          <cell r="F682">
            <v>89669400</v>
          </cell>
          <cell r="G682">
            <v>9011000</v>
          </cell>
          <cell r="H682">
            <v>4481000</v>
          </cell>
          <cell r="I682">
            <v>3761000</v>
          </cell>
          <cell r="J682">
            <v>6516000</v>
          </cell>
          <cell r="K682">
            <v>17864000</v>
          </cell>
          <cell r="L682">
            <v>2287500</v>
          </cell>
          <cell r="M682">
            <v>17036000</v>
          </cell>
          <cell r="N682">
            <v>48036000</v>
          </cell>
          <cell r="O682">
            <v>2036000</v>
          </cell>
          <cell r="P682">
            <v>2236000</v>
          </cell>
          <cell r="Q682">
            <v>0</v>
          </cell>
        </row>
        <row r="683">
          <cell r="C683">
            <v>74608</v>
          </cell>
          <cell r="D683" t="str">
            <v>Pajak Bumi dan Bangunan (PBB)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156791914</v>
          </cell>
          <cell r="M683">
            <v>0</v>
          </cell>
          <cell r="N683">
            <v>4503215</v>
          </cell>
          <cell r="O683">
            <v>0</v>
          </cell>
          <cell r="P683">
            <v>3321598</v>
          </cell>
          <cell r="Q683">
            <v>0</v>
          </cell>
        </row>
        <row r="684">
          <cell r="C684">
            <v>74609</v>
          </cell>
          <cell r="D684" t="str">
            <v>Company Operating Licence</v>
          </cell>
          <cell r="F684">
            <v>0</v>
          </cell>
          <cell r="G684">
            <v>5000000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9460000</v>
          </cell>
          <cell r="M684">
            <v>25500000</v>
          </cell>
          <cell r="N684">
            <v>2000000</v>
          </cell>
          <cell r="O684">
            <v>678878400</v>
          </cell>
          <cell r="P684">
            <v>0</v>
          </cell>
          <cell r="Q684">
            <v>0</v>
          </cell>
        </row>
        <row r="685">
          <cell r="C685">
            <v>74649</v>
          </cell>
          <cell r="D685" t="str">
            <v>Other Permit and Protection</v>
          </cell>
          <cell r="F685">
            <v>8850000</v>
          </cell>
          <cell r="G685">
            <v>7700000</v>
          </cell>
          <cell r="H685">
            <v>0</v>
          </cell>
          <cell r="I685">
            <v>77850000</v>
          </cell>
          <cell r="J685">
            <v>-60700000</v>
          </cell>
          <cell r="K685">
            <v>1750000</v>
          </cell>
          <cell r="L685">
            <v>11000000</v>
          </cell>
          <cell r="M685">
            <v>21968800</v>
          </cell>
          <cell r="N685">
            <v>46814641</v>
          </cell>
          <cell r="O685">
            <v>23635714</v>
          </cell>
          <cell r="P685">
            <v>58631631</v>
          </cell>
          <cell r="Q685">
            <v>0</v>
          </cell>
        </row>
        <row r="687">
          <cell r="C687">
            <v>74750</v>
          </cell>
          <cell r="D687" t="str">
            <v>Amortization Expenses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</row>
        <row r="688">
          <cell r="C688">
            <v>74751</v>
          </cell>
          <cell r="D688" t="str">
            <v>Amortization Expense - Licence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</row>
        <row r="690">
          <cell r="C690">
            <v>74800</v>
          </cell>
          <cell r="D690" t="str">
            <v>Business Tools</v>
          </cell>
          <cell r="F690">
            <v>100461000</v>
          </cell>
          <cell r="G690">
            <v>95373400</v>
          </cell>
          <cell r="H690">
            <v>111609750</v>
          </cell>
          <cell r="I690">
            <v>142853108</v>
          </cell>
          <cell r="J690">
            <v>138675350</v>
          </cell>
          <cell r="K690">
            <v>83547160</v>
          </cell>
          <cell r="L690">
            <v>98267434</v>
          </cell>
          <cell r="M690">
            <v>101949678</v>
          </cell>
          <cell r="N690">
            <v>148781890</v>
          </cell>
          <cell r="O690">
            <v>89563430</v>
          </cell>
          <cell r="P690">
            <v>187650020</v>
          </cell>
          <cell r="Q690">
            <v>0</v>
          </cell>
        </row>
        <row r="691">
          <cell r="C691">
            <v>74801</v>
          </cell>
          <cell r="D691" t="str">
            <v>Business Tools (UCA)</v>
          </cell>
          <cell r="F691">
            <v>100461000</v>
          </cell>
          <cell r="G691">
            <v>95373400</v>
          </cell>
          <cell r="H691">
            <v>111609750</v>
          </cell>
          <cell r="I691">
            <v>142853108</v>
          </cell>
          <cell r="J691">
            <v>138675350</v>
          </cell>
          <cell r="K691">
            <v>83547160</v>
          </cell>
          <cell r="L691">
            <v>98267434</v>
          </cell>
          <cell r="M691">
            <v>101949678</v>
          </cell>
          <cell r="N691">
            <v>148781890</v>
          </cell>
          <cell r="O691">
            <v>89563430</v>
          </cell>
          <cell r="P691">
            <v>187650020</v>
          </cell>
          <cell r="Q691">
            <v>0</v>
          </cell>
        </row>
        <row r="693">
          <cell r="C693">
            <v>74900</v>
          </cell>
          <cell r="D693" t="str">
            <v>Other General Administration Exp</v>
          </cell>
          <cell r="F693">
            <v>1121250851</v>
          </cell>
          <cell r="G693">
            <v>1028254543</v>
          </cell>
          <cell r="H693">
            <v>-9016004</v>
          </cell>
          <cell r="I693">
            <v>1832425904</v>
          </cell>
          <cell r="J693">
            <v>405750469</v>
          </cell>
          <cell r="K693">
            <v>2148605077</v>
          </cell>
          <cell r="L693">
            <v>1503446402</v>
          </cell>
          <cell r="M693">
            <v>2231215188</v>
          </cell>
          <cell r="N693">
            <v>-8404724</v>
          </cell>
          <cell r="O693">
            <v>1691791806</v>
          </cell>
          <cell r="P693">
            <v>989841727</v>
          </cell>
          <cell r="Q693">
            <v>0</v>
          </cell>
        </row>
        <row r="694">
          <cell r="C694">
            <v>74901</v>
          </cell>
          <cell r="D694" t="str">
            <v>Consumption</v>
          </cell>
          <cell r="F694">
            <v>178136686</v>
          </cell>
          <cell r="G694">
            <v>37419778</v>
          </cell>
          <cell r="H694">
            <v>89161407</v>
          </cell>
          <cell r="I694">
            <v>154773624</v>
          </cell>
          <cell r="J694">
            <v>197477584</v>
          </cell>
          <cell r="K694">
            <v>349674485</v>
          </cell>
          <cell r="L694">
            <v>86054555</v>
          </cell>
          <cell r="M694">
            <v>275004133</v>
          </cell>
          <cell r="N694">
            <v>175705992</v>
          </cell>
          <cell r="O694">
            <v>119541199</v>
          </cell>
          <cell r="P694">
            <v>103512488</v>
          </cell>
          <cell r="Q694">
            <v>0</v>
          </cell>
        </row>
        <row r="695">
          <cell r="C695">
            <v>74902</v>
          </cell>
          <cell r="D695" t="str">
            <v>Uniform</v>
          </cell>
          <cell r="F695">
            <v>199481500</v>
          </cell>
          <cell r="G695">
            <v>200340500</v>
          </cell>
          <cell r="H695">
            <v>255455000</v>
          </cell>
          <cell r="I695">
            <v>212887500</v>
          </cell>
          <cell r="J695">
            <v>217956500</v>
          </cell>
          <cell r="K695">
            <v>200180501</v>
          </cell>
          <cell r="L695">
            <v>199481499</v>
          </cell>
          <cell r="M695">
            <v>229095500</v>
          </cell>
          <cell r="N695">
            <v>174889500</v>
          </cell>
          <cell r="O695">
            <v>199481500</v>
          </cell>
          <cell r="P695">
            <v>422684000</v>
          </cell>
          <cell r="Q695">
            <v>0</v>
          </cell>
        </row>
        <row r="696">
          <cell r="C696">
            <v>74903</v>
          </cell>
          <cell r="D696" t="str">
            <v>Research and Development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</row>
        <row r="697">
          <cell r="C697">
            <v>74904</v>
          </cell>
          <cell r="D697" t="str">
            <v>Safety Uniform</v>
          </cell>
          <cell r="F697">
            <v>132834500</v>
          </cell>
          <cell r="G697">
            <v>0</v>
          </cell>
          <cell r="H697">
            <v>19143500</v>
          </cell>
          <cell r="I697">
            <v>12899000</v>
          </cell>
          <cell r="J697">
            <v>27425000</v>
          </cell>
          <cell r="K697">
            <v>31638000</v>
          </cell>
          <cell r="L697">
            <v>121717135</v>
          </cell>
          <cell r="M697">
            <v>131310025</v>
          </cell>
          <cell r="N697">
            <v>21208900</v>
          </cell>
          <cell r="O697">
            <v>5146300</v>
          </cell>
          <cell r="P697">
            <v>104797500</v>
          </cell>
          <cell r="Q697">
            <v>0</v>
          </cell>
        </row>
        <row r="698">
          <cell r="C698">
            <v>74905</v>
          </cell>
          <cell r="D698" t="str">
            <v>Bad Debt Expenses</v>
          </cell>
          <cell r="F698">
            <v>180001</v>
          </cell>
          <cell r="G698">
            <v>401100874</v>
          </cell>
          <cell r="H698">
            <v>-869699900</v>
          </cell>
          <cell r="I698">
            <v>800467392</v>
          </cell>
          <cell r="J698">
            <v>-521913847</v>
          </cell>
          <cell r="K698">
            <v>1250343171</v>
          </cell>
          <cell r="L698">
            <v>149796238</v>
          </cell>
          <cell r="M698">
            <v>906363447</v>
          </cell>
          <cell r="N698">
            <v>-672828974</v>
          </cell>
          <cell r="O698">
            <v>950573500</v>
          </cell>
          <cell r="P698">
            <v>-212044559</v>
          </cell>
          <cell r="Q698">
            <v>0</v>
          </cell>
        </row>
        <row r="699">
          <cell r="C699">
            <v>74906</v>
          </cell>
          <cell r="D699" t="str">
            <v>Administration Fee (Sbjct to PPH Art. 23)</v>
          </cell>
          <cell r="F699">
            <v>63456990</v>
          </cell>
          <cell r="G699">
            <v>84102203</v>
          </cell>
          <cell r="H699">
            <v>96392340</v>
          </cell>
          <cell r="I699">
            <v>113782710</v>
          </cell>
          <cell r="J699">
            <v>97539675</v>
          </cell>
          <cell r="K699">
            <v>0</v>
          </cell>
          <cell r="L699">
            <v>200434306</v>
          </cell>
          <cell r="M699">
            <v>88889034</v>
          </cell>
          <cell r="N699">
            <v>110321310</v>
          </cell>
          <cell r="O699">
            <v>134993130</v>
          </cell>
          <cell r="P699">
            <v>67846230</v>
          </cell>
          <cell r="Q699">
            <v>0</v>
          </cell>
        </row>
        <row r="700">
          <cell r="C700">
            <v>74907</v>
          </cell>
          <cell r="D700" t="str">
            <v>Tax Penalty and Expenses</v>
          </cell>
          <cell r="F700">
            <v>23750066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100000</v>
          </cell>
          <cell r="Q700">
            <v>0</v>
          </cell>
        </row>
        <row r="701">
          <cell r="C701">
            <v>74908</v>
          </cell>
          <cell r="D701" t="str">
            <v>General Driver and Office Cleaning Staff - O/S</v>
          </cell>
          <cell r="F701">
            <v>209238248</v>
          </cell>
          <cell r="G701">
            <v>198778770</v>
          </cell>
          <cell r="H701">
            <v>165452223</v>
          </cell>
          <cell r="I701">
            <v>231208912</v>
          </cell>
          <cell r="J701">
            <v>286165141</v>
          </cell>
          <cell r="K701">
            <v>207118687</v>
          </cell>
          <cell r="L701">
            <v>203020298</v>
          </cell>
          <cell r="M701">
            <v>226689129</v>
          </cell>
          <cell r="N701">
            <v>271015014</v>
          </cell>
          <cell r="O701">
            <v>205042405</v>
          </cell>
          <cell r="P701">
            <v>249242387</v>
          </cell>
          <cell r="Q701">
            <v>0</v>
          </cell>
        </row>
        <row r="702">
          <cell r="C702">
            <v>74909</v>
          </cell>
          <cell r="D702" t="str">
            <v>Provision for Obsolete Inventory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</row>
        <row r="703">
          <cell r="C703">
            <v>74948</v>
          </cell>
          <cell r="D703" t="str">
            <v>Overhead Cost - Initiatives</v>
          </cell>
          <cell r="F703">
            <v>363838</v>
          </cell>
          <cell r="G703">
            <v>-363838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</row>
        <row r="704">
          <cell r="C704">
            <v>74949</v>
          </cell>
          <cell r="D704" t="str">
            <v>Other General Expense</v>
          </cell>
          <cell r="F704">
            <v>313809022</v>
          </cell>
          <cell r="G704">
            <v>106876256</v>
          </cell>
          <cell r="H704">
            <v>235079426</v>
          </cell>
          <cell r="I704">
            <v>306406766</v>
          </cell>
          <cell r="J704">
            <v>101100416</v>
          </cell>
          <cell r="K704">
            <v>109650233</v>
          </cell>
          <cell r="L704">
            <v>542942371</v>
          </cell>
          <cell r="M704">
            <v>373863920</v>
          </cell>
          <cell r="N704">
            <v>-88716466</v>
          </cell>
          <cell r="O704">
            <v>77013772</v>
          </cell>
          <cell r="P704">
            <v>253703681</v>
          </cell>
          <cell r="Q704">
            <v>0</v>
          </cell>
        </row>
        <row r="706">
          <cell r="C706">
            <v>74950</v>
          </cell>
          <cell r="D706" t="str">
            <v>Interdivision Charges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</row>
        <row r="707">
          <cell r="C707">
            <v>74951</v>
          </cell>
          <cell r="D707" t="str">
            <v>Interdivision Charges - Ramp Allocation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</row>
        <row r="708">
          <cell r="C708">
            <v>74953</v>
          </cell>
          <cell r="D708" t="str">
            <v>Interdivision Charges - Lounge to Oprt Adhoc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</row>
        <row r="710">
          <cell r="C710">
            <v>79999</v>
          </cell>
          <cell r="D710" t="str">
            <v>Income (Loss) From Operation</v>
          </cell>
          <cell r="F710">
            <v>35655583212</v>
          </cell>
          <cell r="G710">
            <v>21484614907</v>
          </cell>
          <cell r="H710">
            <v>28823882937</v>
          </cell>
          <cell r="I710">
            <v>25997181065</v>
          </cell>
          <cell r="J710">
            <v>36641270375</v>
          </cell>
          <cell r="K710">
            <v>23272489358</v>
          </cell>
          <cell r="L710">
            <v>41815442929</v>
          </cell>
          <cell r="M710">
            <v>54334517717</v>
          </cell>
          <cell r="N710">
            <v>42358229157</v>
          </cell>
          <cell r="O710">
            <v>54004541402</v>
          </cell>
          <cell r="P710">
            <v>41993256914</v>
          </cell>
          <cell r="Q710">
            <v>0</v>
          </cell>
        </row>
        <row r="712">
          <cell r="C712">
            <v>80000</v>
          </cell>
          <cell r="D712" t="str">
            <v>Non Operating Income/Expenses</v>
          </cell>
          <cell r="F712">
            <v>-794701920</v>
          </cell>
          <cell r="G712">
            <v>-284433499</v>
          </cell>
          <cell r="H712">
            <v>-2135184993</v>
          </cell>
          <cell r="I712">
            <v>-293359126</v>
          </cell>
          <cell r="J712">
            <v>-2859669217</v>
          </cell>
          <cell r="K712">
            <v>-430686781</v>
          </cell>
          <cell r="L712">
            <v>606160952</v>
          </cell>
          <cell r="M712">
            <v>-4514955473</v>
          </cell>
          <cell r="N712">
            <v>-285518388</v>
          </cell>
          <cell r="O712">
            <v>-1949657584</v>
          </cell>
          <cell r="P712">
            <v>-1157002750</v>
          </cell>
          <cell r="Q712">
            <v>0</v>
          </cell>
        </row>
        <row r="714">
          <cell r="C714">
            <v>81000</v>
          </cell>
          <cell r="D714" t="str">
            <v>Non-operating Revenue and Gain</v>
          </cell>
          <cell r="F714">
            <v>1780952150</v>
          </cell>
          <cell r="G714">
            <v>2249438477</v>
          </cell>
          <cell r="H714">
            <v>4478653077</v>
          </cell>
          <cell r="I714">
            <v>1984121401</v>
          </cell>
          <cell r="J714">
            <v>1315199704</v>
          </cell>
          <cell r="K714">
            <v>2487776930</v>
          </cell>
          <cell r="L714">
            <v>3449186039</v>
          </cell>
          <cell r="M714">
            <v>2380898402</v>
          </cell>
          <cell r="N714">
            <v>2747687396</v>
          </cell>
          <cell r="O714">
            <v>3291712818</v>
          </cell>
          <cell r="P714">
            <v>9934908887</v>
          </cell>
          <cell r="Q714">
            <v>0</v>
          </cell>
        </row>
        <row r="716">
          <cell r="C716">
            <v>81100</v>
          </cell>
          <cell r="D716" t="str">
            <v>Non-Operating Activities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</row>
        <row r="717">
          <cell r="C717">
            <v>81101</v>
          </cell>
          <cell r="D717" t="str">
            <v>Ticket Sales - Net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  <row r="719">
          <cell r="C719">
            <v>81200</v>
          </cell>
          <cell r="D719" t="str">
            <v>Bank Activities</v>
          </cell>
          <cell r="F719">
            <v>65392777</v>
          </cell>
          <cell r="G719">
            <v>101428523</v>
          </cell>
          <cell r="H719">
            <v>98622900</v>
          </cell>
          <cell r="I719">
            <v>89177687</v>
          </cell>
          <cell r="J719">
            <v>55763451</v>
          </cell>
          <cell r="K719">
            <v>46196720</v>
          </cell>
          <cell r="L719">
            <v>192845203</v>
          </cell>
          <cell r="M719">
            <v>64650453</v>
          </cell>
          <cell r="N719">
            <v>871564370</v>
          </cell>
          <cell r="O719">
            <v>69348353</v>
          </cell>
          <cell r="P719">
            <v>133330051</v>
          </cell>
          <cell r="Q719">
            <v>0</v>
          </cell>
        </row>
        <row r="720">
          <cell r="C720">
            <v>81201</v>
          </cell>
          <cell r="D720" t="str">
            <v>Interest Income - Bank Account</v>
          </cell>
          <cell r="F720">
            <v>59017495</v>
          </cell>
          <cell r="G720">
            <v>57314185</v>
          </cell>
          <cell r="H720">
            <v>62973768</v>
          </cell>
          <cell r="I720">
            <v>78412648</v>
          </cell>
          <cell r="J720">
            <v>37935077</v>
          </cell>
          <cell r="K720">
            <v>31334275</v>
          </cell>
          <cell r="L720">
            <v>192377034</v>
          </cell>
          <cell r="M720">
            <v>60666678</v>
          </cell>
          <cell r="N720">
            <v>839969484</v>
          </cell>
          <cell r="O720">
            <v>40981075</v>
          </cell>
          <cell r="P720">
            <v>61279578</v>
          </cell>
          <cell r="Q720">
            <v>0</v>
          </cell>
        </row>
        <row r="721">
          <cell r="C721">
            <v>81202</v>
          </cell>
          <cell r="D721" t="str">
            <v>Interest Income - Deposit</v>
          </cell>
          <cell r="F721">
            <v>6375282</v>
          </cell>
          <cell r="G721">
            <v>44114338</v>
          </cell>
          <cell r="H721">
            <v>35649132</v>
          </cell>
          <cell r="I721">
            <v>10765039</v>
          </cell>
          <cell r="J721">
            <v>17828374</v>
          </cell>
          <cell r="K721">
            <v>14862445</v>
          </cell>
          <cell r="L721">
            <v>468169</v>
          </cell>
          <cell r="M721">
            <v>3983775</v>
          </cell>
          <cell r="N721">
            <v>31594886</v>
          </cell>
          <cell r="O721">
            <v>28367278</v>
          </cell>
          <cell r="P721">
            <v>72050473</v>
          </cell>
          <cell r="Q721">
            <v>0</v>
          </cell>
        </row>
        <row r="723">
          <cell r="C723">
            <v>81300</v>
          </cell>
          <cell r="D723" t="str">
            <v>Forex Gain</v>
          </cell>
          <cell r="F723">
            <v>1473375845</v>
          </cell>
          <cell r="G723">
            <v>2063759795</v>
          </cell>
          <cell r="H723">
            <v>1654777664</v>
          </cell>
          <cell r="I723">
            <v>1997069353</v>
          </cell>
          <cell r="J723">
            <v>1183792301</v>
          </cell>
          <cell r="K723">
            <v>2239790975</v>
          </cell>
          <cell r="L723">
            <v>2763832509</v>
          </cell>
          <cell r="M723">
            <v>2234433448</v>
          </cell>
          <cell r="N723">
            <v>1869476739</v>
          </cell>
          <cell r="O723">
            <v>3036519772</v>
          </cell>
          <cell r="P723">
            <v>9526256000</v>
          </cell>
          <cell r="Q723">
            <v>0</v>
          </cell>
        </row>
        <row r="724">
          <cell r="C724">
            <v>81301</v>
          </cell>
          <cell r="D724" t="str">
            <v>Realized Foreign Exchange Gain</v>
          </cell>
          <cell r="F724">
            <v>462357521</v>
          </cell>
          <cell r="G724">
            <v>160191850</v>
          </cell>
          <cell r="H724">
            <v>355895425</v>
          </cell>
          <cell r="I724">
            <v>488225638</v>
          </cell>
          <cell r="J724">
            <v>391309364</v>
          </cell>
          <cell r="K724">
            <v>647252272</v>
          </cell>
          <cell r="L724">
            <v>653413878</v>
          </cell>
          <cell r="M724">
            <v>901950221</v>
          </cell>
          <cell r="N724">
            <v>490100601</v>
          </cell>
          <cell r="O724">
            <v>795140055</v>
          </cell>
          <cell r="P724">
            <v>3774724062</v>
          </cell>
          <cell r="Q724">
            <v>0</v>
          </cell>
        </row>
        <row r="725">
          <cell r="C725">
            <v>81302</v>
          </cell>
          <cell r="D725" t="str">
            <v>Unrealized Foreign Exchange Gain</v>
          </cell>
          <cell r="F725">
            <v>1011018324</v>
          </cell>
          <cell r="G725">
            <v>1903567945</v>
          </cell>
          <cell r="H725">
            <v>1298882239</v>
          </cell>
          <cell r="I725">
            <v>1508843715</v>
          </cell>
          <cell r="J725">
            <v>792482937</v>
          </cell>
          <cell r="K725">
            <v>1592538703</v>
          </cell>
          <cell r="L725">
            <v>2110418631</v>
          </cell>
          <cell r="M725">
            <v>1332483227</v>
          </cell>
          <cell r="N725">
            <v>1379376138</v>
          </cell>
          <cell r="O725">
            <v>2241379717</v>
          </cell>
          <cell r="P725">
            <v>5751531938</v>
          </cell>
          <cell r="Q725">
            <v>0</v>
          </cell>
        </row>
        <row r="726">
          <cell r="C726">
            <v>81351</v>
          </cell>
          <cell r="D726" t="str">
            <v>Gain on Derivative Transaction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</row>
        <row r="728">
          <cell r="C728">
            <v>81400</v>
          </cell>
          <cell r="D728" t="str">
            <v>Gain on Sales of Assets/Investment</v>
          </cell>
          <cell r="F728">
            <v>55882380</v>
          </cell>
          <cell r="G728">
            <v>191764997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79545455</v>
          </cell>
          <cell r="P728">
            <v>0</v>
          </cell>
          <cell r="Q728">
            <v>0</v>
          </cell>
        </row>
        <row r="729">
          <cell r="C729">
            <v>81401</v>
          </cell>
          <cell r="D729" t="str">
            <v>Gain on Sales/Disposal of Asset</v>
          </cell>
          <cell r="F729">
            <v>55882380</v>
          </cell>
          <cell r="G729">
            <v>191764997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79545455</v>
          </cell>
          <cell r="P729">
            <v>0</v>
          </cell>
          <cell r="Q729">
            <v>0</v>
          </cell>
        </row>
        <row r="730">
          <cell r="C730">
            <v>81402</v>
          </cell>
          <cell r="D730" t="str">
            <v>Gain on Sales/Disposal of Investment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</row>
        <row r="732">
          <cell r="C732">
            <v>81900</v>
          </cell>
          <cell r="D732" t="str">
            <v>Other Non-Operating Gain</v>
          </cell>
          <cell r="F732">
            <v>186301148</v>
          </cell>
          <cell r="G732">
            <v>-107514838</v>
          </cell>
          <cell r="H732">
            <v>2725252513</v>
          </cell>
          <cell r="I732">
            <v>-102125639</v>
          </cell>
          <cell r="J732">
            <v>75643952</v>
          </cell>
          <cell r="K732">
            <v>201789235</v>
          </cell>
          <cell r="L732">
            <v>492508327</v>
          </cell>
          <cell r="M732">
            <v>81814501</v>
          </cell>
          <cell r="N732">
            <v>6646287</v>
          </cell>
          <cell r="O732">
            <v>106299238</v>
          </cell>
          <cell r="P732">
            <v>275322836</v>
          </cell>
          <cell r="Q732">
            <v>0</v>
          </cell>
        </row>
        <row r="733">
          <cell r="C733">
            <v>81901</v>
          </cell>
          <cell r="D733" t="str">
            <v>Deprecation Adjusment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</row>
        <row r="734">
          <cell r="C734">
            <v>81999</v>
          </cell>
          <cell r="D734" t="str">
            <v>Other Non-Operating Gain</v>
          </cell>
          <cell r="F734">
            <v>186301148</v>
          </cell>
          <cell r="G734">
            <v>-107514838</v>
          </cell>
          <cell r="H734">
            <v>2725252513</v>
          </cell>
          <cell r="I734">
            <v>-102125639</v>
          </cell>
          <cell r="J734">
            <v>75643952</v>
          </cell>
          <cell r="K734">
            <v>201789235</v>
          </cell>
          <cell r="L734">
            <v>492508327</v>
          </cell>
          <cell r="M734">
            <v>81814501</v>
          </cell>
          <cell r="N734">
            <v>6646287</v>
          </cell>
          <cell r="O734">
            <v>106299238</v>
          </cell>
          <cell r="P734">
            <v>275322836</v>
          </cell>
          <cell r="Q734">
            <v>0</v>
          </cell>
        </row>
        <row r="736">
          <cell r="C736">
            <v>82000</v>
          </cell>
          <cell r="D736" t="str">
            <v>Non-operating Expenses and Losses</v>
          </cell>
          <cell r="F736">
            <v>-2575654070</v>
          </cell>
          <cell r="G736">
            <v>-2533871976</v>
          </cell>
          <cell r="H736">
            <v>-6613838070</v>
          </cell>
          <cell r="I736">
            <v>-2277480527</v>
          </cell>
          <cell r="J736">
            <v>-4174868921</v>
          </cell>
          <cell r="K736">
            <v>-2918463711</v>
          </cell>
          <cell r="L736">
            <v>-2843025087</v>
          </cell>
          <cell r="M736">
            <v>-6895853875</v>
          </cell>
          <cell r="N736">
            <v>-3033205784</v>
          </cell>
          <cell r="O736">
            <v>-5241370402</v>
          </cell>
          <cell r="P736">
            <v>-11091911637</v>
          </cell>
          <cell r="Q736">
            <v>0</v>
          </cell>
        </row>
        <row r="738">
          <cell r="C738">
            <v>82100</v>
          </cell>
          <cell r="D738" t="str">
            <v>Interest and Bank Charges</v>
          </cell>
          <cell r="F738">
            <v>-1420178483</v>
          </cell>
          <cell r="G738">
            <v>69206591</v>
          </cell>
          <cell r="H738">
            <v>-920215270</v>
          </cell>
          <cell r="I738">
            <v>-1234443648</v>
          </cell>
          <cell r="J738">
            <v>-1242016242</v>
          </cell>
          <cell r="K738">
            <v>-1189045242</v>
          </cell>
          <cell r="L738">
            <v>-1163738666</v>
          </cell>
          <cell r="M738">
            <v>-1129432290</v>
          </cell>
          <cell r="N738">
            <v>-1089870184</v>
          </cell>
          <cell r="O738">
            <v>-1211923732</v>
          </cell>
          <cell r="P738">
            <v>-1524179439</v>
          </cell>
          <cell r="Q738">
            <v>0</v>
          </cell>
        </row>
        <row r="739">
          <cell r="C739">
            <v>82101</v>
          </cell>
          <cell r="D739" t="str">
            <v>Interest Expense</v>
          </cell>
          <cell r="F739">
            <v>-692437833</v>
          </cell>
          <cell r="G739">
            <v>-817634402</v>
          </cell>
          <cell r="H739">
            <v>-588792897</v>
          </cell>
          <cell r="I739">
            <v>-833285012</v>
          </cell>
          <cell r="J739">
            <v>-744170609</v>
          </cell>
          <cell r="K739">
            <v>-741625157</v>
          </cell>
          <cell r="L739">
            <v>-698295765</v>
          </cell>
          <cell r="M739">
            <v>-840548715</v>
          </cell>
          <cell r="N739">
            <v>-667405251</v>
          </cell>
          <cell r="O739">
            <v>-645876050</v>
          </cell>
          <cell r="P739">
            <v>-767378278</v>
          </cell>
          <cell r="Q739">
            <v>0</v>
          </cell>
        </row>
        <row r="740">
          <cell r="C740">
            <v>82102</v>
          </cell>
          <cell r="D740" t="str">
            <v>Bank Charges</v>
          </cell>
          <cell r="F740">
            <v>-491339978</v>
          </cell>
          <cell r="G740">
            <v>1129190303</v>
          </cell>
          <cell r="H740">
            <v>-87032380</v>
          </cell>
          <cell r="I740">
            <v>-155080328</v>
          </cell>
          <cell r="J740">
            <v>-180239681</v>
          </cell>
          <cell r="K740">
            <v>-71957494</v>
          </cell>
          <cell r="L740">
            <v>-80351700</v>
          </cell>
          <cell r="M740">
            <v>-78263253</v>
          </cell>
          <cell r="N740">
            <v>-88502365</v>
          </cell>
          <cell r="O740">
            <v>-224243823</v>
          </cell>
          <cell r="P740">
            <v>-430118186</v>
          </cell>
          <cell r="Q740">
            <v>0</v>
          </cell>
        </row>
        <row r="741">
          <cell r="C741">
            <v>82103</v>
          </cell>
          <cell r="D741" t="str">
            <v>Interest Expense - Leasing</v>
          </cell>
          <cell r="F741">
            <v>-236400672</v>
          </cell>
          <cell r="G741">
            <v>-242349310</v>
          </cell>
          <cell r="H741">
            <v>-244389993</v>
          </cell>
          <cell r="I741">
            <v>-246078308</v>
          </cell>
          <cell r="J741">
            <v>-317605952</v>
          </cell>
          <cell r="K741">
            <v>-375462591</v>
          </cell>
          <cell r="L741">
            <v>-385091201</v>
          </cell>
          <cell r="M741">
            <v>-210620322</v>
          </cell>
          <cell r="N741">
            <v>-333962568</v>
          </cell>
          <cell r="O741">
            <v>-341803859</v>
          </cell>
          <cell r="P741">
            <v>-326682975</v>
          </cell>
          <cell r="Q741">
            <v>0</v>
          </cell>
        </row>
        <row r="743">
          <cell r="C743">
            <v>82200</v>
          </cell>
          <cell r="D743" t="str">
            <v>Forex Loss</v>
          </cell>
          <cell r="F743">
            <v>-1140564310</v>
          </cell>
          <cell r="G743">
            <v>-2515604828</v>
          </cell>
          <cell r="H743">
            <v>-957370788</v>
          </cell>
          <cell r="I743">
            <v>-2033735474</v>
          </cell>
          <cell r="J743">
            <v>-1209734014</v>
          </cell>
          <cell r="K743">
            <v>-1440379179</v>
          </cell>
          <cell r="L743">
            <v>-1619778191</v>
          </cell>
          <cell r="M743">
            <v>-5606392110</v>
          </cell>
          <cell r="N743">
            <v>-1933060427</v>
          </cell>
          <cell r="O743">
            <v>-3671342956</v>
          </cell>
          <cell r="P743">
            <v>-9566324674</v>
          </cell>
          <cell r="Q743">
            <v>0</v>
          </cell>
        </row>
        <row r="744">
          <cell r="C744">
            <v>82201</v>
          </cell>
          <cell r="D744" t="str">
            <v>Realized Foreign Exchange Loss</v>
          </cell>
          <cell r="F744">
            <v>-125064882</v>
          </cell>
          <cell r="G744">
            <v>-713708749</v>
          </cell>
          <cell r="H744">
            <v>-317434954</v>
          </cell>
          <cell r="I744">
            <v>-384607611</v>
          </cell>
          <cell r="J744">
            <v>-257312341</v>
          </cell>
          <cell r="K744">
            <v>-330408327</v>
          </cell>
          <cell r="L744">
            <v>-891471998</v>
          </cell>
          <cell r="M744">
            <v>-795822203</v>
          </cell>
          <cell r="N744">
            <v>-440917612</v>
          </cell>
          <cell r="O744">
            <v>-552357723</v>
          </cell>
          <cell r="P744">
            <v>-344730438</v>
          </cell>
          <cell r="Q744">
            <v>0</v>
          </cell>
        </row>
        <row r="745">
          <cell r="C745">
            <v>82202</v>
          </cell>
          <cell r="D745" t="str">
            <v>Unrealized Foreign Exchange Loss</v>
          </cell>
          <cell r="F745">
            <v>-1015499428</v>
          </cell>
          <cell r="G745">
            <v>-1801896079</v>
          </cell>
          <cell r="H745">
            <v>-639935834</v>
          </cell>
          <cell r="I745">
            <v>-1649127863</v>
          </cell>
          <cell r="J745">
            <v>-952421673</v>
          </cell>
          <cell r="K745">
            <v>-1109970852</v>
          </cell>
          <cell r="L745">
            <v>-728306193</v>
          </cell>
          <cell r="M745">
            <v>-4810569907</v>
          </cell>
          <cell r="N745">
            <v>-1492142815</v>
          </cell>
          <cell r="O745">
            <v>-3118985233</v>
          </cell>
          <cell r="P745">
            <v>-9221594236</v>
          </cell>
          <cell r="Q745">
            <v>0</v>
          </cell>
        </row>
        <row r="747">
          <cell r="C747">
            <v>82300</v>
          </cell>
          <cell r="D747" t="str">
            <v>Loss on Disposal of Assets/Investment</v>
          </cell>
          <cell r="F747">
            <v>0</v>
          </cell>
          <cell r="G747">
            <v>-5809895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-172104170</v>
          </cell>
          <cell r="P747">
            <v>-894454</v>
          </cell>
          <cell r="Q747">
            <v>0</v>
          </cell>
        </row>
        <row r="748">
          <cell r="C748">
            <v>82301</v>
          </cell>
          <cell r="D748" t="str">
            <v>Loss on Disposal/Disposal of Asset</v>
          </cell>
          <cell r="F748">
            <v>0</v>
          </cell>
          <cell r="G748">
            <v>-5809895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-172104170</v>
          </cell>
          <cell r="P748">
            <v>-894454</v>
          </cell>
          <cell r="Q748">
            <v>0</v>
          </cell>
        </row>
        <row r="749">
          <cell r="C749">
            <v>82302</v>
          </cell>
          <cell r="D749" t="str">
            <v>Loss on Disposal/Disposal of Investment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</row>
        <row r="751">
          <cell r="C751">
            <v>82900</v>
          </cell>
          <cell r="D751" t="str">
            <v>Other Non-Operating Loss</v>
          </cell>
          <cell r="F751">
            <v>-14911277</v>
          </cell>
          <cell r="G751">
            <v>-81663844</v>
          </cell>
          <cell r="H751">
            <v>-4736252012</v>
          </cell>
          <cell r="I751">
            <v>990698595</v>
          </cell>
          <cell r="J751">
            <v>-1723118665</v>
          </cell>
          <cell r="K751">
            <v>-289039290</v>
          </cell>
          <cell r="L751">
            <v>-59508230</v>
          </cell>
          <cell r="M751">
            <v>-160029475</v>
          </cell>
          <cell r="N751">
            <v>-10275173</v>
          </cell>
          <cell r="O751">
            <v>-185999544</v>
          </cell>
          <cell r="P751">
            <v>-513070</v>
          </cell>
          <cell r="Q751">
            <v>0</v>
          </cell>
        </row>
        <row r="752">
          <cell r="C752">
            <v>82901</v>
          </cell>
          <cell r="D752" t="str">
            <v>Late Payment Interest and Penalty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C753">
            <v>82902</v>
          </cell>
          <cell r="D753" t="str">
            <v>Variance Loss (Gain)</v>
          </cell>
          <cell r="F753">
            <v>0</v>
          </cell>
          <cell r="G753">
            <v>0</v>
          </cell>
          <cell r="H753">
            <v>0</v>
          </cell>
          <cell r="I753">
            <v>2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</row>
        <row r="754">
          <cell r="C754">
            <v>82903</v>
          </cell>
          <cell r="D754" t="str">
            <v>Rounding</v>
          </cell>
          <cell r="F754">
            <v>-343</v>
          </cell>
          <cell r="G754">
            <v>311</v>
          </cell>
          <cell r="H754">
            <v>6459</v>
          </cell>
          <cell r="I754">
            <v>-6391</v>
          </cell>
          <cell r="J754">
            <v>-238</v>
          </cell>
          <cell r="K754">
            <v>198</v>
          </cell>
          <cell r="L754">
            <v>198</v>
          </cell>
          <cell r="M754">
            <v>-203</v>
          </cell>
          <cell r="N754">
            <v>32</v>
          </cell>
          <cell r="O754">
            <v>-126</v>
          </cell>
          <cell r="P754">
            <v>104</v>
          </cell>
          <cell r="Q754">
            <v>0</v>
          </cell>
        </row>
        <row r="755">
          <cell r="C755">
            <v>82904</v>
          </cell>
          <cell r="D755" t="str">
            <v>Provision for VAT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</row>
        <row r="756">
          <cell r="C756">
            <v>82905</v>
          </cell>
          <cell r="D756" t="str">
            <v>SPO Cost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</row>
        <row r="757">
          <cell r="C757">
            <v>82999</v>
          </cell>
          <cell r="D757" t="str">
            <v>Other Non-operating Exp and Losses</v>
          </cell>
          <cell r="F757">
            <v>-14910934</v>
          </cell>
          <cell r="G757">
            <v>-81664155</v>
          </cell>
          <cell r="H757">
            <v>-4736258471</v>
          </cell>
          <cell r="I757">
            <v>990704984</v>
          </cell>
          <cell r="J757">
            <v>-1723118427</v>
          </cell>
          <cell r="K757">
            <v>-289039488</v>
          </cell>
          <cell r="L757">
            <v>-59508428</v>
          </cell>
          <cell r="M757">
            <v>-160029272</v>
          </cell>
          <cell r="N757">
            <v>-10275205</v>
          </cell>
          <cell r="O757">
            <v>-185999418</v>
          </cell>
          <cell r="P757">
            <v>-513174</v>
          </cell>
          <cell r="Q757">
            <v>0</v>
          </cell>
        </row>
        <row r="759">
          <cell r="C759">
            <v>85000</v>
          </cell>
          <cell r="D759" t="str">
            <v>Income (Loss) Before Tax</v>
          </cell>
          <cell r="F759">
            <v>34860881292</v>
          </cell>
          <cell r="G759">
            <v>21200181408</v>
          </cell>
          <cell r="H759">
            <v>26688697944</v>
          </cell>
          <cell r="I759">
            <v>25703821939</v>
          </cell>
          <cell r="J759">
            <v>33781601158</v>
          </cell>
          <cell r="K759">
            <v>22841802577</v>
          </cell>
          <cell r="L759">
            <v>42421603881</v>
          </cell>
          <cell r="M759">
            <v>49819562244</v>
          </cell>
          <cell r="N759">
            <v>42072710769</v>
          </cell>
          <cell r="O759">
            <v>52054883818</v>
          </cell>
          <cell r="P759">
            <v>40836254164</v>
          </cell>
          <cell r="Q759">
            <v>0</v>
          </cell>
        </row>
        <row r="761">
          <cell r="C761">
            <v>83000</v>
          </cell>
          <cell r="D761" t="str">
            <v>Taxation</v>
          </cell>
          <cell r="F761">
            <v>9063829135</v>
          </cell>
          <cell r="G761">
            <v>5512047166</v>
          </cell>
          <cell r="H761">
            <v>6939061465</v>
          </cell>
          <cell r="I761">
            <v>6682993704</v>
          </cell>
          <cell r="J761">
            <v>8783216301</v>
          </cell>
          <cell r="K761">
            <v>5938868670</v>
          </cell>
          <cell r="L761">
            <v>11029617009</v>
          </cell>
          <cell r="M761">
            <v>12953086183</v>
          </cell>
          <cell r="N761">
            <v>10938904800</v>
          </cell>
          <cell r="O761">
            <v>13534269793</v>
          </cell>
          <cell r="P761">
            <v>10617426082</v>
          </cell>
          <cell r="Q761">
            <v>0</v>
          </cell>
        </row>
        <row r="763">
          <cell r="C763">
            <v>83100</v>
          </cell>
          <cell r="D763" t="str">
            <v>Current Income Tax</v>
          </cell>
          <cell r="F763">
            <v>9063829135</v>
          </cell>
          <cell r="G763">
            <v>5512047166</v>
          </cell>
          <cell r="H763">
            <v>6939061465</v>
          </cell>
          <cell r="I763">
            <v>6682993704</v>
          </cell>
          <cell r="J763">
            <v>8783216301</v>
          </cell>
          <cell r="K763">
            <v>5938868670</v>
          </cell>
          <cell r="L763">
            <v>11029617009</v>
          </cell>
          <cell r="M763">
            <v>12953086183</v>
          </cell>
          <cell r="N763">
            <v>10938904800</v>
          </cell>
          <cell r="O763">
            <v>13534269793</v>
          </cell>
          <cell r="P763">
            <v>10617426082</v>
          </cell>
          <cell r="Q763">
            <v>0</v>
          </cell>
        </row>
        <row r="764">
          <cell r="C764">
            <v>83101</v>
          </cell>
          <cell r="D764" t="str">
            <v>Current Income Tax</v>
          </cell>
          <cell r="F764">
            <v>9063829135</v>
          </cell>
          <cell r="G764">
            <v>5512047166</v>
          </cell>
          <cell r="H764">
            <v>6939061465</v>
          </cell>
          <cell r="I764">
            <v>6682993704</v>
          </cell>
          <cell r="J764">
            <v>8783216301</v>
          </cell>
          <cell r="K764">
            <v>5938868670</v>
          </cell>
          <cell r="L764">
            <v>11029617009</v>
          </cell>
          <cell r="M764">
            <v>12953086183</v>
          </cell>
          <cell r="N764">
            <v>10938904800</v>
          </cell>
          <cell r="O764">
            <v>13534269793</v>
          </cell>
          <cell r="P764">
            <v>10617426082</v>
          </cell>
          <cell r="Q764">
            <v>0</v>
          </cell>
        </row>
        <row r="766">
          <cell r="C766">
            <v>83200</v>
          </cell>
          <cell r="D766" t="str">
            <v>Deferred Income Tax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</row>
        <row r="767">
          <cell r="C767">
            <v>83201</v>
          </cell>
          <cell r="D767" t="str">
            <v>Deferred Income Tax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</row>
        <row r="769">
          <cell r="C769">
            <v>84000</v>
          </cell>
          <cell r="D769" t="str">
            <v>Minority Interest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</row>
        <row r="770">
          <cell r="C770">
            <v>84001</v>
          </cell>
          <cell r="D770" t="str">
            <v>Minority interest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</row>
        <row r="772">
          <cell r="C772">
            <v>86000</v>
          </cell>
          <cell r="D772" t="str">
            <v>Net Income</v>
          </cell>
          <cell r="F772">
            <v>25797052157</v>
          </cell>
          <cell r="G772">
            <v>15688134242</v>
          </cell>
          <cell r="H772">
            <v>19749636479</v>
          </cell>
          <cell r="I772">
            <v>19020828235</v>
          </cell>
          <cell r="J772">
            <v>24998384857</v>
          </cell>
          <cell r="K772">
            <v>16902933907</v>
          </cell>
          <cell r="L772">
            <v>31391986872</v>
          </cell>
          <cell r="M772">
            <v>36866476061</v>
          </cell>
          <cell r="N772">
            <v>31133805969</v>
          </cell>
          <cell r="O772">
            <v>38520614025</v>
          </cell>
          <cell r="P772">
            <v>30218828082</v>
          </cell>
          <cell r="Q772">
            <v>0</v>
          </cell>
        </row>
      </sheetData>
      <sheetData sheetId="53">
        <row r="7">
          <cell r="M7" t="str">
            <v>Account</v>
          </cell>
        </row>
      </sheetData>
      <sheetData sheetId="54"/>
      <sheetData sheetId="55">
        <row r="3">
          <cell r="D3">
            <v>0</v>
          </cell>
        </row>
      </sheetData>
      <sheetData sheetId="56">
        <row r="141">
          <cell r="F141">
            <v>15376309828</v>
          </cell>
        </row>
      </sheetData>
      <sheetData sheetId="57">
        <row r="7">
          <cell r="M7" t="str">
            <v>Account</v>
          </cell>
        </row>
      </sheetData>
      <sheetData sheetId="58">
        <row r="1">
          <cell r="A1" t="str">
            <v>LoB</v>
          </cell>
        </row>
      </sheetData>
      <sheetData sheetId="59">
        <row r="9">
          <cell r="C9">
            <v>60000</v>
          </cell>
        </row>
      </sheetData>
      <sheetData sheetId="60">
        <row r="1">
          <cell r="A1" t="str">
            <v>LoB</v>
          </cell>
        </row>
      </sheetData>
      <sheetData sheetId="61">
        <row r="3">
          <cell r="D3">
            <v>0</v>
          </cell>
        </row>
      </sheetData>
      <sheetData sheetId="62">
        <row r="1">
          <cell r="A1" t="str">
            <v>LoB</v>
          </cell>
        </row>
      </sheetData>
      <sheetData sheetId="63">
        <row r="1">
          <cell r="A1" t="str">
            <v>LoB</v>
          </cell>
        </row>
      </sheetData>
      <sheetData sheetId="64"/>
      <sheetData sheetId="65"/>
      <sheetData sheetId="66">
        <row r="1">
          <cell r="A1" t="str">
            <v>LoB</v>
          </cell>
        </row>
      </sheetData>
      <sheetData sheetId="67"/>
      <sheetData sheetId="68">
        <row r="1">
          <cell r="A1" t="str">
            <v>LoB</v>
          </cell>
        </row>
      </sheetData>
      <sheetData sheetId="69"/>
      <sheetData sheetId="70"/>
      <sheetData sheetId="71">
        <row r="141">
          <cell r="F141">
            <v>15376309828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UPPLIER"/>
      <sheetName val="#REF"/>
      <sheetName val="Income Statement"/>
      <sheetName val="FORECAST"/>
      <sheetName val="Rincian Hutang"/>
      <sheetName val="GeneralInfo"/>
      <sheetName val="Marshal"/>
      <sheetName val="(ABS) JUN-JUL'07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Bill-2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Investment Schedule"/>
      <sheetName val="1st-Year Cashflow"/>
      <sheetName val="Profit &amp; Loss"/>
      <sheetName val="Balance Sheet"/>
      <sheetName val="Cashflow"/>
      <sheetName val="Control Sheet"/>
      <sheetName val="Sensitivity"/>
      <sheetName val="Sked"/>
      <sheetName val="Freq"/>
      <sheetName val="LF"/>
      <sheetName val="FH"/>
      <sheetName val="Pax"/>
      <sheetName val="Fare"/>
      <sheetName val="Revenue"/>
      <sheetName val="ASK"/>
      <sheetName val="RPK"/>
      <sheetName val="Fuel"/>
      <sheetName val="Maintenance+ insurance"/>
      <sheetName val="Lease"/>
      <sheetName val="KPI"/>
      <sheetName val="Distanc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">
          <cell r="B6">
            <v>1.0593220338983051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chart report JAE"/>
      <sheetName val="Income Statement"/>
      <sheetName val="Balance Sheet"/>
      <sheetName val="Reve per airlines"/>
      <sheetName val="Sheet1"/>
      <sheetName val="FORECAST"/>
      <sheetName val="House"/>
      <sheetName val="Tol"/>
      <sheetName val="Cover-01"/>
      <sheetName val="chart_report_JAE"/>
      <sheetName val="Income_Statement"/>
      <sheetName val="Balance_Sheet"/>
      <sheetName val="Reve_per_airline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tbagus"/>
      <sheetName val="tbagus comb."/>
      <sheetName val="inc stat"/>
      <sheetName val="tb area"/>
      <sheetName val="inc area"/>
      <sheetName val="tbagus_comb_"/>
      <sheetName val="inc_stat"/>
      <sheetName val="tb_area"/>
      <sheetName val="inc_area"/>
      <sheetName val="MACHINE"/>
    </sheetNames>
    <sheetDataSet>
      <sheetData sheetId="0"/>
      <sheetData sheetId="1"/>
      <sheetData sheetId="2"/>
      <sheetData sheetId="3"/>
      <sheetData sheetId="4" refreshError="1">
        <row r="12">
          <cell r="D12" t="str">
            <v>Operating Revenue Line Maintenance</v>
          </cell>
          <cell r="F12">
            <v>7867722936</v>
          </cell>
          <cell r="G12">
            <v>2449103413</v>
          </cell>
          <cell r="H12">
            <v>2380129517</v>
          </cell>
          <cell r="I12">
            <v>197625465</v>
          </cell>
          <cell r="J12">
            <v>33792520</v>
          </cell>
          <cell r="K12">
            <v>427613634</v>
          </cell>
          <cell r="L12">
            <v>123378021</v>
          </cell>
          <cell r="M12">
            <v>312042772</v>
          </cell>
          <cell r="N12">
            <v>168370352</v>
          </cell>
          <cell r="O12">
            <v>251427388</v>
          </cell>
          <cell r="P12">
            <v>155375032</v>
          </cell>
        </row>
        <row r="13">
          <cell r="D13" t="str">
            <v>Discount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5">
          <cell r="D15" t="str">
            <v>Aircraft Release Revenue</v>
          </cell>
        </row>
        <row r="16">
          <cell r="C16">
            <v>3010100</v>
          </cell>
          <cell r="D16" t="str">
            <v>LME - AR - Type Aircraft</v>
          </cell>
          <cell r="F16">
            <v>660028577</v>
          </cell>
          <cell r="G16">
            <v>150082800</v>
          </cell>
          <cell r="H16">
            <v>273107894</v>
          </cell>
          <cell r="I16">
            <v>40572045</v>
          </cell>
          <cell r="J16">
            <v>0</v>
          </cell>
          <cell r="K16">
            <v>427613634</v>
          </cell>
          <cell r="L16">
            <v>118226801</v>
          </cell>
          <cell r="M16">
            <v>308159144</v>
          </cell>
          <cell r="N16">
            <v>167199692</v>
          </cell>
          <cell r="O16">
            <v>246276408</v>
          </cell>
          <cell r="P16">
            <v>155375032</v>
          </cell>
        </row>
        <row r="17">
          <cell r="C17">
            <v>3019900</v>
          </cell>
          <cell r="D17" t="str">
            <v>LME - AR - Others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9">
          <cell r="D19" t="str">
            <v>Technical Ramp Revenue</v>
          </cell>
        </row>
        <row r="20">
          <cell r="C20">
            <v>3020100</v>
          </cell>
          <cell r="D20" t="str">
            <v>LME - TR - Type Aircraft</v>
          </cell>
          <cell r="F20">
            <v>5354673600</v>
          </cell>
          <cell r="G20">
            <v>1781597592</v>
          </cell>
          <cell r="H20">
            <v>806501220</v>
          </cell>
          <cell r="I20">
            <v>136194730</v>
          </cell>
          <cell r="J20">
            <v>33707520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C21">
            <v>3029900</v>
          </cell>
          <cell r="D21" t="str">
            <v>LME - TR - Others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3">
          <cell r="D23" t="str">
            <v>Ground Support Equipment Revenue</v>
          </cell>
        </row>
        <row r="24">
          <cell r="C24">
            <v>3030100</v>
          </cell>
          <cell r="D24" t="str">
            <v>LME - GSE - Type Aircraft</v>
          </cell>
          <cell r="F24">
            <v>1804784389</v>
          </cell>
          <cell r="G24">
            <v>364273622</v>
          </cell>
          <cell r="H24">
            <v>1241239453</v>
          </cell>
          <cell r="I24">
            <v>20858690</v>
          </cell>
          <cell r="J24">
            <v>85000</v>
          </cell>
          <cell r="K24">
            <v>0</v>
          </cell>
          <cell r="L24">
            <v>0</v>
          </cell>
          <cell r="M24">
            <v>115388</v>
          </cell>
          <cell r="N24">
            <v>0</v>
          </cell>
          <cell r="O24">
            <v>0</v>
          </cell>
          <cell r="P24">
            <v>0</v>
          </cell>
        </row>
        <row r="25">
          <cell r="C25">
            <v>3039900</v>
          </cell>
          <cell r="D25" t="str">
            <v>LME - GSE - Others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7">
          <cell r="D27" t="str">
            <v>Aircraft Mechanic Revenue</v>
          </cell>
        </row>
        <row r="28">
          <cell r="C28">
            <v>3040100</v>
          </cell>
          <cell r="D28" t="str">
            <v>LME - AM - Type Aircraft</v>
          </cell>
          <cell r="F28">
            <v>0</v>
          </cell>
          <cell r="G28">
            <v>0</v>
          </cell>
          <cell r="H28">
            <v>34252870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C29">
            <v>3049900</v>
          </cell>
          <cell r="D29" t="str">
            <v>LME - AM - Others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1">
          <cell r="C31">
            <v>3050000</v>
          </cell>
          <cell r="D31" t="str">
            <v>LME - Storage</v>
          </cell>
          <cell r="F31">
            <v>48236370</v>
          </cell>
          <cell r="G31">
            <v>134741670</v>
          </cell>
          <cell r="H31">
            <v>25028080</v>
          </cell>
          <cell r="I31">
            <v>0</v>
          </cell>
          <cell r="J31">
            <v>0</v>
          </cell>
          <cell r="K31">
            <v>0</v>
          </cell>
          <cell r="L31">
            <v>5151220</v>
          </cell>
          <cell r="M31">
            <v>3768240</v>
          </cell>
          <cell r="N31">
            <v>1170660</v>
          </cell>
          <cell r="O31">
            <v>5150980</v>
          </cell>
          <cell r="P31">
            <v>0</v>
          </cell>
        </row>
        <row r="32">
          <cell r="C32">
            <v>3099999</v>
          </cell>
          <cell r="D32" t="str">
            <v>LME -  Others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C33">
            <v>3999999</v>
          </cell>
          <cell r="D33" t="str">
            <v>LME - Clossing Post</v>
          </cell>
          <cell r="F33">
            <v>0</v>
          </cell>
          <cell r="G33">
            <v>18407729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D34" t="str">
            <v>_x000C_</v>
          </cell>
        </row>
        <row r="36">
          <cell r="C36">
            <v>5000000000000</v>
          </cell>
          <cell r="D36" t="str">
            <v>Operating Expenses - Cost of Services</v>
          </cell>
          <cell r="F36">
            <v>4137026159.2000003</v>
          </cell>
          <cell r="G36">
            <v>1927569141.5700002</v>
          </cell>
          <cell r="H36">
            <v>1127846586.0599999</v>
          </cell>
          <cell r="I36">
            <v>38087757.25</v>
          </cell>
          <cell r="J36">
            <v>42771753</v>
          </cell>
          <cell r="K36">
            <v>186699550.10000002</v>
          </cell>
          <cell r="L36">
            <v>89764002.769999996</v>
          </cell>
          <cell r="M36">
            <v>184305168.91</v>
          </cell>
          <cell r="N36">
            <v>136316081.88</v>
          </cell>
          <cell r="O36">
            <v>102095308.86</v>
          </cell>
          <cell r="P36">
            <v>159869537.5</v>
          </cell>
        </row>
        <row r="38">
          <cell r="C38">
            <v>5100000000000</v>
          </cell>
          <cell r="D38" t="str">
            <v>COS - Material Exp.</v>
          </cell>
          <cell r="F38">
            <v>411242924.20999998</v>
          </cell>
          <cell r="G38">
            <v>36657306.560000002</v>
          </cell>
          <cell r="H38">
            <v>167844919.63999999</v>
          </cell>
          <cell r="I38">
            <v>1570072.25</v>
          </cell>
          <cell r="K38">
            <v>35521306.200000003</v>
          </cell>
          <cell r="L38">
            <v>6492463.7699999996</v>
          </cell>
          <cell r="M38">
            <v>16332517.59</v>
          </cell>
          <cell r="N38">
            <v>13382744.58</v>
          </cell>
          <cell r="O38">
            <v>18970901.859999999</v>
          </cell>
          <cell r="P38">
            <v>9434996.6999999993</v>
          </cell>
        </row>
        <row r="40">
          <cell r="C40">
            <v>5101000000000</v>
          </cell>
          <cell r="D40" t="str">
            <v>COS - ME Aircraft Cleaning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2">
          <cell r="C42">
            <v>5102000000000</v>
          </cell>
          <cell r="D42" t="str">
            <v>COS - ME Porter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C43">
            <v>5102010000000</v>
          </cell>
          <cell r="D43" t="str">
            <v>COS - ME Porter of Jasadirga, PT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C44">
            <v>5102020000000</v>
          </cell>
          <cell r="D44" t="str">
            <v>COS - ME Porter of INA, PT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C45">
            <v>5102030000000</v>
          </cell>
          <cell r="D45" t="str">
            <v>COS - ME Porter of PRIMKOPAL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7">
          <cell r="C47">
            <v>5103000000000</v>
          </cell>
          <cell r="D47" t="str">
            <v>COS - ME Consesion</v>
          </cell>
          <cell r="F47">
            <v>411242924.20999998</v>
          </cell>
          <cell r="G47">
            <v>36657306.560000002</v>
          </cell>
          <cell r="H47">
            <v>167844919.63999999</v>
          </cell>
          <cell r="I47">
            <v>1570072.25</v>
          </cell>
          <cell r="J47">
            <v>0</v>
          </cell>
          <cell r="K47">
            <v>35521306.200000003</v>
          </cell>
          <cell r="L47">
            <v>6492463.7699999996</v>
          </cell>
          <cell r="M47">
            <v>16332517.59</v>
          </cell>
          <cell r="N47">
            <v>13382744.58</v>
          </cell>
          <cell r="O47">
            <v>18970901.859999999</v>
          </cell>
          <cell r="P47">
            <v>9434996.6999999993</v>
          </cell>
        </row>
        <row r="49">
          <cell r="C49">
            <v>5104000000000</v>
          </cell>
          <cell r="D49" t="str">
            <v>COS - CIP Lounge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1">
          <cell r="C51">
            <v>5199000000000</v>
          </cell>
          <cell r="D51" t="str">
            <v>COS - ME Other Material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3">
          <cell r="C53">
            <v>5200000000000</v>
          </cell>
          <cell r="D53" t="str">
            <v>COS - Employee Expenses - Labour</v>
          </cell>
          <cell r="F53">
            <v>1623956711.1400001</v>
          </cell>
          <cell r="G53">
            <v>1007142008.24</v>
          </cell>
          <cell r="H53">
            <v>371450792</v>
          </cell>
          <cell r="I53">
            <v>15862104</v>
          </cell>
          <cell r="J53">
            <v>21609669</v>
          </cell>
          <cell r="K53">
            <v>80899412.400000006</v>
          </cell>
          <cell r="L53">
            <v>42704169</v>
          </cell>
          <cell r="M53">
            <v>80647463</v>
          </cell>
          <cell r="N53">
            <v>76770235</v>
          </cell>
          <cell r="O53">
            <v>31408449</v>
          </cell>
          <cell r="P53">
            <v>93191486</v>
          </cell>
        </row>
        <row r="54">
          <cell r="C54">
            <v>5201000000000</v>
          </cell>
          <cell r="D54" t="str">
            <v>COS - Emply. Exp. Labour - Remuneratio</v>
          </cell>
          <cell r="F54">
            <v>1497096766</v>
          </cell>
          <cell r="G54">
            <v>984185876.24000001</v>
          </cell>
          <cell r="H54">
            <v>282371272</v>
          </cell>
          <cell r="I54">
            <v>15827104</v>
          </cell>
          <cell r="J54">
            <v>14120010</v>
          </cell>
          <cell r="K54">
            <v>79576313</v>
          </cell>
          <cell r="L54">
            <v>41645154</v>
          </cell>
          <cell r="M54">
            <v>80612463</v>
          </cell>
          <cell r="N54">
            <v>67495212</v>
          </cell>
          <cell r="O54">
            <v>30234213</v>
          </cell>
          <cell r="P54">
            <v>93191486</v>
          </cell>
        </row>
        <row r="55">
          <cell r="C55">
            <v>5201010000000</v>
          </cell>
          <cell r="D55" t="str">
            <v>COS - LR Salaries</v>
          </cell>
          <cell r="F55">
            <v>1076970837</v>
          </cell>
          <cell r="G55">
            <v>807441168.15999997</v>
          </cell>
          <cell r="H55">
            <v>211977646</v>
          </cell>
          <cell r="I55">
            <v>11113658</v>
          </cell>
          <cell r="J55">
            <v>6688832</v>
          </cell>
          <cell r="K55">
            <v>71715854</v>
          </cell>
          <cell r="L55">
            <v>36750337</v>
          </cell>
          <cell r="M55">
            <v>77167753</v>
          </cell>
          <cell r="N55">
            <v>59770875</v>
          </cell>
          <cell r="O55">
            <v>23690062</v>
          </cell>
          <cell r="P55">
            <v>76572361</v>
          </cell>
        </row>
        <row r="56">
          <cell r="C56">
            <v>5201020000000</v>
          </cell>
          <cell r="D56" t="str">
            <v>COS - LR Overtime</v>
          </cell>
          <cell r="F56">
            <v>119068609</v>
          </cell>
          <cell r="G56">
            <v>608062.96</v>
          </cell>
          <cell r="H56">
            <v>21417178</v>
          </cell>
          <cell r="I56">
            <v>0</v>
          </cell>
          <cell r="J56">
            <v>0</v>
          </cell>
          <cell r="K56">
            <v>624879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>
            <v>5201030000000</v>
          </cell>
          <cell r="D57" t="str">
            <v>COS - LR Part Timer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C58">
            <v>5201040000000</v>
          </cell>
          <cell r="D58" t="str">
            <v>COS - LR Meals on Duties</v>
          </cell>
          <cell r="F58">
            <v>3424000</v>
          </cell>
          <cell r="G58">
            <v>5105660</v>
          </cell>
          <cell r="H58">
            <v>3643637</v>
          </cell>
          <cell r="I58">
            <v>0</v>
          </cell>
          <cell r="J58">
            <v>264000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C59">
            <v>5201050000000</v>
          </cell>
          <cell r="D59" t="str">
            <v>COS - LR Medical</v>
          </cell>
          <cell r="F59">
            <v>62000951</v>
          </cell>
          <cell r="G59">
            <v>43003932.240000002</v>
          </cell>
          <cell r="H59">
            <v>22451800</v>
          </cell>
          <cell r="I59">
            <v>1308050</v>
          </cell>
          <cell r="J59">
            <v>3818250</v>
          </cell>
          <cell r="K59">
            <v>3459700</v>
          </cell>
          <cell r="L59">
            <v>256500</v>
          </cell>
          <cell r="M59">
            <v>236000</v>
          </cell>
          <cell r="N59">
            <v>2822200</v>
          </cell>
          <cell r="O59">
            <v>1261700</v>
          </cell>
          <cell r="P59">
            <v>1956500</v>
          </cell>
        </row>
        <row r="60">
          <cell r="C60">
            <v>5201060000000</v>
          </cell>
          <cell r="D60" t="str">
            <v>COS - LR Hospitalization</v>
          </cell>
          <cell r="F60">
            <v>20262448</v>
          </cell>
          <cell r="G60">
            <v>30751683.399999999</v>
          </cell>
          <cell r="H60">
            <v>2017708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1750000</v>
          </cell>
          <cell r="P60">
            <v>0</v>
          </cell>
        </row>
        <row r="61">
          <cell r="C61">
            <v>5201070000000</v>
          </cell>
          <cell r="D61" t="str">
            <v>COS - LR Jamsostek</v>
          </cell>
          <cell r="F61">
            <v>41340904</v>
          </cell>
          <cell r="G61">
            <v>33791385.32</v>
          </cell>
          <cell r="H61">
            <v>7761229</v>
          </cell>
          <cell r="I61">
            <v>1488326</v>
          </cell>
          <cell r="J61">
            <v>527378</v>
          </cell>
          <cell r="K61">
            <v>3025880</v>
          </cell>
          <cell r="L61">
            <v>1678317</v>
          </cell>
          <cell r="M61">
            <v>2683710</v>
          </cell>
          <cell r="N61">
            <v>2682137</v>
          </cell>
          <cell r="O61">
            <v>1787451</v>
          </cell>
          <cell r="P61">
            <v>2614659</v>
          </cell>
        </row>
        <row r="62">
          <cell r="C62">
            <v>5201080000000</v>
          </cell>
          <cell r="D62" t="str">
            <v>COS - LR Pention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C63">
            <v>5201090000000</v>
          </cell>
          <cell r="D63" t="str">
            <v>COS - LR Annual Leave</v>
          </cell>
          <cell r="F63">
            <v>63990566</v>
          </cell>
          <cell r="G63">
            <v>40005434.799999997</v>
          </cell>
          <cell r="H63">
            <v>11973345</v>
          </cell>
          <cell r="I63">
            <v>1917070</v>
          </cell>
          <cell r="J63">
            <v>2821550</v>
          </cell>
          <cell r="K63">
            <v>750000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3381966</v>
          </cell>
        </row>
        <row r="64">
          <cell r="C64">
            <v>5201100000000</v>
          </cell>
          <cell r="D64" t="str">
            <v>COS - LR Employee Welfare</v>
          </cell>
          <cell r="F64">
            <v>0</v>
          </cell>
          <cell r="G64">
            <v>308549.36</v>
          </cell>
          <cell r="H64">
            <v>828729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C65">
            <v>5201110000000</v>
          </cell>
          <cell r="D65" t="str">
            <v>COS - LR Productivity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C66">
            <v>5201120000000</v>
          </cell>
          <cell r="D66" t="str">
            <v>COS - LR Donation to Employee</v>
          </cell>
          <cell r="F66">
            <v>6946372</v>
          </cell>
          <cell r="G66">
            <v>160000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2000000</v>
          </cell>
        </row>
        <row r="67">
          <cell r="C67">
            <v>5201130000000</v>
          </cell>
          <cell r="D67" t="str">
            <v>COS - LR Company Award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</row>
        <row r="68">
          <cell r="C68">
            <v>5201990000000</v>
          </cell>
          <cell r="D68" t="str">
            <v>COS - LR Other Remuneration</v>
          </cell>
          <cell r="F68">
            <v>103092079</v>
          </cell>
          <cell r="G68">
            <v>23010000</v>
          </cell>
          <cell r="H68">
            <v>300000</v>
          </cell>
          <cell r="I68">
            <v>0</v>
          </cell>
          <cell r="J68">
            <v>0</v>
          </cell>
          <cell r="K68">
            <v>0</v>
          </cell>
          <cell r="L68">
            <v>2960000</v>
          </cell>
          <cell r="M68">
            <v>525000</v>
          </cell>
          <cell r="N68">
            <v>2220000</v>
          </cell>
          <cell r="O68">
            <v>1745000</v>
          </cell>
          <cell r="P68">
            <v>6666000</v>
          </cell>
        </row>
        <row r="70">
          <cell r="C70">
            <v>5202000000000</v>
          </cell>
          <cell r="D70" t="str">
            <v>COS - Emply. Exp. Non - Remuneration</v>
          </cell>
          <cell r="F70">
            <v>126859945.14</v>
          </cell>
          <cell r="G70">
            <v>22956132</v>
          </cell>
          <cell r="H70">
            <v>89079520</v>
          </cell>
          <cell r="I70">
            <v>35000</v>
          </cell>
          <cell r="J70">
            <v>7489659</v>
          </cell>
          <cell r="K70">
            <v>1323099.3999999999</v>
          </cell>
          <cell r="L70">
            <v>1059015</v>
          </cell>
          <cell r="M70">
            <v>35000</v>
          </cell>
          <cell r="N70">
            <v>9275023</v>
          </cell>
          <cell r="O70">
            <v>1174236</v>
          </cell>
          <cell r="P70">
            <v>0</v>
          </cell>
        </row>
        <row r="71">
          <cell r="C71">
            <v>5202010000000</v>
          </cell>
          <cell r="D71" t="str">
            <v>COS - LnR Travel Expense Domestic</v>
          </cell>
          <cell r="F71">
            <v>28873620</v>
          </cell>
          <cell r="G71">
            <v>7654916</v>
          </cell>
          <cell r="H71">
            <v>20436850</v>
          </cell>
          <cell r="I71">
            <v>35000</v>
          </cell>
          <cell r="J71">
            <v>2821550</v>
          </cell>
          <cell r="K71">
            <v>0</v>
          </cell>
          <cell r="L71">
            <v>35000</v>
          </cell>
          <cell r="M71">
            <v>35000</v>
          </cell>
          <cell r="N71">
            <v>35000</v>
          </cell>
          <cell r="O71">
            <v>40000</v>
          </cell>
          <cell r="P71">
            <v>0</v>
          </cell>
        </row>
        <row r="72">
          <cell r="C72">
            <v>5202020000000</v>
          </cell>
          <cell r="D72" t="str">
            <v>COS - LnR Travel Expense Abroad</v>
          </cell>
          <cell r="F72">
            <v>47841103.640000001</v>
          </cell>
          <cell r="G72">
            <v>11113200</v>
          </cell>
          <cell r="H72">
            <v>42556400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C73">
            <v>5202030000000</v>
          </cell>
          <cell r="D73" t="str">
            <v>COS - LnR Transport</v>
          </cell>
          <cell r="F73">
            <v>31195000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C74">
            <v>5202040000000</v>
          </cell>
          <cell r="D74" t="str">
            <v>COS - LnR Airport Pass &amp; ID Card</v>
          </cell>
          <cell r="F74">
            <v>5754000</v>
          </cell>
          <cell r="G74">
            <v>3787200</v>
          </cell>
          <cell r="H74">
            <v>3186200</v>
          </cell>
          <cell r="I74">
            <v>0</v>
          </cell>
          <cell r="J74">
            <v>22000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C75">
            <v>5202050000000</v>
          </cell>
          <cell r="D75" t="str">
            <v>COS - LnR Fuel and Oil</v>
          </cell>
          <cell r="F75">
            <v>1281689.5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37500</v>
          </cell>
          <cell r="O75">
            <v>0</v>
          </cell>
          <cell r="P75">
            <v>0</v>
          </cell>
        </row>
        <row r="76">
          <cell r="C76">
            <v>5202060000000</v>
          </cell>
          <cell r="D76" t="str">
            <v>COS - LnR Toll Fares</v>
          </cell>
          <cell r="F76">
            <v>63000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C77">
            <v>5202070000000</v>
          </cell>
          <cell r="D77" t="str">
            <v>COS - LnR Communication</v>
          </cell>
          <cell r="F77">
            <v>670000</v>
          </cell>
          <cell r="G77">
            <v>0</v>
          </cell>
          <cell r="H77">
            <v>6747039</v>
          </cell>
          <cell r="I77">
            <v>0</v>
          </cell>
          <cell r="J77">
            <v>4646109</v>
          </cell>
          <cell r="K77">
            <v>1323099.3999999999</v>
          </cell>
          <cell r="L77">
            <v>1024015</v>
          </cell>
          <cell r="M77">
            <v>0</v>
          </cell>
          <cell r="N77">
            <v>9202523</v>
          </cell>
          <cell r="O77">
            <v>1134236</v>
          </cell>
          <cell r="P77">
            <v>0</v>
          </cell>
        </row>
        <row r="78">
          <cell r="C78">
            <v>5202080000000</v>
          </cell>
          <cell r="D78" t="str">
            <v>COS - LnR Uniform</v>
          </cell>
          <cell r="F78">
            <v>0</v>
          </cell>
          <cell r="G78">
            <v>400816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C79">
            <v>5202990000000</v>
          </cell>
          <cell r="D79" t="str">
            <v>COS - LnR Other Allowance Non Remunera</v>
          </cell>
          <cell r="F79">
            <v>11181532</v>
          </cell>
          <cell r="G79">
            <v>0</v>
          </cell>
          <cell r="H79">
            <v>16153031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1">
          <cell r="C81">
            <v>5300000000000</v>
          </cell>
          <cell r="D81" t="str">
            <v>COS - Overhead Expenses</v>
          </cell>
          <cell r="F81">
            <v>2101826523.8500001</v>
          </cell>
          <cell r="G81">
            <v>883769826.7700001</v>
          </cell>
          <cell r="H81">
            <v>588550874.42000008</v>
          </cell>
          <cell r="I81">
            <v>20655581</v>
          </cell>
          <cell r="J81">
            <v>21162084</v>
          </cell>
          <cell r="K81">
            <v>70278831.5</v>
          </cell>
          <cell r="L81">
            <v>40567370</v>
          </cell>
          <cell r="M81">
            <v>87325188.319999993</v>
          </cell>
          <cell r="N81">
            <v>46163102.299999997</v>
          </cell>
          <cell r="O81">
            <v>51715958</v>
          </cell>
          <cell r="P81">
            <v>57243054.799999997</v>
          </cell>
        </row>
        <row r="83">
          <cell r="C83">
            <v>5301000000000</v>
          </cell>
          <cell r="D83" t="str">
            <v>COS Overhead - Material Exp.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C84">
            <v>5301010000000</v>
          </cell>
          <cell r="D84" t="str">
            <v>COS - OM Packing Expenses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C85">
            <v>5301020000000</v>
          </cell>
          <cell r="D85" t="str">
            <v>COS - OM Cost of Warehousing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C86">
            <v>5301990000000</v>
          </cell>
          <cell r="D86" t="str">
            <v>COS - OM Other Material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8">
          <cell r="C88">
            <v>5302000000000</v>
          </cell>
          <cell r="D88" t="str">
            <v>COS Overhead - Energy Exp.</v>
          </cell>
          <cell r="F88">
            <v>43238991.25</v>
          </cell>
          <cell r="G88">
            <v>96026113.379999995</v>
          </cell>
          <cell r="H88">
            <v>61400054.390000001</v>
          </cell>
          <cell r="I88">
            <v>0</v>
          </cell>
          <cell r="J88">
            <v>0</v>
          </cell>
          <cell r="K88">
            <v>4001538.5</v>
          </cell>
          <cell r="L88">
            <v>3825386</v>
          </cell>
          <cell r="M88">
            <v>7192976</v>
          </cell>
          <cell r="N88">
            <v>1006823</v>
          </cell>
          <cell r="O88">
            <v>2975070</v>
          </cell>
          <cell r="P88">
            <v>1293685</v>
          </cell>
        </row>
        <row r="89">
          <cell r="C89">
            <v>5302010000000</v>
          </cell>
          <cell r="D89" t="str">
            <v>COS - OE Fuel and Oil</v>
          </cell>
          <cell r="F89">
            <v>29830287</v>
          </cell>
          <cell r="G89">
            <v>71057803.829999998</v>
          </cell>
          <cell r="H89">
            <v>36820316.390000001</v>
          </cell>
          <cell r="I89">
            <v>0</v>
          </cell>
          <cell r="J89">
            <v>0</v>
          </cell>
          <cell r="K89">
            <v>813000</v>
          </cell>
          <cell r="L89">
            <v>1463450</v>
          </cell>
          <cell r="M89">
            <v>267000</v>
          </cell>
          <cell r="N89">
            <v>372000</v>
          </cell>
          <cell r="O89">
            <v>316000</v>
          </cell>
          <cell r="P89">
            <v>523600</v>
          </cell>
        </row>
        <row r="90">
          <cell r="C90">
            <v>5302020000000</v>
          </cell>
          <cell r="D90" t="str">
            <v>COS - OE Utilities (Electricity and Wa</v>
          </cell>
          <cell r="F90">
            <v>13408704.25</v>
          </cell>
          <cell r="G90">
            <v>24968309.550000001</v>
          </cell>
          <cell r="H90">
            <v>24579738</v>
          </cell>
          <cell r="I90">
            <v>0</v>
          </cell>
          <cell r="J90">
            <v>0</v>
          </cell>
          <cell r="K90">
            <v>3188538.5</v>
          </cell>
          <cell r="L90">
            <v>2361936</v>
          </cell>
          <cell r="M90">
            <v>6925976</v>
          </cell>
          <cell r="N90">
            <v>634823</v>
          </cell>
          <cell r="O90">
            <v>2659070</v>
          </cell>
          <cell r="P90">
            <v>770085</v>
          </cell>
        </row>
        <row r="91">
          <cell r="C91">
            <v>5302990000000</v>
          </cell>
          <cell r="D91" t="str">
            <v>COS - OE Other Energy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3">
          <cell r="C93">
            <v>5303000000000</v>
          </cell>
          <cell r="D93" t="str">
            <v>COS Overhead - Emply. Exp. -Managerial</v>
          </cell>
          <cell r="F93">
            <v>547298388.19000006</v>
          </cell>
          <cell r="G93">
            <v>66648776.369999997</v>
          </cell>
          <cell r="H93">
            <v>143288878.63999999</v>
          </cell>
          <cell r="I93">
            <v>19236231</v>
          </cell>
          <cell r="J93">
            <v>19894084</v>
          </cell>
          <cell r="K93">
            <v>41275403</v>
          </cell>
          <cell r="L93">
            <v>17325208</v>
          </cell>
          <cell r="M93">
            <v>52458897</v>
          </cell>
          <cell r="N93">
            <v>21804930</v>
          </cell>
          <cell r="O93">
            <v>25753225</v>
          </cell>
          <cell r="P93">
            <v>27372549</v>
          </cell>
        </row>
        <row r="94">
          <cell r="C94">
            <v>5303010000000</v>
          </cell>
          <cell r="D94" t="str">
            <v>COS Overhead Emply. Exp. MS - Remunera</v>
          </cell>
          <cell r="F94">
            <v>448513894</v>
          </cell>
          <cell r="G94">
            <v>54909314.369999997</v>
          </cell>
          <cell r="H94">
            <v>126360064.64</v>
          </cell>
          <cell r="I94">
            <v>17604231</v>
          </cell>
          <cell r="J94">
            <v>19296486</v>
          </cell>
          <cell r="K94">
            <v>29099248</v>
          </cell>
          <cell r="L94">
            <v>2247500</v>
          </cell>
          <cell r="M94">
            <v>27595293</v>
          </cell>
          <cell r="N94">
            <v>9934100</v>
          </cell>
          <cell r="O94">
            <v>9999200</v>
          </cell>
          <cell r="P94">
            <v>11532799</v>
          </cell>
        </row>
        <row r="95">
          <cell r="C95">
            <v>5303010100000</v>
          </cell>
          <cell r="D95" t="str">
            <v>COS - OEMR Salaries</v>
          </cell>
          <cell r="F95">
            <v>359719241</v>
          </cell>
          <cell r="G95">
            <v>36662044</v>
          </cell>
          <cell r="H95">
            <v>108910231</v>
          </cell>
          <cell r="I95">
            <v>16388131</v>
          </cell>
          <cell r="J95">
            <v>18482379</v>
          </cell>
          <cell r="K95">
            <v>17358085</v>
          </cell>
          <cell r="L95">
            <v>0</v>
          </cell>
          <cell r="M95">
            <v>25650795</v>
          </cell>
          <cell r="N95">
            <v>0</v>
          </cell>
          <cell r="O95">
            <v>0</v>
          </cell>
          <cell r="P95">
            <v>0</v>
          </cell>
        </row>
        <row r="96">
          <cell r="C96">
            <v>5303010200000</v>
          </cell>
          <cell r="D96" t="str">
            <v>COS - OEMR Overtime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C97">
            <v>5303010300000</v>
          </cell>
          <cell r="D97" t="str">
            <v>COS - OEMR Part Timer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200000</v>
          </cell>
          <cell r="P97">
            <v>0</v>
          </cell>
        </row>
        <row r="98">
          <cell r="C98">
            <v>5303010400000</v>
          </cell>
          <cell r="D98" t="str">
            <v>COS - OEMR Meal on Duties</v>
          </cell>
          <cell r="F98">
            <v>408000</v>
          </cell>
          <cell r="G98">
            <v>0</v>
          </cell>
          <cell r="H98">
            <v>123870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C99">
            <v>5303010500000</v>
          </cell>
          <cell r="D99" t="str">
            <v>COS - OEMR Medical Expenses</v>
          </cell>
          <cell r="F99">
            <v>10806416</v>
          </cell>
          <cell r="G99">
            <v>2735787</v>
          </cell>
          <cell r="H99">
            <v>1960050</v>
          </cell>
          <cell r="I99">
            <v>616100</v>
          </cell>
          <cell r="J99">
            <v>0</v>
          </cell>
          <cell r="K99">
            <v>0</v>
          </cell>
          <cell r="L99">
            <v>0</v>
          </cell>
          <cell r="M99">
            <v>564500</v>
          </cell>
          <cell r="N99">
            <v>30000</v>
          </cell>
          <cell r="O99">
            <v>79200</v>
          </cell>
          <cell r="P99">
            <v>682800</v>
          </cell>
        </row>
        <row r="100">
          <cell r="C100">
            <v>5303010600000</v>
          </cell>
          <cell r="D100" t="str">
            <v>COS - OEMR Hospitalization</v>
          </cell>
          <cell r="F100">
            <v>4682600</v>
          </cell>
          <cell r="G100">
            <v>2500000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C101">
            <v>5303010700000</v>
          </cell>
          <cell r="D101" t="str">
            <v>COS - OEMR Jamsostek</v>
          </cell>
          <cell r="F101">
            <v>16502345</v>
          </cell>
          <cell r="G101">
            <v>1329997</v>
          </cell>
          <cell r="H101">
            <v>3147078</v>
          </cell>
          <cell r="I101">
            <v>0</v>
          </cell>
          <cell r="J101">
            <v>814107</v>
          </cell>
          <cell r="K101">
            <v>678233</v>
          </cell>
          <cell r="L101">
            <v>0</v>
          </cell>
          <cell r="M101">
            <v>1038498</v>
          </cell>
          <cell r="N101">
            <v>0</v>
          </cell>
          <cell r="O101">
            <v>0</v>
          </cell>
          <cell r="P101">
            <v>0</v>
          </cell>
        </row>
        <row r="102">
          <cell r="C102">
            <v>5303010800000</v>
          </cell>
          <cell r="D102" t="str">
            <v>COS - OEMR Pention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C103">
            <v>5303010900000</v>
          </cell>
          <cell r="D103" t="str">
            <v>COS - OEMR Car Scheme</v>
          </cell>
          <cell r="F103">
            <v>1200000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C104">
            <v>5303011000000</v>
          </cell>
          <cell r="D104" t="str">
            <v>COS - OEMR Fuel</v>
          </cell>
          <cell r="F104">
            <v>7619050</v>
          </cell>
          <cell r="G104">
            <v>570150</v>
          </cell>
          <cell r="H104">
            <v>543000</v>
          </cell>
          <cell r="I104">
            <v>0</v>
          </cell>
          <cell r="J104">
            <v>0</v>
          </cell>
          <cell r="K104">
            <v>3062930</v>
          </cell>
          <cell r="L104">
            <v>372500</v>
          </cell>
          <cell r="M104">
            <v>341500</v>
          </cell>
          <cell r="N104">
            <v>1904100</v>
          </cell>
          <cell r="O104">
            <v>220000</v>
          </cell>
          <cell r="P104">
            <v>100000</v>
          </cell>
        </row>
        <row r="105">
          <cell r="C105">
            <v>5303011100000</v>
          </cell>
          <cell r="D105" t="str">
            <v>COS - OEMR House Rent</v>
          </cell>
          <cell r="F105">
            <v>0</v>
          </cell>
          <cell r="G105">
            <v>0</v>
          </cell>
          <cell r="H105">
            <v>2666666.64</v>
          </cell>
          <cell r="I105">
            <v>0</v>
          </cell>
          <cell r="J105">
            <v>0</v>
          </cell>
          <cell r="K105">
            <v>6000000</v>
          </cell>
          <cell r="L105">
            <v>1875000</v>
          </cell>
          <cell r="M105">
            <v>0</v>
          </cell>
          <cell r="N105">
            <v>8000000</v>
          </cell>
          <cell r="O105">
            <v>7500000</v>
          </cell>
          <cell r="P105">
            <v>10749999</v>
          </cell>
        </row>
        <row r="106">
          <cell r="C106">
            <v>5303011200000</v>
          </cell>
          <cell r="D106" t="str">
            <v>COS - OEMR Annual Leave</v>
          </cell>
          <cell r="F106">
            <v>31726992</v>
          </cell>
          <cell r="G106">
            <v>7356611</v>
          </cell>
          <cell r="H106">
            <v>8176296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C107">
            <v>5303011300000</v>
          </cell>
          <cell r="D107" t="str">
            <v>COS - OEMR Employee Welfare</v>
          </cell>
          <cell r="F107">
            <v>0</v>
          </cell>
          <cell r="G107">
            <v>4725.37</v>
          </cell>
          <cell r="H107">
            <v>82873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C108">
            <v>5303011400000</v>
          </cell>
          <cell r="D108" t="str">
            <v>COS - OEMR Productivity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C109">
            <v>5303011500000</v>
          </cell>
          <cell r="D109" t="str">
            <v>COS - OEMR Donation to Employee</v>
          </cell>
          <cell r="F109">
            <v>2000000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2000000</v>
          </cell>
          <cell r="L109">
            <v>0</v>
          </cell>
          <cell r="M109">
            <v>0</v>
          </cell>
          <cell r="N109">
            <v>0</v>
          </cell>
          <cell r="O109">
            <v>2000000</v>
          </cell>
          <cell r="P109">
            <v>0</v>
          </cell>
        </row>
        <row r="110">
          <cell r="C110">
            <v>5303011600000</v>
          </cell>
          <cell r="D110" t="str">
            <v>COS - OEMR Company Award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C111">
            <v>5303019900000</v>
          </cell>
          <cell r="D111" t="str">
            <v>COS - OEMR Other Remuneration Exp.</v>
          </cell>
          <cell r="F111">
            <v>13849250</v>
          </cell>
          <cell r="G111">
            <v>3750000</v>
          </cell>
          <cell r="H111">
            <v>750000</v>
          </cell>
          <cell r="I111">
            <v>600000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3">
          <cell r="C113">
            <v>5303020000000</v>
          </cell>
          <cell r="D113" t="str">
            <v>COS Overhead Emply. Exp. MS - Non Remu</v>
          </cell>
          <cell r="F113">
            <v>98784494.189999998</v>
          </cell>
          <cell r="G113">
            <v>11739462</v>
          </cell>
          <cell r="H113">
            <v>16928814</v>
          </cell>
          <cell r="I113">
            <v>1632000</v>
          </cell>
          <cell r="J113">
            <v>597598</v>
          </cell>
          <cell r="K113">
            <v>12176155</v>
          </cell>
          <cell r="L113">
            <v>15077708</v>
          </cell>
          <cell r="M113">
            <v>24863604</v>
          </cell>
          <cell r="N113">
            <v>11870830</v>
          </cell>
          <cell r="O113">
            <v>15754025</v>
          </cell>
          <cell r="P113">
            <v>15839750</v>
          </cell>
        </row>
        <row r="114">
          <cell r="C114">
            <v>5303020100000</v>
          </cell>
          <cell r="D114" t="str">
            <v>COS - OEMN Travel Expense Domestic</v>
          </cell>
          <cell r="F114">
            <v>12875707</v>
          </cell>
          <cell r="G114">
            <v>5706456</v>
          </cell>
          <cell r="H114">
            <v>6865275</v>
          </cell>
          <cell r="I114">
            <v>1632000</v>
          </cell>
          <cell r="J114">
            <v>0</v>
          </cell>
          <cell r="K114">
            <v>0</v>
          </cell>
          <cell r="L114">
            <v>1795600</v>
          </cell>
          <cell r="M114">
            <v>13940600</v>
          </cell>
          <cell r="N114">
            <v>4412520</v>
          </cell>
          <cell r="O114">
            <v>6477800</v>
          </cell>
          <cell r="P114">
            <v>9074205</v>
          </cell>
        </row>
        <row r="115">
          <cell r="C115">
            <v>5303020200000</v>
          </cell>
          <cell r="D115" t="str">
            <v>COS - OEMN Travel Expense Abroad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C116">
            <v>5303020300000</v>
          </cell>
          <cell r="D116" t="str">
            <v>COS - OEMN Transport</v>
          </cell>
          <cell r="F116">
            <v>3795000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C117">
            <v>5303020400000</v>
          </cell>
          <cell r="D117" t="str">
            <v>COS - OEMN Airport Pass &amp; ID Card</v>
          </cell>
          <cell r="F117">
            <v>487000</v>
          </cell>
          <cell r="G117">
            <v>140000</v>
          </cell>
          <cell r="H117">
            <v>20400</v>
          </cell>
          <cell r="I117">
            <v>0</v>
          </cell>
          <cell r="J117">
            <v>0</v>
          </cell>
          <cell r="K117">
            <v>300000</v>
          </cell>
          <cell r="L117">
            <v>280000</v>
          </cell>
          <cell r="M117">
            <v>210000</v>
          </cell>
          <cell r="N117">
            <v>413000</v>
          </cell>
          <cell r="O117">
            <v>0</v>
          </cell>
          <cell r="P117">
            <v>189200</v>
          </cell>
        </row>
        <row r="118">
          <cell r="C118">
            <v>5303020500000</v>
          </cell>
          <cell r="D118" t="str">
            <v>COS - OEMN Fuel and Oil</v>
          </cell>
          <cell r="F118">
            <v>13831280.5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888500</v>
          </cell>
          <cell r="N118">
            <v>116000</v>
          </cell>
          <cell r="O118">
            <v>2497319</v>
          </cell>
          <cell r="P118">
            <v>0</v>
          </cell>
        </row>
        <row r="119">
          <cell r="C119">
            <v>5303020600000</v>
          </cell>
          <cell r="D119" t="str">
            <v>COS - OEMN Toll Fares</v>
          </cell>
          <cell r="F119">
            <v>1327400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C120">
            <v>5303020700000</v>
          </cell>
          <cell r="D120" t="str">
            <v>COS - OEMN Communication</v>
          </cell>
          <cell r="F120">
            <v>66332356.689999998</v>
          </cell>
          <cell r="G120">
            <v>5893006</v>
          </cell>
          <cell r="H120">
            <v>9593139</v>
          </cell>
          <cell r="I120">
            <v>0</v>
          </cell>
          <cell r="J120">
            <v>597598</v>
          </cell>
          <cell r="K120">
            <v>11876155</v>
          </cell>
          <cell r="L120">
            <v>13002108</v>
          </cell>
          <cell r="M120">
            <v>9824504</v>
          </cell>
          <cell r="N120">
            <v>6870810</v>
          </cell>
          <cell r="O120">
            <v>6778906</v>
          </cell>
          <cell r="P120">
            <v>6576345</v>
          </cell>
        </row>
        <row r="121">
          <cell r="C121">
            <v>5303020800000</v>
          </cell>
          <cell r="D121" t="str">
            <v>COS - OEMN Uniform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C122">
            <v>5303029900000</v>
          </cell>
          <cell r="D122" t="str">
            <v>COS - OEMN Other non Remuneration</v>
          </cell>
          <cell r="F122">
            <v>135750</v>
          </cell>
          <cell r="G122">
            <v>0</v>
          </cell>
          <cell r="H122">
            <v>450000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58500</v>
          </cell>
          <cell r="O122">
            <v>0</v>
          </cell>
          <cell r="P122">
            <v>0</v>
          </cell>
        </row>
        <row r="124">
          <cell r="C124">
            <v>5304000000000</v>
          </cell>
          <cell r="D124" t="str">
            <v>COS Overhead - Equipment Exp.</v>
          </cell>
          <cell r="F124">
            <v>1444470176.1900001</v>
          </cell>
          <cell r="G124">
            <v>650080068.97000003</v>
          </cell>
          <cell r="H124">
            <v>318799265.72000003</v>
          </cell>
          <cell r="I124">
            <v>1419350</v>
          </cell>
          <cell r="J124">
            <v>0</v>
          </cell>
          <cell r="K124">
            <v>18586630</v>
          </cell>
          <cell r="L124">
            <v>15879926</v>
          </cell>
          <cell r="M124">
            <v>25500616.32</v>
          </cell>
          <cell r="N124">
            <v>17026023.300000001</v>
          </cell>
          <cell r="O124">
            <v>17806273</v>
          </cell>
          <cell r="P124">
            <v>26372910.800000001</v>
          </cell>
        </row>
        <row r="126">
          <cell r="C126">
            <v>5304010000000</v>
          </cell>
          <cell r="D126" t="str">
            <v>COS Overhead - Eqp - Repair &amp; Maintena</v>
          </cell>
          <cell r="F126">
            <v>202520917.94</v>
          </cell>
          <cell r="G126">
            <v>23201467.84</v>
          </cell>
          <cell r="H126">
            <v>20722583</v>
          </cell>
          <cell r="I126">
            <v>1419350</v>
          </cell>
          <cell r="J126">
            <v>0</v>
          </cell>
          <cell r="K126">
            <v>10597240</v>
          </cell>
          <cell r="L126">
            <v>3171500</v>
          </cell>
          <cell r="M126">
            <v>4172583</v>
          </cell>
          <cell r="N126">
            <v>2136745</v>
          </cell>
          <cell r="O126">
            <v>2597700</v>
          </cell>
          <cell r="P126">
            <v>6933200</v>
          </cell>
        </row>
        <row r="127">
          <cell r="C127">
            <v>5304010100000</v>
          </cell>
          <cell r="D127" t="str">
            <v>COS OERM Consumable Parts</v>
          </cell>
          <cell r="F127">
            <v>51924875</v>
          </cell>
          <cell r="G127">
            <v>2109925</v>
          </cell>
          <cell r="H127">
            <v>1970400</v>
          </cell>
          <cell r="I127">
            <v>0</v>
          </cell>
          <cell r="J127">
            <v>0</v>
          </cell>
          <cell r="K127">
            <v>748000</v>
          </cell>
          <cell r="L127">
            <v>0</v>
          </cell>
          <cell r="M127">
            <v>419500</v>
          </cell>
          <cell r="N127">
            <v>146150</v>
          </cell>
          <cell r="O127">
            <v>131900</v>
          </cell>
          <cell r="P127">
            <v>207000</v>
          </cell>
        </row>
        <row r="128">
          <cell r="C128">
            <v>5304010200000</v>
          </cell>
          <cell r="D128" t="str">
            <v>COS OERM Building</v>
          </cell>
          <cell r="F128">
            <v>399300</v>
          </cell>
          <cell r="G128">
            <v>113740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250000</v>
          </cell>
          <cell r="P128">
            <v>0</v>
          </cell>
        </row>
        <row r="129">
          <cell r="C129">
            <v>5304010300000</v>
          </cell>
          <cell r="D129" t="str">
            <v>COS OERM Operating Exp.</v>
          </cell>
          <cell r="F129">
            <v>138541112.94</v>
          </cell>
          <cell r="G129">
            <v>16983852.84</v>
          </cell>
          <cell r="H129">
            <v>12007183</v>
          </cell>
          <cell r="I129">
            <v>500000</v>
          </cell>
          <cell r="J129">
            <v>0</v>
          </cell>
          <cell r="K129">
            <v>6564240</v>
          </cell>
          <cell r="L129">
            <v>700000</v>
          </cell>
          <cell r="M129">
            <v>2663333</v>
          </cell>
          <cell r="N129">
            <v>250000</v>
          </cell>
          <cell r="O129">
            <v>770000</v>
          </cell>
          <cell r="P129">
            <v>5780000</v>
          </cell>
        </row>
        <row r="130">
          <cell r="C130">
            <v>5304010400000</v>
          </cell>
          <cell r="D130" t="str">
            <v>COS OERM Maintenance Equipment</v>
          </cell>
          <cell r="F130">
            <v>495000</v>
          </cell>
          <cell r="G130">
            <v>0</v>
          </cell>
          <cell r="H130">
            <v>1717500</v>
          </cell>
          <cell r="I130">
            <v>284350</v>
          </cell>
          <cell r="J130">
            <v>0</v>
          </cell>
          <cell r="K130">
            <v>1350000</v>
          </cell>
          <cell r="L130">
            <v>367000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C131">
            <v>5304010500000</v>
          </cell>
          <cell r="D131" t="str">
            <v>COS OERM Transportation Exp.</v>
          </cell>
          <cell r="F131">
            <v>3216300</v>
          </cell>
          <cell r="G131">
            <v>1421750</v>
          </cell>
          <cell r="H131">
            <v>933000</v>
          </cell>
          <cell r="I131">
            <v>0</v>
          </cell>
          <cell r="J131">
            <v>0</v>
          </cell>
          <cell r="K131">
            <v>1720000</v>
          </cell>
          <cell r="L131">
            <v>1904500</v>
          </cell>
          <cell r="M131">
            <v>732850</v>
          </cell>
          <cell r="N131">
            <v>1584945</v>
          </cell>
          <cell r="O131">
            <v>1070800</v>
          </cell>
          <cell r="P131">
            <v>706200</v>
          </cell>
        </row>
        <row r="132">
          <cell r="C132">
            <v>5304010600000</v>
          </cell>
          <cell r="D132" t="str">
            <v>COS OERM Office Equipment</v>
          </cell>
          <cell r="F132">
            <v>3946220</v>
          </cell>
          <cell r="G132">
            <v>944200</v>
          </cell>
          <cell r="H132">
            <v>1202500</v>
          </cell>
          <cell r="I132">
            <v>635000</v>
          </cell>
          <cell r="J132">
            <v>0</v>
          </cell>
          <cell r="K132">
            <v>215000</v>
          </cell>
          <cell r="L132">
            <v>200000</v>
          </cell>
          <cell r="M132">
            <v>356900</v>
          </cell>
          <cell r="N132">
            <v>155650</v>
          </cell>
          <cell r="O132">
            <v>0</v>
          </cell>
          <cell r="P132">
            <v>240000</v>
          </cell>
        </row>
        <row r="133">
          <cell r="C133">
            <v>5304010700000</v>
          </cell>
          <cell r="D133" t="str">
            <v>COS OERM Maintenance Tools</v>
          </cell>
          <cell r="F133">
            <v>708400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C134">
            <v>5304010800000</v>
          </cell>
          <cell r="D134" t="str">
            <v>COS OERM Leased Assets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</row>
        <row r="135">
          <cell r="C135">
            <v>5304010900000</v>
          </cell>
          <cell r="D135" t="str">
            <v>COS OERM Software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375000</v>
          </cell>
          <cell r="P135">
            <v>0</v>
          </cell>
        </row>
        <row r="136">
          <cell r="C136">
            <v>5304011000000</v>
          </cell>
          <cell r="D136" t="str">
            <v>COS OERM Car Scheme</v>
          </cell>
          <cell r="F136">
            <v>3289710</v>
          </cell>
          <cell r="G136">
            <v>1628000</v>
          </cell>
          <cell r="H136">
            <v>2892000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J137">
            <v>0</v>
          </cell>
        </row>
        <row r="138">
          <cell r="C138">
            <v>5304020000000</v>
          </cell>
          <cell r="D138" t="str">
            <v>COS OE Hire of Opr. Equipment &amp; Vehicl</v>
          </cell>
          <cell r="F138">
            <v>880000</v>
          </cell>
          <cell r="G138">
            <v>10624512.199999999</v>
          </cell>
          <cell r="H138">
            <v>4405174.4800000004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1144600</v>
          </cell>
          <cell r="N138">
            <v>0</v>
          </cell>
          <cell r="O138">
            <v>0</v>
          </cell>
          <cell r="P138">
            <v>0</v>
          </cell>
        </row>
        <row r="140">
          <cell r="C140">
            <v>5304030000000</v>
          </cell>
          <cell r="D140" t="str">
            <v>COS OE Rent Expenses</v>
          </cell>
          <cell r="F140">
            <v>80641249</v>
          </cell>
          <cell r="G140">
            <v>297054104</v>
          </cell>
          <cell r="H140">
            <v>100288888.88</v>
          </cell>
          <cell r="I140">
            <v>0</v>
          </cell>
          <cell r="J140">
            <v>0</v>
          </cell>
          <cell r="K140">
            <v>7459200</v>
          </cell>
          <cell r="L140">
            <v>4904000</v>
          </cell>
          <cell r="M140">
            <v>17629066</v>
          </cell>
          <cell r="N140">
            <v>6352500</v>
          </cell>
          <cell r="O140">
            <v>14940000</v>
          </cell>
          <cell r="P140">
            <v>0</v>
          </cell>
        </row>
        <row r="142">
          <cell r="C142">
            <v>5304040000000</v>
          </cell>
          <cell r="D142" t="str">
            <v>COS OE Un-Capitalized Asset</v>
          </cell>
          <cell r="F142">
            <v>2080900</v>
          </cell>
          <cell r="G142">
            <v>2298600</v>
          </cell>
          <cell r="H142">
            <v>2921500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200000</v>
          </cell>
          <cell r="O142">
            <v>49820</v>
          </cell>
          <cell r="P142">
            <v>600000</v>
          </cell>
        </row>
        <row r="144">
          <cell r="C144">
            <v>5304050000000</v>
          </cell>
          <cell r="D144" t="str">
            <v>COS OE Insurance Expenses</v>
          </cell>
          <cell r="F144">
            <v>0</v>
          </cell>
          <cell r="G144">
            <v>4829768.1399999997</v>
          </cell>
          <cell r="H144">
            <v>602633.36</v>
          </cell>
          <cell r="I144">
            <v>0</v>
          </cell>
          <cell r="J144">
            <v>0</v>
          </cell>
          <cell r="K144">
            <v>530190</v>
          </cell>
          <cell r="L144">
            <v>831250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6">
          <cell r="C146">
            <v>5304060000000</v>
          </cell>
          <cell r="D146" t="str">
            <v>COS OE Depreciation Expenses</v>
          </cell>
          <cell r="F146">
            <v>1158347109.25</v>
          </cell>
          <cell r="G146">
            <v>312071616.78999996</v>
          </cell>
          <cell r="H146">
            <v>189858486</v>
          </cell>
          <cell r="I146">
            <v>0</v>
          </cell>
          <cell r="J146">
            <v>0</v>
          </cell>
          <cell r="K146">
            <v>0</v>
          </cell>
          <cell r="L146">
            <v>6973176</v>
          </cell>
          <cell r="M146">
            <v>2554367.3199999998</v>
          </cell>
          <cell r="N146">
            <v>8336778.2999999998</v>
          </cell>
          <cell r="O146">
            <v>218753</v>
          </cell>
          <cell r="P146">
            <v>18839710.800000001</v>
          </cell>
        </row>
        <row r="147">
          <cell r="C147">
            <v>5304060200000</v>
          </cell>
          <cell r="D147" t="str">
            <v>COS OED Depr. Exp. Building</v>
          </cell>
          <cell r="F147">
            <v>0</v>
          </cell>
          <cell r="G147">
            <v>3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C148">
            <v>5304060300000</v>
          </cell>
          <cell r="D148" t="str">
            <v>COS OED Depr. Exp. Building Improvemen</v>
          </cell>
          <cell r="F148">
            <v>12844490</v>
          </cell>
          <cell r="G148">
            <v>9960814</v>
          </cell>
          <cell r="H148">
            <v>1051745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469334.8</v>
          </cell>
        </row>
        <row r="149">
          <cell r="C149">
            <v>5304060400000</v>
          </cell>
          <cell r="D149" t="str">
            <v>COS OED Depr. Exp. Operating Eqp.</v>
          </cell>
          <cell r="F149">
            <v>873406372</v>
          </cell>
          <cell r="G149">
            <v>271999567</v>
          </cell>
          <cell r="H149">
            <v>166552299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183334.68</v>
          </cell>
          <cell r="N149">
            <v>0</v>
          </cell>
          <cell r="O149">
            <v>104168</v>
          </cell>
          <cell r="P149">
            <v>0</v>
          </cell>
        </row>
        <row r="150">
          <cell r="C150">
            <v>5304060500000</v>
          </cell>
          <cell r="D150" t="str">
            <v>COS OED Depr. Exp. Maintenance Eqp.</v>
          </cell>
          <cell r="F150">
            <v>0</v>
          </cell>
          <cell r="G150">
            <v>2530140.33</v>
          </cell>
          <cell r="H150">
            <v>457070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</row>
        <row r="151">
          <cell r="C151">
            <v>5304060600000</v>
          </cell>
          <cell r="D151" t="str">
            <v>COS OED Depr. Exp. Tools - Maintenance</v>
          </cell>
          <cell r="F151">
            <v>143844283.58000001</v>
          </cell>
          <cell r="G151">
            <v>4050359</v>
          </cell>
          <cell r="H151">
            <v>4533270</v>
          </cell>
          <cell r="I151">
            <v>0</v>
          </cell>
          <cell r="J151">
            <v>0</v>
          </cell>
          <cell r="K151">
            <v>0</v>
          </cell>
          <cell r="L151">
            <v>6973176</v>
          </cell>
          <cell r="M151">
            <v>2154367.3199999998</v>
          </cell>
          <cell r="N151">
            <v>6973190.7000000002</v>
          </cell>
          <cell r="O151">
            <v>0</v>
          </cell>
          <cell r="P151">
            <v>13497791.199999999</v>
          </cell>
        </row>
        <row r="152">
          <cell r="C152">
            <v>5304060700000</v>
          </cell>
          <cell r="D152" t="str">
            <v>COS OED Depr. Exp. Transportation Eqp.</v>
          </cell>
          <cell r="F152">
            <v>95479536</v>
          </cell>
          <cell r="G152">
            <v>14753418</v>
          </cell>
          <cell r="H152">
            <v>13353032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</row>
        <row r="153">
          <cell r="C153">
            <v>5304060800000</v>
          </cell>
          <cell r="D153" t="str">
            <v>COS OED Depr. Exp. Office Eqp.</v>
          </cell>
          <cell r="F153">
            <v>29382846.670000002</v>
          </cell>
          <cell r="G153">
            <v>6208857.46</v>
          </cell>
          <cell r="H153">
            <v>3325559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216665.32</v>
          </cell>
          <cell r="N153">
            <v>668583.6</v>
          </cell>
          <cell r="O153">
            <v>0</v>
          </cell>
          <cell r="P153">
            <v>3583330.8</v>
          </cell>
        </row>
        <row r="154">
          <cell r="C154">
            <v>5304060900000</v>
          </cell>
          <cell r="D154" t="str">
            <v>COS OED Depr. Exp. Office Furniture</v>
          </cell>
          <cell r="F154">
            <v>806664</v>
          </cell>
          <cell r="G154">
            <v>1983335</v>
          </cell>
          <cell r="H154">
            <v>585511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695004</v>
          </cell>
          <cell r="O154">
            <v>114585</v>
          </cell>
          <cell r="P154">
            <v>1289254</v>
          </cell>
        </row>
        <row r="155">
          <cell r="C155">
            <v>5304061000000</v>
          </cell>
          <cell r="D155" t="str">
            <v>COS OED Depr. Exp. Communication Eqp.</v>
          </cell>
          <cell r="F155">
            <v>2582917</v>
          </cell>
          <cell r="G155">
            <v>585126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</row>
        <row r="157">
          <cell r="C157">
            <v>5304070000000</v>
          </cell>
          <cell r="D157" t="str">
            <v>COS OED Depr. Exp. Leased Asset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59">
          <cell r="C159">
            <v>5304080000000</v>
          </cell>
          <cell r="D159" t="str">
            <v>COS OED Depr. Exp. Software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1">
          <cell r="C161">
            <v>5304090000000</v>
          </cell>
          <cell r="D161" t="str">
            <v>COS OED Amortization Expense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</row>
        <row r="163">
          <cell r="C163">
            <v>5305000000000</v>
          </cell>
          <cell r="D163" t="str">
            <v>Overhead - Method. Exp.</v>
          </cell>
          <cell r="F163">
            <v>27110000</v>
          </cell>
          <cell r="G163">
            <v>4559400.9400000004</v>
          </cell>
          <cell r="H163">
            <v>467700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50000</v>
          </cell>
          <cell r="P163">
            <v>0</v>
          </cell>
        </row>
        <row r="164">
          <cell r="C164">
            <v>5305010000000</v>
          </cell>
          <cell r="D164" t="str">
            <v>COS Omt Profesional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</row>
        <row r="165">
          <cell r="C165">
            <v>5305020000000</v>
          </cell>
          <cell r="D165" t="str">
            <v>COS Omt Research &amp; Development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</row>
        <row r="166">
          <cell r="C166">
            <v>5305030000000</v>
          </cell>
          <cell r="D166" t="str">
            <v>COS Omt Training</v>
          </cell>
          <cell r="F166">
            <v>26938000</v>
          </cell>
          <cell r="G166">
            <v>4379400.9400000004</v>
          </cell>
          <cell r="H166">
            <v>267700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50000</v>
          </cell>
          <cell r="P166">
            <v>0</v>
          </cell>
        </row>
        <row r="167">
          <cell r="C167">
            <v>5305040000000</v>
          </cell>
          <cell r="D167" t="str">
            <v>COS Omt Library, Magazine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C168">
            <v>5305050000000</v>
          </cell>
          <cell r="D168" t="str">
            <v>COS Omt Royalty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C169">
            <v>5305060000000</v>
          </cell>
          <cell r="D169" t="str">
            <v>COS Omt Subscription</v>
          </cell>
          <cell r="F169">
            <v>172000</v>
          </cell>
          <cell r="G169">
            <v>180000</v>
          </cell>
          <cell r="H169">
            <v>200000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C170">
            <v>5305990000000</v>
          </cell>
          <cell r="D170" t="str">
            <v>COS Omt Other Method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2">
          <cell r="C172">
            <v>5306000000000</v>
          </cell>
          <cell r="D172" t="str">
            <v>COS Overhead - Condition Exp.</v>
          </cell>
          <cell r="F172">
            <v>2998400</v>
          </cell>
          <cell r="G172">
            <v>5838500</v>
          </cell>
          <cell r="H172">
            <v>17023780.039999999</v>
          </cell>
          <cell r="I172">
            <v>0</v>
          </cell>
          <cell r="J172">
            <v>1268000</v>
          </cell>
          <cell r="K172">
            <v>338000</v>
          </cell>
          <cell r="L172">
            <v>0</v>
          </cell>
          <cell r="M172">
            <v>0</v>
          </cell>
          <cell r="N172">
            <v>1332480</v>
          </cell>
          <cell r="O172">
            <v>1600000</v>
          </cell>
          <cell r="P172">
            <v>650000</v>
          </cell>
        </row>
        <row r="173">
          <cell r="C173">
            <v>5306010000000</v>
          </cell>
          <cell r="D173" t="str">
            <v>COS - OC Licences</v>
          </cell>
          <cell r="F173">
            <v>0</v>
          </cell>
          <cell r="G173">
            <v>0</v>
          </cell>
          <cell r="H173">
            <v>10561900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</row>
        <row r="174">
          <cell r="C174">
            <v>5306020000000</v>
          </cell>
          <cell r="D174" t="str">
            <v>COS - OC Pajak Bumi dan Bangunan (PBB)</v>
          </cell>
          <cell r="F174">
            <v>0</v>
          </cell>
          <cell r="G174">
            <v>40500</v>
          </cell>
          <cell r="H174">
            <v>232380.04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7880</v>
          </cell>
          <cell r="O174">
            <v>0</v>
          </cell>
          <cell r="P174">
            <v>0</v>
          </cell>
        </row>
        <row r="175">
          <cell r="C175">
            <v>5306030000000</v>
          </cell>
          <cell r="D175" t="str">
            <v>COS - OC Jamsostek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C176">
            <v>5306040000000</v>
          </cell>
          <cell r="D176" t="str">
            <v>COS - OC Vehicles &amp; Licences</v>
          </cell>
          <cell r="F176">
            <v>2848400</v>
          </cell>
          <cell r="G176">
            <v>1705000</v>
          </cell>
          <cell r="H176">
            <v>1746000</v>
          </cell>
          <cell r="I176">
            <v>0</v>
          </cell>
          <cell r="J176">
            <v>0</v>
          </cell>
          <cell r="K176">
            <v>338000</v>
          </cell>
          <cell r="L176">
            <v>0</v>
          </cell>
          <cell r="M176">
            <v>0</v>
          </cell>
          <cell r="N176">
            <v>1324600</v>
          </cell>
          <cell r="O176">
            <v>1400000</v>
          </cell>
          <cell r="P176">
            <v>650000</v>
          </cell>
        </row>
        <row r="177">
          <cell r="C177">
            <v>5306050000000</v>
          </cell>
          <cell r="D177" t="str">
            <v>COS - OC Membership</v>
          </cell>
          <cell r="F177">
            <v>150000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C178">
            <v>5306060000000</v>
          </cell>
          <cell r="D178" t="str">
            <v>COS - OC Donation and Contribution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200000</v>
          </cell>
          <cell r="P178">
            <v>0</v>
          </cell>
        </row>
        <row r="179">
          <cell r="C179">
            <v>5306070000000</v>
          </cell>
          <cell r="D179" t="str">
            <v>COS - OC Platform</v>
          </cell>
          <cell r="F179">
            <v>0</v>
          </cell>
          <cell r="G179">
            <v>4093000</v>
          </cell>
          <cell r="H179">
            <v>4483500</v>
          </cell>
          <cell r="I179">
            <v>0</v>
          </cell>
          <cell r="J179">
            <v>1268000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</row>
        <row r="180">
          <cell r="C180">
            <v>5306080000000</v>
          </cell>
          <cell r="D180" t="str">
            <v>COS - OC Legal of Land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</row>
        <row r="181">
          <cell r="C181">
            <v>5306990000000</v>
          </cell>
          <cell r="D181" t="str">
            <v>COS - OC Other Permit and Protection E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</row>
        <row r="183">
          <cell r="C183">
            <v>5307000000000</v>
          </cell>
          <cell r="D183" t="str">
            <v>Overhead - General Exp.</v>
          </cell>
          <cell r="F183">
            <v>36710568.219999999</v>
          </cell>
          <cell r="G183">
            <v>60616967.110000007</v>
          </cell>
          <cell r="H183">
            <v>47571195.629999995</v>
          </cell>
          <cell r="I183">
            <v>0</v>
          </cell>
          <cell r="J183">
            <v>0</v>
          </cell>
          <cell r="K183">
            <v>6077260</v>
          </cell>
          <cell r="L183">
            <v>3536850</v>
          </cell>
          <cell r="M183">
            <v>2172699</v>
          </cell>
          <cell r="N183">
            <v>4992846</v>
          </cell>
          <cell r="O183">
            <v>3531390</v>
          </cell>
          <cell r="P183">
            <v>1553910</v>
          </cell>
        </row>
        <row r="184">
          <cell r="C184">
            <v>5307010000000</v>
          </cell>
          <cell r="D184" t="str">
            <v>COS - OG Transportation Local</v>
          </cell>
          <cell r="F184">
            <v>1534500</v>
          </cell>
          <cell r="G184">
            <v>0</v>
          </cell>
          <cell r="H184">
            <v>3000</v>
          </cell>
          <cell r="I184">
            <v>0</v>
          </cell>
          <cell r="J184">
            <v>0</v>
          </cell>
          <cell r="K184">
            <v>2097750</v>
          </cell>
          <cell r="L184">
            <v>1164000</v>
          </cell>
          <cell r="M184">
            <v>748000</v>
          </cell>
          <cell r="N184">
            <v>1615500</v>
          </cell>
          <cell r="O184">
            <v>985000</v>
          </cell>
          <cell r="P184">
            <v>840000</v>
          </cell>
        </row>
        <row r="185">
          <cell r="C185">
            <v>5307020000000</v>
          </cell>
          <cell r="D185" t="str">
            <v>COS - OG Fotocopy, Photography, Film</v>
          </cell>
          <cell r="F185">
            <v>2191647</v>
          </cell>
          <cell r="G185">
            <v>0</v>
          </cell>
          <cell r="H185">
            <v>3291311.1</v>
          </cell>
          <cell r="I185">
            <v>0</v>
          </cell>
          <cell r="J185">
            <v>0</v>
          </cell>
          <cell r="K185">
            <v>130125</v>
          </cell>
          <cell r="L185">
            <v>0</v>
          </cell>
          <cell r="M185">
            <v>34500</v>
          </cell>
          <cell r="N185">
            <v>329550</v>
          </cell>
          <cell r="O185">
            <v>71550</v>
          </cell>
          <cell r="P185">
            <v>9000</v>
          </cell>
        </row>
        <row r="186">
          <cell r="C186">
            <v>5307030000000</v>
          </cell>
          <cell r="D186" t="str">
            <v>COS - OG Reimbursement &amp; Management Fe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</row>
        <row r="187">
          <cell r="C187">
            <v>5307040000000</v>
          </cell>
          <cell r="D187" t="str">
            <v>COS - OG Land Maintenance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C188">
            <v>5307050000000</v>
          </cell>
          <cell r="D188" t="str">
            <v>COS - OG Cleaning Material &amp; Services</v>
          </cell>
          <cell r="F188">
            <v>3098341.54</v>
          </cell>
          <cell r="G188">
            <v>41927243.600000001</v>
          </cell>
          <cell r="H188">
            <v>2311328.59</v>
          </cell>
          <cell r="I188">
            <v>0</v>
          </cell>
          <cell r="J188">
            <v>0</v>
          </cell>
          <cell r="K188">
            <v>240000</v>
          </cell>
          <cell r="L188">
            <v>900000</v>
          </cell>
          <cell r="M188">
            <v>0</v>
          </cell>
          <cell r="N188">
            <v>25000</v>
          </cell>
          <cell r="O188">
            <v>392775</v>
          </cell>
          <cell r="P188">
            <v>130500</v>
          </cell>
        </row>
        <row r="189">
          <cell r="C189">
            <v>5307060000000</v>
          </cell>
          <cell r="D189" t="str">
            <v>COS - OG Printing Stat, Office Supplie</v>
          </cell>
          <cell r="F189">
            <v>12571795</v>
          </cell>
          <cell r="G189">
            <v>5674394.4500000002</v>
          </cell>
          <cell r="H189">
            <v>6174990.2999999998</v>
          </cell>
          <cell r="I189">
            <v>0</v>
          </cell>
          <cell r="J189">
            <v>0</v>
          </cell>
          <cell r="K189">
            <v>930225</v>
          </cell>
          <cell r="L189">
            <v>386900</v>
          </cell>
          <cell r="M189">
            <v>315600</v>
          </cell>
          <cell r="N189">
            <v>396810</v>
          </cell>
          <cell r="O189">
            <v>552600</v>
          </cell>
          <cell r="P189">
            <v>409400</v>
          </cell>
        </row>
        <row r="190">
          <cell r="C190">
            <v>5307070000000</v>
          </cell>
          <cell r="D190" t="str">
            <v>COS - OG Consumption</v>
          </cell>
          <cell r="F190">
            <v>8383250</v>
          </cell>
          <cell r="G190">
            <v>5575570.0599999996</v>
          </cell>
          <cell r="H190">
            <v>3710733.76</v>
          </cell>
          <cell r="I190">
            <v>0</v>
          </cell>
          <cell r="J190">
            <v>0</v>
          </cell>
          <cell r="K190">
            <v>2195265</v>
          </cell>
          <cell r="L190">
            <v>1085950</v>
          </cell>
          <cell r="M190">
            <v>360225</v>
          </cell>
          <cell r="N190">
            <v>584215</v>
          </cell>
          <cell r="O190">
            <v>1143365</v>
          </cell>
          <cell r="P190">
            <v>54600</v>
          </cell>
        </row>
        <row r="191">
          <cell r="C191">
            <v>5307080000000</v>
          </cell>
          <cell r="D191" t="str">
            <v>COS - OG Stamp &amp; Postage</v>
          </cell>
          <cell r="F191">
            <v>697415</v>
          </cell>
          <cell r="G191">
            <v>311937</v>
          </cell>
          <cell r="H191">
            <v>784458.2</v>
          </cell>
          <cell r="I191">
            <v>0</v>
          </cell>
          <cell r="J191">
            <v>0</v>
          </cell>
          <cell r="K191">
            <v>474895</v>
          </cell>
          <cell r="L191">
            <v>0</v>
          </cell>
          <cell r="M191">
            <v>373296</v>
          </cell>
          <cell r="N191">
            <v>384000</v>
          </cell>
          <cell r="O191">
            <v>386100</v>
          </cell>
          <cell r="P191">
            <v>110410</v>
          </cell>
        </row>
        <row r="192">
          <cell r="C192">
            <v>5307090000000</v>
          </cell>
          <cell r="D192" t="str">
            <v>COS - OG Freight Out / Flight Clearanc</v>
          </cell>
          <cell r="F192">
            <v>8233620</v>
          </cell>
          <cell r="G192">
            <v>1322922</v>
          </cell>
          <cell r="H192">
            <v>31295373.68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341078</v>
          </cell>
          <cell r="N192">
            <v>1651771</v>
          </cell>
          <cell r="O192">
            <v>0</v>
          </cell>
          <cell r="P192">
            <v>0</v>
          </cell>
        </row>
        <row r="193">
          <cell r="C193">
            <v>5307990000000</v>
          </cell>
          <cell r="D193" t="str">
            <v>COS - OG Other</v>
          </cell>
          <cell r="F193">
            <v>-0.32000000029802322</v>
          </cell>
          <cell r="G193">
            <v>5804900</v>
          </cell>
          <cell r="H193">
            <v>0</v>
          </cell>
          <cell r="I193">
            <v>0</v>
          </cell>
          <cell r="J193">
            <v>0</v>
          </cell>
          <cell r="K193">
            <v>9000</v>
          </cell>
          <cell r="L193">
            <v>0</v>
          </cell>
          <cell r="M193">
            <v>0</v>
          </cell>
          <cell r="N193">
            <v>6000</v>
          </cell>
          <cell r="O193">
            <v>0</v>
          </cell>
          <cell r="P193">
            <v>0</v>
          </cell>
        </row>
        <row r="195">
          <cell r="C195">
            <v>5308000000000</v>
          </cell>
          <cell r="D195" t="str">
            <v>Closing Post COS Overhead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7">
          <cell r="C197">
            <v>6000000000000</v>
          </cell>
          <cell r="D197" t="str">
            <v>Opr.Exp.Commercial, General &amp; Adm. Exp</v>
          </cell>
          <cell r="F197">
            <v>803341151.76999998</v>
          </cell>
          <cell r="G197">
            <v>143750709.84999999</v>
          </cell>
          <cell r="H197">
            <v>10869751</v>
          </cell>
          <cell r="I197">
            <v>0</v>
          </cell>
          <cell r="J197">
            <v>340400</v>
          </cell>
          <cell r="K197">
            <v>1192730</v>
          </cell>
          <cell r="L197">
            <v>250000</v>
          </cell>
          <cell r="M197">
            <v>3653798</v>
          </cell>
          <cell r="N197">
            <v>3825450</v>
          </cell>
          <cell r="O197">
            <v>4035525</v>
          </cell>
          <cell r="P197">
            <v>1826750</v>
          </cell>
        </row>
        <row r="199">
          <cell r="C199">
            <v>6100000000000</v>
          </cell>
          <cell r="D199" t="str">
            <v>Commercial Expenses</v>
          </cell>
          <cell r="F199">
            <v>10220880</v>
          </cell>
          <cell r="G199">
            <v>12641603.02</v>
          </cell>
          <cell r="H199">
            <v>1832785</v>
          </cell>
          <cell r="I199">
            <v>0</v>
          </cell>
          <cell r="J199">
            <v>340400</v>
          </cell>
          <cell r="K199">
            <v>1192730</v>
          </cell>
          <cell r="L199">
            <v>0</v>
          </cell>
          <cell r="M199">
            <v>323950</v>
          </cell>
          <cell r="N199">
            <v>0</v>
          </cell>
          <cell r="O199">
            <v>1361000</v>
          </cell>
          <cell r="P199">
            <v>1634250</v>
          </cell>
        </row>
        <row r="200">
          <cell r="C200">
            <v>6101000000000</v>
          </cell>
          <cell r="D200" t="str">
            <v>COM - Sales &amp; Return Commision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C201">
            <v>6102000000000</v>
          </cell>
          <cell r="D201" t="str">
            <v>COM - Representation and Entertaintmen</v>
          </cell>
          <cell r="F201">
            <v>10220880</v>
          </cell>
          <cell r="G201">
            <v>12241603.02</v>
          </cell>
          <cell r="H201">
            <v>1832785</v>
          </cell>
          <cell r="I201">
            <v>0</v>
          </cell>
          <cell r="J201">
            <v>340400</v>
          </cell>
          <cell r="K201">
            <v>1192730</v>
          </cell>
          <cell r="L201">
            <v>0</v>
          </cell>
          <cell r="M201">
            <v>323950</v>
          </cell>
          <cell r="N201">
            <v>0</v>
          </cell>
          <cell r="O201">
            <v>1361000</v>
          </cell>
          <cell r="P201">
            <v>1634250</v>
          </cell>
        </row>
        <row r="202">
          <cell r="C202">
            <v>6103000000000</v>
          </cell>
          <cell r="D202" t="str">
            <v>COM - Advertising and Promotion</v>
          </cell>
          <cell r="F202">
            <v>0</v>
          </cell>
          <cell r="G202">
            <v>400000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C203">
            <v>6104000000000</v>
          </cell>
          <cell r="D203" t="str">
            <v>COM - Packing Expenses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</row>
        <row r="204">
          <cell r="C204">
            <v>6105000000000</v>
          </cell>
          <cell r="D204" t="str">
            <v>COM - Bad Debt Expenses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C205">
            <v>6199000000000</v>
          </cell>
          <cell r="D205" t="str">
            <v>COM - Other Commercial Expenses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</row>
        <row r="207">
          <cell r="C207">
            <v>6200000000000</v>
          </cell>
          <cell r="D207" t="str">
            <v>General &amp; Admin Expenses</v>
          </cell>
          <cell r="F207">
            <v>793120271.76999998</v>
          </cell>
          <cell r="G207">
            <v>131109106.82999998</v>
          </cell>
          <cell r="H207">
            <v>9036966</v>
          </cell>
          <cell r="I207">
            <v>0</v>
          </cell>
          <cell r="J207">
            <v>0</v>
          </cell>
          <cell r="K207">
            <v>0</v>
          </cell>
          <cell r="L207">
            <v>250000</v>
          </cell>
          <cell r="M207">
            <v>3329848</v>
          </cell>
          <cell r="N207">
            <v>3825450</v>
          </cell>
          <cell r="O207">
            <v>2674525</v>
          </cell>
          <cell r="P207">
            <v>192500</v>
          </cell>
        </row>
        <row r="209">
          <cell r="C209">
            <v>6201000000000</v>
          </cell>
          <cell r="D209" t="str">
            <v>GA - Material Expenses</v>
          </cell>
          <cell r="F209">
            <v>5673955</v>
          </cell>
          <cell r="G209">
            <v>3783642.47</v>
          </cell>
          <cell r="H209">
            <v>296400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3900</v>
          </cell>
          <cell r="P209">
            <v>0</v>
          </cell>
        </row>
        <row r="210">
          <cell r="C210">
            <v>6201010000000</v>
          </cell>
          <cell r="D210" t="str">
            <v>GAM - Printing Stat, Office Supplies</v>
          </cell>
          <cell r="F210">
            <v>2716955</v>
          </cell>
          <cell r="G210">
            <v>860949.33</v>
          </cell>
          <cell r="H210">
            <v>296400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C211">
            <v>6201020000000</v>
          </cell>
          <cell r="D211" t="str">
            <v>GAM - Stamp &amp; Postage</v>
          </cell>
          <cell r="F211">
            <v>424000</v>
          </cell>
          <cell r="G211">
            <v>576650.96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3900</v>
          </cell>
          <cell r="P211">
            <v>0</v>
          </cell>
        </row>
        <row r="212">
          <cell r="C212">
            <v>6201030000000</v>
          </cell>
          <cell r="D212" t="str">
            <v>GAM - Consumption</v>
          </cell>
          <cell r="F212">
            <v>823000</v>
          </cell>
          <cell r="G212">
            <v>1022479.14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</row>
        <row r="213">
          <cell r="C213">
            <v>6201040000000</v>
          </cell>
          <cell r="D213" t="str">
            <v>GAM - Cleaning Material &amp; Services</v>
          </cell>
          <cell r="F213">
            <v>1710000</v>
          </cell>
          <cell r="G213">
            <v>1323563.04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</row>
        <row r="214">
          <cell r="C214">
            <v>6201990000000</v>
          </cell>
          <cell r="D214" t="str">
            <v>GAM - Other Material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6">
          <cell r="C216">
            <v>6202000000000</v>
          </cell>
          <cell r="D216" t="str">
            <v>GA - Energy Expenses</v>
          </cell>
          <cell r="F216">
            <v>5122237.0999999996</v>
          </cell>
          <cell r="G216">
            <v>3373616.7600000002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</row>
        <row r="217">
          <cell r="C217">
            <v>6202010000000</v>
          </cell>
          <cell r="D217" t="str">
            <v>GAE - Fuel and Oil</v>
          </cell>
          <cell r="F217">
            <v>0</v>
          </cell>
          <cell r="G217">
            <v>821263.1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</row>
        <row r="218">
          <cell r="C218">
            <v>6202020000000</v>
          </cell>
          <cell r="D218" t="str">
            <v>GAE - Utilities (electricity,water)</v>
          </cell>
          <cell r="F218">
            <v>5122237.0999999996</v>
          </cell>
          <cell r="G218">
            <v>2552353.66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C219">
            <v>6202990000000</v>
          </cell>
          <cell r="D219" t="str">
            <v>GAE - Other Energy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1">
          <cell r="C221">
            <v>6203000000000</v>
          </cell>
          <cell r="D221" t="str">
            <v>Employee Exp.-Managerial &amp; Staff</v>
          </cell>
          <cell r="F221">
            <v>743663365.66999996</v>
          </cell>
          <cell r="G221">
            <v>116050393.74999999</v>
          </cell>
          <cell r="H221">
            <v>8740566</v>
          </cell>
          <cell r="I221">
            <v>0</v>
          </cell>
          <cell r="J221">
            <v>0</v>
          </cell>
          <cell r="K221">
            <v>0</v>
          </cell>
          <cell r="L221">
            <v>250000</v>
          </cell>
          <cell r="M221">
            <v>3329848</v>
          </cell>
          <cell r="N221">
            <v>746000</v>
          </cell>
          <cell r="O221">
            <v>670625</v>
          </cell>
          <cell r="P221">
            <v>17500</v>
          </cell>
        </row>
        <row r="222">
          <cell r="C222">
            <v>6203010000000</v>
          </cell>
          <cell r="D222" t="str">
            <v>GA-Employee Exp.-Remuneration</v>
          </cell>
          <cell r="F222">
            <v>716948103.66999996</v>
          </cell>
          <cell r="G222">
            <v>111478744.86999999</v>
          </cell>
          <cell r="H222">
            <v>8740566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500000</v>
          </cell>
          <cell r="O222">
            <v>0</v>
          </cell>
          <cell r="P222">
            <v>0</v>
          </cell>
        </row>
        <row r="223">
          <cell r="C223">
            <v>6203010100000</v>
          </cell>
          <cell r="D223" t="str">
            <v>GA/MSR - Salaries</v>
          </cell>
          <cell r="F223">
            <v>627133252</v>
          </cell>
          <cell r="G223">
            <v>94150776.959999993</v>
          </cell>
          <cell r="H223">
            <v>7624808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</row>
        <row r="224">
          <cell r="C224">
            <v>6203010200000</v>
          </cell>
          <cell r="D224" t="str">
            <v>GA/MSR - Overtime</v>
          </cell>
          <cell r="F224">
            <v>0</v>
          </cell>
          <cell r="G224">
            <v>482616.56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C225">
            <v>6203010300000</v>
          </cell>
          <cell r="D225" t="str">
            <v>GA/MSR - Part Timer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C226">
            <v>6203010400000</v>
          </cell>
          <cell r="D226" t="str">
            <v>GA/MSR - Meals on Duties</v>
          </cell>
          <cell r="F226">
            <v>0</v>
          </cell>
          <cell r="G226">
            <v>193640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C227">
            <v>6203010500000</v>
          </cell>
          <cell r="D227" t="str">
            <v>GA/MSR - Medical Expenses</v>
          </cell>
          <cell r="F227">
            <v>8687099</v>
          </cell>
          <cell r="G227">
            <v>3554715.2</v>
          </cell>
          <cell r="H227">
            <v>35000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C228">
            <v>6203010600000</v>
          </cell>
          <cell r="D228" t="str">
            <v>GA/MSR - Hospitalization</v>
          </cell>
          <cell r="F228">
            <v>0</v>
          </cell>
          <cell r="G228">
            <v>1828369.52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</row>
        <row r="229">
          <cell r="C229">
            <v>6203010700000</v>
          </cell>
          <cell r="D229" t="str">
            <v>GA/MSR - Jamsostek</v>
          </cell>
          <cell r="F229">
            <v>20404792</v>
          </cell>
          <cell r="G229">
            <v>3308029.96</v>
          </cell>
          <cell r="H229">
            <v>330758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C230">
            <v>6203010800000</v>
          </cell>
          <cell r="D230" t="str">
            <v>GA/MSR - Pention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C231">
            <v>6203010900000</v>
          </cell>
          <cell r="D231" t="str">
            <v>GA/MSR - Car Scheme</v>
          </cell>
          <cell r="F231">
            <v>1845770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</row>
        <row r="232">
          <cell r="C232">
            <v>6203011000000</v>
          </cell>
          <cell r="D232" t="str">
            <v>GA/MSR - Fuel</v>
          </cell>
          <cell r="F232">
            <v>9470355</v>
          </cell>
          <cell r="G232">
            <v>86880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C233">
            <v>6203011100000</v>
          </cell>
          <cell r="D233" t="str">
            <v>GA/MSR - House Rent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C234">
            <v>6203011200000</v>
          </cell>
          <cell r="D234" t="str">
            <v>GA/MSR - Annual Leave</v>
          </cell>
          <cell r="F234">
            <v>14613857.67</v>
          </cell>
          <cell r="G234">
            <v>6532627.04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</row>
        <row r="235">
          <cell r="C235">
            <v>6203011300000</v>
          </cell>
          <cell r="D235" t="str">
            <v>GA/MSR - Employee Welfare</v>
          </cell>
          <cell r="F235">
            <v>0</v>
          </cell>
          <cell r="G235">
            <v>8694.67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C236">
            <v>6203011400000</v>
          </cell>
          <cell r="D236" t="str">
            <v>GA/MSR - Productivity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C237">
            <v>6203011500000</v>
          </cell>
          <cell r="D237" t="str">
            <v>GA/MSR - Donation to Employee</v>
          </cell>
          <cell r="F237">
            <v>0</v>
          </cell>
          <cell r="G237">
            <v>320000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500000</v>
          </cell>
          <cell r="O237">
            <v>0</v>
          </cell>
          <cell r="P237">
            <v>0</v>
          </cell>
        </row>
        <row r="238">
          <cell r="C238">
            <v>6203011600000</v>
          </cell>
          <cell r="D238" t="str">
            <v>GA/MSR - Company Award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C239">
            <v>6203019900000</v>
          </cell>
          <cell r="D239" t="str">
            <v>GA/MSR - Other Allowance - Remuneratio</v>
          </cell>
          <cell r="F239">
            <v>34792978</v>
          </cell>
          <cell r="G239">
            <v>1012394.96</v>
          </cell>
          <cell r="H239">
            <v>750000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1">
          <cell r="C241">
            <v>6203020000000</v>
          </cell>
          <cell r="D241" t="str">
            <v>GA-Employee Exp.-Non Remuneration</v>
          </cell>
          <cell r="F241">
            <v>26715262</v>
          </cell>
          <cell r="G241">
            <v>4571648.88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250000</v>
          </cell>
          <cell r="M241">
            <v>3329848</v>
          </cell>
          <cell r="N241">
            <v>246000</v>
          </cell>
          <cell r="O241">
            <v>670625</v>
          </cell>
          <cell r="P241">
            <v>17500</v>
          </cell>
        </row>
        <row r="242">
          <cell r="C242">
            <v>6203020100000</v>
          </cell>
          <cell r="D242" t="str">
            <v>GA/MSnr - Travel Expense Abroad</v>
          </cell>
          <cell r="F242">
            <v>4047230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</row>
        <row r="243">
          <cell r="C243">
            <v>6203020200000</v>
          </cell>
          <cell r="D243" t="str">
            <v>GA/MSnr - Travel Expense Domestic</v>
          </cell>
          <cell r="F243">
            <v>8878640</v>
          </cell>
          <cell r="G243">
            <v>386688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250000</v>
          </cell>
          <cell r="M243">
            <v>2897848</v>
          </cell>
          <cell r="N243">
            <v>0</v>
          </cell>
          <cell r="O243">
            <v>0</v>
          </cell>
          <cell r="P243">
            <v>0</v>
          </cell>
        </row>
        <row r="244">
          <cell r="C244">
            <v>6203020300000</v>
          </cell>
          <cell r="D244" t="str">
            <v>GA/MSnr - Transport</v>
          </cell>
          <cell r="F244">
            <v>7080000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C245">
            <v>6203020400000</v>
          </cell>
          <cell r="D245" t="str">
            <v>GA/MSnr - Airport Pass &amp; ID Card</v>
          </cell>
          <cell r="F245">
            <v>0</v>
          </cell>
          <cell r="G245">
            <v>1042400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432000</v>
          </cell>
          <cell r="N245">
            <v>246000</v>
          </cell>
          <cell r="O245">
            <v>670625</v>
          </cell>
          <cell r="P245">
            <v>17500</v>
          </cell>
        </row>
        <row r="246">
          <cell r="C246">
            <v>6203020500000</v>
          </cell>
          <cell r="D246" t="str">
            <v>GA/MSnr - Fuel and Oil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C247">
            <v>6203020600000</v>
          </cell>
          <cell r="D247" t="str">
            <v>GA/MSnr - Toll Fares</v>
          </cell>
          <cell r="F247">
            <v>2438000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C248">
            <v>6203020700000</v>
          </cell>
          <cell r="D248" t="str">
            <v>GA/MSnr - Communication</v>
          </cell>
          <cell r="F248">
            <v>4271392</v>
          </cell>
          <cell r="G248">
            <v>3142560.88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C249">
            <v>6203020800000</v>
          </cell>
          <cell r="D249" t="str">
            <v>GA/MSnr - Uniform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C250">
            <v>6203020900000</v>
          </cell>
          <cell r="D250" t="str">
            <v>GA/MSnr - Employee Recruitment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C251">
            <v>6203029900000</v>
          </cell>
          <cell r="D251" t="str">
            <v>GA/MSnr - Other Non-Remuneration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3">
          <cell r="C253">
            <v>6204000000000</v>
          </cell>
          <cell r="D253" t="str">
            <v>GA - Eguipment Exp.</v>
          </cell>
          <cell r="F253">
            <v>34543175</v>
          </cell>
          <cell r="G253">
            <v>6358919.8500000006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2598750</v>
          </cell>
          <cell r="O253">
            <v>2000000</v>
          </cell>
          <cell r="P253">
            <v>175000</v>
          </cell>
        </row>
        <row r="255">
          <cell r="C255">
            <v>6204010000000</v>
          </cell>
          <cell r="D255" t="str">
            <v>GAE-Repair &amp; Maintenance</v>
          </cell>
          <cell r="F255">
            <v>34543175</v>
          </cell>
          <cell r="G255">
            <v>6358919.8500000006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2598750</v>
          </cell>
          <cell r="O255">
            <v>2000000</v>
          </cell>
          <cell r="P255">
            <v>175000</v>
          </cell>
        </row>
        <row r="256">
          <cell r="C256">
            <v>6204010100000</v>
          </cell>
          <cell r="D256" t="str">
            <v>GAER - Building</v>
          </cell>
          <cell r="F256">
            <v>0</v>
          </cell>
          <cell r="G256">
            <v>403548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C257">
            <v>6204010200000</v>
          </cell>
          <cell r="D257" t="str">
            <v>GAER - Transportation Eqp.</v>
          </cell>
          <cell r="F257">
            <v>841860</v>
          </cell>
          <cell r="G257">
            <v>117240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C258">
            <v>6204010300000</v>
          </cell>
          <cell r="D258" t="str">
            <v>GAER - Office Eqp.</v>
          </cell>
          <cell r="F258">
            <v>2500000</v>
          </cell>
          <cell r="G258">
            <v>648200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75000</v>
          </cell>
        </row>
        <row r="259">
          <cell r="C259">
            <v>6204010400000</v>
          </cell>
          <cell r="D259" t="str">
            <v>GAER - Leased Assets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C260">
            <v>6204010500000</v>
          </cell>
          <cell r="D260" t="str">
            <v>GAER - Software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C261">
            <v>6204010600000</v>
          </cell>
          <cell r="D261" t="str">
            <v>GAER - Car Scheme</v>
          </cell>
          <cell r="F261">
            <v>2070300</v>
          </cell>
          <cell r="G261">
            <v>531070.16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3">
          <cell r="C263">
            <v>6204020000000</v>
          </cell>
          <cell r="D263" t="str">
            <v>GAER - Hire of &amp; Opr. Eqp.and Vehicles</v>
          </cell>
          <cell r="F263">
            <v>0</v>
          </cell>
          <cell r="G263">
            <v>531600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</row>
        <row r="265">
          <cell r="C265">
            <v>6204030000000</v>
          </cell>
          <cell r="D265" t="str">
            <v>GAER - Rent Expenses</v>
          </cell>
          <cell r="F265">
            <v>27196515</v>
          </cell>
          <cell r="G265">
            <v>3891806.72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2598750</v>
          </cell>
          <cell r="O265">
            <v>0</v>
          </cell>
          <cell r="P265">
            <v>0</v>
          </cell>
        </row>
        <row r="267">
          <cell r="C267">
            <v>6204040000000</v>
          </cell>
          <cell r="D267" t="str">
            <v>GAER - Un-capitalized Asset</v>
          </cell>
          <cell r="F267">
            <v>1934500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2000000</v>
          </cell>
          <cell r="P267">
            <v>100000</v>
          </cell>
        </row>
        <row r="269">
          <cell r="C269">
            <v>6204050000000</v>
          </cell>
          <cell r="D269" t="str">
            <v>GAER - Equipment Insurance</v>
          </cell>
          <cell r="F269">
            <v>0</v>
          </cell>
          <cell r="G269">
            <v>235454.97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1">
          <cell r="C271">
            <v>6204060000000</v>
          </cell>
          <cell r="D271" t="str">
            <v>GAE - Depreciation Expenses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C272">
            <v>6204060100000</v>
          </cell>
          <cell r="D272" t="str">
            <v>GAED - Depr. Exp. Building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C273">
            <v>6204060200000</v>
          </cell>
          <cell r="D273" t="str">
            <v>GAED - Depr. Exp. Building Improvement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C274">
            <v>6204060300000</v>
          </cell>
          <cell r="D274" t="str">
            <v>GAED - Depr. Exp. Transportation Eqp.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</row>
        <row r="275">
          <cell r="C275">
            <v>6204060400000</v>
          </cell>
          <cell r="D275" t="str">
            <v>GAED - Depr. Exp. Office Eqp.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7">
          <cell r="C277">
            <v>6204070000000</v>
          </cell>
          <cell r="D277" t="str">
            <v>GAED - Depr. Exp. Lease Assets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9">
          <cell r="C279">
            <v>6204080000000</v>
          </cell>
          <cell r="D279" t="str">
            <v>GAED - Depr. Exp. Software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1">
          <cell r="C281">
            <v>6204090000000</v>
          </cell>
          <cell r="D281" t="str">
            <v>GAED - Depr. Exp. Leasehold Improvemen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3">
          <cell r="C283">
            <v>6204100000000</v>
          </cell>
          <cell r="D283" t="str">
            <v>GAED - Amort Exp. Land Right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5">
          <cell r="C285">
            <v>6204990000000</v>
          </cell>
          <cell r="D285" t="str">
            <v>GAED - Amortization Exp. Others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7">
          <cell r="C287">
            <v>6205000000000</v>
          </cell>
          <cell r="D287" t="str">
            <v>GA - Method Expenses</v>
          </cell>
          <cell r="F287">
            <v>170900</v>
          </cell>
          <cell r="G287">
            <v>175730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C288">
            <v>6205010000000</v>
          </cell>
          <cell r="D288" t="str">
            <v>GAM - Professional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C289">
            <v>6205020000000</v>
          </cell>
          <cell r="D289" t="str">
            <v>GAM - Research &amp; Development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C290">
            <v>6205030000000</v>
          </cell>
          <cell r="D290" t="str">
            <v>GAM - Training</v>
          </cell>
          <cell r="F290">
            <v>0</v>
          </cell>
          <cell r="G290">
            <v>77010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</row>
        <row r="291">
          <cell r="C291">
            <v>6205040000000</v>
          </cell>
          <cell r="D291" t="str">
            <v>GAM - Library</v>
          </cell>
          <cell r="F291">
            <v>59900</v>
          </cell>
          <cell r="G291">
            <v>56000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C292">
            <v>6205050000000</v>
          </cell>
          <cell r="D292" t="str">
            <v>GAM - Royalti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C293">
            <v>6205060000000</v>
          </cell>
          <cell r="D293" t="str">
            <v>GAM - Subscription</v>
          </cell>
          <cell r="F293">
            <v>111000</v>
          </cell>
          <cell r="G293">
            <v>42720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C294">
            <v>6205990000000</v>
          </cell>
          <cell r="D294" t="str">
            <v>GAM - Other Method Exp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6">
          <cell r="C296">
            <v>6206000000000</v>
          </cell>
          <cell r="D296" t="str">
            <v>GA - Condition Exp. (Permitt &amp; Protect</v>
          </cell>
          <cell r="F296">
            <v>550000</v>
          </cell>
          <cell r="G296">
            <v>702160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C297">
            <v>6206010000000</v>
          </cell>
          <cell r="D297" t="str">
            <v>GAC - Licences</v>
          </cell>
          <cell r="F297">
            <v>0</v>
          </cell>
          <cell r="G297">
            <v>12000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C298">
            <v>6206020000000</v>
          </cell>
          <cell r="D298" t="str">
            <v>GAC - Pajak Bumi Dan Bangunan (PBB)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C299">
            <v>6206030000000</v>
          </cell>
          <cell r="D299" t="str">
            <v>GAC - Jamsostek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C300">
            <v>6206040000000</v>
          </cell>
          <cell r="D300" t="str">
            <v>GAC - Vehicle And License</v>
          </cell>
          <cell r="F300">
            <v>0</v>
          </cell>
          <cell r="G300">
            <v>366320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C301">
            <v>6206050000000</v>
          </cell>
          <cell r="D301" t="str">
            <v>GAC - Membership</v>
          </cell>
          <cell r="F301">
            <v>550000</v>
          </cell>
          <cell r="G301">
            <v>64000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C302">
            <v>6206060000000</v>
          </cell>
          <cell r="D302" t="str">
            <v>GAC - Donation And Contribution</v>
          </cell>
          <cell r="F302">
            <v>0</v>
          </cell>
          <cell r="G302">
            <v>180000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C303">
            <v>6206070000000</v>
          </cell>
          <cell r="D303" t="str">
            <v>GAC - Platform</v>
          </cell>
          <cell r="F303">
            <v>0</v>
          </cell>
          <cell r="G303">
            <v>79840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</row>
        <row r="304">
          <cell r="C304">
            <v>6206080000000</v>
          </cell>
          <cell r="D304" t="str">
            <v>GAC - Legal Of Land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</row>
        <row r="305">
          <cell r="C305">
            <v>6206990000000</v>
          </cell>
          <cell r="D305" t="str">
            <v>GAC - Other Permitt &amp; Protection Exp.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7">
          <cell r="C307">
            <v>6207000000000</v>
          </cell>
          <cell r="D307" t="str">
            <v>GA - General Expenses</v>
          </cell>
          <cell r="F307">
            <v>3396639</v>
          </cell>
          <cell r="G307">
            <v>664644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480700</v>
          </cell>
          <cell r="O307">
            <v>0</v>
          </cell>
          <cell r="P307">
            <v>0</v>
          </cell>
        </row>
        <row r="308">
          <cell r="C308">
            <v>6207010000000</v>
          </cell>
          <cell r="D308" t="str">
            <v>GAG - Fotocopy, Fotography, Film</v>
          </cell>
          <cell r="F308">
            <v>403989</v>
          </cell>
          <cell r="G308">
            <v>418856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</row>
        <row r="309">
          <cell r="C309">
            <v>6207020000000</v>
          </cell>
          <cell r="D309" t="str">
            <v>GAG - Transportation Local</v>
          </cell>
          <cell r="F309">
            <v>2992650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480700</v>
          </cell>
          <cell r="O309">
            <v>0</v>
          </cell>
          <cell r="P309">
            <v>0</v>
          </cell>
        </row>
        <row r="310">
          <cell r="C310">
            <v>6207030000000</v>
          </cell>
          <cell r="D310" t="str">
            <v>GAG - Reimbursement &amp; Management Fees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C311">
            <v>6207040000000</v>
          </cell>
          <cell r="D311" t="str">
            <v>GAG - Land Maintenance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C312">
            <v>6207990000000</v>
          </cell>
          <cell r="D312" t="str">
            <v>GAG - Other</v>
          </cell>
          <cell r="F312">
            <v>0</v>
          </cell>
          <cell r="G312">
            <v>245788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4">
          <cell r="C314">
            <v>6208000000000</v>
          </cell>
          <cell r="D314" t="str">
            <v>Closing Post GA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6">
          <cell r="D316" t="str">
            <v>Income (Loss) From Operation</v>
          </cell>
          <cell r="F316">
            <v>2927355625.0299997</v>
          </cell>
          <cell r="G316">
            <v>377783561.5799998</v>
          </cell>
          <cell r="H316">
            <v>1241413179.9400001</v>
          </cell>
          <cell r="I316">
            <v>159537707.75</v>
          </cell>
          <cell r="J316">
            <v>-9319633</v>
          </cell>
          <cell r="K316">
            <v>239721353.89999998</v>
          </cell>
          <cell r="L316">
            <v>33364018.230000004</v>
          </cell>
          <cell r="M316">
            <v>124083805.09</v>
          </cell>
          <cell r="N316">
            <v>28228820.120000005</v>
          </cell>
          <cell r="O316">
            <v>145296554.13999999</v>
          </cell>
          <cell r="P316">
            <v>-6321255.5</v>
          </cell>
        </row>
        <row r="318">
          <cell r="C318">
            <v>7000000000000</v>
          </cell>
          <cell r="D318" t="str">
            <v>Non Operating Item</v>
          </cell>
          <cell r="F318">
            <v>69013758.659999996</v>
          </cell>
          <cell r="G318">
            <v>27045174.25</v>
          </cell>
          <cell r="H318">
            <v>-564282.37000000104</v>
          </cell>
          <cell r="I318">
            <v>1331703.4000000001</v>
          </cell>
          <cell r="J318">
            <v>83963.690000000177</v>
          </cell>
          <cell r="K318">
            <v>8093405.7600000007</v>
          </cell>
          <cell r="L318">
            <v>1984742.8399999999</v>
          </cell>
          <cell r="M318">
            <v>2700972</v>
          </cell>
          <cell r="N318">
            <v>2055210.6999999997</v>
          </cell>
          <cell r="O318">
            <v>1729890.6400000001</v>
          </cell>
          <cell r="P318">
            <v>847273.12</v>
          </cell>
        </row>
        <row r="320">
          <cell r="C320">
            <v>7100000000000</v>
          </cell>
          <cell r="D320" t="str">
            <v>Non Operating Revenue and Gain</v>
          </cell>
          <cell r="F320">
            <v>-31457900.73</v>
          </cell>
          <cell r="G320">
            <v>-3537727.18</v>
          </cell>
          <cell r="H320">
            <v>-11633141.720000001</v>
          </cell>
          <cell r="I320">
            <v>-760759.2</v>
          </cell>
          <cell r="J320">
            <v>-1003507.94</v>
          </cell>
          <cell r="K320">
            <v>-1237562.6399999999</v>
          </cell>
          <cell r="L320">
            <v>-560788.96</v>
          </cell>
          <cell r="M320">
            <v>-2022616.2</v>
          </cell>
          <cell r="N320">
            <v>-569264.64000000001</v>
          </cell>
          <cell r="O320">
            <v>-121676.16</v>
          </cell>
          <cell r="P320">
            <v>-881744.16</v>
          </cell>
        </row>
        <row r="321">
          <cell r="C321">
            <v>7101000000000</v>
          </cell>
          <cell r="D321" t="str">
            <v>Ticket Sales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C322">
            <v>7102000000000</v>
          </cell>
          <cell r="D322" t="str">
            <v>Agreement Cancellation/Penalty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C323">
            <v>7103000000000</v>
          </cell>
          <cell r="D323" t="str">
            <v>Rental Income Sub Lease</v>
          </cell>
          <cell r="F323">
            <v>0</v>
          </cell>
          <cell r="G323">
            <v>0</v>
          </cell>
          <cell r="H323">
            <v>0</v>
          </cell>
          <cell r="I323">
            <v>-671600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C324">
            <v>7104000000000</v>
          </cell>
          <cell r="D324" t="str">
            <v>Interest Income</v>
          </cell>
          <cell r="F324">
            <v>-1007276.42</v>
          </cell>
          <cell r="G324">
            <v>-510506.66</v>
          </cell>
          <cell r="H324">
            <v>0</v>
          </cell>
          <cell r="I324">
            <v>0</v>
          </cell>
          <cell r="J324">
            <v>-1003507.94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</row>
        <row r="325">
          <cell r="C325">
            <v>7105000000000</v>
          </cell>
          <cell r="D325" t="str">
            <v>Realized Foreign Exchange Gain</v>
          </cell>
          <cell r="F325">
            <v>-17464089.739999998</v>
          </cell>
          <cell r="G325">
            <v>-2826442.52</v>
          </cell>
          <cell r="H325">
            <v>-795477.4</v>
          </cell>
          <cell r="I325">
            <v>-89159.2</v>
          </cell>
          <cell r="J325">
            <v>0</v>
          </cell>
          <cell r="K325">
            <v>-1237562.6399999999</v>
          </cell>
          <cell r="L325">
            <v>-560788.96</v>
          </cell>
          <cell r="M325">
            <v>-2022616.2</v>
          </cell>
          <cell r="N325">
            <v>-569264.64000000001</v>
          </cell>
          <cell r="O325">
            <v>-121676.16</v>
          </cell>
          <cell r="P325">
            <v>-881744.16</v>
          </cell>
        </row>
        <row r="326">
          <cell r="C326">
            <v>7106000000000</v>
          </cell>
          <cell r="D326" t="str">
            <v>Unrealized Foreign Exchange Gain</v>
          </cell>
          <cell r="F326">
            <v>-9855308.9399999995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C327">
            <v>7107000000000</v>
          </cell>
          <cell r="D327" t="str">
            <v>Gain on Investment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</row>
        <row r="328">
          <cell r="C328">
            <v>7108000000000</v>
          </cell>
          <cell r="D328" t="str">
            <v>Gain on Sales/Disposal of Assets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</row>
        <row r="329">
          <cell r="C329">
            <v>7109000000000</v>
          </cell>
          <cell r="D329" t="str">
            <v>Gain on Increases of Assets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</row>
        <row r="330">
          <cell r="C330">
            <v>7110000000000</v>
          </cell>
          <cell r="D330" t="str">
            <v>Non-operating Income - Others</v>
          </cell>
          <cell r="F330">
            <v>-3131225.63</v>
          </cell>
          <cell r="G330">
            <v>-200778</v>
          </cell>
          <cell r="H330">
            <v>-10837664.32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</row>
        <row r="331">
          <cell r="C331">
            <v>7198000000000</v>
          </cell>
          <cell r="D331" t="str">
            <v>Closing Post Non Operating Revenue and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</row>
        <row r="333">
          <cell r="C333">
            <v>7200000000000</v>
          </cell>
          <cell r="D333" t="str">
            <v>Non Operating Expenses and Loss</v>
          </cell>
          <cell r="F333">
            <v>100471659.39</v>
          </cell>
          <cell r="G333">
            <v>30582901.43</v>
          </cell>
          <cell r="H333">
            <v>11068859.35</v>
          </cell>
          <cell r="I333">
            <v>2092462.6</v>
          </cell>
          <cell r="J333">
            <v>1087471.6300000001</v>
          </cell>
          <cell r="K333">
            <v>9330968.4000000004</v>
          </cell>
          <cell r="L333">
            <v>2545531.7999999998</v>
          </cell>
          <cell r="M333">
            <v>4723588.2</v>
          </cell>
          <cell r="N333">
            <v>2624475.34</v>
          </cell>
          <cell r="O333">
            <v>1851566.8</v>
          </cell>
          <cell r="P333">
            <v>1729017.28</v>
          </cell>
        </row>
        <row r="334">
          <cell r="C334">
            <v>7201000000000</v>
          </cell>
          <cell r="D334" t="str">
            <v>Ticket Sales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</row>
        <row r="335">
          <cell r="C335">
            <v>7202000000000</v>
          </cell>
          <cell r="D335" t="str">
            <v>Agreement Cancellation/Penalty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</row>
        <row r="336">
          <cell r="C336">
            <v>7203000000000</v>
          </cell>
          <cell r="D336" t="str">
            <v>Rental Expense Sub Lease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</row>
        <row r="337">
          <cell r="C337">
            <v>7204000000000</v>
          </cell>
          <cell r="D337" t="str">
            <v>Interest Expense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200743.87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</row>
        <row r="338">
          <cell r="C338">
            <v>7205000000000</v>
          </cell>
          <cell r="D338" t="str">
            <v>PPh 23 Final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</row>
        <row r="339">
          <cell r="C339">
            <v>7206000000000</v>
          </cell>
          <cell r="D339" t="str">
            <v>SWAP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</row>
        <row r="340">
          <cell r="C340">
            <v>7207000000000</v>
          </cell>
          <cell r="D340" t="str">
            <v>Bank Charges</v>
          </cell>
          <cell r="F340">
            <v>9399725.9900000002</v>
          </cell>
          <cell r="G340">
            <v>3986013.9</v>
          </cell>
          <cell r="H340">
            <v>1701561</v>
          </cell>
          <cell r="I340">
            <v>802232</v>
          </cell>
          <cell r="J340">
            <v>123475.96</v>
          </cell>
          <cell r="K340">
            <v>487520</v>
          </cell>
          <cell r="L340">
            <v>323020</v>
          </cell>
          <cell r="M340">
            <v>713670</v>
          </cell>
          <cell r="N340">
            <v>929181.9</v>
          </cell>
          <cell r="O340">
            <v>431028</v>
          </cell>
          <cell r="P340">
            <v>552206</v>
          </cell>
        </row>
        <row r="341">
          <cell r="C341">
            <v>7208000000000</v>
          </cell>
          <cell r="D341" t="str">
            <v>Realized Foreign Exchange Loss</v>
          </cell>
          <cell r="F341">
            <v>43734764.229999997</v>
          </cell>
          <cell r="G341">
            <v>12691229.25</v>
          </cell>
          <cell r="H341">
            <v>8582149.25</v>
          </cell>
          <cell r="I341">
            <v>1290230.6000000001</v>
          </cell>
          <cell r="J341">
            <v>763251.8</v>
          </cell>
          <cell r="K341">
            <v>7996448.4000000004</v>
          </cell>
          <cell r="L341">
            <v>1072511.8</v>
          </cell>
          <cell r="M341">
            <v>3932418.2</v>
          </cell>
          <cell r="N341">
            <v>1395293.44</v>
          </cell>
          <cell r="O341">
            <v>548088.80000000005</v>
          </cell>
          <cell r="P341">
            <v>876811.28</v>
          </cell>
        </row>
        <row r="342">
          <cell r="C342">
            <v>7209000000000</v>
          </cell>
          <cell r="D342" t="str">
            <v>Unrealized Foreign Exchange Loss</v>
          </cell>
          <cell r="F342">
            <v>16852245.170000002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</row>
        <row r="343">
          <cell r="C343">
            <v>7210000000000</v>
          </cell>
          <cell r="D343" t="str">
            <v>Loss on Investment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</row>
        <row r="344">
          <cell r="C344">
            <v>7211000000000</v>
          </cell>
          <cell r="D344" t="str">
            <v>Loss on Sales/Disposal of Assets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C345">
            <v>7212000000000</v>
          </cell>
          <cell r="D345" t="str">
            <v>Loss on Decreases of Assets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C346">
            <v>7213000000000</v>
          </cell>
          <cell r="D346" t="str">
            <v>Loss on Contigencies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</row>
        <row r="347">
          <cell r="C347">
            <v>7214000000000</v>
          </cell>
          <cell r="D347" t="str">
            <v>Non-operating Exp. And Loss Other</v>
          </cell>
          <cell r="F347">
            <v>30484924</v>
          </cell>
          <cell r="G347">
            <v>3053529.4</v>
          </cell>
          <cell r="H347">
            <v>785149.1</v>
          </cell>
          <cell r="I347">
            <v>0</v>
          </cell>
          <cell r="J347">
            <v>0</v>
          </cell>
          <cell r="K347">
            <v>847000</v>
          </cell>
          <cell r="L347">
            <v>1150000</v>
          </cell>
          <cell r="M347">
            <v>77500</v>
          </cell>
          <cell r="N347">
            <v>300000</v>
          </cell>
          <cell r="O347">
            <v>872450</v>
          </cell>
          <cell r="P347">
            <v>300000</v>
          </cell>
        </row>
        <row r="348">
          <cell r="C348">
            <v>7215000000000</v>
          </cell>
          <cell r="D348" t="str">
            <v>Tax Expenses</v>
          </cell>
          <cell r="F348">
            <v>0</v>
          </cell>
          <cell r="G348">
            <v>10852128.880000001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</row>
        <row r="349">
          <cell r="C349">
            <v>7298000000000</v>
          </cell>
          <cell r="D349" t="str">
            <v>Closing Post Non Operating Expenses an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</row>
        <row r="351">
          <cell r="C351">
            <v>8010000000000</v>
          </cell>
          <cell r="D351" t="str">
            <v>Income (Loss) Before Tax From Continui</v>
          </cell>
          <cell r="F351">
            <v>2858341866.3699999</v>
          </cell>
          <cell r="G351">
            <v>350738387.3299998</v>
          </cell>
          <cell r="H351">
            <v>1241977462.3099999</v>
          </cell>
          <cell r="I351">
            <v>158206004.34999999</v>
          </cell>
          <cell r="J351">
            <v>-9403596.6899999995</v>
          </cell>
          <cell r="K351">
            <v>231627948.13999999</v>
          </cell>
          <cell r="L351">
            <v>31379275.390000004</v>
          </cell>
          <cell r="M351">
            <v>121382833.09</v>
          </cell>
          <cell r="N351">
            <v>26173609.420000006</v>
          </cell>
          <cell r="O351">
            <v>143566663.5</v>
          </cell>
          <cell r="P351">
            <v>-7168528.6200000001</v>
          </cell>
        </row>
        <row r="353">
          <cell r="C353">
            <v>8020000000000</v>
          </cell>
          <cell r="D353" t="str">
            <v>Taxation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5">
          <cell r="C355">
            <v>8030000000000</v>
          </cell>
          <cell r="D355" t="str">
            <v>Current Income Tax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7">
          <cell r="C357">
            <v>8040000000000</v>
          </cell>
          <cell r="D357" t="str">
            <v>Deffered Income Tax Expenses(Income)</v>
          </cell>
        </row>
        <row r="359">
          <cell r="C359">
            <v>9990000000000</v>
          </cell>
          <cell r="D359" t="str">
            <v>Benefit Due to Loss Carryforward</v>
          </cell>
        </row>
        <row r="361">
          <cell r="D361" t="str">
            <v>Income (Loss) After Tax From Operation</v>
          </cell>
          <cell r="F361">
            <v>2858341866.3699999</v>
          </cell>
          <cell r="G361">
            <v>350738387.3299998</v>
          </cell>
          <cell r="H361">
            <v>1241977462.3099999</v>
          </cell>
          <cell r="I361">
            <v>158206004.34999999</v>
          </cell>
          <cell r="J361">
            <v>-9403596.6899999995</v>
          </cell>
          <cell r="K361">
            <v>231627948.13999999</v>
          </cell>
          <cell r="L361">
            <v>31379275.390000004</v>
          </cell>
          <cell r="M361">
            <v>121382833.09</v>
          </cell>
          <cell r="N361">
            <v>26173609.420000006</v>
          </cell>
          <cell r="O361">
            <v>143566663.5</v>
          </cell>
          <cell r="P361">
            <v>-7168528.6200000001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XXXXXX"/>
      <sheetName val="XXXXX0"/>
      <sheetName val="XXXXX1"/>
      <sheetName val="****00"/>
      <sheetName val="XXXXXXXXX"/>
      <sheetName val="XXXXX"/>
      <sheetName val="*******02"/>
      <sheetName val="Bank"/>
      <sheetName val="Anls-01"/>
      <sheetName val="Anls-02"/>
      <sheetName val="Anls01-02"/>
      <sheetName val="LampiranI"/>
      <sheetName val="CADS-USES_LampI.1"/>
      <sheetName val="LOAN &amp; INT_LampI.2-6,LampIII.9"/>
      <sheetName val="LampiranII"/>
      <sheetName val="Assumption_and_Value_LampI.7"/>
      <sheetName val="BS_LampII.1"/>
      <sheetName val="PL-hotel"/>
      <sheetName val="PL_LampII.2"/>
      <sheetName val="CF_LampII.3"/>
      <sheetName val="LampiranIII"/>
      <sheetName val="SUM_LampIII.1"/>
      <sheetName val="REVENUE_LampIII.2-3"/>
      <sheetName val="COST&amp;AR_LampIII.4"/>
      <sheetName val="INV&amp;PAYABLE_LampIII.5"/>
      <sheetName val="OPEX_LampIII.6"/>
      <sheetName val="ASSET_LampIII.7_8"/>
      <sheetName val="Summary"/>
      <sheetName val="TAX_LampIII.10"/>
      <sheetName val="Share Option"/>
      <sheetName val="IRR-Total Loan"/>
      <sheetName val="Val-Purpose_Share Option"/>
      <sheetName val="cost_of_equity"/>
      <sheetName val="DER_Cost of Debt"/>
      <sheetName val="DCF2005"/>
      <sheetName val="DCF2006"/>
      <sheetName val="DCF2007"/>
      <sheetName val="DCF2008"/>
      <sheetName val="DCF2009"/>
      <sheetName val="DCF2010"/>
      <sheetName val="DCF2011"/>
      <sheetName val="Summary_of_Value"/>
      <sheetName val="CADS-USES_LampI_1"/>
      <sheetName val="LOAN_&amp;_INT_LampI_2-6,LampIII_9"/>
      <sheetName val="Assumption_and_Value_LampI_7"/>
      <sheetName val="BS_LampII_1"/>
      <sheetName val="PL_LampII_2"/>
      <sheetName val="CF_LampII_3"/>
      <sheetName val="SUM_LampIII_1"/>
      <sheetName val="REVENUE_LampIII_2-3"/>
      <sheetName val="COST&amp;AR_LampIII_4"/>
      <sheetName val="INV&amp;PAYABLE_LampIII_5"/>
      <sheetName val="OPEX_LampIII_6"/>
      <sheetName val="ASSET_LampIII_7_8"/>
      <sheetName val="TAX_LampIII_10"/>
      <sheetName val="Share_Option"/>
      <sheetName val="IRR-Total_Loan"/>
      <sheetName val="Val-Purpose_Share_Option"/>
      <sheetName val="DER_Cost_of_Deb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is_sum_permonth (14_2)"/>
      <sheetName val="is_sum_permonth (14)"/>
      <sheetName val="is_det_permonth (14)"/>
      <sheetName val="Actual'14"/>
      <sheetName val="WS14"/>
      <sheetName val="VVV"/>
      <sheetName val="is_sum_permonth (15)"/>
      <sheetName val="is_det_permonth (15)"/>
      <sheetName val="Actual'15HS"/>
      <sheetName val="Royalty Actual"/>
      <sheetName val="WS2015"/>
      <sheetName val="V"/>
      <sheetName val="is_det_permonth (BU)"/>
      <sheetName val="is_sum_permonth (BU_2)"/>
      <sheetName val="is_sum_permonth (BU)"/>
      <sheetName val="BU16"/>
      <sheetName val="WS BU"/>
      <sheetName val="VV"/>
      <sheetName val="WS16 (2)"/>
      <sheetName val="WS16"/>
      <sheetName val="Ops Data"/>
      <sheetName val="Actual'16"/>
      <sheetName val="is_sum_permonth"/>
      <sheetName val="is_sum_permonth (2)"/>
      <sheetName val="is_det_permonth"/>
      <sheetName val="Graph"/>
      <sheetName val="Graph BOC"/>
      <sheetName val="WS Act"/>
      <sheetName val="WS Act (2)"/>
      <sheetName val="Sheet4"/>
      <sheetName val="Table"/>
      <sheetName val="Table (2)"/>
      <sheetName val="Airline"/>
      <sheetName val="VVVV"/>
      <sheetName val="Cargo Tonnage 2012-2015"/>
      <sheetName val="DT CGK"/>
      <sheetName val="Royalty Budge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9">
          <cell r="C9">
            <v>60000</v>
          </cell>
          <cell r="D9" t="str">
            <v>Operating Revenue - Nett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1">
          <cell r="C11">
            <v>61000</v>
          </cell>
          <cell r="D11" t="str">
            <v xml:space="preserve">Operating Revenue - Gross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3">
          <cell r="C13">
            <v>61100</v>
          </cell>
          <cell r="D13" t="str">
            <v>OR - Ground Handling Premier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</row>
        <row r="15">
          <cell r="C15" t="str">
            <v>6-10000</v>
          </cell>
          <cell r="D15" t="str">
            <v>Ground Handling Services Premier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7">
          <cell r="C17" t="str">
            <v>6-11000</v>
          </cell>
          <cell r="D17" t="str">
            <v>Ground Handling Premier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</row>
        <row r="19">
          <cell r="C19" t="str">
            <v>6-11100</v>
          </cell>
          <cell r="D19" t="str">
            <v>Ground Handling Premier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1">
          <cell r="C21" t="str">
            <v>6-11110</v>
          </cell>
          <cell r="D21" t="str">
            <v>Ground Handling Full Premier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C22" t="str">
            <v>6-11111</v>
          </cell>
          <cell r="D22" t="str">
            <v>GHFP - International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 t="str">
            <v>6-11112</v>
          </cell>
          <cell r="D23" t="str">
            <v>GHFP - Domestic - Sbjct to VAT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C24" t="str">
            <v>6-11113</v>
          </cell>
          <cell r="D24" t="str">
            <v>GHFP - Charter Flight International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C25" t="str">
            <v>6-11114</v>
          </cell>
          <cell r="D25" t="str">
            <v>GHFP - Charter Flight Domestic - Sbjct to VAT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7">
          <cell r="C27" t="str">
            <v>6-11120</v>
          </cell>
          <cell r="D27" t="str">
            <v>Ground Handling Terminal Premier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C28" t="str">
            <v>6-11121</v>
          </cell>
          <cell r="D28" t="str">
            <v>GHTP - International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C29" t="str">
            <v>6-11122</v>
          </cell>
          <cell r="D29" t="str">
            <v>GHTP - Domestic - Sbjct to VAT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C30" t="str">
            <v>6-11123</v>
          </cell>
          <cell r="D30" t="str">
            <v>GHTP - Charter Flight International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C31" t="str">
            <v>6-11124</v>
          </cell>
          <cell r="D31" t="str">
            <v>GHTP - Charter Flight Domestic - Sbjct to VAT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3">
          <cell r="C33" t="str">
            <v>6-11130</v>
          </cell>
          <cell r="D33" t="str">
            <v>Ground Handling Ramp Premier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C34" t="str">
            <v>6-11131</v>
          </cell>
          <cell r="D34" t="str">
            <v>GHRP - International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</row>
        <row r="35">
          <cell r="C35" t="str">
            <v>6-11132</v>
          </cell>
          <cell r="D35" t="str">
            <v>GHRP - Domestic - Sbjct to VAT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C36" t="str">
            <v>6-11133</v>
          </cell>
          <cell r="D36" t="str">
            <v>GHRP - Charter Flight International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C37" t="str">
            <v>6-11134</v>
          </cell>
          <cell r="D37" t="str">
            <v>GHRP - Charter Flight Domestic - Sbjct to VAT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9">
          <cell r="C39" t="str">
            <v>6-11150</v>
          </cell>
          <cell r="D39" t="str">
            <v>Ground Support Equipments Rental Premier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C40" t="str">
            <v>6-11160</v>
          </cell>
          <cell r="D40" t="str">
            <v>GSERP - International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C41" t="str">
            <v>6-11170</v>
          </cell>
          <cell r="D41" t="str">
            <v>GSERP - Domestic  - Sbjct to VAT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C42" t="str">
            <v>6-11180</v>
          </cell>
          <cell r="D42" t="str">
            <v>GSERP - Charter Flight International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C43" t="str">
            <v>6-11190</v>
          </cell>
          <cell r="D43" t="str">
            <v>GSERP - Charter Flight Domestic - Sbjct to VAT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C44" t="str">
            <v>6-11195</v>
          </cell>
          <cell r="D44" t="str">
            <v>GSERP - Non-Airline - Sbjct to VAT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6">
          <cell r="C46" t="str">
            <v>6-11200</v>
          </cell>
          <cell r="D46" t="str">
            <v>Ground Cargo Handling Service (BU/BD) Premier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</row>
        <row r="47">
          <cell r="C47" t="str">
            <v>6-11210</v>
          </cell>
          <cell r="D47" t="str">
            <v>BU/BD - International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C48" t="str">
            <v>6-11220</v>
          </cell>
          <cell r="D48" t="str">
            <v>BU/BD - Domestic - Sbjct to VAT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C49" t="str">
            <v>6-11230</v>
          </cell>
          <cell r="D49" t="str">
            <v>BU/BD - Charter Flight International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C50" t="str">
            <v>6-11240</v>
          </cell>
          <cell r="D50" t="str">
            <v>BU/BD - Charter Flight Domestic - Sbjct to VAT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2">
          <cell r="C52" t="str">
            <v>6-12000</v>
          </cell>
          <cell r="D52" t="str">
            <v>Ancillary Service Premier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4">
          <cell r="C54" t="str">
            <v>6-12100</v>
          </cell>
          <cell r="D54" t="str">
            <v>Passenger Service Charges Premier - Sbjct to VAT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C55" t="str">
            <v>6-12145</v>
          </cell>
          <cell r="D55" t="str">
            <v>PSC - Premier - Sbjct to VAT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</row>
        <row r="57">
          <cell r="C57" t="str">
            <v>6-12150</v>
          </cell>
          <cell r="D57" t="str">
            <v>Ticket Sales Commission Premier - Sbjct to VAT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</row>
        <row r="58">
          <cell r="C58" t="str">
            <v>6-12160</v>
          </cell>
          <cell r="D58" t="str">
            <v>TSCP - International - Sbjct to VAT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C59" t="str">
            <v>6-12170</v>
          </cell>
          <cell r="D59" t="str">
            <v>TSCP - Domestic - Sbjct to VAT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1">
          <cell r="C61" t="str">
            <v>6-12200</v>
          </cell>
          <cell r="D61" t="str">
            <v>Travel Related Services Premier - Sbjct to VAT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C62" t="str">
            <v>6-12245</v>
          </cell>
          <cell r="D62" t="str">
            <v>TRSP - Domestic - Sbjct to VAT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4">
          <cell r="C64" t="str">
            <v>6-12250</v>
          </cell>
          <cell r="D64" t="str">
            <v xml:space="preserve">Security/Staff Request Premier 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</row>
        <row r="65">
          <cell r="C65" t="str">
            <v>6-12260</v>
          </cell>
          <cell r="D65" t="str">
            <v>SRP - International - Premier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C66" t="str">
            <v>6-12270</v>
          </cell>
          <cell r="D66" t="str">
            <v>SRP - Domestic - Sbjct to VAT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C67" t="str">
            <v>6-12280</v>
          </cell>
          <cell r="D67" t="str">
            <v>SRP - Charter Flight International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C68" t="str">
            <v>6-12290</v>
          </cell>
          <cell r="D68" t="str">
            <v>SRP - Charter Flight Domestic - Sbjct to VAT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</row>
        <row r="70">
          <cell r="C70" t="str">
            <v>6-12300</v>
          </cell>
          <cell r="D70" t="str">
            <v>Security Services Premier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</row>
        <row r="71">
          <cell r="C71" t="str">
            <v>6-12310</v>
          </cell>
          <cell r="D71" t="str">
            <v>SSP - International - Premier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C72" t="str">
            <v>6-12320</v>
          </cell>
          <cell r="D72" t="str">
            <v>SSP - Domestic - Sbjct to VAT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</row>
        <row r="73">
          <cell r="C73" t="str">
            <v>6-12330</v>
          </cell>
          <cell r="D73" t="str">
            <v>SSP - Charter Flight International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</row>
        <row r="74">
          <cell r="C74" t="str">
            <v>6-12340</v>
          </cell>
          <cell r="D74" t="str">
            <v>SSP - Charter Flight Domestic - Sbjct to VAT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</row>
        <row r="76">
          <cell r="C76" t="str">
            <v>6-12350</v>
          </cell>
          <cell r="D76" t="str">
            <v>Baggage Delivery Services Premier - Sbjct to VAT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</row>
        <row r="77">
          <cell r="C77" t="str">
            <v>6-12360</v>
          </cell>
          <cell r="D77" t="str">
            <v>BDSP - International - Sbjct to VAT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C78" t="str">
            <v>6-12370</v>
          </cell>
          <cell r="D78" t="str">
            <v>BDSP - Domestic - Sbjct to VAT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80">
          <cell r="C80" t="str">
            <v>6-12400</v>
          </cell>
          <cell r="D80" t="str">
            <v xml:space="preserve">Meet and Assist Premier 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C81" t="str">
            <v>6-12410</v>
          </cell>
          <cell r="D81" t="str">
            <v>MAP - International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C82" t="str">
            <v>6-12420</v>
          </cell>
          <cell r="D82" t="str">
            <v>MAP - Domestic - Sbjct to VAT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C83" t="str">
            <v>6-12430</v>
          </cell>
          <cell r="D83" t="str">
            <v>MAP - ASA - Product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C84" t="str">
            <v>6-12440</v>
          </cell>
          <cell r="D84" t="str">
            <v>MAP - Charter Flight Domestic - Sbjct to VAT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C85" t="str">
            <v>6-12445</v>
          </cell>
          <cell r="D85" t="str">
            <v>MAP - Non-Airline - Sbjct to VAT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7">
          <cell r="C87" t="str">
            <v>6-12450</v>
          </cell>
          <cell r="D87" t="str">
            <v>Disbursement Premier - Sbjct to VAT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C88" t="str">
            <v>6-12460</v>
          </cell>
          <cell r="D88" t="str">
            <v>DP - International - Sbjct to VAT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C89" t="str">
            <v>6-12470</v>
          </cell>
          <cell r="D89" t="str">
            <v>DP - Domestic - Sbjct to VAT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C90" t="str">
            <v>6-12480</v>
          </cell>
          <cell r="D90" t="str">
            <v>DP - Charter Flight International - Sbjct to VAT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</row>
        <row r="91">
          <cell r="C91" t="str">
            <v>6-12490</v>
          </cell>
          <cell r="D91" t="str">
            <v>DP - Charter Flight Domestic - Sbjct to VAT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C92" t="str">
            <v>6-12495</v>
          </cell>
          <cell r="D92" t="str">
            <v>DP - Non-Airline - Sbjct to VAT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4">
          <cell r="C94" t="str">
            <v>6-12550</v>
          </cell>
          <cell r="D94" t="str">
            <v>ULD Rep. Svc - Premier - Sbjct to VAT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C95" t="str">
            <v>6-12560</v>
          </cell>
          <cell r="D95" t="str">
            <v>ULD Rep. Svc - Premier - Sbjct to VAT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7">
          <cell r="C97" t="str">
            <v>6-12600</v>
          </cell>
          <cell r="D97" t="str">
            <v>Prior. Check-In Lou. - Premier - Sbjct to VAT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C98" t="str">
            <v>6-12610</v>
          </cell>
          <cell r="D98" t="str">
            <v>Prior. Check-In Lou. - Premier - Sbjct to VAT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100">
          <cell r="C100" t="str">
            <v>6-12650</v>
          </cell>
          <cell r="D100" t="str">
            <v>Avio Bridge Hdl. - Premier - Subject to VAT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C101" t="str">
            <v>6-12660</v>
          </cell>
          <cell r="D101" t="str">
            <v>Avio Bridge Hdl. - Premier - Subject to VAT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3">
          <cell r="C103" t="str">
            <v>6-12500</v>
          </cell>
          <cell r="D103" t="str">
            <v>Surcharge Premier - Sbjct to VAT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C104" t="str">
            <v>6-12510</v>
          </cell>
          <cell r="D104" t="str">
            <v>Surcharge Premier - Sbjct to VAT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6">
          <cell r="C106" t="str">
            <v>6-12700</v>
          </cell>
          <cell r="D106" t="str">
            <v>Ground Check-in Hdl. - Premier - Subject to VAT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C107" t="str">
            <v>6-12710</v>
          </cell>
          <cell r="D107" t="str">
            <v>Ground Check-in Hdl. - Premier - Subject to VAT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</row>
        <row r="109">
          <cell r="C109" t="str">
            <v>6-12750</v>
          </cell>
          <cell r="D109" t="str">
            <v>EBT Commission Premier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</row>
        <row r="110">
          <cell r="C110" t="str">
            <v>6-12760</v>
          </cell>
          <cell r="D110" t="str">
            <v>EBT Commission Premier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</row>
        <row r="112">
          <cell r="C112" t="str">
            <v>6-12950</v>
          </cell>
          <cell r="D112" t="str">
            <v>Others Premier - Sbjct to VAT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C113" t="str">
            <v>6-12960</v>
          </cell>
          <cell r="D113" t="str">
            <v>OP - International - Sbjct to VAT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C114" t="str">
            <v>6-12970</v>
          </cell>
          <cell r="D114" t="str">
            <v xml:space="preserve">OP - Domestic - Sbjct to VAT 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</row>
        <row r="115">
          <cell r="C115" t="str">
            <v>6-12980</v>
          </cell>
          <cell r="D115" t="str">
            <v xml:space="preserve">OP - Charter Flight International - Sbjct to VAT 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</row>
        <row r="116">
          <cell r="C116" t="str">
            <v>6-12990</v>
          </cell>
          <cell r="D116" t="str">
            <v xml:space="preserve">OP - Charter Flight - Domestic - Sbjct to VAT 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C117" t="str">
            <v>6-12995</v>
          </cell>
          <cell r="D117" t="str">
            <v xml:space="preserve">OP - Non-Airline - Sbjct to VAT 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C118" t="str">
            <v>6-12996</v>
          </cell>
          <cell r="D118" t="str">
            <v>OP - Training - Learning Center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C119" t="str">
            <v>6-12997</v>
          </cell>
          <cell r="D119" t="str">
            <v xml:space="preserve">OP - IT Product 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1">
          <cell r="C121">
            <v>61200</v>
          </cell>
          <cell r="D121" t="str">
            <v>OR - Ground Handling Silver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3">
          <cell r="C123" t="str">
            <v>6-20000</v>
          </cell>
          <cell r="D123" t="str">
            <v>Ground Handling Services Silver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5">
          <cell r="C125" t="str">
            <v>6-21000</v>
          </cell>
          <cell r="D125" t="str">
            <v>Ground Handling Silver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7">
          <cell r="C127" t="str">
            <v>6-21100</v>
          </cell>
          <cell r="D127" t="str">
            <v>Ground Handling Silver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9">
          <cell r="C129" t="str">
            <v>6-21110</v>
          </cell>
          <cell r="D129" t="str">
            <v>Ground Handling Full Silver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C130" t="str">
            <v>6-21111</v>
          </cell>
          <cell r="D130" t="str">
            <v>GHFS - International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</row>
        <row r="131">
          <cell r="C131" t="str">
            <v>6-21112</v>
          </cell>
          <cell r="D131" t="str">
            <v>GHFS - Domestic - Sbjct to VAT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</row>
        <row r="133">
          <cell r="C133" t="str">
            <v>6-21120</v>
          </cell>
          <cell r="D133" t="str">
            <v>Ground Handling Terminal Silver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</row>
        <row r="134">
          <cell r="C134" t="str">
            <v>6-21121</v>
          </cell>
          <cell r="D134" t="str">
            <v>GHTS - International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C135" t="str">
            <v>6-21122</v>
          </cell>
          <cell r="D135" t="str">
            <v>GHTS - Domestic - Sbjct to VAT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7">
          <cell r="C137" t="str">
            <v>6-21130</v>
          </cell>
          <cell r="D137" t="str">
            <v>Ground Handling Ramp Silver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</row>
        <row r="138">
          <cell r="C138" t="str">
            <v>6-21131</v>
          </cell>
          <cell r="D138" t="str">
            <v>GHRS - International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C139" t="str">
            <v>6-21132</v>
          </cell>
          <cell r="D139" t="str">
            <v>GHRS - Domestic - Sbjct to VAT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</row>
        <row r="141">
          <cell r="C141" t="str">
            <v>6-21150</v>
          </cell>
          <cell r="D141" t="str">
            <v>Ground Support Equipments Rental Silver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</row>
        <row r="142">
          <cell r="C142" t="str">
            <v>6-21160</v>
          </cell>
          <cell r="D142" t="str">
            <v>GSERS - International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C143" t="str">
            <v>6-21170</v>
          </cell>
          <cell r="D143" t="str">
            <v>GSERS - Domestic  - Sbjct to VAT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</row>
        <row r="144">
          <cell r="C144" t="str">
            <v>6-21195</v>
          </cell>
          <cell r="D144" t="str">
            <v>GSERS - Charter Flight International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</row>
        <row r="146">
          <cell r="C146" t="str">
            <v>6-21200</v>
          </cell>
          <cell r="D146" t="str">
            <v>Ground Cargo Handling Service (BU/BD) Silver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C147" t="str">
            <v>6-21210</v>
          </cell>
          <cell r="D147" t="str">
            <v>BU/BD - International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</row>
        <row r="148">
          <cell r="C148" t="str">
            <v>6-21220</v>
          </cell>
          <cell r="D148" t="str">
            <v>BU/BD - Domestic - Sbjct to VAT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</row>
        <row r="150">
          <cell r="C150" t="str">
            <v>6-22000</v>
          </cell>
          <cell r="D150" t="str">
            <v>Ancillary Service - Silver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2">
          <cell r="C152" t="str">
            <v>6-22100</v>
          </cell>
          <cell r="D152" t="str">
            <v>Passenger Service Charges Silver - Sbjct to VAT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C153" t="str">
            <v>6-22145</v>
          </cell>
          <cell r="D153" t="str">
            <v>PSC - Silver - Sbjct to VAT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</row>
        <row r="155">
          <cell r="C155" t="str">
            <v>6-22150</v>
          </cell>
          <cell r="D155" t="str">
            <v>Ticket Sales Commission Silver - Sbjct to VAT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C156" t="str">
            <v>6-22160</v>
          </cell>
          <cell r="D156" t="str">
            <v>TSCS - International - Sbjct to VAT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C157" t="str">
            <v>6-22170</v>
          </cell>
          <cell r="D157" t="str">
            <v>TSCS - Domestic - Sbjct to VAT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9">
          <cell r="C159" t="str">
            <v>6-22200</v>
          </cell>
          <cell r="D159" t="str">
            <v>Travel Related Services Silver - Sbjct to VAT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C160" t="str">
            <v>6-22245</v>
          </cell>
          <cell r="D160" t="str">
            <v>TRSS - Domestic - Sbjct to VAT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2">
          <cell r="C162" t="str">
            <v>6-22250</v>
          </cell>
          <cell r="D162" t="str">
            <v xml:space="preserve">Security/Staff Request Silver 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C163" t="str">
            <v>6-22260</v>
          </cell>
          <cell r="D163" t="str">
            <v>SRS - International - Silver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C164" t="str">
            <v>6-22270</v>
          </cell>
          <cell r="D164" t="str">
            <v>SRS - Domestic - Sbjct to VAT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6">
          <cell r="C166" t="str">
            <v>6-22300</v>
          </cell>
          <cell r="D166" t="str">
            <v>Security Services Silver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C167" t="str">
            <v>6-22310</v>
          </cell>
          <cell r="D167" t="str">
            <v>SSS - International - Silver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C168" t="str">
            <v>6-22320</v>
          </cell>
          <cell r="D168" t="str">
            <v>SSS - Domestic - Sbjct to VAT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70">
          <cell r="C170" t="str">
            <v>6-22350</v>
          </cell>
          <cell r="D170" t="str">
            <v>Baggage Delivery Services Silver - Sbjct to VAT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C171" t="str">
            <v>6-22360</v>
          </cell>
          <cell r="D171" t="str">
            <v>BDSS - International - Sbjct to VAT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</row>
        <row r="172">
          <cell r="C172" t="str">
            <v>6-22370</v>
          </cell>
          <cell r="D172" t="str">
            <v>BDSS - Domestic - Sbjct to VAT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</row>
        <row r="174">
          <cell r="C174" t="str">
            <v>6-22400</v>
          </cell>
          <cell r="D174" t="str">
            <v xml:space="preserve">Meet and Assist Silver 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C175" t="str">
            <v>6-22410</v>
          </cell>
          <cell r="D175" t="str">
            <v>MAS - International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C176" t="str">
            <v>6-22420</v>
          </cell>
          <cell r="D176" t="str">
            <v>MAS - Domestic - Sbjct to VAT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C177" t="str">
            <v>6-22430</v>
          </cell>
          <cell r="D177" t="str">
            <v>MAS - ASA - Product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C178" t="str">
            <v>6-22445</v>
          </cell>
          <cell r="D178" t="str">
            <v>MAS - Charter Flight International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80">
          <cell r="C180" t="str">
            <v>6-22450</v>
          </cell>
          <cell r="D180" t="str">
            <v>Disbursement Silver - Sbjct to VAT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C181" t="str">
            <v>6-22460</v>
          </cell>
          <cell r="D181" t="str">
            <v>DS - International - Sbjct to VAT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C182" t="str">
            <v>6-22470</v>
          </cell>
          <cell r="D182" t="str">
            <v>DS - Domestic - Sbjct to VAT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C183" t="str">
            <v>6-22495</v>
          </cell>
          <cell r="D183" t="str">
            <v>DS - Charter Flight International - Sbjct to VAT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5">
          <cell r="C185" t="str">
            <v>6-22500</v>
          </cell>
          <cell r="D185" t="str">
            <v>Surcharge Silver - Sbjct to VAT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C186" t="str">
            <v>6-22510</v>
          </cell>
          <cell r="D186" t="str">
            <v>Surcharge Silver - Sbjct to VAT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8">
          <cell r="C188" t="str">
            <v>6-22550</v>
          </cell>
          <cell r="D188" t="str">
            <v>EBT Commission Silver - Sbjct to VAT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C189" t="str">
            <v>6-22560</v>
          </cell>
          <cell r="D189" t="str">
            <v>EBT Commission Silver - Sbjct to VAT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1">
          <cell r="C191" t="str">
            <v>6-22600</v>
          </cell>
          <cell r="D191" t="str">
            <v>Prior. Check-In Lou. - Silver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C192" t="str">
            <v>6-22610</v>
          </cell>
          <cell r="D192" t="str">
            <v>Prior. Check-In Lou. - Silver - Sbjct to VAT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C193" t="str">
            <v>6-22620</v>
          </cell>
          <cell r="D193" t="str">
            <v>Prior. Check-In Lou. - Silver - Non Sbjct to VAT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5">
          <cell r="C195" t="str">
            <v>6-22650</v>
          </cell>
          <cell r="D195" t="str">
            <v>Avio Bridge Hdl. - Premier - Subject to VAT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C196" t="str">
            <v>6-22660</v>
          </cell>
          <cell r="D196" t="str">
            <v>Avio Bridge Hdl. - Premier - Subject to VAT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8">
          <cell r="C198" t="str">
            <v>6-22950</v>
          </cell>
          <cell r="D198" t="str">
            <v>Others Silver - Sbjct to VAT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C199" t="str">
            <v>6-22960</v>
          </cell>
          <cell r="D199" t="str">
            <v>OS - International - Sbjct to VAT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C200" t="str">
            <v>6-22970</v>
          </cell>
          <cell r="D200" t="str">
            <v xml:space="preserve">OS - Domestic - Sbjct to VAT 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C201" t="str">
            <v>6-22995</v>
          </cell>
          <cell r="D201" t="str">
            <v xml:space="preserve">OS - Charter Flight International - Sbjct to VAT 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C202" t="str">
            <v>6-22996</v>
          </cell>
          <cell r="D202" t="str">
            <v xml:space="preserve">OS - Training - Learning Center 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4">
          <cell r="C204">
            <v>61300</v>
          </cell>
          <cell r="D204" t="str">
            <v>OR - Lounge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6">
          <cell r="C206" t="str">
            <v>6-30000</v>
          </cell>
          <cell r="D206" t="str">
            <v>Bussiness Class Lounge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8">
          <cell r="C208" t="str">
            <v>6-31000</v>
          </cell>
          <cell r="D208" t="str">
            <v>Bussiness Class Lounge Esplanade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C209" t="str">
            <v>6-31100</v>
          </cell>
          <cell r="D209" t="str">
            <v>BCLE - International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C210" t="str">
            <v>6-31120</v>
          </cell>
          <cell r="D210" t="str">
            <v>BCLE - International Non JCC - Sbjct to VAT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2">
          <cell r="C212" t="str">
            <v>6-32000</v>
          </cell>
          <cell r="D212" t="str">
            <v>Bussiness Class Lounge Premier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C213" t="str">
            <v>6-32100</v>
          </cell>
          <cell r="D213" t="str">
            <v>BCLP - International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C214" t="str">
            <v>6-32105</v>
          </cell>
          <cell r="D214" t="str">
            <v>BCLP - Charter - International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C215" t="str">
            <v>6-32110</v>
          </cell>
          <cell r="D215" t="str">
            <v>BCLP - International Non Airline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C216" t="str">
            <v>6-32120</v>
          </cell>
          <cell r="D216" t="str">
            <v>BCLP - International Non JCC - Sbjct to VAT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8">
          <cell r="C218" t="str">
            <v>6-32500</v>
          </cell>
          <cell r="D218" t="str">
            <v>Bussiness Class Lounge - VOA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C219" t="str">
            <v>6-32511</v>
          </cell>
          <cell r="D219" t="str">
            <v>Bussiness Class Lounge - VOA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1">
          <cell r="C221" t="str">
            <v>6-32900</v>
          </cell>
          <cell r="D221" t="str">
            <v>Bussiness Class Lounge - Silver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C222" t="str">
            <v>6-32911</v>
          </cell>
          <cell r="D222" t="str">
            <v>Bussiness Class Lounge - Silver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4">
          <cell r="C224" t="str">
            <v>6-33000</v>
          </cell>
          <cell r="D224" t="str">
            <v>Bussiness Class Lounge - Others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C225" t="str">
            <v>6-33100</v>
          </cell>
          <cell r="D225" t="str">
            <v>BCL-Others - Sbjct to VAT/PHR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7">
          <cell r="C227">
            <v>61400</v>
          </cell>
          <cell r="D227" t="str">
            <v>OR - Cargo Handling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</row>
        <row r="229">
          <cell r="C229" t="str">
            <v>6-40000</v>
          </cell>
          <cell r="D229" t="str">
            <v>Cargo Handling Services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</row>
        <row r="231">
          <cell r="C231" t="str">
            <v>6-41000</v>
          </cell>
          <cell r="D231" t="str">
            <v>Cargo Services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</row>
        <row r="233">
          <cell r="C233" t="str">
            <v>6-41100</v>
          </cell>
          <cell r="D233" t="str">
            <v>Export Handling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</row>
        <row r="234">
          <cell r="C234" t="str">
            <v>6-41111</v>
          </cell>
          <cell r="D234" t="str">
            <v xml:space="preserve">EXH - Storage  -  General 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</row>
        <row r="235">
          <cell r="C235" t="str">
            <v>6-41121</v>
          </cell>
          <cell r="D235" t="str">
            <v>EXH - Storage  -  Special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</row>
        <row r="236">
          <cell r="C236" t="str">
            <v>6-41131</v>
          </cell>
          <cell r="D236" t="str">
            <v>EXH - Storage  -  Revenue Sharing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</row>
        <row r="237">
          <cell r="C237" t="str">
            <v>6-41112</v>
          </cell>
          <cell r="D237" t="str">
            <v>EXH - Handling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</row>
        <row r="238">
          <cell r="C238" t="str">
            <v>6-41113</v>
          </cell>
          <cell r="D238" t="str">
            <v>EXH - Administration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C239" t="str">
            <v>6-41114</v>
          </cell>
          <cell r="D239" t="str">
            <v>EXH - Document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</row>
        <row r="240">
          <cell r="C240" t="str">
            <v>6-41132</v>
          </cell>
          <cell r="D240" t="str">
            <v>EXH - Document  -  Revenue Sharing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C241" t="str">
            <v>6-41115</v>
          </cell>
          <cell r="D241" t="str">
            <v>EXH - Materai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</row>
        <row r="242">
          <cell r="C242" t="str">
            <v>6-41116</v>
          </cell>
          <cell r="D242" t="str">
            <v>EXH - Charges (X - ray)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</row>
        <row r="243">
          <cell r="C243" t="str">
            <v>6-41117</v>
          </cell>
          <cell r="D243" t="str">
            <v>EXH - NAWB Fee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</row>
        <row r="244">
          <cell r="C244" t="str">
            <v>6-41118</v>
          </cell>
          <cell r="D244" t="str">
            <v>EXH - Charges (X - ray) RA - FAS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</row>
        <row r="246">
          <cell r="C246" t="str">
            <v>6-41200</v>
          </cell>
          <cell r="D246" t="str">
            <v xml:space="preserve">Import Handling 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C247" t="str">
            <v>6-41211</v>
          </cell>
          <cell r="D247" t="str">
            <v>IMH - Storage  -  General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</row>
        <row r="248">
          <cell r="C248" t="str">
            <v>6-41221</v>
          </cell>
          <cell r="D248" t="str">
            <v>IMH - Storage  -  Special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</row>
        <row r="249">
          <cell r="C249" t="str">
            <v>6-41231</v>
          </cell>
          <cell r="D249" t="str">
            <v>IMH - Storage  -  Penitipan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</row>
        <row r="250">
          <cell r="C250" t="str">
            <v>6-41232</v>
          </cell>
          <cell r="D250" t="str">
            <v>IMH - Storage - Dwelling Time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</row>
        <row r="251">
          <cell r="C251" t="str">
            <v>6-41233</v>
          </cell>
          <cell r="D251" t="str">
            <v>IMH - Storage - Revenue Sharing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</row>
        <row r="252">
          <cell r="C252" t="str">
            <v>6-41212</v>
          </cell>
          <cell r="D252" t="str">
            <v>IMH - Handling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</row>
        <row r="253">
          <cell r="C253" t="str">
            <v>6-41213</v>
          </cell>
          <cell r="D253" t="str">
            <v>IMH - Administration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</row>
        <row r="254">
          <cell r="C254" t="str">
            <v>6-41214</v>
          </cell>
          <cell r="D254" t="str">
            <v>IMH - Document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</row>
        <row r="255">
          <cell r="C255" t="str">
            <v>6-41234</v>
          </cell>
          <cell r="D255" t="str">
            <v>IMH - Document - Revenue Sharing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</row>
        <row r="256">
          <cell r="C256" t="str">
            <v>6-41215</v>
          </cell>
          <cell r="D256" t="str">
            <v>IMH - Materai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</row>
        <row r="257">
          <cell r="C257" t="str">
            <v>6-41216</v>
          </cell>
          <cell r="D257" t="str">
            <v>IMH - Charges (X - ray)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C258" t="str">
            <v>6-41217</v>
          </cell>
          <cell r="D258" t="str">
            <v>IMH - CT Transport (OB)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</row>
        <row r="259">
          <cell r="C259" t="str">
            <v>6-41218</v>
          </cell>
          <cell r="D259" t="str">
            <v>IMH - NAWB Fee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</row>
        <row r="261">
          <cell r="C261" t="str">
            <v>6-41300</v>
          </cell>
          <cell r="D261" t="str">
            <v>Transhipment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</row>
        <row r="262">
          <cell r="C262" t="str">
            <v>6-41311</v>
          </cell>
          <cell r="D262" t="str">
            <v>TRH - Transhipment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</row>
        <row r="263">
          <cell r="C263" t="str">
            <v>6-41321</v>
          </cell>
          <cell r="D263" t="str">
            <v>TRT - Truncking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</row>
        <row r="265">
          <cell r="C265" t="str">
            <v>6-41400</v>
          </cell>
          <cell r="D265" t="str">
            <v xml:space="preserve">Rush Import Handling 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</row>
        <row r="266">
          <cell r="C266" t="str">
            <v>6-41411</v>
          </cell>
          <cell r="D266" t="str">
            <v>RIH - Storage  -  General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</row>
        <row r="267">
          <cell r="C267" t="str">
            <v>6-41421</v>
          </cell>
          <cell r="D267" t="str">
            <v>RIH - Storage  -  Special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</row>
        <row r="268">
          <cell r="C268" t="str">
            <v>6-41431</v>
          </cell>
          <cell r="D268" t="str">
            <v>RIH - Storage  -  Revenue Sharing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C269" t="str">
            <v>6-41412</v>
          </cell>
          <cell r="D269" t="str">
            <v>RIH - Handling Fee/Rush Fee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</row>
        <row r="270">
          <cell r="C270" t="str">
            <v>6-41413</v>
          </cell>
          <cell r="D270" t="str">
            <v>RIH - Administration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</row>
        <row r="271">
          <cell r="C271" t="str">
            <v>6-41414</v>
          </cell>
          <cell r="D271" t="str">
            <v>RIH - Document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</row>
        <row r="272">
          <cell r="C272" t="str">
            <v>6-41432</v>
          </cell>
          <cell r="D272" t="str">
            <v>RIH - Document  -  Revenue Sharing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</row>
        <row r="273">
          <cell r="C273" t="str">
            <v>6-41415</v>
          </cell>
          <cell r="D273" t="str">
            <v>RIH - Materai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C274" t="str">
            <v>6-41416</v>
          </cell>
          <cell r="D274" t="str">
            <v>RIH - Charges (X - ray)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</row>
        <row r="275">
          <cell r="C275" t="str">
            <v>6-41417</v>
          </cell>
          <cell r="D275" t="str">
            <v>RIH - CT Transport (OB)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C276" t="str">
            <v>6-41418</v>
          </cell>
          <cell r="D276" t="str">
            <v>RIH - NAWB Fee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</row>
        <row r="277">
          <cell r="C277" t="str">
            <v>6-41422</v>
          </cell>
          <cell r="D277" t="str">
            <v>RIH - Airside Handling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</row>
        <row r="279">
          <cell r="C279" t="str">
            <v>6-41500</v>
          </cell>
          <cell r="D279" t="str">
            <v>Domestic - Incoming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</row>
        <row r="281">
          <cell r="C281" t="str">
            <v>6-41510</v>
          </cell>
          <cell r="D281" t="str">
            <v>Direct Client - DI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</row>
        <row r="282">
          <cell r="C282" t="str">
            <v>6-41511</v>
          </cell>
          <cell r="D282" t="str">
            <v>DIC - Storage  -  General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</row>
        <row r="283">
          <cell r="C283" t="str">
            <v>6-41521</v>
          </cell>
          <cell r="D283" t="str">
            <v xml:space="preserve">DIC - Storage  -  Special 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</row>
        <row r="284">
          <cell r="C284" t="str">
            <v>6-41531</v>
          </cell>
          <cell r="D284" t="str">
            <v>DIC - Storage  -  Revenue Sharing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</row>
        <row r="285">
          <cell r="C285" t="str">
            <v>6-41512</v>
          </cell>
          <cell r="D285" t="str">
            <v xml:space="preserve">DIC - Handling 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C286" t="str">
            <v>6-41513</v>
          </cell>
          <cell r="D286" t="str">
            <v xml:space="preserve">DIC - Administration 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</row>
        <row r="287">
          <cell r="C287" t="str">
            <v>6-41514</v>
          </cell>
          <cell r="D287" t="str">
            <v xml:space="preserve">DIC - Document 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</row>
        <row r="288">
          <cell r="C288" t="str">
            <v>6-41532</v>
          </cell>
          <cell r="D288" t="str">
            <v>DIC - Document  -  Revenue Sharing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</row>
        <row r="289">
          <cell r="C289" t="str">
            <v>6-41515</v>
          </cell>
          <cell r="D289" t="str">
            <v xml:space="preserve">DIC - Materai 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C290" t="str">
            <v>6-41516</v>
          </cell>
          <cell r="D290" t="str">
            <v xml:space="preserve">DIC - Charges (X - ray) 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2">
          <cell r="C292" t="str">
            <v>6-41550</v>
          </cell>
          <cell r="D292" t="str">
            <v>Revenue Sharing - DI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C293" t="str">
            <v>6-41551</v>
          </cell>
          <cell r="D293" t="str">
            <v xml:space="preserve">DIR - Revenue Sharing 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5">
          <cell r="C295" t="str">
            <v>6-41600</v>
          </cell>
          <cell r="D295" t="str">
            <v>Domestic - Outgoing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7">
          <cell r="C297" t="str">
            <v>6-41610</v>
          </cell>
          <cell r="D297" t="str">
            <v>Direct Client - DO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C298" t="str">
            <v>6-41611</v>
          </cell>
          <cell r="D298" t="str">
            <v>DOC - Storage  -  General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C299" t="str">
            <v>6-41621</v>
          </cell>
          <cell r="D299" t="str">
            <v>DOC - Storage  -  Special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C300" t="str">
            <v>6-41631</v>
          </cell>
          <cell r="D300" t="str">
            <v>DOC - Storage  -  Revenue Sharing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C301" t="str">
            <v>6-41612</v>
          </cell>
          <cell r="D301" t="str">
            <v xml:space="preserve">DOC - Handling 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C302" t="str">
            <v>6-41613</v>
          </cell>
          <cell r="D302" t="str">
            <v xml:space="preserve">DOC - Administration 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C303" t="str">
            <v>6-41614</v>
          </cell>
          <cell r="D303" t="str">
            <v xml:space="preserve">DOC - Document 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C304" t="str">
            <v>6-41632</v>
          </cell>
          <cell r="D304" t="str">
            <v>DOC - Document   -  Revenue Sharing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</row>
        <row r="305">
          <cell r="C305" t="str">
            <v>6-41615</v>
          </cell>
          <cell r="D305" t="str">
            <v xml:space="preserve">DOC - Materai 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</row>
        <row r="306">
          <cell r="C306" t="str">
            <v>6-41616</v>
          </cell>
          <cell r="D306" t="str">
            <v xml:space="preserve">DOC - Charges (X - ray) 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</row>
        <row r="308">
          <cell r="C308" t="str">
            <v>6-41650</v>
          </cell>
          <cell r="D308" t="str">
            <v>Revenue Sharing - DO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</row>
        <row r="309">
          <cell r="C309" t="str">
            <v>6-41651</v>
          </cell>
          <cell r="D309" t="str">
            <v>DOR - Revenue Sharing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</row>
        <row r="311">
          <cell r="C311" t="str">
            <v>6-41700</v>
          </cell>
          <cell r="D311" t="str">
            <v xml:space="preserve">Charter Flight Handling 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</row>
        <row r="312">
          <cell r="C312" t="str">
            <v>6-41711</v>
          </cell>
          <cell r="D312" t="str">
            <v>CFH - Storage  -  General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</row>
        <row r="313">
          <cell r="C313" t="str">
            <v>6-41721</v>
          </cell>
          <cell r="D313" t="str">
            <v>CFH - Storage  -  Special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</row>
        <row r="314">
          <cell r="C314" t="str">
            <v>6-41712</v>
          </cell>
          <cell r="D314" t="str">
            <v xml:space="preserve">CFH - Handling 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</row>
        <row r="315">
          <cell r="C315" t="str">
            <v>6-41713</v>
          </cell>
          <cell r="D315" t="str">
            <v xml:space="preserve">CFH - Administration 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</row>
        <row r="316">
          <cell r="C316" t="str">
            <v>6-41714</v>
          </cell>
          <cell r="D316" t="str">
            <v xml:space="preserve">CFH - Document 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</row>
        <row r="317">
          <cell r="C317" t="str">
            <v>6-41715</v>
          </cell>
          <cell r="D317" t="str">
            <v xml:space="preserve">CFH - Materai 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</row>
        <row r="318">
          <cell r="C318" t="str">
            <v>6-41716</v>
          </cell>
          <cell r="D318" t="str">
            <v xml:space="preserve">CFH - Charges (X - ray) 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</row>
        <row r="319">
          <cell r="C319" t="str">
            <v>6-41749</v>
          </cell>
          <cell r="D319" t="str">
            <v xml:space="preserve">CFH - Others 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</row>
        <row r="321">
          <cell r="C321" t="str">
            <v>6-42000</v>
          </cell>
          <cell r="D321" t="str">
            <v>Ancillary Service - Cargo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</row>
        <row r="323">
          <cell r="C323" t="str">
            <v>6-42100</v>
          </cell>
          <cell r="D323" t="str">
            <v>Cargo Label Printing (Barcode)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</row>
        <row r="324">
          <cell r="C324" t="str">
            <v>6-42110</v>
          </cell>
          <cell r="D324" t="str">
            <v>CLP - International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</row>
        <row r="325">
          <cell r="C325" t="str">
            <v>6-42120</v>
          </cell>
          <cell r="D325" t="str">
            <v>CLP - Domestic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</row>
        <row r="327">
          <cell r="C327" t="str">
            <v>6-42150</v>
          </cell>
          <cell r="D327" t="str">
            <v>EDI Transaction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</row>
        <row r="328">
          <cell r="C328" t="str">
            <v>6-42160</v>
          </cell>
          <cell r="D328" t="str">
            <v>EDI - International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</row>
        <row r="330">
          <cell r="C330" t="str">
            <v>6-42200</v>
          </cell>
          <cell r="D330" t="str">
            <v>Photocopy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C331" t="str">
            <v>6-42210</v>
          </cell>
          <cell r="D331" t="str">
            <v>PC - International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C332" t="str">
            <v>6-42220</v>
          </cell>
          <cell r="D332" t="str">
            <v>PC - Domestic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</row>
        <row r="334">
          <cell r="C334" t="str">
            <v>6-42250</v>
          </cell>
          <cell r="D334" t="str">
            <v>Equipment Rental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C335" t="str">
            <v>6-42260</v>
          </cell>
          <cell r="D335" t="str">
            <v>ER - International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</row>
        <row r="336">
          <cell r="C336" t="str">
            <v>6-42270</v>
          </cell>
          <cell r="D336" t="str">
            <v>ER - Domestic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8">
          <cell r="C338" t="str">
            <v>6-42300</v>
          </cell>
          <cell r="D338" t="str">
            <v>AWB Split PU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</row>
        <row r="339">
          <cell r="C339" t="str">
            <v>6-42310</v>
          </cell>
          <cell r="D339" t="str">
            <v>AWB - International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</row>
        <row r="341">
          <cell r="C341" t="str">
            <v>6-42350</v>
          </cell>
          <cell r="D341" t="str">
            <v>Cargo Inspection Report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</row>
        <row r="342">
          <cell r="C342" t="str">
            <v>6-42360</v>
          </cell>
          <cell r="D342" t="str">
            <v>CIR - International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</row>
        <row r="343">
          <cell r="C343" t="str">
            <v>6-42370</v>
          </cell>
          <cell r="D343" t="str">
            <v>CIR - Domestic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5">
          <cell r="C345" t="str">
            <v>6-42400</v>
          </cell>
          <cell r="D345" t="str">
            <v>CCB/Kade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</row>
        <row r="346">
          <cell r="C346" t="str">
            <v>6-42410</v>
          </cell>
          <cell r="D346" t="str">
            <v>CCB - International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C347" t="str">
            <v>6-42420</v>
          </cell>
          <cell r="D347" t="str">
            <v>CCB - Domestic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</row>
        <row r="349">
          <cell r="C349" t="str">
            <v>6-42450</v>
          </cell>
          <cell r="D349" t="str">
            <v>Plastic Cost Reimbursement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</row>
        <row r="350">
          <cell r="C350" t="str">
            <v>6-42460</v>
          </cell>
          <cell r="D350" t="str">
            <v>PCR - International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</row>
        <row r="351">
          <cell r="C351" t="str">
            <v>6-42470</v>
          </cell>
          <cell r="D351" t="str">
            <v>PCR - Domestic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</row>
        <row r="353">
          <cell r="C353" t="str">
            <v>6-42500</v>
          </cell>
          <cell r="D353" t="str">
            <v>DG Inspection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</row>
        <row r="354">
          <cell r="C354" t="str">
            <v>6-42510</v>
          </cell>
          <cell r="D354" t="str">
            <v>DGI  -  International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C355" t="str">
            <v>6-42520</v>
          </cell>
          <cell r="D355" t="str">
            <v>DGI  -  Domestic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7">
          <cell r="C357" t="str">
            <v>6-42850</v>
          </cell>
          <cell r="D357" t="str">
            <v>Cargo Disbursement - Sbjct to VAT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C358" t="str">
            <v>6-42860</v>
          </cell>
          <cell r="D358" t="str">
            <v>CHD  - International  -  Sbjct to VAT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C359" t="str">
            <v>6-42870</v>
          </cell>
          <cell r="D359" t="str">
            <v>CHD  - Domestic  -  Sbjct to VAT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C360" t="str">
            <v>6-42880</v>
          </cell>
          <cell r="D360" t="str">
            <v>CHD  - Non Airline  -  Sbjct to VAT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2">
          <cell r="C362" t="str">
            <v>6-42900</v>
          </cell>
          <cell r="D362" t="str">
            <v>Cargo Surcharge - Sbjct to VAT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C363" t="str">
            <v>6-42910</v>
          </cell>
          <cell r="D363" t="str">
            <v>CH Surcharge  -  Sbjct to VAT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5">
          <cell r="C365" t="str">
            <v>6-42950</v>
          </cell>
          <cell r="D365" t="str">
            <v>Others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C366" t="str">
            <v>6-42960</v>
          </cell>
          <cell r="D366" t="str">
            <v>OT - International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C367" t="str">
            <v>6-42970</v>
          </cell>
          <cell r="D367" t="str">
            <v>OT - Domestic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9">
          <cell r="C369">
            <v>61500</v>
          </cell>
          <cell r="D369" t="str">
            <v>OR - Airport Special Assistance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1">
          <cell r="C371" t="str">
            <v>6-50000</v>
          </cell>
          <cell r="D371" t="str">
            <v>Airport Special Assistance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3">
          <cell r="C373" t="str">
            <v>6-51000</v>
          </cell>
          <cell r="D373" t="str">
            <v>Airport Special Assistance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5">
          <cell r="C375" t="str">
            <v>6-51100</v>
          </cell>
          <cell r="D375" t="str">
            <v>ASA - Corporate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C376" t="str">
            <v>6-51101</v>
          </cell>
          <cell r="D376" t="str">
            <v>ASA - Corporate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8">
          <cell r="C378" t="str">
            <v>6-51200</v>
          </cell>
          <cell r="D378" t="str">
            <v>ASA - Tour and Travel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C379" t="str">
            <v>6-51201</v>
          </cell>
          <cell r="D379" t="str">
            <v>ASA - Tour and Travel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1">
          <cell r="C381" t="str">
            <v>6-51300</v>
          </cell>
          <cell r="D381" t="str">
            <v>ASA - Bank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C382" t="str">
            <v>6-51301</v>
          </cell>
          <cell r="D382" t="str">
            <v>ASA - Bank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</row>
        <row r="384">
          <cell r="C384" t="str">
            <v>6-51400</v>
          </cell>
          <cell r="D384" t="str">
            <v>ASA - Hotel and Apartement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</row>
        <row r="385">
          <cell r="C385" t="str">
            <v>6-51401</v>
          </cell>
          <cell r="D385" t="str">
            <v>ASA - Hotel and Apartement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</row>
        <row r="387">
          <cell r="C387" t="str">
            <v>6-51500</v>
          </cell>
          <cell r="D387" t="str">
            <v>ASA - Retail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C388" t="str">
            <v>6-51501</v>
          </cell>
          <cell r="D388" t="str">
            <v>ASA - Retail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</row>
        <row r="390">
          <cell r="C390" t="str">
            <v>6-51600</v>
          </cell>
          <cell r="D390" t="str">
            <v>ASA - Airline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</row>
        <row r="391">
          <cell r="C391" t="str">
            <v>6-51601</v>
          </cell>
          <cell r="D391" t="str">
            <v>ASA - Airline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</row>
        <row r="393">
          <cell r="C393">
            <v>61600</v>
          </cell>
          <cell r="D393" t="str">
            <v>OR - Commercial Training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</row>
        <row r="395">
          <cell r="C395" t="str">
            <v>6-60000</v>
          </cell>
          <cell r="D395" t="str">
            <v>Commercial Training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</row>
        <row r="397">
          <cell r="C397" t="str">
            <v>6-61000</v>
          </cell>
          <cell r="D397" t="str">
            <v>Training Course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</row>
        <row r="399">
          <cell r="C399" t="str">
            <v>6-61100</v>
          </cell>
          <cell r="D399" t="str">
            <v>JAS Academy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</row>
        <row r="400">
          <cell r="C400" t="str">
            <v>6-61110</v>
          </cell>
          <cell r="D400" t="str">
            <v>JAS Academy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</row>
        <row r="402">
          <cell r="C402" t="str">
            <v>6-61200</v>
          </cell>
          <cell r="D402" t="str">
            <v>Training AVSEC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</row>
        <row r="403">
          <cell r="C403" t="str">
            <v>6-61210</v>
          </cell>
          <cell r="D403" t="str">
            <v>Initial - Basic AVSEC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</row>
        <row r="404">
          <cell r="C404" t="str">
            <v>6-61220</v>
          </cell>
          <cell r="D404" t="str">
            <v>Initial - Junior AVSEC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C405" t="str">
            <v>6-61230</v>
          </cell>
          <cell r="D405" t="str">
            <v>Initial - Senior AVSEC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</row>
        <row r="406">
          <cell r="C406" t="str">
            <v>6-61240</v>
          </cell>
          <cell r="D406" t="str">
            <v>Recurrent - Basic AVSEC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</row>
        <row r="407">
          <cell r="C407" t="str">
            <v>6-61250</v>
          </cell>
          <cell r="D407" t="str">
            <v>Recurrent - Junior AVSEC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</row>
        <row r="408">
          <cell r="C408" t="str">
            <v>6-61260</v>
          </cell>
          <cell r="D408" t="str">
            <v>Recurrent - Senior AVSEC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C409" t="str">
            <v>6-61270</v>
          </cell>
          <cell r="D409" t="str">
            <v>Awareness AVSEC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</row>
        <row r="411">
          <cell r="C411" t="str">
            <v>6-61300</v>
          </cell>
          <cell r="D411" t="str">
            <v>Training Dangerous Good (DG) Operator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</row>
        <row r="412">
          <cell r="C412" t="str">
            <v>6-61310</v>
          </cell>
          <cell r="D412" t="str">
            <v>Initial - DG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</row>
        <row r="413">
          <cell r="C413" t="str">
            <v>6-61320</v>
          </cell>
          <cell r="D413" t="str">
            <v>Recurrent - DG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</row>
        <row r="415">
          <cell r="C415" t="str">
            <v>6-61400</v>
          </cell>
          <cell r="D415" t="str">
            <v>Training GSE Operator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</row>
        <row r="416">
          <cell r="C416" t="str">
            <v>6-61410</v>
          </cell>
          <cell r="D416" t="str">
            <v>Initial - GSE Operator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</row>
        <row r="417">
          <cell r="C417" t="str">
            <v>6-61420</v>
          </cell>
          <cell r="D417" t="str">
            <v>Recurrent - GSE Operator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</row>
        <row r="419">
          <cell r="C419" t="str">
            <v>6-61500</v>
          </cell>
          <cell r="D419" t="str">
            <v>On the Job Training (OJT)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</row>
        <row r="420">
          <cell r="C420" t="str">
            <v>6-61510</v>
          </cell>
          <cell r="D420" t="str">
            <v>On the Job Training (OJTt)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</row>
        <row r="422">
          <cell r="C422" t="str">
            <v>6-61600</v>
          </cell>
          <cell r="D422" t="str">
            <v>Training Ticketing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</row>
        <row r="423">
          <cell r="C423" t="str">
            <v>6-61610</v>
          </cell>
          <cell r="D423" t="str">
            <v>Training Ticketing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5">
          <cell r="C425" t="str">
            <v>6-61700</v>
          </cell>
          <cell r="D425" t="str">
            <v>Training Basic Passanger Handling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</row>
        <row r="426">
          <cell r="C426" t="str">
            <v>6-61710</v>
          </cell>
          <cell r="D426" t="str">
            <v>Training Basic Passanger Handling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</row>
        <row r="428">
          <cell r="C428" t="str">
            <v>6-61800</v>
          </cell>
          <cell r="D428" t="str">
            <v>Porter Awareness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</row>
        <row r="429">
          <cell r="C429" t="str">
            <v>6-61810</v>
          </cell>
          <cell r="D429" t="str">
            <v>Porter Awareness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1">
          <cell r="C431" t="str">
            <v>6-61900</v>
          </cell>
          <cell r="D431" t="str">
            <v>Training Marshalling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C432" t="str">
            <v>6-61910</v>
          </cell>
          <cell r="D432" t="str">
            <v>Initial-Marshalling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C433" t="str">
            <v>6-61920</v>
          </cell>
          <cell r="D433" t="str">
            <v>Recurrent Marshalling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5">
          <cell r="C435" t="str">
            <v>6-61950</v>
          </cell>
          <cell r="D435" t="str">
            <v>Training Flight Attendance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C436" t="str">
            <v>6-61960</v>
          </cell>
          <cell r="D436" t="str">
            <v>Initial Flight Attendance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C437" t="str">
            <v>6-61970</v>
          </cell>
          <cell r="D437" t="str">
            <v>Recurrent Flight Attendance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9">
          <cell r="C439" t="str">
            <v>6-62000</v>
          </cell>
          <cell r="D439" t="str">
            <v>Ancillary Service - Commercial Training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1">
          <cell r="C441" t="str">
            <v>6-62100</v>
          </cell>
          <cell r="D441" t="str">
            <v>Rental Room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C442" t="str">
            <v>6-62110</v>
          </cell>
          <cell r="D442" t="str">
            <v>Rental Room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4">
          <cell r="C444" t="str">
            <v>6-62200</v>
          </cell>
          <cell r="D444" t="str">
            <v>Rental CBT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C445" t="str">
            <v>6-62210</v>
          </cell>
          <cell r="D445" t="str">
            <v>Rental CBT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7">
          <cell r="C447" t="str">
            <v>6-62300</v>
          </cell>
          <cell r="D447" t="str">
            <v>Flying Trainer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C448" t="str">
            <v>6-62310</v>
          </cell>
          <cell r="D448" t="str">
            <v>Flying Trainer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50">
          <cell r="C450">
            <v>62000</v>
          </cell>
          <cell r="D450" t="str">
            <v>Discount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C451">
            <v>62100</v>
          </cell>
          <cell r="D451" t="str">
            <v>Discount - Ground Handling Premier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C452">
            <v>62200</v>
          </cell>
          <cell r="D452" t="str">
            <v>Discount - Ground Handling Silver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C453">
            <v>62300</v>
          </cell>
          <cell r="D453" t="str">
            <v>Discount - Lounge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C454">
            <v>62400</v>
          </cell>
          <cell r="D454" t="str">
            <v>Discount - Cargo Handling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C455">
            <v>62500</v>
          </cell>
          <cell r="D455" t="str">
            <v>Discount - Airport Special Assistance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C456">
            <v>62600</v>
          </cell>
          <cell r="D456" t="str">
            <v>Discount - Commercial Training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8">
          <cell r="C458">
            <v>63000</v>
          </cell>
          <cell r="D458" t="str">
            <v>Sales Return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C459">
            <v>63100</v>
          </cell>
          <cell r="D459" t="str">
            <v>Sales Return - Ground Handling Premier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C460">
            <v>63200</v>
          </cell>
          <cell r="D460" t="str">
            <v>Sales Return - Ground Handling Silver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</row>
        <row r="461">
          <cell r="C461">
            <v>63300</v>
          </cell>
          <cell r="D461" t="str">
            <v>Sales Return - Lounge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</row>
        <row r="462">
          <cell r="C462">
            <v>63400</v>
          </cell>
          <cell r="D462" t="str">
            <v>Sales Return - Cargo Handling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</row>
        <row r="463">
          <cell r="C463">
            <v>63500</v>
          </cell>
          <cell r="D463" t="str">
            <v>Sales Return - Airport Special Assistance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</row>
        <row r="464">
          <cell r="C464">
            <v>63600</v>
          </cell>
          <cell r="D464" t="str">
            <v>Sales Return - Commercial Training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</row>
        <row r="466">
          <cell r="C466">
            <v>70000</v>
          </cell>
          <cell r="D466" t="str">
            <v>Operating Expenses</v>
          </cell>
          <cell r="F466">
            <v>214014831</v>
          </cell>
          <cell r="G466">
            <v>253281601</v>
          </cell>
          <cell r="H466">
            <v>250248262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</row>
        <row r="468">
          <cell r="C468">
            <v>71000</v>
          </cell>
          <cell r="D468" t="str">
            <v xml:space="preserve">Direct Cost 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</row>
        <row r="470">
          <cell r="C470">
            <v>71100</v>
          </cell>
          <cell r="D470" t="str">
            <v>Contract Services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</row>
        <row r="471">
          <cell r="C471">
            <v>71101</v>
          </cell>
          <cell r="D471" t="str">
            <v>Aircraft Cleaning</v>
          </cell>
          <cell r="F471" t="str">
            <v xml:space="preserve">  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</row>
        <row r="472">
          <cell r="C472">
            <v>71102</v>
          </cell>
          <cell r="D472" t="str">
            <v>Porter - Baggage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C473">
            <v>71103</v>
          </cell>
          <cell r="D473" t="str">
            <v>Porter - Cargo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4">
          <cell r="C474">
            <v>71104</v>
          </cell>
          <cell r="D474" t="str">
            <v>Security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</row>
        <row r="475">
          <cell r="C475">
            <v>71105</v>
          </cell>
          <cell r="D475" t="str">
            <v>Manpower Outsourcing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</row>
        <row r="476">
          <cell r="C476">
            <v>71106</v>
          </cell>
          <cell r="D476" t="str">
            <v>Services Outsourcing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</row>
        <row r="477">
          <cell r="C477">
            <v>71107</v>
          </cell>
          <cell r="D477" t="str">
            <v>GSE Rent Expense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</row>
        <row r="478">
          <cell r="C478">
            <v>71108</v>
          </cell>
          <cell r="D478" t="str">
            <v>Aircraft Cleaning and Porter - Package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C479">
            <v>71109</v>
          </cell>
          <cell r="D479" t="str">
            <v>ULD Repair Services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</row>
        <row r="480">
          <cell r="C480">
            <v>71110</v>
          </cell>
          <cell r="D480" t="str">
            <v>Priority Check-In Lounge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</row>
        <row r="481">
          <cell r="C481">
            <v>71111</v>
          </cell>
          <cell r="D481" t="str">
            <v>Avio Bridge Handling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</row>
        <row r="482">
          <cell r="C482">
            <v>71112</v>
          </cell>
          <cell r="D482" t="str">
            <v>ASA - Handling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</row>
        <row r="483">
          <cell r="C483">
            <v>71113</v>
          </cell>
          <cell r="D483" t="str">
            <v>Commercial Training Cost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</row>
        <row r="484">
          <cell r="C484">
            <v>71114</v>
          </cell>
          <cell r="D484" t="str">
            <v>Fasilitator Fee - Comm. Training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</row>
        <row r="485">
          <cell r="C485">
            <v>71198</v>
          </cell>
          <cell r="D485" t="str">
            <v>Direct Cost - Initiatives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</row>
        <row r="486">
          <cell r="C486">
            <v>71199</v>
          </cell>
          <cell r="D486" t="str">
            <v>Other Ground Handling Expenses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8">
          <cell r="C488">
            <v>71200</v>
          </cell>
          <cell r="D488" t="str">
            <v>Concession and Other Material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</row>
        <row r="489">
          <cell r="C489">
            <v>71201</v>
          </cell>
          <cell r="D489" t="str">
            <v>Concession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</row>
        <row r="490">
          <cell r="C490">
            <v>71202</v>
          </cell>
          <cell r="D490" t="str">
            <v>Lounge Food and Beverages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</row>
        <row r="491">
          <cell r="C491">
            <v>71203</v>
          </cell>
          <cell r="D491" t="str">
            <v>Cost of Line Maintenance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</row>
        <row r="492">
          <cell r="C492">
            <v>71204</v>
          </cell>
          <cell r="D492" t="str">
            <v>Plastic for Disposal Cost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</row>
        <row r="493">
          <cell r="C493">
            <v>71205</v>
          </cell>
          <cell r="D493" t="str">
            <v>Operational Adhoc Cost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</row>
        <row r="494">
          <cell r="C494">
            <v>71206</v>
          </cell>
          <cell r="D494" t="str">
            <v>Reimbursement Expenses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</row>
        <row r="495">
          <cell r="C495">
            <v>71207</v>
          </cell>
          <cell r="D495" t="str">
            <v>Cost of Revenue Sharing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</row>
        <row r="496">
          <cell r="C496">
            <v>71208</v>
          </cell>
          <cell r="D496" t="str">
            <v>Fuel for Airside Equipments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</row>
        <row r="497">
          <cell r="C497">
            <v>71209</v>
          </cell>
          <cell r="D497" t="str">
            <v>Reimbursement Expenses - Bagdel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</row>
        <row r="498">
          <cell r="C498">
            <v>71210</v>
          </cell>
          <cell r="D498" t="str">
            <v>Lounge Space Rental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</row>
        <row r="499">
          <cell r="C499">
            <v>71211</v>
          </cell>
          <cell r="D499" t="str">
            <v>Sales &amp; Return Commission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</row>
        <row r="500">
          <cell r="C500">
            <v>71250</v>
          </cell>
          <cell r="D500" t="str">
            <v>Uncreditable VAT-In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</row>
        <row r="502">
          <cell r="C502">
            <v>71300</v>
          </cell>
          <cell r="D502" t="str">
            <v>Material for Warehousing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</row>
        <row r="503">
          <cell r="C503">
            <v>71301</v>
          </cell>
          <cell r="D503" t="str">
            <v>Packing Expenses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</row>
        <row r="504">
          <cell r="C504">
            <v>71302</v>
          </cell>
          <cell r="D504" t="str">
            <v>Unclaimed Cargo Disposal Cost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</row>
        <row r="505">
          <cell r="C505">
            <v>71303</v>
          </cell>
          <cell r="D505" t="str">
            <v>X-Ray Expenses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</row>
        <row r="506">
          <cell r="C506">
            <v>71304</v>
          </cell>
          <cell r="D506" t="str">
            <v>Reimbursement Handling (Kade)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</row>
        <row r="507">
          <cell r="C507">
            <v>71305</v>
          </cell>
          <cell r="D507" t="str">
            <v>CT Transport (OB)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</row>
        <row r="508">
          <cell r="C508">
            <v>71306</v>
          </cell>
          <cell r="D508" t="str">
            <v xml:space="preserve">Warehousing - Materai 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</row>
        <row r="509">
          <cell r="C509">
            <v>71307</v>
          </cell>
          <cell r="D509" t="str">
            <v>Cargo Equipment Rental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</row>
        <row r="510">
          <cell r="C510">
            <v>71399</v>
          </cell>
          <cell r="D510" t="str">
            <v>Other Warehousing Material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</row>
        <row r="512">
          <cell r="C512">
            <v>72000</v>
          </cell>
          <cell r="D512" t="str">
            <v>Sales and Marketing / Commercial Expenses</v>
          </cell>
          <cell r="F512">
            <v>23200000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4">
          <cell r="C514">
            <v>72100</v>
          </cell>
          <cell r="D514" t="str">
            <v>Commercial Expenses</v>
          </cell>
          <cell r="F514">
            <v>23200000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</row>
        <row r="515">
          <cell r="C515">
            <v>72101</v>
          </cell>
          <cell r="D515" t="str">
            <v>Sales and Return Commission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6">
          <cell r="C516">
            <v>72102</v>
          </cell>
          <cell r="D516" t="str">
            <v>Advertising and Promotion</v>
          </cell>
          <cell r="F516">
            <v>23200000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</row>
        <row r="517">
          <cell r="C517">
            <v>72103</v>
          </cell>
          <cell r="D517" t="str">
            <v>Souvernirs and Gifts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</row>
        <row r="518">
          <cell r="C518">
            <v>72104</v>
          </cell>
          <cell r="D518" t="str">
            <v>Agreement Penalty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</row>
        <row r="519">
          <cell r="C519">
            <v>72105</v>
          </cell>
          <cell r="D519" t="str">
            <v>Client Retention Programs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</row>
        <row r="520">
          <cell r="C520">
            <v>72198</v>
          </cell>
          <cell r="D520" t="str">
            <v>Commercial Expenses - initiatives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C521">
            <v>72199</v>
          </cell>
          <cell r="D521" t="str">
            <v>Other Commercial Expense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</row>
        <row r="523">
          <cell r="C523">
            <v>73000</v>
          </cell>
          <cell r="D523" t="str">
            <v>Staff Cost</v>
          </cell>
          <cell r="F523">
            <v>142906789</v>
          </cell>
          <cell r="G523">
            <v>167736391</v>
          </cell>
          <cell r="H523">
            <v>147848707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</row>
        <row r="525">
          <cell r="C525">
            <v>73100</v>
          </cell>
          <cell r="D525" t="str">
            <v>Pay and Allowance</v>
          </cell>
          <cell r="F525">
            <v>107234240</v>
          </cell>
          <cell r="G525">
            <v>150165940</v>
          </cell>
          <cell r="H525">
            <v>121227207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</row>
        <row r="526">
          <cell r="C526">
            <v>73101</v>
          </cell>
          <cell r="D526" t="str">
            <v>Salaries</v>
          </cell>
          <cell r="F526">
            <v>79448644</v>
          </cell>
          <cell r="G526">
            <v>83437890</v>
          </cell>
          <cell r="H526">
            <v>76567450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</row>
        <row r="527">
          <cell r="C527">
            <v>73102</v>
          </cell>
          <cell r="D527" t="str">
            <v>Overtime</v>
          </cell>
          <cell r="F527">
            <v>3374029</v>
          </cell>
          <cell r="G527">
            <v>4385647</v>
          </cell>
          <cell r="H527">
            <v>3008052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</row>
        <row r="528">
          <cell r="C528">
            <v>73103</v>
          </cell>
          <cell r="D528" t="str">
            <v>Part Timer</v>
          </cell>
          <cell r="F528">
            <v>0</v>
          </cell>
          <cell r="G528">
            <v>40922550</v>
          </cell>
          <cell r="H528">
            <v>28148000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</row>
        <row r="529">
          <cell r="C529">
            <v>73104</v>
          </cell>
          <cell r="D529" t="str">
            <v>Meals on Duties</v>
          </cell>
          <cell r="F529">
            <v>210000</v>
          </cell>
          <cell r="G529">
            <v>240000</v>
          </cell>
          <cell r="H529">
            <v>180000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</row>
        <row r="530">
          <cell r="C530">
            <v>73105</v>
          </cell>
          <cell r="D530" t="str">
            <v>Medical Expenses</v>
          </cell>
          <cell r="F530">
            <v>50000</v>
          </cell>
          <cell r="G530">
            <v>247000</v>
          </cell>
          <cell r="H530">
            <v>25000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C531">
            <v>73106</v>
          </cell>
          <cell r="D531" t="str">
            <v>Hospitalization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</row>
        <row r="532">
          <cell r="C532">
            <v>73107</v>
          </cell>
          <cell r="D532" t="str">
            <v>Jamsostek</v>
          </cell>
          <cell r="F532">
            <v>3786866</v>
          </cell>
          <cell r="G532">
            <v>3651951</v>
          </cell>
          <cell r="H532">
            <v>3689995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</row>
        <row r="533">
          <cell r="C533">
            <v>73108</v>
          </cell>
          <cell r="D533" t="str">
            <v>Pension Contribution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</row>
        <row r="534">
          <cell r="C534">
            <v>73109</v>
          </cell>
          <cell r="D534" t="str">
            <v>Car Scheme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</row>
        <row r="535">
          <cell r="C535">
            <v>73110</v>
          </cell>
          <cell r="D535" t="str">
            <v>Fuel Allowance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</row>
        <row r="536">
          <cell r="C536">
            <v>73111</v>
          </cell>
          <cell r="D536" t="str">
            <v>Housing Allowance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</row>
        <row r="537">
          <cell r="C537">
            <v>73112</v>
          </cell>
          <cell r="D537" t="str">
            <v>Annual Leave</v>
          </cell>
          <cell r="F537">
            <v>9668000</v>
          </cell>
          <cell r="G537">
            <v>4967500</v>
          </cell>
          <cell r="H537">
            <v>519500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</row>
        <row r="538">
          <cell r="C538">
            <v>73113</v>
          </cell>
          <cell r="D538" t="str">
            <v>Productivity Bonuses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</row>
        <row r="539">
          <cell r="C539">
            <v>73114</v>
          </cell>
          <cell r="D539" t="str">
            <v>Donation to Employee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</row>
        <row r="540">
          <cell r="C540">
            <v>73115</v>
          </cell>
          <cell r="D540" t="str">
            <v>Company Award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</row>
        <row r="541">
          <cell r="C541">
            <v>73116</v>
          </cell>
          <cell r="D541" t="str">
            <v>Premi Health Insurance</v>
          </cell>
          <cell r="F541">
            <v>5976600</v>
          </cell>
          <cell r="G541">
            <v>9352766</v>
          </cell>
          <cell r="H541">
            <v>5976600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</row>
        <row r="542">
          <cell r="C542">
            <v>73117</v>
          </cell>
          <cell r="D542" t="str">
            <v>Religion Day Allowance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</row>
        <row r="543">
          <cell r="C543">
            <v>73118</v>
          </cell>
          <cell r="D543" t="str">
            <v>Shake Hand Allowance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</row>
        <row r="544">
          <cell r="C544">
            <v>73120</v>
          </cell>
          <cell r="D544" t="str">
            <v>Public Holiday Pay</v>
          </cell>
          <cell r="F544">
            <v>2342181</v>
          </cell>
          <cell r="G544">
            <v>582716</v>
          </cell>
          <cell r="H544">
            <v>734690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</row>
        <row r="545">
          <cell r="C545">
            <v>73122</v>
          </cell>
          <cell r="D545" t="str">
            <v>Communication Allowance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</row>
        <row r="546">
          <cell r="C546">
            <v>73123</v>
          </cell>
          <cell r="D546" t="str">
            <v>Premi Health Insurance - BPJS</v>
          </cell>
          <cell r="F546">
            <v>2377920</v>
          </cell>
          <cell r="G546">
            <v>2377920</v>
          </cell>
          <cell r="H546">
            <v>2377920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</row>
        <row r="547">
          <cell r="C547">
            <v>73124</v>
          </cell>
          <cell r="D547" t="str">
            <v>Pension Contribution- BPJS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</row>
        <row r="548">
          <cell r="C548">
            <v>73199</v>
          </cell>
          <cell r="D548" t="str">
            <v>Other Pay and Allowance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</row>
        <row r="550">
          <cell r="C550">
            <v>73200</v>
          </cell>
          <cell r="D550" t="str">
            <v>Non-Pay and Allowance (Accrual)</v>
          </cell>
          <cell r="F550">
            <v>35672549</v>
          </cell>
          <cell r="G550">
            <v>17570451</v>
          </cell>
          <cell r="H550">
            <v>26621500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</row>
        <row r="551">
          <cell r="C551">
            <v>73201</v>
          </cell>
          <cell r="D551" t="str">
            <v>Provision For UU No. 23/2003 (Accrual)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</row>
        <row r="552">
          <cell r="C552">
            <v>73202</v>
          </cell>
          <cell r="D552" t="str">
            <v>Pension Contribution (Accrual)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</row>
        <row r="553">
          <cell r="C553">
            <v>73203</v>
          </cell>
          <cell r="D553" t="str">
            <v>Productivity/Bonuses (Accrual)</v>
          </cell>
          <cell r="F553">
            <v>17436300</v>
          </cell>
          <cell r="G553">
            <v>17436300</v>
          </cell>
          <cell r="H553">
            <v>17436300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</row>
        <row r="554">
          <cell r="C554">
            <v>73204</v>
          </cell>
          <cell r="D554" t="str">
            <v>Operational Insentive (Accrual)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</row>
        <row r="555">
          <cell r="C555">
            <v>73205</v>
          </cell>
          <cell r="D555" t="str">
            <v>Religion Day (Accrual)</v>
          </cell>
          <cell r="F555">
            <v>18236249</v>
          </cell>
          <cell r="G555">
            <v>134151</v>
          </cell>
          <cell r="H555">
            <v>9185200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</row>
        <row r="556">
          <cell r="C556">
            <v>73206</v>
          </cell>
          <cell r="D556" t="str">
            <v>Annual Leave (Accrual)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</row>
        <row r="557">
          <cell r="C557">
            <v>73207</v>
          </cell>
          <cell r="D557" t="str">
            <v>Shake Hand (Accrual)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</row>
        <row r="558">
          <cell r="C558">
            <v>73208</v>
          </cell>
          <cell r="D558" t="str">
            <v>Medical Claim (Accrual)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</row>
        <row r="559">
          <cell r="C559">
            <v>73288</v>
          </cell>
          <cell r="D559" t="str">
            <v>Staff Cost - Initiatives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</row>
        <row r="560">
          <cell r="C560">
            <v>74952</v>
          </cell>
          <cell r="D560" t="str">
            <v>Interdivision Charges - Staff Cost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</row>
        <row r="561">
          <cell r="C561">
            <v>73299</v>
          </cell>
          <cell r="D561" t="str">
            <v>Other Non-Pay and Allowance (Accrual)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</row>
        <row r="563">
          <cell r="C563">
            <v>74650</v>
          </cell>
          <cell r="D563" t="str">
            <v>Depreciation Expenses - Own Assets</v>
          </cell>
          <cell r="F563">
            <v>4708399</v>
          </cell>
          <cell r="G563">
            <v>4708399</v>
          </cell>
          <cell r="H563">
            <v>4708401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</row>
        <row r="564">
          <cell r="C564">
            <v>74652</v>
          </cell>
          <cell r="D564" t="str">
            <v>Depr. Exp. Building and Building Improvement</v>
          </cell>
          <cell r="F564">
            <v>1388635</v>
          </cell>
          <cell r="G564">
            <v>1388635</v>
          </cell>
          <cell r="H564">
            <v>1388635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</row>
        <row r="565">
          <cell r="C565">
            <v>74653</v>
          </cell>
          <cell r="D565" t="str">
            <v>Depr. Exp. Operating Equipment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</row>
        <row r="566">
          <cell r="C566">
            <v>74654</v>
          </cell>
          <cell r="D566" t="str">
            <v>Depr. Exp. Maintenance Equipment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</row>
        <row r="567">
          <cell r="C567">
            <v>74655</v>
          </cell>
          <cell r="D567" t="str">
            <v>Depr. Exp. Transportation Equipment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</row>
        <row r="568">
          <cell r="C568">
            <v>74656</v>
          </cell>
          <cell r="D568" t="str">
            <v>Depr. Exp. Office Equipment and Furniture</v>
          </cell>
          <cell r="F568">
            <v>355728</v>
          </cell>
          <cell r="G568">
            <v>355728</v>
          </cell>
          <cell r="H568">
            <v>355730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</row>
        <row r="569">
          <cell r="C569">
            <v>74657</v>
          </cell>
          <cell r="D569" t="str">
            <v>Depr. Exp. Communication Equipment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</row>
        <row r="570">
          <cell r="C570">
            <v>74658</v>
          </cell>
          <cell r="D570" t="str">
            <v>Depr. Exp. IT Equipment, Software</v>
          </cell>
          <cell r="F570">
            <v>2964036</v>
          </cell>
          <cell r="G570">
            <v>2964036</v>
          </cell>
          <cell r="H570">
            <v>2964036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</row>
        <row r="571">
          <cell r="C571">
            <v>74659</v>
          </cell>
          <cell r="D571" t="str">
            <v>Depreciation Cost - Initiatives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</row>
        <row r="573">
          <cell r="C573">
            <v>74000</v>
          </cell>
          <cell r="D573" t="str">
            <v>General Administration</v>
          </cell>
          <cell r="F573">
            <v>43199643</v>
          </cell>
          <cell r="G573">
            <v>80836811</v>
          </cell>
          <cell r="H573">
            <v>97691154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</row>
        <row r="575">
          <cell r="C575">
            <v>74100</v>
          </cell>
          <cell r="D575" t="str">
            <v>Transportation Expenses</v>
          </cell>
          <cell r="F575">
            <v>9651510</v>
          </cell>
          <cell r="G575">
            <v>8204646</v>
          </cell>
          <cell r="H575">
            <v>11052779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</row>
        <row r="576">
          <cell r="C576">
            <v>73119</v>
          </cell>
          <cell r="D576" t="str">
            <v>Daily Allowance</v>
          </cell>
          <cell r="F576">
            <v>780000</v>
          </cell>
          <cell r="G576">
            <v>0</v>
          </cell>
          <cell r="H576">
            <v>780000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</row>
        <row r="577">
          <cell r="C577">
            <v>74101</v>
          </cell>
          <cell r="D577" t="str">
            <v>Travel Expense Abroad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</row>
        <row r="578">
          <cell r="C578">
            <v>74102</v>
          </cell>
          <cell r="D578" t="str">
            <v>Travel Expense Domestic</v>
          </cell>
          <cell r="F578">
            <v>3760000</v>
          </cell>
          <cell r="G578">
            <v>0</v>
          </cell>
          <cell r="H578">
            <v>3169900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</row>
        <row r="579">
          <cell r="C579">
            <v>74103</v>
          </cell>
          <cell r="D579" t="str">
            <v>Transport Services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</row>
        <row r="580">
          <cell r="C580">
            <v>74104</v>
          </cell>
          <cell r="D580" t="str">
            <v>Airport Pass and ID Card</v>
          </cell>
          <cell r="F580">
            <v>0</v>
          </cell>
          <cell r="G580">
            <v>4590000</v>
          </cell>
          <cell r="H580">
            <v>510000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</row>
        <row r="581">
          <cell r="C581">
            <v>74105</v>
          </cell>
          <cell r="D581" t="str">
            <v>Transportation Local</v>
          </cell>
          <cell r="F581">
            <v>67500</v>
          </cell>
          <cell r="G581">
            <v>-752500</v>
          </cell>
          <cell r="H581">
            <v>1070000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</row>
        <row r="582">
          <cell r="C582">
            <v>74106</v>
          </cell>
          <cell r="D582" t="str">
            <v>Fuel for Vehicles</v>
          </cell>
          <cell r="F582">
            <v>4211310</v>
          </cell>
          <cell r="G582">
            <v>4388746</v>
          </cell>
          <cell r="H582">
            <v>4517845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</row>
        <row r="583">
          <cell r="C583">
            <v>74107</v>
          </cell>
          <cell r="D583" t="str">
            <v>Freight Expenses</v>
          </cell>
          <cell r="F583">
            <v>832700</v>
          </cell>
          <cell r="G583">
            <v>-21600</v>
          </cell>
          <cell r="H583">
            <v>1005034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C584">
            <v>74108</v>
          </cell>
          <cell r="D584" t="str">
            <v xml:space="preserve">Packing/Repacking 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</row>
        <row r="586">
          <cell r="C586">
            <v>74150</v>
          </cell>
          <cell r="D586" t="str">
            <v>Training and Recruitment</v>
          </cell>
          <cell r="F586">
            <v>3800000</v>
          </cell>
          <cell r="G586">
            <v>-503780</v>
          </cell>
          <cell r="H586">
            <v>1088780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</row>
        <row r="587">
          <cell r="C587">
            <v>73121</v>
          </cell>
          <cell r="D587" t="str">
            <v>Daily Allowance - Trainning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</row>
        <row r="588">
          <cell r="C588">
            <v>74151</v>
          </cell>
          <cell r="D588" t="str">
            <v>Training Domestic (In-House Training)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</row>
        <row r="589">
          <cell r="C589">
            <v>74152</v>
          </cell>
          <cell r="D589" t="str">
            <v>Training Abroad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</row>
        <row r="590">
          <cell r="C590">
            <v>74153</v>
          </cell>
          <cell r="D590" t="str">
            <v>Training for Company (O/S - Sbjcted to WHT)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</row>
        <row r="591">
          <cell r="C591">
            <v>74154</v>
          </cell>
          <cell r="D591" t="str">
            <v>Employee Recruitment</v>
          </cell>
          <cell r="F591">
            <v>50000</v>
          </cell>
          <cell r="G591">
            <v>-503780</v>
          </cell>
          <cell r="H591">
            <v>1088780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</row>
        <row r="592">
          <cell r="C592">
            <v>74155</v>
          </cell>
          <cell r="D592" t="str">
            <v>Medical Check Up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</row>
        <row r="593">
          <cell r="C593">
            <v>74156</v>
          </cell>
          <cell r="D593" t="str">
            <v>Instructors Fee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</row>
        <row r="594">
          <cell r="C594">
            <v>74157</v>
          </cell>
          <cell r="D594" t="str">
            <v>Workshop and Conference</v>
          </cell>
          <cell r="F594">
            <v>3750000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</row>
        <row r="596">
          <cell r="C596">
            <v>74200</v>
          </cell>
          <cell r="D596" t="str">
            <v>Utilities Expense</v>
          </cell>
          <cell r="F596">
            <v>5105727</v>
          </cell>
          <cell r="G596">
            <v>4869968</v>
          </cell>
          <cell r="H596">
            <v>5409852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</row>
        <row r="597">
          <cell r="C597">
            <v>74201</v>
          </cell>
          <cell r="D597" t="str">
            <v>Water</v>
          </cell>
          <cell r="F597">
            <v>241500</v>
          </cell>
          <cell r="G597">
            <v>74000</v>
          </cell>
          <cell r="H597">
            <v>514000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</row>
        <row r="598">
          <cell r="C598">
            <v>74202</v>
          </cell>
          <cell r="D598" t="str">
            <v>Electricity</v>
          </cell>
          <cell r="F598">
            <v>4864227</v>
          </cell>
          <cell r="G598">
            <v>4795968</v>
          </cell>
          <cell r="H598">
            <v>4895852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</row>
        <row r="600">
          <cell r="C600">
            <v>74250</v>
          </cell>
          <cell r="D600" t="str">
            <v>Communication</v>
          </cell>
          <cell r="F600">
            <v>2158153</v>
          </cell>
          <cell r="G600">
            <v>2279195</v>
          </cell>
          <cell r="H600">
            <v>2266106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</row>
        <row r="601">
          <cell r="C601">
            <v>74251</v>
          </cell>
          <cell r="D601" t="str">
            <v>Telephone and Faximile</v>
          </cell>
          <cell r="F601">
            <v>1908153</v>
          </cell>
          <cell r="G601">
            <v>2029195</v>
          </cell>
          <cell r="H601">
            <v>2016106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</row>
        <row r="602">
          <cell r="C602">
            <v>74252</v>
          </cell>
          <cell r="D602" t="str">
            <v>SITA Costs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</row>
        <row r="603">
          <cell r="C603">
            <v>74253</v>
          </cell>
          <cell r="D603" t="str">
            <v>Network Communications - Lintas Artha, ADSL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</row>
        <row r="604">
          <cell r="C604">
            <v>74254</v>
          </cell>
          <cell r="D604" t="str">
            <v>Radio Communication</v>
          </cell>
          <cell r="F604">
            <v>250000</v>
          </cell>
          <cell r="G604">
            <v>250000</v>
          </cell>
          <cell r="H604">
            <v>250000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</row>
        <row r="605">
          <cell r="C605">
            <v>74299</v>
          </cell>
          <cell r="D605" t="str">
            <v>Other Communication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</row>
        <row r="607">
          <cell r="C607">
            <v>74300</v>
          </cell>
          <cell r="D607" t="str">
            <v>Office Supplies and Stationary and Others</v>
          </cell>
          <cell r="F607">
            <v>10184333</v>
          </cell>
          <cell r="G607">
            <v>11960380</v>
          </cell>
          <cell r="H607">
            <v>8852671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</row>
        <row r="608">
          <cell r="C608">
            <v>74301</v>
          </cell>
          <cell r="D608" t="str">
            <v>Photocopy</v>
          </cell>
          <cell r="F608">
            <v>0</v>
          </cell>
          <cell r="G608">
            <v>25500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</row>
        <row r="609">
          <cell r="C609">
            <v>74302</v>
          </cell>
          <cell r="D609" t="str">
            <v>Office Cleaning Supplies and Services</v>
          </cell>
          <cell r="F609">
            <v>2728440</v>
          </cell>
          <cell r="G609">
            <v>2101242</v>
          </cell>
          <cell r="H609">
            <v>2966689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</row>
        <row r="610">
          <cell r="C610">
            <v>74303</v>
          </cell>
          <cell r="D610" t="str">
            <v>Printing, Stationery, Office Supplies</v>
          </cell>
          <cell r="F610">
            <v>7422893</v>
          </cell>
          <cell r="G610">
            <v>9126946</v>
          </cell>
          <cell r="H610">
            <v>5585982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</row>
        <row r="611">
          <cell r="C611">
            <v>74304</v>
          </cell>
          <cell r="D611" t="str">
            <v>Stamp and Postage</v>
          </cell>
          <cell r="F611">
            <v>33000</v>
          </cell>
          <cell r="G611">
            <v>12000</v>
          </cell>
          <cell r="H611">
            <v>300000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</row>
        <row r="612">
          <cell r="C612">
            <v>74305</v>
          </cell>
          <cell r="D612" t="str">
            <v>Library</v>
          </cell>
          <cell r="F612">
            <v>0</v>
          </cell>
          <cell r="G612">
            <v>694692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</row>
        <row r="613">
          <cell r="C613">
            <v>74306</v>
          </cell>
          <cell r="D613" t="str">
            <v>Subscription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</row>
        <row r="615">
          <cell r="C615">
            <v>74350</v>
          </cell>
          <cell r="D615" t="str">
            <v>Representation, Entertainment and Donation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</row>
        <row r="616">
          <cell r="C616">
            <v>74351</v>
          </cell>
          <cell r="D616" t="str">
            <v>Represent. and Donation (Fiscal Non-Deductable Exp.)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</row>
        <row r="617">
          <cell r="C617">
            <v>74352</v>
          </cell>
          <cell r="D617" t="str">
            <v xml:space="preserve">Entertainment (Fiscal Deductable Exp.) 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</row>
        <row r="619">
          <cell r="C619">
            <v>74400</v>
          </cell>
          <cell r="D619" t="str">
            <v>Repair and Maintenance</v>
          </cell>
          <cell r="F619">
            <v>-5344383</v>
          </cell>
          <cell r="G619">
            <v>24765599</v>
          </cell>
          <cell r="H619">
            <v>31434938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</row>
        <row r="620">
          <cell r="C620">
            <v>74401</v>
          </cell>
          <cell r="D620" t="str">
            <v>RM - Building and Building Improvement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</row>
        <row r="621">
          <cell r="C621">
            <v>74402</v>
          </cell>
          <cell r="D621" t="str">
            <v>RM - Operating Equipment</v>
          </cell>
          <cell r="F621">
            <v>-5984383</v>
          </cell>
          <cell r="G621">
            <v>24395599</v>
          </cell>
          <cell r="H621">
            <v>30556938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</row>
        <row r="622">
          <cell r="C622">
            <v>74403</v>
          </cell>
          <cell r="D622" t="str">
            <v>RM - Maintenance Equipment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C623">
            <v>74404</v>
          </cell>
          <cell r="D623" t="str">
            <v>RM - Transportation Equipment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</row>
        <row r="624">
          <cell r="C624">
            <v>74405</v>
          </cell>
          <cell r="D624" t="str">
            <v>RM - Office Equipment and Furniture</v>
          </cell>
          <cell r="F624">
            <v>325000</v>
          </cell>
          <cell r="G624">
            <v>0</v>
          </cell>
          <cell r="H624">
            <v>1248000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</row>
        <row r="625">
          <cell r="C625">
            <v>74406</v>
          </cell>
          <cell r="D625" t="str">
            <v>RM - Communication Equipment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</row>
        <row r="626">
          <cell r="C626">
            <v>74407</v>
          </cell>
          <cell r="D626" t="str">
            <v>RM - IT Equipment, Software</v>
          </cell>
          <cell r="F626">
            <v>315000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</row>
        <row r="627">
          <cell r="C627">
            <v>74408</v>
          </cell>
          <cell r="D627" t="str">
            <v>RM - Leased Assets Maintenance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</row>
        <row r="628">
          <cell r="C628">
            <v>74409</v>
          </cell>
          <cell r="D628" t="str">
            <v>RM - Service Charge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</row>
        <row r="629">
          <cell r="C629">
            <v>74410</v>
          </cell>
          <cell r="D629" t="str">
            <v>RM - Inventory Short/Over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</row>
        <row r="630">
          <cell r="C630">
            <v>74448</v>
          </cell>
          <cell r="D630" t="str">
            <v>RM - Others</v>
          </cell>
          <cell r="F630">
            <v>0</v>
          </cell>
          <cell r="G630">
            <v>370000</v>
          </cell>
          <cell r="H630">
            <v>-370000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</row>
        <row r="631">
          <cell r="C631">
            <v>74449</v>
          </cell>
          <cell r="D631" t="str">
            <v>Fee of Maintenance (Sbjct to WHT)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</row>
        <row r="633">
          <cell r="C633">
            <v>74450</v>
          </cell>
          <cell r="D633" t="str">
            <v>Rent Expenses</v>
          </cell>
          <cell r="F633">
            <v>16882245</v>
          </cell>
          <cell r="G633">
            <v>16882245</v>
          </cell>
          <cell r="H633">
            <v>19720000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</row>
        <row r="634">
          <cell r="C634">
            <v>74451</v>
          </cell>
          <cell r="D634" t="str">
            <v>Space and Office rental</v>
          </cell>
          <cell r="F634">
            <v>3565000</v>
          </cell>
          <cell r="G634">
            <v>3565000</v>
          </cell>
          <cell r="H634">
            <v>3565000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</row>
        <row r="635">
          <cell r="C635">
            <v>74452</v>
          </cell>
          <cell r="D635" t="str">
            <v>Office and IT Equipment (PC, Laptop, Server)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</row>
        <row r="636">
          <cell r="C636">
            <v>74453</v>
          </cell>
          <cell r="D636" t="str">
            <v>Vehicles Rental Expense</v>
          </cell>
          <cell r="F636">
            <v>12912245</v>
          </cell>
          <cell r="G636">
            <v>12912245</v>
          </cell>
          <cell r="H636">
            <v>15750000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</row>
        <row r="637">
          <cell r="C637">
            <v>74454</v>
          </cell>
          <cell r="D637" t="str">
            <v>Accomodation Expense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</row>
        <row r="638">
          <cell r="C638">
            <v>74455</v>
          </cell>
          <cell r="D638" t="str">
            <v>Photocopy Machine</v>
          </cell>
          <cell r="F638">
            <v>300000</v>
          </cell>
          <cell r="G638">
            <v>300000</v>
          </cell>
          <cell r="H638">
            <v>300000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</row>
        <row r="639">
          <cell r="C639">
            <v>74456</v>
          </cell>
          <cell r="D639" t="str">
            <v>Dispenser Machine</v>
          </cell>
          <cell r="F639">
            <v>105000</v>
          </cell>
          <cell r="G639">
            <v>105000</v>
          </cell>
          <cell r="H639">
            <v>105000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</row>
        <row r="640">
          <cell r="C640">
            <v>74499</v>
          </cell>
          <cell r="D640" t="str">
            <v>Other Rent Expenses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</row>
        <row r="642">
          <cell r="C642">
            <v>74500</v>
          </cell>
          <cell r="D642" t="str">
            <v>Insurance Expenses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</row>
        <row r="643">
          <cell r="C643">
            <v>74501</v>
          </cell>
          <cell r="D643" t="str">
            <v>GH Liabilities Insurance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</row>
        <row r="644">
          <cell r="C644">
            <v>74502</v>
          </cell>
          <cell r="D644" t="str">
            <v>Cargo Liabilities Insurance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</row>
        <row r="645">
          <cell r="C645">
            <v>74503</v>
          </cell>
          <cell r="D645" t="str">
            <v>GSE Insurance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</row>
        <row r="646">
          <cell r="C646">
            <v>74504</v>
          </cell>
          <cell r="D646" t="str">
            <v>Building Insurance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</row>
        <row r="647">
          <cell r="C647">
            <v>74505</v>
          </cell>
          <cell r="D647" t="str">
            <v>Vehicles Insurance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</row>
        <row r="648">
          <cell r="C648">
            <v>74506</v>
          </cell>
          <cell r="D648" t="str">
            <v>Radio Communication Insurance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</row>
        <row r="649">
          <cell r="C649">
            <v>74549</v>
          </cell>
          <cell r="D649" t="str">
            <v>Other Insurance Expense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</row>
        <row r="651">
          <cell r="C651">
            <v>74550</v>
          </cell>
          <cell r="D651" t="str">
            <v>Professional fee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</row>
        <row r="652">
          <cell r="C652">
            <v>74551</v>
          </cell>
          <cell r="D652" t="str">
            <v>Audit fees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</row>
        <row r="653">
          <cell r="C653">
            <v>74552</v>
          </cell>
          <cell r="D653" t="str">
            <v>Tax Consultants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</row>
        <row r="654">
          <cell r="C654">
            <v>74553</v>
          </cell>
          <cell r="D654" t="str">
            <v>Actuarial Services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</row>
        <row r="655">
          <cell r="C655">
            <v>74554</v>
          </cell>
          <cell r="D655" t="str">
            <v>Legal Consultants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</row>
        <row r="656">
          <cell r="C656">
            <v>74555</v>
          </cell>
          <cell r="D656" t="str">
            <v>Management Fees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</row>
        <row r="657">
          <cell r="C657">
            <v>74556</v>
          </cell>
          <cell r="D657" t="str">
            <v>Monthly Doctor's Fees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</row>
        <row r="658">
          <cell r="C658">
            <v>74599</v>
          </cell>
          <cell r="D658" t="str">
            <v>Other professional Services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</row>
        <row r="660">
          <cell r="C660">
            <v>74600</v>
          </cell>
          <cell r="D660" t="str">
            <v>Permits and Licenses</v>
          </cell>
          <cell r="F660">
            <v>686000</v>
          </cell>
          <cell r="G660">
            <v>-1350000</v>
          </cell>
          <cell r="H660">
            <v>2250000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</row>
        <row r="661">
          <cell r="C661">
            <v>74601</v>
          </cell>
          <cell r="D661" t="str">
            <v>Software Licences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</row>
        <row r="662">
          <cell r="C662">
            <v>74602</v>
          </cell>
          <cell r="D662" t="str">
            <v>Operator Licences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</row>
        <row r="663">
          <cell r="C663">
            <v>74603</v>
          </cell>
          <cell r="D663" t="str">
            <v>Vehicle registration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</row>
        <row r="664">
          <cell r="C664">
            <v>74604</v>
          </cell>
          <cell r="D664" t="str">
            <v>GSE Parking Permit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</row>
        <row r="665">
          <cell r="C665">
            <v>74605</v>
          </cell>
          <cell r="D665" t="str">
            <v>Non-GSE Parking Permits</v>
          </cell>
          <cell r="F665">
            <v>236000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</row>
        <row r="666">
          <cell r="C666">
            <v>74606</v>
          </cell>
          <cell r="D666" t="str">
            <v>Communication License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</row>
        <row r="667">
          <cell r="C667">
            <v>74607</v>
          </cell>
          <cell r="D667" t="str">
            <v>Membership</v>
          </cell>
          <cell r="F667">
            <v>450000</v>
          </cell>
          <cell r="G667">
            <v>-1350000</v>
          </cell>
          <cell r="H667">
            <v>2250000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</row>
        <row r="668">
          <cell r="C668">
            <v>74608</v>
          </cell>
          <cell r="D668" t="str">
            <v>Pajak Bumi dan Bangunan (PBB)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</row>
        <row r="669">
          <cell r="C669">
            <v>74609</v>
          </cell>
          <cell r="D669" t="str">
            <v>Company Operating Licence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</row>
        <row r="670">
          <cell r="C670">
            <v>74649</v>
          </cell>
          <cell r="D670" t="str">
            <v>Other Permit and Protection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</row>
        <row r="672">
          <cell r="C672">
            <v>74750</v>
          </cell>
          <cell r="D672" t="str">
            <v>Amortization Expenses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</row>
        <row r="673">
          <cell r="C673">
            <v>74751</v>
          </cell>
          <cell r="D673" t="str">
            <v>Amortization Expense - Licence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</row>
        <row r="675">
          <cell r="C675">
            <v>74800</v>
          </cell>
          <cell r="D675" t="str">
            <v>Business Tools</v>
          </cell>
          <cell r="F675">
            <v>-11575000</v>
          </cell>
          <cell r="G675">
            <v>360000</v>
          </cell>
          <cell r="H675">
            <v>132000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</row>
        <row r="676">
          <cell r="C676">
            <v>74801</v>
          </cell>
          <cell r="D676" t="str">
            <v>Business Tools (UCA)</v>
          </cell>
          <cell r="F676">
            <v>-11575000</v>
          </cell>
          <cell r="G676">
            <v>360000</v>
          </cell>
          <cell r="H676">
            <v>132000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</row>
        <row r="678">
          <cell r="C678">
            <v>74900</v>
          </cell>
          <cell r="D678" t="str">
            <v>Other General Administration Exp</v>
          </cell>
          <cell r="F678">
            <v>11651058</v>
          </cell>
          <cell r="G678">
            <v>13368558</v>
          </cell>
          <cell r="H678">
            <v>15484028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</row>
        <row r="679">
          <cell r="C679">
            <v>74901</v>
          </cell>
          <cell r="D679" t="str">
            <v>Consumption</v>
          </cell>
          <cell r="F679">
            <v>528000</v>
          </cell>
          <cell r="G679">
            <v>737000</v>
          </cell>
          <cell r="H679">
            <v>1536500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</row>
        <row r="680">
          <cell r="C680">
            <v>74902</v>
          </cell>
          <cell r="D680" t="str">
            <v>Uniform</v>
          </cell>
          <cell r="F680">
            <v>2264600</v>
          </cell>
          <cell r="G680">
            <v>2264600</v>
          </cell>
          <cell r="H680">
            <v>2264600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</row>
        <row r="681">
          <cell r="C681">
            <v>74903</v>
          </cell>
          <cell r="D681" t="str">
            <v>Research and Development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</row>
        <row r="682">
          <cell r="C682">
            <v>74904</v>
          </cell>
          <cell r="D682" t="str">
            <v>Safety Uniform</v>
          </cell>
          <cell r="F682">
            <v>0</v>
          </cell>
          <cell r="G682">
            <v>3900000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</row>
        <row r="683">
          <cell r="C683">
            <v>74905</v>
          </cell>
          <cell r="D683" t="str">
            <v>Bad Debt Expenses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C684">
            <v>74906</v>
          </cell>
          <cell r="D684" t="str">
            <v>Administration Fee (Sbjct to PPH Art. 23)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</row>
        <row r="685">
          <cell r="C685">
            <v>74907</v>
          </cell>
          <cell r="D685" t="str">
            <v>Tax Penalty and Expenses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</row>
        <row r="686">
          <cell r="C686">
            <v>74908</v>
          </cell>
          <cell r="D686" t="str">
            <v>General Driver and Office Cleaning Staff - O/S</v>
          </cell>
          <cell r="F686">
            <v>7418458</v>
          </cell>
          <cell r="G686">
            <v>7318458</v>
          </cell>
          <cell r="H686">
            <v>7268458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</row>
        <row r="687">
          <cell r="C687">
            <v>74909</v>
          </cell>
          <cell r="D687" t="str">
            <v>Provision for Obsolete Inventory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</row>
        <row r="688">
          <cell r="C688">
            <v>74948</v>
          </cell>
          <cell r="D688" t="str">
            <v>Overhead Cost - Initiatives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</row>
        <row r="689">
          <cell r="C689">
            <v>74949</v>
          </cell>
          <cell r="D689" t="str">
            <v>Other General Expense</v>
          </cell>
          <cell r="F689">
            <v>1440000</v>
          </cell>
          <cell r="G689">
            <v>-851500</v>
          </cell>
          <cell r="H689">
            <v>4414470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</row>
        <row r="691">
          <cell r="C691">
            <v>74950</v>
          </cell>
          <cell r="D691" t="str">
            <v>Interdivision Charges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</row>
        <row r="692">
          <cell r="C692">
            <v>74951</v>
          </cell>
          <cell r="D692" t="str">
            <v>Interdivision Charges - Ramp Allocation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</row>
        <row r="693">
          <cell r="C693">
            <v>74953</v>
          </cell>
          <cell r="D693" t="str">
            <v>Interdivision Charges - Lounge to Oprt Adhoc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</row>
        <row r="695">
          <cell r="C695">
            <v>79999</v>
          </cell>
          <cell r="D695" t="str">
            <v>Income (Loss) From Operation</v>
          </cell>
          <cell r="F695">
            <v>-214014831</v>
          </cell>
          <cell r="G695">
            <v>-253281601</v>
          </cell>
          <cell r="H695">
            <v>-250248262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</row>
        <row r="697">
          <cell r="C697">
            <v>80000</v>
          </cell>
          <cell r="D697" t="str">
            <v>Non Operating Income/Expenses</v>
          </cell>
          <cell r="F697">
            <v>1584315438</v>
          </cell>
          <cell r="G697">
            <v>-63161551</v>
          </cell>
          <cell r="H697">
            <v>17003724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9">
          <cell r="C699">
            <v>81000</v>
          </cell>
          <cell r="D699" t="str">
            <v>Non-operating Revenue and Gain</v>
          </cell>
          <cell r="F699">
            <v>1641125488</v>
          </cell>
          <cell r="G699">
            <v>25032193</v>
          </cell>
          <cell r="H699">
            <v>53101260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</row>
        <row r="701">
          <cell r="C701">
            <v>81100</v>
          </cell>
          <cell r="D701" t="str">
            <v>Non-Operating Activities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</row>
        <row r="702">
          <cell r="C702">
            <v>81101</v>
          </cell>
          <cell r="D702" t="str">
            <v>Ticket Sales - Net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</row>
        <row r="704">
          <cell r="C704">
            <v>81200</v>
          </cell>
          <cell r="D704" t="str">
            <v>Bank Activities</v>
          </cell>
          <cell r="F704">
            <v>421266</v>
          </cell>
          <cell r="G704">
            <v>382847</v>
          </cell>
          <cell r="H704">
            <v>354856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</row>
        <row r="705">
          <cell r="C705">
            <v>81201</v>
          </cell>
          <cell r="D705" t="str">
            <v>Interest Income - Bank Account</v>
          </cell>
          <cell r="F705">
            <v>421266</v>
          </cell>
          <cell r="G705">
            <v>382847</v>
          </cell>
          <cell r="H705">
            <v>354856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</row>
        <row r="706">
          <cell r="C706">
            <v>81202</v>
          </cell>
          <cell r="D706" t="str">
            <v>Interest Income - Deposit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</row>
        <row r="708">
          <cell r="C708">
            <v>81300</v>
          </cell>
          <cell r="D708" t="str">
            <v>Forex Gain</v>
          </cell>
          <cell r="F708">
            <v>1639823172</v>
          </cell>
          <cell r="G708">
            <v>23968296</v>
          </cell>
          <cell r="H708">
            <v>51072254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</row>
        <row r="709">
          <cell r="C709">
            <v>81301</v>
          </cell>
          <cell r="D709" t="str">
            <v>Realized Foreign Exchange Gain</v>
          </cell>
          <cell r="F709">
            <v>734475</v>
          </cell>
          <cell r="G709">
            <v>4703270</v>
          </cell>
          <cell r="H709">
            <v>15405825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</row>
        <row r="710">
          <cell r="C710">
            <v>81302</v>
          </cell>
          <cell r="D710" t="str">
            <v>Unrealized Foreign Exchange Gain</v>
          </cell>
          <cell r="F710">
            <v>1639088697</v>
          </cell>
          <cell r="G710">
            <v>19265026</v>
          </cell>
          <cell r="H710">
            <v>35666429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</row>
        <row r="711">
          <cell r="C711">
            <v>81351</v>
          </cell>
          <cell r="D711" t="str">
            <v>Gain on Derivative Transaction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</row>
        <row r="713">
          <cell r="C713">
            <v>81400</v>
          </cell>
          <cell r="D713" t="str">
            <v>Gain on Sales of Assets/Investment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</row>
        <row r="714">
          <cell r="C714">
            <v>81401</v>
          </cell>
          <cell r="D714" t="str">
            <v>Gain on Sales/Disposal of Asset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</row>
        <row r="715">
          <cell r="C715">
            <v>81402</v>
          </cell>
          <cell r="D715" t="str">
            <v>Gain on Sales/Disposal of Investment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</row>
        <row r="717">
          <cell r="C717">
            <v>81900</v>
          </cell>
          <cell r="D717" t="str">
            <v>Other Non-Operating Gain</v>
          </cell>
          <cell r="F717">
            <v>881050</v>
          </cell>
          <cell r="G717">
            <v>681050</v>
          </cell>
          <cell r="H717">
            <v>1674150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  <row r="718">
          <cell r="C718">
            <v>81901</v>
          </cell>
          <cell r="D718" t="str">
            <v>Deprecation Adjusment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</row>
        <row r="719">
          <cell r="C719">
            <v>81999</v>
          </cell>
          <cell r="D719" t="str">
            <v>Other Non-Operating Gain</v>
          </cell>
          <cell r="F719">
            <v>881050</v>
          </cell>
          <cell r="G719">
            <v>681050</v>
          </cell>
          <cell r="H719">
            <v>1674150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</row>
        <row r="721">
          <cell r="C721">
            <v>82000</v>
          </cell>
          <cell r="D721" t="str">
            <v>Non-operating Expenses and Losses</v>
          </cell>
          <cell r="F721">
            <v>-56810050</v>
          </cell>
          <cell r="G721">
            <v>-88193744</v>
          </cell>
          <cell r="H721">
            <v>-36097536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</row>
        <row r="723">
          <cell r="C723">
            <v>82100</v>
          </cell>
          <cell r="D723" t="str">
            <v>Interest and Bank Charges</v>
          </cell>
          <cell r="F723">
            <v>-306855</v>
          </cell>
          <cell r="G723">
            <v>-303939</v>
          </cell>
          <cell r="H723">
            <v>-208247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C724">
            <v>82101</v>
          </cell>
          <cell r="D724" t="str">
            <v>Interest Expense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</row>
        <row r="725">
          <cell r="C725">
            <v>82102</v>
          </cell>
          <cell r="D725" t="str">
            <v>Bank Charges</v>
          </cell>
          <cell r="F725">
            <v>-306855</v>
          </cell>
          <cell r="G725">
            <v>-303939</v>
          </cell>
          <cell r="H725">
            <v>-208247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</row>
        <row r="727">
          <cell r="C727">
            <v>82200</v>
          </cell>
          <cell r="D727" t="str">
            <v>Forex Loss</v>
          </cell>
          <cell r="F727">
            <v>-44898195</v>
          </cell>
          <cell r="G727">
            <v>-87889804</v>
          </cell>
          <cell r="H727">
            <v>-33095443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</row>
        <row r="728">
          <cell r="C728">
            <v>82201</v>
          </cell>
          <cell r="D728" t="str">
            <v>Realized Foreign Exchange Loss</v>
          </cell>
          <cell r="F728">
            <v>-31002637</v>
          </cell>
          <cell r="G728">
            <v>-61947</v>
          </cell>
          <cell r="H728">
            <v>-32654501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</row>
        <row r="729">
          <cell r="C729">
            <v>82202</v>
          </cell>
          <cell r="D729" t="str">
            <v>Unrealized Foreign Exchange Loss</v>
          </cell>
          <cell r="F729">
            <v>-13895558</v>
          </cell>
          <cell r="G729">
            <v>-87827857</v>
          </cell>
          <cell r="H729">
            <v>-440942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</row>
        <row r="731">
          <cell r="C731">
            <v>82300</v>
          </cell>
          <cell r="D731" t="str">
            <v>Loss on Disposal of Assets/Investment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</row>
        <row r="732">
          <cell r="C732">
            <v>82301</v>
          </cell>
          <cell r="D732" t="str">
            <v>Loss on Disposal/Disposal of Asset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</row>
        <row r="733">
          <cell r="C733">
            <v>82302</v>
          </cell>
          <cell r="D733" t="str">
            <v>Loss on Disposal/Disposal of Investment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</row>
        <row r="735">
          <cell r="C735">
            <v>82900</v>
          </cell>
          <cell r="D735" t="str">
            <v>Other Non-Operating Loss</v>
          </cell>
          <cell r="F735">
            <v>-11605000</v>
          </cell>
          <cell r="G735">
            <v>-1</v>
          </cell>
          <cell r="H735">
            <v>-2793846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</row>
        <row r="736">
          <cell r="C736">
            <v>82901</v>
          </cell>
          <cell r="D736" t="str">
            <v>Late Payment Interest and Penalty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</row>
        <row r="737">
          <cell r="C737">
            <v>82902</v>
          </cell>
          <cell r="D737" t="str">
            <v>Variance Loss (Gain)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</row>
        <row r="738">
          <cell r="C738">
            <v>82903</v>
          </cell>
          <cell r="D738" t="str">
            <v>Rounding</v>
          </cell>
          <cell r="F738">
            <v>0</v>
          </cell>
          <cell r="G738">
            <v>-1</v>
          </cell>
          <cell r="H738">
            <v>1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C739">
            <v>82904</v>
          </cell>
          <cell r="D739" t="str">
            <v>Provision for VAT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</row>
        <row r="740">
          <cell r="C740">
            <v>82905</v>
          </cell>
          <cell r="D740" t="str">
            <v>SPO Cost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C741">
            <v>82999</v>
          </cell>
          <cell r="D741" t="str">
            <v>Other Non-operating Exp and Losses</v>
          </cell>
          <cell r="F741">
            <v>-11605000</v>
          </cell>
          <cell r="G741">
            <v>0</v>
          </cell>
          <cell r="H741">
            <v>-2793847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</row>
        <row r="743">
          <cell r="C743">
            <v>85000</v>
          </cell>
          <cell r="D743" t="str">
            <v>Income (Loss) Before Tax</v>
          </cell>
          <cell r="F743">
            <v>1370300607</v>
          </cell>
          <cell r="G743">
            <v>-316443152</v>
          </cell>
          <cell r="H743">
            <v>-233244538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</row>
        <row r="745">
          <cell r="C745">
            <v>83000</v>
          </cell>
          <cell r="D745" t="str">
            <v>Taxation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</row>
        <row r="747">
          <cell r="C747">
            <v>83100</v>
          </cell>
          <cell r="D747" t="str">
            <v>Current Income Tax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</row>
        <row r="748">
          <cell r="C748">
            <v>83101</v>
          </cell>
          <cell r="D748" t="str">
            <v>Current Income Tax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</row>
        <row r="750">
          <cell r="C750">
            <v>83200</v>
          </cell>
          <cell r="D750" t="str">
            <v>Deferred Income Tax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</row>
        <row r="751">
          <cell r="C751">
            <v>83201</v>
          </cell>
          <cell r="D751" t="str">
            <v>Deferred Income Tax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</row>
        <row r="753">
          <cell r="C753">
            <v>84000</v>
          </cell>
          <cell r="D753" t="str">
            <v>Minority Interest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</row>
        <row r="754">
          <cell r="C754">
            <v>84001</v>
          </cell>
          <cell r="D754" t="str">
            <v>Minority interest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</row>
        <row r="756">
          <cell r="C756">
            <v>86000</v>
          </cell>
          <cell r="D756" t="str">
            <v>Net Income</v>
          </cell>
          <cell r="F756">
            <v>1370300607</v>
          </cell>
          <cell r="G756">
            <v>-316443152</v>
          </cell>
          <cell r="H756">
            <v>-233244538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PER"/>
      <sheetName val="DCF"/>
      <sheetName val="WCAP"/>
      <sheetName val="Elimination"/>
      <sheetName val="Consol"/>
      <sheetName val="Con-hitung"/>
      <sheetName val="ASS-CAR"/>
      <sheetName val="BS-CAR"/>
      <sheetName val="PRO-CAR"/>
      <sheetName val="Assum-CCP"/>
      <sheetName val="BL-PL-CCP"/>
      <sheetName val="CF-CCP"/>
      <sheetName val="PRO-CCP"/>
      <sheetName val="Assum - CEN"/>
      <sheetName val="PRO - CEN"/>
      <sheetName val="BL-PL-CEN"/>
      <sheetName val="CF -CEN"/>
      <sheetName val="Content"/>
      <sheetName val="Sheet2"/>
      <sheetName val="Sheet3"/>
      <sheetName val="budget"/>
      <sheetName val="Sheet1"/>
      <sheetName val="Assum_-_CEN"/>
      <sheetName val="PRO_-_CEN"/>
      <sheetName val="CF_-CEN"/>
      <sheetName val="whole"/>
      <sheetName val="1.PL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KAS RP"/>
      <sheetName val="KAS $"/>
      <sheetName val="RAK"/>
      <sheetName val="ANL2"/>
      <sheetName val="ELIM LBU1"/>
      <sheetName val="NERLKP"/>
      <sheetName val="pnllkp"/>
      <sheetName val="PNLLBUALL"/>
      <sheetName val="PNL1 A"/>
      <sheetName val="PNL2 A"/>
      <sheetName val="RRA"/>
      <sheetName val="LIK"/>
      <sheetName val="RRP&amp;K2L"/>
      <sheetName val="KAS _"/>
      <sheetName val="As"/>
      <sheetName val="Irregular Income"/>
      <sheetName val="FE-1770.P1"/>
      <sheetName val="Sheet8"/>
      <sheetName val="AUG02"/>
      <sheetName val="status"/>
      <sheetName val="P&amp;L98"/>
      <sheetName val="Permanent info"/>
      <sheetName val="Tax Rate"/>
      <sheetName val="T.material"/>
      <sheetName val="Ex-Rate"/>
      <sheetName val="@GeneralInfo"/>
      <sheetName val="GeneralInfo"/>
      <sheetName val="RPO"/>
      <sheetName val="Scenario&amp;Sensitivity"/>
      <sheetName val="Mine Assumptions"/>
      <sheetName val="BANK"/>
      <sheetName val="Forecast"/>
      <sheetName val="Tax Computation"/>
      <sheetName val="REPORT180501"/>
      <sheetName val="Amortization Table"/>
      <sheetName val="BP1_23"/>
      <sheetName val="PPH1298S"/>
      <sheetName val="FKT_PJK"/>
      <sheetName val="Cover-01"/>
      <sheetName val="LPP-1"/>
      <sheetName val="SUMMARY"/>
      <sheetName val="Casing"/>
      <sheetName val="Rp Banten"/>
      <sheetName val="DATA HRG"/>
      <sheetName val="E-2 Capital AFE - Carryover"/>
      <sheetName val="CODE"/>
      <sheetName val="Sheet1"/>
      <sheetName val="Data Jual"/>
      <sheetName val="TRF-JKT"/>
      <sheetName val="tanah (2)"/>
      <sheetName val="NAP"/>
      <sheetName val="Sheet2"/>
      <sheetName val="Tax"/>
      <sheetName val="LAAS"/>
      <sheetName val="bs"/>
      <sheetName val="Marshal"/>
      <sheetName val="Asumsi"/>
      <sheetName val="Agst"/>
      <sheetName val="ID MENADO"/>
      <sheetName val="hitung"/>
      <sheetName val="KM12"/>
      <sheetName val="Jual Mtr 12"/>
      <sheetName val="Indr"/>
      <sheetName val="2703.1"/>
      <sheetName val="FS"/>
      <sheetName val="WS"/>
      <sheetName val="Bobot rev"/>
      <sheetName val="Sheet4"/>
      <sheetName val="CFWork"/>
      <sheetName val="HITUNG-HPP,25"/>
      <sheetName val="Job Code Table"/>
      <sheetName val="Data Request"/>
      <sheetName val="UnitDP"/>
      <sheetName val="Discount Tables"/>
      <sheetName val="Draft"/>
      <sheetName val="Results"/>
      <sheetName val="KODE"/>
      <sheetName val="LOOKUP"/>
      <sheetName val="DWP"/>
      <sheetName val="BS-PL Komersil and Fiskal"/>
      <sheetName val="PC-1"/>
      <sheetName val="data (2)"/>
      <sheetName val="Gmd3"/>
      <sheetName val="Wil 1"/>
      <sheetName val="Ending SP"/>
      <sheetName val="PL"/>
      <sheetName val="Write Off &amp; Disposal05"/>
      <sheetName val="2703_1"/>
      <sheetName val="1"/>
      <sheetName val="Source"/>
      <sheetName val="Utlz03"/>
      <sheetName val="harga"/>
      <sheetName val="analis"/>
      <sheetName val="Price"/>
      <sheetName val="DATA2"/>
      <sheetName val="JL_BEL"/>
      <sheetName val="Credit-22"/>
      <sheetName val="PANDUAN"/>
      <sheetName val="Sheet3"/>
      <sheetName val="Hutang"/>
      <sheetName val="Profit &amp; Loss Account"/>
      <sheetName val="Salary"/>
      <sheetName val="Corporate"/>
      <sheetName val="StandardJobTitle"/>
      <sheetName val="DATA"/>
      <sheetName val="Alamat"/>
      <sheetName val="inv-enc"/>
      <sheetName val="inv-ssi"/>
      <sheetName val="Minority"/>
      <sheetName val="mutinv"/>
      <sheetName val="mutlab"/>
      <sheetName val="TO"/>
      <sheetName val="INSTMATR"/>
      <sheetName val="NL180"/>
      <sheetName val="NL240"/>
      <sheetName val="Access Radio NL400"/>
      <sheetName val="SPARE"/>
      <sheetName val="EXC-R2004"/>
      <sheetName val="WP-PBM-04"/>
      <sheetName val="3. PL ASCO"/>
      <sheetName val="Interface"/>
      <sheetName val="HRG BHN"/>
      <sheetName val="Effort.P"/>
      <sheetName val="Simple Coff."/>
      <sheetName val="DOC"/>
      <sheetName val="FEED"/>
      <sheetName val="Equipment"/>
      <sheetName val="TM"/>
      <sheetName val="SAP 27JAN 12PM"/>
      <sheetName val="TBM"/>
      <sheetName val="Worksheet-03"/>
      <sheetName val="ut_no stm"/>
      <sheetName val="KAS_RP"/>
      <sheetName val="KAS_$"/>
      <sheetName val="ELIM_LBU1"/>
      <sheetName val="PNL1_A"/>
      <sheetName val="PNL2_A"/>
      <sheetName val="KAS__"/>
      <sheetName val="BS-PL_Komersil_and_Fiskal"/>
      <sheetName val="Irregular_Income"/>
      <sheetName val="FE-1770_P1"/>
      <sheetName val="Permanent_info"/>
      <sheetName val="Tax_Rate"/>
      <sheetName val="T_material"/>
      <sheetName val="Tax_Computation"/>
      <sheetName val="Amortization_Table"/>
      <sheetName val="Mine_Assumptions"/>
      <sheetName val="Rp_Banten"/>
      <sheetName val="ut_no_stm"/>
      <sheetName val="EQ"/>
      <sheetName val="DATA_HRG"/>
      <sheetName val="Data_Neraca_Kom"/>
      <sheetName val="S e p"/>
      <sheetName val="00 received in 01"/>
      <sheetName val="F e b"/>
      <sheetName val="Per GL J a n"/>
      <sheetName val="A p r"/>
      <sheetName val="M a y"/>
      <sheetName val="Hua Yang Quarterly"/>
      <sheetName val="Macro1"/>
      <sheetName val="STOCK AKHIR"/>
      <sheetName val="Analytical"/>
      <sheetName val="8400.2"/>
      <sheetName val="#REF"/>
      <sheetName val="Hotel"/>
      <sheetName val="DAF-9"/>
      <sheetName val="TLKM-J"/>
      <sheetName val="N-TLKM"/>
      <sheetName val="data_val"/>
      <sheetName val="table"/>
      <sheetName val="HPP_19_"/>
      <sheetName val="commercial"/>
      <sheetName val="Lamp-14(Manajemen)"/>
      <sheetName val="DIRECT COST"/>
      <sheetName val="Bgt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kt"/>
      <sheetName val="Nov"/>
      <sheetName val="Des"/>
      <sheetName val="Bonus (CP)"/>
      <sheetName val="Bonus  (Des)"/>
      <sheetName val="THR Leb"/>
      <sheetName val="THR Nat"/>
      <sheetName val="ISI SPT"/>
      <sheetName val="Kontrak"/>
      <sheetName val="Erick"/>
      <sheetName val="Wilmart"/>
      <sheetName val="Yohanes"/>
      <sheetName val="CoA"/>
      <sheetName val="fr BS"/>
      <sheetName val="Feb_12"/>
      <sheetName val="Mar_12"/>
      <sheetName val="Income Statement"/>
      <sheetName val="trf-d-w"/>
      <sheetName val="trf d-i"/>
      <sheetName val="Cover_01"/>
      <sheetName val="DATA INPUT"/>
      <sheetName val="B"/>
      <sheetName val="1200.5 ffe1"/>
      <sheetName val="KKP-II.2.2.1.2"/>
      <sheetName val="sepdua"/>
      <sheetName val="Ford Options"/>
      <sheetName val="NMN"/>
      <sheetName val="Menu"/>
      <sheetName val="XLS Avg Rev"/>
      <sheetName val="Option List"/>
      <sheetName val="co_data"/>
      <sheetName val="HP 18 th"/>
      <sheetName val="pesd_bahan"/>
      <sheetName val="Retail Spider"/>
      <sheetName val="BGT97STAFF"/>
      <sheetName val="HG_BEL"/>
      <sheetName val="BS_Recon"/>
      <sheetName val="Terbilang sertifikat"/>
      <sheetName val="Sep"/>
      <sheetName val="Consolidated"/>
      <sheetName val="MasterSheet"/>
      <sheetName val="Jabar"/>
      <sheetName val="Jateng"/>
      <sheetName val="Jatim"/>
      <sheetName val="Pusat"/>
      <sheetName val="Sulawesi"/>
      <sheetName val="Sumbagsel"/>
      <sheetName val="gg.1"/>
      <sheetName val="KAS_RP1"/>
      <sheetName val="KAS_$1"/>
      <sheetName val="ELIM_LBU11"/>
      <sheetName val="PNL1_A1"/>
      <sheetName val="PNL2_A1"/>
      <sheetName val="KAS__1"/>
      <sheetName val="E-2_Capital_AFE_-_Carryover"/>
      <sheetName val="Data_Jual"/>
      <sheetName val="tanah_(2)"/>
      <sheetName val="Jual_Mtr_12"/>
      <sheetName val="ID_MENADO"/>
      <sheetName val="Bobot_rev"/>
      <sheetName val="Write_Off_&amp;_Disposal05"/>
      <sheetName val="2703_11"/>
      <sheetName val="Links"/>
      <sheetName val="KAS_RP2"/>
      <sheetName val="KAS_$2"/>
      <sheetName val="ELIM_LBU12"/>
      <sheetName val="PNL1_A2"/>
      <sheetName val="PNL2_A2"/>
      <sheetName val="KAS__2"/>
      <sheetName val="Permanent_info1"/>
      <sheetName val="Irregular_Income1"/>
      <sheetName val="FE-1770_P11"/>
      <sheetName val="Tax_Rate1"/>
      <sheetName val="Tax_Computation1"/>
      <sheetName val="Amortization_Table1"/>
      <sheetName val="T_material1"/>
      <sheetName val="Mine_Assumptions1"/>
      <sheetName val="E-2_Capital_AFE_-_Carryover1"/>
      <sheetName val="Rp_Banten1"/>
      <sheetName val="DATA_HRG1"/>
      <sheetName val="Data_Jual1"/>
      <sheetName val="tanah_(2)1"/>
      <sheetName val="Jual_Mtr_121"/>
      <sheetName val="ID_MENADO1"/>
      <sheetName val="BS-PL_Komersil_and_Fiskal1"/>
      <sheetName val="Bobot_rev1"/>
      <sheetName val="Write_Off_&amp;_Disposal051"/>
      <sheetName val="2703_12"/>
      <sheetName val="PRO"/>
      <sheetName val="data_(2)"/>
      <sheetName val="Wil_1"/>
      <sheetName val="Ending_SP"/>
      <sheetName val="Profit_&amp;_Loss_Account"/>
      <sheetName val="Discount_Tables"/>
      <sheetName val="Job_Code_Table"/>
      <sheetName val="Data_Request"/>
      <sheetName val="Access_Radio_NL400"/>
      <sheetName val="Effort_P"/>
      <sheetName val="3__PL_ASCO"/>
      <sheetName val="HRG_BHN"/>
      <sheetName val="Simple_Coff_"/>
      <sheetName val="SAP_27JAN_12PM"/>
      <sheetName val="ut_no_stm1"/>
      <sheetName val="S_e_p"/>
      <sheetName val="00_received_in_01"/>
      <sheetName val="F_e_b"/>
      <sheetName val="Per_GL_J_a_n"/>
      <sheetName val="A_p_r"/>
      <sheetName val="M_a_y"/>
      <sheetName val="fr_BS"/>
      <sheetName val="Income_Statement"/>
      <sheetName val="trf_d-i"/>
      <sheetName val="Bonus_(CP)"/>
      <sheetName val="Bonus__(Des)"/>
      <sheetName val="THR_Leb"/>
      <sheetName val="THR_Nat"/>
      <sheetName val="ISI_SPT"/>
      <sheetName val="DATA_INPUT"/>
      <sheetName val="STOCK_AKHIR"/>
      <sheetName val="Terbilang_sertifikat"/>
      <sheetName val="Hua_Yang_Quarterly"/>
      <sheetName val="8400_2"/>
      <sheetName val="DDJAN05"/>
      <sheetName val="KAS_RP3"/>
      <sheetName val="KAS_$3"/>
      <sheetName val="ELIM_LBU13"/>
      <sheetName val="PNL1_A3"/>
      <sheetName val="PNL2_A3"/>
      <sheetName val="KAS__3"/>
      <sheetName val="Permanent_info2"/>
      <sheetName val="Irregular_Income2"/>
      <sheetName val="FE-1770_P12"/>
      <sheetName val="Tax_Rate2"/>
      <sheetName val="Tax_Computation2"/>
      <sheetName val="Amortization_Table2"/>
      <sheetName val="T_material2"/>
      <sheetName val="Mine_Assumptions2"/>
      <sheetName val="E-2_Capital_AFE_-_Carryover2"/>
      <sheetName val="Rp_Banten2"/>
      <sheetName val="DATA_HRG2"/>
      <sheetName val="Data_Jual2"/>
      <sheetName val="tanah_(2)2"/>
      <sheetName val="Jual_Mtr_122"/>
      <sheetName val="ID_MENADO2"/>
      <sheetName val="BS-PL_Komersil_and_Fiskal2"/>
      <sheetName val="Bobot_rev2"/>
      <sheetName val="Write_Off_&amp;_Disposal052"/>
      <sheetName val="2703_13"/>
      <sheetName val="data_(2)1"/>
      <sheetName val="Wil_11"/>
      <sheetName val="Ending_SP1"/>
      <sheetName val="Discount_Tables1"/>
      <sheetName val="Profit_&amp;_Loss_Account1"/>
      <sheetName val="Job_Code_Table1"/>
      <sheetName val="Data_Request1"/>
      <sheetName val="Access_Radio_NL4001"/>
      <sheetName val="Effort_P1"/>
      <sheetName val="3__PL_ASCO1"/>
      <sheetName val="HRG_BHN1"/>
      <sheetName val="Simple_Coff_1"/>
      <sheetName val="STOCK_AKHIR1"/>
      <sheetName val="SAP_27JAN_12PM1"/>
      <sheetName val="ut_no_stm2"/>
      <sheetName val="S_e_p1"/>
      <sheetName val="00_received_in_011"/>
      <sheetName val="F_e_b1"/>
      <sheetName val="Per_GL_J_a_n1"/>
      <sheetName val="A_p_r1"/>
      <sheetName val="M_a_y1"/>
      <sheetName val="fr_BS1"/>
      <sheetName val="Income_Statement1"/>
      <sheetName val="trf_d-i1"/>
      <sheetName val="Bonus_(CP)1"/>
      <sheetName val="Bonus__(Des)1"/>
      <sheetName val="THR_Leb1"/>
      <sheetName val="THR_Nat1"/>
      <sheetName val="ISI_SPT1"/>
      <sheetName val="DATA_INPUT1"/>
      <sheetName val="Terbilang_sertifikat1"/>
      <sheetName val="Hua_Yang_Quarterly1"/>
      <sheetName val="8400_21"/>
      <sheetName val="Rumus PL"/>
      <sheetName val="mat&amp;upah"/>
      <sheetName val="analisa-pagar"/>
      <sheetName val="#REF!"/>
      <sheetName val="_REF_"/>
      <sheetName val="AGG_aggr2"/>
      <sheetName val="WBS 2005"/>
      <sheetName val="MPP0102"/>
      <sheetName val="Lead Schedule"/>
      <sheetName val="SALES_EQUITY"/>
      <sheetName val="2005"/>
      <sheetName val="Detail"/>
      <sheetName val="05_2003-compute"/>
      <sheetName val="WBS (2)salah"/>
      <sheetName val="DSU1001"/>
      <sheetName val="Balance Sheet"/>
      <sheetName val="Assumptions"/>
      <sheetName val="Table 1"/>
      <sheetName val="HPP"/>
      <sheetName val="PC_1"/>
      <sheetName val="PC_2"/>
      <sheetName val="Budget 2002"/>
      <sheetName val="Data SRL"/>
      <sheetName val="Data Prod_Graf"/>
      <sheetName val="Asumsi Sls"/>
      <sheetName val="RL2010"/>
      <sheetName val="prelim"/>
      <sheetName val="9"/>
      <sheetName val="Ex Rate"/>
      <sheetName val="THN"/>
      <sheetName val="1999"/>
      <sheetName val="LHP7"/>
      <sheetName val="DAT_1"/>
      <sheetName val="AJE&amp;RJE"/>
      <sheetName val="Table Array"/>
      <sheetName val="DB "/>
      <sheetName val="JSiar"/>
      <sheetName val="Angs.B.Group"/>
      <sheetName val="DIRECT_COST"/>
      <sheetName val="Irregu hÚ_x0005__x001e__x0000__x0000__x0000_ú=_x0015_"/>
      <sheetName val=""/>
      <sheetName val="HPP_18_"/>
      <sheetName val="DAF-1"/>
      <sheetName val="bayar_04_fak"/>
      <sheetName val="Basic Information"/>
      <sheetName val="IGSYC"/>
      <sheetName val="LM_29"/>
      <sheetName val="Mutasi"/>
      <sheetName val="data_benefit(2)"/>
      <sheetName val="Irregu hÚ_x0005__x001e_???ú=_x0015_"/>
      <sheetName val="Front"/>
      <sheetName val="Check Sheet"/>
      <sheetName val="PLHOENG"/>
      <sheetName val="Assump"/>
      <sheetName val="DailyOvertime"/>
      <sheetName val="lm7-11"/>
      <sheetName val="AU53-K"/>
      <sheetName val="AU53-MG"/>
      <sheetName val="AU53-P"/>
      <sheetName val="BABJ"/>
      <sheetName val="BABR"/>
      <sheetName val="DO"/>
      <sheetName val="DO-MG"/>
      <sheetName val="DO-MK"/>
      <sheetName val="L12 Akt Tetap"/>
      <sheetName val="PhaDoMong"/>
      <sheetName val="General"/>
      <sheetName val="Bahan"/>
      <sheetName val="Sub"/>
      <sheetName val="Cover"/>
      <sheetName val="TRAFIK KAPAL"/>
      <sheetName val="PRODUKSI"/>
      <sheetName val="INVESTASI"/>
      <sheetName val="ARUS KAS"/>
      <sheetName val="COMBINE"/>
      <sheetName val="Rincian Bah&amp;Ten"/>
      <sheetName val="Plan vs Real"/>
      <sheetName val="Rinci Progres"/>
      <sheetName val="grafik fisik"/>
      <sheetName val="BOP-P2"/>
      <sheetName val="HPP_0503"/>
      <sheetName val="name"/>
      <sheetName val="Cost Ctr"/>
      <sheetName val="Account"/>
      <sheetName val="TB"/>
      <sheetName val="TBH"/>
      <sheetName val="Jurnal"/>
      <sheetName val="feb'08"/>
      <sheetName val="Sumbagut"/>
      <sheetName val="317903OCT99"/>
      <sheetName val="317903DEC99"/>
      <sheetName val="317903NOV99"/>
      <sheetName val="REKAP"/>
      <sheetName val="P12.4"/>
      <sheetName val="MAP"/>
      <sheetName val="RINCIAN"/>
      <sheetName val="Model"/>
      <sheetName val="GRAND REKAP"/>
      <sheetName val="H.Satuan"/>
      <sheetName val="H_Satuan"/>
      <sheetName val="AHS1"/>
      <sheetName val="WBS_(2)salah"/>
      <sheetName val="KASA"/>
      <sheetName val="Input"/>
      <sheetName val="Grouping"/>
      <sheetName val="TB2015"/>
      <sheetName val="TB2016"/>
      <sheetName val="GOR-SHKJ"/>
      <sheetName val="W-NAD"/>
      <sheetName val="017SR99"/>
      <sheetName val="Pt"/>
      <sheetName val="Cashflow"/>
      <sheetName val="IGC"/>
      <sheetName val="IS"/>
      <sheetName val="KAS_RP4"/>
      <sheetName val="KAS_$4"/>
      <sheetName val="ELIM_LBU14"/>
      <sheetName val="PNL1_A4"/>
      <sheetName val="PNL2_A4"/>
      <sheetName val="KAS__4"/>
      <sheetName val="Irregular_Income3"/>
      <sheetName val="FE-1770_P13"/>
      <sheetName val="Permanent_info3"/>
      <sheetName val="Tax_Rate3"/>
      <sheetName val="T_material3"/>
      <sheetName val="Tax_Computation3"/>
      <sheetName val="Amortization_Table3"/>
      <sheetName val="Mine_Assumptions3"/>
      <sheetName val="E-2_Capital_AFE_-_Carryover3"/>
      <sheetName val="Rp_Banten3"/>
      <sheetName val="DATA_HRG3"/>
      <sheetName val="Data_Jual3"/>
      <sheetName val="tanah_(2)3"/>
      <sheetName val="Jual_Mtr_123"/>
      <sheetName val="ID_MENADO3"/>
      <sheetName val="BS-PL_Komersil_and_Fiskal3"/>
      <sheetName val="Bobot_rev3"/>
      <sheetName val="Write_Off_&amp;_Disposal053"/>
      <sheetName val="2703_14"/>
      <sheetName val="data_(2)2"/>
      <sheetName val="Wil_12"/>
      <sheetName val="Ending_SP2"/>
      <sheetName val="Discount_Tables2"/>
      <sheetName val="Profit_&amp;_Loss_Account2"/>
      <sheetName val="Job_Code_Table2"/>
      <sheetName val="Data_Request2"/>
      <sheetName val="Effort_P2"/>
      <sheetName val="Access_Radio_NL4002"/>
      <sheetName val="Terbilang_sertifikat2"/>
      <sheetName val="Income_Statement2"/>
      <sheetName val="3__PL_ASCO2"/>
      <sheetName val="HRG_BHN2"/>
      <sheetName val="Simple_Coff_2"/>
      <sheetName val="STOCK_AKHIR2"/>
      <sheetName val="Hua_Yang_Quarterly2"/>
      <sheetName val="8400_22"/>
      <sheetName val="SAP_27JAN_12PM2"/>
      <sheetName val="ut_no_stm3"/>
      <sheetName val="S_e_p2"/>
      <sheetName val="00_received_in_012"/>
      <sheetName val="F_e_b2"/>
      <sheetName val="Per_GL_J_a_n2"/>
      <sheetName val="A_p_r2"/>
      <sheetName val="M_a_y2"/>
      <sheetName val="fr_BS2"/>
      <sheetName val="trf_d-i2"/>
      <sheetName val="Bonus_(CP)2"/>
      <sheetName val="Bonus__(Des)2"/>
      <sheetName val="THR_Leb2"/>
      <sheetName val="THR_Nat2"/>
      <sheetName val="ISI_SPT2"/>
      <sheetName val="DATA_INPUT2"/>
      <sheetName val="Rumus_PL"/>
      <sheetName val="KKP-II_2_2_1_2"/>
      <sheetName val="1200_5_ffe1"/>
      <sheetName val="WBS_2005"/>
      <sheetName val="Lead_Schedule"/>
      <sheetName val="hasat"/>
      <sheetName val="KAS_RP5"/>
      <sheetName val="KAS_$5"/>
      <sheetName val="ELIM_LBU15"/>
      <sheetName val="PNL1_A5"/>
      <sheetName val="PNL2_A5"/>
      <sheetName val="KAS__5"/>
      <sheetName val="Irregular_Income4"/>
      <sheetName val="FE-1770_P14"/>
      <sheetName val="Permanent_info4"/>
      <sheetName val="Tax_Rate4"/>
      <sheetName val="T_material4"/>
      <sheetName val="Tax_Computation4"/>
      <sheetName val="Amortization_Table4"/>
      <sheetName val="Mine_Assumptions4"/>
      <sheetName val="E-2_Capital_AFE_-_Carryover4"/>
      <sheetName val="Rp_Banten4"/>
      <sheetName val="DATA_HRG4"/>
      <sheetName val="Data_Jual4"/>
      <sheetName val="tanah_(2)4"/>
      <sheetName val="Jual_Mtr_124"/>
      <sheetName val="ID_MENADO4"/>
      <sheetName val="BS-PL_Komersil_and_Fiskal4"/>
      <sheetName val="Bobot_rev4"/>
      <sheetName val="Write_Off_&amp;_Disposal054"/>
      <sheetName val="2703_15"/>
      <sheetName val="data_(2)3"/>
      <sheetName val="Wil_13"/>
      <sheetName val="Ending_SP3"/>
      <sheetName val="Discount_Tables3"/>
      <sheetName val="Profit_&amp;_Loss_Account3"/>
      <sheetName val="Job_Code_Table3"/>
      <sheetName val="Data_Request3"/>
      <sheetName val="Effort_P3"/>
      <sheetName val="Access_Radio_NL4003"/>
      <sheetName val="Terbilang_sertifikat3"/>
      <sheetName val="Income_Statement3"/>
      <sheetName val="3__PL_ASCO3"/>
      <sheetName val="HRG_BHN3"/>
      <sheetName val="Simple_Coff_3"/>
      <sheetName val="STOCK_AKHIR3"/>
      <sheetName val="Hua_Yang_Quarterly3"/>
      <sheetName val="8400_23"/>
      <sheetName val="SAP_27JAN_12PM3"/>
      <sheetName val="ut_no_stm4"/>
      <sheetName val="S_e_p3"/>
      <sheetName val="00_received_in_013"/>
      <sheetName val="F_e_b3"/>
      <sheetName val="Per_GL_J_a_n3"/>
      <sheetName val="A_p_r3"/>
      <sheetName val="M_a_y3"/>
      <sheetName val="fr_BS3"/>
      <sheetName val="trf_d-i3"/>
      <sheetName val="Bonus_(CP)3"/>
      <sheetName val="Bonus__(Des)3"/>
      <sheetName val="THR_Leb3"/>
      <sheetName val="THR_Nat3"/>
      <sheetName val="ISI_SPT3"/>
      <sheetName val="DATA_INPUT3"/>
      <sheetName val="DIRECT_COST1"/>
      <sheetName val="Rumus_PL1"/>
      <sheetName val="KKP-II_2_2_1_21"/>
      <sheetName val="1200_5_ffe11"/>
      <sheetName val="WBS_20051"/>
      <sheetName val="Lead_Schedule1"/>
      <sheetName val="MI(data base)"/>
      <sheetName val="RANKING PELAPORAN"/>
      <sheetName val="datateknis"/>
      <sheetName val="AJE"/>
      <sheetName val="RJE"/>
      <sheetName val="Ranges"/>
      <sheetName val="Trans"/>
      <sheetName val="JobCode"/>
      <sheetName val="Price List"/>
      <sheetName val="Income Statement-May 2004"/>
      <sheetName val="PEDESB"/>
      <sheetName val="1771"/>
      <sheetName val="1771.2"/>
      <sheetName val="Irregu hÚ_x0005__x001e_"/>
      <sheetName val="DATABASE A1"/>
      <sheetName val="Ex_Rate"/>
      <sheetName val="Data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 refreshError="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/>
      <sheetData sheetId="623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  <sheetName val="Sheet2"/>
      <sheetName val="Asumsi-1"/>
      <sheetName val="analisa IRR"/>
      <sheetName val="source"/>
      <sheetName val="BS"/>
      <sheetName val="ASSET"/>
      <sheetName val="kontrak"/>
    </sheetNames>
    <sheetDataSet>
      <sheetData sheetId="0"/>
      <sheetData sheetId="1"/>
      <sheetData sheetId="2">
        <row r="1">
          <cell r="C1">
            <v>1000000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Lead"/>
      <sheetName val="Links"/>
      <sheetName val="Tickmarks"/>
      <sheetName val="Reve per airlines"/>
      <sheetName val="Credit-22"/>
      <sheetName val="Trial Balance - Area"/>
      <sheetName val="Rekap Budget"/>
      <sheetName val="Penjelasan Budget"/>
      <sheetName val="Penjelasan Budget (2)"/>
      <sheetName val="Penjelasan Budget (3)"/>
      <sheetName val="Penjelasan Budget (4)"/>
      <sheetName val="Penjelasan Budget (5)"/>
      <sheetName val="Capex"/>
      <sheetName val="sheet1"/>
      <sheetName val="KPI"/>
      <sheetName val="Marshal"/>
      <sheetName val="ListAsset"/>
      <sheetName val="GL"/>
      <sheetName val="Identitas"/>
      <sheetName val="Non_Asset"/>
      <sheetName val="O-S_CA2"/>
      <sheetName val="CA_LastYear_to_Asset"/>
      <sheetName val="O-S_CIP"/>
      <sheetName val="Disposal"/>
      <sheetName val="Rcls_Catagory"/>
      <sheetName val="CIP_Cap"/>
      <sheetName val="AddAsset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Act'13"/>
      <sheetName val="Act'12"/>
      <sheetName val="Bud'13"/>
      <sheetName val="MAP"/>
      <sheetName val="E"/>
    </sheetNames>
    <sheetDataSet>
      <sheetData sheetId="0">
        <row r="3">
          <cell r="E3" t="str">
            <v>from</v>
          </cell>
        </row>
      </sheetData>
      <sheetData sheetId="1"/>
      <sheetData sheetId="2"/>
      <sheetData sheetId="3">
        <row r="2">
          <cell r="I2" t="str">
            <v>No.</v>
          </cell>
        </row>
        <row r="3">
          <cell r="E3" t="str">
            <v>from</v>
          </cell>
          <cell r="F3" t="str">
            <v>to</v>
          </cell>
          <cell r="G3" t="str">
            <v>(All)</v>
          </cell>
          <cell r="H3" t="str">
            <v>Combine</v>
          </cell>
        </row>
        <row r="4">
          <cell r="E4">
            <v>0</v>
          </cell>
          <cell r="F4">
            <v>5</v>
          </cell>
          <cell r="G4" t="str">
            <v>NLB</v>
          </cell>
          <cell r="H4" t="str">
            <v>No Line Business</v>
          </cell>
        </row>
        <row r="5">
          <cell r="E5">
            <v>10</v>
          </cell>
          <cell r="F5">
            <v>12</v>
          </cell>
          <cell r="G5" t="str">
            <v>GH</v>
          </cell>
          <cell r="H5" t="str">
            <v>Ground Handling</v>
          </cell>
        </row>
        <row r="6">
          <cell r="E6">
            <v>20</v>
          </cell>
          <cell r="F6">
            <v>22</v>
          </cell>
          <cell r="G6" t="str">
            <v>SL</v>
          </cell>
          <cell r="H6" t="str">
            <v>Silver Handling</v>
          </cell>
        </row>
        <row r="7">
          <cell r="E7">
            <v>30</v>
          </cell>
          <cell r="F7">
            <v>31</v>
          </cell>
          <cell r="G7" t="str">
            <v>EL</v>
          </cell>
          <cell r="H7" t="str">
            <v>Esplanade Lounge</v>
          </cell>
        </row>
        <row r="8">
          <cell r="E8">
            <v>32</v>
          </cell>
          <cell r="F8">
            <v>33</v>
          </cell>
          <cell r="G8" t="str">
            <v>PL</v>
          </cell>
          <cell r="H8" t="str">
            <v>Premier Lounge</v>
          </cell>
        </row>
        <row r="9">
          <cell r="E9">
            <v>40</v>
          </cell>
          <cell r="F9">
            <v>42</v>
          </cell>
          <cell r="G9" t="str">
            <v>CH</v>
          </cell>
          <cell r="H9" t="str">
            <v>Cargo Handling</v>
          </cell>
        </row>
        <row r="10">
          <cell r="E10">
            <v>50</v>
          </cell>
          <cell r="F10">
            <v>51</v>
          </cell>
          <cell r="G10" t="str">
            <v>ASA</v>
          </cell>
          <cell r="H10" t="str">
            <v>Airport Special Assistance</v>
          </cell>
        </row>
      </sheetData>
      <sheetData sheetId="4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Shakehd"/>
      <sheetName val="Donat"/>
      <sheetName val="Anl Leave"/>
      <sheetName val="Hse Rent"/>
      <sheetName val="Fuel"/>
      <sheetName val="Pention"/>
      <sheetName val="Jamsostek"/>
      <sheetName val="Hospital"/>
      <sheetName val="Medical"/>
      <sheetName val="Meals"/>
      <sheetName val="HnPaket"/>
      <sheetName val="Overtime"/>
      <sheetName val="Bonus"/>
      <sheetName val="THR"/>
      <sheetName val="Salaries"/>
      <sheetName val="Anl_Leave"/>
      <sheetName val="Hse_R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>
        <row r="11">
          <cell r="C11" t="str">
            <v>LM CENGKARENG</v>
          </cell>
          <cell r="E11">
            <v>18440535</v>
          </cell>
          <cell r="F11">
            <v>18440535</v>
          </cell>
          <cell r="G11">
            <v>18440535</v>
          </cell>
          <cell r="H11">
            <v>18440535</v>
          </cell>
          <cell r="I11">
            <v>18440535</v>
          </cell>
          <cell r="J11">
            <v>18440535</v>
          </cell>
          <cell r="K11">
            <v>18440535</v>
          </cell>
          <cell r="L11">
            <v>18440535</v>
          </cell>
          <cell r="M11">
            <v>18440535</v>
          </cell>
          <cell r="N11">
            <v>18440535</v>
          </cell>
          <cell r="O11">
            <v>18440535</v>
          </cell>
          <cell r="P11">
            <v>27660802</v>
          </cell>
        </row>
      </sheetData>
      <sheetData sheetId="15" refreshError="1"/>
      <sheetData sheetId="16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04 act&amp;proj_08"/>
      <sheetName val="ASSUMPTION"/>
      <sheetName val="PL SIMULATION DETIL"/>
      <sheetName val="BS SIMULATION"/>
      <sheetName val="CF SIMULATION"/>
      <sheetName val="5th YEAR REVENUE"/>
      <sheetName val="MAY'09"/>
      <sheetName val="OPS YTD MAY'09"/>
      <sheetName val="PREMIER 2009"/>
      <sheetName val="CARGO REVENUE "/>
      <sheetName val="SILVER "/>
      <sheetName val="EST Q1 09 "/>
      <sheetName val="SUM FIX ASSET"/>
      <sheetName val="AUDIT PL 08"/>
      <sheetName val="CAPEX IT"/>
      <sheetName val="CAPEX BY CATEGORY"/>
      <sheetName val="DEPRECIATION 2009"/>
      <sheetName val="521 Project Sc 3"/>
      <sheetName val="BSC PT Jas"/>
      <sheetName val="BUDGET 09"/>
    </sheetNames>
    <sheetDataSet>
      <sheetData sheetId="0">
        <row r="9">
          <cell r="X9">
            <v>5302020000000</v>
          </cell>
          <cell r="Y9" t="str">
            <v>Utilities (Water &amp; Electricity)</v>
          </cell>
          <cell r="Z9">
            <v>3862392</v>
          </cell>
        </row>
        <row r="10">
          <cell r="X10">
            <v>5303010000000</v>
          </cell>
          <cell r="Y10" t="str">
            <v>Telephone &amp; Faximile</v>
          </cell>
          <cell r="Z10">
            <v>612711</v>
          </cell>
          <cell r="AA10">
            <v>152158</v>
          </cell>
        </row>
        <row r="11">
          <cell r="X11">
            <v>5304040000000</v>
          </cell>
          <cell r="Y11" t="str">
            <v>Building &amp; Facilities ( Maint &amp; Repair Exp )</v>
          </cell>
          <cell r="Z11">
            <v>6109400</v>
          </cell>
        </row>
        <row r="12">
          <cell r="X12">
            <v>5304060000000</v>
          </cell>
          <cell r="Y12" t="str">
            <v>Office Equipment</v>
          </cell>
          <cell r="Z12">
            <v>1375000</v>
          </cell>
        </row>
        <row r="13">
          <cell r="X13">
            <v>5312050000000</v>
          </cell>
          <cell r="Y13" t="str">
            <v>Printing, Stationery, Office Supplies</v>
          </cell>
          <cell r="AA13">
            <v>-66434000</v>
          </cell>
        </row>
        <row r="14">
          <cell r="X14">
            <v>5312090000000</v>
          </cell>
          <cell r="Y14" t="str">
            <v>Donation and Contribution</v>
          </cell>
          <cell r="Z14">
            <v>3750000</v>
          </cell>
          <cell r="AA14">
            <v>4150000</v>
          </cell>
        </row>
        <row r="15">
          <cell r="X15">
            <v>5313020000000</v>
          </cell>
          <cell r="Y15" t="str">
            <v>Representation and Entertainment</v>
          </cell>
          <cell r="Z15">
            <v>2000000</v>
          </cell>
          <cell r="AA15">
            <v>5295550</v>
          </cell>
        </row>
        <row r="16">
          <cell r="X16">
            <v>6299000000000</v>
          </cell>
          <cell r="Y16" t="str">
            <v>Other Non-operating Exp and Lo</v>
          </cell>
          <cell r="AA16">
            <v>350000</v>
          </cell>
        </row>
        <row r="18">
          <cell r="X18">
            <v>5102040000000</v>
          </cell>
          <cell r="Y18" t="str">
            <v>Airport Pass &amp; ID Card</v>
          </cell>
          <cell r="Z18">
            <v>12900000</v>
          </cell>
          <cell r="AA18">
            <v>1050000</v>
          </cell>
        </row>
        <row r="19">
          <cell r="X19">
            <v>5201020000000</v>
          </cell>
          <cell r="Y19" t="str">
            <v>Porter</v>
          </cell>
          <cell r="Z19">
            <v>122741929.56</v>
          </cell>
          <cell r="AA19">
            <v>139535809.19999999</v>
          </cell>
        </row>
        <row r="20">
          <cell r="X20">
            <v>5201030000000</v>
          </cell>
          <cell r="Y20" t="str">
            <v>Security (CI)</v>
          </cell>
          <cell r="Z20">
            <v>476918000</v>
          </cell>
          <cell r="AA20">
            <v>910000</v>
          </cell>
        </row>
        <row r="21">
          <cell r="X21">
            <v>5301010000000</v>
          </cell>
          <cell r="Y21" t="str">
            <v>Packing Expenses</v>
          </cell>
          <cell r="Z21">
            <v>132165000</v>
          </cell>
        </row>
        <row r="22">
          <cell r="X22">
            <v>5301030000000</v>
          </cell>
          <cell r="Y22" t="str">
            <v>X-Ray Expenses</v>
          </cell>
          <cell r="Z22">
            <v>514611320</v>
          </cell>
          <cell r="AA22">
            <v>356772840</v>
          </cell>
        </row>
        <row r="23">
          <cell r="X23">
            <v>5302020000000</v>
          </cell>
          <cell r="Y23" t="str">
            <v>Utilities (Water &amp; Electricity)</v>
          </cell>
          <cell r="Z23">
            <v>63998125.399999999</v>
          </cell>
          <cell r="AA23">
            <v>69416626</v>
          </cell>
        </row>
        <row r="24">
          <cell r="X24">
            <v>5303010000000</v>
          </cell>
          <cell r="Y24" t="str">
            <v>Telephone &amp; Faximile</v>
          </cell>
          <cell r="Z24">
            <v>4321601</v>
          </cell>
          <cell r="AA24">
            <v>4768982</v>
          </cell>
        </row>
        <row r="25">
          <cell r="X25">
            <v>5303040000000</v>
          </cell>
          <cell r="Y25" t="str">
            <v>Radio Communications</v>
          </cell>
          <cell r="Z25">
            <v>600000</v>
          </cell>
        </row>
        <row r="26">
          <cell r="X26">
            <v>5304040000000</v>
          </cell>
          <cell r="Y26" t="str">
            <v>Building &amp; Facilities ( Maint &amp; Repair Exp )</v>
          </cell>
          <cell r="Z26">
            <v>47440300</v>
          </cell>
          <cell r="AA26">
            <v>2648800</v>
          </cell>
        </row>
        <row r="27">
          <cell r="X27">
            <v>5304050000000</v>
          </cell>
          <cell r="Y27" t="str">
            <v>Maintenance Equipment ( Maint. &amp; Repair Exp.)</v>
          </cell>
          <cell r="Z27">
            <v>93626068</v>
          </cell>
          <cell r="AA27">
            <v>2994868.42</v>
          </cell>
        </row>
        <row r="28">
          <cell r="X28">
            <v>5305030000000</v>
          </cell>
          <cell r="Y28" t="str">
            <v>Vehicles Rental Expense</v>
          </cell>
          <cell r="AA28">
            <v>3700000</v>
          </cell>
        </row>
        <row r="29">
          <cell r="X29">
            <v>5306000000000</v>
          </cell>
          <cell r="Y29" t="str">
            <v>Un-Capitalized Asset</v>
          </cell>
          <cell r="Z29">
            <v>1567500</v>
          </cell>
          <cell r="AA29">
            <v>41525000</v>
          </cell>
        </row>
        <row r="30">
          <cell r="X30">
            <v>5308070000000</v>
          </cell>
          <cell r="Y30" t="str">
            <v>Depr. Exp. Office Furniture</v>
          </cell>
          <cell r="AA30">
            <v>20295000</v>
          </cell>
        </row>
        <row r="31">
          <cell r="X31">
            <v>5311040000000</v>
          </cell>
          <cell r="Y31" t="str">
            <v>Vehicle Registration</v>
          </cell>
          <cell r="AA31">
            <v>2500000</v>
          </cell>
        </row>
        <row r="32">
          <cell r="X32">
            <v>5312050000000</v>
          </cell>
          <cell r="Y32" t="str">
            <v>Printing, Stationery, Office Supplies</v>
          </cell>
          <cell r="Z32">
            <v>132165000</v>
          </cell>
          <cell r="AA32">
            <v>63315500</v>
          </cell>
        </row>
        <row r="33">
          <cell r="X33">
            <v>5312070000000</v>
          </cell>
          <cell r="Y33" t="str">
            <v>Stamp &amp; Postages</v>
          </cell>
          <cell r="Z33">
            <v>6000</v>
          </cell>
          <cell r="AA33">
            <v>6000</v>
          </cell>
        </row>
        <row r="34">
          <cell r="X34">
            <v>5313010000000</v>
          </cell>
          <cell r="Y34" t="str">
            <v>Sales and Return Commission</v>
          </cell>
          <cell r="AA34">
            <v>2113242</v>
          </cell>
        </row>
        <row r="35">
          <cell r="X35">
            <v>5313020000000</v>
          </cell>
          <cell r="Y35" t="str">
            <v>Representation and Entertainment</v>
          </cell>
          <cell r="AA35">
            <v>1684873</v>
          </cell>
        </row>
        <row r="36">
          <cell r="X36">
            <v>5313030000000</v>
          </cell>
          <cell r="Y36" t="str">
            <v>Advertising and Promotion</v>
          </cell>
          <cell r="Z36">
            <v>1426425</v>
          </cell>
        </row>
        <row r="38">
          <cell r="X38">
            <v>5102040000000</v>
          </cell>
          <cell r="Y38" t="str">
            <v>Airport Pass &amp; ID Card</v>
          </cell>
          <cell r="Z38">
            <v>15300000</v>
          </cell>
          <cell r="AA38">
            <v>617500</v>
          </cell>
        </row>
        <row r="39">
          <cell r="X39">
            <v>5201020000000</v>
          </cell>
          <cell r="Y39" t="str">
            <v>Porter</v>
          </cell>
          <cell r="Z39">
            <v>168777956.56</v>
          </cell>
          <cell r="AA39">
            <v>188972853.72</v>
          </cell>
        </row>
        <row r="40">
          <cell r="X40">
            <v>5201030000000</v>
          </cell>
          <cell r="Y40" t="str">
            <v>Security (CI)</v>
          </cell>
          <cell r="Z40">
            <v>8065254</v>
          </cell>
          <cell r="AA40">
            <v>245133255</v>
          </cell>
        </row>
        <row r="41">
          <cell r="X41">
            <v>5301020000000</v>
          </cell>
          <cell r="Y41" t="str">
            <v>Cost of Warehousing (pemusnaha</v>
          </cell>
          <cell r="Z41">
            <v>50421478</v>
          </cell>
          <cell r="AA41">
            <v>53070479</v>
          </cell>
        </row>
        <row r="42">
          <cell r="X42">
            <v>5301030000000</v>
          </cell>
          <cell r="Y42" t="str">
            <v>X-Ray Expenses</v>
          </cell>
          <cell r="Z42">
            <v>327578850</v>
          </cell>
          <cell r="AA42">
            <v>350908600</v>
          </cell>
        </row>
        <row r="43">
          <cell r="X43">
            <v>5302020000000</v>
          </cell>
          <cell r="Y43" t="str">
            <v>Utilities (Water &amp; Electricity)</v>
          </cell>
          <cell r="Z43">
            <v>6748065</v>
          </cell>
          <cell r="AA43">
            <v>1151962</v>
          </cell>
        </row>
        <row r="44">
          <cell r="X44">
            <v>5303010000000</v>
          </cell>
          <cell r="Y44" t="str">
            <v>Telephone &amp; Faximile</v>
          </cell>
          <cell r="Z44">
            <v>5582789</v>
          </cell>
          <cell r="AA44">
            <v>5053171</v>
          </cell>
        </row>
        <row r="45">
          <cell r="X45">
            <v>5304040000000</v>
          </cell>
          <cell r="Y45" t="str">
            <v>Building &amp; Facilities ( Maint &amp; Repair Exp )</v>
          </cell>
          <cell r="Z45">
            <v>8381000</v>
          </cell>
          <cell r="AA45">
            <v>19580000</v>
          </cell>
        </row>
        <row r="46">
          <cell r="X46">
            <v>5304050000000</v>
          </cell>
          <cell r="Y46" t="str">
            <v>Maintenance Equipment ( Maint. &amp; Repair Exp.)</v>
          </cell>
          <cell r="Z46">
            <v>3327632</v>
          </cell>
          <cell r="AA46">
            <v>3327631.58</v>
          </cell>
        </row>
        <row r="47">
          <cell r="X47">
            <v>5305030000000</v>
          </cell>
          <cell r="Y47" t="str">
            <v>Vehicles Rental Expense</v>
          </cell>
          <cell r="AA47">
            <v>3700000</v>
          </cell>
        </row>
        <row r="48">
          <cell r="X48">
            <v>5306000000000</v>
          </cell>
          <cell r="Y48" t="str">
            <v>Un-Capitalized Asset</v>
          </cell>
          <cell r="AA48">
            <v>4510000</v>
          </cell>
        </row>
        <row r="49">
          <cell r="X49">
            <v>5312050000000</v>
          </cell>
          <cell r="Y49" t="str">
            <v>Printing, Stationery, Office Supplies</v>
          </cell>
          <cell r="Z49">
            <v>5637500</v>
          </cell>
          <cell r="AA49">
            <v>134500</v>
          </cell>
        </row>
        <row r="50">
          <cell r="X50">
            <v>5312070000000</v>
          </cell>
          <cell r="Y50" t="str">
            <v>Stamp &amp; Postages</v>
          </cell>
          <cell r="Z50">
            <v>32791000</v>
          </cell>
          <cell r="AA50">
            <v>60000000</v>
          </cell>
        </row>
        <row r="51">
          <cell r="X51">
            <v>5312090000000</v>
          </cell>
          <cell r="Y51" t="str">
            <v>Donation and Contribution</v>
          </cell>
          <cell r="Z51">
            <v>6375000</v>
          </cell>
          <cell r="AA51">
            <v>5750000</v>
          </cell>
        </row>
        <row r="52">
          <cell r="X52">
            <v>5313010000000</v>
          </cell>
          <cell r="Y52" t="str">
            <v>Sales and Return Commission</v>
          </cell>
          <cell r="AA52">
            <v>41479364</v>
          </cell>
        </row>
        <row r="53">
          <cell r="X53">
            <v>5313020000000</v>
          </cell>
          <cell r="Y53" t="str">
            <v>Representation and Entertainment</v>
          </cell>
          <cell r="Z53">
            <v>239580</v>
          </cell>
        </row>
        <row r="55">
          <cell r="X55">
            <v>5102040000000</v>
          </cell>
          <cell r="Y55" t="str">
            <v>Airport Pass &amp; ID Card</v>
          </cell>
          <cell r="Z55">
            <v>1350000</v>
          </cell>
        </row>
        <row r="56">
          <cell r="X56">
            <v>5201020000000</v>
          </cell>
          <cell r="Y56" t="str">
            <v>Porter</v>
          </cell>
          <cell r="Z56">
            <v>16368406.880000001</v>
          </cell>
          <cell r="AA56">
            <v>17624731.079999998</v>
          </cell>
        </row>
        <row r="57">
          <cell r="X57">
            <v>5301030000000</v>
          </cell>
          <cell r="Y57" t="str">
            <v>X-Ray Expenses</v>
          </cell>
          <cell r="Z57">
            <v>37122000</v>
          </cell>
          <cell r="AA57">
            <v>40344840</v>
          </cell>
        </row>
        <row r="58">
          <cell r="X58">
            <v>5303010000000</v>
          </cell>
          <cell r="Y58" t="str">
            <v>Telephone &amp; Faximile</v>
          </cell>
          <cell r="AA58">
            <v>1940246</v>
          </cell>
        </row>
        <row r="59">
          <cell r="X59">
            <v>5308090000000</v>
          </cell>
          <cell r="Y59" t="str">
            <v>Depr. Exp. Software</v>
          </cell>
          <cell r="Z59">
            <v>960937.5</v>
          </cell>
          <cell r="AA59">
            <v>480468.75</v>
          </cell>
        </row>
        <row r="60">
          <cell r="X60">
            <v>5312050000000</v>
          </cell>
          <cell r="Y60" t="str">
            <v>Printing, Stationery, Office Supplies</v>
          </cell>
          <cell r="AA60">
            <v>45000</v>
          </cell>
        </row>
        <row r="61">
          <cell r="X61">
            <v>5312070000000</v>
          </cell>
          <cell r="Y61" t="str">
            <v>Stamp &amp; Postages</v>
          </cell>
          <cell r="Z61">
            <v>6000</v>
          </cell>
          <cell r="AA61">
            <v>6000</v>
          </cell>
        </row>
        <row r="62">
          <cell r="X62">
            <v>5313010000000</v>
          </cell>
          <cell r="Y62" t="str">
            <v>Sales and Return Commission</v>
          </cell>
          <cell r="Z62">
            <v>37277350</v>
          </cell>
          <cell r="AA62">
            <v>37923550</v>
          </cell>
        </row>
        <row r="64">
          <cell r="X64">
            <v>5102040000000</v>
          </cell>
          <cell r="Y64" t="str">
            <v>Airport Pass &amp; ID Card</v>
          </cell>
          <cell r="Z64">
            <v>450000</v>
          </cell>
        </row>
        <row r="65">
          <cell r="X65">
            <v>5304060000000</v>
          </cell>
          <cell r="Y65" t="str">
            <v>Office Equipment</v>
          </cell>
          <cell r="Z65">
            <v>643500</v>
          </cell>
        </row>
        <row r="66">
          <cell r="X66">
            <v>5306000000000</v>
          </cell>
          <cell r="Y66" t="str">
            <v>Un-Capitalized Asset</v>
          </cell>
          <cell r="AA66">
            <v>20680000</v>
          </cell>
        </row>
        <row r="67">
          <cell r="X67">
            <v>6299000000000</v>
          </cell>
          <cell r="Y67" t="str">
            <v>Other Non-operating Exp and Lo</v>
          </cell>
          <cell r="AA67">
            <v>-350000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alary"/>
      <sheetName val="Overtime"/>
      <sheetName val="THR"/>
      <sheetName val="Bonus"/>
      <sheetName val="Medical"/>
      <sheetName val="Anl Leave"/>
      <sheetName val="Hospital"/>
      <sheetName val="Maternity"/>
      <sheetName val="Jamsostek"/>
      <sheetName val="Pention"/>
      <sheetName val="Donat"/>
      <sheetName val="Shakehd"/>
      <sheetName val="Fuel"/>
      <sheetName val="Meals"/>
      <sheetName val="Sheet1 (2)"/>
      <sheetName val="uel"/>
      <sheetName val="el"/>
      <sheetName val="l"/>
      <sheetName val=""/>
      <sheetName val="H"/>
      <sheetName val="Hu"/>
      <sheetName val="Ho"/>
      <sheetName val="Hou"/>
      <sheetName val="Hous"/>
      <sheetName val="House"/>
      <sheetName val="HFuel"/>
      <sheetName val="HoFuel"/>
      <sheetName val="HouFuel"/>
      <sheetName val="HousFuel"/>
      <sheetName val="HouseFuel"/>
      <sheetName val="Houseuel"/>
      <sheetName val="Houseel"/>
      <sheetName val="Housel"/>
      <sheetName val="MOvertime"/>
      <sheetName val="MeOvertime"/>
      <sheetName val="MeaOvertime"/>
      <sheetName val="MeasOvertime"/>
      <sheetName val="MeaslOvertime"/>
      <sheetName val="MealOvertime"/>
      <sheetName val="MealsOvertime"/>
      <sheetName val="Mealsvertime"/>
      <sheetName val="Mealsertime"/>
      <sheetName val="Mealsrtime"/>
      <sheetName val="Mealstime"/>
      <sheetName val="Mealsime"/>
      <sheetName val="Mealsme"/>
      <sheetName val="Mealse"/>
      <sheetName val="k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4">
          <cell r="A24" t="str">
            <v>162030105</v>
          </cell>
          <cell r="B24">
            <v>1</v>
          </cell>
          <cell r="C24" t="str">
            <v>Sub Total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6">
          <cell r="B26">
            <v>2</v>
          </cell>
          <cell r="C26" t="str">
            <v>Quality &amp; Safety</v>
          </cell>
          <cell r="AO26">
            <v>1000000</v>
          </cell>
          <cell r="AP26">
            <v>1000000</v>
          </cell>
          <cell r="AQ26">
            <v>1000000</v>
          </cell>
          <cell r="AR26">
            <v>1000000</v>
          </cell>
        </row>
        <row r="27">
          <cell r="B27">
            <v>2</v>
          </cell>
          <cell r="C27" t="str">
            <v>MCC</v>
          </cell>
        </row>
        <row r="28">
          <cell r="A28" t="str">
            <v>253030105</v>
          </cell>
          <cell r="B28">
            <v>2</v>
          </cell>
          <cell r="C28" t="str">
            <v>Sub Total</v>
          </cell>
          <cell r="AO28">
            <v>1000000</v>
          </cell>
          <cell r="AP28">
            <v>1000000</v>
          </cell>
          <cell r="AQ28">
            <v>1000000</v>
          </cell>
          <cell r="AR28">
            <v>1000000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30">
          <cell r="B30">
            <v>3</v>
          </cell>
          <cell r="C30" t="str">
            <v>Station</v>
          </cell>
        </row>
        <row r="31">
          <cell r="A31" t="str">
            <v>253030105</v>
          </cell>
          <cell r="B31">
            <v>2</v>
          </cell>
          <cell r="C31" t="str">
            <v>Cengkareng</v>
          </cell>
          <cell r="AO31">
            <v>1000000</v>
          </cell>
          <cell r="AP31">
            <v>1000000</v>
          </cell>
          <cell r="AQ31">
            <v>1000000</v>
          </cell>
          <cell r="AR31">
            <v>1000000</v>
          </cell>
        </row>
        <row r="32">
          <cell r="A32" t="str">
            <v>353030105</v>
          </cell>
          <cell r="B32">
            <v>3</v>
          </cell>
          <cell r="C32" t="str">
            <v>Denpasar</v>
          </cell>
        </row>
        <row r="33">
          <cell r="A33" t="str">
            <v>453030105</v>
          </cell>
          <cell r="B33">
            <v>4</v>
          </cell>
          <cell r="C33" t="str">
            <v>Surabaya</v>
          </cell>
        </row>
        <row r="34">
          <cell r="A34" t="str">
            <v>553030105</v>
          </cell>
          <cell r="B34">
            <v>5</v>
          </cell>
          <cell r="C34" t="str">
            <v>Manado</v>
          </cell>
        </row>
        <row r="35">
          <cell r="A35" t="str">
            <v>953030105</v>
          </cell>
          <cell r="B35">
            <v>9</v>
          </cell>
          <cell r="C35" t="str">
            <v>Balikpapan</v>
          </cell>
        </row>
        <row r="36">
          <cell r="A36" t="str">
            <v>753030105</v>
          </cell>
          <cell r="B36">
            <v>7</v>
          </cell>
          <cell r="C36" t="str">
            <v>Medan</v>
          </cell>
        </row>
        <row r="37">
          <cell r="A37" t="str">
            <v>1153030105</v>
          </cell>
          <cell r="B37">
            <v>11</v>
          </cell>
          <cell r="C37" t="str">
            <v>Mataram</v>
          </cell>
        </row>
        <row r="38">
          <cell r="A38" t="str">
            <v>853030105</v>
          </cell>
          <cell r="B38">
            <v>8</v>
          </cell>
          <cell r="C38" t="str">
            <v>Padang</v>
          </cell>
        </row>
        <row r="39">
          <cell r="A39" t="str">
            <v>1053030105</v>
          </cell>
          <cell r="B39">
            <v>10</v>
          </cell>
          <cell r="C39" t="str">
            <v>Solo</v>
          </cell>
        </row>
        <row r="40">
          <cell r="A40" t="str">
            <v>1453030105</v>
          </cell>
          <cell r="B40">
            <v>14</v>
          </cell>
          <cell r="C40" t="str">
            <v>Palembang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-Airport"/>
      <sheetName val="Airport-BS-Batam"/>
      <sheetName val="Airport-PL-Batam"/>
      <sheetName val="Airport-CF-Batam"/>
      <sheetName val="Sheet4"/>
      <sheetName val="Bank"/>
      <sheetName val="BIAYA EXP. POLONIA &amp; PLB"/>
    </sheetNames>
    <sheetDataSet>
      <sheetData sheetId="0">
        <row r="11">
          <cell r="J11">
            <v>3754240.55</v>
          </cell>
        </row>
      </sheetData>
      <sheetData sheetId="1"/>
      <sheetData sheetId="2">
        <row r="4">
          <cell r="W4">
            <v>1000000</v>
          </cell>
        </row>
      </sheetData>
      <sheetData sheetId="3">
        <row r="8">
          <cell r="E8">
            <v>144139.24689211036</v>
          </cell>
        </row>
      </sheetData>
      <sheetData sheetId="4">
        <row r="6">
          <cell r="C6">
            <v>26529363000</v>
          </cell>
        </row>
      </sheetData>
      <sheetData sheetId="5"/>
      <sheetData sheetId="6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proj10030"/>
      <sheetName val="proj10040"/>
      <sheetName val="proj10050"/>
      <sheetName val="proj10060"/>
      <sheetName val="proj10070"/>
      <sheetName val="proj10120"/>
      <sheetName val="proj10130"/>
      <sheetName val="cgk"/>
      <sheetName val="dps"/>
      <sheetName val="sub"/>
      <sheetName val="mdc"/>
      <sheetName val="mks"/>
      <sheetName val="mes"/>
      <sheetName val="bth"/>
      <sheetName val="pku"/>
      <sheetName val="com"/>
      <sheetName val="Sheet9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acc</v>
          </cell>
          <cell r="C2" t="str">
            <v>Periode    :</v>
          </cell>
          <cell r="D2" t="str">
            <v>up to Aug</v>
          </cell>
          <cell r="E2" t="str">
            <v>Sep</v>
          </cell>
          <cell r="F2" t="str">
            <v>Oct</v>
          </cell>
          <cell r="G2" t="str">
            <v>Nov</v>
          </cell>
          <cell r="H2" t="str">
            <v>Dec</v>
          </cell>
          <cell r="I2" t="str">
            <v>up to Dec</v>
          </cell>
        </row>
        <row r="4">
          <cell r="B4">
            <v>4100000000000</v>
          </cell>
          <cell r="C4" t="str">
            <v>Operating Revenue</v>
          </cell>
          <cell r="D4">
            <v>863797709.70000005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863797709.70000005</v>
          </cell>
        </row>
        <row r="6">
          <cell r="B6">
            <v>4100000000000</v>
          </cell>
          <cell r="C6" t="str">
            <v>Operating Revenue</v>
          </cell>
          <cell r="D6">
            <v>863797709.70000005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863797709.70000005</v>
          </cell>
        </row>
        <row r="7">
          <cell r="B7">
            <v>4200000000000</v>
          </cell>
          <cell r="C7" t="str">
            <v>Discount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9">
          <cell r="B9">
            <v>1000000</v>
          </cell>
          <cell r="C9" t="str">
            <v>Sub Total Ground Handling Revenue</v>
          </cell>
          <cell r="D9">
            <v>863797709.70000005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863797709.70000005</v>
          </cell>
        </row>
        <row r="10">
          <cell r="B10">
            <v>1010000</v>
          </cell>
          <cell r="C10" t="str">
            <v>Ground Handling Services Revenue</v>
          </cell>
          <cell r="D10">
            <v>463059444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463059444</v>
          </cell>
        </row>
        <row r="11">
          <cell r="B11">
            <v>1010100</v>
          </cell>
          <cell r="C11" t="str">
            <v>GHS - Type Aircraft</v>
          </cell>
          <cell r="D11">
            <v>463059444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463059444</v>
          </cell>
        </row>
        <row r="12">
          <cell r="B12">
            <v>1019900</v>
          </cell>
          <cell r="C12" t="str">
            <v>GHS - Aircraft Other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4">
          <cell r="B14">
            <v>1020000</v>
          </cell>
          <cell r="C14" t="str">
            <v>Ground Support Equipment Revenue</v>
          </cell>
          <cell r="D14">
            <v>398584725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398584725</v>
          </cell>
        </row>
        <row r="15">
          <cell r="B15">
            <v>1020100</v>
          </cell>
          <cell r="C15" t="str">
            <v>GHS - Type GSE</v>
          </cell>
          <cell r="D15">
            <v>398414725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398414725</v>
          </cell>
        </row>
        <row r="16">
          <cell r="B16">
            <v>1029900</v>
          </cell>
          <cell r="C16" t="str">
            <v>GHS - GSE Others</v>
          </cell>
          <cell r="D16">
            <v>170000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170000</v>
          </cell>
        </row>
        <row r="18">
          <cell r="B18">
            <v>1030000</v>
          </cell>
          <cell r="C18" t="str">
            <v>Ticket Sales Commision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B19">
            <v>1030100</v>
          </cell>
          <cell r="C19" t="str">
            <v>TSC - Destination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B20">
            <v>1039900</v>
          </cell>
          <cell r="C20" t="str">
            <v>TSC - Destination Others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2">
          <cell r="B22">
            <v>1040000</v>
          </cell>
          <cell r="C22" t="str">
            <v>Business Class Lounge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B23">
            <v>1040100</v>
          </cell>
          <cell r="C23" t="str">
            <v>BCL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B24">
            <v>1049900</v>
          </cell>
          <cell r="C24" t="str">
            <v>BCL - Others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6">
          <cell r="B26">
            <v>1090000</v>
          </cell>
          <cell r="C26" t="str">
            <v>Ground Handling Other Revenue</v>
          </cell>
          <cell r="D26">
            <v>2153540.7000000002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2153540.7000000002</v>
          </cell>
        </row>
        <row r="27">
          <cell r="B27">
            <v>1090100</v>
          </cell>
          <cell r="C27" t="str">
            <v>GHO - Additional Staff/Security Guard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B28">
            <v>1090200</v>
          </cell>
          <cell r="C28" t="str">
            <v>GHO - Baggage Delivery Service</v>
          </cell>
          <cell r="D28">
            <v>300000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300000</v>
          </cell>
        </row>
        <row r="29">
          <cell r="B29">
            <v>1090300</v>
          </cell>
          <cell r="C29" t="str">
            <v>GHO - Greeting Escort Service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B30">
            <v>1090400</v>
          </cell>
          <cell r="C30" t="str">
            <v>GHO - Passenger Service Charges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B31">
            <v>1090500</v>
          </cell>
          <cell r="C31" t="str">
            <v>GHO - Queue Comber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B32">
            <v>1090600</v>
          </cell>
          <cell r="C32" t="str">
            <v>GHO - Travel Related Services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B33">
            <v>1090700</v>
          </cell>
          <cell r="C33" t="str">
            <v>GHO - Cargo Handling Services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B34">
            <v>1099999</v>
          </cell>
          <cell r="C34" t="str">
            <v>GHO - Other</v>
          </cell>
          <cell r="D34">
            <v>1853540.7000000002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1853540.7000000002</v>
          </cell>
        </row>
        <row r="36">
          <cell r="B36">
            <v>1999999</v>
          </cell>
          <cell r="C36" t="str">
            <v>GH - Closing Post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8">
          <cell r="B38">
            <v>5000000000000</v>
          </cell>
          <cell r="C38" t="str">
            <v>Operating Expenses - Cost of Services</v>
          </cell>
          <cell r="D38">
            <v>746131275.81999993</v>
          </cell>
          <cell r="E38">
            <v>3050000</v>
          </cell>
          <cell r="F38">
            <v>3050000</v>
          </cell>
          <cell r="G38">
            <v>3050000</v>
          </cell>
          <cell r="H38">
            <v>3050000</v>
          </cell>
          <cell r="I38">
            <v>758331275.81999993</v>
          </cell>
        </row>
        <row r="40">
          <cell r="B40">
            <v>5100000000000</v>
          </cell>
          <cell r="C40" t="str">
            <v>COS - Material Exp.</v>
          </cell>
          <cell r="D40">
            <v>122766741.09999999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122766741.09999999</v>
          </cell>
        </row>
        <row r="42">
          <cell r="B42">
            <v>5101000000000</v>
          </cell>
          <cell r="C42" t="str">
            <v>COS - ME Aircraft Cleaning</v>
          </cell>
          <cell r="D42">
            <v>51969500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51969500</v>
          </cell>
        </row>
        <row r="44">
          <cell r="B44">
            <v>5102000000000</v>
          </cell>
          <cell r="C44" t="str">
            <v>COS - ME Porter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>
            <v>5102010000000</v>
          </cell>
          <cell r="C45" t="str">
            <v>COS - ME Porter of Jasadirga, PT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B46">
            <v>5102020000000</v>
          </cell>
          <cell r="C46" t="str">
            <v>COS - ME Porter of INA, PT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B47">
            <v>5102030000000</v>
          </cell>
          <cell r="C47" t="str">
            <v>COS - ME Porter of PRIMKOPAL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9">
          <cell r="B49">
            <v>5103000000000</v>
          </cell>
          <cell r="C49" t="str">
            <v>COS - ME Consesion</v>
          </cell>
          <cell r="D49">
            <v>70797241.099999994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70797241.099999994</v>
          </cell>
        </row>
        <row r="51">
          <cell r="B51">
            <v>5104000000000</v>
          </cell>
          <cell r="C51" t="str">
            <v>COS - CIP Lounge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3">
          <cell r="B53">
            <v>5199000000000</v>
          </cell>
          <cell r="C53" t="str">
            <v>COS - ME Other Material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</row>
        <row r="55">
          <cell r="B55">
            <v>5200000000000</v>
          </cell>
          <cell r="C55" t="str">
            <v>COS - Employee Expenses - Labour</v>
          </cell>
          <cell r="D55">
            <v>281431946</v>
          </cell>
          <cell r="E55">
            <v>1800000</v>
          </cell>
          <cell r="F55">
            <v>1800000</v>
          </cell>
          <cell r="G55">
            <v>1800000</v>
          </cell>
          <cell r="H55">
            <v>1800000</v>
          </cell>
          <cell r="I55">
            <v>288631946</v>
          </cell>
        </row>
        <row r="57">
          <cell r="B57">
            <v>5201000000000</v>
          </cell>
          <cell r="C57" t="str">
            <v>COS - Emply. Exp. Labour - Remuneratio</v>
          </cell>
          <cell r="D57">
            <v>243658497</v>
          </cell>
          <cell r="E57">
            <v>1800000</v>
          </cell>
          <cell r="F57">
            <v>1800000</v>
          </cell>
          <cell r="G57">
            <v>1800000</v>
          </cell>
          <cell r="H57">
            <v>1800000</v>
          </cell>
          <cell r="I57">
            <v>250858497</v>
          </cell>
        </row>
        <row r="58">
          <cell r="B58">
            <v>5201010000000</v>
          </cell>
          <cell r="C58" t="str">
            <v>COS - LR Salaries</v>
          </cell>
          <cell r="D58">
            <v>176254450</v>
          </cell>
          <cell r="E58">
            <v>1800000</v>
          </cell>
          <cell r="F58">
            <v>1800000</v>
          </cell>
          <cell r="G58">
            <v>1800000</v>
          </cell>
          <cell r="H58">
            <v>1800000</v>
          </cell>
          <cell r="I58">
            <v>183454450</v>
          </cell>
        </row>
        <row r="59">
          <cell r="B59">
            <v>5201020000000</v>
          </cell>
          <cell r="C59" t="str">
            <v>COS - LR Overtime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B60">
            <v>5201030000000</v>
          </cell>
          <cell r="C60" t="str">
            <v>COS - LR Part Timer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B61">
            <v>5201040000000</v>
          </cell>
          <cell r="C61" t="str">
            <v>COS - LR Meals on Duties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B62">
            <v>5201050000000</v>
          </cell>
          <cell r="C62" t="str">
            <v>COS - LR Medical</v>
          </cell>
          <cell r="D62">
            <v>32696995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32696995</v>
          </cell>
        </row>
        <row r="63">
          <cell r="B63">
            <v>5201060000000</v>
          </cell>
          <cell r="C63" t="str">
            <v>COS - LR Hospitalization</v>
          </cell>
          <cell r="D63">
            <v>4627900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4627900</v>
          </cell>
        </row>
        <row r="64">
          <cell r="B64">
            <v>5201070000000</v>
          </cell>
          <cell r="C64" t="str">
            <v>COS - LR Jamsostek</v>
          </cell>
          <cell r="D64">
            <v>5763852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5763852</v>
          </cell>
        </row>
        <row r="65">
          <cell r="B65">
            <v>5201080000000</v>
          </cell>
          <cell r="C65" t="str">
            <v>COS - LR Pention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</row>
        <row r="66">
          <cell r="B66">
            <v>5201090000000</v>
          </cell>
          <cell r="C66" t="str">
            <v>COS - LR Annual Leave</v>
          </cell>
          <cell r="D66">
            <v>23815300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23815300</v>
          </cell>
        </row>
        <row r="67">
          <cell r="B67">
            <v>5201100000000</v>
          </cell>
          <cell r="C67" t="str">
            <v>COS - LR Employee Welfare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B68">
            <v>5201110000000</v>
          </cell>
          <cell r="C68" t="str">
            <v>COS - LR Productivity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B69">
            <v>5201120000000</v>
          </cell>
          <cell r="C69" t="str">
            <v>COS - LR Donation to Employee</v>
          </cell>
          <cell r="D69">
            <v>500000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500000</v>
          </cell>
        </row>
        <row r="70">
          <cell r="B70">
            <v>5201130000000</v>
          </cell>
          <cell r="C70" t="str">
            <v>COS - LR Company Award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</row>
        <row r="71">
          <cell r="B71">
            <v>5201990000000</v>
          </cell>
          <cell r="C71" t="str">
            <v>COS - LR Other Remuneration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3">
          <cell r="B73">
            <v>5202000000000</v>
          </cell>
          <cell r="C73" t="str">
            <v>COS - Emply. Exp. Non - Remuneration</v>
          </cell>
          <cell r="D73">
            <v>37773449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37773449</v>
          </cell>
        </row>
        <row r="74">
          <cell r="B74">
            <v>5202010000000</v>
          </cell>
          <cell r="C74" t="str">
            <v>COS - LnR Travel Expense Domestic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B75">
            <v>5202020000000</v>
          </cell>
          <cell r="C75" t="str">
            <v>COS - LnR Travel Expense Abroad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>
            <v>5202030000000</v>
          </cell>
          <cell r="C76" t="str">
            <v>COS - LnR Transport</v>
          </cell>
          <cell r="D76">
            <v>90000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90000</v>
          </cell>
        </row>
        <row r="77">
          <cell r="B77">
            <v>5202040000000</v>
          </cell>
          <cell r="C77" t="str">
            <v>COS - LnR Airport Pass &amp; ID Card</v>
          </cell>
          <cell r="D77">
            <v>7420000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7420000</v>
          </cell>
        </row>
        <row r="78">
          <cell r="B78">
            <v>5202050000000</v>
          </cell>
          <cell r="C78" t="str">
            <v>COS - LnR Fuel and Oil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B79">
            <v>5202060000000</v>
          </cell>
          <cell r="C79" t="str">
            <v>COS - LnR Toll Fares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B80">
            <v>5202070000000</v>
          </cell>
          <cell r="C80" t="str">
            <v>COS - LnR Communication</v>
          </cell>
          <cell r="D80">
            <v>25133449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25133449</v>
          </cell>
        </row>
        <row r="81">
          <cell r="B81">
            <v>5202080000000</v>
          </cell>
          <cell r="C81" t="str">
            <v>COS - LnR Uniform</v>
          </cell>
          <cell r="D81">
            <v>5130000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5130000</v>
          </cell>
        </row>
        <row r="82">
          <cell r="B82">
            <v>5202990000000</v>
          </cell>
          <cell r="C82" t="str">
            <v>COS - LnR Other Allowance Non Remunera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4">
          <cell r="B84">
            <v>5300000000000</v>
          </cell>
          <cell r="C84" t="str">
            <v>COS - Overhead Expenses</v>
          </cell>
          <cell r="D84">
            <v>341932588.71999997</v>
          </cell>
          <cell r="E84">
            <v>1250000</v>
          </cell>
          <cell r="F84">
            <v>1250000</v>
          </cell>
          <cell r="G84">
            <v>1250000</v>
          </cell>
          <cell r="H84">
            <v>1250000</v>
          </cell>
          <cell r="I84">
            <v>346932588.71999997</v>
          </cell>
        </row>
        <row r="86">
          <cell r="B86">
            <v>5301000000000</v>
          </cell>
          <cell r="C86" t="str">
            <v>COS Overhead - Material Exp.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B87">
            <v>5301010000000</v>
          </cell>
          <cell r="C87" t="str">
            <v>COS - OM Packing Expenses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B88">
            <v>5301020000000</v>
          </cell>
          <cell r="C88" t="str">
            <v>COS - OM Cost of Warehousing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B89">
            <v>5301990000000</v>
          </cell>
          <cell r="C89" t="str">
            <v>COS - OM Other Material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1">
          <cell r="B91">
            <v>5302000000000</v>
          </cell>
          <cell r="C91" t="str">
            <v>COS Overhead - Energy Exp.</v>
          </cell>
          <cell r="D91">
            <v>24207381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24207381</v>
          </cell>
        </row>
        <row r="92">
          <cell r="B92">
            <v>5302010000000</v>
          </cell>
          <cell r="C92" t="str">
            <v>COS - OE Fuel and Oil</v>
          </cell>
          <cell r="D92">
            <v>16361100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16361100</v>
          </cell>
        </row>
        <row r="93">
          <cell r="B93">
            <v>5302020000000</v>
          </cell>
          <cell r="C93" t="str">
            <v>COS - OE Utilities (Electricity and Wa</v>
          </cell>
          <cell r="D93">
            <v>7846281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7846281</v>
          </cell>
        </row>
        <row r="94">
          <cell r="B94">
            <v>5302990000000</v>
          </cell>
          <cell r="C94" t="str">
            <v>COS - OE Other Energy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B96">
            <v>5303000000000</v>
          </cell>
          <cell r="C96" t="str">
            <v>COS Overhead - Emply. Exp. -Managerial</v>
          </cell>
          <cell r="D96">
            <v>143720549.97999999</v>
          </cell>
          <cell r="E96">
            <v>1250000</v>
          </cell>
          <cell r="F96">
            <v>1250000</v>
          </cell>
          <cell r="G96">
            <v>1250000</v>
          </cell>
          <cell r="H96">
            <v>1250000</v>
          </cell>
          <cell r="I96">
            <v>148720549.97999999</v>
          </cell>
        </row>
        <row r="97">
          <cell r="B97">
            <v>5303010000000</v>
          </cell>
          <cell r="C97" t="str">
            <v>COS Overhead Emply. Exp. MS - Remunera</v>
          </cell>
          <cell r="D97">
            <v>116915023</v>
          </cell>
          <cell r="E97">
            <v>1250000</v>
          </cell>
          <cell r="F97">
            <v>1250000</v>
          </cell>
          <cell r="G97">
            <v>1250000</v>
          </cell>
          <cell r="H97">
            <v>1250000</v>
          </cell>
          <cell r="I97">
            <v>121915023</v>
          </cell>
        </row>
        <row r="98">
          <cell r="B98">
            <v>5303010100000</v>
          </cell>
          <cell r="C98" t="str">
            <v>COS - OEMR Salaries</v>
          </cell>
          <cell r="D98">
            <v>86883081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86883081</v>
          </cell>
        </row>
        <row r="99">
          <cell r="B99">
            <v>5303010200000</v>
          </cell>
          <cell r="C99" t="str">
            <v>COS - OEMR Overtime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0">
          <cell r="B100">
            <v>5303010300000</v>
          </cell>
          <cell r="C100" t="str">
            <v>COS - OEMR Part Timer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B101">
            <v>5303010400000</v>
          </cell>
          <cell r="C101" t="str">
            <v>COS - OEMR Meal on Duties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</row>
        <row r="102">
          <cell r="B102">
            <v>5303010500000</v>
          </cell>
          <cell r="C102" t="str">
            <v>COS - OEMR Medical Expenses</v>
          </cell>
          <cell r="D102">
            <v>1721291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1721291</v>
          </cell>
        </row>
        <row r="103">
          <cell r="B103">
            <v>5303010600000</v>
          </cell>
          <cell r="C103" t="str">
            <v>COS - OEMR Hospitalization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B104">
            <v>5303010700000</v>
          </cell>
          <cell r="C104" t="str">
            <v>COS - OEMR Jamsostek</v>
          </cell>
          <cell r="D104">
            <v>2772101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2772101</v>
          </cell>
        </row>
        <row r="105">
          <cell r="B105">
            <v>5303010800000</v>
          </cell>
          <cell r="C105" t="str">
            <v>COS - OEMR Pention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B106">
            <v>5303010900000</v>
          </cell>
          <cell r="C106" t="str">
            <v>COS - OEMR Car Scheme</v>
          </cell>
          <cell r="D106">
            <v>3000000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3000000</v>
          </cell>
        </row>
        <row r="107">
          <cell r="B107">
            <v>5303011000000</v>
          </cell>
          <cell r="C107" t="str">
            <v>COS - OEMR Fuel</v>
          </cell>
          <cell r="D107">
            <v>3509450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3509450</v>
          </cell>
        </row>
        <row r="108">
          <cell r="B108">
            <v>5303011100000</v>
          </cell>
          <cell r="C108" t="str">
            <v>COS - OEMR House Rent</v>
          </cell>
          <cell r="D108">
            <v>4623000</v>
          </cell>
          <cell r="E108">
            <v>1250000</v>
          </cell>
          <cell r="F108">
            <v>1250000</v>
          </cell>
          <cell r="G108">
            <v>1250000</v>
          </cell>
          <cell r="H108">
            <v>1250000</v>
          </cell>
          <cell r="I108">
            <v>9623000</v>
          </cell>
        </row>
        <row r="109">
          <cell r="B109">
            <v>5303011200000</v>
          </cell>
          <cell r="C109" t="str">
            <v>COS - OEMR Annual Leave</v>
          </cell>
          <cell r="D109">
            <v>10906100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10906100</v>
          </cell>
        </row>
        <row r="110">
          <cell r="B110">
            <v>5303011300000</v>
          </cell>
          <cell r="C110" t="str">
            <v>COS - OEMR Employee Welfare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B111">
            <v>5303011400000</v>
          </cell>
          <cell r="C111" t="str">
            <v>COS - OEMR Productivity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B112">
            <v>5303011500000</v>
          </cell>
          <cell r="C112" t="str">
            <v>COS - OEMR Donation to Employee</v>
          </cell>
          <cell r="D112">
            <v>2000000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2000000</v>
          </cell>
        </row>
        <row r="113">
          <cell r="B113">
            <v>5303011600000</v>
          </cell>
          <cell r="C113" t="str">
            <v>COS - OEMR Company Award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</row>
        <row r="114">
          <cell r="B114">
            <v>5303019900000</v>
          </cell>
          <cell r="C114" t="str">
            <v>COS - OEMR Other Remuneration Exp.</v>
          </cell>
          <cell r="D114">
            <v>1500000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1500000</v>
          </cell>
        </row>
        <row r="116">
          <cell r="B116">
            <v>5303020000000</v>
          </cell>
          <cell r="C116" t="str">
            <v>COS Overhead Emply. Exp. MS - Non Remu</v>
          </cell>
          <cell r="D116">
            <v>26805526.98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26805526.98</v>
          </cell>
        </row>
        <row r="117">
          <cell r="B117">
            <v>5303020100000</v>
          </cell>
          <cell r="C117" t="str">
            <v>COS - OEMN Travel Expense Domestic</v>
          </cell>
          <cell r="D117">
            <v>12799744.5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12799744.5</v>
          </cell>
        </row>
        <row r="118">
          <cell r="B118">
            <v>5303020200000</v>
          </cell>
          <cell r="C118" t="str">
            <v>COS - OEMN Travel Expense Abroad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B119">
            <v>5303020300000</v>
          </cell>
          <cell r="C119" t="str">
            <v>COS - OEMN Transport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B120">
            <v>5303020400000</v>
          </cell>
          <cell r="C120" t="str">
            <v>COS - OEMN Airport Pass &amp; ID Card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B121">
            <v>5303020500000</v>
          </cell>
          <cell r="C121" t="str">
            <v>COS - OEMN Fuel and Oil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B122">
            <v>5303020600000</v>
          </cell>
          <cell r="C122" t="str">
            <v>COS - OEMN Toll Fares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B123">
            <v>5303020700000</v>
          </cell>
          <cell r="C123" t="str">
            <v>COS - OEMN Communication</v>
          </cell>
          <cell r="D123">
            <v>12440103.440000001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12440103.440000001</v>
          </cell>
        </row>
        <row r="124">
          <cell r="B124">
            <v>5303020800000</v>
          </cell>
          <cell r="C124" t="str">
            <v>COS - OEMN Uniform</v>
          </cell>
          <cell r="D124">
            <v>1565679.04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1565679.04</v>
          </cell>
        </row>
        <row r="125">
          <cell r="B125">
            <v>5303029900000</v>
          </cell>
          <cell r="C125" t="str">
            <v>COS - OEMN Other non Remuneration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7">
          <cell r="B127">
            <v>5304000000000</v>
          </cell>
          <cell r="C127" t="str">
            <v>COS Overhead - Equipment Exp.</v>
          </cell>
          <cell r="D127">
            <v>130987445.73999999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130987445.73999999</v>
          </cell>
        </row>
        <row r="129">
          <cell r="B129">
            <v>5304010000000</v>
          </cell>
          <cell r="C129" t="str">
            <v>COS Overhead - Eqp - Repair &amp; Maintena</v>
          </cell>
          <cell r="D129">
            <v>3230000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3230000</v>
          </cell>
        </row>
        <row r="130">
          <cell r="B130">
            <v>5304010100000</v>
          </cell>
          <cell r="C130" t="str">
            <v>COS OERM Consumable Parts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B131">
            <v>5304010200000</v>
          </cell>
          <cell r="C131" t="str">
            <v>COS OERM Building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B132">
            <v>5304010300000</v>
          </cell>
          <cell r="C132" t="str">
            <v>COS OERM Operating Exp.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B133">
            <v>5304010400000</v>
          </cell>
          <cell r="C133" t="str">
            <v>COS OERM Maintenance Equipment</v>
          </cell>
          <cell r="D133">
            <v>1775000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1775000</v>
          </cell>
        </row>
        <row r="134">
          <cell r="B134">
            <v>5304010500000</v>
          </cell>
          <cell r="C134" t="str">
            <v>COS OERM Transportation Exp.</v>
          </cell>
          <cell r="D134">
            <v>555000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555000</v>
          </cell>
        </row>
        <row r="135">
          <cell r="B135">
            <v>5304010600000</v>
          </cell>
          <cell r="C135" t="str">
            <v>COS OERM Office Equipment</v>
          </cell>
          <cell r="D135">
            <v>900000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900000</v>
          </cell>
        </row>
        <row r="136">
          <cell r="B136">
            <v>5304010700000</v>
          </cell>
          <cell r="C136" t="str">
            <v>COS OERM Maintenance Tools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B137">
            <v>5304010800000</v>
          </cell>
          <cell r="C137" t="str">
            <v>COS OERM Leased Assets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B138">
            <v>5304010900000</v>
          </cell>
          <cell r="C138" t="str">
            <v>COS OERM Software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B139">
            <v>5304011000000</v>
          </cell>
          <cell r="C139" t="str">
            <v>COS OERM Car Scheme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1">
          <cell r="B141">
            <v>5304020000000</v>
          </cell>
          <cell r="C141" t="str">
            <v>COS OE Hire of Opr. Equipment &amp; Vehicl</v>
          </cell>
          <cell r="D141">
            <v>15419749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15419749</v>
          </cell>
        </row>
        <row r="143">
          <cell r="B143">
            <v>5304030000000</v>
          </cell>
          <cell r="C143" t="str">
            <v>COS OE Rent Expenses</v>
          </cell>
          <cell r="D143">
            <v>88142600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88142600</v>
          </cell>
        </row>
        <row r="145">
          <cell r="B145">
            <v>5304040000000</v>
          </cell>
          <cell r="C145" t="str">
            <v>COS OE Un-Capitalized Asset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7">
          <cell r="B147">
            <v>5304050000000</v>
          </cell>
          <cell r="C147" t="str">
            <v>COS OE Insurance Expenses</v>
          </cell>
          <cell r="D147">
            <v>6213032.5999999996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6213032.5999999996</v>
          </cell>
        </row>
        <row r="149">
          <cell r="B149">
            <v>5304060000000</v>
          </cell>
          <cell r="C149" t="str">
            <v>COS OE Depreciation Expenses</v>
          </cell>
          <cell r="D149">
            <v>17982064.140000001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17982064.140000001</v>
          </cell>
        </row>
        <row r="150">
          <cell r="B150">
            <v>5304060200000</v>
          </cell>
          <cell r="C150" t="str">
            <v>COS OED Depr. Exp. Building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B151">
            <v>5304060300000</v>
          </cell>
          <cell r="C151" t="str">
            <v>COS OED Depr. Exp. Building Improvemen</v>
          </cell>
          <cell r="D151">
            <v>1699976.4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1699976.4</v>
          </cell>
        </row>
        <row r="152">
          <cell r="B152">
            <v>5304060400000</v>
          </cell>
          <cell r="C152" t="str">
            <v>COS OED Depr. Exp. Operating Eqp.</v>
          </cell>
          <cell r="D152">
            <v>610436.16999999993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610436.16999999993</v>
          </cell>
        </row>
        <row r="153">
          <cell r="B153">
            <v>5304060500000</v>
          </cell>
          <cell r="C153" t="str">
            <v>COS OED Depr. Exp. Maintenance Eqp.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</row>
        <row r="154">
          <cell r="B154">
            <v>5304060600000</v>
          </cell>
          <cell r="C154" t="str">
            <v>COS OED Depr. Exp. Tools - Maintenance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B155">
            <v>5304060700000</v>
          </cell>
          <cell r="C155" t="str">
            <v>COS OED Depr. Exp. Transportation Eqp.</v>
          </cell>
          <cell r="D155">
            <v>9167176.4000000004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9167176.4000000004</v>
          </cell>
        </row>
        <row r="156">
          <cell r="B156">
            <v>5304060800000</v>
          </cell>
          <cell r="C156" t="str">
            <v>COS OED Depr. Exp. Office Eqp.</v>
          </cell>
          <cell r="D156">
            <v>3361205.9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3361205.9</v>
          </cell>
        </row>
        <row r="157">
          <cell r="B157">
            <v>5304060900000</v>
          </cell>
          <cell r="C157" t="str">
            <v>COS OED Depr. Exp. Office Furniture</v>
          </cell>
          <cell r="D157">
            <v>797151.25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797151.25</v>
          </cell>
        </row>
        <row r="158">
          <cell r="B158">
            <v>5304061000000</v>
          </cell>
          <cell r="C158" t="str">
            <v>COS OED Depr. Exp. Communication Eqp.</v>
          </cell>
          <cell r="D158">
            <v>2346118.02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2346118.02</v>
          </cell>
        </row>
        <row r="160">
          <cell r="B160">
            <v>5304070000000</v>
          </cell>
          <cell r="C160" t="str">
            <v>COS OED Depr. Exp. Leased Asset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</row>
        <row r="162">
          <cell r="B162">
            <v>5304080000000</v>
          </cell>
          <cell r="C162" t="str">
            <v>COS OED Depr. Exp. Software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4">
          <cell r="B164">
            <v>5304090000000</v>
          </cell>
          <cell r="C164" t="str">
            <v>COS OED Amortization Expense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6">
          <cell r="B166">
            <v>5305000000000</v>
          </cell>
          <cell r="C166" t="str">
            <v>COS Overhead - Method. Exp.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B167">
            <v>5305010000000</v>
          </cell>
          <cell r="C167" t="str">
            <v>COS Omt Profesional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B168">
            <v>5305020000000</v>
          </cell>
          <cell r="C168" t="str">
            <v>COS Omt Research &amp; Development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B169">
            <v>5305030000000</v>
          </cell>
          <cell r="C169" t="str">
            <v>COS Omt Training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B170">
            <v>5305040000000</v>
          </cell>
          <cell r="C170" t="str">
            <v>COS Omt Library, Magazine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B171">
            <v>5305050000000</v>
          </cell>
          <cell r="C171" t="str">
            <v>COS Omt Royalty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B172">
            <v>5305060000000</v>
          </cell>
          <cell r="C172" t="str">
            <v>COS Omt Subscription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B173">
            <v>5305990000000</v>
          </cell>
          <cell r="C173" t="str">
            <v>COS Omt Other Method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5">
          <cell r="B175">
            <v>5306000000000</v>
          </cell>
          <cell r="C175" t="str">
            <v>COS Overhead - Condition Exp.</v>
          </cell>
          <cell r="D175">
            <v>31316731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31316731</v>
          </cell>
        </row>
        <row r="176">
          <cell r="B176">
            <v>5306010000000</v>
          </cell>
          <cell r="C176" t="str">
            <v>COS - OC Licences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B177">
            <v>5306020000000</v>
          </cell>
          <cell r="C177" t="str">
            <v>COS - OC Pajak Bumi dan Bangunan (PBB)</v>
          </cell>
          <cell r="D177">
            <v>105931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105931</v>
          </cell>
        </row>
        <row r="178">
          <cell r="B178">
            <v>5306030000000</v>
          </cell>
          <cell r="C178" t="str">
            <v>COS - OC Jamsostek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B179">
            <v>5306040000000</v>
          </cell>
          <cell r="C179" t="str">
            <v>COS - OC Vehicles &amp; Licences</v>
          </cell>
          <cell r="D179">
            <v>800000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800000</v>
          </cell>
        </row>
        <row r="180">
          <cell r="B180">
            <v>5306050000000</v>
          </cell>
          <cell r="C180" t="str">
            <v>COS - OC Membership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B181">
            <v>5306060000000</v>
          </cell>
          <cell r="C181" t="str">
            <v>COS - OC Donation and Contribution</v>
          </cell>
          <cell r="D181">
            <v>2473000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2473000</v>
          </cell>
        </row>
        <row r="182">
          <cell r="B182">
            <v>5306070000000</v>
          </cell>
          <cell r="C182" t="str">
            <v>COS - OC Platform</v>
          </cell>
          <cell r="D182">
            <v>27937800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27937800</v>
          </cell>
        </row>
        <row r="183">
          <cell r="B183">
            <v>5306080000000</v>
          </cell>
          <cell r="C183" t="str">
            <v>COS - OC Legal of Land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B184">
            <v>5306990000000</v>
          </cell>
          <cell r="C184" t="str">
            <v>COS - OC Other Permit and Protection E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6">
          <cell r="B186">
            <v>5307000000000</v>
          </cell>
          <cell r="C186" t="str">
            <v>COS Overhead - General Exp.</v>
          </cell>
          <cell r="D186">
            <v>11700481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11700481</v>
          </cell>
        </row>
        <row r="187">
          <cell r="B187">
            <v>5307010000000</v>
          </cell>
          <cell r="C187" t="str">
            <v>COS - OG Transportation Local</v>
          </cell>
          <cell r="D187">
            <v>1400000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1400000</v>
          </cell>
        </row>
        <row r="188">
          <cell r="B188">
            <v>5307020000000</v>
          </cell>
          <cell r="C188" t="str">
            <v>COS - OG Fotocopy, Photography, Film</v>
          </cell>
          <cell r="D188">
            <v>4483881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4483881</v>
          </cell>
        </row>
        <row r="189">
          <cell r="B189">
            <v>5307030000000</v>
          </cell>
          <cell r="C189" t="str">
            <v>COS - OG Reimbursement &amp; Management Fe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B190">
            <v>5307040000000</v>
          </cell>
          <cell r="C190" t="str">
            <v>COS - OG Land Maintenance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B191">
            <v>5307050000000</v>
          </cell>
          <cell r="C191" t="str">
            <v>COS - OG Cleaning Material &amp; Services</v>
          </cell>
          <cell r="D191">
            <v>30000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30000</v>
          </cell>
        </row>
        <row r="192">
          <cell r="B192">
            <v>5307060000000</v>
          </cell>
          <cell r="C192" t="str">
            <v>COS - OG Printing Stat, Office Supplie</v>
          </cell>
          <cell r="D192">
            <v>3313500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3313500</v>
          </cell>
        </row>
        <row r="193">
          <cell r="B193">
            <v>5307070000000</v>
          </cell>
          <cell r="C193" t="str">
            <v>COS - OG Consumption</v>
          </cell>
          <cell r="D193">
            <v>2440000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2440000</v>
          </cell>
        </row>
        <row r="194">
          <cell r="B194">
            <v>5307080000000</v>
          </cell>
          <cell r="C194" t="str">
            <v>COS - OG Stamp &amp; Postage</v>
          </cell>
          <cell r="D194">
            <v>33100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33100</v>
          </cell>
        </row>
        <row r="195">
          <cell r="B195">
            <v>5307090000000</v>
          </cell>
          <cell r="C195" t="str">
            <v>COS - OG Freight Out / Flight Clearanc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B196">
            <v>5307990000000</v>
          </cell>
          <cell r="C196" t="str">
            <v>COS - OG Other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8">
          <cell r="B198">
            <v>5308000000000</v>
          </cell>
          <cell r="C198" t="str">
            <v>Closing Post COS Overhead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200">
          <cell r="B200">
            <v>6000000000000</v>
          </cell>
          <cell r="C200" t="str">
            <v>Opr.Exp.Commercial, General &amp; Adm. Exp</v>
          </cell>
          <cell r="D200">
            <v>13445312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13445312</v>
          </cell>
        </row>
        <row r="202">
          <cell r="B202">
            <v>6100000000000</v>
          </cell>
          <cell r="C202" t="str">
            <v>Commercial Expenses</v>
          </cell>
          <cell r="D202">
            <v>10920310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10920310</v>
          </cell>
        </row>
        <row r="203">
          <cell r="B203">
            <v>6101000000000</v>
          </cell>
          <cell r="C203" t="str">
            <v>COM - Sales &amp; Return Commision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B204">
            <v>6102000000000</v>
          </cell>
          <cell r="C204" t="str">
            <v>COM - Representation and Entertaintmen</v>
          </cell>
          <cell r="D204">
            <v>10920310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10920310</v>
          </cell>
        </row>
        <row r="205">
          <cell r="B205">
            <v>6103000000000</v>
          </cell>
          <cell r="C205" t="str">
            <v>COM - Advertising and Promotion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B206">
            <v>6104000000000</v>
          </cell>
          <cell r="C206" t="str">
            <v>COM - Packing Expenses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B207">
            <v>6105000000000</v>
          </cell>
          <cell r="C207" t="str">
            <v>COM - Bad Debt Expenses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B208">
            <v>6199000000000</v>
          </cell>
          <cell r="C208" t="str">
            <v>COM - Other Commercial Expenses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</row>
        <row r="210">
          <cell r="B210">
            <v>6200000000000</v>
          </cell>
          <cell r="C210" t="str">
            <v>General &amp; Admin Expenses</v>
          </cell>
          <cell r="D210">
            <v>2525002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2525002</v>
          </cell>
        </row>
        <row r="212">
          <cell r="B212">
            <v>6201000000000</v>
          </cell>
          <cell r="C212" t="str">
            <v>GA - Material Expenses</v>
          </cell>
          <cell r="D212">
            <v>1006452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1006452</v>
          </cell>
        </row>
        <row r="213">
          <cell r="B213">
            <v>6201010000000</v>
          </cell>
          <cell r="C213" t="str">
            <v>GAM - Printing Stat, Office Supplies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B214">
            <v>6201020000000</v>
          </cell>
          <cell r="C214" t="str">
            <v>GAM - Stamp &amp; Postage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B215">
            <v>6201030000000</v>
          </cell>
          <cell r="C215" t="str">
            <v>GAM - Consumption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B216">
            <v>6201040000000</v>
          </cell>
          <cell r="C216" t="str">
            <v>GAM - Cleaning Material &amp; Services</v>
          </cell>
          <cell r="D216">
            <v>1006452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1006452</v>
          </cell>
        </row>
        <row r="217">
          <cell r="B217">
            <v>6201990000000</v>
          </cell>
          <cell r="C217" t="str">
            <v>GAM - Other Material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</row>
        <row r="219">
          <cell r="B219">
            <v>6202000000000</v>
          </cell>
          <cell r="C219" t="str">
            <v>GA - Energy Expenses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B220">
            <v>6202010000000</v>
          </cell>
          <cell r="C220" t="str">
            <v>GAE - Fuel and Oil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B221">
            <v>6202020000000</v>
          </cell>
          <cell r="C221" t="str">
            <v>GAE - Utilities (electricity,water)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B222">
            <v>6202990000000</v>
          </cell>
          <cell r="C222" t="str">
            <v>GAE - Other Energy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4">
          <cell r="B224">
            <v>6203000000000</v>
          </cell>
          <cell r="C224" t="str">
            <v>Employee Exp.-Managerial &amp; Staff</v>
          </cell>
          <cell r="D224">
            <v>1465750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1465750</v>
          </cell>
        </row>
        <row r="226">
          <cell r="B226">
            <v>6203010000000</v>
          </cell>
          <cell r="C226" t="str">
            <v>GA-Employee Exp.-Remuneration</v>
          </cell>
          <cell r="D226">
            <v>375000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375000</v>
          </cell>
        </row>
        <row r="227">
          <cell r="B227">
            <v>6203010100000</v>
          </cell>
          <cell r="C227" t="str">
            <v>GA/MSR - Salaries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B228">
            <v>6203010200000</v>
          </cell>
          <cell r="C228" t="str">
            <v>GA/MSR - Overtime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B229">
            <v>6203010300000</v>
          </cell>
          <cell r="C229" t="str">
            <v>GA/MSR - Part Timer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B230">
            <v>6203010400000</v>
          </cell>
          <cell r="C230" t="str">
            <v>GA/MSR - Meals on Duties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B231">
            <v>6203010500000</v>
          </cell>
          <cell r="C231" t="str">
            <v>GA/MSR - Medical Expenses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B232">
            <v>6203010600000</v>
          </cell>
          <cell r="C232" t="str">
            <v>GA/MSR - Hospitalization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B233">
            <v>6203010700000</v>
          </cell>
          <cell r="C233" t="str">
            <v>GA/MSR - Jamsostek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B234">
            <v>6203010800000</v>
          </cell>
          <cell r="C234" t="str">
            <v>GA/MSR - Pention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B235">
            <v>6203010900000</v>
          </cell>
          <cell r="C235" t="str">
            <v>GA/MSR - Car Scheme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B236">
            <v>6203011000000</v>
          </cell>
          <cell r="C236" t="str">
            <v>GA/MSR - Fuel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B237">
            <v>6203011100000</v>
          </cell>
          <cell r="C237" t="str">
            <v>GA/MSR - House Rent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B238">
            <v>6203011200000</v>
          </cell>
          <cell r="C238" t="str">
            <v>GA/MSR - Annual Leave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B239">
            <v>6203011300000</v>
          </cell>
          <cell r="C239" t="str">
            <v>GA/MSR - Employee Welfare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B240">
            <v>6203011400000</v>
          </cell>
          <cell r="C240" t="str">
            <v>GA/MSR - Productivity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B241">
            <v>6203011500000</v>
          </cell>
          <cell r="C241" t="str">
            <v>GA/MSR - Donation to Employee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B242">
            <v>6203011600000</v>
          </cell>
          <cell r="C242" t="str">
            <v>GA/MSR - Company Award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B243">
            <v>6203019900000</v>
          </cell>
          <cell r="C243" t="str">
            <v>GA/MSR - Other Allowance - Remuneratio</v>
          </cell>
          <cell r="D243">
            <v>375000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375000</v>
          </cell>
        </row>
        <row r="245">
          <cell r="B245">
            <v>6203020000000</v>
          </cell>
          <cell r="C245" t="str">
            <v>GA-Employee Exp.-Non Remuneration</v>
          </cell>
          <cell r="D245">
            <v>1090750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1090750</v>
          </cell>
        </row>
        <row r="246">
          <cell r="B246">
            <v>6203020100000</v>
          </cell>
          <cell r="C246" t="str">
            <v>GA/MSnr - Travel Expense Abroad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B247">
            <v>6203020200000</v>
          </cell>
          <cell r="C247" t="str">
            <v>GA/MSnr - Travel Expense Domestic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B248">
            <v>6203020300000</v>
          </cell>
          <cell r="C248" t="str">
            <v>GA/MSnr - Transport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B249">
            <v>6203020400000</v>
          </cell>
          <cell r="C249" t="str">
            <v>GA/MSnr - Airport Pass &amp; ID Card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B250">
            <v>6203020500000</v>
          </cell>
          <cell r="C250" t="str">
            <v>GA/MSnr - Fuel and Oil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B251">
            <v>6203020600000</v>
          </cell>
          <cell r="C251" t="str">
            <v>GA/MSnr - Toll Fares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B252">
            <v>6203020700000</v>
          </cell>
          <cell r="C252" t="str">
            <v>GA/MSnr - Communication</v>
          </cell>
          <cell r="D252">
            <v>1090750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1090750</v>
          </cell>
        </row>
        <row r="253">
          <cell r="B253">
            <v>6203020800000</v>
          </cell>
          <cell r="C253" t="str">
            <v>GA/MSnr - Uniform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B254">
            <v>6203020900000</v>
          </cell>
          <cell r="C254" t="str">
            <v>GA/MSnr - Employee Recruitment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B255">
            <v>6203029900000</v>
          </cell>
          <cell r="C255" t="str">
            <v>GA/MSnr - Other Non-Remuneration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</row>
        <row r="257">
          <cell r="B257">
            <v>6204000000000</v>
          </cell>
          <cell r="C257" t="str">
            <v>GA - Eguipment Exp.</v>
          </cell>
          <cell r="D257">
            <v>52800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52800</v>
          </cell>
        </row>
        <row r="259">
          <cell r="B259">
            <v>6204010000000</v>
          </cell>
          <cell r="C259" t="str">
            <v>GAE-Repair &amp; Maintenance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B260">
            <v>6204010100000</v>
          </cell>
          <cell r="C260" t="str">
            <v>GAER - Building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B261">
            <v>6204010200000</v>
          </cell>
          <cell r="C261" t="str">
            <v>GAER - Transportation Eqp.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B262">
            <v>6204010300000</v>
          </cell>
          <cell r="C262" t="str">
            <v>GAER - Office Eqp.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B263">
            <v>6204010400000</v>
          </cell>
          <cell r="C263" t="str">
            <v>GAER - Leased Assets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B264">
            <v>6204010500000</v>
          </cell>
          <cell r="C264" t="str">
            <v>GAER - Software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B265">
            <v>6204010600000</v>
          </cell>
          <cell r="C265" t="str">
            <v>GAER - Car Scheme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7">
          <cell r="B267">
            <v>6204020000000</v>
          </cell>
          <cell r="C267" t="str">
            <v>GAER - Hire of &amp; Opr. Eqp.and Vehicles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9">
          <cell r="B269">
            <v>6204030000000</v>
          </cell>
          <cell r="C269" t="str">
            <v>GAER - Rent Expenses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1">
          <cell r="B271">
            <v>6204040000000</v>
          </cell>
          <cell r="C271" t="str">
            <v>GAER - Un-capitalized Asset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3">
          <cell r="B273">
            <v>6204050000000</v>
          </cell>
          <cell r="C273" t="str">
            <v>GAER - Equipment Insurance</v>
          </cell>
          <cell r="D273">
            <v>52800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52800</v>
          </cell>
        </row>
        <row r="275">
          <cell r="B275">
            <v>6204060000000</v>
          </cell>
          <cell r="C275" t="str">
            <v>GAE - Depreciation Expenses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B276">
            <v>6204060100000</v>
          </cell>
          <cell r="C276" t="str">
            <v>GAED - Depr. Exp. Building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B277">
            <v>6204060200000</v>
          </cell>
          <cell r="C277" t="str">
            <v>GAED - Depr. Exp. Building Improvement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B278">
            <v>6204060300000</v>
          </cell>
          <cell r="C278" t="str">
            <v>GAED - Depr. Exp. Transportation Eqp.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B279">
            <v>6204060400000</v>
          </cell>
          <cell r="C279" t="str">
            <v>GAED - Depr. Exp. Office Eqp.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1">
          <cell r="B281">
            <v>6204070000000</v>
          </cell>
          <cell r="C281" t="str">
            <v>GAED - Depr. Exp. Lease Assets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3">
          <cell r="B283">
            <v>6204080000000</v>
          </cell>
          <cell r="C283" t="str">
            <v>GAED - Depr. Exp. Software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5">
          <cell r="B285">
            <v>6204090000000</v>
          </cell>
          <cell r="C285" t="str">
            <v>GAED - Depr. Exp. Leasehold Improvemen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7">
          <cell r="B287">
            <v>6204100000000</v>
          </cell>
          <cell r="C287" t="str">
            <v>GAED - Amort Exp. Land Right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</row>
        <row r="289">
          <cell r="B289">
            <v>6204990000000</v>
          </cell>
          <cell r="C289" t="str">
            <v>GAED - Amortization Exp. Others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</row>
        <row r="291">
          <cell r="B291">
            <v>6205000000000</v>
          </cell>
          <cell r="C291" t="str">
            <v>GA - Method Expenses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B292">
            <v>6205010000000</v>
          </cell>
          <cell r="C292" t="str">
            <v>GAM - Professional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B293">
            <v>6205020000000</v>
          </cell>
          <cell r="C293" t="str">
            <v>GAM - Research &amp; Development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B294">
            <v>6205030000000</v>
          </cell>
          <cell r="C294" t="str">
            <v>GAM - Training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</row>
        <row r="295">
          <cell r="B295">
            <v>6205040000000</v>
          </cell>
          <cell r="C295" t="str">
            <v>GAM - Library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B296">
            <v>6205050000000</v>
          </cell>
          <cell r="C296" t="str">
            <v>GAM - Royalti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B297">
            <v>6205060000000</v>
          </cell>
          <cell r="C297" t="str">
            <v>GAM - Subscription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</row>
        <row r="298">
          <cell r="B298">
            <v>6205990000000</v>
          </cell>
          <cell r="C298" t="str">
            <v>GAM - Other Method Exp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</row>
        <row r="300">
          <cell r="B300">
            <v>6206000000000</v>
          </cell>
          <cell r="C300" t="str">
            <v>GA - Condition Exp. (Permitt &amp; Protect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B301">
            <v>6206010000000</v>
          </cell>
          <cell r="C301" t="str">
            <v>GAC - Licences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B302">
            <v>6206020000000</v>
          </cell>
          <cell r="C302" t="str">
            <v>GAC - Pajak Bumi Dan Bangunan (PBB)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B303">
            <v>6206030000000</v>
          </cell>
          <cell r="C303" t="str">
            <v>GAC - Jamsostek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B304">
            <v>6206040000000</v>
          </cell>
          <cell r="C304" t="str">
            <v>GAC - Vehicle And License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B305">
            <v>6206050000000</v>
          </cell>
          <cell r="C305" t="str">
            <v>GAC - Membership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B306">
            <v>6206060000000</v>
          </cell>
          <cell r="C306" t="str">
            <v>GAC - Donation And Contribution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</row>
        <row r="307">
          <cell r="B307">
            <v>6206070000000</v>
          </cell>
          <cell r="C307" t="str">
            <v>GAC - Platform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</row>
        <row r="308">
          <cell r="B308">
            <v>6206080000000</v>
          </cell>
          <cell r="C308" t="str">
            <v>GAC - Legal Of Land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</row>
        <row r="309">
          <cell r="B309">
            <v>6206990000000</v>
          </cell>
          <cell r="C309" t="str">
            <v>GAC - Other Permitt &amp; Protection Exp.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</row>
        <row r="311">
          <cell r="B311">
            <v>6207000000000</v>
          </cell>
          <cell r="C311" t="str">
            <v>GA - General Expenses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</row>
        <row r="312">
          <cell r="B312">
            <v>6207010000000</v>
          </cell>
          <cell r="C312" t="str">
            <v>GAG - Fotocopy, Fotography, Film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B313">
            <v>6207020000000</v>
          </cell>
          <cell r="C313" t="str">
            <v>GAG - Transportation Local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</row>
        <row r="314">
          <cell r="B314">
            <v>6207030000000</v>
          </cell>
          <cell r="C314" t="str">
            <v>GAG - Reimbursement &amp; Management Fees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</row>
        <row r="315">
          <cell r="B315">
            <v>6207040000000</v>
          </cell>
          <cell r="C315" t="str">
            <v>GAG - Land Maintenance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</row>
        <row r="316">
          <cell r="B316">
            <v>6207990000000</v>
          </cell>
          <cell r="C316" t="str">
            <v>GAG - Other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8">
          <cell r="B318">
            <v>6208000000000</v>
          </cell>
          <cell r="C318" t="str">
            <v>Closing Post GA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</row>
        <row r="320">
          <cell r="B320">
            <v>7000000000000</v>
          </cell>
          <cell r="C320" t="str">
            <v>Non Operating Item</v>
          </cell>
          <cell r="D320">
            <v>-16642197.079999998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-16642197.079999998</v>
          </cell>
        </row>
        <row r="322">
          <cell r="B322">
            <v>7100000000000</v>
          </cell>
          <cell r="C322" t="str">
            <v>Non Operating Revenue and Gain</v>
          </cell>
          <cell r="D322">
            <v>4028149.0700000003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4028149.0700000003</v>
          </cell>
        </row>
        <row r="323">
          <cell r="B323">
            <v>7101000000000</v>
          </cell>
          <cell r="C323" t="str">
            <v>Ticket Sales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</row>
        <row r="324">
          <cell r="B324">
            <v>7102000000000</v>
          </cell>
          <cell r="C324" t="str">
            <v>Agreement Cancellation/Penalty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</row>
        <row r="325">
          <cell r="B325">
            <v>7103000000000</v>
          </cell>
          <cell r="C325" t="str">
            <v>Rental Income Sub Lease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</row>
        <row r="326">
          <cell r="B326">
            <v>7104000000000</v>
          </cell>
          <cell r="C326" t="str">
            <v>Interest Income</v>
          </cell>
          <cell r="D326">
            <v>1705546.71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1705546.71</v>
          </cell>
        </row>
        <row r="327">
          <cell r="B327">
            <v>7105000000000</v>
          </cell>
          <cell r="C327" t="str">
            <v>Realized Foreign Exchange Gain</v>
          </cell>
          <cell r="D327">
            <v>120502.36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120502.36</v>
          </cell>
        </row>
        <row r="328">
          <cell r="B328">
            <v>7106000000000</v>
          </cell>
          <cell r="C328" t="str">
            <v>Unrealized Foreign Exchange Gain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</row>
        <row r="329">
          <cell r="B329">
            <v>7106010000000</v>
          </cell>
          <cell r="C329" t="str">
            <v>Profit From Subsidiaries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</row>
        <row r="330">
          <cell r="B330">
            <v>7107000000000</v>
          </cell>
          <cell r="C330" t="str">
            <v>Gain on Investment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</row>
        <row r="331">
          <cell r="B331">
            <v>7108000000000</v>
          </cell>
          <cell r="C331" t="str">
            <v>Gain on Sales/Disposal of Assets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</row>
        <row r="332">
          <cell r="B332">
            <v>7109000000000</v>
          </cell>
          <cell r="C332" t="str">
            <v>Gain on Increases of Assets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</row>
        <row r="333">
          <cell r="B333">
            <v>7110000000000</v>
          </cell>
          <cell r="C333" t="str">
            <v>Non-operating Income - Others</v>
          </cell>
          <cell r="D333">
            <v>2202100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2202100</v>
          </cell>
        </row>
        <row r="334">
          <cell r="B334">
            <v>7198000000000</v>
          </cell>
          <cell r="C334" t="str">
            <v>Closing Post Non Operating Revenue and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</row>
        <row r="336">
          <cell r="B336">
            <v>7200000000000</v>
          </cell>
          <cell r="C336" t="str">
            <v>Non Operating Expenses and Loss</v>
          </cell>
          <cell r="D336">
            <v>20670346.149999999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20670346.149999999</v>
          </cell>
        </row>
        <row r="337">
          <cell r="B337">
            <v>7201000000000</v>
          </cell>
          <cell r="C337" t="str">
            <v>Ticket Sales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</row>
        <row r="338">
          <cell r="B338">
            <v>7202000000000</v>
          </cell>
          <cell r="C338" t="str">
            <v>Agreement Cancellation/Penalty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</row>
        <row r="339">
          <cell r="B339">
            <v>7203000000000</v>
          </cell>
          <cell r="C339" t="str">
            <v>Rental Expense Sub Lease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</row>
        <row r="340">
          <cell r="B340">
            <v>7204000000000</v>
          </cell>
          <cell r="C340" t="str">
            <v>Interest Expense</v>
          </cell>
          <cell r="D340">
            <v>233952.44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233952.44</v>
          </cell>
        </row>
        <row r="341">
          <cell r="B341">
            <v>7205000000000</v>
          </cell>
          <cell r="C341" t="str">
            <v>PPh 23 Final</v>
          </cell>
          <cell r="D341">
            <v>12974375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12974375</v>
          </cell>
        </row>
        <row r="342">
          <cell r="B342">
            <v>7206000000000</v>
          </cell>
          <cell r="C342" t="str">
            <v>SWAP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</row>
        <row r="343">
          <cell r="B343">
            <v>7207000000000</v>
          </cell>
          <cell r="C343" t="str">
            <v>Bank Charges</v>
          </cell>
          <cell r="D343">
            <v>614940.17000000004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614940.17000000004</v>
          </cell>
        </row>
        <row r="344">
          <cell r="B344">
            <v>7208000000000</v>
          </cell>
          <cell r="C344" t="str">
            <v>Realized Foreign Exchange Loss</v>
          </cell>
          <cell r="D344">
            <v>2647078.54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2647078.54</v>
          </cell>
        </row>
        <row r="345">
          <cell r="B345">
            <v>7209000000000</v>
          </cell>
          <cell r="C345" t="str">
            <v>Unrealized Foreign Exchange Loss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</row>
        <row r="346">
          <cell r="B346">
            <v>7210000000000</v>
          </cell>
          <cell r="C346" t="str">
            <v>Loss on Investment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B347">
            <v>7211000000000</v>
          </cell>
          <cell r="C347" t="str">
            <v>Loss on Sales/Disposal of Assets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</row>
        <row r="348">
          <cell r="B348">
            <v>7212000000000</v>
          </cell>
          <cell r="C348" t="str">
            <v>Loss on Decreases of Assets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</row>
        <row r="349">
          <cell r="B349">
            <v>7213000000000</v>
          </cell>
          <cell r="C349" t="str">
            <v>Loss on Contigencies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</row>
        <row r="350">
          <cell r="B350">
            <v>7214000000000</v>
          </cell>
          <cell r="C350" t="str">
            <v>Non-operating Exp. And Loss Other</v>
          </cell>
          <cell r="D350">
            <v>4200000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4200000</v>
          </cell>
        </row>
        <row r="351">
          <cell r="B351">
            <v>7215000000000</v>
          </cell>
          <cell r="C351" t="str">
            <v>Tax Expenses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</row>
        <row r="352">
          <cell r="B352">
            <v>7298000000000</v>
          </cell>
          <cell r="C352" t="str">
            <v>Closing Post Non Operating Expenses an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</row>
        <row r="354">
          <cell r="B354">
            <v>8010000000000</v>
          </cell>
          <cell r="C354" t="str">
            <v>Income (Loss) Before Tax From Continui</v>
          </cell>
          <cell r="D354">
            <v>87578924.800000116</v>
          </cell>
          <cell r="E354">
            <v>-3050000</v>
          </cell>
          <cell r="F354">
            <v>-3050000</v>
          </cell>
          <cell r="G354">
            <v>-3050000</v>
          </cell>
          <cell r="H354">
            <v>-3050000</v>
          </cell>
          <cell r="I354">
            <v>75378924.800000116</v>
          </cell>
        </row>
        <row r="356">
          <cell r="B356">
            <v>8020000000000</v>
          </cell>
          <cell r="C356" t="str">
            <v>Current Income Tax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</row>
        <row r="358">
          <cell r="B358">
            <v>9990000000000</v>
          </cell>
          <cell r="C358" t="str">
            <v>Net Income</v>
          </cell>
          <cell r="D358">
            <v>87578924.800000116</v>
          </cell>
          <cell r="E358">
            <v>-3050000</v>
          </cell>
          <cell r="F358">
            <v>-3050000</v>
          </cell>
          <cell r="G358">
            <v>-3050000</v>
          </cell>
          <cell r="H358">
            <v>-3050000</v>
          </cell>
          <cell r="I358">
            <v>75378924.800000116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Pres "/>
      <sheetName val="Output"/>
      <sheetName val="Control (in)"/>
      <sheetName val="Pres_"/>
      <sheetName val="Control_(in)"/>
    </sheetNames>
    <sheetDataSet>
      <sheetData sheetId="0" refreshError="1"/>
      <sheetData sheetId="1" refreshError="1"/>
      <sheetData sheetId="2" refreshError="1"/>
      <sheetData sheetId="3">
        <row r="5">
          <cell r="D5" t="str">
            <v>Tesco</v>
          </cell>
        </row>
        <row r="6">
          <cell r="I6">
            <v>5</v>
          </cell>
        </row>
      </sheetData>
      <sheetData sheetId="4" refreshError="1"/>
      <sheetData sheetId="5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TBM"/>
      <sheetName val="mm"/>
      <sheetName val="NERKON "/>
      <sheetName val="NERACA"/>
      <sheetName val="KB"/>
      <sheetName val="P-Kebun "/>
      <sheetName val="P-DGN"/>
      <sheetName val="PsDiPj"/>
      <sheetName val="MAT"/>
      <sheetName val="PPEGxx"/>
      <sheetName val="BYRMXX"/>
      <sheetName val="PPEMxx"/>
      <sheetName val="PLL "/>
      <sheetName val="REKAP-AT"/>
      <sheetName val="Depre-TM"/>
      <sheetName val="AL-BTL KK (2)"/>
      <sheetName val="XXXX"/>
      <sheetName val="BTL  "/>
      <sheetName val="XXX"/>
      <sheetName val="BTXX"/>
      <sheetName val="Ak_pro "/>
      <sheetName val="HUT "/>
      <sheetName val="BTH"/>
      <sheetName val="HK"/>
      <sheetName val="HR"/>
      <sheetName val="HLLXX"/>
      <sheetName val="pph "/>
      <sheetName val="HS"/>
      <sheetName val="HB "/>
      <sheetName val="HBJP"/>
      <sheetName val="PJR.PENJ"/>
      <sheetName val="JASAGIRO"/>
      <sheetName val="P&amp;L"/>
      <sheetName val="DAF.ISI"/>
      <sheetName val="COVER "/>
      <sheetName val="Ak_pro (2)"/>
      <sheetName val="Ak_pro"/>
      <sheetName val="PJR.PENJ "/>
      <sheetName val="GeneralInfo"/>
      <sheetName val="tabel nilai"/>
      <sheetName val="Sheet1"/>
      <sheetName val="by service"/>
      <sheetName val="ZK70A96E"/>
      <sheetName val="ROSS LIST"/>
      <sheetName val="AFTER AUDIT 2000"/>
      <sheetName val="NAP"/>
      <sheetName val="Total"/>
      <sheetName val="Factors"/>
      <sheetName val="General Info"/>
      <sheetName val="Depresiasi"/>
      <sheetName val="Additional"/>
      <sheetName val="Mutasi Final"/>
      <sheetName val="sepdua"/>
      <sheetName val="DIRECT COST"/>
      <sheetName val="PAJE-2008"/>
      <sheetName val="Sheet5"/>
      <sheetName val="COVER"/>
      <sheetName val="Contents"/>
      <sheetName val="Marshal"/>
      <sheetName val="BTR"/>
      <sheetName val="BGR"/>
      <sheetName val="BKS"/>
      <sheetName val="dariastek"/>
      <sheetName val="SC Nov"/>
      <sheetName val="Rumus"/>
      <sheetName val="OTHER INCOME &amp; BY PERDIVISI"/>
      <sheetName val="VAT out"/>
      <sheetName val="SAA"/>
      <sheetName val="Permanent info"/>
      <sheetName val="TAS Fleet Adj Ratio"/>
      <sheetName val="SCORE_RC_Code"/>
      <sheetName val="rs"/>
      <sheetName val="Data Supp _Monthly_"/>
      <sheetName val="NEGARA"/>
      <sheetName val="Calculation"/>
      <sheetName val="IS"/>
      <sheetName val="Customize"/>
      <sheetName val="CD&amp;Stok"/>
      <sheetName val="NERACA JUL"/>
      <sheetName val="Ranges"/>
      <sheetName val="Input Log. Set-up"/>
      <sheetName val="neraca okt"/>
      <sheetName val="SAP + LS"/>
      <sheetName val="Interdata"/>
      <sheetName val="F1771-II"/>
      <sheetName val="F1771-III"/>
      <sheetName val="Individual Gross Profit J - Aug"/>
      <sheetName val="ME ADJ entries WIP"/>
      <sheetName val="F1771-V"/>
      <sheetName val="Logistics"/>
      <sheetName val="BS"/>
      <sheetName val="Fill this out first..."/>
      <sheetName val="Shares Outstanding"/>
      <sheetName val="Print Controls"/>
      <sheetName val="DCF_10"/>
      <sheetName val="Controls"/>
      <sheetName val="NERKON_"/>
      <sheetName val="P-Kebun_"/>
      <sheetName val="PLL_"/>
      <sheetName val="AL-BTL_KK_(2)"/>
      <sheetName val="BTL__"/>
      <sheetName val="Ak_pro_"/>
      <sheetName val="HUT_"/>
      <sheetName val="pph_"/>
      <sheetName val="HB_"/>
      <sheetName val="PJR_PENJ"/>
      <sheetName val="DAF_ISI"/>
      <sheetName val="COVER_"/>
      <sheetName val="Ak_pro_(2)"/>
      <sheetName val="PJR_PENJ_"/>
      <sheetName val="CURRENCY C.O.A."/>
      <sheetName val="NERKON_1"/>
      <sheetName val="P-Kebun_1"/>
      <sheetName val="PLL_1"/>
      <sheetName val="AL-BTL_KK_(2)1"/>
      <sheetName val="BTL__1"/>
      <sheetName val="Ak_pro_1"/>
      <sheetName val="HUT_1"/>
      <sheetName val="pph_1"/>
      <sheetName val="HB_1"/>
      <sheetName val="PJR_PENJ1"/>
      <sheetName val="DAF_ISI1"/>
      <sheetName val="COVER_1"/>
      <sheetName val="Ak_pro_(2)1"/>
      <sheetName val="PJR_PENJ_1"/>
      <sheetName val="tabel_nilai"/>
      <sheetName val="by_service"/>
      <sheetName val="ROSS_LIST"/>
      <sheetName val="TRIWULAN_3"/>
      <sheetName val="NERKON_2"/>
      <sheetName val="P-Kebun_2"/>
      <sheetName val="PLL_2"/>
      <sheetName val="AL-BTL_KK_(2)2"/>
      <sheetName val="BTL__2"/>
      <sheetName val="Ak_pro_2"/>
      <sheetName val="HUT_2"/>
      <sheetName val="pph_2"/>
      <sheetName val="HB_2"/>
      <sheetName val="PJR_PENJ2"/>
      <sheetName val="DAF_ISI2"/>
      <sheetName val="COVER_2"/>
      <sheetName val="Ak_pro_(2)2"/>
      <sheetName val="PJR_PENJ_2"/>
      <sheetName val="tabel_nilai1"/>
      <sheetName val="by_service1"/>
      <sheetName val="ROSS_LIST1"/>
      <sheetName val="AFTER_AUDIT_2000"/>
      <sheetName val="SC_Nov"/>
      <sheetName val="OTHER_INCOME_&amp;_BY_PERDIVISI"/>
      <sheetName val="VAT_out"/>
      <sheetName val="General_Info"/>
      <sheetName val="Mutasi_Final"/>
      <sheetName val="TAS_Fleet_Adj_Ratio"/>
      <sheetName val="DIRECT_COST"/>
      <sheetName val="Permanent_info"/>
      <sheetName val="Data_Supp__Monthly_"/>
      <sheetName val="neraca_okt"/>
      <sheetName val="NERACA_JUL"/>
      <sheetName val="Individual_Gross_Profit_J_-_Aug"/>
      <sheetName val="ME_ADJ_entries_WIP"/>
      <sheetName val="Fill_this_out_first___"/>
      <sheetName val="Shares_Outstanding"/>
      <sheetName val="Print_Controls"/>
      <sheetName val="Input_Log__Set-up"/>
      <sheetName val="NERKON_3"/>
      <sheetName val="P-Kebun_3"/>
      <sheetName val="PLL_3"/>
      <sheetName val="AL-BTL_KK_(2)3"/>
      <sheetName val="BTL__3"/>
      <sheetName val="Ak_pro_3"/>
      <sheetName val="HUT_3"/>
      <sheetName val="pph_3"/>
      <sheetName val="HB_3"/>
      <sheetName val="PJR_PENJ3"/>
      <sheetName val="DAF_ISI3"/>
      <sheetName val="COVER_3"/>
      <sheetName val="Ak_pro_(2)3"/>
      <sheetName val="PJR_PENJ_3"/>
      <sheetName val="tabel_nilai2"/>
      <sheetName val="by_service2"/>
      <sheetName val="ROSS_LIST2"/>
      <sheetName val="AFTER_AUDIT_20001"/>
      <sheetName val="SC_Nov1"/>
      <sheetName val="OTHER_INCOME_&amp;_BY_PERDIVISI1"/>
      <sheetName val="VAT_out1"/>
      <sheetName val="General_Info1"/>
      <sheetName val="Mutasi_Final1"/>
      <sheetName val="TAS_Fleet_Adj_Ratio1"/>
      <sheetName val="DIRECT_COST1"/>
      <sheetName val="Permanent_info1"/>
      <sheetName val="Data_Supp__Monthly_1"/>
      <sheetName val="neraca_okt1"/>
      <sheetName val="Individual_Gross_Profit_J_-_Au1"/>
      <sheetName val="ME_ADJ_entries_WIP1"/>
      <sheetName val="NERACA_JUL1"/>
      <sheetName val="Fill_this_out_first___1"/>
      <sheetName val="Shares_Outstanding1"/>
      <sheetName val="Print_Controls1"/>
      <sheetName val="Input_Log__Set-up1"/>
      <sheetName val="analis"/>
      <sheetName val="Table Array"/>
      <sheetName val="data_val"/>
      <sheetName val="OFF"/>
      <sheetName val="JADI"/>
      <sheetName val="FE-1770.P1"/>
      <sheetName val="ocean voyage"/>
      <sheetName val="Jan-des"/>
      <sheetName val="SCFP"/>
      <sheetName val="data"/>
      <sheetName val="Orders"/>
      <sheetName val="NERD"/>
      <sheetName val="Calc. Overview"/>
      <sheetName val="Sales"/>
      <sheetName val="Salary"/>
      <sheetName val="PL (MONTHLY)"/>
      <sheetName val="PREPAID"/>
      <sheetName val="CURRENCY_C_O_A_"/>
      <sheetName val="MTD-REPORT"/>
      <sheetName val="Master Rumah"/>
      <sheetName val="Harga"/>
      <sheetName val="4.1 Placement w.o.b"/>
      <sheetName val="Data_Neraca_Kom"/>
      <sheetName val="Lamp_V"/>
      <sheetName val="Anls_BKL"/>
      <sheetName val="Elekt"/>
      <sheetName val="Fill this out first___"/>
      <sheetName val="Proyek"/>
      <sheetName val="INV-KTR"/>
      <sheetName val="KAS $"/>
      <sheetName val="Local access"/>
      <sheetName val="N2.2"/>
      <sheetName val="KALENDER"/>
      <sheetName val="20A.Sum"/>
      <sheetName val="WBS 2005"/>
      <sheetName val="GABLUARJAWA1 (2)"/>
      <sheetName val="Price"/>
      <sheetName val="Parameter"/>
      <sheetName val="Powergen"/>
      <sheetName val="Sheet2"/>
      <sheetName val="EV SJB"/>
      <sheetName val="Perintah"/>
      <sheetName val="Rpt13.Oth"/>
      <sheetName val="spread-sheet"/>
      <sheetName val="SALES 09-10  PIVOT"/>
      <sheetName val="BS final"/>
      <sheetName val="2703.1"/>
      <sheetName val="KKP-II.2.2.1.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Input"/>
      <sheetName val="Income Statement"/>
      <sheetName val="Balance Sheet"/>
      <sheetName val="Staff Strenght"/>
      <sheetName val="Cash Flow"/>
      <sheetName val="KPI"/>
      <sheetName val="SIA Group"/>
      <sheetName val="EVA"/>
      <sheetName val="Rekons AP Feb-11"/>
      <sheetName val="REKONS AR Mar-11"/>
      <sheetName val="ISMaster"/>
      <sheetName val="Balance Sheet master"/>
      <sheetName val="Sheet2"/>
    </sheetNames>
    <sheetDataSet>
      <sheetData sheetId="0"/>
      <sheetData sheetId="1"/>
      <sheetData sheetId="2">
        <row r="13">
          <cell r="B13" t="str">
            <v>4-0000</v>
          </cell>
        </row>
        <row r="267">
          <cell r="V267">
            <v>1009856309.0000095</v>
          </cell>
        </row>
      </sheetData>
      <sheetData sheetId="3"/>
      <sheetData sheetId="4"/>
      <sheetData sheetId="5">
        <row r="9">
          <cell r="R9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upporting"/>
      <sheetName val="Input"/>
      <sheetName val="ABC op_sum"/>
      <sheetName val="Olah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BS-JAE"/>
      <sheetName val="Assumptions JAE"/>
      <sheetName val="BS JAE"/>
      <sheetName val="IS JAE"/>
      <sheetName val="IS-JAE"/>
      <sheetName val="CF-JAE"/>
      <sheetName val="Detail"/>
      <sheetName val="BS_JAS"/>
      <sheetName val="Assumptions-JAS"/>
      <sheetName val="IS-JAS1"/>
      <sheetName val="CF_JAS"/>
      <sheetName val="CF_JAS1"/>
      <sheetName val="INORGANIC-----------&gt;"/>
      <sheetName val="Asumsi CK-noncat"/>
      <sheetName val="Asumsi CK-cat"/>
      <sheetName val="source"/>
      <sheetName val="labor cost"/>
      <sheetName val="CK"/>
      <sheetName val="Assumption-Airport"/>
      <sheetName val="Airport-PL-Batam"/>
      <sheetName val="IS_JAS"/>
      <sheetName val="Sheet1"/>
    </sheetNames>
    <sheetDataSet>
      <sheetData sheetId="0"/>
      <sheetData sheetId="1">
        <row r="43">
          <cell r="J43">
            <v>23109.840502549996</v>
          </cell>
        </row>
      </sheetData>
      <sheetData sheetId="2"/>
      <sheetData sheetId="3">
        <row r="8">
          <cell r="B8" t="str">
            <v>Certification Handling</v>
          </cell>
        </row>
      </sheetData>
      <sheetData sheetId="4">
        <row r="29">
          <cell r="R29">
            <v>75220.836702484172</v>
          </cell>
        </row>
      </sheetData>
      <sheetData sheetId="5">
        <row r="29">
          <cell r="O29">
            <v>-3135</v>
          </cell>
        </row>
      </sheetData>
      <sheetData sheetId="6">
        <row r="5">
          <cell r="C5">
            <v>111954.58347101641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Jakarta"/>
      <sheetName val="Surabaya"/>
      <sheetName val="Semarang"/>
      <sheetName val="Medan"/>
      <sheetName val="Denpasar"/>
      <sheetName val="Bandung"/>
      <sheetName val="investasi - DC"/>
      <sheetName val="#REF"/>
      <sheetName val="investasi_-_DC"/>
    </sheetNames>
    <sheetDataSet>
      <sheetData sheetId="0" refreshError="1">
        <row r="5">
          <cell r="D5" t="str">
            <v>X</v>
          </cell>
        </row>
        <row r="6">
          <cell r="D6" t="str">
            <v>X</v>
          </cell>
          <cell r="E6">
            <v>312</v>
          </cell>
          <cell r="F6">
            <v>205.14990476190476</v>
          </cell>
          <cell r="G6">
            <v>215.60000000000002</v>
          </cell>
          <cell r="H6">
            <v>58.72</v>
          </cell>
          <cell r="I6">
            <v>75</v>
          </cell>
          <cell r="J6">
            <v>0</v>
          </cell>
        </row>
        <row r="7">
          <cell r="C7" t="str">
            <v>X</v>
          </cell>
          <cell r="E7">
            <v>2000</v>
          </cell>
          <cell r="F7">
            <v>728.5</v>
          </cell>
          <cell r="G7">
            <v>220.39999999999998</v>
          </cell>
          <cell r="H7">
            <v>58.72</v>
          </cell>
          <cell r="I7">
            <v>150</v>
          </cell>
          <cell r="J7">
            <v>4000</v>
          </cell>
          <cell r="L7">
            <v>1800</v>
          </cell>
          <cell r="M7" t="str">
            <v>Total (Rp juta)</v>
          </cell>
          <cell r="N7" t="str">
            <v>Total (USD juta)</v>
          </cell>
        </row>
        <row r="8">
          <cell r="D8" t="str">
            <v>X</v>
          </cell>
          <cell r="E8">
            <v>200</v>
          </cell>
          <cell r="F8">
            <v>76.931214285714276</v>
          </cell>
          <cell r="G8">
            <v>194.20000000000002</v>
          </cell>
          <cell r="I8">
            <v>40</v>
          </cell>
        </row>
        <row r="9">
          <cell r="D9" t="str">
            <v>X</v>
          </cell>
          <cell r="E9">
            <v>200</v>
          </cell>
          <cell r="F9">
            <v>76.931214285714276</v>
          </cell>
          <cell r="G9">
            <v>194.20000000000002</v>
          </cell>
          <cell r="I9">
            <v>40</v>
          </cell>
        </row>
        <row r="10">
          <cell r="D10" t="str">
            <v>X</v>
          </cell>
          <cell r="E10">
            <v>200</v>
          </cell>
          <cell r="F10">
            <v>76.931214285714276</v>
          </cell>
          <cell r="G10">
            <v>194.20000000000002</v>
          </cell>
          <cell r="I10">
            <v>40</v>
          </cell>
        </row>
        <row r="11">
          <cell r="F11">
            <v>1892.9435476190476</v>
          </cell>
          <cell r="G11">
            <v>1239</v>
          </cell>
          <cell r="I11">
            <v>570.16700000000003</v>
          </cell>
          <cell r="J11">
            <v>4500</v>
          </cell>
          <cell r="K11">
            <v>115</v>
          </cell>
          <cell r="L11">
            <v>1800</v>
          </cell>
          <cell r="M11">
            <v>10117.110547619048</v>
          </cell>
          <cell r="N11">
            <v>1.2646388184523809</v>
          </cell>
        </row>
        <row r="12">
          <cell r="F12">
            <v>1662.1499047619047</v>
          </cell>
          <cell r="G12">
            <v>656.4</v>
          </cell>
          <cell r="H12">
            <v>176.16</v>
          </cell>
          <cell r="I12">
            <v>450.16700000000003</v>
          </cell>
          <cell r="J12">
            <v>4500</v>
          </cell>
          <cell r="K12">
            <v>115</v>
          </cell>
          <cell r="L12">
            <v>1800</v>
          </cell>
          <cell r="M12">
            <v>9359.8769047619044</v>
          </cell>
          <cell r="N12">
            <v>1.169984613095238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Highlight (3)"/>
      <sheetName val="Highlight"/>
      <sheetName val="T DHARMA W"/>
      <sheetName val="Assumptions"/>
      <sheetName val="CF"/>
      <sheetName val="Sheet1 (2)"/>
      <sheetName val="cfindirect"/>
      <sheetName val="BS - PL"/>
      <sheetName val="DCFSupp."/>
      <sheetName val="cash Free"/>
      <sheetName val="Sheet2"/>
      <sheetName val="DCF"/>
      <sheetName val="CoC"/>
      <sheetName val="CoC (2)"/>
      <sheetName val="PL - 1"/>
      <sheetName val="Supporting"/>
      <sheetName val="Cap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MB-03"/>
      <sheetName val="Bet comp"/>
      <sheetName val="WACC-MV-SBI"/>
      <sheetName val="PE "/>
      <sheetName val="Dividend (2)"/>
      <sheetName val="Dividend"/>
      <sheetName val="Analisa"/>
      <sheetName val="Report"/>
      <sheetName val="BS"/>
      <sheetName val="MP"/>
      <sheetName val="Opex"/>
      <sheetName val="Detail-opex"/>
      <sheetName val="Capex"/>
      <sheetName val="SO"/>
      <sheetName val="Depr"/>
      <sheetName val="Insentive"/>
      <sheetName val="New Mcy"/>
      <sheetName val="Used Mcy"/>
      <sheetName val="New Car"/>
      <sheetName val="Used Car"/>
      <sheetName val="Elect"/>
      <sheetName val="Others"/>
      <sheetName val="Bet_comp"/>
      <sheetName val="PE_"/>
      <sheetName val="Dividend_(2)"/>
      <sheetName val="New_Mcy"/>
      <sheetName val="Used_Mcy"/>
      <sheetName val="New_Car"/>
      <sheetName val="Used_C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Proyeksi"/>
      <sheetName val="List"/>
    </sheetNames>
    <sheetDataSet>
      <sheetData sheetId="0" refreshError="1"/>
      <sheetData sheetId="1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Summary"/>
      <sheetName val="Summary 2"/>
      <sheetName val="Subscribers forecast"/>
      <sheetName val="Assumptions"/>
      <sheetName val="ARPU &amp; ACPU"/>
      <sheetName val="Financing"/>
      <sheetName val="Opex"/>
      <sheetName val="Backup"/>
      <sheetName val="Capex"/>
      <sheetName val="Key Financials"/>
      <sheetName val="Top down summary for ppt"/>
      <sheetName val="DCF"/>
      <sheetName val="Pres "/>
      <sheetName val="Market switches"/>
      <sheetName val="Astro Programming"/>
      <sheetName val="Astro and UBC mul"/>
      <sheetName val="Historical Financials"/>
      <sheetName val="Astro ARPU"/>
      <sheetName val="Summary_2"/>
      <sheetName val="Subscribers_forecast"/>
      <sheetName val="ARPU_&amp;_ACPU"/>
      <sheetName val="Key_Financials"/>
      <sheetName val="Top_down_summary_for_ppt"/>
      <sheetName val="Pres_"/>
      <sheetName val="Market_switches"/>
      <sheetName val="Astro_Programming"/>
      <sheetName val="Astro_and_UBC_mul"/>
      <sheetName val="Historical_Financials"/>
      <sheetName val="Astro_ARPU"/>
      <sheetName val="MAP"/>
    </sheetNames>
    <sheetDataSet>
      <sheetData sheetId="0"/>
      <sheetData sheetId="1"/>
      <sheetData sheetId="2" refreshError="1"/>
      <sheetData sheetId="3" refreshError="1"/>
      <sheetData sheetId="4">
        <row r="23">
          <cell r="F23">
            <v>9300</v>
          </cell>
        </row>
      </sheetData>
      <sheetData sheetId="5" refreshError="1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Lini Usaha"/>
      <sheetName val="actual 04"/>
      <sheetName val="Outlook 04 "/>
      <sheetName val="Budget 05"/>
      <sheetName val="CF  SeB Inv "/>
      <sheetName val="PL CI Konsol"/>
      <sheetName val="CI"/>
      <sheetName val="BS (CA)"/>
      <sheetName val="IS ( CA)"/>
      <sheetName val="JAS"/>
      <sheetName val="KPI's  Actual (JAS)"/>
      <sheetName val="KPI's Outlook(JAS)"/>
      <sheetName val="KPI's Budget(JAS)"/>
      <sheetName val=" BS ACT (JAS)"/>
      <sheetName val=" IS ACT (JAS) "/>
      <sheetName val="IS BGT (JAS)"/>
      <sheetName val="BS BGT (JAS)"/>
      <sheetName val="JAE"/>
      <sheetName val="KPI's  Actual (JAE)"/>
      <sheetName val="KPI's Outlook (JAE)"/>
      <sheetName val="KPI's Budget (JAE)"/>
      <sheetName val="IS ACT (JAE)"/>
      <sheetName val="BS ACT (JAE)"/>
      <sheetName val="IS BGT (JAE)"/>
      <sheetName val="BS BGT (JAE)"/>
      <sheetName val="GIE"/>
      <sheetName val="KPI's  Actual (GIE)"/>
      <sheetName val="KPI's Outlook (GIE)"/>
      <sheetName val="KPI's Budget (GIE)"/>
      <sheetName val="Bgt BS 2004"/>
      <sheetName val="bgt PL 2004"/>
      <sheetName val="LK BGT (GIE)"/>
      <sheetName val="CEN"/>
      <sheetName val="KPI's  Actual (CEN)"/>
      <sheetName val="KPI's Outlook (CEN)"/>
      <sheetName val="KPI's Budget (CEN)"/>
      <sheetName val=" BS Act (cen)"/>
      <sheetName val=" IS act (cen)"/>
      <sheetName val="BS bgt (cen)"/>
      <sheetName val="IS BGT (CEN)"/>
      <sheetName val="DETAIL IS (CEN)"/>
      <sheetName val="IS Revisi (CEN)"/>
      <sheetName val="BS Revisi (CEN)"/>
      <sheetName val="CA"/>
      <sheetName val="KPI's  Actual (ca)"/>
      <sheetName val="KPI's Outlook (ca)"/>
      <sheetName val="KPI's Budget (ca)"/>
      <sheetName val=" BS ACT(CA)"/>
      <sheetName val="PL ACT (CA)"/>
      <sheetName val="PL BGT (CA)"/>
      <sheetName val="BS BGT (CA)"/>
      <sheetName val="JAB"/>
      <sheetName val="KPI's  Actual (JAB)"/>
      <sheetName val="KPI's Outlook (JAB)"/>
      <sheetName val="KPI's Budget (JAB)"/>
      <sheetName val="ACT BS JAB"/>
      <sheetName val="ACT PL JAB"/>
      <sheetName val="IS BGT (JAB)"/>
      <sheetName val="bs bgt (JAB) "/>
      <sheetName val="PMAD"/>
      <sheetName val="KPI's  Actual (PMAD)"/>
      <sheetName val="KPI's Outlook (PMAD)"/>
      <sheetName val="KPI's Budget (PMAD)"/>
      <sheetName val="UCI"/>
      <sheetName val="KPI's  Actual (UCI)"/>
      <sheetName val="KPI's Outlook (UCI)"/>
      <sheetName val="KPI's Budget (UCI)"/>
      <sheetName val="BS ACT (UCI)"/>
      <sheetName val="P&amp;L ACT (UCI)"/>
      <sheetName val="TB"/>
      <sheetName val="BS BGT (UCI) "/>
      <sheetName val="IS BGT (UCI)"/>
      <sheetName val="Komparasi P&amp;L (UCI)"/>
      <sheetName val="Komparasii BS (UCI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SE"/>
      <sheetName val="Daf_Isi"/>
      <sheetName val="BS"/>
      <sheetName val="IC"/>
      <sheetName val="CF"/>
      <sheetName val="FA"/>
      <sheetName val="TrialBlc"/>
      <sheetName val="Jounal_Entry"/>
      <sheetName val="Adjustment"/>
      <sheetName val="Tab_CF"/>
      <sheetName val="Exp"/>
      <sheetName val="A1"/>
      <sheetName val="A2"/>
      <sheetName val="A3"/>
      <sheetName val="A4"/>
      <sheetName val="B1"/>
      <sheetName val="B2"/>
      <sheetName val="B3"/>
      <sheetName val="B4"/>
      <sheetName val="Ques_List"/>
      <sheetName val="Coa"/>
      <sheetName val="Sal_Gross"/>
      <sheetName val="Sal_Paid"/>
      <sheetName val="Sal_Diff_Expl"/>
      <sheetName val="Sal_Diff_Summ"/>
      <sheetName val="Sal_Diff"/>
      <sheetName val="PPhPs21"/>
      <sheetName val="SSP"/>
      <sheetName val="Sheet1"/>
      <sheetName val="PPh21"/>
      <sheetName val="Sal_gros"/>
      <sheetName val="Sheet2"/>
      <sheetName val="IC (2)"/>
      <sheetName val="BS (2)"/>
      <sheetName val="SE (2)"/>
      <sheetName val="CF (2)"/>
      <sheetName val="FA (2)"/>
      <sheetName val="TrialBlc (2)"/>
      <sheetName val="Jounal_Entry (2)"/>
      <sheetName val="Adjustment (2)"/>
      <sheetName val="Tab_CF (2)"/>
      <sheetName val="Exp (2)"/>
      <sheetName val="Sal_Gross (2)"/>
      <sheetName val="Sal_Paid (2)"/>
      <sheetName val="Sal_Diff_Expl (2)"/>
      <sheetName val="Sal_Diff_Summ (2)"/>
      <sheetName val="Sal_Diff (2)"/>
      <sheetName val="PPhPs21 (2)"/>
      <sheetName val="SSP (2)"/>
      <sheetName val="Sal_gros (2)"/>
      <sheetName val="3800-Interim"/>
      <sheetName val="FA Movement"/>
      <sheetName val="3800"/>
      <sheetName val="Data_Umum"/>
      <sheetName val="Revenue"/>
      <sheetName val="FKT_PJK"/>
      <sheetName val="#REF"/>
      <sheetName val="DATA WP"/>
      <sheetName val="Macro1"/>
      <sheetName val="Def Rev Amortisatn Wk1-10 Apr04"/>
      <sheetName val="DATABASE"/>
      <sheetName val="Trial"/>
      <sheetName val="A200"/>
      <sheetName val="TBM"/>
      <sheetName val="IS"/>
      <sheetName val="Profile"/>
      <sheetName val="SM199"/>
      <sheetName val="SM299"/>
      <sheetName val="Danamon LK"/>
      <sheetName val="FA Movement 2001"/>
      <sheetName val="MacPro"/>
      <sheetName val="DAFTAR"/>
      <sheetName val="2003"/>
      <sheetName val="Tax Rate"/>
      <sheetName val="FA MKM"/>
      <sheetName val="laporan"/>
      <sheetName val="Penyusutan Kendaraan"/>
      <sheetName val="랙_기능별 물자"/>
      <sheetName val="JUL"/>
      <sheetName val="Identitas"/>
      <sheetName val="kary21"/>
      <sheetName val="bth"/>
      <sheetName val="GeneralInfo"/>
      <sheetName val="KB"/>
      <sheetName val="Tabel PTKP"/>
      <sheetName val="BP1_23"/>
      <sheetName val="Links"/>
      <sheetName val="sapactivexlhiddensheet"/>
      <sheetName val="LPP-2"/>
      <sheetName val="Rekap Budget"/>
      <sheetName val="Commercial"/>
      <sheetName val="star basic"/>
      <sheetName val="star riders"/>
      <sheetName val="sure basic"/>
      <sheetName val="sure riders"/>
      <sheetName val="test27jan"/>
      <sheetName val="Salesdata01-10 2004"/>
      <sheetName val="GL"/>
      <sheetName val="Lead"/>
      <sheetName val="SUPPEXT"/>
      <sheetName val="File references"/>
      <sheetName val="SS-JP"/>
      <sheetName val="disposal03sorted"/>
      <sheetName val="X"/>
      <sheetName val="F1771-V"/>
      <sheetName val="Angkutan"/>
      <sheetName val="(ABS) AGST-SEPT'07"/>
      <sheetName val="Source"/>
      <sheetName val="K.2.2.1"/>
      <sheetName val="e'. FA Audit Porpose"/>
      <sheetName val="K.1.2.1"/>
      <sheetName val="kode_prinsipal_squibb"/>
      <sheetName val="Plc Staff Recharges"/>
      <sheetName val="TB BS client 2005"/>
      <sheetName val="K 2.1"/>
      <sheetName val="JUAL_STD"/>
      <sheetName val="Segment"/>
      <sheetName val="Q0604_003"/>
      <sheetName val="MTD-REPORT"/>
      <sheetName val="Amt.rvd.HITACHI"/>
      <sheetName val="Marshal -1"/>
      <sheetName val="AN_Input"/>
      <sheetName val="jvr"/>
      <sheetName val="Template"/>
      <sheetName val="FIXED ASSET"/>
      <sheetName val="FA movn't"/>
      <sheetName val="inven"/>
      <sheetName val="Notes to BS"/>
      <sheetName val="2-asi-00"/>
      <sheetName val="A.4.3"/>
      <sheetName val="A.4.2"/>
      <sheetName val="KAS $"/>
      <sheetName val="Dthu"/>
      <sheetName val="Cash Flow"/>
      <sheetName val="P&amp;L"/>
      <sheetName val="Assumptions"/>
      <sheetName val="SpotActual"/>
      <sheetName val="MATERIAL"/>
      <sheetName val="RéaliséGlobal"/>
      <sheetName val="C Section"/>
      <sheetName val="FX RATES FRM T-REX"/>
      <sheetName val="Sch_1"/>
      <sheetName val="IC_(2)"/>
      <sheetName val="BS_(2)"/>
      <sheetName val="SE_(2)"/>
      <sheetName val="CF_(2)"/>
      <sheetName val="FA_(2)"/>
      <sheetName val="TrialBlc_(2)"/>
      <sheetName val="Jounal_Entry_(2)"/>
      <sheetName val="Adjustment_(2)"/>
      <sheetName val="Tab_CF_(2)"/>
      <sheetName val="Exp_(2)"/>
      <sheetName val="Sal_Gross_(2)"/>
      <sheetName val="Sal_Paid_(2)"/>
      <sheetName val="Sal_Diff_Expl_(2)"/>
      <sheetName val="Sal_Diff_Summ_(2)"/>
      <sheetName val="Sal_Diff_(2)"/>
      <sheetName val="PPhPs21_(2)"/>
      <sheetName val="SSP_(2)"/>
      <sheetName val="Sal_gros_(2)"/>
      <sheetName val="FA_Movement_2001"/>
      <sheetName val="Def_Rev_Amortisatn_Wk1-10_Apr04"/>
      <sheetName val="FA_Movement"/>
      <sheetName val="Danamon_LK"/>
      <sheetName val="DATA_WP"/>
      <sheetName val="Marshal_-1"/>
      <sheetName val="Tax_Rate"/>
      <sheetName val="FA_MKM"/>
      <sheetName val="Penyusutan_Kendaraan"/>
      <sheetName val="랙_기능별_물자"/>
      <sheetName val="Sch_23A"/>
      <sheetName val="Tabel"/>
      <sheetName val="Sheet5"/>
      <sheetName val="Segment  Unit"/>
      <sheetName val="P&amp;L98"/>
      <sheetName val="Premi Iuran"/>
      <sheetName val="Control"/>
      <sheetName val="sepdua"/>
      <sheetName val="SCORE_RC_Code"/>
      <sheetName val="4.1 Placement w.o.b"/>
      <sheetName val="by service"/>
      <sheetName val="Sales"/>
      <sheetName val="Lamp-14(Manajemen)"/>
      <sheetName val="bayar_04_fak"/>
      <sheetName val="Assum"/>
      <sheetName val="RANKING BROKER"/>
      <sheetName val="AR"/>
      <sheetName val="Ref"/>
      <sheetName val="Balance Sheet"/>
      <sheetName val="Cover-01"/>
      <sheetName val="FE-1770.P1"/>
      <sheetName val="analis"/>
      <sheetName val="PL (MONTHLY)"/>
      <sheetName val="Olah"/>
      <sheetName val="2002"/>
      <sheetName val="K-lead"/>
      <sheetName val="QTR DLS"/>
      <sheetName val="pl"/>
      <sheetName val="Conso"/>
      <sheetName val="Sliding Scale1"/>
      <sheetName val="Input Actual"/>
      <sheetName val="PS data"/>
      <sheetName val="PL baru"/>
      <sheetName val="PL-dtl baru"/>
      <sheetName val="TAGIHAN"/>
      <sheetName val="EL8_LK0"/>
      <sheetName val="bs-detail"/>
      <sheetName val="Note"/>
      <sheetName val="TAS Fleet Adj Ratio"/>
      <sheetName val="WBS 2005"/>
      <sheetName val="Menu"/>
      <sheetName val="Pov"/>
      <sheetName val="inventory"/>
      <sheetName val="AL"/>
      <sheetName val="VAT ou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Highlights"/>
      <sheetName val="Master Item"/>
      <sheetName val="General Info"/>
      <sheetName val="Slide 1"/>
      <sheetName val="Slide 2"/>
      <sheetName val="slide 3"/>
      <sheetName val="analisa L-K"/>
      <sheetName val="A1 Thru A11- LUMP SUM CONSTR"/>
      <sheetName val="DAFTAR NOMINATIF"/>
      <sheetName val="B25-95"/>
      <sheetName val="PEGAWAI"/>
      <sheetName val="Ex_Rate"/>
      <sheetName val="Casual Januari"/>
      <sheetName val="2006 _3_"/>
      <sheetName val="SE-C"/>
      <sheetName val="Budget"/>
      <sheetName val="FA Movement Dec'00-Nov'01"/>
      <sheetName val="Data early arrears 080806"/>
      <sheetName val="rl"/>
      <sheetName val="NN"/>
      <sheetName val="Ex-Rate"/>
      <sheetName val="table"/>
      <sheetName val="SALESJAN'03"/>
      <sheetName val="SALESMRT'03"/>
      <sheetName val="Planting"/>
      <sheetName val="K.4"/>
      <sheetName val="Account Coding - Revise"/>
      <sheetName val="P12.4"/>
      <sheetName val="A"/>
      <sheetName val="MAIN"/>
      <sheetName val="SOW-MSA Summary"/>
      <sheetName val="Individual Gross Profit J - Aug"/>
      <sheetName val="BL"/>
      <sheetName val="CODE"/>
      <sheetName val="MASTER STOK"/>
      <sheetName val="Garis Lurus"/>
      <sheetName val="Starting wells"/>
      <sheetName val="On-going drilling"/>
      <sheetName val="RMS - STR"/>
      <sheetName val="PP&amp;E"/>
      <sheetName val="Pelanggan"/>
      <sheetName val="SAA"/>
      <sheetName val="PRC-TV (0)"/>
      <sheetName val="Macro5"/>
      <sheetName val="WBS1"/>
      <sheetName val="IC_(2)1"/>
      <sheetName val="File_references"/>
      <sheetName val="(ABS)_AGST-SEPT'07"/>
      <sheetName val="Tabel_PTKP"/>
      <sheetName val="Rekap_Budget"/>
      <sheetName val="star_basic"/>
      <sheetName val="star_riders"/>
      <sheetName val="sure_basic"/>
      <sheetName val="sure_riders"/>
      <sheetName val="TB_BS_client_2005"/>
      <sheetName val="Amt_rvd_HITACHI"/>
      <sheetName val="Plc_Staff_Recharges"/>
      <sheetName val="Salesdata01-10_2004"/>
      <sheetName val="PL_(MONTHLY)"/>
      <sheetName val="K_2_1"/>
      <sheetName val="K_2_2_1"/>
      <sheetName val="e'__FA_Audit_Porpose"/>
      <sheetName val="K_1_2_1"/>
      <sheetName val="Sliding_Scale1"/>
      <sheetName val="PS_data"/>
      <sheetName val="Casual_Januari"/>
      <sheetName val="IC_(2)2"/>
      <sheetName val="BS_(2)1"/>
      <sheetName val="SE_(2)1"/>
      <sheetName val="CF_(2)1"/>
      <sheetName val="FA_(2)1"/>
      <sheetName val="TrialBlc_(2)1"/>
      <sheetName val="Jounal_Entry_(2)1"/>
      <sheetName val="Adjustment_(2)1"/>
      <sheetName val="Tab_CF_(2)1"/>
      <sheetName val="Exp_(2)1"/>
      <sheetName val="Sal_Gross_(2)1"/>
      <sheetName val="Sal_Paid_(2)1"/>
      <sheetName val="Sal_Diff_Expl_(2)1"/>
      <sheetName val="Sal_Diff_Summ_(2)1"/>
      <sheetName val="Sal_Diff_(2)1"/>
      <sheetName val="PPhPs21_(2)1"/>
      <sheetName val="SSP_(2)1"/>
      <sheetName val="Sal_gros_(2)1"/>
      <sheetName val="Tax_Rate1"/>
      <sheetName val="FA_MKM1"/>
      <sheetName val="Penyusutan_Kendaraan1"/>
      <sheetName val="랙_기능별_물자1"/>
      <sheetName val="FA_Movement1"/>
      <sheetName val="DATA_WP1"/>
      <sheetName val="Def_Rev_Amortisatn_Wk1-10_Apr01"/>
      <sheetName val="Danamon_LK1"/>
      <sheetName val="FA_Movement_20011"/>
      <sheetName val="File_references1"/>
      <sheetName val="(ABS)_AGST-SEPT'071"/>
      <sheetName val="Tabel_PTKP1"/>
      <sheetName val="Rekap_Budget1"/>
      <sheetName val="star_basic1"/>
      <sheetName val="star_riders1"/>
      <sheetName val="sure_basic1"/>
      <sheetName val="sure_riders1"/>
      <sheetName val="TB_BS_client_20051"/>
      <sheetName val="Amt_rvd_HITACHI1"/>
      <sheetName val="Plc_Staff_Recharges1"/>
      <sheetName val="Salesdata01-10_20041"/>
      <sheetName val="PL_(MONTHLY)1"/>
      <sheetName val="K_2_11"/>
      <sheetName val="K_2_2_11"/>
      <sheetName val="e'__FA_Audit_Porpose1"/>
      <sheetName val="K_1_2_11"/>
      <sheetName val="Sliding_Scale11"/>
      <sheetName val="PS_data1"/>
      <sheetName val="Casual_Januari1"/>
      <sheetName val="RMCONS"/>
      <sheetName val="CGS"/>
      <sheetName val="Balance Sheet  "/>
      <sheetName val="EBITRECS"/>
      <sheetName val="5X3"/>
      <sheetName val="CP"/>
      <sheetName val="FA99B"/>
      <sheetName val="data_val"/>
      <sheetName val="Gra_Ord_In_2000"/>
      <sheetName val="leave"/>
      <sheetName val="Indexing"/>
      <sheetName val="dft bns"/>
      <sheetName val="1.Areal Statemen"/>
      <sheetName val="PL07 DETAIL"/>
      <sheetName val="data"/>
      <sheetName val="feb"/>
      <sheetName val="Jan"/>
      <sheetName val="Mar"/>
      <sheetName val="GRADE"/>
      <sheetName val="DI-ESTI"/>
      <sheetName val="h-013211-2"/>
      <sheetName val="TRIWULAN 3"/>
      <sheetName val="OTHER INCOME &amp; BY PERDIVISI"/>
      <sheetName val="Difference Cons"/>
      <sheetName val="Reference"/>
      <sheetName val="A1A.300.SSD"/>
      <sheetName val="412src2"/>
      <sheetName val="AP"/>
      <sheetName val="Loan_Tanker"/>
      <sheetName val="Rates"/>
      <sheetName val="Detail_FA"/>
      <sheetName val="Asumsi"/>
      <sheetName val="co_data"/>
      <sheetName val="Interdata"/>
      <sheetName val="Price"/>
      <sheetName val="Questions"/>
      <sheetName val="Spk-Sp&amp;Ga"/>
      <sheetName val="Ex Rate"/>
      <sheetName val="DELETE"/>
      <sheetName val="Parameter"/>
      <sheetName val="Rugi-Laba"/>
      <sheetName val="sixQ_4"/>
      <sheetName val="CTIPricing"/>
      <sheetName val="1195 B1"/>
      <sheetName val="Real"/>
      <sheetName val="SPI"/>
      <sheetName val="LOOKUP"/>
      <sheetName val="ocean voyage"/>
      <sheetName val="dasar G13"/>
      <sheetName val="customer"/>
      <sheetName val="Nama_Prod_05"/>
      <sheetName val="Master Shift '10"/>
      <sheetName val="FA Fiscal"/>
      <sheetName val="Seri_bahan"/>
      <sheetName val="Sensitivitas"/>
      <sheetName val="04040 DSAW"/>
      <sheetName val="Staff List"/>
      <sheetName val="Basic Data2"/>
      <sheetName val="FA Fin"/>
      <sheetName val="vendor idr"/>
      <sheetName val="BSLA"/>
      <sheetName val="sched 13"/>
      <sheetName val="KKP 01 Audit"/>
      <sheetName val="SJ PD"/>
      <sheetName val="DbKtr"/>
      <sheetName val="WORKING"/>
      <sheetName val="Reg2015"/>
      <sheetName val="tb"/>
      <sheetName val="SCHL20"/>
      <sheetName val="fin pro centers"/>
      <sheetName val="SUMMARY"/>
      <sheetName val="ZK70A96E"/>
      <sheetName val="RumusTB 1 bln"/>
      <sheetName val="wp"/>
      <sheetName val="SPT"/>
      <sheetName val="Stake_98"/>
      <sheetName val="Jan_08"/>
      <sheetName val="WPL(01)"/>
      <sheetName val="A12A.300.SSD"/>
      <sheetName val="DAF-2"/>
      <sheetName val="Marshal"/>
      <sheetName val="UPDATE"/>
      <sheetName val="std.wt."/>
      <sheetName val="Inputs"/>
      <sheetName val="kriteria"/>
      <sheetName val="est proy"/>
      <sheetName val="SAP + LS"/>
      <sheetName val="INV-KTR"/>
      <sheetName val="prod"/>
      <sheetName val="Marshal_-11"/>
      <sheetName val="FIXED_ASSET"/>
      <sheetName val="FA_movn't"/>
      <sheetName val="Notes_to_BS"/>
      <sheetName val="A_4_3"/>
      <sheetName val="A_4_2"/>
      <sheetName val="KAS_$"/>
      <sheetName val="Cash_Flow"/>
      <sheetName val="C_Section"/>
      <sheetName val="FX_RATES_FRM_T-REX"/>
      <sheetName val="Segment__Unit"/>
      <sheetName val="Premi_Iuran"/>
      <sheetName val="WBS_2005"/>
      <sheetName val="Balance_Sheet"/>
      <sheetName val="4_1_Placement_w_o_b"/>
      <sheetName val="PL_baru"/>
      <sheetName val="PL-dtl_baru"/>
      <sheetName val="MASTER_STOK"/>
      <sheetName val="Account_Coding_-_Revise"/>
      <sheetName val="by_service"/>
      <sheetName val="RANKING_BROKER"/>
      <sheetName val="QTR_DLS"/>
      <sheetName val="Input_Actual"/>
      <sheetName val="TAS_Fleet_Adj_Ratio"/>
      <sheetName val="Div2"/>
      <sheetName val="BS_(2)2"/>
      <sheetName val="SE_(2)2"/>
      <sheetName val="CF_(2)2"/>
      <sheetName val="FA_(2)2"/>
      <sheetName val="TrialBlc_(2)2"/>
      <sheetName val="Jounal_Entry_(2)2"/>
      <sheetName val="Adjustment_(2)2"/>
      <sheetName val="Tab_CF_(2)2"/>
      <sheetName val="Exp_(2)2"/>
      <sheetName val="Sal_Gross_(2)2"/>
      <sheetName val="Sal_Paid_(2)2"/>
      <sheetName val="Sal_Diff_Expl_(2)2"/>
      <sheetName val="Sal_Diff_Summ_(2)2"/>
      <sheetName val="Sal_Diff_(2)2"/>
      <sheetName val="PPhPs21_(2)2"/>
      <sheetName val="SSP_(2)2"/>
      <sheetName val="Sal_gros_(2)2"/>
      <sheetName val="Tax_Rate2"/>
      <sheetName val="FA_MKM2"/>
      <sheetName val="Penyusutan_Kendaraan2"/>
      <sheetName val="랙_기능별_물자2"/>
      <sheetName val="Def_Rev_Amortisatn_Wk1-10_Apr02"/>
      <sheetName val="FA_Movement2"/>
      <sheetName val="DATA_WP2"/>
      <sheetName val="Danamon_LK2"/>
      <sheetName val="FA_Movement_20012"/>
      <sheetName val="Marshal_-12"/>
      <sheetName val="FIXED_ASSET1"/>
      <sheetName val="FA_movn't1"/>
      <sheetName val="Notes_to_BS1"/>
      <sheetName val="A_4_31"/>
      <sheetName val="A_4_21"/>
      <sheetName val="KAS_$1"/>
      <sheetName val="Cash_Flow1"/>
      <sheetName val="C_Section1"/>
      <sheetName val="FX_RATES_FRM_T-REX1"/>
      <sheetName val="Segment__Unit1"/>
      <sheetName val="Premi_Iuran1"/>
      <sheetName val="WBS_20051"/>
      <sheetName val="Balance_Sheet1"/>
      <sheetName val="4_1_Placement_w_o_b1"/>
      <sheetName val="PL_baru1"/>
      <sheetName val="PL-dtl_baru1"/>
      <sheetName val="MASTER_STOK1"/>
      <sheetName val="Account_Coding_-_Revise1"/>
      <sheetName val="by_service1"/>
      <sheetName val="RANKING_BROKER1"/>
      <sheetName val="QTR_DLS1"/>
      <sheetName val="Input_Actual1"/>
      <sheetName val="TAS_Fleet_Adj_Ratio1"/>
      <sheetName val="ANAL"/>
      <sheetName val="MAP"/>
      <sheetName val="SDM"/>
      <sheetName val="RKP"/>
      <sheetName val="61005"/>
      <sheetName val="61006"/>
      <sheetName val="61007"/>
      <sheetName val="61008"/>
      <sheetName val="P-2"/>
      <sheetName val="P-5"/>
      <sheetName val="P-6"/>
      <sheetName val="K"/>
      <sheetName val="Indirect"/>
      <sheetName val="unit_rate"/>
      <sheetName val="SUMBER"/>
      <sheetName val="HS"/>
      <sheetName val="Sumber Daya"/>
      <sheetName val="pivot"/>
      <sheetName val="Harga Dasar"/>
      <sheetName val="TOWN"/>
      <sheetName val="An H.Sat Pek.Ut"/>
      <sheetName val="Harga"/>
      <sheetName val="RAB"/>
      <sheetName val="ANTEK"/>
      <sheetName val="ANAL_WK"/>
      <sheetName val="AHS-8FO"/>
      <sheetName val="AHS-8UP"/>
      <sheetName val="PRODUKSI"/>
      <sheetName val="DATA2009"/>
      <sheetName val="G_SUMMARY"/>
      <sheetName val="Alat tanah dan Struktur (10-05)"/>
      <sheetName val="Alat tanah dan Struktur (03-09)"/>
      <sheetName val="D HARGA"/>
      <sheetName val="41,9&amp;36,3"/>
      <sheetName val="KEB-MAT"/>
      <sheetName val="telp"/>
      <sheetName val="COVER"/>
      <sheetName val="8.2工内"/>
      <sheetName val="INPUT"/>
      <sheetName val="resume rkap"/>
      <sheetName val="resume"/>
      <sheetName val="ANALISA"/>
      <sheetName val="input data umum"/>
      <sheetName val="pt-perso"/>
      <sheetName val="HS-DASAR"/>
      <sheetName val="terbilang"/>
      <sheetName val="APRIL'02"/>
      <sheetName val="Break Down"/>
      <sheetName val="RANGKUM"/>
      <sheetName val="upah"/>
      <sheetName val="ANALISA TENDER"/>
      <sheetName val="09-94"/>
      <sheetName val="LB-BM"/>
      <sheetName val="sttatus"/>
      <sheetName val="Unit Rate"/>
      <sheetName val="Kinerja Proyek"/>
      <sheetName val="Ranking-LK"/>
      <sheetName val="target raker2"/>
      <sheetName val="harga sat"/>
      <sheetName val="DETAIL"/>
      <sheetName val="bahan "/>
      <sheetName val="PENERIMAAN-60 unit"/>
      <sheetName val="WIPF0506"/>
      <sheetName val="IS-COBA"/>
      <sheetName val="KP23"/>
      <sheetName val="TB 300911"/>
      <sheetName val="HARVEST02"/>
      <sheetName val="SaldoCorona"/>
      <sheetName val="TERM"/>
      <sheetName val="VAT_out"/>
      <sheetName val="K_4"/>
      <sheetName val="SOW-MSA_Summary"/>
      <sheetName val="Data_early_arrears_080806"/>
      <sheetName val="DAFTAR_NOMINATIF"/>
      <sheetName val="P12_4"/>
      <sheetName val="analisa_L-K"/>
      <sheetName val="A1_Thru_A11-_LUMP_SUM_CONSTR"/>
      <sheetName val="Starting_wells"/>
      <sheetName val="On-going_drilling"/>
      <sheetName val="Individual_Gross_Profit_J_-_Aug"/>
      <sheetName val="dft_bns"/>
      <sheetName val="1_Areal_Statemen"/>
      <sheetName val="FA_Movement_Dec'00-Nov'01"/>
      <sheetName val="General_Info"/>
      <sheetName val="Master_Item"/>
      <sheetName val="Slide_1"/>
      <sheetName val="Slide_2"/>
      <sheetName val="slide_3"/>
      <sheetName val="FE-1770_P1"/>
      <sheetName val="RumusTB_1_bln"/>
      <sheetName val="tabel nilai"/>
      <sheetName val="cov"/>
      <sheetName val="KKP A.2.1"/>
      <sheetName val="Alokasi Rutin"/>
      <sheetName val="C2"/>
      <sheetName val="stan(2)"/>
      <sheetName val="IS_COBA"/>
      <sheetName val="YN_Psewa"/>
      <sheetName val="AGING"/>
      <sheetName val="H-BHN"/>
      <sheetName val="IC_(2)3"/>
      <sheetName val="star_basic2"/>
      <sheetName val="star_riders2"/>
      <sheetName val="sure_basic2"/>
      <sheetName val="sure_riders2"/>
      <sheetName val="Plc_Staff_Recharges2"/>
      <sheetName val="File_references2"/>
      <sheetName val="Tabel_PTKP2"/>
      <sheetName val="Rekap_Budget2"/>
      <sheetName val="Salesdata01-10_20042"/>
      <sheetName val="(ABS)_AGST-SEPT'072"/>
      <sheetName val="K_2_2_12"/>
      <sheetName val="e'__FA_Audit_Porpose2"/>
      <sheetName val="K_1_2_12"/>
      <sheetName val="TB_BS_client_20052"/>
      <sheetName val="K_2_12"/>
      <sheetName val="Amt_rvd_HITACHI2"/>
      <sheetName val="PL_(MONTHLY)2"/>
      <sheetName val="Sliding_Scale12"/>
      <sheetName val="PS_data2"/>
      <sheetName val="Casual_Januari2"/>
      <sheetName val="Garis_Lurus"/>
      <sheetName val="RMS_-_STR"/>
      <sheetName val="2006__3_"/>
      <sheetName val="PRC-TV_(0)"/>
      <sheetName val="Balance_Sheet__"/>
      <sheetName val="IC_(2)4"/>
      <sheetName val="BS_(2)3"/>
      <sheetName val="SE_(2)3"/>
      <sheetName val="CF_(2)3"/>
      <sheetName val="FA_(2)3"/>
      <sheetName val="TrialBlc_(2)3"/>
      <sheetName val="Jounal_Entry_(2)3"/>
      <sheetName val="Adjustment_(2)3"/>
      <sheetName val="Tab_CF_(2)3"/>
      <sheetName val="Exp_(2)3"/>
      <sheetName val="Sal_Gross_(2)3"/>
      <sheetName val="Sal_Paid_(2)3"/>
      <sheetName val="Sal_Diff_Expl_(2)3"/>
      <sheetName val="Sal_Diff_Summ_(2)3"/>
      <sheetName val="Sal_Diff_(2)3"/>
      <sheetName val="PPhPs21_(2)3"/>
      <sheetName val="SSP_(2)3"/>
      <sheetName val="Sal_gros_(2)3"/>
      <sheetName val="FA_Movement3"/>
      <sheetName val="star_basic3"/>
      <sheetName val="star_riders3"/>
      <sheetName val="sure_basic3"/>
      <sheetName val="sure_riders3"/>
      <sheetName val="Tax_Rate3"/>
      <sheetName val="FA_MKM3"/>
      <sheetName val="Penyusutan_Kendaraan3"/>
      <sheetName val="랙_기능별_물자3"/>
      <sheetName val="Def_Rev_Amortisatn_Wk1-10_Apr03"/>
      <sheetName val="DATA_WP3"/>
      <sheetName val="Danamon_LK3"/>
      <sheetName val="FA_Movement_20013"/>
      <sheetName val="Plc_Staff_Recharges3"/>
      <sheetName val="File_references3"/>
      <sheetName val="Tabel_PTKP3"/>
      <sheetName val="Rekap_Budget3"/>
      <sheetName val="Salesdata01-10_20043"/>
      <sheetName val="(ABS)_AGST-SEPT'073"/>
      <sheetName val="K_2_2_13"/>
      <sheetName val="e'__FA_Audit_Porpose3"/>
      <sheetName val="K_1_2_13"/>
      <sheetName val="TB_BS_client_20053"/>
      <sheetName val="K_2_13"/>
      <sheetName val="Amt_rvd_HITACHI3"/>
      <sheetName val="PL_(MONTHLY)3"/>
      <sheetName val="Sliding_Scale13"/>
      <sheetName val="A1_Thru_A11-_LUMP_SUM_CONSTR1"/>
      <sheetName val="PS_data3"/>
      <sheetName val="Casual_Januari3"/>
      <sheetName val="analisa_L-K1"/>
      <sheetName val="VAT_out1"/>
      <sheetName val="K_41"/>
      <sheetName val="Data_early_arrears_0808061"/>
      <sheetName val="SOW-MSA_Summary1"/>
      <sheetName val="DAFTAR_NOMINATIF1"/>
      <sheetName val="General_Info1"/>
      <sheetName val="Starting_wells1"/>
      <sheetName val="On-going_drilling1"/>
      <sheetName val="BS final"/>
      <sheetName val="Pg.1 Marketing Info"/>
      <sheetName val="budgetsched1-17"/>
      <sheetName val="Mei 2007"/>
      <sheetName val="data (2)"/>
      <sheetName val="TB -2"/>
      <sheetName val="Tables"/>
      <sheetName val="Shares Outstanding"/>
      <sheetName val="DCF_10"/>
      <sheetName val="Controls"/>
      <sheetName val="Table Array"/>
      <sheetName val="SALESAGT'03"/>
      <sheetName val="SALESAPR'03"/>
      <sheetName val="SALESDES'03"/>
      <sheetName val="SALESFEB'03"/>
      <sheetName val="SALESJULI'03"/>
      <sheetName val="SALESJUNI'03"/>
      <sheetName val="SALESMEI'03"/>
      <sheetName val="SALESNOP'03"/>
      <sheetName val="SALESOKT'03"/>
      <sheetName val="SALESSEP'03"/>
      <sheetName val="schedule 11A"/>
      <sheetName val="Data Ben"/>
      <sheetName val="PNL Statement"/>
      <sheetName val="Individual_Gross_Profit_J_-_Au1"/>
      <sheetName val="dft_bns1"/>
      <sheetName val="1_Areal_Statemen1"/>
      <sheetName val="FE-1770_P11"/>
      <sheetName val="Master_Item1"/>
      <sheetName val="Slide_11"/>
      <sheetName val="Slide_21"/>
      <sheetName val="slide_31"/>
      <sheetName val="Garis_Lurus1"/>
      <sheetName val="FA_Movement_Dec'00-Nov'011"/>
      <sheetName val="RMS_-_STR1"/>
      <sheetName val="2006__3_1"/>
      <sheetName val="PRC-TV_(0)1"/>
      <sheetName val="Balance_Sheet__1"/>
      <sheetName val="IC_(2)5"/>
      <sheetName val="BS_(2)4"/>
      <sheetName val="SE_(2)4"/>
      <sheetName val="CF_(2)4"/>
      <sheetName val="FA_(2)4"/>
      <sheetName val="TrialBlc_(2)4"/>
      <sheetName val="Jounal_Entry_(2)4"/>
      <sheetName val="Adjustment_(2)4"/>
      <sheetName val="Tab_CF_(2)4"/>
      <sheetName val="Exp_(2)4"/>
      <sheetName val="Sal_Gross_(2)4"/>
      <sheetName val="Sal_Paid_(2)4"/>
      <sheetName val="Sal_Diff_Expl_(2)4"/>
      <sheetName val="Sal_Diff_Summ_(2)4"/>
      <sheetName val="Sal_Diff_(2)4"/>
      <sheetName val="PPhPs21_(2)4"/>
      <sheetName val="SSP_(2)4"/>
      <sheetName val="Sal_gros_(2)4"/>
      <sheetName val="FA_Movement4"/>
      <sheetName val="star_basic4"/>
      <sheetName val="star_riders4"/>
      <sheetName val="sure_basic4"/>
      <sheetName val="sure_riders4"/>
      <sheetName val="Tax_Rate4"/>
      <sheetName val="FA_MKM4"/>
      <sheetName val="Penyusutan_Kendaraan4"/>
      <sheetName val="랙_기능별_물자4"/>
      <sheetName val="Def_Rev_Amortisatn_Wk1-10_Apr05"/>
      <sheetName val="DATA_WP4"/>
      <sheetName val="Danamon_LK4"/>
      <sheetName val="FA_Movement_20014"/>
      <sheetName val="Marshal_-13"/>
      <sheetName val="Plc_Staff_Recharges4"/>
      <sheetName val="File_references4"/>
      <sheetName val="Tabel_PTKP4"/>
      <sheetName val="Rekap_Budget4"/>
      <sheetName val="Salesdata01-10_20044"/>
      <sheetName val="(ABS)_AGST-SEPT'074"/>
      <sheetName val="K_2_2_14"/>
      <sheetName val="e'__FA_Audit_Porpose4"/>
      <sheetName val="K_1_2_14"/>
      <sheetName val="TB_BS_client_20054"/>
      <sheetName val="K_2_14"/>
      <sheetName val="Amt_rvd_HITACHI4"/>
      <sheetName val="FIXED_ASSET2"/>
      <sheetName val="FA_movn't2"/>
      <sheetName val="Notes_to_BS2"/>
      <sheetName val="A_4_32"/>
      <sheetName val="A_4_22"/>
      <sheetName val="KAS_$2"/>
      <sheetName val="Cash_Flow2"/>
      <sheetName val="C_Section2"/>
      <sheetName val="FX_RATES_FRM_T-REX2"/>
      <sheetName val="WBS_20052"/>
      <sheetName val="Segment__Unit2"/>
      <sheetName val="Premi_Iuran2"/>
      <sheetName val="PL_(MONTHLY)4"/>
      <sheetName val="Sliding_Scale14"/>
      <sheetName val="A1_Thru_A11-_LUMP_SUM_CONSTR2"/>
      <sheetName val="PS_data4"/>
      <sheetName val="Casual_Januari4"/>
      <sheetName val="analisa_L-K2"/>
      <sheetName val="VAT_out2"/>
      <sheetName val="Account_Coding_-_Revise2"/>
      <sheetName val="4_1_Placement_w_o_b2"/>
      <sheetName val="K_42"/>
      <sheetName val="Data_early_arrears_0808062"/>
      <sheetName val="SOW-MSA_Summary2"/>
      <sheetName val="DAFTAR_NOMINATIF2"/>
      <sheetName val="PL_baru2"/>
      <sheetName val="PL-dtl_baru2"/>
      <sheetName val="by_service2"/>
      <sheetName val="RANKING_BROKER2"/>
      <sheetName val="Balance_Sheet2"/>
      <sheetName val="QTR_DLS2"/>
      <sheetName val="Input_Actual2"/>
      <sheetName val="General_Info2"/>
      <sheetName val="Starting_wells2"/>
      <sheetName val="On-going_drilling2"/>
      <sheetName val="Individual_Gross_Profit_J_-_Au2"/>
      <sheetName val="dft_bns2"/>
      <sheetName val="1_Areal_Statemen2"/>
      <sheetName val="MASTER_STOK2"/>
      <sheetName val="TAS_Fleet_Adj_Ratio2"/>
      <sheetName val="FE-1770_P12"/>
      <sheetName val="Master_Item2"/>
      <sheetName val="Slide_12"/>
      <sheetName val="Slide_22"/>
      <sheetName val="slide_32"/>
      <sheetName val="Garis_Lurus2"/>
      <sheetName val="FA_Movement_Dec'00-Nov'012"/>
      <sheetName val="RMS_-_STR2"/>
      <sheetName val="2006__3_2"/>
      <sheetName val="PRC-TV_(0)2"/>
      <sheetName val="Balance_Sheet__2"/>
      <sheetName val="IC_(2)6"/>
      <sheetName val="BS_(2)5"/>
      <sheetName val="SE_(2)5"/>
      <sheetName val="CF_(2)5"/>
      <sheetName val="FA_(2)5"/>
      <sheetName val="TrialBlc_(2)5"/>
      <sheetName val="Jounal_Entry_(2)5"/>
      <sheetName val="Adjustment_(2)5"/>
      <sheetName val="Tab_CF_(2)5"/>
      <sheetName val="Exp_(2)5"/>
      <sheetName val="Sal_Gross_(2)5"/>
      <sheetName val="Sal_Paid_(2)5"/>
      <sheetName val="Sal_Diff_Expl_(2)5"/>
      <sheetName val="Sal_Diff_Summ_(2)5"/>
      <sheetName val="Sal_Diff_(2)5"/>
      <sheetName val="PPhPs21_(2)5"/>
      <sheetName val="SSP_(2)5"/>
      <sheetName val="Sal_gros_(2)5"/>
      <sheetName val="FA_Movement5"/>
      <sheetName val="star_basic5"/>
      <sheetName val="star_riders5"/>
      <sheetName val="sure_basic5"/>
      <sheetName val="sure_riders5"/>
      <sheetName val="Tax_Rate5"/>
      <sheetName val="FA_MKM5"/>
      <sheetName val="Penyusutan_Kendaraan5"/>
      <sheetName val="랙_기능별_물자5"/>
      <sheetName val="Def_Rev_Amortisatn_Wk1-10_Apr06"/>
      <sheetName val="DATA_WP5"/>
      <sheetName val="Danamon_LK5"/>
      <sheetName val="FA_Movement_20015"/>
      <sheetName val="Marshal_-14"/>
      <sheetName val="Plc_Staff_Recharges5"/>
      <sheetName val="File_references5"/>
      <sheetName val="Tabel_PTKP5"/>
      <sheetName val="Rekap_Budget5"/>
      <sheetName val="Salesdata01-10_20045"/>
      <sheetName val="(ABS)_AGST-SEPT'075"/>
      <sheetName val="K_2_2_15"/>
      <sheetName val="e'__FA_Audit_Porpose5"/>
      <sheetName val="K_1_2_15"/>
      <sheetName val="TB_BS_client_20055"/>
      <sheetName val="K_2_15"/>
      <sheetName val="Amt_rvd_HITACHI5"/>
      <sheetName val="FIXED_ASSET3"/>
      <sheetName val="FA_movn't3"/>
      <sheetName val="Notes_to_BS3"/>
      <sheetName val="A_4_33"/>
      <sheetName val="A_4_23"/>
      <sheetName val="KAS_$3"/>
      <sheetName val="Cash_Flow3"/>
      <sheetName val="C_Section3"/>
      <sheetName val="FX_RATES_FRM_T-REX3"/>
      <sheetName val="WBS_20053"/>
      <sheetName val="Segment__Unit3"/>
      <sheetName val="Premi_Iuran3"/>
      <sheetName val="PL_(MONTHLY)5"/>
      <sheetName val="Sliding_Scale15"/>
      <sheetName val="A1_Thru_A11-_LUMP_SUM_CONSTR3"/>
      <sheetName val="PS_data5"/>
      <sheetName val="Casual_Januari5"/>
      <sheetName val="analisa_L-K3"/>
      <sheetName val="VAT_out3"/>
      <sheetName val="Account_Coding_-_Revise3"/>
      <sheetName val="4_1_Placement_w_o_b3"/>
      <sheetName val="K_43"/>
      <sheetName val="Data_early_arrears_0808063"/>
      <sheetName val="SOW-MSA_Summary3"/>
      <sheetName val="DAFTAR_NOMINATIF3"/>
      <sheetName val="PL_baru3"/>
      <sheetName val="PL-dtl_baru3"/>
      <sheetName val="by_service3"/>
      <sheetName val="RANKING_BROKER3"/>
      <sheetName val="Balance_Sheet3"/>
      <sheetName val="QTR_DLS3"/>
      <sheetName val="Input_Actual3"/>
      <sheetName val="General_Info3"/>
      <sheetName val="Starting_wells3"/>
      <sheetName val="On-going_drilling3"/>
      <sheetName val="Individual_Gross_Profit_J_-_Au3"/>
      <sheetName val="dft_bns3"/>
      <sheetName val="1_Areal_Statemen3"/>
      <sheetName val="MASTER_STOK3"/>
      <sheetName val="TAS_Fleet_Adj_Ratio3"/>
      <sheetName val="FE-1770_P13"/>
      <sheetName val="Master_Item3"/>
      <sheetName val="Slide_13"/>
      <sheetName val="Slide_23"/>
      <sheetName val="slide_33"/>
      <sheetName val="Garis_Lurus3"/>
      <sheetName val="FA_Movement_Dec'00-Nov'013"/>
      <sheetName val="RMS_-_STR3"/>
      <sheetName val="2006__3_3"/>
      <sheetName val="PRC-TV_(0)3"/>
      <sheetName val="Balance_Sheet__3"/>
      <sheetName val="IC_(2)8"/>
      <sheetName val="BS_(2)7"/>
      <sheetName val="SE_(2)7"/>
      <sheetName val="CF_(2)7"/>
      <sheetName val="FA_(2)7"/>
      <sheetName val="TrialBlc_(2)7"/>
      <sheetName val="Jounal_Entry_(2)7"/>
      <sheetName val="Adjustment_(2)7"/>
      <sheetName val="Tab_CF_(2)7"/>
      <sheetName val="Exp_(2)7"/>
      <sheetName val="Sal_Gross_(2)7"/>
      <sheetName val="Sal_Paid_(2)7"/>
      <sheetName val="Sal_Diff_Expl_(2)7"/>
      <sheetName val="Sal_Diff_Summ_(2)7"/>
      <sheetName val="Sal_Diff_(2)7"/>
      <sheetName val="PPhPs21_(2)7"/>
      <sheetName val="SSP_(2)7"/>
      <sheetName val="Sal_gros_(2)7"/>
      <sheetName val="FA_Movement7"/>
      <sheetName val="star_basic7"/>
      <sheetName val="star_riders7"/>
      <sheetName val="sure_basic7"/>
      <sheetName val="sure_riders7"/>
      <sheetName val="Tax_Rate7"/>
      <sheetName val="FA_MKM7"/>
      <sheetName val="Penyusutan_Kendaraan7"/>
      <sheetName val="랙_기능별_물자7"/>
      <sheetName val="Def_Rev_Amortisatn_Wk1-10_Apr08"/>
      <sheetName val="DATA_WP7"/>
      <sheetName val="Danamon_LK7"/>
      <sheetName val="FA_Movement_20017"/>
      <sheetName val="Marshal_-16"/>
      <sheetName val="Plc_Staff_Recharges7"/>
      <sheetName val="File_references7"/>
      <sheetName val="Tabel_PTKP7"/>
      <sheetName val="Rekap_Budget7"/>
      <sheetName val="Salesdata01-10_20047"/>
      <sheetName val="(ABS)_AGST-SEPT'077"/>
      <sheetName val="K_2_2_17"/>
      <sheetName val="e'__FA_Audit_Porpose7"/>
      <sheetName val="K_1_2_17"/>
      <sheetName val="TB_BS_client_20057"/>
      <sheetName val="K_2_17"/>
      <sheetName val="Amt_rvd_HITACHI7"/>
      <sheetName val="FIXED_ASSET5"/>
      <sheetName val="FA_movn't5"/>
      <sheetName val="Notes_to_BS5"/>
      <sheetName val="A_4_35"/>
      <sheetName val="A_4_25"/>
      <sheetName val="KAS_$5"/>
      <sheetName val="Cash_Flow5"/>
      <sheetName val="C_Section5"/>
      <sheetName val="FX_RATES_FRM_T-REX5"/>
      <sheetName val="WBS_20055"/>
      <sheetName val="Segment__Unit5"/>
      <sheetName val="Premi_Iuran5"/>
      <sheetName val="PL_(MONTHLY)7"/>
      <sheetName val="Sliding_Scale17"/>
      <sheetName val="A1_Thru_A11-_LUMP_SUM_CONSTR5"/>
      <sheetName val="PS_data7"/>
      <sheetName val="Casual_Januari7"/>
      <sheetName val="analisa_L-K5"/>
      <sheetName val="VAT_out5"/>
      <sheetName val="Account_Coding_-_Revise5"/>
      <sheetName val="4_1_Placement_w_o_b5"/>
      <sheetName val="K_45"/>
      <sheetName val="Data_early_arrears_0808065"/>
      <sheetName val="SOW-MSA_Summary5"/>
      <sheetName val="DAFTAR_NOMINATIF5"/>
      <sheetName val="PL_baru5"/>
      <sheetName val="PL-dtl_baru5"/>
      <sheetName val="by_service5"/>
      <sheetName val="RANKING_BROKER5"/>
      <sheetName val="Balance_Sheet5"/>
      <sheetName val="QTR_DLS5"/>
      <sheetName val="Input_Actual5"/>
      <sheetName val="General_Info5"/>
      <sheetName val="Starting_wells5"/>
      <sheetName val="On-going_drilling5"/>
      <sheetName val="Individual_Gross_Profit_J_-_Au5"/>
      <sheetName val="dft_bns5"/>
      <sheetName val="1_Areal_Statemen5"/>
      <sheetName val="MASTER_STOK5"/>
      <sheetName val="TAS_Fleet_Adj_Ratio5"/>
      <sheetName val="FE-1770_P15"/>
      <sheetName val="Master_Item5"/>
      <sheetName val="Slide_15"/>
      <sheetName val="Slide_25"/>
      <sheetName val="slide_35"/>
      <sheetName val="Garis_Lurus5"/>
      <sheetName val="FA_Movement_Dec'00-Nov'015"/>
      <sheetName val="RMS_-_STR5"/>
      <sheetName val="2006__3_5"/>
      <sheetName val="PRC-TV_(0)5"/>
      <sheetName val="Balance_Sheet__5"/>
      <sheetName val="IC_(2)7"/>
      <sheetName val="BS_(2)6"/>
      <sheetName val="SE_(2)6"/>
      <sheetName val="CF_(2)6"/>
      <sheetName val="FA_(2)6"/>
      <sheetName val="TrialBlc_(2)6"/>
      <sheetName val="Jounal_Entry_(2)6"/>
      <sheetName val="Adjustment_(2)6"/>
      <sheetName val="Tab_CF_(2)6"/>
      <sheetName val="Exp_(2)6"/>
      <sheetName val="Sal_Gross_(2)6"/>
      <sheetName val="Sal_Paid_(2)6"/>
      <sheetName val="Sal_Diff_Expl_(2)6"/>
      <sheetName val="Sal_Diff_Summ_(2)6"/>
      <sheetName val="Sal_Diff_(2)6"/>
      <sheetName val="PPhPs21_(2)6"/>
      <sheetName val="SSP_(2)6"/>
      <sheetName val="Sal_gros_(2)6"/>
      <sheetName val="FA_Movement6"/>
      <sheetName val="star_basic6"/>
      <sheetName val="star_riders6"/>
      <sheetName val="sure_basic6"/>
      <sheetName val="sure_riders6"/>
      <sheetName val="Tax_Rate6"/>
      <sheetName val="FA_MKM6"/>
      <sheetName val="Penyusutan_Kendaraan6"/>
      <sheetName val="랙_기능별_물자6"/>
      <sheetName val="Def_Rev_Amortisatn_Wk1-10_Apr07"/>
      <sheetName val="DATA_WP6"/>
      <sheetName val="Danamon_LK6"/>
      <sheetName val="FA_Movement_20016"/>
      <sheetName val="Marshal_-15"/>
      <sheetName val="Plc_Staff_Recharges6"/>
      <sheetName val="File_references6"/>
      <sheetName val="Tabel_PTKP6"/>
      <sheetName val="Rekap_Budget6"/>
      <sheetName val="Salesdata01-10_20046"/>
      <sheetName val="(ABS)_AGST-SEPT'076"/>
      <sheetName val="K_2_2_16"/>
      <sheetName val="e'__FA_Audit_Porpose6"/>
      <sheetName val="K_1_2_16"/>
      <sheetName val="TB_BS_client_20056"/>
      <sheetName val="K_2_16"/>
      <sheetName val="Amt_rvd_HITACHI6"/>
      <sheetName val="FIXED_ASSET4"/>
      <sheetName val="FA_movn't4"/>
      <sheetName val="Notes_to_BS4"/>
      <sheetName val="A_4_34"/>
      <sheetName val="A_4_24"/>
      <sheetName val="KAS_$4"/>
      <sheetName val="Cash_Flow4"/>
      <sheetName val="C_Section4"/>
      <sheetName val="FX_RATES_FRM_T-REX4"/>
      <sheetName val="WBS_20054"/>
      <sheetName val="Segment__Unit4"/>
      <sheetName val="Premi_Iuran4"/>
      <sheetName val="PL_(MONTHLY)6"/>
      <sheetName val="Sliding_Scale16"/>
      <sheetName val="A1_Thru_A11-_LUMP_SUM_CONSTR4"/>
      <sheetName val="PS_data6"/>
      <sheetName val="Casual_Januari6"/>
      <sheetName val="analisa_L-K4"/>
      <sheetName val="VAT_out4"/>
      <sheetName val="Account_Coding_-_Revise4"/>
      <sheetName val="4_1_Placement_w_o_b4"/>
      <sheetName val="K_44"/>
      <sheetName val="Data_early_arrears_0808064"/>
      <sheetName val="SOW-MSA_Summary4"/>
      <sheetName val="DAFTAR_NOMINATIF4"/>
      <sheetName val="PL_baru4"/>
      <sheetName val="PL-dtl_baru4"/>
      <sheetName val="by_service4"/>
      <sheetName val="RANKING_BROKER4"/>
      <sheetName val="Balance_Sheet4"/>
      <sheetName val="QTR_DLS4"/>
      <sheetName val="Input_Actual4"/>
      <sheetName val="General_Info4"/>
      <sheetName val="Starting_wells4"/>
      <sheetName val="On-going_drilling4"/>
      <sheetName val="Individual_Gross_Profit_J_-_Au4"/>
      <sheetName val="dft_bns4"/>
      <sheetName val="1_Areal_Statemen4"/>
      <sheetName val="MASTER_STOK4"/>
      <sheetName val="TAS_Fleet_Adj_Ratio4"/>
      <sheetName val="FE-1770_P14"/>
      <sheetName val="Master_Item4"/>
      <sheetName val="Slide_14"/>
      <sheetName val="Slide_24"/>
      <sheetName val="slide_34"/>
      <sheetName val="Garis_Lurus4"/>
      <sheetName val="FA_Movement_Dec'00-Nov'014"/>
      <sheetName val="RMS_-_STR4"/>
      <sheetName val="2006__3_4"/>
      <sheetName val="PRC-TV_(0)4"/>
      <sheetName val="Balance_Sheet__4"/>
      <sheetName val="IC_(2)9"/>
      <sheetName val="BS_(2)8"/>
      <sheetName val="SE_(2)8"/>
      <sheetName val="CF_(2)8"/>
      <sheetName val="FA_(2)8"/>
      <sheetName val="TrialBlc_(2)8"/>
      <sheetName val="Jounal_Entry_(2)8"/>
      <sheetName val="Adjustment_(2)8"/>
      <sheetName val="Tab_CF_(2)8"/>
      <sheetName val="Exp_(2)8"/>
      <sheetName val="Sal_Gross_(2)8"/>
      <sheetName val="Sal_Paid_(2)8"/>
      <sheetName val="Sal_Diff_Expl_(2)8"/>
      <sheetName val="Sal_Diff_Summ_(2)8"/>
      <sheetName val="Sal_Diff_(2)8"/>
      <sheetName val="PPhPs21_(2)8"/>
      <sheetName val="SSP_(2)8"/>
      <sheetName val="Sal_gros_(2)8"/>
      <sheetName val="FA_Movement8"/>
      <sheetName val="star_basic8"/>
      <sheetName val="star_riders8"/>
      <sheetName val="sure_basic8"/>
      <sheetName val="sure_riders8"/>
      <sheetName val="Tax_Rate8"/>
      <sheetName val="FA_MKM8"/>
      <sheetName val="Penyusutan_Kendaraan8"/>
      <sheetName val="랙_기능별_물자8"/>
      <sheetName val="Def_Rev_Amortisatn_Wk1-10_Apr09"/>
      <sheetName val="DATA_WP8"/>
      <sheetName val="Danamon_LK8"/>
      <sheetName val="FA_Movement_20018"/>
      <sheetName val="Marshal_-17"/>
      <sheetName val="Plc_Staff_Recharges8"/>
      <sheetName val="File_references8"/>
      <sheetName val="Tabel_PTKP8"/>
      <sheetName val="Rekap_Budget8"/>
      <sheetName val="Salesdata01-10_20048"/>
      <sheetName val="(ABS)_AGST-SEPT'078"/>
      <sheetName val="K_2_2_18"/>
      <sheetName val="e'__FA_Audit_Porpose8"/>
      <sheetName val="K_1_2_18"/>
      <sheetName val="TB_BS_client_20058"/>
      <sheetName val="K_2_18"/>
      <sheetName val="Amt_rvd_HITACHI8"/>
      <sheetName val="FIXED_ASSET6"/>
      <sheetName val="FA_movn't6"/>
      <sheetName val="Notes_to_BS6"/>
      <sheetName val="A_4_36"/>
      <sheetName val="A_4_26"/>
      <sheetName val="KAS_$6"/>
      <sheetName val="Cash_Flow6"/>
      <sheetName val="C_Section6"/>
      <sheetName val="FX_RATES_FRM_T-REX6"/>
      <sheetName val="WBS_20056"/>
      <sheetName val="Segment__Unit6"/>
      <sheetName val="Premi_Iuran6"/>
      <sheetName val="PL_(MONTHLY)8"/>
      <sheetName val="Sliding_Scale18"/>
      <sheetName val="A1_Thru_A11-_LUMP_SUM_CONSTR6"/>
      <sheetName val="PS_data8"/>
      <sheetName val="Casual_Januari8"/>
      <sheetName val="analisa_L-K6"/>
      <sheetName val="VAT_out6"/>
      <sheetName val="Account_Coding_-_Revise6"/>
      <sheetName val="4_1_Placement_w_o_b6"/>
      <sheetName val="K_46"/>
      <sheetName val="Data_early_arrears_0808066"/>
      <sheetName val="SOW-MSA_Summary6"/>
      <sheetName val="DAFTAR_NOMINATIF6"/>
      <sheetName val="PL_baru6"/>
      <sheetName val="PL-dtl_baru6"/>
      <sheetName val="by_service6"/>
      <sheetName val="RANKING_BROKER6"/>
      <sheetName val="Balance_Sheet6"/>
      <sheetName val="QTR_DLS6"/>
      <sheetName val="Input_Actual6"/>
      <sheetName val="General_Info6"/>
      <sheetName val="Starting_wells6"/>
      <sheetName val="On-going_drilling6"/>
      <sheetName val="Individual_Gross_Profit_J_-_Au6"/>
      <sheetName val="dft_bns6"/>
      <sheetName val="1_Areal_Statemen6"/>
      <sheetName val="MASTER_STOK6"/>
      <sheetName val="TAS_Fleet_Adj_Ratio6"/>
      <sheetName val="FE-1770_P16"/>
      <sheetName val="Master_Item6"/>
      <sheetName val="Slide_16"/>
      <sheetName val="Slide_26"/>
      <sheetName val="slide_36"/>
      <sheetName val="Garis_Lurus6"/>
      <sheetName val="FA_Movement_Dec'00-Nov'016"/>
      <sheetName val="RMS_-_STR6"/>
      <sheetName val="2006__3_6"/>
      <sheetName val="PRC-TV_(0)6"/>
      <sheetName val="Balance_Sheet__6"/>
      <sheetName val="IC_(2)10"/>
      <sheetName val="BS_(2)9"/>
      <sheetName val="SE_(2)9"/>
      <sheetName val="CF_(2)9"/>
      <sheetName val="FA_(2)9"/>
      <sheetName val="TrialBlc_(2)9"/>
      <sheetName val="Jounal_Entry_(2)9"/>
      <sheetName val="Adjustment_(2)9"/>
      <sheetName val="Tab_CF_(2)9"/>
      <sheetName val="Exp_(2)9"/>
      <sheetName val="Sal_Gross_(2)9"/>
      <sheetName val="Sal_Paid_(2)9"/>
      <sheetName val="Sal_Diff_Expl_(2)9"/>
      <sheetName val="Sal_Diff_Summ_(2)9"/>
      <sheetName val="Sal_Diff_(2)9"/>
      <sheetName val="PPhPs21_(2)9"/>
      <sheetName val="SSP_(2)9"/>
      <sheetName val="Sal_gros_(2)9"/>
      <sheetName val="FA_Movement9"/>
      <sheetName val="star_basic9"/>
      <sheetName val="star_riders9"/>
      <sheetName val="sure_basic9"/>
      <sheetName val="sure_riders9"/>
      <sheetName val="Tax_Rate9"/>
      <sheetName val="FA_MKM9"/>
      <sheetName val="Penyusutan_Kendaraan9"/>
      <sheetName val="랙_기능별_물자9"/>
      <sheetName val="Def_Rev_Amortisatn_Wk1-10_Apr10"/>
      <sheetName val="DATA_WP9"/>
      <sheetName val="Danamon_LK9"/>
      <sheetName val="FA_Movement_20019"/>
      <sheetName val="Marshal_-18"/>
      <sheetName val="Plc_Staff_Recharges9"/>
      <sheetName val="File_references9"/>
      <sheetName val="Tabel_PTKP9"/>
      <sheetName val="Rekap_Budget9"/>
      <sheetName val="Salesdata01-10_20049"/>
      <sheetName val="(ABS)_AGST-SEPT'079"/>
      <sheetName val="K_2_2_19"/>
      <sheetName val="e'__FA_Audit_Porpose9"/>
      <sheetName val="K_1_2_19"/>
      <sheetName val="TB_BS_client_20059"/>
      <sheetName val="K_2_19"/>
      <sheetName val="Amt_rvd_HITACHI9"/>
      <sheetName val="FIXED_ASSET7"/>
      <sheetName val="FA_movn't7"/>
      <sheetName val="Notes_to_BS7"/>
      <sheetName val="A_4_37"/>
      <sheetName val="A_4_27"/>
      <sheetName val="KAS_$7"/>
      <sheetName val="Cash_Flow7"/>
      <sheetName val="C_Section7"/>
      <sheetName val="FX_RATES_FRM_T-REX7"/>
      <sheetName val="WBS_20057"/>
      <sheetName val="Segment__Unit7"/>
      <sheetName val="Premi_Iuran7"/>
      <sheetName val="PL_(MONTHLY)9"/>
      <sheetName val="Sliding_Scale19"/>
      <sheetName val="A1_Thru_A11-_LUMP_SUM_CONSTR7"/>
      <sheetName val="PS_data9"/>
      <sheetName val="Casual_Januari9"/>
      <sheetName val="analisa_L-K7"/>
      <sheetName val="VAT_out7"/>
      <sheetName val="Account_Coding_-_Revise7"/>
      <sheetName val="4_1_Placement_w_o_b7"/>
      <sheetName val="K_47"/>
      <sheetName val="Data_early_arrears_0808067"/>
      <sheetName val="SOW-MSA_Summary7"/>
      <sheetName val="DAFTAR_NOMINATIF7"/>
      <sheetName val="PL_baru7"/>
      <sheetName val="PL-dtl_baru7"/>
      <sheetName val="by_service7"/>
      <sheetName val="RANKING_BROKER7"/>
      <sheetName val="Balance_Sheet7"/>
      <sheetName val="QTR_DLS7"/>
      <sheetName val="Input_Actual7"/>
      <sheetName val="General_Info7"/>
      <sheetName val="Starting_wells7"/>
      <sheetName val="On-going_drilling7"/>
      <sheetName val="Individual_Gross_Profit_J_-_Au7"/>
      <sheetName val="dft_bns7"/>
      <sheetName val="1_Areal_Statemen7"/>
      <sheetName val="MASTER_STOK7"/>
      <sheetName val="TAS_Fleet_Adj_Ratio7"/>
      <sheetName val="FE-1770_P17"/>
      <sheetName val="Master_Item7"/>
      <sheetName val="Slide_17"/>
      <sheetName val="Slide_27"/>
      <sheetName val="slide_37"/>
      <sheetName val="Garis_Lurus7"/>
      <sheetName val="FA_Movement_Dec'00-Nov'017"/>
      <sheetName val="RMS_-_STR7"/>
      <sheetName val="2006__3_7"/>
      <sheetName val="PRC-TV_(0)7"/>
      <sheetName val="Balance_Sheet__7"/>
      <sheetName val="WS"/>
      <sheetName val="IC_(2)12"/>
      <sheetName val="BS_(2)11"/>
      <sheetName val="SE_(2)11"/>
      <sheetName val="CF_(2)11"/>
      <sheetName val="FA_(2)11"/>
      <sheetName val="TrialBlc_(2)11"/>
      <sheetName val="Jounal_Entry_(2)11"/>
      <sheetName val="Adjustment_(2)11"/>
      <sheetName val="Tab_CF_(2)11"/>
      <sheetName val="Exp_(2)11"/>
      <sheetName val="Sal_Gross_(2)11"/>
      <sheetName val="Sal_Paid_(2)11"/>
      <sheetName val="Sal_Diff_Expl_(2)11"/>
      <sheetName val="Sal_Diff_Summ_(2)11"/>
      <sheetName val="Sal_Diff_(2)11"/>
      <sheetName val="PPhPs21_(2)11"/>
      <sheetName val="SSP_(2)11"/>
      <sheetName val="Sal_gros_(2)11"/>
      <sheetName val="FA_Movement11"/>
      <sheetName val="star_basic11"/>
      <sheetName val="star_riders11"/>
      <sheetName val="sure_basic11"/>
      <sheetName val="sure_riders11"/>
      <sheetName val="Tax_Rate11"/>
      <sheetName val="FA_MKM11"/>
      <sheetName val="Penyusutan_Kendaraan11"/>
      <sheetName val="랙_기능별_물자11"/>
      <sheetName val="Def_Rev_Amortisatn_Wk1-10_Apr12"/>
      <sheetName val="DATA_WP11"/>
      <sheetName val="Danamon_LK11"/>
      <sheetName val="FA_Movement_200111"/>
      <sheetName val="Marshal_-110"/>
      <sheetName val="Plc_Staff_Recharges11"/>
      <sheetName val="File_references11"/>
      <sheetName val="Tabel_PTKP11"/>
      <sheetName val="Rekap_Budget11"/>
      <sheetName val="Salesdata01-10_200411"/>
      <sheetName val="(ABS)_AGST-SEPT'0711"/>
      <sheetName val="K_2_2_111"/>
      <sheetName val="e'__FA_Audit_Porpose11"/>
      <sheetName val="K_1_2_111"/>
      <sheetName val="TB_BS_client_200511"/>
      <sheetName val="K_2_111"/>
      <sheetName val="Amt_rvd_HITACHI11"/>
      <sheetName val="FIXED_ASSET9"/>
      <sheetName val="FA_movn't9"/>
      <sheetName val="Notes_to_BS9"/>
      <sheetName val="A_4_39"/>
      <sheetName val="A_4_29"/>
      <sheetName val="KAS_$9"/>
      <sheetName val="Cash_Flow9"/>
      <sheetName val="C_Section9"/>
      <sheetName val="FX_RATES_FRM_T-REX9"/>
      <sheetName val="WBS_20059"/>
      <sheetName val="Segment__Unit9"/>
      <sheetName val="Premi_Iuran9"/>
      <sheetName val="PL_(MONTHLY)11"/>
      <sheetName val="Sliding_Scale111"/>
      <sheetName val="A1_Thru_A11-_LUMP_SUM_CONSTR9"/>
      <sheetName val="PS_data11"/>
      <sheetName val="Casual_Januari11"/>
      <sheetName val="analisa_L-K9"/>
      <sheetName val="VAT_out9"/>
      <sheetName val="Account_Coding_-_Revise9"/>
      <sheetName val="4_1_Placement_w_o_b9"/>
      <sheetName val="K_49"/>
      <sheetName val="Data_early_arrears_0808069"/>
      <sheetName val="SOW-MSA_Summary9"/>
      <sheetName val="DAFTAR_NOMINATIF9"/>
      <sheetName val="PL_baru9"/>
      <sheetName val="PL-dtl_baru9"/>
      <sheetName val="by_service9"/>
      <sheetName val="RANKING_BROKER9"/>
      <sheetName val="Balance_Sheet9"/>
      <sheetName val="QTR_DLS9"/>
      <sheetName val="Input_Actual9"/>
      <sheetName val="General_Info9"/>
      <sheetName val="Starting_wells9"/>
      <sheetName val="On-going_drilling9"/>
      <sheetName val="Individual_Gross_Profit_J_-_Au9"/>
      <sheetName val="dft_bns9"/>
      <sheetName val="1_Areal_Statemen9"/>
      <sheetName val="MASTER_STOK9"/>
      <sheetName val="TAS_Fleet_Adj_Ratio9"/>
      <sheetName val="FE-1770_P19"/>
      <sheetName val="Master_Item9"/>
      <sheetName val="Slide_19"/>
      <sheetName val="Slide_29"/>
      <sheetName val="slide_39"/>
      <sheetName val="Garis_Lurus9"/>
      <sheetName val="FA_Movement_Dec'00-Nov'019"/>
      <sheetName val="RMS_-_STR9"/>
      <sheetName val="2006__3_9"/>
      <sheetName val="PRC-TV_(0)9"/>
      <sheetName val="Balance_Sheet__9"/>
      <sheetName val="IC_(2)11"/>
      <sheetName val="BS_(2)10"/>
      <sheetName val="SE_(2)10"/>
      <sheetName val="CF_(2)10"/>
      <sheetName val="FA_(2)10"/>
      <sheetName val="TrialBlc_(2)10"/>
      <sheetName val="Jounal_Entry_(2)10"/>
      <sheetName val="Adjustment_(2)10"/>
      <sheetName val="Tab_CF_(2)10"/>
      <sheetName val="Exp_(2)10"/>
      <sheetName val="Sal_Gross_(2)10"/>
      <sheetName val="Sal_Paid_(2)10"/>
      <sheetName val="Sal_Diff_Expl_(2)10"/>
      <sheetName val="Sal_Diff_Summ_(2)10"/>
      <sheetName val="Sal_Diff_(2)10"/>
      <sheetName val="PPhPs21_(2)10"/>
      <sheetName val="SSP_(2)10"/>
      <sheetName val="Sal_gros_(2)10"/>
      <sheetName val="FA_Movement10"/>
      <sheetName val="star_basic10"/>
      <sheetName val="star_riders10"/>
      <sheetName val="sure_basic10"/>
      <sheetName val="sure_riders10"/>
      <sheetName val="Tax_Rate10"/>
      <sheetName val="FA_MKM10"/>
      <sheetName val="Penyusutan_Kendaraan10"/>
      <sheetName val="랙_기능별_물자10"/>
      <sheetName val="Def_Rev_Amortisatn_Wk1-10_Apr11"/>
      <sheetName val="DATA_WP10"/>
      <sheetName val="Danamon_LK10"/>
      <sheetName val="FA_Movement_200110"/>
      <sheetName val="Marshal_-19"/>
      <sheetName val="Plc_Staff_Recharges10"/>
      <sheetName val="File_references10"/>
      <sheetName val="Tabel_PTKP10"/>
      <sheetName val="Rekap_Budget10"/>
      <sheetName val="Salesdata01-10_200410"/>
      <sheetName val="(ABS)_AGST-SEPT'0710"/>
      <sheetName val="K_2_2_110"/>
      <sheetName val="e'__FA_Audit_Porpose10"/>
      <sheetName val="K_1_2_110"/>
      <sheetName val="TB_BS_client_200510"/>
      <sheetName val="K_2_110"/>
      <sheetName val="Amt_rvd_HITACHI10"/>
      <sheetName val="FIXED_ASSET8"/>
      <sheetName val="FA_movn't8"/>
      <sheetName val="Notes_to_BS8"/>
      <sheetName val="A_4_38"/>
      <sheetName val="A_4_28"/>
      <sheetName val="KAS_$8"/>
      <sheetName val="Cash_Flow8"/>
      <sheetName val="C_Section8"/>
      <sheetName val="FX_RATES_FRM_T-REX8"/>
      <sheetName val="WBS_20058"/>
      <sheetName val="Segment__Unit8"/>
      <sheetName val="Premi_Iuran8"/>
      <sheetName val="PL_(MONTHLY)10"/>
      <sheetName val="Sliding_Scale110"/>
      <sheetName val="A1_Thru_A11-_LUMP_SUM_CONSTR8"/>
      <sheetName val="PS_data10"/>
      <sheetName val="Casual_Januari10"/>
      <sheetName val="analisa_L-K8"/>
      <sheetName val="VAT_out8"/>
      <sheetName val="Account_Coding_-_Revise8"/>
      <sheetName val="4_1_Placement_w_o_b8"/>
      <sheetName val="K_48"/>
      <sheetName val="Data_early_arrears_0808068"/>
      <sheetName val="SOW-MSA_Summary8"/>
      <sheetName val="DAFTAR_NOMINATIF8"/>
      <sheetName val="PL_baru8"/>
      <sheetName val="PL-dtl_baru8"/>
      <sheetName val="by_service8"/>
      <sheetName val="RANKING_BROKER8"/>
      <sheetName val="Balance_Sheet8"/>
      <sheetName val="QTR_DLS8"/>
      <sheetName val="Input_Actual8"/>
      <sheetName val="General_Info8"/>
      <sheetName val="Starting_wells8"/>
      <sheetName val="On-going_drilling8"/>
      <sheetName val="Individual_Gross_Profit_J_-_Au8"/>
      <sheetName val="dft_bns8"/>
      <sheetName val="1_Areal_Statemen8"/>
      <sheetName val="MASTER_STOK8"/>
      <sheetName val="TAS_Fleet_Adj_Ratio8"/>
      <sheetName val="FE-1770_P18"/>
      <sheetName val="Master_Item8"/>
      <sheetName val="Slide_18"/>
      <sheetName val="Slide_28"/>
      <sheetName val="slide_38"/>
      <sheetName val="Garis_Lurus8"/>
      <sheetName val="FA_Movement_Dec'00-Nov'018"/>
      <sheetName val="RMS_-_STR8"/>
      <sheetName val="2006__3_8"/>
      <sheetName val="PRC-TV_(0)8"/>
      <sheetName val="Balance_Sheet__8"/>
      <sheetName val="IC_(2)14"/>
      <sheetName val="BS_(2)13"/>
      <sheetName val="SE_(2)13"/>
      <sheetName val="CF_(2)13"/>
      <sheetName val="FA_(2)13"/>
      <sheetName val="TrialBlc_(2)13"/>
      <sheetName val="Jounal_Entry_(2)13"/>
      <sheetName val="Adjustment_(2)13"/>
      <sheetName val="Tab_CF_(2)13"/>
      <sheetName val="Exp_(2)13"/>
      <sheetName val="Sal_Gross_(2)13"/>
      <sheetName val="Sal_Paid_(2)13"/>
      <sheetName val="Sal_Diff_Expl_(2)13"/>
      <sheetName val="Sal_Diff_Summ_(2)13"/>
      <sheetName val="Sal_Diff_(2)13"/>
      <sheetName val="PPhPs21_(2)13"/>
      <sheetName val="SSP_(2)13"/>
      <sheetName val="Sal_gros_(2)13"/>
      <sheetName val="FA_Movement13"/>
      <sheetName val="star_basic13"/>
      <sheetName val="star_riders13"/>
      <sheetName val="sure_basic13"/>
      <sheetName val="sure_riders13"/>
      <sheetName val="Tax_Rate13"/>
      <sheetName val="FA_MKM13"/>
      <sheetName val="Penyusutan_Kendaraan13"/>
      <sheetName val="랙_기능별_물자13"/>
      <sheetName val="Def_Rev_Amortisatn_Wk1-10_Apr14"/>
      <sheetName val="DATA_WP13"/>
      <sheetName val="Danamon_LK13"/>
      <sheetName val="FA_Movement_200113"/>
      <sheetName val="Marshal_-112"/>
      <sheetName val="Plc_Staff_Recharges13"/>
      <sheetName val="File_references13"/>
      <sheetName val="Tabel_PTKP13"/>
      <sheetName val="Rekap_Budget13"/>
      <sheetName val="Salesdata01-10_200413"/>
      <sheetName val="(ABS)_AGST-SEPT'0713"/>
      <sheetName val="K_2_2_113"/>
      <sheetName val="e'__FA_Audit_Porpose13"/>
      <sheetName val="K_1_2_113"/>
      <sheetName val="TB_BS_client_200513"/>
      <sheetName val="K_2_113"/>
      <sheetName val="Amt_rvd_HITACHI13"/>
      <sheetName val="FIXED_ASSET11"/>
      <sheetName val="FA_movn't11"/>
      <sheetName val="Notes_to_BS11"/>
      <sheetName val="A_4_311"/>
      <sheetName val="A_4_211"/>
      <sheetName val="KAS_$11"/>
      <sheetName val="Cash_Flow11"/>
      <sheetName val="C_Section11"/>
      <sheetName val="FX_RATES_FRM_T-REX11"/>
      <sheetName val="WBS_200511"/>
      <sheetName val="Segment__Unit11"/>
      <sheetName val="Premi_Iuran11"/>
      <sheetName val="PL_(MONTHLY)13"/>
      <sheetName val="Sliding_Scale113"/>
      <sheetName val="A1_Thru_A11-_LUMP_SUM_CONSTR11"/>
      <sheetName val="PS_data13"/>
      <sheetName val="Casual_Januari13"/>
      <sheetName val="analisa_L-K11"/>
      <sheetName val="VAT_out11"/>
      <sheetName val="Account_Coding_-_Revise11"/>
      <sheetName val="4_1_Placement_w_o_b11"/>
      <sheetName val="K_411"/>
      <sheetName val="Data_early_arrears_08080611"/>
      <sheetName val="SOW-MSA_Summary11"/>
      <sheetName val="DAFTAR_NOMINATIF11"/>
      <sheetName val="PL_baru11"/>
      <sheetName val="PL-dtl_baru11"/>
      <sheetName val="by_service11"/>
      <sheetName val="RANKING_BROKER11"/>
      <sheetName val="Balance_Sheet11"/>
      <sheetName val="QTR_DLS11"/>
      <sheetName val="Input_Actual11"/>
      <sheetName val="General_Info11"/>
      <sheetName val="Starting_wells11"/>
      <sheetName val="On-going_drilling11"/>
      <sheetName val="Individual_Gross_Profit_J_-_A11"/>
      <sheetName val="dft_bns11"/>
      <sheetName val="1_Areal_Statemen11"/>
      <sheetName val="MASTER_STOK11"/>
      <sheetName val="TAS_Fleet_Adj_Ratio11"/>
      <sheetName val="FE-1770_P111"/>
      <sheetName val="Master_Item11"/>
      <sheetName val="Slide_111"/>
      <sheetName val="Slide_211"/>
      <sheetName val="slide_311"/>
      <sheetName val="Garis_Lurus11"/>
      <sheetName val="FA_Movement_Dec'00-Nov'0111"/>
      <sheetName val="RMS_-_STR11"/>
      <sheetName val="2006__3_11"/>
      <sheetName val="PRC-TV_(0)11"/>
      <sheetName val="Balance_Sheet__11"/>
      <sheetName val="IC_(2)13"/>
      <sheetName val="BS_(2)12"/>
      <sheetName val="SE_(2)12"/>
      <sheetName val="CF_(2)12"/>
      <sheetName val="FA_(2)12"/>
      <sheetName val="TrialBlc_(2)12"/>
      <sheetName val="Jounal_Entry_(2)12"/>
      <sheetName val="Adjustment_(2)12"/>
      <sheetName val="Tab_CF_(2)12"/>
      <sheetName val="Exp_(2)12"/>
      <sheetName val="Sal_Gross_(2)12"/>
      <sheetName val="Sal_Paid_(2)12"/>
      <sheetName val="Sal_Diff_Expl_(2)12"/>
      <sheetName val="Sal_Diff_Summ_(2)12"/>
      <sheetName val="Sal_Diff_(2)12"/>
      <sheetName val="PPhPs21_(2)12"/>
      <sheetName val="SSP_(2)12"/>
      <sheetName val="Sal_gros_(2)12"/>
      <sheetName val="FA_Movement12"/>
      <sheetName val="star_basic12"/>
      <sheetName val="star_riders12"/>
      <sheetName val="sure_basic12"/>
      <sheetName val="sure_riders12"/>
      <sheetName val="Tax_Rate12"/>
      <sheetName val="FA_MKM12"/>
      <sheetName val="Penyusutan_Kendaraan12"/>
      <sheetName val="랙_기능별_물자12"/>
      <sheetName val="Def_Rev_Amortisatn_Wk1-10_Apr13"/>
      <sheetName val="DATA_WP12"/>
      <sheetName val="Danamon_LK12"/>
      <sheetName val="FA_Movement_200112"/>
      <sheetName val="Marshal_-111"/>
      <sheetName val="Plc_Staff_Recharges12"/>
      <sheetName val="File_references12"/>
      <sheetName val="Tabel_PTKP12"/>
      <sheetName val="Rekap_Budget12"/>
      <sheetName val="Salesdata01-10_200412"/>
      <sheetName val="(ABS)_AGST-SEPT'0712"/>
      <sheetName val="K_2_2_112"/>
      <sheetName val="e'__FA_Audit_Porpose12"/>
      <sheetName val="K_1_2_112"/>
      <sheetName val="TB_BS_client_200512"/>
      <sheetName val="K_2_112"/>
      <sheetName val="Amt_rvd_HITACHI12"/>
      <sheetName val="FIXED_ASSET10"/>
      <sheetName val="FA_movn't10"/>
      <sheetName val="Notes_to_BS10"/>
      <sheetName val="A_4_310"/>
      <sheetName val="A_4_210"/>
      <sheetName val="KAS_$10"/>
      <sheetName val="Cash_Flow10"/>
      <sheetName val="C_Section10"/>
      <sheetName val="FX_RATES_FRM_T-REX10"/>
      <sheetName val="WBS_200510"/>
      <sheetName val="Segment__Unit10"/>
      <sheetName val="Premi_Iuran10"/>
      <sheetName val="PL_(MONTHLY)12"/>
      <sheetName val="Sliding_Scale112"/>
      <sheetName val="A1_Thru_A11-_LUMP_SUM_CONSTR10"/>
      <sheetName val="PS_data12"/>
      <sheetName val="Casual_Januari12"/>
      <sheetName val="analisa_L-K10"/>
      <sheetName val="VAT_out10"/>
      <sheetName val="Account_Coding_-_Revise10"/>
      <sheetName val="4_1_Placement_w_o_b10"/>
      <sheetName val="K_410"/>
      <sheetName val="Data_early_arrears_08080610"/>
      <sheetName val="SOW-MSA_Summary10"/>
      <sheetName val="DAFTAR_NOMINATIF10"/>
      <sheetName val="PL_baru10"/>
      <sheetName val="PL-dtl_baru10"/>
      <sheetName val="by_service10"/>
      <sheetName val="RANKING_BROKER10"/>
      <sheetName val="Balance_Sheet10"/>
      <sheetName val="QTR_DLS10"/>
      <sheetName val="Input_Actual10"/>
      <sheetName val="General_Info10"/>
      <sheetName val="Starting_wells10"/>
      <sheetName val="On-going_drilling10"/>
      <sheetName val="Individual_Gross_Profit_J_-_A10"/>
      <sheetName val="dft_bns10"/>
      <sheetName val="1_Areal_Statemen10"/>
      <sheetName val="MASTER_STOK10"/>
      <sheetName val="TAS_Fleet_Adj_Ratio10"/>
      <sheetName val="FE-1770_P110"/>
      <sheetName val="Master_Item10"/>
      <sheetName val="Slide_110"/>
      <sheetName val="Slide_210"/>
      <sheetName val="slide_310"/>
      <sheetName val="Garis_Lurus10"/>
      <sheetName val="FA_Movement_Dec'00-Nov'0110"/>
      <sheetName val="RMS_-_STR10"/>
      <sheetName val="2006__3_10"/>
      <sheetName val="PRC-TV_(0)10"/>
      <sheetName val="Balance_Sheet__10"/>
      <sheetName val="IC_(2)15"/>
      <sheetName val="BS_(2)14"/>
      <sheetName val="SE_(2)14"/>
      <sheetName val="CF_(2)14"/>
      <sheetName val="FA_(2)14"/>
      <sheetName val="TrialBlc_(2)14"/>
      <sheetName val="Jounal_Entry_(2)14"/>
      <sheetName val="Adjustment_(2)14"/>
      <sheetName val="Tab_CF_(2)14"/>
      <sheetName val="Exp_(2)14"/>
      <sheetName val="Sal_Gross_(2)14"/>
      <sheetName val="Sal_Paid_(2)14"/>
      <sheetName val="Sal_Diff_Expl_(2)14"/>
      <sheetName val="Sal_Diff_Summ_(2)14"/>
      <sheetName val="Sal_Diff_(2)14"/>
      <sheetName val="PPhPs21_(2)14"/>
      <sheetName val="SSP_(2)14"/>
      <sheetName val="Sal_gros_(2)14"/>
      <sheetName val="FA_Movement14"/>
      <sheetName val="star_basic14"/>
      <sheetName val="star_riders14"/>
      <sheetName val="sure_basic14"/>
      <sheetName val="sure_riders14"/>
      <sheetName val="Tax_Rate14"/>
      <sheetName val="FA_MKM14"/>
      <sheetName val="Penyusutan_Kendaraan14"/>
      <sheetName val="랙_기능별_물자14"/>
      <sheetName val="Def_Rev_Amortisatn_Wk1-10_Apr15"/>
      <sheetName val="DATA_WP14"/>
      <sheetName val="Danamon_LK14"/>
      <sheetName val="FA_Movement_200114"/>
      <sheetName val="Marshal_-113"/>
      <sheetName val="Plc_Staff_Recharges14"/>
      <sheetName val="File_references14"/>
      <sheetName val="Tabel_PTKP14"/>
      <sheetName val="Rekap_Budget14"/>
      <sheetName val="Salesdata01-10_200414"/>
      <sheetName val="(ABS)_AGST-SEPT'0714"/>
      <sheetName val="K_2_2_114"/>
      <sheetName val="e'__FA_Audit_Porpose14"/>
      <sheetName val="K_1_2_114"/>
      <sheetName val="TB_BS_client_200514"/>
      <sheetName val="K_2_114"/>
      <sheetName val="Amt_rvd_HITACHI14"/>
      <sheetName val="FIXED_ASSET12"/>
      <sheetName val="FA_movn't12"/>
      <sheetName val="Notes_to_BS12"/>
      <sheetName val="A_4_312"/>
      <sheetName val="A_4_212"/>
      <sheetName val="KAS_$12"/>
      <sheetName val="Cash_Flow12"/>
      <sheetName val="C_Section12"/>
      <sheetName val="FX_RATES_FRM_T-REX12"/>
      <sheetName val="WBS_200512"/>
      <sheetName val="Segment__Unit12"/>
      <sheetName val="Premi_Iuran12"/>
      <sheetName val="PL_(MONTHLY)14"/>
      <sheetName val="Sliding_Scale114"/>
      <sheetName val="A1_Thru_A11-_LUMP_SUM_CONSTR12"/>
      <sheetName val="PS_data14"/>
      <sheetName val="Casual_Januari14"/>
      <sheetName val="analisa_L-K12"/>
      <sheetName val="VAT_out12"/>
      <sheetName val="Account_Coding_-_Revise12"/>
      <sheetName val="4_1_Placement_w_o_b12"/>
      <sheetName val="K_412"/>
      <sheetName val="Data_early_arrears_08080612"/>
      <sheetName val="SOW-MSA_Summary12"/>
      <sheetName val="DAFTAR_NOMINATIF12"/>
      <sheetName val="PL_baru12"/>
      <sheetName val="PL-dtl_baru12"/>
      <sheetName val="by_service12"/>
      <sheetName val="RANKING_BROKER12"/>
      <sheetName val="Balance_Sheet12"/>
      <sheetName val="QTR_DLS12"/>
      <sheetName val="Input_Actual12"/>
      <sheetName val="General_Info12"/>
      <sheetName val="Starting_wells12"/>
      <sheetName val="On-going_drilling12"/>
      <sheetName val="Individual_Gross_Profit_J_-_A12"/>
      <sheetName val="dft_bns12"/>
      <sheetName val="1_Areal_Statemen12"/>
      <sheetName val="MASTER_STOK12"/>
      <sheetName val="TAS_Fleet_Adj_Ratio12"/>
      <sheetName val="FE-1770_P112"/>
      <sheetName val="Master_Item12"/>
      <sheetName val="Slide_112"/>
      <sheetName val="Slide_212"/>
      <sheetName val="slide_312"/>
      <sheetName val="Garis_Lurus12"/>
      <sheetName val="FA_Movement_Dec'00-Nov'0112"/>
      <sheetName val="RMS_-_STR12"/>
      <sheetName val="2006__3_12"/>
      <sheetName val="PRC-TV_(0)12"/>
      <sheetName val="Balance_Sheet__12"/>
      <sheetName val="IC_(2)16"/>
      <sheetName val="BS_(2)15"/>
      <sheetName val="SE_(2)15"/>
      <sheetName val="CF_(2)15"/>
      <sheetName val="FA_(2)15"/>
      <sheetName val="TrialBlc_(2)15"/>
      <sheetName val="Jounal_Entry_(2)15"/>
      <sheetName val="Adjustment_(2)15"/>
      <sheetName val="Tab_CF_(2)15"/>
      <sheetName val="Exp_(2)15"/>
      <sheetName val="Sal_Gross_(2)15"/>
      <sheetName val="Sal_Paid_(2)15"/>
      <sheetName val="Sal_Diff_Expl_(2)15"/>
      <sheetName val="Sal_Diff_Summ_(2)15"/>
      <sheetName val="Sal_Diff_(2)15"/>
      <sheetName val="PPhPs21_(2)15"/>
      <sheetName val="SSP_(2)15"/>
      <sheetName val="Sal_gros_(2)15"/>
      <sheetName val="FA_Movement15"/>
      <sheetName val="star_basic15"/>
      <sheetName val="star_riders15"/>
      <sheetName val="sure_basic15"/>
      <sheetName val="sure_riders15"/>
      <sheetName val="Tax_Rate15"/>
      <sheetName val="FA_MKM15"/>
      <sheetName val="Penyusutan_Kendaraan15"/>
      <sheetName val="랙_기능별_물자15"/>
      <sheetName val="Def_Rev_Amortisatn_Wk1-10_Apr16"/>
      <sheetName val="DATA_WP15"/>
      <sheetName val="Danamon_LK15"/>
      <sheetName val="FA_Movement_200115"/>
      <sheetName val="Marshal_-114"/>
      <sheetName val="Plc_Staff_Recharges15"/>
      <sheetName val="File_references15"/>
      <sheetName val="Tabel_PTKP15"/>
      <sheetName val="Rekap_Budget15"/>
      <sheetName val="Salesdata01-10_200415"/>
      <sheetName val="(ABS)_AGST-SEPT'0715"/>
      <sheetName val="K_2_2_115"/>
      <sheetName val="e'__FA_Audit_Porpose15"/>
      <sheetName val="K_1_2_115"/>
      <sheetName val="TB_BS_client_200515"/>
      <sheetName val="K_2_115"/>
      <sheetName val="Amt_rvd_HITACHI15"/>
      <sheetName val="FIXED_ASSET13"/>
      <sheetName val="FA_movn't13"/>
      <sheetName val="Notes_to_BS13"/>
      <sheetName val="A_4_313"/>
      <sheetName val="A_4_213"/>
      <sheetName val="KAS_$13"/>
      <sheetName val="Cash_Flow13"/>
      <sheetName val="C_Section13"/>
      <sheetName val="FX_RATES_FRM_T-REX13"/>
      <sheetName val="WBS_200513"/>
      <sheetName val="Segment__Unit13"/>
      <sheetName val="Premi_Iuran13"/>
      <sheetName val="PL_(MONTHLY)15"/>
      <sheetName val="Sliding_Scale115"/>
      <sheetName val="A1_Thru_A11-_LUMP_SUM_CONSTR13"/>
      <sheetName val="PS_data15"/>
      <sheetName val="Casual_Januari15"/>
      <sheetName val="analisa_L-K13"/>
      <sheetName val="VAT_out13"/>
      <sheetName val="Account_Coding_-_Revise13"/>
      <sheetName val="4_1_Placement_w_o_b13"/>
      <sheetName val="K_413"/>
      <sheetName val="Data_early_arrears_08080613"/>
      <sheetName val="SOW-MSA_Summary13"/>
      <sheetName val="DAFTAR_NOMINATIF13"/>
      <sheetName val="PL_baru13"/>
      <sheetName val="PL-dtl_baru13"/>
      <sheetName val="by_service13"/>
      <sheetName val="RANKING_BROKER13"/>
      <sheetName val="Balance_Sheet13"/>
      <sheetName val="QTR_DLS13"/>
      <sheetName val="Input_Actual13"/>
      <sheetName val="General_Info13"/>
      <sheetName val="Starting_wells13"/>
      <sheetName val="On-going_drilling13"/>
      <sheetName val="Individual_Gross_Profit_J_-_A13"/>
      <sheetName val="dft_bns13"/>
      <sheetName val="1_Areal_Statemen13"/>
      <sheetName val="MASTER_STOK13"/>
      <sheetName val="TAS_Fleet_Adj_Ratio13"/>
      <sheetName val="FE-1770_P113"/>
      <sheetName val="Master_Item13"/>
      <sheetName val="Slide_113"/>
      <sheetName val="Slide_213"/>
      <sheetName val="slide_313"/>
      <sheetName val="Garis_Lurus13"/>
      <sheetName val="FA_Movement_Dec'00-Nov'0113"/>
      <sheetName val="RMS_-_STR13"/>
      <sheetName val="2006__3_13"/>
      <sheetName val="PRC-TV_(0)13"/>
      <sheetName val="Balance_Sheet__13"/>
      <sheetName val="OTHER_INCOME_&amp;_BY_PERDIVISI"/>
      <sheetName val="Difference_Cons"/>
      <sheetName val="HITUNG-HPP,25"/>
      <sheetName val="Ex_Rate1"/>
      <sheetName val="TRIWULAN_3"/>
      <sheetName val="A1A_300_SSD"/>
      <sheetName val="As"/>
      <sheetName val="Other charges (income)"/>
      <sheetName val="LM13_16"/>
      <sheetName val="Time Of Cons-T5"/>
      <sheetName val="QUERY"/>
      <sheetName val="POTO MAC"/>
      <sheetName val="smk_AKPER"/>
      <sheetName val="smk_rspb"/>
      <sheetName val="smk_rspc"/>
      <sheetName val="smk_rspj"/>
      <sheetName val="SMK_RSPbm"/>
      <sheetName val="KAS-021 (1)"/>
      <sheetName val="145K RATE"/>
      <sheetName val="Entity thresholds"/>
      <sheetName val="DATA SUPPLIER"/>
      <sheetName val="Results"/>
      <sheetName val="ner"/>
      <sheetName val="Posting"/>
      <sheetName val="Master"/>
      <sheetName val="Configurations"/>
      <sheetName val="Fill this out first..."/>
      <sheetName val="TIRE読み替え表"/>
      <sheetName val="Customize"/>
      <sheetName val="A-3"/>
      <sheetName val="3304"/>
      <sheetName val="STKBB"/>
      <sheetName val="PIUTANG"/>
      <sheetName val="scope of works"/>
      <sheetName val="Daftar Customer"/>
      <sheetName val="Bg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 refreshError="1"/>
      <sheetData sheetId="573" refreshError="1"/>
      <sheetData sheetId="574" refreshError="1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 refreshError="1"/>
      <sheetData sheetId="685" refreshError="1"/>
      <sheetData sheetId="686" refreshError="1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FKT_PJK"/>
      <sheetName val="Rekap Budget"/>
      <sheetName val="TBM"/>
      <sheetName val="TB BS client 2005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by service"/>
      <sheetName val="AN_Input"/>
      <sheetName val="DATA WP"/>
      <sheetName val="Monthly"/>
      <sheetName val="SCORE_RC_Code"/>
      <sheetName val="6-23CAT"/>
      <sheetName val="sepdua"/>
      <sheetName val="GL"/>
      <sheetName val="jan04"/>
      <sheetName val="F1771-2"/>
      <sheetName val="AA.1.1 BNI"/>
      <sheetName val="F1771-V"/>
      <sheetName val="4.1 Placement w.o.b"/>
      <sheetName val="F1771-II"/>
      <sheetName val="tr-28202"/>
      <sheetName val="SPTSewa"/>
      <sheetName val="BPot_Sewa"/>
      <sheetName val="adm"/>
      <sheetName val="BP-21"/>
      <sheetName val="DT_PPH23"/>
      <sheetName val="PPh 23"/>
      <sheetName val="SPT23"/>
      <sheetName val="SPT23(2)"/>
      <sheetName val="LapFinal"/>
      <sheetName val="SPTFinal"/>
      <sheetName val="BktPPhf"/>
      <sheetName val="SSP"/>
      <sheetName val="SSP (final)"/>
      <sheetName val="SPm21"/>
      <sheetName val="SPm21 (2)"/>
      <sheetName val="Art23"/>
      <sheetName val="DATA_FP"/>
      <sheetName val="FP MODI_A"/>
      <sheetName val="100%"/>
      <sheetName val="Q-PC1"/>
      <sheetName val="Q-PC2"/>
      <sheetName val="Sheet1"/>
      <sheetName val="Pelanggan"/>
      <sheetName val="OTHER INCOME &amp; BY PERDIVISI"/>
      <sheetName val="Rumus Prosesing"/>
      <sheetName val="AA.1 BNI"/>
      <sheetName val="Price"/>
      <sheetName val="Cost Kema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ANGGARAN"/>
      <sheetName val="Sheet1"/>
      <sheetName val="DENDA"/>
      <sheetName val="PIUTANG1"/>
      <sheetName val="PIUTANG2"/>
      <sheetName val="PIUTANG3"/>
      <sheetName val="HUTANG"/>
      <sheetName val="HANDPHONE-1"/>
      <sheetName val="HANDPHONE-2"/>
      <sheetName val="DATA"/>
      <sheetName val="KARYAWAN"/>
      <sheetName val="FREKUENSI"/>
      <sheetName val="PRODUK"/>
      <sheetName val="MARJIN"/>
      <sheetName val="BEP-G"/>
      <sheetName val="BEP-S"/>
      <sheetName val="SK1226"/>
      <sheetName val="SK1227"/>
      <sheetName val="Rekap Budget"/>
      <sheetName val="SPI"/>
    </sheetNames>
    <sheetDataSet>
      <sheetData sheetId="0">
        <row r="30">
          <cell r="C30" t="str">
            <v>Agustus 2000</v>
          </cell>
          <cell r="D30">
            <v>36739</v>
          </cell>
        </row>
        <row r="31">
          <cell r="C31" t="str">
            <v>Agustus 2001</v>
          </cell>
          <cell r="D31">
            <v>37104</v>
          </cell>
        </row>
        <row r="32">
          <cell r="C32" t="str">
            <v>April 2000</v>
          </cell>
          <cell r="D32">
            <v>36617</v>
          </cell>
        </row>
        <row r="33">
          <cell r="C33" t="str">
            <v>April 2001</v>
          </cell>
          <cell r="D33">
            <v>36982</v>
          </cell>
        </row>
        <row r="34">
          <cell r="C34" t="str">
            <v>Desember 2000</v>
          </cell>
          <cell r="D34">
            <v>36861</v>
          </cell>
        </row>
        <row r="35">
          <cell r="C35" t="str">
            <v>Desember 2001</v>
          </cell>
          <cell r="D35">
            <v>37226</v>
          </cell>
        </row>
        <row r="36">
          <cell r="C36" t="str">
            <v>Februari 2000</v>
          </cell>
          <cell r="D36">
            <v>36557</v>
          </cell>
        </row>
        <row r="37">
          <cell r="C37" t="str">
            <v>Februari 2001</v>
          </cell>
          <cell r="D37">
            <v>36923</v>
          </cell>
        </row>
        <row r="38">
          <cell r="C38" t="str">
            <v>Januari 2000</v>
          </cell>
          <cell r="D38">
            <v>36526</v>
          </cell>
        </row>
        <row r="39">
          <cell r="C39" t="str">
            <v>Januari 2001</v>
          </cell>
          <cell r="D39">
            <v>36892</v>
          </cell>
        </row>
        <row r="40">
          <cell r="C40" t="str">
            <v>Juli 2000</v>
          </cell>
          <cell r="D40">
            <v>36708</v>
          </cell>
        </row>
        <row r="41">
          <cell r="C41" t="str">
            <v>Juli 2001</v>
          </cell>
          <cell r="D41">
            <v>37073</v>
          </cell>
        </row>
        <row r="42">
          <cell r="C42" t="str">
            <v>Juni 2000</v>
          </cell>
          <cell r="D42">
            <v>36678</v>
          </cell>
        </row>
        <row r="43">
          <cell r="C43" t="str">
            <v>Juni 2001</v>
          </cell>
          <cell r="D43">
            <v>37043</v>
          </cell>
        </row>
        <row r="44">
          <cell r="C44" t="str">
            <v>Maret 2000</v>
          </cell>
          <cell r="D44">
            <v>36586</v>
          </cell>
        </row>
        <row r="45">
          <cell r="C45" t="str">
            <v>Maret 2001</v>
          </cell>
          <cell r="D45">
            <v>36951</v>
          </cell>
        </row>
        <row r="46">
          <cell r="C46" t="str">
            <v>Mei 2000</v>
          </cell>
          <cell r="D46">
            <v>36647</v>
          </cell>
        </row>
        <row r="47">
          <cell r="C47" t="str">
            <v>Mei 2001</v>
          </cell>
          <cell r="D47">
            <v>37012</v>
          </cell>
        </row>
        <row r="48">
          <cell r="C48" t="str">
            <v>November 2000</v>
          </cell>
          <cell r="D48">
            <v>36831</v>
          </cell>
        </row>
        <row r="49">
          <cell r="C49" t="str">
            <v>November 2001</v>
          </cell>
          <cell r="D49">
            <v>37196</v>
          </cell>
        </row>
        <row r="50">
          <cell r="C50" t="str">
            <v>Oktober 2000</v>
          </cell>
          <cell r="D50">
            <v>36800</v>
          </cell>
        </row>
        <row r="51">
          <cell r="C51" t="str">
            <v>Oktober 2001</v>
          </cell>
          <cell r="D51">
            <v>37165</v>
          </cell>
        </row>
        <row r="52">
          <cell r="C52" t="str">
            <v>September 2000</v>
          </cell>
          <cell r="D52">
            <v>36770</v>
          </cell>
        </row>
        <row r="53">
          <cell r="C53" t="str">
            <v>September 2001</v>
          </cell>
          <cell r="D53">
            <v>37135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tbagus"/>
      <sheetName val="Sheet1"/>
      <sheetName val="tbagus comb."/>
      <sheetName val="inc stat"/>
      <sheetName val="tbagus_comb_"/>
      <sheetName val="inc_stat"/>
    </sheetNames>
    <sheetDataSet>
      <sheetData sheetId="0"/>
      <sheetData sheetId="1"/>
      <sheetData sheetId="2" refreshError="1">
        <row r="12">
          <cell r="A12">
            <v>1</v>
          </cell>
          <cell r="B12">
            <v>1101010100000</v>
          </cell>
          <cell r="C12" t="str">
            <v>PC General Cashier</v>
          </cell>
          <cell r="D12">
            <v>32000000</v>
          </cell>
          <cell r="E12">
            <v>0</v>
          </cell>
          <cell r="F12">
            <v>0</v>
          </cell>
          <cell r="G12">
            <v>0</v>
          </cell>
          <cell r="H12">
            <v>32000000</v>
          </cell>
        </row>
        <row r="13">
          <cell r="B13">
            <v>1101020401040</v>
          </cell>
          <cell r="C13" t="str">
            <v>BNI LM Operational USD</v>
          </cell>
          <cell r="D13">
            <v>275632072.12</v>
          </cell>
          <cell r="E13">
            <v>1065356.25</v>
          </cell>
          <cell r="F13">
            <v>63339884.700000003</v>
          </cell>
          <cell r="G13">
            <v>-62274528.450000003</v>
          </cell>
          <cell r="H13">
            <v>213357543.66999999</v>
          </cell>
        </row>
        <row r="14">
          <cell r="A14">
            <v>2</v>
          </cell>
          <cell r="B14">
            <v>1101020401040</v>
          </cell>
          <cell r="C14" t="str">
            <v>BNI LM Operational USD</v>
          </cell>
          <cell r="D14">
            <v>275632072.12</v>
          </cell>
          <cell r="E14">
            <v>1065356.25</v>
          </cell>
          <cell r="F14">
            <v>63339884.700000003</v>
          </cell>
          <cell r="G14">
            <v>-62274528.450000003</v>
          </cell>
          <cell r="H14">
            <v>213357543.66999999</v>
          </cell>
        </row>
        <row r="15">
          <cell r="B15">
            <v>1101020401050</v>
          </cell>
          <cell r="C15" t="str">
            <v>BNI LM Pasif USD</v>
          </cell>
          <cell r="D15">
            <v>34832257.359999999</v>
          </cell>
          <cell r="E15">
            <v>0</v>
          </cell>
          <cell r="F15">
            <v>0</v>
          </cell>
          <cell r="G15">
            <v>0</v>
          </cell>
          <cell r="H15">
            <v>34832257.359999999</v>
          </cell>
        </row>
        <row r="16">
          <cell r="A16">
            <v>3</v>
          </cell>
          <cell r="B16">
            <v>1101020401050</v>
          </cell>
          <cell r="C16" t="str">
            <v>BNI LM Pasif USD</v>
          </cell>
          <cell r="D16">
            <v>34832257.359999999</v>
          </cell>
          <cell r="E16">
            <v>0</v>
          </cell>
          <cell r="F16">
            <v>0</v>
          </cell>
          <cell r="G16">
            <v>0</v>
          </cell>
          <cell r="H16">
            <v>34832257.359999999</v>
          </cell>
        </row>
        <row r="17">
          <cell r="B17">
            <v>1101020402040</v>
          </cell>
          <cell r="C17" t="str">
            <v>BNI LM Operational IDR</v>
          </cell>
          <cell r="D17">
            <v>44433561</v>
          </cell>
          <cell r="E17">
            <v>188553410</v>
          </cell>
          <cell r="F17">
            <v>185869284</v>
          </cell>
          <cell r="G17">
            <v>2684126</v>
          </cell>
          <cell r="H17">
            <v>47117687</v>
          </cell>
        </row>
        <row r="18">
          <cell r="A18">
            <v>4</v>
          </cell>
          <cell r="B18">
            <v>1101020402040</v>
          </cell>
          <cell r="C18" t="str">
            <v>BNI LM Operational IDR</v>
          </cell>
          <cell r="D18">
            <v>44433561</v>
          </cell>
          <cell r="E18">
            <v>188553410</v>
          </cell>
          <cell r="F18">
            <v>185869284</v>
          </cell>
          <cell r="G18">
            <v>2684126</v>
          </cell>
          <cell r="H18">
            <v>47117687</v>
          </cell>
        </row>
        <row r="19">
          <cell r="B19">
            <v>1101020402070</v>
          </cell>
          <cell r="C19" t="str">
            <v>BNI LM Pasif IDR</v>
          </cell>
          <cell r="D19">
            <v>5073275</v>
          </cell>
          <cell r="E19">
            <v>0</v>
          </cell>
          <cell r="F19">
            <v>0</v>
          </cell>
          <cell r="G19">
            <v>0</v>
          </cell>
          <cell r="H19">
            <v>5073275</v>
          </cell>
        </row>
        <row r="20">
          <cell r="A20">
            <v>5</v>
          </cell>
          <cell r="B20">
            <v>1101020402070</v>
          </cell>
          <cell r="C20" t="str">
            <v>BNI LM Pasif IDR</v>
          </cell>
          <cell r="D20">
            <v>5073275</v>
          </cell>
          <cell r="E20">
            <v>0</v>
          </cell>
          <cell r="F20">
            <v>0</v>
          </cell>
          <cell r="G20">
            <v>0</v>
          </cell>
          <cell r="H20">
            <v>5073275</v>
          </cell>
        </row>
        <row r="21">
          <cell r="B21">
            <v>1101050000000</v>
          </cell>
          <cell r="C21" t="str">
            <v>Remmited Receipt</v>
          </cell>
          <cell r="D21">
            <v>0</v>
          </cell>
          <cell r="E21">
            <v>188869370.75</v>
          </cell>
          <cell r="F21">
            <v>188869370.75</v>
          </cell>
          <cell r="G21">
            <v>0</v>
          </cell>
          <cell r="H21">
            <v>0</v>
          </cell>
        </row>
        <row r="22">
          <cell r="B22">
            <v>1101050000000</v>
          </cell>
          <cell r="C22" t="str">
            <v>Remmited Receipt</v>
          </cell>
          <cell r="D22">
            <v>130621756</v>
          </cell>
          <cell r="E22">
            <v>0</v>
          </cell>
          <cell r="F22">
            <v>0</v>
          </cell>
          <cell r="G22">
            <v>0</v>
          </cell>
          <cell r="H22">
            <v>130621756</v>
          </cell>
        </row>
        <row r="23">
          <cell r="A23">
            <v>6</v>
          </cell>
          <cell r="B23">
            <v>1101050000000</v>
          </cell>
          <cell r="C23" t="str">
            <v>Remmited Receipt</v>
          </cell>
          <cell r="D23">
            <v>130621756</v>
          </cell>
          <cell r="E23">
            <v>188869370.75</v>
          </cell>
          <cell r="F23">
            <v>188869370.75</v>
          </cell>
          <cell r="G23">
            <v>0</v>
          </cell>
          <cell r="H23">
            <v>130621756</v>
          </cell>
        </row>
        <row r="24">
          <cell r="B24">
            <v>1101070000000</v>
          </cell>
          <cell r="C24" t="str">
            <v>Bank Clearing</v>
          </cell>
          <cell r="D24">
            <v>-30272130.5</v>
          </cell>
          <cell r="E24">
            <v>251872012.69999999</v>
          </cell>
          <cell r="F24">
            <v>227507853.19999999</v>
          </cell>
          <cell r="G24">
            <v>24364159.5</v>
          </cell>
          <cell r="H24">
            <v>-5907971</v>
          </cell>
        </row>
        <row r="25">
          <cell r="A25">
            <v>7</v>
          </cell>
          <cell r="B25">
            <v>1101070000000</v>
          </cell>
          <cell r="C25" t="str">
            <v>Bank Clearing</v>
          </cell>
          <cell r="D25">
            <v>-30272130.5</v>
          </cell>
          <cell r="E25">
            <v>251872012.69999999</v>
          </cell>
          <cell r="F25">
            <v>227507853.19999999</v>
          </cell>
          <cell r="G25">
            <v>24364159.5</v>
          </cell>
          <cell r="H25">
            <v>-5907971</v>
          </cell>
        </row>
        <row r="26">
          <cell r="B26">
            <v>1103010100000</v>
          </cell>
          <cell r="C26" t="str">
            <v>A/R - Operating</v>
          </cell>
          <cell r="D26">
            <v>996439155.60000002</v>
          </cell>
          <cell r="E26">
            <v>760583436.94000006</v>
          </cell>
          <cell r="F26">
            <v>419004503.33999997</v>
          </cell>
          <cell r="G26">
            <v>341578933.60000008</v>
          </cell>
          <cell r="H26">
            <v>1338018089.2</v>
          </cell>
        </row>
        <row r="27">
          <cell r="B27">
            <v>1103010100000</v>
          </cell>
          <cell r="C27" t="str">
            <v>A/R - Operating</v>
          </cell>
          <cell r="D27">
            <v>172409078.11000001</v>
          </cell>
          <cell r="E27">
            <v>137481379.34999999</v>
          </cell>
          <cell r="F27">
            <v>87498841.950000003</v>
          </cell>
          <cell r="G27">
            <v>49982537.399999991</v>
          </cell>
          <cell r="H27">
            <v>222391615.50999999</v>
          </cell>
        </row>
        <row r="28">
          <cell r="B28">
            <v>1103010100000</v>
          </cell>
          <cell r="C28" t="str">
            <v>A/R - Operating</v>
          </cell>
          <cell r="D28">
            <v>745625777.84000003</v>
          </cell>
          <cell r="E28">
            <v>132798260.7</v>
          </cell>
          <cell r="F28">
            <v>39416238.719999999</v>
          </cell>
          <cell r="G28">
            <v>93382021.980000004</v>
          </cell>
          <cell r="H28">
            <v>839007799.82000005</v>
          </cell>
        </row>
        <row r="29">
          <cell r="B29">
            <v>1103010100000</v>
          </cell>
          <cell r="C29" t="str">
            <v>A/R - Operating</v>
          </cell>
          <cell r="D29">
            <v>4233635</v>
          </cell>
          <cell r="E29">
            <v>28123993.800000001</v>
          </cell>
          <cell r="F29">
            <v>0</v>
          </cell>
          <cell r="G29">
            <v>28123993.800000001</v>
          </cell>
          <cell r="H29">
            <v>32357628.800000001</v>
          </cell>
        </row>
        <row r="30">
          <cell r="B30">
            <v>1103010100000</v>
          </cell>
          <cell r="C30" t="str">
            <v>A/R - Operating</v>
          </cell>
          <cell r="D30">
            <v>496347</v>
          </cell>
          <cell r="E30">
            <v>0</v>
          </cell>
          <cell r="F30">
            <v>0</v>
          </cell>
          <cell r="G30">
            <v>0</v>
          </cell>
          <cell r="H30">
            <v>496347</v>
          </cell>
        </row>
        <row r="31">
          <cell r="B31">
            <v>1103010100000</v>
          </cell>
          <cell r="C31" t="str">
            <v>A/R - Operating</v>
          </cell>
          <cell r="D31">
            <v>79606584</v>
          </cell>
          <cell r="E31">
            <v>40875030</v>
          </cell>
          <cell r="F31">
            <v>39788874</v>
          </cell>
          <cell r="G31">
            <v>1086156</v>
          </cell>
          <cell r="H31">
            <v>80692740</v>
          </cell>
        </row>
        <row r="32">
          <cell r="B32">
            <v>1103010100000</v>
          </cell>
          <cell r="C32" t="str">
            <v>A/R - Operating</v>
          </cell>
          <cell r="D32">
            <v>20944120</v>
          </cell>
          <cell r="E32">
            <v>23125095</v>
          </cell>
          <cell r="F32">
            <v>20447380</v>
          </cell>
          <cell r="G32">
            <v>2677715</v>
          </cell>
          <cell r="H32">
            <v>23621835</v>
          </cell>
        </row>
        <row r="33">
          <cell r="B33">
            <v>1103010100000</v>
          </cell>
          <cell r="C33" t="str">
            <v>A/R - Operating</v>
          </cell>
          <cell r="D33">
            <v>75399952</v>
          </cell>
          <cell r="E33">
            <v>41874009.600000001</v>
          </cell>
          <cell r="F33">
            <v>77674681.599999994</v>
          </cell>
          <cell r="G33">
            <v>-35800671.999999993</v>
          </cell>
          <cell r="H33">
            <v>39599280</v>
          </cell>
        </row>
        <row r="34">
          <cell r="B34">
            <v>1103010100000</v>
          </cell>
          <cell r="C34" t="str">
            <v>A/R - Operating</v>
          </cell>
          <cell r="D34">
            <v>20396584</v>
          </cell>
          <cell r="E34">
            <v>21543165</v>
          </cell>
          <cell r="F34">
            <v>18264116.800000001</v>
          </cell>
          <cell r="G34">
            <v>3279048.1999999993</v>
          </cell>
          <cell r="H34">
            <v>23675632.199999999</v>
          </cell>
        </row>
        <row r="35">
          <cell r="B35">
            <v>1103010100000</v>
          </cell>
          <cell r="C35" t="str">
            <v>A/R - Operating</v>
          </cell>
          <cell r="D35">
            <v>117539130</v>
          </cell>
          <cell r="E35">
            <v>22742370</v>
          </cell>
          <cell r="F35">
            <v>0</v>
          </cell>
          <cell r="G35">
            <v>22742370</v>
          </cell>
          <cell r="H35">
            <v>140281500</v>
          </cell>
        </row>
        <row r="36">
          <cell r="B36">
            <v>1103010100000</v>
          </cell>
          <cell r="C36" t="str">
            <v>A/R - Operating</v>
          </cell>
          <cell r="D36">
            <v>32964937.600000001</v>
          </cell>
          <cell r="E36">
            <v>26093340</v>
          </cell>
          <cell r="F36">
            <v>31278496</v>
          </cell>
          <cell r="G36">
            <v>-5185156</v>
          </cell>
          <cell r="H36">
            <v>27779781.600000001</v>
          </cell>
        </row>
        <row r="37">
          <cell r="A37">
            <v>8</v>
          </cell>
          <cell r="B37">
            <v>1103010100000</v>
          </cell>
          <cell r="C37" t="str">
            <v>A/R - Operating</v>
          </cell>
          <cell r="D37">
            <v>2266055301.1500001</v>
          </cell>
          <cell r="E37">
            <v>1235240080.3899999</v>
          </cell>
          <cell r="F37">
            <v>733373132.40999997</v>
          </cell>
          <cell r="G37">
            <v>501866947.9799999</v>
          </cell>
          <cell r="H37">
            <v>2767922249.1300001</v>
          </cell>
        </row>
        <row r="38">
          <cell r="B38">
            <v>1103019800000</v>
          </cell>
          <cell r="C38" t="str">
            <v>Opening Balance Account A/R</v>
          </cell>
          <cell r="D38">
            <v>36019657.200000003</v>
          </cell>
          <cell r="E38">
            <v>0</v>
          </cell>
          <cell r="F38">
            <v>0</v>
          </cell>
          <cell r="G38">
            <v>0</v>
          </cell>
          <cell r="H38">
            <v>36019657.200000003</v>
          </cell>
        </row>
        <row r="39">
          <cell r="B39">
            <v>1103019800000</v>
          </cell>
          <cell r="C39" t="str">
            <v>Opening Balance Account A/R</v>
          </cell>
          <cell r="D39">
            <v>123506505</v>
          </cell>
          <cell r="E39">
            <v>0</v>
          </cell>
          <cell r="F39">
            <v>0</v>
          </cell>
          <cell r="G39">
            <v>0</v>
          </cell>
          <cell r="H39">
            <v>123506505</v>
          </cell>
        </row>
        <row r="40">
          <cell r="B40">
            <v>1103019800000</v>
          </cell>
          <cell r="C40" t="str">
            <v>Opening Balance Account A/R</v>
          </cell>
          <cell r="D40">
            <v>5000</v>
          </cell>
          <cell r="E40">
            <v>0</v>
          </cell>
          <cell r="F40">
            <v>0</v>
          </cell>
          <cell r="G40">
            <v>0</v>
          </cell>
          <cell r="H40">
            <v>5000</v>
          </cell>
        </row>
        <row r="41">
          <cell r="B41">
            <v>1103019800000</v>
          </cell>
          <cell r="C41" t="str">
            <v>Opening Balance Account A/R</v>
          </cell>
          <cell r="D41">
            <v>39014160</v>
          </cell>
          <cell r="E41">
            <v>0</v>
          </cell>
          <cell r="F41">
            <v>0</v>
          </cell>
          <cell r="G41">
            <v>0</v>
          </cell>
          <cell r="H41">
            <v>39014160</v>
          </cell>
        </row>
        <row r="42">
          <cell r="B42">
            <v>1103019800000</v>
          </cell>
          <cell r="C42" t="str">
            <v>Opening Balance Account A/R</v>
          </cell>
          <cell r="D42">
            <v>65209790.399999999</v>
          </cell>
          <cell r="E42">
            <v>0</v>
          </cell>
          <cell r="F42">
            <v>0</v>
          </cell>
          <cell r="G42">
            <v>0</v>
          </cell>
          <cell r="H42">
            <v>65209790.399999999</v>
          </cell>
        </row>
        <row r="43">
          <cell r="B43">
            <v>1103019800000</v>
          </cell>
          <cell r="C43" t="str">
            <v>Opening Balance Account A/R</v>
          </cell>
          <cell r="D43">
            <v>44489284.5</v>
          </cell>
          <cell r="E43">
            <v>0</v>
          </cell>
          <cell r="F43">
            <v>0</v>
          </cell>
          <cell r="G43">
            <v>0</v>
          </cell>
          <cell r="H43">
            <v>44489284.5</v>
          </cell>
        </row>
        <row r="44">
          <cell r="A44">
            <v>9</v>
          </cell>
          <cell r="B44">
            <v>1103019800000</v>
          </cell>
          <cell r="C44" t="str">
            <v>Opening Balance Account A/R</v>
          </cell>
          <cell r="D44">
            <v>308244397.10000002</v>
          </cell>
          <cell r="E44">
            <v>0</v>
          </cell>
          <cell r="F44">
            <v>0</v>
          </cell>
          <cell r="G44">
            <v>0</v>
          </cell>
          <cell r="H44">
            <v>308244397.10000002</v>
          </cell>
        </row>
        <row r="45">
          <cell r="B45">
            <v>1103020300000</v>
          </cell>
          <cell r="C45" t="str">
            <v>A/R NOR-Other</v>
          </cell>
          <cell r="D45">
            <v>513500</v>
          </cell>
          <cell r="E45">
            <v>0</v>
          </cell>
          <cell r="F45">
            <v>0</v>
          </cell>
          <cell r="G45">
            <v>0</v>
          </cell>
          <cell r="H45">
            <v>513500</v>
          </cell>
        </row>
        <row r="46">
          <cell r="A46">
            <v>10</v>
          </cell>
          <cell r="B46">
            <v>1103020300000</v>
          </cell>
          <cell r="C46" t="str">
            <v>A/R NOR-Other</v>
          </cell>
          <cell r="D46">
            <v>513500</v>
          </cell>
          <cell r="E46">
            <v>0</v>
          </cell>
          <cell r="F46">
            <v>0</v>
          </cell>
          <cell r="G46">
            <v>0</v>
          </cell>
          <cell r="H46">
            <v>513500</v>
          </cell>
        </row>
        <row r="47">
          <cell r="B47">
            <v>1103030100000</v>
          </cell>
          <cell r="C47" t="str">
            <v>Loan to Employee - Non-scheme</v>
          </cell>
          <cell r="D47">
            <v>-920663</v>
          </cell>
          <cell r="E47">
            <v>645700</v>
          </cell>
          <cell r="F47">
            <v>964711</v>
          </cell>
          <cell r="G47">
            <v>-319011</v>
          </cell>
          <cell r="H47">
            <v>-1239674</v>
          </cell>
        </row>
        <row r="48">
          <cell r="B48">
            <v>1103030100000</v>
          </cell>
          <cell r="C48" t="str">
            <v>Loan to Employee - Non-scheme</v>
          </cell>
          <cell r="D48">
            <v>3089065</v>
          </cell>
          <cell r="E48">
            <v>0</v>
          </cell>
          <cell r="F48">
            <v>0</v>
          </cell>
          <cell r="G48">
            <v>0</v>
          </cell>
          <cell r="H48">
            <v>3089065</v>
          </cell>
        </row>
        <row r="49">
          <cell r="B49">
            <v>1103030100000</v>
          </cell>
          <cell r="C49" t="str">
            <v>Loan to Employee - Non-scheme</v>
          </cell>
          <cell r="D49">
            <v>10535968.800000001</v>
          </cell>
          <cell r="E49">
            <v>0</v>
          </cell>
          <cell r="F49">
            <v>0</v>
          </cell>
          <cell r="G49">
            <v>0</v>
          </cell>
          <cell r="H49">
            <v>10535968.800000001</v>
          </cell>
        </row>
        <row r="50">
          <cell r="A50">
            <v>11</v>
          </cell>
          <cell r="B50">
            <v>1103030100000</v>
          </cell>
          <cell r="C50" t="str">
            <v>Loan to Employee - Non-scheme</v>
          </cell>
          <cell r="D50">
            <v>12704370.800000001</v>
          </cell>
          <cell r="E50">
            <v>645700</v>
          </cell>
          <cell r="F50">
            <v>964711</v>
          </cell>
          <cell r="G50">
            <v>-319011</v>
          </cell>
          <cell r="H50">
            <v>12385359.800000001</v>
          </cell>
        </row>
        <row r="51">
          <cell r="B51">
            <v>1103060000000</v>
          </cell>
          <cell r="C51" t="str">
            <v>Un-Applied Cash</v>
          </cell>
          <cell r="D51">
            <v>-130621756</v>
          </cell>
          <cell r="E51">
            <v>0</v>
          </cell>
          <cell r="F51">
            <v>0</v>
          </cell>
          <cell r="G51">
            <v>0</v>
          </cell>
          <cell r="H51">
            <v>-130621756</v>
          </cell>
        </row>
        <row r="52">
          <cell r="A52">
            <v>12</v>
          </cell>
          <cell r="B52">
            <v>1103060000000</v>
          </cell>
          <cell r="C52" t="str">
            <v>Un-Applied Cash</v>
          </cell>
          <cell r="D52">
            <v>-130621756</v>
          </cell>
          <cell r="E52">
            <v>0</v>
          </cell>
          <cell r="F52">
            <v>0</v>
          </cell>
          <cell r="G52">
            <v>0</v>
          </cell>
          <cell r="H52">
            <v>-130621756</v>
          </cell>
        </row>
        <row r="53">
          <cell r="B53">
            <v>1104010400000</v>
          </cell>
          <cell r="C53" t="str">
            <v>Advance to Supplier/Vendor</v>
          </cell>
          <cell r="D53">
            <v>0</v>
          </cell>
          <cell r="E53">
            <v>7000000</v>
          </cell>
          <cell r="F53">
            <v>7000000</v>
          </cell>
          <cell r="G53">
            <v>0</v>
          </cell>
          <cell r="H53">
            <v>0</v>
          </cell>
        </row>
        <row r="54">
          <cell r="B54">
            <v>1104010400000</v>
          </cell>
          <cell r="C54" t="str">
            <v>Advance to Supplier/Vendor</v>
          </cell>
          <cell r="D54">
            <v>437500</v>
          </cell>
          <cell r="E54">
            <v>0</v>
          </cell>
          <cell r="F54">
            <v>0</v>
          </cell>
          <cell r="G54">
            <v>0</v>
          </cell>
          <cell r="H54">
            <v>437500</v>
          </cell>
        </row>
        <row r="55">
          <cell r="A55">
            <v>13</v>
          </cell>
          <cell r="B55">
            <v>1104010400000</v>
          </cell>
          <cell r="C55" t="str">
            <v>Advance to Supplier/Vendor</v>
          </cell>
          <cell r="D55">
            <v>437500</v>
          </cell>
          <cell r="E55">
            <v>7000000</v>
          </cell>
          <cell r="F55">
            <v>7000000</v>
          </cell>
          <cell r="G55">
            <v>0</v>
          </cell>
          <cell r="H55">
            <v>437500</v>
          </cell>
        </row>
        <row r="56">
          <cell r="B56">
            <v>1104010900000</v>
          </cell>
          <cell r="C56" t="str">
            <v>Advance - Travel Abroad</v>
          </cell>
          <cell r="D56">
            <v>4400000</v>
          </cell>
          <cell r="E56">
            <v>2200000</v>
          </cell>
          <cell r="F56">
            <v>1100000</v>
          </cell>
          <cell r="G56">
            <v>1100000</v>
          </cell>
          <cell r="H56">
            <v>5500000</v>
          </cell>
        </row>
        <row r="57">
          <cell r="A57">
            <v>14</v>
          </cell>
          <cell r="B57">
            <v>1104010900000</v>
          </cell>
          <cell r="C57" t="str">
            <v>Advance - Travel Abroad</v>
          </cell>
          <cell r="D57">
            <v>4400000</v>
          </cell>
          <cell r="E57">
            <v>2200000</v>
          </cell>
          <cell r="F57">
            <v>1100000</v>
          </cell>
          <cell r="G57">
            <v>1100000</v>
          </cell>
          <cell r="H57">
            <v>5500000</v>
          </cell>
        </row>
        <row r="58">
          <cell r="B58">
            <v>1104011000000</v>
          </cell>
          <cell r="C58" t="str">
            <v>Advance - Travel Domestic</v>
          </cell>
          <cell r="D58">
            <v>11860000</v>
          </cell>
          <cell r="E58">
            <v>1845000</v>
          </cell>
          <cell r="F58">
            <v>10220000</v>
          </cell>
          <cell r="G58">
            <v>-8375000</v>
          </cell>
          <cell r="H58">
            <v>3485000</v>
          </cell>
        </row>
        <row r="59">
          <cell r="B59">
            <v>1104011000000</v>
          </cell>
          <cell r="C59" t="str">
            <v>Advance - Travel Domestic</v>
          </cell>
          <cell r="D59">
            <v>5000</v>
          </cell>
          <cell r="E59">
            <v>0</v>
          </cell>
          <cell r="F59">
            <v>0</v>
          </cell>
          <cell r="G59">
            <v>0</v>
          </cell>
          <cell r="H59">
            <v>5000</v>
          </cell>
        </row>
        <row r="60">
          <cell r="A60">
            <v>15</v>
          </cell>
          <cell r="B60">
            <v>1104011000000</v>
          </cell>
          <cell r="C60" t="str">
            <v>Advance - Travel Domestic</v>
          </cell>
          <cell r="D60">
            <v>11865000</v>
          </cell>
          <cell r="E60">
            <v>1845000</v>
          </cell>
          <cell r="F60">
            <v>10220000</v>
          </cell>
          <cell r="G60">
            <v>-8375000</v>
          </cell>
          <cell r="H60">
            <v>3490000</v>
          </cell>
        </row>
        <row r="61">
          <cell r="B61">
            <v>1104011100000</v>
          </cell>
          <cell r="C61" t="str">
            <v>Advance - Hospital</v>
          </cell>
          <cell r="D61">
            <v>1679000</v>
          </cell>
          <cell r="E61">
            <v>0</v>
          </cell>
          <cell r="F61">
            <v>0</v>
          </cell>
          <cell r="G61">
            <v>0</v>
          </cell>
          <cell r="H61">
            <v>1679000</v>
          </cell>
        </row>
        <row r="62">
          <cell r="A62">
            <v>16</v>
          </cell>
          <cell r="B62">
            <v>1104011100000</v>
          </cell>
          <cell r="C62" t="str">
            <v>Advance - Hospital</v>
          </cell>
          <cell r="D62">
            <v>1679000</v>
          </cell>
          <cell r="E62">
            <v>0</v>
          </cell>
          <cell r="F62">
            <v>0</v>
          </cell>
          <cell r="G62">
            <v>0</v>
          </cell>
          <cell r="H62">
            <v>1679000</v>
          </cell>
        </row>
        <row r="63">
          <cell r="B63">
            <v>1104011500000</v>
          </cell>
          <cell r="C63" t="str">
            <v>Advance for Training</v>
          </cell>
          <cell r="D63">
            <v>0</v>
          </cell>
          <cell r="E63">
            <v>2400000</v>
          </cell>
          <cell r="F63">
            <v>2400000</v>
          </cell>
          <cell r="G63">
            <v>0</v>
          </cell>
          <cell r="H63">
            <v>0</v>
          </cell>
        </row>
        <row r="64">
          <cell r="A64">
            <v>17</v>
          </cell>
          <cell r="B64">
            <v>1104011500000</v>
          </cell>
          <cell r="C64" t="str">
            <v>Advance for Training</v>
          </cell>
          <cell r="D64">
            <v>0</v>
          </cell>
          <cell r="E64">
            <v>2400000</v>
          </cell>
          <cell r="F64">
            <v>2400000</v>
          </cell>
          <cell r="G64">
            <v>0</v>
          </cell>
          <cell r="H64">
            <v>0</v>
          </cell>
        </row>
        <row r="65">
          <cell r="B65">
            <v>1104019800000</v>
          </cell>
          <cell r="C65" t="str">
            <v>Opening Balance Advance</v>
          </cell>
          <cell r="D65">
            <v>-35444833</v>
          </cell>
          <cell r="E65">
            <v>0</v>
          </cell>
          <cell r="F65">
            <v>0</v>
          </cell>
          <cell r="G65">
            <v>0</v>
          </cell>
          <cell r="H65">
            <v>-35444833</v>
          </cell>
        </row>
        <row r="66">
          <cell r="B66">
            <v>1104019800000</v>
          </cell>
          <cell r="C66" t="str">
            <v>Opening Balance Advance</v>
          </cell>
          <cell r="D66">
            <v>245134.8</v>
          </cell>
          <cell r="E66">
            <v>0</v>
          </cell>
          <cell r="F66">
            <v>0</v>
          </cell>
          <cell r="G66">
            <v>0</v>
          </cell>
          <cell r="H66">
            <v>245134.8</v>
          </cell>
        </row>
        <row r="67">
          <cell r="A67">
            <v>18</v>
          </cell>
          <cell r="B67">
            <v>1104019800000</v>
          </cell>
          <cell r="C67" t="str">
            <v>Opening Balance Advance</v>
          </cell>
          <cell r="D67">
            <v>-35199698.200000003</v>
          </cell>
          <cell r="E67">
            <v>0</v>
          </cell>
          <cell r="F67">
            <v>0</v>
          </cell>
          <cell r="G67">
            <v>0</v>
          </cell>
          <cell r="H67">
            <v>-35199698.200000003</v>
          </cell>
        </row>
        <row r="68">
          <cell r="B68">
            <v>1104019900000</v>
          </cell>
          <cell r="C68" t="str">
            <v>Advance - Expenses Other</v>
          </cell>
          <cell r="D68">
            <v>13734500</v>
          </cell>
          <cell r="E68">
            <v>17500000</v>
          </cell>
          <cell r="F68">
            <v>13934500</v>
          </cell>
          <cell r="G68">
            <v>3565500</v>
          </cell>
          <cell r="H68">
            <v>17300000</v>
          </cell>
        </row>
        <row r="69">
          <cell r="B69">
            <v>1104019900000</v>
          </cell>
          <cell r="C69" t="str">
            <v>Advance - Expenses Other</v>
          </cell>
          <cell r="D69">
            <v>3724750</v>
          </cell>
          <cell r="E69">
            <v>0</v>
          </cell>
          <cell r="F69">
            <v>0</v>
          </cell>
          <cell r="G69">
            <v>0</v>
          </cell>
          <cell r="H69">
            <v>3724750</v>
          </cell>
        </row>
        <row r="70">
          <cell r="A70">
            <v>19</v>
          </cell>
          <cell r="B70">
            <v>1104019900000</v>
          </cell>
          <cell r="C70" t="str">
            <v>Advance - Expenses Other</v>
          </cell>
          <cell r="D70">
            <v>17459250</v>
          </cell>
          <cell r="E70">
            <v>17500000</v>
          </cell>
          <cell r="F70">
            <v>13934500</v>
          </cell>
          <cell r="G70">
            <v>3565500</v>
          </cell>
          <cell r="H70">
            <v>21024750</v>
          </cell>
        </row>
        <row r="71">
          <cell r="B71">
            <v>1104040000000</v>
          </cell>
          <cell r="C71" t="str">
            <v>Advances to Branch</v>
          </cell>
          <cell r="D71">
            <v>-245134.8</v>
          </cell>
          <cell r="E71">
            <v>0</v>
          </cell>
          <cell r="F71">
            <v>0</v>
          </cell>
          <cell r="G71">
            <v>0</v>
          </cell>
          <cell r="H71">
            <v>-245134.8</v>
          </cell>
        </row>
        <row r="72">
          <cell r="A72">
            <v>20</v>
          </cell>
          <cell r="B72">
            <v>1104040000000</v>
          </cell>
          <cell r="C72" t="str">
            <v>Advances to Branch</v>
          </cell>
          <cell r="D72">
            <v>-245134.8</v>
          </cell>
          <cell r="E72">
            <v>0</v>
          </cell>
          <cell r="F72">
            <v>0</v>
          </cell>
          <cell r="G72">
            <v>0</v>
          </cell>
          <cell r="H72">
            <v>-245134.8</v>
          </cell>
        </row>
        <row r="73">
          <cell r="B73">
            <v>1105020000000</v>
          </cell>
          <cell r="C73" t="str">
            <v>Rental Office Deposit</v>
          </cell>
          <cell r="D73">
            <v>360000</v>
          </cell>
          <cell r="E73">
            <v>0</v>
          </cell>
          <cell r="F73">
            <v>0</v>
          </cell>
          <cell r="G73">
            <v>0</v>
          </cell>
          <cell r="H73">
            <v>360000</v>
          </cell>
        </row>
        <row r="74">
          <cell r="A74">
            <v>21</v>
          </cell>
          <cell r="B74">
            <v>1105020000000</v>
          </cell>
          <cell r="C74" t="str">
            <v>Rental Office Deposit</v>
          </cell>
          <cell r="D74">
            <v>360000</v>
          </cell>
          <cell r="E74">
            <v>0</v>
          </cell>
          <cell r="F74">
            <v>0</v>
          </cell>
          <cell r="G74">
            <v>0</v>
          </cell>
          <cell r="H74">
            <v>360000</v>
          </cell>
        </row>
        <row r="75">
          <cell r="B75">
            <v>1106030000000</v>
          </cell>
          <cell r="C75" t="str">
            <v>Advance PPh 23</v>
          </cell>
          <cell r="D75">
            <v>292025918.27999997</v>
          </cell>
          <cell r="E75">
            <v>4154730</v>
          </cell>
          <cell r="F75">
            <v>0</v>
          </cell>
          <cell r="G75">
            <v>4154730</v>
          </cell>
          <cell r="H75">
            <v>296180648.27999997</v>
          </cell>
        </row>
        <row r="76">
          <cell r="B76">
            <v>1106030000000</v>
          </cell>
          <cell r="C76" t="str">
            <v>Advance PPh 23</v>
          </cell>
          <cell r="D76">
            <v>36180285.200000003</v>
          </cell>
          <cell r="E76">
            <v>8845728.8000000007</v>
          </cell>
          <cell r="F76">
            <v>3267935.4</v>
          </cell>
          <cell r="G76">
            <v>5577793.4000000004</v>
          </cell>
          <cell r="H76">
            <v>41758078.600000001</v>
          </cell>
        </row>
        <row r="77">
          <cell r="B77">
            <v>1106030000000</v>
          </cell>
          <cell r="C77" t="str">
            <v>Advance PPh 23</v>
          </cell>
          <cell r="D77">
            <v>100693884.2</v>
          </cell>
          <cell r="E77">
            <v>0</v>
          </cell>
          <cell r="F77">
            <v>0</v>
          </cell>
          <cell r="G77">
            <v>0</v>
          </cell>
          <cell r="H77">
            <v>100693884.2</v>
          </cell>
        </row>
        <row r="78">
          <cell r="B78">
            <v>1106030000000</v>
          </cell>
          <cell r="C78" t="str">
            <v>Advance PPh 23</v>
          </cell>
          <cell r="D78">
            <v>10883220</v>
          </cell>
          <cell r="E78">
            <v>0</v>
          </cell>
          <cell r="F78">
            <v>0</v>
          </cell>
          <cell r="G78">
            <v>0</v>
          </cell>
          <cell r="H78">
            <v>10883220</v>
          </cell>
        </row>
        <row r="79">
          <cell r="B79">
            <v>1106030000000</v>
          </cell>
          <cell r="C79" t="str">
            <v>Advance PPh 23</v>
          </cell>
          <cell r="D79">
            <v>19920692.399999999</v>
          </cell>
          <cell r="E79">
            <v>0</v>
          </cell>
          <cell r="F79">
            <v>0</v>
          </cell>
          <cell r="G79">
            <v>0</v>
          </cell>
          <cell r="H79">
            <v>19920692.399999999</v>
          </cell>
        </row>
        <row r="80">
          <cell r="B80">
            <v>1106030000000</v>
          </cell>
          <cell r="C80" t="str">
            <v>Advance PPh 23</v>
          </cell>
          <cell r="D80">
            <v>64853341.200000003</v>
          </cell>
          <cell r="E80">
            <v>2387332.44</v>
          </cell>
          <cell r="F80">
            <v>0</v>
          </cell>
          <cell r="G80">
            <v>2387332.44</v>
          </cell>
          <cell r="H80">
            <v>67240673.640000001</v>
          </cell>
        </row>
        <row r="81">
          <cell r="B81">
            <v>1106030000000</v>
          </cell>
          <cell r="C81" t="str">
            <v>Advance PPh 23</v>
          </cell>
          <cell r="D81">
            <v>12589700.76</v>
          </cell>
          <cell r="E81">
            <v>1226842.8</v>
          </cell>
          <cell r="F81">
            <v>0</v>
          </cell>
          <cell r="G81">
            <v>1226842.8</v>
          </cell>
          <cell r="H81">
            <v>13816543.560000001</v>
          </cell>
        </row>
        <row r="82">
          <cell r="B82">
            <v>1106030000000</v>
          </cell>
          <cell r="C82" t="str">
            <v>Advance PPh 23</v>
          </cell>
          <cell r="D82">
            <v>20636916</v>
          </cell>
          <cell r="E82">
            <v>4523997.12</v>
          </cell>
          <cell r="F82">
            <v>0</v>
          </cell>
          <cell r="G82">
            <v>4523997.12</v>
          </cell>
          <cell r="H82">
            <v>25160913.120000001</v>
          </cell>
        </row>
        <row r="83">
          <cell r="B83">
            <v>1106030000000</v>
          </cell>
          <cell r="C83" t="str">
            <v>Advance PPh 23</v>
          </cell>
          <cell r="D83">
            <v>16163753.82</v>
          </cell>
          <cell r="E83">
            <v>149130</v>
          </cell>
          <cell r="F83">
            <v>0</v>
          </cell>
          <cell r="G83">
            <v>149130</v>
          </cell>
          <cell r="H83">
            <v>16312883.82</v>
          </cell>
        </row>
        <row r="84">
          <cell r="B84">
            <v>1106030000000</v>
          </cell>
          <cell r="C84" t="str">
            <v>Advance PPh 23</v>
          </cell>
          <cell r="D84">
            <v>59134680.960000001</v>
          </cell>
          <cell r="E84">
            <v>0</v>
          </cell>
          <cell r="F84">
            <v>0</v>
          </cell>
          <cell r="G84">
            <v>0</v>
          </cell>
          <cell r="H84">
            <v>59134680.960000001</v>
          </cell>
        </row>
        <row r="85">
          <cell r="B85">
            <v>1106030000000</v>
          </cell>
          <cell r="C85" t="str">
            <v>Advance PPh 23</v>
          </cell>
          <cell r="D85">
            <v>10377369.359999999</v>
          </cell>
          <cell r="E85">
            <v>1876709.76</v>
          </cell>
          <cell r="F85">
            <v>0</v>
          </cell>
          <cell r="G85">
            <v>1876709.76</v>
          </cell>
          <cell r="H85">
            <v>12254079.119999999</v>
          </cell>
        </row>
        <row r="86">
          <cell r="A86">
            <v>22</v>
          </cell>
          <cell r="B86">
            <v>1106030000000</v>
          </cell>
          <cell r="C86" t="str">
            <v>Advance PPh 23</v>
          </cell>
          <cell r="D86">
            <v>643459762.18000007</v>
          </cell>
          <cell r="E86">
            <v>23164470.920000002</v>
          </cell>
          <cell r="F86">
            <v>3267935.4</v>
          </cell>
          <cell r="G86">
            <v>19896535.520000003</v>
          </cell>
          <cell r="H86">
            <v>663356297.70000005</v>
          </cell>
        </row>
        <row r="87">
          <cell r="B87">
            <v>1106070000000</v>
          </cell>
          <cell r="C87" t="str">
            <v>Advance PPN</v>
          </cell>
          <cell r="D87">
            <v>4204205</v>
          </cell>
          <cell r="E87">
            <v>2288574</v>
          </cell>
          <cell r="F87">
            <v>0</v>
          </cell>
          <cell r="G87">
            <v>2288574</v>
          </cell>
          <cell r="H87">
            <v>6492779</v>
          </cell>
        </row>
        <row r="88">
          <cell r="B88">
            <v>1106070000000</v>
          </cell>
          <cell r="C88" t="str">
            <v>Advance PPN</v>
          </cell>
          <cell r="D88">
            <v>980002.8</v>
          </cell>
          <cell r="E88">
            <v>0</v>
          </cell>
          <cell r="F88">
            <v>0</v>
          </cell>
          <cell r="G88">
            <v>0</v>
          </cell>
          <cell r="H88">
            <v>980002.8</v>
          </cell>
        </row>
        <row r="89">
          <cell r="B89">
            <v>1106070000000</v>
          </cell>
          <cell r="C89" t="str">
            <v>Advance PPN</v>
          </cell>
          <cell r="D89">
            <v>361533.6</v>
          </cell>
          <cell r="E89">
            <v>0</v>
          </cell>
          <cell r="F89">
            <v>0</v>
          </cell>
          <cell r="G89">
            <v>0</v>
          </cell>
          <cell r="H89">
            <v>361533.6</v>
          </cell>
        </row>
        <row r="90">
          <cell r="B90">
            <v>1106070000000</v>
          </cell>
          <cell r="C90" t="str">
            <v>Advance PPN</v>
          </cell>
          <cell r="D90">
            <v>423895.64</v>
          </cell>
          <cell r="E90">
            <v>0</v>
          </cell>
          <cell r="F90">
            <v>0</v>
          </cell>
          <cell r="G90">
            <v>0</v>
          </cell>
          <cell r="H90">
            <v>423895.64</v>
          </cell>
        </row>
        <row r="91">
          <cell r="B91">
            <v>1106070000000</v>
          </cell>
          <cell r="C91" t="str">
            <v>Advance PPN</v>
          </cell>
          <cell r="D91">
            <v>540000</v>
          </cell>
          <cell r="E91">
            <v>0</v>
          </cell>
          <cell r="F91">
            <v>0</v>
          </cell>
          <cell r="G91">
            <v>0</v>
          </cell>
          <cell r="H91">
            <v>540000</v>
          </cell>
        </row>
        <row r="92">
          <cell r="A92">
            <v>23</v>
          </cell>
          <cell r="B92">
            <v>1106070000000</v>
          </cell>
          <cell r="C92" t="str">
            <v>Advance PPN</v>
          </cell>
          <cell r="D92">
            <v>6509637.0399999991</v>
          </cell>
          <cell r="E92">
            <v>2288574</v>
          </cell>
          <cell r="F92">
            <v>0</v>
          </cell>
          <cell r="G92">
            <v>2288574</v>
          </cell>
          <cell r="H92">
            <v>8798211.0399999991</v>
          </cell>
        </row>
        <row r="93">
          <cell r="B93">
            <v>1106080000000</v>
          </cell>
          <cell r="C93" t="str">
            <v>Advance PPN (FP not yet receive</v>
          </cell>
          <cell r="D93">
            <v>1102691.76</v>
          </cell>
          <cell r="E93">
            <v>0</v>
          </cell>
          <cell r="F93">
            <v>0</v>
          </cell>
          <cell r="G93">
            <v>0</v>
          </cell>
          <cell r="H93">
            <v>1102691.76</v>
          </cell>
        </row>
        <row r="94">
          <cell r="A94">
            <v>24</v>
          </cell>
          <cell r="B94">
            <v>1106080000000</v>
          </cell>
          <cell r="C94" t="str">
            <v>Advance PPN (FP not yet receive</v>
          </cell>
          <cell r="D94">
            <v>1102691.76</v>
          </cell>
          <cell r="E94">
            <v>0</v>
          </cell>
          <cell r="F94">
            <v>0</v>
          </cell>
          <cell r="G94">
            <v>0</v>
          </cell>
          <cell r="H94">
            <v>1102691.76</v>
          </cell>
        </row>
        <row r="95">
          <cell r="B95">
            <v>1108010500000</v>
          </cell>
          <cell r="C95" t="str">
            <v>Prepaid Expense - Rent</v>
          </cell>
          <cell r="D95">
            <v>262371992.40000001</v>
          </cell>
          <cell r="E95">
            <v>10555600</v>
          </cell>
          <cell r="F95">
            <v>0</v>
          </cell>
          <cell r="G95">
            <v>10555600</v>
          </cell>
          <cell r="H95">
            <v>272927592.39999998</v>
          </cell>
        </row>
        <row r="96">
          <cell r="B96">
            <v>1108010500000</v>
          </cell>
          <cell r="C96" t="str">
            <v>Prepaid Expense - Rent</v>
          </cell>
          <cell r="D96">
            <v>0</v>
          </cell>
          <cell r="E96">
            <v>118611000</v>
          </cell>
          <cell r="F96">
            <v>77355000</v>
          </cell>
          <cell r="G96">
            <v>41256000</v>
          </cell>
          <cell r="H96">
            <v>41256000</v>
          </cell>
        </row>
        <row r="97">
          <cell r="B97">
            <v>1108010500000</v>
          </cell>
          <cell r="C97" t="str">
            <v>Prepaid Expense - Rent</v>
          </cell>
          <cell r="D97">
            <v>6333334.0899999999</v>
          </cell>
          <cell r="E97">
            <v>0</v>
          </cell>
          <cell r="F97">
            <v>333333.33</v>
          </cell>
          <cell r="G97">
            <v>-333333.33</v>
          </cell>
          <cell r="H97">
            <v>6000000.7599999998</v>
          </cell>
        </row>
        <row r="98">
          <cell r="B98">
            <v>1108010500000</v>
          </cell>
          <cell r="C98" t="str">
            <v>Prepaid Expense - Rent</v>
          </cell>
          <cell r="D98">
            <v>4336000</v>
          </cell>
          <cell r="E98">
            <v>0</v>
          </cell>
          <cell r="F98">
            <v>0</v>
          </cell>
          <cell r="G98">
            <v>0</v>
          </cell>
          <cell r="H98">
            <v>4336000</v>
          </cell>
        </row>
        <row r="99">
          <cell r="B99">
            <v>1108010500000</v>
          </cell>
          <cell r="C99" t="str">
            <v>Prepaid Expense - Rent</v>
          </cell>
          <cell r="D99">
            <v>-1875000</v>
          </cell>
          <cell r="E99">
            <v>0</v>
          </cell>
          <cell r="F99">
            <v>0</v>
          </cell>
          <cell r="G99">
            <v>0</v>
          </cell>
          <cell r="H99">
            <v>-1875000</v>
          </cell>
        </row>
        <row r="100">
          <cell r="B100">
            <v>1108010500000</v>
          </cell>
          <cell r="C100" t="str">
            <v>Prepaid Expense - Rent</v>
          </cell>
          <cell r="D100">
            <v>14088000</v>
          </cell>
          <cell r="E100">
            <v>0</v>
          </cell>
          <cell r="F100">
            <v>0</v>
          </cell>
          <cell r="G100">
            <v>0</v>
          </cell>
          <cell r="H100">
            <v>14088000</v>
          </cell>
        </row>
        <row r="101">
          <cell r="B101">
            <v>1108010500000</v>
          </cell>
          <cell r="C101" t="str">
            <v>Prepaid Expense - Rent</v>
          </cell>
          <cell r="D101">
            <v>6800000</v>
          </cell>
          <cell r="E101">
            <v>0</v>
          </cell>
          <cell r="F101">
            <v>0</v>
          </cell>
          <cell r="G101">
            <v>0</v>
          </cell>
          <cell r="H101">
            <v>6800000</v>
          </cell>
        </row>
        <row r="102">
          <cell r="B102">
            <v>1108010500000</v>
          </cell>
          <cell r="C102" t="str">
            <v>Prepaid Expense - Rent</v>
          </cell>
          <cell r="D102">
            <v>7250001</v>
          </cell>
          <cell r="E102">
            <v>0</v>
          </cell>
          <cell r="F102">
            <v>0</v>
          </cell>
          <cell r="G102">
            <v>0</v>
          </cell>
          <cell r="H102">
            <v>7250001</v>
          </cell>
        </row>
        <row r="103">
          <cell r="A103">
            <v>25</v>
          </cell>
          <cell r="B103">
            <v>1108010500000</v>
          </cell>
          <cell r="C103" t="str">
            <v>Prepaid Expense - Rent</v>
          </cell>
          <cell r="D103">
            <v>299304327.49000001</v>
          </cell>
          <cell r="E103">
            <v>129166600</v>
          </cell>
          <cell r="F103">
            <v>77688333.329999998</v>
          </cell>
          <cell r="G103">
            <v>51478266.670000002</v>
          </cell>
          <cell r="H103">
            <v>350782594.15999997</v>
          </cell>
        </row>
        <row r="104">
          <cell r="B104">
            <v>1108010600000</v>
          </cell>
          <cell r="C104" t="str">
            <v>Prepaid Expense - Repair &amp; Main</v>
          </cell>
          <cell r="D104">
            <v>-75329.17</v>
          </cell>
          <cell r="E104">
            <v>0</v>
          </cell>
          <cell r="F104">
            <v>75329.17</v>
          </cell>
          <cell r="G104">
            <v>-75329.17</v>
          </cell>
          <cell r="H104">
            <v>-150658.34</v>
          </cell>
        </row>
        <row r="105">
          <cell r="A105">
            <v>26</v>
          </cell>
          <cell r="B105">
            <v>1108010600000</v>
          </cell>
          <cell r="C105" t="str">
            <v>Prepaid Expense - Repair &amp; Main</v>
          </cell>
          <cell r="D105">
            <v>-75329.17</v>
          </cell>
          <cell r="E105">
            <v>0</v>
          </cell>
          <cell r="F105">
            <v>75329.17</v>
          </cell>
          <cell r="G105">
            <v>-75329.17</v>
          </cell>
          <cell r="H105">
            <v>-150658.34</v>
          </cell>
        </row>
        <row r="106">
          <cell r="B106">
            <v>1108010700000</v>
          </cell>
          <cell r="C106" t="str">
            <v>Prepaid Expense - Insurance</v>
          </cell>
          <cell r="D106">
            <v>8715000</v>
          </cell>
          <cell r="E106">
            <v>0</v>
          </cell>
          <cell r="F106">
            <v>0</v>
          </cell>
          <cell r="G106">
            <v>0</v>
          </cell>
          <cell r="H106">
            <v>8715000</v>
          </cell>
        </row>
        <row r="107">
          <cell r="B107">
            <v>1108010700000</v>
          </cell>
          <cell r="C107" t="str">
            <v>Prepaid Expense - Insurance</v>
          </cell>
          <cell r="D107">
            <v>511454.2</v>
          </cell>
          <cell r="E107">
            <v>0</v>
          </cell>
          <cell r="F107">
            <v>0</v>
          </cell>
          <cell r="G107">
            <v>0</v>
          </cell>
          <cell r="H107">
            <v>511454.2</v>
          </cell>
        </row>
        <row r="108">
          <cell r="B108">
            <v>1108010700000</v>
          </cell>
          <cell r="C108" t="str">
            <v>Prepaid Expense - Insurance</v>
          </cell>
          <cell r="D108">
            <v>150658.29999999999</v>
          </cell>
          <cell r="E108">
            <v>0</v>
          </cell>
          <cell r="F108">
            <v>0</v>
          </cell>
          <cell r="G108">
            <v>0</v>
          </cell>
          <cell r="H108">
            <v>150658.29999999999</v>
          </cell>
        </row>
        <row r="109">
          <cell r="B109">
            <v>1108010700000</v>
          </cell>
          <cell r="C109" t="str">
            <v>Prepaid Expense - Insurance</v>
          </cell>
          <cell r="D109">
            <v>21433870.199999999</v>
          </cell>
          <cell r="E109">
            <v>0</v>
          </cell>
          <cell r="F109">
            <v>0</v>
          </cell>
          <cell r="G109">
            <v>0</v>
          </cell>
          <cell r="H109">
            <v>21433870.199999999</v>
          </cell>
        </row>
        <row r="110">
          <cell r="B110">
            <v>1108010700000</v>
          </cell>
          <cell r="C110" t="str">
            <v>Prepaid Expense - Insurance</v>
          </cell>
          <cell r="D110">
            <v>4156250</v>
          </cell>
          <cell r="E110">
            <v>0</v>
          </cell>
          <cell r="F110">
            <v>0</v>
          </cell>
          <cell r="G110">
            <v>0</v>
          </cell>
          <cell r="H110">
            <v>4156250</v>
          </cell>
        </row>
        <row r="111">
          <cell r="B111">
            <v>1108010700000</v>
          </cell>
          <cell r="C111" t="str">
            <v>Prepaid Expense - Insurance</v>
          </cell>
          <cell r="D111">
            <v>2090887.2</v>
          </cell>
          <cell r="E111">
            <v>0</v>
          </cell>
          <cell r="F111">
            <v>0</v>
          </cell>
          <cell r="G111">
            <v>0</v>
          </cell>
          <cell r="H111">
            <v>2090887.2</v>
          </cell>
        </row>
        <row r="112">
          <cell r="A112">
            <v>27</v>
          </cell>
          <cell r="B112">
            <v>1108010700000</v>
          </cell>
          <cell r="C112" t="str">
            <v>Prepaid Expense - Insurance</v>
          </cell>
          <cell r="D112">
            <v>37058119.900000006</v>
          </cell>
          <cell r="E112">
            <v>0</v>
          </cell>
          <cell r="F112">
            <v>0</v>
          </cell>
          <cell r="G112">
            <v>0</v>
          </cell>
          <cell r="H112">
            <v>37058119.900000006</v>
          </cell>
        </row>
        <row r="113">
          <cell r="B113">
            <v>1198010100000</v>
          </cell>
          <cell r="C113" t="str">
            <v>Bridging Bank to Bank</v>
          </cell>
          <cell r="D113">
            <v>-758000000</v>
          </cell>
          <cell r="E113">
            <v>0</v>
          </cell>
          <cell r="F113">
            <v>185000000</v>
          </cell>
          <cell r="G113">
            <v>-185000000</v>
          </cell>
          <cell r="H113">
            <v>-943000000</v>
          </cell>
        </row>
        <row r="114">
          <cell r="B114">
            <v>1198010100000</v>
          </cell>
          <cell r="C114" t="str">
            <v>Bridging Bank to Bank</v>
          </cell>
          <cell r="D114">
            <v>-143600000</v>
          </cell>
          <cell r="E114">
            <v>0</v>
          </cell>
          <cell r="F114">
            <v>0</v>
          </cell>
          <cell r="G114">
            <v>0</v>
          </cell>
          <cell r="H114">
            <v>-143600000</v>
          </cell>
        </row>
        <row r="115">
          <cell r="B115">
            <v>1198010100000</v>
          </cell>
          <cell r="C115" t="str">
            <v>Bridging Bank to Bank</v>
          </cell>
          <cell r="D115">
            <v>-3000000</v>
          </cell>
          <cell r="E115">
            <v>0</v>
          </cell>
          <cell r="F115">
            <v>0</v>
          </cell>
          <cell r="G115">
            <v>0</v>
          </cell>
          <cell r="H115">
            <v>-3000000</v>
          </cell>
        </row>
        <row r="116">
          <cell r="B116">
            <v>1198010100000</v>
          </cell>
          <cell r="C116" t="str">
            <v>Bridging Bank to Bank</v>
          </cell>
          <cell r="D116">
            <v>-3000000</v>
          </cell>
          <cell r="E116">
            <v>0</v>
          </cell>
          <cell r="F116">
            <v>0</v>
          </cell>
          <cell r="G116">
            <v>0</v>
          </cell>
          <cell r="H116">
            <v>-3000000</v>
          </cell>
        </row>
        <row r="117">
          <cell r="B117">
            <v>1198010100000</v>
          </cell>
          <cell r="C117" t="str">
            <v>Bridging Bank to Bank</v>
          </cell>
          <cell r="D117">
            <v>-3000000</v>
          </cell>
          <cell r="E117">
            <v>0</v>
          </cell>
          <cell r="F117">
            <v>0</v>
          </cell>
          <cell r="G117">
            <v>0</v>
          </cell>
          <cell r="H117">
            <v>-3000000</v>
          </cell>
        </row>
        <row r="118">
          <cell r="B118">
            <v>1198010100000</v>
          </cell>
          <cell r="C118" t="str">
            <v>Bridging Bank to Bank</v>
          </cell>
          <cell r="D118">
            <v>-3000000</v>
          </cell>
          <cell r="E118">
            <v>0</v>
          </cell>
          <cell r="F118">
            <v>0</v>
          </cell>
          <cell r="G118">
            <v>0</v>
          </cell>
          <cell r="H118">
            <v>-3000000</v>
          </cell>
        </row>
        <row r="119">
          <cell r="B119">
            <v>1198010100000</v>
          </cell>
          <cell r="C119" t="str">
            <v>Bridging Bank to Bank</v>
          </cell>
          <cell r="D119">
            <v>-3000000</v>
          </cell>
          <cell r="E119">
            <v>0</v>
          </cell>
          <cell r="F119">
            <v>0</v>
          </cell>
          <cell r="G119">
            <v>0</v>
          </cell>
          <cell r="H119">
            <v>-3000000</v>
          </cell>
        </row>
        <row r="120">
          <cell r="B120">
            <v>1198010100000</v>
          </cell>
          <cell r="C120" t="str">
            <v>Bridging Bank to Bank</v>
          </cell>
          <cell r="D120">
            <v>-3000000</v>
          </cell>
          <cell r="E120">
            <v>0</v>
          </cell>
          <cell r="F120">
            <v>0</v>
          </cell>
          <cell r="G120">
            <v>0</v>
          </cell>
          <cell r="H120">
            <v>-3000000</v>
          </cell>
        </row>
        <row r="121">
          <cell r="A121">
            <v>28</v>
          </cell>
          <cell r="B121">
            <v>1198010100000</v>
          </cell>
          <cell r="C121" t="str">
            <v>Bridging Bank to Bank</v>
          </cell>
          <cell r="D121">
            <v>-919600000</v>
          </cell>
          <cell r="E121">
            <v>0</v>
          </cell>
          <cell r="F121">
            <v>185000000</v>
          </cell>
          <cell r="G121">
            <v>-185000000</v>
          </cell>
          <cell r="H121">
            <v>-1104600000</v>
          </cell>
        </row>
        <row r="122">
          <cell r="B122">
            <v>1198020000000</v>
          </cell>
          <cell r="C122" t="str">
            <v>Inter Office Account</v>
          </cell>
          <cell r="D122">
            <v>3908223412.8499999</v>
          </cell>
          <cell r="E122">
            <v>2064855738.95</v>
          </cell>
          <cell r="F122">
            <v>1510296562.1199999</v>
          </cell>
          <cell r="G122">
            <v>554559176.83000016</v>
          </cell>
          <cell r="H122">
            <v>4462782589.6800003</v>
          </cell>
        </row>
        <row r="123">
          <cell r="B123">
            <v>1198020000000</v>
          </cell>
          <cell r="C123" t="str">
            <v>Inter Office Account</v>
          </cell>
          <cell r="D123">
            <v>750821712.36000001</v>
          </cell>
          <cell r="E123">
            <v>525666564.69999999</v>
          </cell>
          <cell r="F123">
            <v>475957972.98000002</v>
          </cell>
          <cell r="G123">
            <v>49708591.719999969</v>
          </cell>
          <cell r="H123">
            <v>800530304.08000004</v>
          </cell>
        </row>
        <row r="124">
          <cell r="B124">
            <v>1198020000000</v>
          </cell>
          <cell r="C124" t="str">
            <v>Inter Office Account</v>
          </cell>
          <cell r="D124">
            <v>1143051404.22</v>
          </cell>
          <cell r="E124">
            <v>296392548.51999998</v>
          </cell>
          <cell r="F124">
            <v>252480370.44999999</v>
          </cell>
          <cell r="G124">
            <v>43912178.069999993</v>
          </cell>
          <cell r="H124">
            <v>1186963582.29</v>
          </cell>
        </row>
        <row r="125">
          <cell r="B125">
            <v>1198020000000</v>
          </cell>
          <cell r="C125" t="str">
            <v>Inter Office Account</v>
          </cell>
          <cell r="D125">
            <v>123377123.59999999</v>
          </cell>
          <cell r="E125">
            <v>4581959</v>
          </cell>
          <cell r="F125">
            <v>9630607</v>
          </cell>
          <cell r="G125">
            <v>-5048648</v>
          </cell>
          <cell r="H125">
            <v>118328475.59999999</v>
          </cell>
        </row>
        <row r="126">
          <cell r="B126">
            <v>1198020000000</v>
          </cell>
          <cell r="C126" t="str">
            <v>Inter Office Account</v>
          </cell>
          <cell r="D126">
            <v>60205717.909999996</v>
          </cell>
          <cell r="E126">
            <v>0</v>
          </cell>
          <cell r="F126">
            <v>0</v>
          </cell>
          <cell r="G126">
            <v>0</v>
          </cell>
          <cell r="H126">
            <v>60205717.909999996</v>
          </cell>
        </row>
        <row r="127">
          <cell r="B127">
            <v>1198020000000</v>
          </cell>
          <cell r="C127" t="str">
            <v>Inter Office Account</v>
          </cell>
          <cell r="D127">
            <v>321840572.19999999</v>
          </cell>
          <cell r="E127">
            <v>48803236.799999997</v>
          </cell>
          <cell r="F127">
            <v>31291543.600000001</v>
          </cell>
          <cell r="G127">
            <v>17511693.199999996</v>
          </cell>
          <cell r="H127">
            <v>339352265.39999998</v>
          </cell>
        </row>
        <row r="128">
          <cell r="B128">
            <v>1198020000000</v>
          </cell>
          <cell r="C128" t="str">
            <v>Inter Office Account</v>
          </cell>
          <cell r="D128">
            <v>128505811.12</v>
          </cell>
          <cell r="E128">
            <v>22897025.600000001</v>
          </cell>
          <cell r="F128">
            <v>9423429</v>
          </cell>
          <cell r="G128">
            <v>13473596.600000001</v>
          </cell>
          <cell r="H128">
            <v>141979407.72</v>
          </cell>
        </row>
        <row r="129">
          <cell r="B129">
            <v>1198020000000</v>
          </cell>
          <cell r="C129" t="str">
            <v>Inter Office Account</v>
          </cell>
          <cell r="D129">
            <v>96319161.159999996</v>
          </cell>
          <cell r="E129">
            <v>82503939.799999997</v>
          </cell>
          <cell r="F129">
            <v>18330658.399999999</v>
          </cell>
          <cell r="G129">
            <v>64173281.399999999</v>
          </cell>
          <cell r="H129">
            <v>160492442.56</v>
          </cell>
        </row>
        <row r="130">
          <cell r="B130">
            <v>1198020000000</v>
          </cell>
          <cell r="C130" t="str">
            <v>Inter Office Account</v>
          </cell>
          <cell r="D130">
            <v>313055587.12</v>
          </cell>
          <cell r="E130">
            <v>24469033.399999999</v>
          </cell>
          <cell r="F130">
            <v>14227527</v>
          </cell>
          <cell r="G130">
            <v>10241506.399999999</v>
          </cell>
          <cell r="H130">
            <v>323297093.51999998</v>
          </cell>
        </row>
        <row r="131">
          <cell r="B131">
            <v>1198020000000</v>
          </cell>
          <cell r="C131" t="str">
            <v>Inter Office Account</v>
          </cell>
          <cell r="D131">
            <v>79893356.400000006</v>
          </cell>
          <cell r="E131">
            <v>4913280</v>
          </cell>
          <cell r="F131">
            <v>9314807.5999999996</v>
          </cell>
          <cell r="G131">
            <v>-4401527.5999999996</v>
          </cell>
          <cell r="H131">
            <v>75491828.799999997</v>
          </cell>
        </row>
        <row r="132">
          <cell r="B132">
            <v>1198020000000</v>
          </cell>
          <cell r="C132" t="str">
            <v>Inter Office Account</v>
          </cell>
          <cell r="D132">
            <v>-28813034.640000001</v>
          </cell>
          <cell r="E132">
            <v>38054760.200000003</v>
          </cell>
          <cell r="F132">
            <v>16592906</v>
          </cell>
          <cell r="G132">
            <v>21461854.200000003</v>
          </cell>
          <cell r="H132">
            <v>-7351180.4400000004</v>
          </cell>
        </row>
        <row r="133">
          <cell r="A133">
            <v>29</v>
          </cell>
          <cell r="B133">
            <v>1198020000000</v>
          </cell>
          <cell r="C133" t="str">
            <v>Inter Office Account</v>
          </cell>
          <cell r="D133">
            <v>6896480824.2999992</v>
          </cell>
          <cell r="E133">
            <v>3113138086.9700003</v>
          </cell>
          <cell r="F133">
            <v>2347546384.1499996</v>
          </cell>
          <cell r="G133">
            <v>765591702.82000065</v>
          </cell>
          <cell r="H133">
            <v>7662072527.1200008</v>
          </cell>
        </row>
        <row r="134">
          <cell r="B134">
            <v>1198039900000</v>
          </cell>
          <cell r="C134" t="str">
            <v>AR/AP Transfer Others</v>
          </cell>
          <cell r="D134">
            <v>3183302.17</v>
          </cell>
          <cell r="E134">
            <v>0</v>
          </cell>
          <cell r="F134">
            <v>2544825.25</v>
          </cell>
          <cell r="G134">
            <v>-2544825.25</v>
          </cell>
          <cell r="H134">
            <v>638476.92000000004</v>
          </cell>
        </row>
        <row r="135">
          <cell r="B135">
            <v>1198039900000</v>
          </cell>
          <cell r="C135" t="str">
            <v>AR/AP Transfer Others</v>
          </cell>
          <cell r="D135">
            <v>12490338</v>
          </cell>
          <cell r="E135">
            <v>0</v>
          </cell>
          <cell r="F135">
            <v>0</v>
          </cell>
          <cell r="G135">
            <v>0</v>
          </cell>
          <cell r="H135">
            <v>12490338</v>
          </cell>
        </row>
        <row r="136">
          <cell r="B136">
            <v>1198039900000</v>
          </cell>
          <cell r="C136" t="str">
            <v>AR/AP Transfer Others</v>
          </cell>
          <cell r="D136">
            <v>129249.41</v>
          </cell>
          <cell r="E136">
            <v>0</v>
          </cell>
          <cell r="F136">
            <v>0</v>
          </cell>
          <cell r="G136">
            <v>0</v>
          </cell>
          <cell r="H136">
            <v>129249.41</v>
          </cell>
        </row>
        <row r="137">
          <cell r="A137">
            <v>30</v>
          </cell>
          <cell r="B137">
            <v>1198039900000</v>
          </cell>
          <cell r="C137" t="str">
            <v>AR/AP Transfer Others</v>
          </cell>
          <cell r="D137">
            <v>15802889.58</v>
          </cell>
          <cell r="E137">
            <v>0</v>
          </cell>
          <cell r="F137">
            <v>2544825.25</v>
          </cell>
          <cell r="G137">
            <v>-2544825.25</v>
          </cell>
          <cell r="H137">
            <v>13258064.33</v>
          </cell>
        </row>
        <row r="138">
          <cell r="B138">
            <v>1301010300000</v>
          </cell>
          <cell r="C138" t="str">
            <v>Building Improvement</v>
          </cell>
          <cell r="D138">
            <v>385345550</v>
          </cell>
          <cell r="E138">
            <v>0</v>
          </cell>
          <cell r="F138">
            <v>0</v>
          </cell>
          <cell r="G138">
            <v>0</v>
          </cell>
          <cell r="H138">
            <v>385345550</v>
          </cell>
        </row>
        <row r="139">
          <cell r="B139">
            <v>1301010300000</v>
          </cell>
          <cell r="C139" t="str">
            <v>Building Improvement</v>
          </cell>
          <cell r="D139">
            <v>298824463</v>
          </cell>
          <cell r="E139">
            <v>0</v>
          </cell>
          <cell r="F139">
            <v>0</v>
          </cell>
          <cell r="G139">
            <v>0</v>
          </cell>
          <cell r="H139">
            <v>298824463</v>
          </cell>
        </row>
        <row r="140">
          <cell r="B140">
            <v>1301010300000</v>
          </cell>
          <cell r="C140" t="str">
            <v>Building Improvement</v>
          </cell>
          <cell r="D140">
            <v>31462400</v>
          </cell>
          <cell r="E140">
            <v>0</v>
          </cell>
          <cell r="F140">
            <v>0</v>
          </cell>
          <cell r="G140">
            <v>0</v>
          </cell>
          <cell r="H140">
            <v>31462400</v>
          </cell>
        </row>
        <row r="141">
          <cell r="B141">
            <v>1301010300000</v>
          </cell>
          <cell r="C141" t="str">
            <v>Building Improvement</v>
          </cell>
          <cell r="D141">
            <v>14080000</v>
          </cell>
          <cell r="E141">
            <v>0</v>
          </cell>
          <cell r="F141">
            <v>0</v>
          </cell>
          <cell r="G141">
            <v>0</v>
          </cell>
          <cell r="H141">
            <v>14080000</v>
          </cell>
        </row>
        <row r="142">
          <cell r="A142">
            <v>31</v>
          </cell>
          <cell r="B142">
            <v>1301010300000</v>
          </cell>
          <cell r="C142" t="str">
            <v>Building Improvement</v>
          </cell>
          <cell r="D142">
            <v>729712413</v>
          </cell>
          <cell r="E142">
            <v>0</v>
          </cell>
          <cell r="F142">
            <v>0</v>
          </cell>
          <cell r="G142">
            <v>0</v>
          </cell>
          <cell r="H142">
            <v>729712413</v>
          </cell>
        </row>
        <row r="143">
          <cell r="B143">
            <v>1301010400000</v>
          </cell>
          <cell r="C143" t="str">
            <v>Operation Equipment</v>
          </cell>
          <cell r="D143">
            <v>14706339899.92</v>
          </cell>
          <cell r="E143">
            <v>0</v>
          </cell>
          <cell r="F143">
            <v>0</v>
          </cell>
          <cell r="G143">
            <v>0</v>
          </cell>
          <cell r="H143">
            <v>14706339899.92</v>
          </cell>
        </row>
        <row r="144">
          <cell r="B144">
            <v>1301010400000</v>
          </cell>
          <cell r="C144" t="str">
            <v>Operation Equipment</v>
          </cell>
          <cell r="D144">
            <v>4344343039.8900003</v>
          </cell>
          <cell r="E144">
            <v>0</v>
          </cell>
          <cell r="F144">
            <v>0</v>
          </cell>
          <cell r="G144">
            <v>0</v>
          </cell>
          <cell r="H144">
            <v>4344343039.8900003</v>
          </cell>
        </row>
        <row r="145">
          <cell r="B145">
            <v>1301010400000</v>
          </cell>
          <cell r="C145" t="str">
            <v>Operation Equipment</v>
          </cell>
          <cell r="D145">
            <v>5052664390</v>
          </cell>
          <cell r="E145">
            <v>0</v>
          </cell>
          <cell r="F145">
            <v>0</v>
          </cell>
          <cell r="G145">
            <v>0</v>
          </cell>
          <cell r="H145">
            <v>5052664390</v>
          </cell>
        </row>
        <row r="146">
          <cell r="B146">
            <v>1301010400000</v>
          </cell>
          <cell r="C146" t="str">
            <v>Operation Equipment</v>
          </cell>
          <cell r="D146">
            <v>2200000</v>
          </cell>
          <cell r="E146">
            <v>0</v>
          </cell>
          <cell r="F146">
            <v>0</v>
          </cell>
          <cell r="G146">
            <v>0</v>
          </cell>
          <cell r="H146">
            <v>2200000</v>
          </cell>
        </row>
        <row r="147">
          <cell r="B147">
            <v>1301010400000</v>
          </cell>
          <cell r="C147" t="str">
            <v>Operation Equipment</v>
          </cell>
          <cell r="D147">
            <v>1250000</v>
          </cell>
          <cell r="E147">
            <v>0</v>
          </cell>
          <cell r="F147">
            <v>0</v>
          </cell>
          <cell r="G147">
            <v>0</v>
          </cell>
          <cell r="H147">
            <v>1250000</v>
          </cell>
        </row>
        <row r="148">
          <cell r="A148">
            <v>32</v>
          </cell>
          <cell r="B148">
            <v>1301010400000</v>
          </cell>
          <cell r="C148" t="str">
            <v>Operation Equipment</v>
          </cell>
          <cell r="D148">
            <v>24106797329.810001</v>
          </cell>
          <cell r="E148">
            <v>0</v>
          </cell>
          <cell r="F148">
            <v>0</v>
          </cell>
          <cell r="G148">
            <v>0</v>
          </cell>
          <cell r="H148">
            <v>24106797329.810001</v>
          </cell>
        </row>
        <row r="149">
          <cell r="B149">
            <v>1301010500000</v>
          </cell>
          <cell r="C149" t="str">
            <v>Maintenance Equipment</v>
          </cell>
          <cell r="D149">
            <v>15725188</v>
          </cell>
          <cell r="E149">
            <v>0</v>
          </cell>
          <cell r="F149">
            <v>0</v>
          </cell>
          <cell r="G149">
            <v>0</v>
          </cell>
          <cell r="H149">
            <v>15725188</v>
          </cell>
        </row>
        <row r="150">
          <cell r="B150">
            <v>1301010500000</v>
          </cell>
          <cell r="C150" t="str">
            <v>Maintenance Equipment</v>
          </cell>
          <cell r="D150">
            <v>11297940</v>
          </cell>
          <cell r="E150">
            <v>0</v>
          </cell>
          <cell r="F150">
            <v>0</v>
          </cell>
          <cell r="G150">
            <v>0</v>
          </cell>
          <cell r="H150">
            <v>11297940</v>
          </cell>
        </row>
        <row r="151">
          <cell r="A151">
            <v>33</v>
          </cell>
          <cell r="B151">
            <v>1301010500000</v>
          </cell>
          <cell r="C151" t="str">
            <v>Maintenance Equipment</v>
          </cell>
          <cell r="D151">
            <v>27023128</v>
          </cell>
          <cell r="E151">
            <v>0</v>
          </cell>
          <cell r="F151">
            <v>0</v>
          </cell>
          <cell r="G151">
            <v>0</v>
          </cell>
          <cell r="H151">
            <v>27023128</v>
          </cell>
        </row>
        <row r="152">
          <cell r="B152">
            <v>1301010600000</v>
          </cell>
          <cell r="C152" t="str">
            <v>Tools-Maintenance</v>
          </cell>
          <cell r="D152">
            <v>1341808112.25</v>
          </cell>
          <cell r="E152">
            <v>0</v>
          </cell>
          <cell r="F152">
            <v>0</v>
          </cell>
          <cell r="G152">
            <v>0</v>
          </cell>
          <cell r="H152">
            <v>1341808112.25</v>
          </cell>
        </row>
        <row r="153">
          <cell r="B153">
            <v>1301010600000</v>
          </cell>
          <cell r="C153" t="str">
            <v>Tools-Maintenance</v>
          </cell>
          <cell r="D153">
            <v>200198487.65000001</v>
          </cell>
          <cell r="E153">
            <v>0</v>
          </cell>
          <cell r="F153">
            <v>0</v>
          </cell>
          <cell r="G153">
            <v>0</v>
          </cell>
          <cell r="H153">
            <v>200198487.65000001</v>
          </cell>
        </row>
        <row r="154">
          <cell r="B154">
            <v>1301010600000</v>
          </cell>
          <cell r="C154" t="str">
            <v>Tools-Maintenance</v>
          </cell>
          <cell r="D154">
            <v>165898333</v>
          </cell>
          <cell r="E154">
            <v>0</v>
          </cell>
          <cell r="F154">
            <v>0</v>
          </cell>
          <cell r="G154">
            <v>0</v>
          </cell>
          <cell r="H154">
            <v>165898333</v>
          </cell>
        </row>
        <row r="155">
          <cell r="B155">
            <v>1301010600000</v>
          </cell>
          <cell r="C155" t="str">
            <v>Tools-Maintenance</v>
          </cell>
          <cell r="D155">
            <v>41839055.280000001</v>
          </cell>
          <cell r="E155">
            <v>0</v>
          </cell>
          <cell r="F155">
            <v>0</v>
          </cell>
          <cell r="G155">
            <v>0</v>
          </cell>
          <cell r="H155">
            <v>41839055.280000001</v>
          </cell>
        </row>
        <row r="156">
          <cell r="B156">
            <v>1301010600000</v>
          </cell>
          <cell r="C156" t="str">
            <v>Tools-Maintenance</v>
          </cell>
          <cell r="D156">
            <v>12926200</v>
          </cell>
          <cell r="E156">
            <v>0</v>
          </cell>
          <cell r="F156">
            <v>0</v>
          </cell>
          <cell r="G156">
            <v>0</v>
          </cell>
          <cell r="H156">
            <v>12926200</v>
          </cell>
        </row>
        <row r="157">
          <cell r="B157">
            <v>1301010600000</v>
          </cell>
          <cell r="C157" t="str">
            <v>Tools-Maintenance</v>
          </cell>
          <cell r="D157">
            <v>41839146.359999999</v>
          </cell>
          <cell r="E157">
            <v>0</v>
          </cell>
          <cell r="F157">
            <v>0</v>
          </cell>
          <cell r="G157">
            <v>0</v>
          </cell>
          <cell r="H157">
            <v>41839146.359999999</v>
          </cell>
        </row>
        <row r="158">
          <cell r="B158">
            <v>1301010600000</v>
          </cell>
          <cell r="C158" t="str">
            <v>Tools-Maintenance</v>
          </cell>
          <cell r="D158">
            <v>80986744.5</v>
          </cell>
          <cell r="E158">
            <v>0</v>
          </cell>
          <cell r="F158">
            <v>0</v>
          </cell>
          <cell r="G158">
            <v>0</v>
          </cell>
          <cell r="H158">
            <v>80986744.5</v>
          </cell>
        </row>
        <row r="159">
          <cell r="A159">
            <v>34</v>
          </cell>
          <cell r="B159">
            <v>1301010600000</v>
          </cell>
          <cell r="C159" t="str">
            <v>Tools-Maintenance</v>
          </cell>
          <cell r="D159">
            <v>1885496079.04</v>
          </cell>
          <cell r="E159">
            <v>0</v>
          </cell>
          <cell r="F159">
            <v>0</v>
          </cell>
          <cell r="G159">
            <v>0</v>
          </cell>
          <cell r="H159">
            <v>1885496079.04</v>
          </cell>
        </row>
        <row r="160">
          <cell r="B160">
            <v>1301010700000</v>
          </cell>
          <cell r="C160" t="str">
            <v>Transportation Equipment</v>
          </cell>
          <cell r="D160">
            <v>682497232.79999995</v>
          </cell>
          <cell r="E160">
            <v>0</v>
          </cell>
          <cell r="F160">
            <v>0</v>
          </cell>
          <cell r="G160">
            <v>0</v>
          </cell>
          <cell r="H160">
            <v>682497232.79999995</v>
          </cell>
        </row>
        <row r="161">
          <cell r="B161">
            <v>1301010700000</v>
          </cell>
          <cell r="C161" t="str">
            <v>Transportation Equipment</v>
          </cell>
          <cell r="D161">
            <v>134020517</v>
          </cell>
          <cell r="E161">
            <v>0</v>
          </cell>
          <cell r="F161">
            <v>0</v>
          </cell>
          <cell r="G161">
            <v>0</v>
          </cell>
          <cell r="H161">
            <v>134020517</v>
          </cell>
        </row>
        <row r="162">
          <cell r="B162">
            <v>1301010700000</v>
          </cell>
          <cell r="C162" t="str">
            <v>Transportation Equipment</v>
          </cell>
          <cell r="D162">
            <v>80118182</v>
          </cell>
          <cell r="E162">
            <v>0</v>
          </cell>
          <cell r="F162">
            <v>0</v>
          </cell>
          <cell r="G162">
            <v>0</v>
          </cell>
          <cell r="H162">
            <v>80118182</v>
          </cell>
        </row>
        <row r="163">
          <cell r="A163">
            <v>35</v>
          </cell>
          <cell r="B163">
            <v>1301010700000</v>
          </cell>
          <cell r="C163" t="str">
            <v>Transportation Equipment</v>
          </cell>
          <cell r="D163">
            <v>896635931.79999995</v>
          </cell>
          <cell r="E163">
            <v>0</v>
          </cell>
          <cell r="F163">
            <v>0</v>
          </cell>
          <cell r="G163">
            <v>0</v>
          </cell>
          <cell r="H163">
            <v>896635931.79999995</v>
          </cell>
        </row>
        <row r="164">
          <cell r="B164">
            <v>1301010801000</v>
          </cell>
          <cell r="C164" t="str">
            <v>Office Equipment - Metal</v>
          </cell>
          <cell r="D164">
            <v>285170800.81999999</v>
          </cell>
          <cell r="E164">
            <v>0</v>
          </cell>
          <cell r="F164">
            <v>0</v>
          </cell>
          <cell r="G164">
            <v>0</v>
          </cell>
          <cell r="H164">
            <v>285170800.81999999</v>
          </cell>
        </row>
        <row r="165">
          <cell r="B165">
            <v>1301010801000</v>
          </cell>
          <cell r="C165" t="str">
            <v>Office Equipment - Metal</v>
          </cell>
          <cell r="D165">
            <v>97527385.609999999</v>
          </cell>
          <cell r="E165">
            <v>0</v>
          </cell>
          <cell r="F165">
            <v>0</v>
          </cell>
          <cell r="G165">
            <v>0</v>
          </cell>
          <cell r="H165">
            <v>97527385.609999999</v>
          </cell>
        </row>
        <row r="166">
          <cell r="B166">
            <v>1301010801000</v>
          </cell>
          <cell r="C166" t="str">
            <v>Office Equipment - Metal</v>
          </cell>
          <cell r="D166">
            <v>78286685</v>
          </cell>
          <cell r="E166">
            <v>0</v>
          </cell>
          <cell r="F166">
            <v>0</v>
          </cell>
          <cell r="G166">
            <v>0</v>
          </cell>
          <cell r="H166">
            <v>78286685</v>
          </cell>
        </row>
        <row r="167">
          <cell r="B167">
            <v>1301010801000</v>
          </cell>
          <cell r="C167" t="str">
            <v>Office Equipment - Metal</v>
          </cell>
          <cell r="D167">
            <v>1300000</v>
          </cell>
          <cell r="E167">
            <v>0</v>
          </cell>
          <cell r="F167">
            <v>0</v>
          </cell>
          <cell r="G167">
            <v>0</v>
          </cell>
          <cell r="H167">
            <v>1300000</v>
          </cell>
        </row>
        <row r="168">
          <cell r="B168">
            <v>1301010801000</v>
          </cell>
          <cell r="C168" t="str">
            <v>Office Equipment - Metal</v>
          </cell>
          <cell r="D168">
            <v>4011500</v>
          </cell>
          <cell r="E168">
            <v>0</v>
          </cell>
          <cell r="F168">
            <v>0</v>
          </cell>
          <cell r="G168">
            <v>0</v>
          </cell>
          <cell r="H168">
            <v>4011500</v>
          </cell>
        </row>
        <row r="169">
          <cell r="B169">
            <v>1301010801000</v>
          </cell>
          <cell r="C169" t="str">
            <v>Office Equipment - Metal</v>
          </cell>
          <cell r="D169">
            <v>21500000</v>
          </cell>
          <cell r="E169">
            <v>0</v>
          </cell>
          <cell r="F169">
            <v>0</v>
          </cell>
          <cell r="G169">
            <v>0</v>
          </cell>
          <cell r="H169">
            <v>21500000</v>
          </cell>
        </row>
        <row r="170">
          <cell r="A170">
            <v>36</v>
          </cell>
          <cell r="B170">
            <v>1301010801000</v>
          </cell>
          <cell r="C170" t="str">
            <v>Office Equipment - Metal</v>
          </cell>
          <cell r="D170">
            <v>487796371.43000001</v>
          </cell>
          <cell r="E170">
            <v>0</v>
          </cell>
          <cell r="F170">
            <v>0</v>
          </cell>
          <cell r="G170">
            <v>0</v>
          </cell>
          <cell r="H170">
            <v>487796371.43000001</v>
          </cell>
        </row>
        <row r="171">
          <cell r="B171">
            <v>1301010901000</v>
          </cell>
          <cell r="C171" t="str">
            <v>Office Furniture - Metal</v>
          </cell>
          <cell r="D171">
            <v>4052000</v>
          </cell>
          <cell r="E171">
            <v>0</v>
          </cell>
          <cell r="F171">
            <v>0</v>
          </cell>
          <cell r="G171">
            <v>0</v>
          </cell>
          <cell r="H171">
            <v>4052000</v>
          </cell>
        </row>
        <row r="172">
          <cell r="B172">
            <v>1301010901000</v>
          </cell>
          <cell r="C172" t="str">
            <v>Office Furniture - Metal</v>
          </cell>
          <cell r="D172">
            <v>8150000</v>
          </cell>
          <cell r="E172">
            <v>0</v>
          </cell>
          <cell r="F172">
            <v>0</v>
          </cell>
          <cell r="G172">
            <v>0</v>
          </cell>
          <cell r="H172">
            <v>8150000</v>
          </cell>
        </row>
        <row r="173">
          <cell r="B173">
            <v>1301010901000</v>
          </cell>
          <cell r="C173" t="str">
            <v>Office Furniture - Metal</v>
          </cell>
          <cell r="D173">
            <v>3555000</v>
          </cell>
          <cell r="E173">
            <v>0</v>
          </cell>
          <cell r="F173">
            <v>0</v>
          </cell>
          <cell r="G173">
            <v>0</v>
          </cell>
          <cell r="H173">
            <v>3555000</v>
          </cell>
        </row>
        <row r="174">
          <cell r="B174">
            <v>1301010901000</v>
          </cell>
          <cell r="C174" t="str">
            <v>Office Furniture - Metal</v>
          </cell>
          <cell r="D174">
            <v>900000</v>
          </cell>
          <cell r="E174">
            <v>0</v>
          </cell>
          <cell r="F174">
            <v>0</v>
          </cell>
          <cell r="G174">
            <v>0</v>
          </cell>
          <cell r="H174">
            <v>900000</v>
          </cell>
        </row>
        <row r="175">
          <cell r="A175">
            <v>37</v>
          </cell>
          <cell r="B175">
            <v>1301010901000</v>
          </cell>
          <cell r="C175" t="str">
            <v>Office Furniture - Metal</v>
          </cell>
          <cell r="D175">
            <v>16657000</v>
          </cell>
          <cell r="E175">
            <v>0</v>
          </cell>
          <cell r="F175">
            <v>0</v>
          </cell>
          <cell r="G175">
            <v>0</v>
          </cell>
          <cell r="H175">
            <v>16657000</v>
          </cell>
        </row>
        <row r="176">
          <cell r="B176">
            <v>1301010902000</v>
          </cell>
          <cell r="C176" t="str">
            <v>Office Furniture - Non Metal</v>
          </cell>
          <cell r="D176">
            <v>4839991.2</v>
          </cell>
          <cell r="E176">
            <v>0</v>
          </cell>
          <cell r="F176">
            <v>0</v>
          </cell>
          <cell r="G176">
            <v>0</v>
          </cell>
          <cell r="H176">
            <v>4839991.2</v>
          </cell>
        </row>
        <row r="177">
          <cell r="B177">
            <v>1301010902000</v>
          </cell>
          <cell r="C177" t="str">
            <v>Office Furniture - Non Metal</v>
          </cell>
          <cell r="D177">
            <v>3750000</v>
          </cell>
          <cell r="E177">
            <v>0</v>
          </cell>
          <cell r="F177">
            <v>0</v>
          </cell>
          <cell r="G177">
            <v>0</v>
          </cell>
          <cell r="H177">
            <v>3750000</v>
          </cell>
        </row>
        <row r="178">
          <cell r="B178">
            <v>1301010902000</v>
          </cell>
          <cell r="C178" t="str">
            <v>Office Furniture - Non Metal</v>
          </cell>
          <cell r="D178">
            <v>4706150</v>
          </cell>
          <cell r="E178">
            <v>0</v>
          </cell>
          <cell r="F178">
            <v>0</v>
          </cell>
          <cell r="G178">
            <v>0</v>
          </cell>
          <cell r="H178">
            <v>4706150</v>
          </cell>
        </row>
        <row r="179">
          <cell r="B179">
            <v>1301010902000</v>
          </cell>
          <cell r="C179" t="str">
            <v>Office Furniture - Non Metal</v>
          </cell>
          <cell r="D179">
            <v>3270000</v>
          </cell>
          <cell r="E179">
            <v>0</v>
          </cell>
          <cell r="F179">
            <v>0</v>
          </cell>
          <cell r="G179">
            <v>0</v>
          </cell>
          <cell r="H179">
            <v>3270000</v>
          </cell>
        </row>
        <row r="180">
          <cell r="B180">
            <v>1301010902000</v>
          </cell>
          <cell r="C180" t="str">
            <v>Office Furniture - Non Metal</v>
          </cell>
          <cell r="D180">
            <v>1100000</v>
          </cell>
          <cell r="E180">
            <v>0</v>
          </cell>
          <cell r="F180">
            <v>0</v>
          </cell>
          <cell r="G180">
            <v>0</v>
          </cell>
          <cell r="H180">
            <v>1100000</v>
          </cell>
        </row>
        <row r="181">
          <cell r="B181">
            <v>1301010902000</v>
          </cell>
          <cell r="C181" t="str">
            <v>Office Furniture - Non Metal</v>
          </cell>
          <cell r="D181">
            <v>7735560</v>
          </cell>
          <cell r="E181">
            <v>0</v>
          </cell>
          <cell r="F181">
            <v>0</v>
          </cell>
          <cell r="G181">
            <v>0</v>
          </cell>
          <cell r="H181">
            <v>7735560</v>
          </cell>
        </row>
        <row r="182">
          <cell r="A182">
            <v>38</v>
          </cell>
          <cell r="B182">
            <v>1301010902000</v>
          </cell>
          <cell r="C182" t="str">
            <v>Office Furniture - Non Metal</v>
          </cell>
          <cell r="D182">
            <v>25401701.199999999</v>
          </cell>
          <cell r="E182">
            <v>0</v>
          </cell>
          <cell r="F182">
            <v>0</v>
          </cell>
          <cell r="G182">
            <v>0</v>
          </cell>
          <cell r="H182">
            <v>25401701.199999999</v>
          </cell>
        </row>
        <row r="183">
          <cell r="B183">
            <v>1301011000000</v>
          </cell>
          <cell r="C183" t="str">
            <v>Communication Equipment</v>
          </cell>
          <cell r="D183">
            <v>50190000</v>
          </cell>
          <cell r="E183">
            <v>0</v>
          </cell>
          <cell r="F183">
            <v>0</v>
          </cell>
          <cell r="G183">
            <v>0</v>
          </cell>
          <cell r="H183">
            <v>50190000</v>
          </cell>
        </row>
        <row r="184">
          <cell r="B184">
            <v>1301011000000</v>
          </cell>
          <cell r="C184" t="str">
            <v>Communication Equipment</v>
          </cell>
          <cell r="D184">
            <v>7021500</v>
          </cell>
          <cell r="E184">
            <v>0</v>
          </cell>
          <cell r="F184">
            <v>0</v>
          </cell>
          <cell r="G184">
            <v>0</v>
          </cell>
          <cell r="H184">
            <v>7021500</v>
          </cell>
        </row>
        <row r="185">
          <cell r="A185">
            <v>39</v>
          </cell>
          <cell r="B185">
            <v>1301011000000</v>
          </cell>
          <cell r="C185" t="str">
            <v>Communication Equipment</v>
          </cell>
          <cell r="D185">
            <v>57211500</v>
          </cell>
          <cell r="E185">
            <v>0</v>
          </cell>
          <cell r="F185">
            <v>0</v>
          </cell>
          <cell r="G185">
            <v>0</v>
          </cell>
          <cell r="H185">
            <v>57211500</v>
          </cell>
        </row>
        <row r="186">
          <cell r="B186">
            <v>1301020300000</v>
          </cell>
          <cell r="C186" t="str">
            <v>Acc. Depr. Building Improvement</v>
          </cell>
          <cell r="D186">
            <v>-32111768.460000001</v>
          </cell>
          <cell r="E186">
            <v>0</v>
          </cell>
          <cell r="F186">
            <v>1605606</v>
          </cell>
          <cell r="G186">
            <v>-1605606</v>
          </cell>
          <cell r="H186">
            <v>-33717374.460000001</v>
          </cell>
        </row>
        <row r="187">
          <cell r="B187">
            <v>1301020300000</v>
          </cell>
          <cell r="C187" t="str">
            <v>Acc. Depr. Building Improvement</v>
          </cell>
          <cell r="D187">
            <v>-52464745.549999997</v>
          </cell>
          <cell r="E187">
            <v>0</v>
          </cell>
          <cell r="F187">
            <v>1245102</v>
          </cell>
          <cell r="G187">
            <v>-1245102</v>
          </cell>
          <cell r="H187">
            <v>-53709847.549999997</v>
          </cell>
        </row>
        <row r="188">
          <cell r="B188">
            <v>1301020300000</v>
          </cell>
          <cell r="C188" t="str">
            <v>Acc. Depr. Building Improvement</v>
          </cell>
          <cell r="D188">
            <v>-5779372</v>
          </cell>
          <cell r="E188">
            <v>0</v>
          </cell>
          <cell r="F188">
            <v>131093</v>
          </cell>
          <cell r="G188">
            <v>-131093</v>
          </cell>
          <cell r="H188">
            <v>-5910465</v>
          </cell>
        </row>
        <row r="189">
          <cell r="B189">
            <v>1301020300000</v>
          </cell>
          <cell r="C189" t="str">
            <v>Acc. Depr. Building Improvement</v>
          </cell>
          <cell r="D189">
            <v>-645334.47</v>
          </cell>
          <cell r="E189">
            <v>0</v>
          </cell>
          <cell r="F189">
            <v>58667</v>
          </cell>
          <cell r="G189">
            <v>-58667</v>
          </cell>
          <cell r="H189">
            <v>-704001.47</v>
          </cell>
        </row>
        <row r="190">
          <cell r="A190">
            <v>40</v>
          </cell>
          <cell r="B190">
            <v>1301020300000</v>
          </cell>
          <cell r="C190" t="str">
            <v>Acc. Depr. Building Improvement</v>
          </cell>
          <cell r="D190">
            <v>-91001220.479999989</v>
          </cell>
          <cell r="E190">
            <v>0</v>
          </cell>
          <cell r="F190">
            <v>3040468</v>
          </cell>
          <cell r="G190">
            <v>-3040468</v>
          </cell>
          <cell r="H190">
            <v>-94041688.479999989</v>
          </cell>
        </row>
        <row r="191">
          <cell r="B191">
            <v>1301020400000</v>
          </cell>
          <cell r="C191" t="str">
            <v>Acc. Depr. Operation Equipment</v>
          </cell>
          <cell r="D191">
            <v>-9010370869.4799995</v>
          </cell>
          <cell r="E191">
            <v>0</v>
          </cell>
          <cell r="F191">
            <v>109175795</v>
          </cell>
          <cell r="G191">
            <v>-109175795</v>
          </cell>
          <cell r="H191">
            <v>-9119546664.4799995</v>
          </cell>
        </row>
        <row r="192">
          <cell r="B192">
            <v>1301020400000</v>
          </cell>
          <cell r="C192" t="str">
            <v>Acc. Depr. Operation Equipment</v>
          </cell>
          <cell r="D192">
            <v>-3691344502.6599998</v>
          </cell>
          <cell r="E192">
            <v>0</v>
          </cell>
          <cell r="F192">
            <v>33999945</v>
          </cell>
          <cell r="G192">
            <v>-33999945</v>
          </cell>
          <cell r="H192">
            <v>-3725344447.6599998</v>
          </cell>
        </row>
        <row r="193">
          <cell r="B193">
            <v>1301020400000</v>
          </cell>
          <cell r="C193" t="str">
            <v>Acc. Depr. Operation Equipment</v>
          </cell>
          <cell r="D193">
            <v>-4764852228</v>
          </cell>
          <cell r="E193">
            <v>0</v>
          </cell>
          <cell r="F193">
            <v>20905816</v>
          </cell>
          <cell r="G193">
            <v>-20905816</v>
          </cell>
          <cell r="H193">
            <v>-4785758044</v>
          </cell>
        </row>
        <row r="194">
          <cell r="B194">
            <v>1301020400000</v>
          </cell>
          <cell r="C194" t="str">
            <v>Acc. Depr. Operation Equipment</v>
          </cell>
          <cell r="D194">
            <v>-275001.01</v>
          </cell>
          <cell r="E194">
            <v>0</v>
          </cell>
          <cell r="F194">
            <v>22917</v>
          </cell>
          <cell r="G194">
            <v>-22917</v>
          </cell>
          <cell r="H194">
            <v>-297918.01</v>
          </cell>
        </row>
        <row r="195">
          <cell r="B195">
            <v>1301020400000</v>
          </cell>
          <cell r="C195" t="str">
            <v>Acc. Depr. Operation Equipment</v>
          </cell>
          <cell r="D195">
            <v>-234376</v>
          </cell>
          <cell r="E195">
            <v>0</v>
          </cell>
          <cell r="F195">
            <v>13021</v>
          </cell>
          <cell r="G195">
            <v>-13021</v>
          </cell>
          <cell r="H195">
            <v>-247397</v>
          </cell>
        </row>
        <row r="196">
          <cell r="A196">
            <v>41</v>
          </cell>
          <cell r="B196">
            <v>1301020400000</v>
          </cell>
          <cell r="C196" t="str">
            <v>Acc. Depr. Operation Equipment</v>
          </cell>
          <cell r="D196">
            <v>-17467076977.149998</v>
          </cell>
          <cell r="E196">
            <v>0</v>
          </cell>
          <cell r="F196">
            <v>164117494</v>
          </cell>
          <cell r="G196">
            <v>-164117494</v>
          </cell>
          <cell r="H196">
            <v>-17631194471.149998</v>
          </cell>
        </row>
        <row r="197">
          <cell r="B197">
            <v>1301020500000</v>
          </cell>
          <cell r="C197" t="str">
            <v>Acc. Depr. Maintenance Equipmen</v>
          </cell>
          <cell r="D197">
            <v>-10338663.210000001</v>
          </cell>
          <cell r="E197">
            <v>0</v>
          </cell>
          <cell r="F197">
            <v>236884.33</v>
          </cell>
          <cell r="G197">
            <v>-236884.33</v>
          </cell>
          <cell r="H197">
            <v>-10575547.539999999</v>
          </cell>
        </row>
        <row r="198">
          <cell r="B198">
            <v>1301020500000</v>
          </cell>
          <cell r="C198" t="str">
            <v>Acc. Depr. Maintenance Equipmen</v>
          </cell>
          <cell r="D198">
            <v>-11755010</v>
          </cell>
          <cell r="E198">
            <v>0</v>
          </cell>
          <cell r="F198">
            <v>0</v>
          </cell>
          <cell r="G198">
            <v>0</v>
          </cell>
          <cell r="H198">
            <v>-11755010</v>
          </cell>
        </row>
        <row r="199">
          <cell r="A199">
            <v>42</v>
          </cell>
          <cell r="B199">
            <v>1301020500000</v>
          </cell>
          <cell r="C199" t="str">
            <v>Acc. Depr. Maintenance Equipmen</v>
          </cell>
          <cell r="D199">
            <v>-22093673.210000001</v>
          </cell>
          <cell r="E199">
            <v>0</v>
          </cell>
          <cell r="F199">
            <v>236884.33</v>
          </cell>
          <cell r="G199">
            <v>-236884.33</v>
          </cell>
          <cell r="H199">
            <v>-22330557.539999999</v>
          </cell>
        </row>
        <row r="200">
          <cell r="B200">
            <v>1301020600000</v>
          </cell>
          <cell r="C200" t="str">
            <v>Acc. Depr. Tools-Maintenance</v>
          </cell>
          <cell r="D200">
            <v>-1171107332.5799999</v>
          </cell>
          <cell r="E200">
            <v>0</v>
          </cell>
          <cell r="F200">
            <v>14179037</v>
          </cell>
          <cell r="G200">
            <v>-14179037</v>
          </cell>
          <cell r="H200">
            <v>-1185286369.5799999</v>
          </cell>
        </row>
        <row r="201">
          <cell r="B201">
            <v>1301020600000</v>
          </cell>
          <cell r="C201" t="str">
            <v>Acc. Depr. Tools-Maintenance</v>
          </cell>
          <cell r="D201">
            <v>-189219334.78999999</v>
          </cell>
          <cell r="E201">
            <v>0</v>
          </cell>
          <cell r="F201">
            <v>506295</v>
          </cell>
          <cell r="G201">
            <v>-506295</v>
          </cell>
          <cell r="H201">
            <v>-189725629.78999999</v>
          </cell>
        </row>
        <row r="202">
          <cell r="B202">
            <v>1301020600000</v>
          </cell>
          <cell r="C202" t="str">
            <v>Acc. Depr. Tools-Maintenance</v>
          </cell>
          <cell r="D202">
            <v>-126249571</v>
          </cell>
          <cell r="E202">
            <v>0</v>
          </cell>
          <cell r="F202">
            <v>966595</v>
          </cell>
          <cell r="G202">
            <v>-966595</v>
          </cell>
          <cell r="H202">
            <v>-127216166</v>
          </cell>
        </row>
        <row r="203">
          <cell r="B203">
            <v>1301020600000</v>
          </cell>
          <cell r="C203" t="str">
            <v>Acc. Depr. Tools-Maintenance</v>
          </cell>
          <cell r="D203">
            <v>-10459764</v>
          </cell>
          <cell r="E203">
            <v>0</v>
          </cell>
          <cell r="F203">
            <v>871647</v>
          </cell>
          <cell r="G203">
            <v>-871647</v>
          </cell>
          <cell r="H203">
            <v>-11331411</v>
          </cell>
        </row>
        <row r="204">
          <cell r="B204">
            <v>1301020600000</v>
          </cell>
          <cell r="C204" t="str">
            <v>Acc. Depr. Tools-Maintenance</v>
          </cell>
          <cell r="D204">
            <v>-2423663.3199999998</v>
          </cell>
          <cell r="E204">
            <v>0</v>
          </cell>
          <cell r="F204">
            <v>269296</v>
          </cell>
          <cell r="G204">
            <v>-269296</v>
          </cell>
          <cell r="H204">
            <v>-2692959.32</v>
          </cell>
        </row>
        <row r="205">
          <cell r="B205">
            <v>1301020600000</v>
          </cell>
          <cell r="C205" t="str">
            <v>Acc. Depr. Tools-Maintenance</v>
          </cell>
          <cell r="D205">
            <v>-10459810.779999999</v>
          </cell>
          <cell r="E205">
            <v>0</v>
          </cell>
          <cell r="F205">
            <v>871649</v>
          </cell>
          <cell r="G205">
            <v>-871649</v>
          </cell>
          <cell r="H205">
            <v>-11331459.779999999</v>
          </cell>
        </row>
        <row r="206">
          <cell r="B206">
            <v>1301020600000</v>
          </cell>
          <cell r="C206" t="str">
            <v>Acc. Depr. Tools-Maintenance</v>
          </cell>
          <cell r="D206">
            <v>-18559461.239999998</v>
          </cell>
          <cell r="E206">
            <v>0</v>
          </cell>
          <cell r="F206">
            <v>1687224</v>
          </cell>
          <cell r="G206">
            <v>-1687224</v>
          </cell>
          <cell r="H206">
            <v>-20246685.239999998</v>
          </cell>
        </row>
        <row r="207">
          <cell r="A207">
            <v>43</v>
          </cell>
          <cell r="B207">
            <v>1301020600000</v>
          </cell>
          <cell r="C207" t="str">
            <v>Acc. Depr. Tools-Maintenance</v>
          </cell>
          <cell r="D207">
            <v>-1528478937.7099998</v>
          </cell>
          <cell r="E207">
            <v>0</v>
          </cell>
          <cell r="F207">
            <v>19351743</v>
          </cell>
          <cell r="G207">
            <v>-19351743</v>
          </cell>
          <cell r="H207">
            <v>-1547830680.7099998</v>
          </cell>
        </row>
        <row r="208">
          <cell r="B208">
            <v>1301020700000</v>
          </cell>
          <cell r="C208" t="str">
            <v>Acc. Depr. Transportation Equip</v>
          </cell>
          <cell r="D208">
            <v>-466567433</v>
          </cell>
          <cell r="E208">
            <v>0</v>
          </cell>
          <cell r="F208">
            <v>11934942</v>
          </cell>
          <cell r="G208">
            <v>-11934942</v>
          </cell>
          <cell r="H208">
            <v>-478502375</v>
          </cell>
        </row>
        <row r="209">
          <cell r="B209">
            <v>1301020700000</v>
          </cell>
          <cell r="C209" t="str">
            <v>Acc. Depr. Transportation Equip</v>
          </cell>
          <cell r="D209">
            <v>-126062121</v>
          </cell>
          <cell r="E209">
            <v>0</v>
          </cell>
          <cell r="F209">
            <v>1844177</v>
          </cell>
          <cell r="G209">
            <v>-1844177</v>
          </cell>
          <cell r="H209">
            <v>-127906298</v>
          </cell>
        </row>
        <row r="210">
          <cell r="B210">
            <v>1301020700000</v>
          </cell>
          <cell r="C210" t="str">
            <v>Acc. Depr. Transportation Equip</v>
          </cell>
          <cell r="D210">
            <v>-71772159</v>
          </cell>
          <cell r="E210">
            <v>0</v>
          </cell>
          <cell r="F210">
            <v>1669129</v>
          </cell>
          <cell r="G210">
            <v>-1669129</v>
          </cell>
          <cell r="H210">
            <v>-73441288</v>
          </cell>
        </row>
        <row r="211">
          <cell r="A211">
            <v>44</v>
          </cell>
          <cell r="B211">
            <v>1301020700000</v>
          </cell>
          <cell r="C211" t="str">
            <v>Acc. Depr. Transportation Equip</v>
          </cell>
          <cell r="D211">
            <v>-664401713</v>
          </cell>
          <cell r="E211">
            <v>0</v>
          </cell>
          <cell r="F211">
            <v>15448248</v>
          </cell>
          <cell r="G211">
            <v>-15448248</v>
          </cell>
          <cell r="H211">
            <v>-679849961</v>
          </cell>
        </row>
        <row r="212">
          <cell r="B212">
            <v>1301020800000</v>
          </cell>
          <cell r="C212" t="str">
            <v>Acc. Depr. Office Equipment</v>
          </cell>
          <cell r="D212">
            <v>-229698471.59999999</v>
          </cell>
          <cell r="E212">
            <v>0</v>
          </cell>
          <cell r="F212">
            <v>3532750</v>
          </cell>
          <cell r="G212">
            <v>-3532750</v>
          </cell>
          <cell r="H212">
            <v>-233231221.59999999</v>
          </cell>
        </row>
        <row r="213">
          <cell r="B213">
            <v>1301020800000</v>
          </cell>
          <cell r="C213" t="str">
            <v>Acc. Depr. Office Equipment</v>
          </cell>
          <cell r="D213">
            <v>-87160080.900000006</v>
          </cell>
          <cell r="E213">
            <v>0</v>
          </cell>
          <cell r="F213">
            <v>496146</v>
          </cell>
          <cell r="G213">
            <v>-496146</v>
          </cell>
          <cell r="H213">
            <v>-87656226.900000006</v>
          </cell>
        </row>
        <row r="214">
          <cell r="B214">
            <v>1301020800000</v>
          </cell>
          <cell r="C214" t="str">
            <v>Acc. Depr. Office Equipment</v>
          </cell>
          <cell r="D214">
            <v>-66565253</v>
          </cell>
          <cell r="E214">
            <v>0</v>
          </cell>
          <cell r="F214">
            <v>367430</v>
          </cell>
          <cell r="G214">
            <v>-367430</v>
          </cell>
          <cell r="H214">
            <v>-66932683</v>
          </cell>
        </row>
        <row r="215">
          <cell r="B215">
            <v>1301020800000</v>
          </cell>
          <cell r="C215" t="str">
            <v>Acc. Depr. Office Equipment</v>
          </cell>
          <cell r="D215">
            <v>-406249.32</v>
          </cell>
          <cell r="E215">
            <v>0</v>
          </cell>
          <cell r="F215">
            <v>27083</v>
          </cell>
          <cell r="G215">
            <v>-27083</v>
          </cell>
          <cell r="H215">
            <v>-433332.32</v>
          </cell>
        </row>
        <row r="216">
          <cell r="B216">
            <v>1301020800000</v>
          </cell>
          <cell r="C216" t="str">
            <v>Acc. Depr. Office Equipment</v>
          </cell>
          <cell r="D216">
            <v>-1170020.6000000001</v>
          </cell>
          <cell r="E216">
            <v>0</v>
          </cell>
          <cell r="F216">
            <v>83573</v>
          </cell>
          <cell r="G216">
            <v>-83573</v>
          </cell>
          <cell r="H216">
            <v>-1253593.6000000001</v>
          </cell>
        </row>
        <row r="217">
          <cell r="B217">
            <v>1301020800000</v>
          </cell>
          <cell r="C217" t="str">
            <v>Acc. Depr. Office Equipment</v>
          </cell>
          <cell r="D217">
            <v>-5706248.1299999999</v>
          </cell>
          <cell r="E217">
            <v>0</v>
          </cell>
          <cell r="F217">
            <v>447916</v>
          </cell>
          <cell r="G217">
            <v>-447916</v>
          </cell>
          <cell r="H217">
            <v>-6154164.1299999999</v>
          </cell>
        </row>
        <row r="218">
          <cell r="A218">
            <v>45</v>
          </cell>
          <cell r="B218">
            <v>1301020800000</v>
          </cell>
          <cell r="C218" t="str">
            <v>Acc. Depr. Office Equipment</v>
          </cell>
          <cell r="D218">
            <v>-390706323.55000001</v>
          </cell>
          <cell r="E218">
            <v>0</v>
          </cell>
          <cell r="F218">
            <v>4954898</v>
          </cell>
          <cell r="G218">
            <v>-4954898</v>
          </cell>
          <cell r="H218">
            <v>-395661221.55000001</v>
          </cell>
        </row>
        <row r="219">
          <cell r="B219">
            <v>1301020900000</v>
          </cell>
          <cell r="C219" t="str">
            <v>Acc. Depr. Office Furniture</v>
          </cell>
          <cell r="D219">
            <v>-5261997</v>
          </cell>
          <cell r="E219">
            <v>0</v>
          </cell>
          <cell r="F219">
            <v>100833</v>
          </cell>
          <cell r="G219">
            <v>-100833</v>
          </cell>
          <cell r="H219">
            <v>-5362830</v>
          </cell>
        </row>
        <row r="220">
          <cell r="B220">
            <v>1301020900000</v>
          </cell>
          <cell r="C220" t="str">
            <v>Acc. Depr. Office Furniture</v>
          </cell>
          <cell r="D220">
            <v>-11142423.49</v>
          </cell>
          <cell r="E220">
            <v>0</v>
          </cell>
          <cell r="F220">
            <v>247917</v>
          </cell>
          <cell r="G220">
            <v>-247917</v>
          </cell>
          <cell r="H220">
            <v>-11390340.49</v>
          </cell>
        </row>
        <row r="221">
          <cell r="B221">
            <v>1301020900000</v>
          </cell>
          <cell r="C221" t="str">
            <v>Acc. Depr. Office Furniture</v>
          </cell>
          <cell r="D221">
            <v>-8212548</v>
          </cell>
          <cell r="E221">
            <v>0</v>
          </cell>
          <cell r="F221">
            <v>26545</v>
          </cell>
          <cell r="G221">
            <v>-26545</v>
          </cell>
          <cell r="H221">
            <v>-8239093</v>
          </cell>
        </row>
        <row r="222">
          <cell r="B222">
            <v>1301020900000</v>
          </cell>
          <cell r="C222" t="str">
            <v>Acc. Depr. Office Furniture</v>
          </cell>
          <cell r="D222">
            <v>-1216254</v>
          </cell>
          <cell r="E222">
            <v>0</v>
          </cell>
          <cell r="F222">
            <v>86876</v>
          </cell>
          <cell r="G222">
            <v>-86876</v>
          </cell>
          <cell r="H222">
            <v>-1303130</v>
          </cell>
        </row>
        <row r="223">
          <cell r="B223">
            <v>1301020900000</v>
          </cell>
          <cell r="C223" t="str">
            <v>Acc. Depr. Office Furniture</v>
          </cell>
          <cell r="D223">
            <v>-91668</v>
          </cell>
          <cell r="E223">
            <v>0</v>
          </cell>
          <cell r="F223">
            <v>22917</v>
          </cell>
          <cell r="G223">
            <v>-22917</v>
          </cell>
          <cell r="H223">
            <v>-114585</v>
          </cell>
        </row>
        <row r="224">
          <cell r="B224">
            <v>1301020900000</v>
          </cell>
          <cell r="C224" t="str">
            <v>Acc. Depr. Office Furniture</v>
          </cell>
          <cell r="D224">
            <v>-1772728</v>
          </cell>
          <cell r="E224">
            <v>0</v>
          </cell>
          <cell r="F224">
            <v>161156</v>
          </cell>
          <cell r="G224">
            <v>-161156</v>
          </cell>
          <cell r="H224">
            <v>-1933884</v>
          </cell>
        </row>
        <row r="225">
          <cell r="A225">
            <v>46</v>
          </cell>
          <cell r="B225">
            <v>1301020900000</v>
          </cell>
          <cell r="C225" t="str">
            <v>Acc. Depr. Office Furniture</v>
          </cell>
          <cell r="D225">
            <v>-27697618.490000002</v>
          </cell>
          <cell r="E225">
            <v>0</v>
          </cell>
          <cell r="F225">
            <v>646244</v>
          </cell>
          <cell r="G225">
            <v>-646244</v>
          </cell>
          <cell r="H225">
            <v>-28343862.490000002</v>
          </cell>
        </row>
        <row r="226">
          <cell r="B226">
            <v>1301021000000</v>
          </cell>
          <cell r="C226" t="str">
            <v>Acc. Depr. Communication Equipm</v>
          </cell>
          <cell r="D226">
            <v>-38200645</v>
          </cell>
          <cell r="E226">
            <v>0</v>
          </cell>
          <cell r="F226">
            <v>322865</v>
          </cell>
          <cell r="G226">
            <v>-322865</v>
          </cell>
          <cell r="H226">
            <v>-38523510</v>
          </cell>
        </row>
        <row r="227">
          <cell r="B227">
            <v>1301021000000</v>
          </cell>
          <cell r="C227" t="str">
            <v>Acc. Depr. Communication Equipm</v>
          </cell>
          <cell r="D227">
            <v>-6439027</v>
          </cell>
          <cell r="E227">
            <v>0</v>
          </cell>
          <cell r="F227">
            <v>73141</v>
          </cell>
          <cell r="G227">
            <v>-73141</v>
          </cell>
          <cell r="H227">
            <v>-6512168</v>
          </cell>
        </row>
        <row r="228">
          <cell r="A228">
            <v>47</v>
          </cell>
          <cell r="B228">
            <v>1301021000000</v>
          </cell>
          <cell r="C228" t="str">
            <v>Acc. Depr. Communication Equipm</v>
          </cell>
          <cell r="D228">
            <v>-44639672</v>
          </cell>
          <cell r="E228">
            <v>0</v>
          </cell>
          <cell r="F228">
            <v>396006</v>
          </cell>
          <cell r="G228">
            <v>-396006</v>
          </cell>
          <cell r="H228">
            <v>-45035678</v>
          </cell>
        </row>
        <row r="229">
          <cell r="B229">
            <v>1598000000000</v>
          </cell>
          <cell r="C229" t="str">
            <v>Suspence Account (Not-clearly I</v>
          </cell>
          <cell r="D229">
            <v>12845429579.790001</v>
          </cell>
          <cell r="E229">
            <v>0</v>
          </cell>
          <cell r="F229">
            <v>0</v>
          </cell>
          <cell r="G229">
            <v>0</v>
          </cell>
          <cell r="H229">
            <v>12845429579.790001</v>
          </cell>
        </row>
        <row r="230">
          <cell r="B230">
            <v>1598000000000</v>
          </cell>
          <cell r="C230" t="str">
            <v>Suspence Account (Not-clearly I</v>
          </cell>
          <cell r="D230">
            <v>402443192.43000001</v>
          </cell>
          <cell r="E230">
            <v>0</v>
          </cell>
          <cell r="F230">
            <v>167500.01999999999</v>
          </cell>
          <cell r="G230">
            <v>-167500.01999999999</v>
          </cell>
          <cell r="H230">
            <v>402275692.41000003</v>
          </cell>
        </row>
        <row r="231">
          <cell r="B231">
            <v>1598000000000</v>
          </cell>
          <cell r="C231" t="str">
            <v>Suspence Account (Not-clearly I</v>
          </cell>
          <cell r="D231">
            <v>754370290.16999996</v>
          </cell>
          <cell r="E231">
            <v>167500</v>
          </cell>
          <cell r="F231">
            <v>0</v>
          </cell>
          <cell r="G231">
            <v>167500</v>
          </cell>
          <cell r="H231">
            <v>754537790.16999996</v>
          </cell>
        </row>
        <row r="232">
          <cell r="B232">
            <v>1598000000000</v>
          </cell>
          <cell r="C232" t="str">
            <v>Suspence Account (Not-clearly I</v>
          </cell>
          <cell r="D232">
            <v>283896093.69</v>
          </cell>
          <cell r="E232">
            <v>0</v>
          </cell>
          <cell r="F232">
            <v>0</v>
          </cell>
          <cell r="G232">
            <v>0</v>
          </cell>
          <cell r="H232">
            <v>283896093.69</v>
          </cell>
        </row>
        <row r="233">
          <cell r="B233">
            <v>1598000000000</v>
          </cell>
          <cell r="C233" t="str">
            <v>Suspence Account (Not-clearly I</v>
          </cell>
          <cell r="D233">
            <v>-13584623.529999999</v>
          </cell>
          <cell r="E233">
            <v>0</v>
          </cell>
          <cell r="F233">
            <v>0</v>
          </cell>
          <cell r="G233">
            <v>0</v>
          </cell>
          <cell r="H233">
            <v>-13584623.529999999</v>
          </cell>
        </row>
        <row r="234">
          <cell r="B234">
            <v>1598000000000</v>
          </cell>
          <cell r="C234" t="str">
            <v>Suspence Account (Not-clearly I</v>
          </cell>
          <cell r="D234">
            <v>991876284.39999998</v>
          </cell>
          <cell r="E234">
            <v>0</v>
          </cell>
          <cell r="F234">
            <v>0</v>
          </cell>
          <cell r="G234">
            <v>0</v>
          </cell>
          <cell r="H234">
            <v>991876284.39999998</v>
          </cell>
        </row>
        <row r="235">
          <cell r="B235">
            <v>1598000000000</v>
          </cell>
          <cell r="C235" t="str">
            <v>Suspence Account (Not-clearly I</v>
          </cell>
          <cell r="D235">
            <v>89291085.549999997</v>
          </cell>
          <cell r="E235">
            <v>0</v>
          </cell>
          <cell r="F235">
            <v>0</v>
          </cell>
          <cell r="G235">
            <v>0</v>
          </cell>
          <cell r="H235">
            <v>89291085.549999997</v>
          </cell>
        </row>
        <row r="236">
          <cell r="B236">
            <v>1598000000000</v>
          </cell>
          <cell r="C236" t="str">
            <v>Suspence Account (Not-clearly I</v>
          </cell>
          <cell r="D236">
            <v>258004232.69999999</v>
          </cell>
          <cell r="E236">
            <v>0</v>
          </cell>
          <cell r="F236">
            <v>0</v>
          </cell>
          <cell r="G236">
            <v>0</v>
          </cell>
          <cell r="H236">
            <v>258004232.69999999</v>
          </cell>
        </row>
        <row r="237">
          <cell r="B237">
            <v>1598000000000</v>
          </cell>
          <cell r="C237" t="str">
            <v>Suspence Account (Not-clearly I</v>
          </cell>
          <cell r="D237">
            <v>-85462354.650000006</v>
          </cell>
          <cell r="E237">
            <v>0</v>
          </cell>
          <cell r="F237">
            <v>0</v>
          </cell>
          <cell r="G237">
            <v>0</v>
          </cell>
          <cell r="H237">
            <v>-85462354.650000006</v>
          </cell>
        </row>
        <row r="238">
          <cell r="B238">
            <v>1598000000000</v>
          </cell>
          <cell r="C238" t="str">
            <v>Suspence Account (Not-clearly I</v>
          </cell>
          <cell r="D238">
            <v>281852764.93000001</v>
          </cell>
          <cell r="E238">
            <v>0</v>
          </cell>
          <cell r="F238">
            <v>0</v>
          </cell>
          <cell r="G238">
            <v>0</v>
          </cell>
          <cell r="H238">
            <v>281852764.93000001</v>
          </cell>
        </row>
        <row r="239">
          <cell r="B239">
            <v>1598000000000</v>
          </cell>
          <cell r="C239" t="str">
            <v>Suspence Account (Not-clearly I</v>
          </cell>
          <cell r="D239">
            <v>-44837535.229999997</v>
          </cell>
          <cell r="E239">
            <v>0</v>
          </cell>
          <cell r="F239">
            <v>0</v>
          </cell>
          <cell r="G239">
            <v>0</v>
          </cell>
          <cell r="H239">
            <v>-44837535.229999997</v>
          </cell>
        </row>
        <row r="240">
          <cell r="A240">
            <v>48</v>
          </cell>
          <cell r="B240">
            <v>1598000000000</v>
          </cell>
          <cell r="C240" t="str">
            <v>Suspence Account (Not-clearly I</v>
          </cell>
          <cell r="D240">
            <v>15763279010.250002</v>
          </cell>
          <cell r="E240">
            <v>167500</v>
          </cell>
          <cell r="F240">
            <v>167500.01999999999</v>
          </cell>
          <cell r="G240">
            <v>-1.9999999989522621E-2</v>
          </cell>
          <cell r="H240">
            <v>15763279010.230001</v>
          </cell>
        </row>
        <row r="241">
          <cell r="B241">
            <v>2101010000000</v>
          </cell>
          <cell r="C241" t="str">
            <v>A/P OE - General Expenses</v>
          </cell>
          <cell r="D241">
            <v>696799.99</v>
          </cell>
          <cell r="E241">
            <v>8111493.4500000002</v>
          </cell>
          <cell r="F241">
            <v>8111493.4500000002</v>
          </cell>
          <cell r="G241">
            <v>0</v>
          </cell>
          <cell r="H241">
            <v>696799.99</v>
          </cell>
        </row>
        <row r="242">
          <cell r="A242">
            <v>49</v>
          </cell>
          <cell r="B242">
            <v>2101010000000</v>
          </cell>
          <cell r="C242" t="str">
            <v>A/P OE - General Expenses</v>
          </cell>
          <cell r="D242">
            <v>696799.99</v>
          </cell>
          <cell r="E242">
            <v>8111493.4500000002</v>
          </cell>
          <cell r="F242">
            <v>8111493.4500000002</v>
          </cell>
          <cell r="G242">
            <v>0</v>
          </cell>
          <cell r="H242">
            <v>696799.99</v>
          </cell>
        </row>
        <row r="243">
          <cell r="B243">
            <v>2102030000000</v>
          </cell>
          <cell r="C243" t="str">
            <v>A/P NOE-To Supplier</v>
          </cell>
          <cell r="D243">
            <v>-3333000</v>
          </cell>
          <cell r="E243">
            <v>50664786.270000003</v>
          </cell>
          <cell r="F243">
            <v>50664786.270000003</v>
          </cell>
          <cell r="G243">
            <v>0</v>
          </cell>
          <cell r="H243">
            <v>-3333000</v>
          </cell>
        </row>
        <row r="244">
          <cell r="A244">
            <v>50</v>
          </cell>
          <cell r="B244">
            <v>2102030000000</v>
          </cell>
          <cell r="C244" t="str">
            <v>A/P NOE-To Supplier</v>
          </cell>
          <cell r="D244">
            <v>-3333000</v>
          </cell>
          <cell r="E244">
            <v>50664786.270000003</v>
          </cell>
          <cell r="F244">
            <v>50664786.270000003</v>
          </cell>
          <cell r="G244">
            <v>0</v>
          </cell>
          <cell r="H244">
            <v>-3333000</v>
          </cell>
        </row>
        <row r="245">
          <cell r="B245">
            <v>2102040000000</v>
          </cell>
          <cell r="C245" t="str">
            <v>A/P NOE-Internal Supplier</v>
          </cell>
          <cell r="D245">
            <v>-478801561</v>
          </cell>
          <cell r="E245">
            <v>204968599.47999999</v>
          </cell>
          <cell r="F245">
            <v>436701429.48000002</v>
          </cell>
          <cell r="G245">
            <v>-231732830.00000003</v>
          </cell>
          <cell r="H245">
            <v>-710534391</v>
          </cell>
        </row>
        <row r="246">
          <cell r="B246">
            <v>2102040000000</v>
          </cell>
          <cell r="C246" t="str">
            <v>A/P NOE-Internal Supplier</v>
          </cell>
          <cell r="D246">
            <v>-73703747</v>
          </cell>
          <cell r="E246">
            <v>0</v>
          </cell>
          <cell r="F246">
            <v>74032316</v>
          </cell>
          <cell r="G246">
            <v>-74032316</v>
          </cell>
          <cell r="H246">
            <v>-147736063</v>
          </cell>
        </row>
        <row r="247">
          <cell r="B247">
            <v>2102040000000</v>
          </cell>
          <cell r="C247" t="str">
            <v>A/P NOE-Internal Supplier</v>
          </cell>
          <cell r="D247">
            <v>-31295017</v>
          </cell>
          <cell r="E247">
            <v>0</v>
          </cell>
          <cell r="F247">
            <v>31169891</v>
          </cell>
          <cell r="G247">
            <v>-31169891</v>
          </cell>
          <cell r="H247">
            <v>-62464908</v>
          </cell>
        </row>
        <row r="248">
          <cell r="B248">
            <v>2102040000000</v>
          </cell>
          <cell r="C248" t="str">
            <v>A/P NOE-Internal Supplier</v>
          </cell>
          <cell r="D248">
            <v>-2737133</v>
          </cell>
          <cell r="E248">
            <v>0</v>
          </cell>
          <cell r="F248">
            <v>2679107</v>
          </cell>
          <cell r="G248">
            <v>-2679107</v>
          </cell>
          <cell r="H248">
            <v>-5416240</v>
          </cell>
        </row>
        <row r="249">
          <cell r="B249">
            <v>2102040000000</v>
          </cell>
          <cell r="C249" t="str">
            <v>A/P NOE-Internal Supplier</v>
          </cell>
          <cell r="D249">
            <v>-2705097</v>
          </cell>
          <cell r="E249">
            <v>0</v>
          </cell>
          <cell r="F249">
            <v>0</v>
          </cell>
          <cell r="G249">
            <v>0</v>
          </cell>
          <cell r="H249">
            <v>-2705097</v>
          </cell>
        </row>
        <row r="250">
          <cell r="B250">
            <v>2102040000000</v>
          </cell>
          <cell r="C250" t="str">
            <v>A/P NOE-Internal Supplier</v>
          </cell>
          <cell r="D250">
            <v>-7761159</v>
          </cell>
          <cell r="E250">
            <v>0</v>
          </cell>
          <cell r="F250">
            <v>3166106</v>
          </cell>
          <cell r="G250">
            <v>-3166106</v>
          </cell>
          <cell r="H250">
            <v>-10927265</v>
          </cell>
        </row>
        <row r="251">
          <cell r="B251">
            <v>2102040000000</v>
          </cell>
          <cell r="C251" t="str">
            <v>A/P NOE-Internal Supplier</v>
          </cell>
          <cell r="D251">
            <v>-12479032</v>
          </cell>
          <cell r="E251">
            <v>0</v>
          </cell>
          <cell r="F251">
            <v>9720191</v>
          </cell>
          <cell r="G251">
            <v>-9720191</v>
          </cell>
          <cell r="H251">
            <v>-22199223</v>
          </cell>
        </row>
        <row r="252">
          <cell r="B252">
            <v>2102040000000</v>
          </cell>
          <cell r="C252" t="str">
            <v>A/P NOE-Internal Supplier</v>
          </cell>
          <cell r="D252">
            <v>-14814922</v>
          </cell>
          <cell r="E252">
            <v>0</v>
          </cell>
          <cell r="F252">
            <v>5873021</v>
          </cell>
          <cell r="G252">
            <v>-5873021</v>
          </cell>
          <cell r="H252">
            <v>-20687943</v>
          </cell>
        </row>
        <row r="253">
          <cell r="B253">
            <v>2102040000000</v>
          </cell>
          <cell r="C253" t="str">
            <v>A/P NOE-Internal Supplier</v>
          </cell>
          <cell r="D253">
            <v>-23729856</v>
          </cell>
          <cell r="E253">
            <v>0</v>
          </cell>
          <cell r="F253">
            <v>7866773</v>
          </cell>
          <cell r="G253">
            <v>-7866773</v>
          </cell>
          <cell r="H253">
            <v>-31596629</v>
          </cell>
        </row>
        <row r="254">
          <cell r="A254">
            <v>51</v>
          </cell>
          <cell r="B254">
            <v>2102040000000</v>
          </cell>
          <cell r="C254" t="str">
            <v>A/P NOE-Internal Supplier</v>
          </cell>
          <cell r="D254">
            <v>-648027524</v>
          </cell>
          <cell r="E254">
            <v>204968599.47999999</v>
          </cell>
          <cell r="F254">
            <v>571208834.48000002</v>
          </cell>
          <cell r="G254">
            <v>-366240235</v>
          </cell>
          <cell r="H254">
            <v>-1014267759</v>
          </cell>
        </row>
        <row r="255">
          <cell r="B255">
            <v>2104020000000</v>
          </cell>
          <cell r="C255" t="str">
            <v>Accrued Office Rent</v>
          </cell>
          <cell r="D255">
            <v>-36099000</v>
          </cell>
          <cell r="E255">
            <v>36099000</v>
          </cell>
          <cell r="F255">
            <v>0</v>
          </cell>
          <cell r="G255">
            <v>36099000</v>
          </cell>
          <cell r="H255">
            <v>0</v>
          </cell>
        </row>
        <row r="256">
          <cell r="A256">
            <v>52</v>
          </cell>
          <cell r="B256">
            <v>2104020000000</v>
          </cell>
          <cell r="C256" t="str">
            <v>Accrued Office Rent</v>
          </cell>
          <cell r="D256">
            <v>-36099000</v>
          </cell>
          <cell r="E256">
            <v>36099000</v>
          </cell>
          <cell r="F256">
            <v>0</v>
          </cell>
          <cell r="G256">
            <v>36099000</v>
          </cell>
          <cell r="H256">
            <v>0</v>
          </cell>
        </row>
        <row r="257">
          <cell r="B257">
            <v>2104040000000</v>
          </cell>
          <cell r="C257" t="str">
            <v>Accrued Salaries</v>
          </cell>
          <cell r="D257">
            <v>632631530</v>
          </cell>
          <cell r="E257">
            <v>273307442</v>
          </cell>
          <cell r="F257">
            <v>0</v>
          </cell>
          <cell r="G257">
            <v>273307442</v>
          </cell>
          <cell r="H257">
            <v>905938972</v>
          </cell>
        </row>
        <row r="258">
          <cell r="B258">
            <v>2104040000000</v>
          </cell>
          <cell r="C258" t="str">
            <v>Accrued Salaries</v>
          </cell>
          <cell r="D258">
            <v>-75094456</v>
          </cell>
          <cell r="E258">
            <v>74032316</v>
          </cell>
          <cell r="F258">
            <v>0</v>
          </cell>
          <cell r="G258">
            <v>74032316</v>
          </cell>
          <cell r="H258">
            <v>-1062140</v>
          </cell>
        </row>
        <row r="259">
          <cell r="B259">
            <v>2104040000000</v>
          </cell>
          <cell r="C259" t="str">
            <v>Accrued Salaries</v>
          </cell>
          <cell r="D259">
            <v>31295017</v>
          </cell>
          <cell r="E259">
            <v>31169891</v>
          </cell>
          <cell r="F259">
            <v>0</v>
          </cell>
          <cell r="G259">
            <v>31169891</v>
          </cell>
          <cell r="H259">
            <v>62464908</v>
          </cell>
        </row>
        <row r="260">
          <cell r="B260">
            <v>2104040000000</v>
          </cell>
          <cell r="C260" t="str">
            <v>Accrued Salaries</v>
          </cell>
          <cell r="D260">
            <v>8541399</v>
          </cell>
          <cell r="E260">
            <v>2679107</v>
          </cell>
          <cell r="F260">
            <v>0</v>
          </cell>
          <cell r="G260">
            <v>2679107</v>
          </cell>
          <cell r="H260">
            <v>11220506</v>
          </cell>
        </row>
        <row r="261">
          <cell r="B261">
            <v>2104040000000</v>
          </cell>
          <cell r="C261" t="str">
            <v>Accrued Salaries</v>
          </cell>
          <cell r="D261">
            <v>10478643</v>
          </cell>
          <cell r="E261">
            <v>0</v>
          </cell>
          <cell r="F261">
            <v>0</v>
          </cell>
          <cell r="G261">
            <v>0</v>
          </cell>
          <cell r="H261">
            <v>10478643</v>
          </cell>
        </row>
        <row r="262">
          <cell r="B262">
            <v>2104040000000</v>
          </cell>
          <cell r="C262" t="str">
            <v>Accrued Salaries</v>
          </cell>
          <cell r="D262">
            <v>-41058176</v>
          </cell>
          <cell r="E262">
            <v>0</v>
          </cell>
          <cell r="F262">
            <v>10380108</v>
          </cell>
          <cell r="G262">
            <v>-10380108</v>
          </cell>
          <cell r="H262">
            <v>-51438284</v>
          </cell>
        </row>
        <row r="263">
          <cell r="B263">
            <v>2104040000000</v>
          </cell>
          <cell r="C263" t="str">
            <v>Accrued Salaries</v>
          </cell>
          <cell r="D263">
            <v>-8319970</v>
          </cell>
          <cell r="E263">
            <v>0</v>
          </cell>
          <cell r="F263">
            <v>0</v>
          </cell>
          <cell r="G263">
            <v>0</v>
          </cell>
          <cell r="H263">
            <v>-8319970</v>
          </cell>
        </row>
        <row r="264">
          <cell r="B264">
            <v>2104040000000</v>
          </cell>
          <cell r="C264" t="str">
            <v>Accrued Salaries</v>
          </cell>
          <cell r="D264">
            <v>-19709048</v>
          </cell>
          <cell r="E264">
            <v>0</v>
          </cell>
          <cell r="F264">
            <v>0</v>
          </cell>
          <cell r="G264">
            <v>0</v>
          </cell>
          <cell r="H264">
            <v>-19709048</v>
          </cell>
        </row>
        <row r="265">
          <cell r="B265">
            <v>2104040000000</v>
          </cell>
          <cell r="C265" t="str">
            <v>Accrued Salaries</v>
          </cell>
          <cell r="D265">
            <v>-16971076</v>
          </cell>
          <cell r="E265">
            <v>0</v>
          </cell>
          <cell r="F265">
            <v>0</v>
          </cell>
          <cell r="G265">
            <v>0</v>
          </cell>
          <cell r="H265">
            <v>-16971076</v>
          </cell>
        </row>
        <row r="266">
          <cell r="B266">
            <v>2104040000000</v>
          </cell>
          <cell r="C266" t="str">
            <v>Accrued Salaries</v>
          </cell>
          <cell r="D266">
            <v>-17574444</v>
          </cell>
          <cell r="E266">
            <v>0</v>
          </cell>
          <cell r="F266">
            <v>4913280</v>
          </cell>
          <cell r="G266">
            <v>-4913280</v>
          </cell>
          <cell r="H266">
            <v>-22487724</v>
          </cell>
        </row>
        <row r="267">
          <cell r="B267">
            <v>2104040000000</v>
          </cell>
          <cell r="C267" t="str">
            <v>Accrued Salaries</v>
          </cell>
          <cell r="D267">
            <v>-8276786</v>
          </cell>
          <cell r="E267">
            <v>0</v>
          </cell>
          <cell r="F267">
            <v>0</v>
          </cell>
          <cell r="G267">
            <v>0</v>
          </cell>
          <cell r="H267">
            <v>-8276786</v>
          </cell>
        </row>
        <row r="268">
          <cell r="A268">
            <v>53</v>
          </cell>
          <cell r="B268">
            <v>2104040000000</v>
          </cell>
          <cell r="C268" t="str">
            <v>Accrued Salaries</v>
          </cell>
          <cell r="D268">
            <v>495942633</v>
          </cell>
          <cell r="E268">
            <v>381188756</v>
          </cell>
          <cell r="F268">
            <v>15293388</v>
          </cell>
          <cell r="G268">
            <v>365895368</v>
          </cell>
          <cell r="H268">
            <v>861838001</v>
          </cell>
        </row>
        <row r="269">
          <cell r="B269">
            <v>2104060000000</v>
          </cell>
          <cell r="C269" t="str">
            <v>Accrued Communication</v>
          </cell>
          <cell r="D269">
            <v>1545.2</v>
          </cell>
          <cell r="E269">
            <v>0</v>
          </cell>
          <cell r="F269">
            <v>0</v>
          </cell>
          <cell r="G269">
            <v>0</v>
          </cell>
          <cell r="H269">
            <v>1545.2</v>
          </cell>
        </row>
        <row r="270">
          <cell r="A270">
            <v>54</v>
          </cell>
          <cell r="B270">
            <v>2104060000000</v>
          </cell>
          <cell r="C270" t="str">
            <v>Accrued Communication</v>
          </cell>
          <cell r="D270">
            <v>1545.2</v>
          </cell>
          <cell r="E270">
            <v>0</v>
          </cell>
          <cell r="F270">
            <v>0</v>
          </cell>
          <cell r="G270">
            <v>0</v>
          </cell>
          <cell r="H270">
            <v>1545.2</v>
          </cell>
        </row>
        <row r="271">
          <cell r="B271">
            <v>2104070000000</v>
          </cell>
          <cell r="C271" t="str">
            <v>Accrued Utilities</v>
          </cell>
          <cell r="D271">
            <v>7970.8</v>
          </cell>
          <cell r="E271">
            <v>0</v>
          </cell>
          <cell r="F271">
            <v>0</v>
          </cell>
          <cell r="G271">
            <v>0</v>
          </cell>
          <cell r="H271">
            <v>7970.8</v>
          </cell>
        </row>
        <row r="272">
          <cell r="A272">
            <v>55</v>
          </cell>
          <cell r="B272">
            <v>2104070000000</v>
          </cell>
          <cell r="C272" t="str">
            <v>Accrued Utilities</v>
          </cell>
          <cell r="D272">
            <v>7970.8</v>
          </cell>
          <cell r="E272">
            <v>0</v>
          </cell>
          <cell r="F272">
            <v>0</v>
          </cell>
          <cell r="G272">
            <v>0</v>
          </cell>
          <cell r="H272">
            <v>7970.8</v>
          </cell>
        </row>
        <row r="273">
          <cell r="B273">
            <v>2104100000000</v>
          </cell>
          <cell r="C273" t="str">
            <v>Accrued Concession</v>
          </cell>
          <cell r="D273">
            <v>-82769041.569999993</v>
          </cell>
          <cell r="E273">
            <v>40769062.57</v>
          </cell>
          <cell r="F273">
            <v>49824246.149999999</v>
          </cell>
          <cell r="G273">
            <v>-9055183.5799999982</v>
          </cell>
          <cell r="H273">
            <v>-91824225.150000006</v>
          </cell>
        </row>
        <row r="274">
          <cell r="B274">
            <v>2104100000000</v>
          </cell>
          <cell r="C274" t="str">
            <v>Accrued Concession</v>
          </cell>
          <cell r="D274">
            <v>-28295566.199999999</v>
          </cell>
          <cell r="E274">
            <v>28295566.199999999</v>
          </cell>
          <cell r="F274">
            <v>46823433.649999999</v>
          </cell>
          <cell r="G274">
            <v>-18527867.449999999</v>
          </cell>
          <cell r="H274">
            <v>-46823433.649999999</v>
          </cell>
        </row>
        <row r="275">
          <cell r="B275">
            <v>2104100000000</v>
          </cell>
          <cell r="C275" t="str">
            <v>Accrued Concession</v>
          </cell>
          <cell r="D275">
            <v>-37201135.939999998</v>
          </cell>
          <cell r="E275">
            <v>0</v>
          </cell>
          <cell r="F275">
            <v>9671886</v>
          </cell>
          <cell r="G275">
            <v>-9671886</v>
          </cell>
          <cell r="H275">
            <v>-46873021.939999998</v>
          </cell>
        </row>
        <row r="276">
          <cell r="B276">
            <v>2104100000000</v>
          </cell>
          <cell r="C276" t="str">
            <v>Accrued Concession</v>
          </cell>
          <cell r="D276">
            <v>0</v>
          </cell>
          <cell r="E276">
            <v>0</v>
          </cell>
          <cell r="F276">
            <v>2000000</v>
          </cell>
          <cell r="G276">
            <v>-2000000</v>
          </cell>
          <cell r="H276">
            <v>-2000000</v>
          </cell>
        </row>
        <row r="277">
          <cell r="B277">
            <v>2104100000000</v>
          </cell>
          <cell r="C277" t="str">
            <v>Accrued Concession</v>
          </cell>
          <cell r="D277">
            <v>0</v>
          </cell>
          <cell r="E277">
            <v>0</v>
          </cell>
          <cell r="F277">
            <v>4500000</v>
          </cell>
          <cell r="G277">
            <v>-4500000</v>
          </cell>
          <cell r="H277">
            <v>-4500000</v>
          </cell>
        </row>
        <row r="278">
          <cell r="B278">
            <v>2104100000000</v>
          </cell>
          <cell r="C278" t="str">
            <v>Accrued Concession</v>
          </cell>
          <cell r="D278">
            <v>0</v>
          </cell>
          <cell r="E278">
            <v>0</v>
          </cell>
          <cell r="F278">
            <v>1800000</v>
          </cell>
          <cell r="G278">
            <v>-1800000</v>
          </cell>
          <cell r="H278">
            <v>-1800000</v>
          </cell>
        </row>
        <row r="279">
          <cell r="B279">
            <v>2104100000000</v>
          </cell>
          <cell r="C279" t="str">
            <v>Accrued Concession</v>
          </cell>
          <cell r="D279">
            <v>3758554.8</v>
          </cell>
          <cell r="E279">
            <v>0</v>
          </cell>
          <cell r="F279">
            <v>2000000</v>
          </cell>
          <cell r="G279">
            <v>-2000000</v>
          </cell>
          <cell r="H279">
            <v>1758554.8</v>
          </cell>
        </row>
        <row r="280">
          <cell r="B280">
            <v>2104100000000</v>
          </cell>
          <cell r="C280" t="str">
            <v>Accrued Concession</v>
          </cell>
          <cell r="D280">
            <v>0</v>
          </cell>
          <cell r="E280">
            <v>0</v>
          </cell>
          <cell r="F280">
            <v>1700000</v>
          </cell>
          <cell r="G280">
            <v>-1700000</v>
          </cell>
          <cell r="H280">
            <v>-1700000</v>
          </cell>
        </row>
        <row r="281">
          <cell r="B281">
            <v>2104100000000</v>
          </cell>
          <cell r="C281" t="str">
            <v>Accrued Concession</v>
          </cell>
          <cell r="D281">
            <v>-89.4</v>
          </cell>
          <cell r="E281">
            <v>0</v>
          </cell>
          <cell r="F281">
            <v>1500000</v>
          </cell>
          <cell r="G281">
            <v>-1500000</v>
          </cell>
          <cell r="H281">
            <v>-1500089.4</v>
          </cell>
        </row>
        <row r="282">
          <cell r="B282">
            <v>2104100000000</v>
          </cell>
          <cell r="C282" t="str">
            <v>Accrued Concession</v>
          </cell>
          <cell r="D282">
            <v>-1721665.2</v>
          </cell>
          <cell r="E282">
            <v>0</v>
          </cell>
          <cell r="F282">
            <v>2000000</v>
          </cell>
          <cell r="G282">
            <v>-2000000</v>
          </cell>
          <cell r="H282">
            <v>-3721665.2</v>
          </cell>
        </row>
        <row r="283">
          <cell r="A283">
            <v>56</v>
          </cell>
          <cell r="B283">
            <v>2104100000000</v>
          </cell>
          <cell r="C283" t="str">
            <v>Accrued Concession</v>
          </cell>
          <cell r="D283">
            <v>-146228943.50999996</v>
          </cell>
          <cell r="E283">
            <v>69064628.769999996</v>
          </cell>
          <cell r="F283">
            <v>121819565.8</v>
          </cell>
          <cell r="G283">
            <v>-52754937.030000001</v>
          </cell>
          <cell r="H283">
            <v>-198983880.53999999</v>
          </cell>
        </row>
        <row r="284">
          <cell r="B284">
            <v>2104120000000</v>
          </cell>
          <cell r="C284" t="str">
            <v>Accrued fr Purchasing</v>
          </cell>
          <cell r="D284">
            <v>-14880800</v>
          </cell>
          <cell r="E284">
            <v>0</v>
          </cell>
          <cell r="F284">
            <v>0</v>
          </cell>
          <cell r="G284">
            <v>0</v>
          </cell>
          <cell r="H284">
            <v>-14880800</v>
          </cell>
        </row>
        <row r="285">
          <cell r="A285">
            <v>57</v>
          </cell>
          <cell r="B285">
            <v>2104120000000</v>
          </cell>
          <cell r="C285" t="str">
            <v>Accrued fr Purchasing</v>
          </cell>
          <cell r="D285">
            <v>-14880800</v>
          </cell>
          <cell r="E285">
            <v>0</v>
          </cell>
          <cell r="F285">
            <v>0</v>
          </cell>
          <cell r="G285">
            <v>0</v>
          </cell>
          <cell r="H285">
            <v>-14880800</v>
          </cell>
        </row>
        <row r="286">
          <cell r="B286">
            <v>2104990000000</v>
          </cell>
          <cell r="C286" t="str">
            <v>Accrued Others</v>
          </cell>
          <cell r="D286">
            <v>741000</v>
          </cell>
          <cell r="E286">
            <v>0</v>
          </cell>
          <cell r="F286">
            <v>0</v>
          </cell>
          <cell r="G286">
            <v>0</v>
          </cell>
          <cell r="H286">
            <v>741000</v>
          </cell>
        </row>
        <row r="287">
          <cell r="B287">
            <v>2104990000000</v>
          </cell>
          <cell r="C287" t="str">
            <v>Accrued Others</v>
          </cell>
          <cell r="D287">
            <v>-1135000</v>
          </cell>
          <cell r="E287">
            <v>0</v>
          </cell>
          <cell r="F287">
            <v>0</v>
          </cell>
          <cell r="G287">
            <v>0</v>
          </cell>
          <cell r="H287">
            <v>-1135000</v>
          </cell>
        </row>
        <row r="288">
          <cell r="B288">
            <v>2104990000000</v>
          </cell>
          <cell r="C288" t="str">
            <v>Accrued Others</v>
          </cell>
          <cell r="D288">
            <v>4791328</v>
          </cell>
          <cell r="E288">
            <v>0</v>
          </cell>
          <cell r="F288">
            <v>0</v>
          </cell>
          <cell r="G288">
            <v>0</v>
          </cell>
          <cell r="H288">
            <v>4791328</v>
          </cell>
        </row>
        <row r="289">
          <cell r="A289">
            <v>58</v>
          </cell>
          <cell r="B289">
            <v>2104990000000</v>
          </cell>
          <cell r="C289" t="str">
            <v>Accrued Others</v>
          </cell>
          <cell r="D289">
            <v>4397328</v>
          </cell>
          <cell r="E289">
            <v>0</v>
          </cell>
          <cell r="F289">
            <v>0</v>
          </cell>
          <cell r="G289">
            <v>0</v>
          </cell>
          <cell r="H289">
            <v>4397328</v>
          </cell>
        </row>
        <row r="290">
          <cell r="B290">
            <v>2109010000000</v>
          </cell>
          <cell r="C290" t="str">
            <v>PPh 21</v>
          </cell>
          <cell r="D290">
            <v>8203147</v>
          </cell>
          <cell r="E290">
            <v>40275059</v>
          </cell>
          <cell r="F290">
            <v>48262836</v>
          </cell>
          <cell r="G290">
            <v>-7987777</v>
          </cell>
          <cell r="H290">
            <v>215370</v>
          </cell>
        </row>
        <row r="291">
          <cell r="B291">
            <v>2109010000000</v>
          </cell>
          <cell r="C291" t="str">
            <v>PPh 21</v>
          </cell>
          <cell r="D291">
            <v>-8967349</v>
          </cell>
          <cell r="E291">
            <v>11258551</v>
          </cell>
          <cell r="F291">
            <v>24641002</v>
          </cell>
          <cell r="G291">
            <v>-13382451</v>
          </cell>
          <cell r="H291">
            <v>-22349800</v>
          </cell>
        </row>
        <row r="292">
          <cell r="B292">
            <v>2109010000000</v>
          </cell>
          <cell r="C292" t="str">
            <v>PPh 21</v>
          </cell>
          <cell r="D292">
            <v>-16481188</v>
          </cell>
          <cell r="E292">
            <v>4277260</v>
          </cell>
          <cell r="F292">
            <v>0</v>
          </cell>
          <cell r="G292">
            <v>4277260</v>
          </cell>
          <cell r="H292">
            <v>-12203928</v>
          </cell>
        </row>
        <row r="293">
          <cell r="A293">
            <v>59</v>
          </cell>
          <cell r="B293">
            <v>2109010000000</v>
          </cell>
          <cell r="C293" t="str">
            <v>PPh 21</v>
          </cell>
          <cell r="D293">
            <v>-17245390</v>
          </cell>
          <cell r="E293">
            <v>55810870</v>
          </cell>
          <cell r="F293">
            <v>72903838</v>
          </cell>
          <cell r="G293">
            <v>-17092968</v>
          </cell>
          <cell r="H293">
            <v>-34338358</v>
          </cell>
        </row>
        <row r="294">
          <cell r="B294">
            <v>2109030000000</v>
          </cell>
          <cell r="C294" t="str">
            <v>PPh 23</v>
          </cell>
          <cell r="D294">
            <v>289807.40000000002</v>
          </cell>
          <cell r="E294">
            <v>3499580.6</v>
          </cell>
          <cell r="F294">
            <v>1798079.73</v>
          </cell>
          <cell r="G294">
            <v>1701500.87</v>
          </cell>
          <cell r="H294">
            <v>1991308.27</v>
          </cell>
        </row>
        <row r="295">
          <cell r="B295">
            <v>2109030000000</v>
          </cell>
          <cell r="C295" t="str">
            <v>PPh 23</v>
          </cell>
          <cell r="D295">
            <v>-90599.89</v>
          </cell>
          <cell r="E295">
            <v>0</v>
          </cell>
          <cell r="F295">
            <v>0</v>
          </cell>
          <cell r="G295">
            <v>0</v>
          </cell>
          <cell r="H295">
            <v>-90599.89</v>
          </cell>
        </row>
        <row r="296">
          <cell r="B296">
            <v>2109030000000</v>
          </cell>
          <cell r="C296" t="str">
            <v>PPh 23</v>
          </cell>
          <cell r="D296">
            <v>-587983.80000000005</v>
          </cell>
          <cell r="E296">
            <v>0</v>
          </cell>
          <cell r="F296">
            <v>0</v>
          </cell>
          <cell r="G296">
            <v>0</v>
          </cell>
          <cell r="H296">
            <v>-587983.80000000005</v>
          </cell>
        </row>
        <row r="297">
          <cell r="B297">
            <v>2109030000000</v>
          </cell>
          <cell r="C297" t="str">
            <v>PPh 23</v>
          </cell>
          <cell r="D297">
            <v>-126871.8</v>
          </cell>
          <cell r="E297">
            <v>0</v>
          </cell>
          <cell r="F297">
            <v>0</v>
          </cell>
          <cell r="G297">
            <v>0</v>
          </cell>
          <cell r="H297">
            <v>-126871.8</v>
          </cell>
        </row>
        <row r="298">
          <cell r="B298">
            <v>2109030000000</v>
          </cell>
          <cell r="C298" t="str">
            <v>PPh 23</v>
          </cell>
          <cell r="D298">
            <v>-143308.20000000001</v>
          </cell>
          <cell r="E298">
            <v>0</v>
          </cell>
          <cell r="F298">
            <v>0</v>
          </cell>
          <cell r="G298">
            <v>0</v>
          </cell>
          <cell r="H298">
            <v>-143308.20000000001</v>
          </cell>
        </row>
        <row r="299">
          <cell r="B299">
            <v>2109030000000</v>
          </cell>
          <cell r="C299" t="str">
            <v>PPh 23</v>
          </cell>
          <cell r="D299">
            <v>-394611.6</v>
          </cell>
          <cell r="E299">
            <v>0</v>
          </cell>
          <cell r="F299">
            <v>0</v>
          </cell>
          <cell r="G299">
            <v>0</v>
          </cell>
          <cell r="H299">
            <v>-394611.6</v>
          </cell>
        </row>
        <row r="300">
          <cell r="B300">
            <v>2109030000000</v>
          </cell>
          <cell r="C300" t="str">
            <v>PPh 23</v>
          </cell>
          <cell r="D300">
            <v>-182733.6</v>
          </cell>
          <cell r="E300">
            <v>0</v>
          </cell>
          <cell r="F300">
            <v>0</v>
          </cell>
          <cell r="G300">
            <v>0</v>
          </cell>
          <cell r="H300">
            <v>-182733.6</v>
          </cell>
        </row>
        <row r="301">
          <cell r="A301">
            <v>60</v>
          </cell>
          <cell r="B301">
            <v>2109030000000</v>
          </cell>
          <cell r="C301" t="str">
            <v>PPh 23</v>
          </cell>
          <cell r="D301">
            <v>-1236301.4900000002</v>
          </cell>
          <cell r="E301">
            <v>3499580.6</v>
          </cell>
          <cell r="F301">
            <v>1798079.73</v>
          </cell>
          <cell r="G301">
            <v>1701500.87</v>
          </cell>
          <cell r="H301">
            <v>465199.38000000012</v>
          </cell>
        </row>
        <row r="302">
          <cell r="B302">
            <v>2109070000000</v>
          </cell>
          <cell r="C302" t="str">
            <v>PPN</v>
          </cell>
          <cell r="D302">
            <v>-154013646.40000001</v>
          </cell>
          <cell r="E302">
            <v>0</v>
          </cell>
          <cell r="F302">
            <v>1860043.5</v>
          </cell>
          <cell r="G302">
            <v>-1860043.5</v>
          </cell>
          <cell r="H302">
            <v>-155873689.90000001</v>
          </cell>
        </row>
        <row r="303">
          <cell r="B303">
            <v>2109070000000</v>
          </cell>
          <cell r="C303" t="str">
            <v>PPN</v>
          </cell>
          <cell r="D303">
            <v>-5072867.3</v>
          </cell>
          <cell r="E303">
            <v>0</v>
          </cell>
          <cell r="F303">
            <v>1661897.5</v>
          </cell>
          <cell r="G303">
            <v>-1661897.5</v>
          </cell>
          <cell r="H303">
            <v>-6734764.7999999998</v>
          </cell>
        </row>
        <row r="304">
          <cell r="B304">
            <v>2109070000000</v>
          </cell>
          <cell r="C304" t="str">
            <v>PPN</v>
          </cell>
          <cell r="D304">
            <v>-79114430.5</v>
          </cell>
          <cell r="E304">
            <v>0</v>
          </cell>
          <cell r="F304">
            <v>9725467.5</v>
          </cell>
          <cell r="G304">
            <v>-9725467.5</v>
          </cell>
          <cell r="H304">
            <v>-88839898</v>
          </cell>
        </row>
        <row r="305">
          <cell r="B305">
            <v>2109070000000</v>
          </cell>
          <cell r="C305" t="str">
            <v>PPN</v>
          </cell>
          <cell r="D305">
            <v>0</v>
          </cell>
          <cell r="E305">
            <v>0</v>
          </cell>
          <cell r="F305">
            <v>2516998.0499999998</v>
          </cell>
          <cell r="G305">
            <v>-2516998.0499999998</v>
          </cell>
          <cell r="H305">
            <v>-2516998.0499999998</v>
          </cell>
        </row>
        <row r="306">
          <cell r="B306">
            <v>2109070000000</v>
          </cell>
          <cell r="C306" t="str">
            <v>PPN</v>
          </cell>
          <cell r="D306">
            <v>-13690716</v>
          </cell>
          <cell r="E306">
            <v>0</v>
          </cell>
          <cell r="F306">
            <v>0</v>
          </cell>
          <cell r="G306">
            <v>0</v>
          </cell>
          <cell r="H306">
            <v>-13690716</v>
          </cell>
        </row>
        <row r="307">
          <cell r="B307">
            <v>2109070000000</v>
          </cell>
          <cell r="C307" t="str">
            <v>PPN</v>
          </cell>
          <cell r="D307">
            <v>-5600</v>
          </cell>
          <cell r="E307">
            <v>0</v>
          </cell>
          <cell r="F307">
            <v>0</v>
          </cell>
          <cell r="G307">
            <v>0</v>
          </cell>
          <cell r="H307">
            <v>-5600</v>
          </cell>
        </row>
        <row r="308">
          <cell r="A308">
            <v>61</v>
          </cell>
          <cell r="B308">
            <v>2109070000000</v>
          </cell>
          <cell r="C308" t="str">
            <v>PPN</v>
          </cell>
          <cell r="D308">
            <v>-251897260.20000002</v>
          </cell>
          <cell r="E308">
            <v>0</v>
          </cell>
          <cell r="F308">
            <v>15764406.550000001</v>
          </cell>
          <cell r="G308">
            <v>-15764406.550000001</v>
          </cell>
          <cell r="H308">
            <v>-267661666.75000003</v>
          </cell>
        </row>
        <row r="309">
          <cell r="B309">
            <v>3803000000000</v>
          </cell>
          <cell r="C309" t="str">
            <v>Selisih Kurs penjabaran laporan</v>
          </cell>
          <cell r="D309">
            <v>-7388497324.1199999</v>
          </cell>
          <cell r="E309">
            <v>0</v>
          </cell>
          <cell r="F309">
            <v>0</v>
          </cell>
          <cell r="G309">
            <v>0</v>
          </cell>
          <cell r="H309">
            <v>-7388497324.1199999</v>
          </cell>
        </row>
        <row r="310">
          <cell r="B310">
            <v>3803000000000</v>
          </cell>
          <cell r="C310" t="str">
            <v>Selisih Kurs penjabaran laporan</v>
          </cell>
          <cell r="D310">
            <v>-1177912509.01</v>
          </cell>
          <cell r="E310">
            <v>0</v>
          </cell>
          <cell r="F310">
            <v>0</v>
          </cell>
          <cell r="G310">
            <v>0</v>
          </cell>
          <cell r="H310">
            <v>-1177912509.01</v>
          </cell>
        </row>
        <row r="311">
          <cell r="B311">
            <v>3803000000000</v>
          </cell>
          <cell r="C311" t="str">
            <v>Selisih Kurs penjabaran laporan</v>
          </cell>
          <cell r="D311">
            <v>-490548205</v>
          </cell>
          <cell r="E311">
            <v>0</v>
          </cell>
          <cell r="F311">
            <v>0</v>
          </cell>
          <cell r="G311">
            <v>0</v>
          </cell>
          <cell r="H311">
            <v>-490548205</v>
          </cell>
        </row>
        <row r="312">
          <cell r="B312">
            <v>3803000000000</v>
          </cell>
          <cell r="C312" t="str">
            <v>Selisih Kurs penjabaran laporan</v>
          </cell>
          <cell r="D312">
            <v>5473128</v>
          </cell>
          <cell r="E312">
            <v>0</v>
          </cell>
          <cell r="F312">
            <v>0</v>
          </cell>
          <cell r="G312">
            <v>0</v>
          </cell>
          <cell r="H312">
            <v>5473128</v>
          </cell>
        </row>
        <row r="313">
          <cell r="B313">
            <v>3803000000000</v>
          </cell>
          <cell r="C313" t="str">
            <v>Selisih Kurs penjabaran laporan</v>
          </cell>
          <cell r="D313">
            <v>-331250</v>
          </cell>
          <cell r="E313">
            <v>0</v>
          </cell>
          <cell r="F313">
            <v>0</v>
          </cell>
          <cell r="G313">
            <v>0</v>
          </cell>
          <cell r="H313">
            <v>-331250</v>
          </cell>
        </row>
        <row r="314">
          <cell r="B314">
            <v>3803000000000</v>
          </cell>
          <cell r="C314" t="str">
            <v>Selisih Kurs penjabaran laporan</v>
          </cell>
          <cell r="D314">
            <v>608126</v>
          </cell>
          <cell r="E314">
            <v>0</v>
          </cell>
          <cell r="F314">
            <v>0</v>
          </cell>
          <cell r="G314">
            <v>0</v>
          </cell>
          <cell r="H314">
            <v>608126</v>
          </cell>
        </row>
        <row r="315">
          <cell r="A315">
            <v>62</v>
          </cell>
          <cell r="B315">
            <v>3803000000000</v>
          </cell>
          <cell r="C315" t="str">
            <v>Selisih Kurs penjabaran laporan</v>
          </cell>
          <cell r="D315">
            <v>-9051208034.1300011</v>
          </cell>
          <cell r="E315">
            <v>0</v>
          </cell>
          <cell r="F315">
            <v>0</v>
          </cell>
          <cell r="G315">
            <v>0</v>
          </cell>
          <cell r="H315">
            <v>-9051208034.1300011</v>
          </cell>
        </row>
        <row r="316">
          <cell r="B316">
            <v>3901000000000</v>
          </cell>
          <cell r="C316" t="str">
            <v>Retained Earning</v>
          </cell>
          <cell r="D316">
            <v>-14629639876.82</v>
          </cell>
          <cell r="E316">
            <v>0</v>
          </cell>
          <cell r="F316">
            <v>0</v>
          </cell>
          <cell r="G316">
            <v>0</v>
          </cell>
          <cell r="H316">
            <v>-14629639876.82</v>
          </cell>
        </row>
        <row r="317">
          <cell r="B317">
            <v>3901000000000</v>
          </cell>
          <cell r="C317" t="str">
            <v>Retained Earning</v>
          </cell>
          <cell r="D317">
            <v>-679357604.38</v>
          </cell>
          <cell r="E317">
            <v>0</v>
          </cell>
          <cell r="F317">
            <v>0</v>
          </cell>
          <cell r="G317">
            <v>0</v>
          </cell>
          <cell r="H317">
            <v>-679357604.38</v>
          </cell>
        </row>
        <row r="318">
          <cell r="B318">
            <v>3901000000000</v>
          </cell>
          <cell r="C318" t="str">
            <v>Retained Earning</v>
          </cell>
          <cell r="D318">
            <v>-1377917011.27</v>
          </cell>
          <cell r="E318">
            <v>0</v>
          </cell>
          <cell r="F318">
            <v>0</v>
          </cell>
          <cell r="G318">
            <v>0</v>
          </cell>
          <cell r="H318">
            <v>-1377917011.27</v>
          </cell>
        </row>
        <row r="319">
          <cell r="B319">
            <v>3901000000000</v>
          </cell>
          <cell r="C319" t="str">
            <v>Retained Earning</v>
          </cell>
          <cell r="D319">
            <v>-327560841.69</v>
          </cell>
          <cell r="E319">
            <v>0</v>
          </cell>
          <cell r="F319">
            <v>0</v>
          </cell>
          <cell r="G319">
            <v>0</v>
          </cell>
          <cell r="H319">
            <v>-327560841.69</v>
          </cell>
        </row>
        <row r="320">
          <cell r="B320">
            <v>3901000000000</v>
          </cell>
          <cell r="C320" t="str">
            <v>Retained Earning</v>
          </cell>
          <cell r="D320">
            <v>-133042050.28</v>
          </cell>
          <cell r="E320">
            <v>0</v>
          </cell>
          <cell r="F320">
            <v>0</v>
          </cell>
          <cell r="G320">
            <v>0</v>
          </cell>
          <cell r="H320">
            <v>-133042050.28</v>
          </cell>
        </row>
        <row r="321">
          <cell r="B321">
            <v>3901000000000</v>
          </cell>
          <cell r="C321" t="str">
            <v>Retained Earning</v>
          </cell>
          <cell r="D321">
            <v>-1278256001.8</v>
          </cell>
          <cell r="E321">
            <v>0</v>
          </cell>
          <cell r="F321">
            <v>0</v>
          </cell>
          <cell r="G321">
            <v>0</v>
          </cell>
          <cell r="H321">
            <v>-1278256001.8</v>
          </cell>
        </row>
        <row r="322">
          <cell r="B322">
            <v>3901000000000</v>
          </cell>
          <cell r="C322" t="str">
            <v>Retained Earning</v>
          </cell>
          <cell r="D322">
            <v>-249191283.91999999</v>
          </cell>
          <cell r="E322">
            <v>0</v>
          </cell>
          <cell r="F322">
            <v>0</v>
          </cell>
          <cell r="G322">
            <v>0</v>
          </cell>
          <cell r="H322">
            <v>-249191283.91999999</v>
          </cell>
        </row>
        <row r="323">
          <cell r="B323">
            <v>3901000000000</v>
          </cell>
          <cell r="C323" t="str">
            <v>Retained Earning</v>
          </cell>
          <cell r="D323">
            <v>-348838993.04000002</v>
          </cell>
          <cell r="E323">
            <v>0</v>
          </cell>
          <cell r="F323">
            <v>0</v>
          </cell>
          <cell r="G323">
            <v>0</v>
          </cell>
          <cell r="H323">
            <v>-348838993.04000002</v>
          </cell>
        </row>
        <row r="324">
          <cell r="B324">
            <v>3901000000000</v>
          </cell>
          <cell r="C324" t="str">
            <v>Retained Earning</v>
          </cell>
          <cell r="D324">
            <v>-251402690.09</v>
          </cell>
          <cell r="E324">
            <v>0</v>
          </cell>
          <cell r="F324">
            <v>0</v>
          </cell>
          <cell r="G324">
            <v>0</v>
          </cell>
          <cell r="H324">
            <v>-251402690.09</v>
          </cell>
        </row>
        <row r="325">
          <cell r="B325">
            <v>3901000000000</v>
          </cell>
          <cell r="C325" t="str">
            <v>Retained Earning</v>
          </cell>
          <cell r="D325">
            <v>-402931032.19</v>
          </cell>
          <cell r="E325">
            <v>0</v>
          </cell>
          <cell r="F325">
            <v>0</v>
          </cell>
          <cell r="G325">
            <v>0</v>
          </cell>
          <cell r="H325">
            <v>-402931032.19</v>
          </cell>
        </row>
        <row r="326">
          <cell r="B326">
            <v>3901000000000</v>
          </cell>
          <cell r="C326" t="str">
            <v>Retained Earning</v>
          </cell>
          <cell r="D326">
            <v>-53758946.530000001</v>
          </cell>
          <cell r="E326">
            <v>0</v>
          </cell>
          <cell r="F326">
            <v>0</v>
          </cell>
          <cell r="G326">
            <v>0</v>
          </cell>
          <cell r="H326">
            <v>-53758946.530000001</v>
          </cell>
        </row>
        <row r="327">
          <cell r="A327">
            <v>63</v>
          </cell>
          <cell r="B327">
            <v>3901000000000</v>
          </cell>
          <cell r="C327" t="str">
            <v>Retained Earning</v>
          </cell>
          <cell r="D327">
            <v>-19731896332.009998</v>
          </cell>
          <cell r="E327">
            <v>0</v>
          </cell>
          <cell r="F327">
            <v>0</v>
          </cell>
          <cell r="G327">
            <v>0</v>
          </cell>
          <cell r="H327">
            <v>-19731896332.009998</v>
          </cell>
        </row>
        <row r="328">
          <cell r="B328">
            <v>4100000000000</v>
          </cell>
          <cell r="C328" t="str">
            <v>Operating Revenue</v>
          </cell>
          <cell r="D328">
            <v>-6608367110.75</v>
          </cell>
          <cell r="E328">
            <v>0</v>
          </cell>
          <cell r="F328">
            <v>1259355824</v>
          </cell>
          <cell r="G328">
            <v>-1259355824</v>
          </cell>
          <cell r="H328">
            <v>-7867722934.75</v>
          </cell>
        </row>
        <row r="329">
          <cell r="B329">
            <v>4100000000000</v>
          </cell>
          <cell r="C329" t="str">
            <v>Operating Revenue</v>
          </cell>
          <cell r="D329">
            <v>-2102277026.04</v>
          </cell>
          <cell r="E329">
            <v>0</v>
          </cell>
          <cell r="F329">
            <v>346826387.19999999</v>
          </cell>
          <cell r="G329">
            <v>-346826387.19999999</v>
          </cell>
          <cell r="H329">
            <v>-2449103413.2399998</v>
          </cell>
        </row>
        <row r="330">
          <cell r="B330">
            <v>4100000000000</v>
          </cell>
          <cell r="C330" t="str">
            <v>Operating Revenue</v>
          </cell>
          <cell r="D330">
            <v>-2169070287.1799998</v>
          </cell>
          <cell r="E330">
            <v>0</v>
          </cell>
          <cell r="F330">
            <v>211059229.5</v>
          </cell>
          <cell r="G330">
            <v>-211059229.5</v>
          </cell>
          <cell r="H330">
            <v>-2380129516.6799998</v>
          </cell>
        </row>
        <row r="331">
          <cell r="B331">
            <v>4100000000000</v>
          </cell>
          <cell r="C331" t="str">
            <v>Operating Revenue</v>
          </cell>
          <cell r="D331">
            <v>-170885745</v>
          </cell>
          <cell r="E331">
            <v>0</v>
          </cell>
          <cell r="F331">
            <v>26739720</v>
          </cell>
          <cell r="G331">
            <v>-26739720</v>
          </cell>
          <cell r="H331">
            <v>-197625465</v>
          </cell>
        </row>
        <row r="332">
          <cell r="B332">
            <v>4100000000000</v>
          </cell>
          <cell r="C332" t="str">
            <v>Operating Revenue</v>
          </cell>
          <cell r="D332">
            <v>-33792520</v>
          </cell>
          <cell r="E332">
            <v>0</v>
          </cell>
          <cell r="F332">
            <v>0</v>
          </cell>
          <cell r="G332">
            <v>0</v>
          </cell>
          <cell r="H332">
            <v>-33792520</v>
          </cell>
        </row>
        <row r="333">
          <cell r="B333">
            <v>4100000000000</v>
          </cell>
          <cell r="C333" t="str">
            <v>Operating Revenue</v>
          </cell>
          <cell r="D333">
            <v>-386738604</v>
          </cell>
          <cell r="E333">
            <v>0</v>
          </cell>
          <cell r="F333">
            <v>40875030</v>
          </cell>
          <cell r="G333">
            <v>-40875030</v>
          </cell>
          <cell r="H333">
            <v>-427613634</v>
          </cell>
        </row>
        <row r="334">
          <cell r="B334">
            <v>4100000000000</v>
          </cell>
          <cell r="C334" t="str">
            <v>Operating Revenue</v>
          </cell>
          <cell r="D334">
            <v>-100252926</v>
          </cell>
          <cell r="E334">
            <v>0</v>
          </cell>
          <cell r="F334">
            <v>23125095</v>
          </cell>
          <cell r="G334">
            <v>-23125095</v>
          </cell>
          <cell r="H334">
            <v>-123378021</v>
          </cell>
        </row>
        <row r="335">
          <cell r="B335">
            <v>4100000000000</v>
          </cell>
          <cell r="C335" t="str">
            <v>Operating Revenue</v>
          </cell>
          <cell r="D335">
            <v>-272443492</v>
          </cell>
          <cell r="E335">
            <v>0</v>
          </cell>
          <cell r="F335">
            <v>39599280</v>
          </cell>
          <cell r="G335">
            <v>-39599280</v>
          </cell>
          <cell r="H335">
            <v>-312042772</v>
          </cell>
        </row>
        <row r="336">
          <cell r="B336">
            <v>4100000000000</v>
          </cell>
          <cell r="C336" t="str">
            <v>Operating Revenue</v>
          </cell>
          <cell r="D336">
            <v>-146827187</v>
          </cell>
          <cell r="E336">
            <v>0</v>
          </cell>
          <cell r="F336">
            <v>21543165</v>
          </cell>
          <cell r="G336">
            <v>-21543165</v>
          </cell>
          <cell r="H336">
            <v>-168370352</v>
          </cell>
        </row>
        <row r="337">
          <cell r="B337">
            <v>4100000000000</v>
          </cell>
          <cell r="C337" t="str">
            <v>Operating Revenue</v>
          </cell>
          <cell r="D337">
            <v>-228685018</v>
          </cell>
          <cell r="E337">
            <v>0</v>
          </cell>
          <cell r="F337">
            <v>22742370</v>
          </cell>
          <cell r="G337">
            <v>-22742370</v>
          </cell>
          <cell r="H337">
            <v>-251427388</v>
          </cell>
        </row>
        <row r="338">
          <cell r="B338">
            <v>4100000000000</v>
          </cell>
          <cell r="C338" t="str">
            <v>Operating Revenue</v>
          </cell>
          <cell r="D338">
            <v>-129281692</v>
          </cell>
          <cell r="E338">
            <v>0</v>
          </cell>
          <cell r="F338">
            <v>26093340</v>
          </cell>
          <cell r="G338">
            <v>-26093340</v>
          </cell>
          <cell r="H338">
            <v>-155375032</v>
          </cell>
        </row>
        <row r="339">
          <cell r="A339">
            <v>64</v>
          </cell>
          <cell r="B339">
            <v>4100000000000</v>
          </cell>
          <cell r="C339" t="str">
            <v>Operating Revenue</v>
          </cell>
          <cell r="D339">
            <v>-12348621607.970001</v>
          </cell>
          <cell r="E339">
            <v>0</v>
          </cell>
          <cell r="F339">
            <v>2017959440.7</v>
          </cell>
          <cell r="G339">
            <v>-2017959440.7</v>
          </cell>
          <cell r="H339">
            <v>-14366581048.67</v>
          </cell>
        </row>
        <row r="340">
          <cell r="B340">
            <v>5103000000000</v>
          </cell>
          <cell r="C340" t="str">
            <v>COS - ME Consesion</v>
          </cell>
          <cell r="D340">
            <v>359570925.81</v>
          </cell>
          <cell r="E340">
            <v>92441060.969999999</v>
          </cell>
          <cell r="F340">
            <v>40769062.57</v>
          </cell>
          <cell r="G340">
            <v>51671998.399999999</v>
          </cell>
          <cell r="H340">
            <v>411242924.20999998</v>
          </cell>
        </row>
        <row r="341">
          <cell r="B341">
            <v>5103000000000</v>
          </cell>
          <cell r="C341" t="str">
            <v>COS - ME Consesion</v>
          </cell>
          <cell r="D341">
            <v>18129439.109999999</v>
          </cell>
          <cell r="E341">
            <v>46823433.649999999</v>
          </cell>
          <cell r="F341">
            <v>28295566.199999999</v>
          </cell>
          <cell r="G341">
            <v>18527867.449999999</v>
          </cell>
          <cell r="H341">
            <v>36657306.560000002</v>
          </cell>
        </row>
        <row r="342">
          <cell r="B342">
            <v>5103000000000</v>
          </cell>
          <cell r="C342" t="str">
            <v>COS - ME Consesion</v>
          </cell>
          <cell r="D342">
            <v>158173033.63999999</v>
          </cell>
          <cell r="E342">
            <v>9671886</v>
          </cell>
          <cell r="F342">
            <v>0</v>
          </cell>
          <cell r="G342">
            <v>9671886</v>
          </cell>
          <cell r="H342">
            <v>167844919.63999999</v>
          </cell>
        </row>
        <row r="343">
          <cell r="B343">
            <v>5103000000000</v>
          </cell>
          <cell r="C343" t="str">
            <v>COS - ME Consesion</v>
          </cell>
          <cell r="D343">
            <v>0</v>
          </cell>
          <cell r="E343">
            <v>2000000</v>
          </cell>
          <cell r="F343">
            <v>429927.75</v>
          </cell>
          <cell r="G343">
            <v>1570072.25</v>
          </cell>
          <cell r="H343">
            <v>1570072.25</v>
          </cell>
        </row>
        <row r="344">
          <cell r="B344">
            <v>5103000000000</v>
          </cell>
          <cell r="C344" t="str">
            <v>COS - ME Consesion</v>
          </cell>
          <cell r="D344">
            <v>25913203.199999999</v>
          </cell>
          <cell r="E344">
            <v>9608703.5999999996</v>
          </cell>
          <cell r="F344">
            <v>600.6</v>
          </cell>
          <cell r="G344">
            <v>9608103</v>
          </cell>
          <cell r="H344">
            <v>35521306.200000003</v>
          </cell>
        </row>
        <row r="345">
          <cell r="B345">
            <v>5103000000000</v>
          </cell>
          <cell r="C345" t="str">
            <v>COS - ME Consesion</v>
          </cell>
          <cell r="D345">
            <v>4692463.7699999996</v>
          </cell>
          <cell r="E345">
            <v>1800000</v>
          </cell>
          <cell r="F345">
            <v>0</v>
          </cell>
          <cell r="G345">
            <v>1800000</v>
          </cell>
          <cell r="H345">
            <v>6492463.7699999996</v>
          </cell>
        </row>
        <row r="346">
          <cell r="B346">
            <v>5103000000000</v>
          </cell>
          <cell r="C346" t="str">
            <v>COS - ME Consesion</v>
          </cell>
          <cell r="D346">
            <v>12191979.189999999</v>
          </cell>
          <cell r="E346">
            <v>4140538.4</v>
          </cell>
          <cell r="F346">
            <v>0</v>
          </cell>
          <cell r="G346">
            <v>4140538.4</v>
          </cell>
          <cell r="H346">
            <v>16332517.59</v>
          </cell>
        </row>
        <row r="347">
          <cell r="B347">
            <v>5103000000000</v>
          </cell>
          <cell r="C347" t="str">
            <v>COS - ME Consesion</v>
          </cell>
          <cell r="D347">
            <v>11682744.58</v>
          </cell>
          <cell r="E347">
            <v>1700000</v>
          </cell>
          <cell r="F347">
            <v>0</v>
          </cell>
          <cell r="G347">
            <v>1700000</v>
          </cell>
          <cell r="H347">
            <v>13382744.58</v>
          </cell>
        </row>
        <row r="348">
          <cell r="B348">
            <v>5103000000000</v>
          </cell>
          <cell r="C348" t="str">
            <v>COS - ME Consesion</v>
          </cell>
          <cell r="D348">
            <v>16056350.26</v>
          </cell>
          <cell r="E348">
            <v>2914551.6</v>
          </cell>
          <cell r="F348">
            <v>0</v>
          </cell>
          <cell r="G348">
            <v>2914551.6</v>
          </cell>
          <cell r="H348">
            <v>18970901.859999999</v>
          </cell>
        </row>
        <row r="349">
          <cell r="B349">
            <v>5103000000000</v>
          </cell>
          <cell r="C349" t="str">
            <v>COS - ME Consesion</v>
          </cell>
          <cell r="D349">
            <v>7434996.7000000002</v>
          </cell>
          <cell r="E349">
            <v>2000000</v>
          </cell>
          <cell r="F349">
            <v>0</v>
          </cell>
          <cell r="G349">
            <v>2000000</v>
          </cell>
          <cell r="H349">
            <v>9434996.6999999993</v>
          </cell>
        </row>
        <row r="350">
          <cell r="A350">
            <v>65</v>
          </cell>
          <cell r="B350">
            <v>5103000000000</v>
          </cell>
          <cell r="C350" t="str">
            <v>COS - ME Consesion</v>
          </cell>
          <cell r="D350">
            <v>613845136.26000011</v>
          </cell>
          <cell r="E350">
            <v>173100174.22</v>
          </cell>
          <cell r="F350">
            <v>69495157.11999999</v>
          </cell>
          <cell r="G350">
            <v>103605017.10000001</v>
          </cell>
          <cell r="H350">
            <v>717450153.36000013</v>
          </cell>
        </row>
        <row r="351">
          <cell r="B351">
            <v>5201010000000</v>
          </cell>
          <cell r="C351" t="str">
            <v>COS - LR Salaries</v>
          </cell>
          <cell r="D351">
            <v>933808713</v>
          </cell>
          <cell r="E351">
            <v>149245339</v>
          </cell>
          <cell r="F351">
            <v>6083215</v>
          </cell>
          <cell r="G351">
            <v>143162124</v>
          </cell>
          <cell r="H351">
            <v>1076970837</v>
          </cell>
        </row>
        <row r="352">
          <cell r="B352">
            <v>5201010000000</v>
          </cell>
          <cell r="C352" t="str">
            <v>COS - LR Salaries</v>
          </cell>
          <cell r="D352">
            <v>730722105.15999997</v>
          </cell>
          <cell r="E352">
            <v>79712265</v>
          </cell>
          <cell r="F352">
            <v>2993202</v>
          </cell>
          <cell r="G352">
            <v>76719063</v>
          </cell>
          <cell r="H352">
            <v>807441168.15999997</v>
          </cell>
        </row>
        <row r="353">
          <cell r="B353">
            <v>5201010000000</v>
          </cell>
          <cell r="C353" t="str">
            <v>COS - LR Salaries</v>
          </cell>
          <cell r="D353">
            <v>181176727</v>
          </cell>
          <cell r="E353">
            <v>31822822</v>
          </cell>
          <cell r="F353">
            <v>1021903</v>
          </cell>
          <cell r="G353">
            <v>30800919</v>
          </cell>
          <cell r="H353">
            <v>211977646</v>
          </cell>
        </row>
        <row r="354">
          <cell r="B354">
            <v>5201010000000</v>
          </cell>
          <cell r="C354" t="str">
            <v>COS - LR Salaries</v>
          </cell>
          <cell r="D354">
            <v>7213552</v>
          </cell>
          <cell r="E354">
            <v>4084500</v>
          </cell>
          <cell r="F354">
            <v>184394</v>
          </cell>
          <cell r="G354">
            <v>3900106</v>
          </cell>
          <cell r="H354">
            <v>11113658</v>
          </cell>
        </row>
        <row r="355">
          <cell r="B355">
            <v>5201010000000</v>
          </cell>
          <cell r="C355" t="str">
            <v>COS - LR Salaries</v>
          </cell>
          <cell r="D355">
            <v>6688832</v>
          </cell>
          <cell r="E355">
            <v>0</v>
          </cell>
          <cell r="F355">
            <v>0</v>
          </cell>
          <cell r="G355">
            <v>0</v>
          </cell>
          <cell r="H355">
            <v>6688832</v>
          </cell>
        </row>
        <row r="356">
          <cell r="B356">
            <v>5201010000000</v>
          </cell>
          <cell r="C356" t="str">
            <v>COS - LR Salaries</v>
          </cell>
          <cell r="D356">
            <v>65765013</v>
          </cell>
          <cell r="E356">
            <v>6220677</v>
          </cell>
          <cell r="F356">
            <v>269836</v>
          </cell>
          <cell r="G356">
            <v>5950841</v>
          </cell>
          <cell r="H356">
            <v>71715854</v>
          </cell>
        </row>
        <row r="357">
          <cell r="B357">
            <v>5201010000000</v>
          </cell>
          <cell r="C357" t="str">
            <v>COS - LR Salaries</v>
          </cell>
          <cell r="D357">
            <v>32245636</v>
          </cell>
          <cell r="E357">
            <v>4712120</v>
          </cell>
          <cell r="F357">
            <v>207419</v>
          </cell>
          <cell r="G357">
            <v>4504701</v>
          </cell>
          <cell r="H357">
            <v>36750337</v>
          </cell>
        </row>
        <row r="358">
          <cell r="B358">
            <v>5201010000000</v>
          </cell>
          <cell r="C358" t="str">
            <v>COS - LR Salaries</v>
          </cell>
          <cell r="D358">
            <v>74377722</v>
          </cell>
          <cell r="E358">
            <v>2910909</v>
          </cell>
          <cell r="F358">
            <v>120878</v>
          </cell>
          <cell r="G358">
            <v>2790031</v>
          </cell>
          <cell r="H358">
            <v>77167753</v>
          </cell>
        </row>
        <row r="359">
          <cell r="B359">
            <v>5201010000000</v>
          </cell>
          <cell r="C359" t="str">
            <v>COS - LR Salaries</v>
          </cell>
          <cell r="D359">
            <v>53294358</v>
          </cell>
          <cell r="E359">
            <v>6773554</v>
          </cell>
          <cell r="F359">
            <v>297037</v>
          </cell>
          <cell r="G359">
            <v>6476517</v>
          </cell>
          <cell r="H359">
            <v>59770875</v>
          </cell>
        </row>
        <row r="360">
          <cell r="B360">
            <v>5201010000000</v>
          </cell>
          <cell r="C360" t="str">
            <v>COS - LR Salaries</v>
          </cell>
          <cell r="D360">
            <v>18222812</v>
          </cell>
          <cell r="E360">
            <v>5710950</v>
          </cell>
          <cell r="F360">
            <v>243700</v>
          </cell>
          <cell r="G360">
            <v>5467250</v>
          </cell>
          <cell r="H360">
            <v>23690062</v>
          </cell>
        </row>
        <row r="361">
          <cell r="B361">
            <v>5201010000000</v>
          </cell>
          <cell r="C361" t="str">
            <v>COS - LR Salaries</v>
          </cell>
          <cell r="D361">
            <v>66064114</v>
          </cell>
          <cell r="E361">
            <v>10829687</v>
          </cell>
          <cell r="F361">
            <v>321440</v>
          </cell>
          <cell r="G361">
            <v>10508247</v>
          </cell>
          <cell r="H361">
            <v>76572361</v>
          </cell>
        </row>
        <row r="362">
          <cell r="A362">
            <v>66</v>
          </cell>
          <cell r="B362">
            <v>5201010000000</v>
          </cell>
          <cell r="C362" t="str">
            <v>COS - LR Salaries</v>
          </cell>
          <cell r="D362">
            <v>2169579584.1599998</v>
          </cell>
          <cell r="E362">
            <v>302022823</v>
          </cell>
          <cell r="F362">
            <v>11743024</v>
          </cell>
          <cell r="G362">
            <v>290279799</v>
          </cell>
          <cell r="H362">
            <v>2459859383.1599998</v>
          </cell>
        </row>
        <row r="363">
          <cell r="B363">
            <v>5201020000000</v>
          </cell>
          <cell r="C363" t="str">
            <v>COS - LR Overtime</v>
          </cell>
          <cell r="D363">
            <v>119068609</v>
          </cell>
          <cell r="E363">
            <v>0</v>
          </cell>
          <cell r="F363">
            <v>0</v>
          </cell>
          <cell r="G363">
            <v>0</v>
          </cell>
          <cell r="H363">
            <v>119068609</v>
          </cell>
        </row>
        <row r="364">
          <cell r="B364">
            <v>5201020000000</v>
          </cell>
          <cell r="C364" t="str">
            <v>COS - LR Overtime</v>
          </cell>
          <cell r="D364">
            <v>608062.96</v>
          </cell>
          <cell r="E364">
            <v>0</v>
          </cell>
          <cell r="F364">
            <v>0</v>
          </cell>
          <cell r="G364">
            <v>0</v>
          </cell>
          <cell r="H364">
            <v>608062.96</v>
          </cell>
        </row>
        <row r="365">
          <cell r="B365">
            <v>5201020000000</v>
          </cell>
          <cell r="C365" t="str">
            <v>COS - LR Overtime</v>
          </cell>
          <cell r="D365">
            <v>21417178</v>
          </cell>
          <cell r="E365">
            <v>0</v>
          </cell>
          <cell r="F365">
            <v>0</v>
          </cell>
          <cell r="G365">
            <v>0</v>
          </cell>
          <cell r="H365">
            <v>21417178</v>
          </cell>
        </row>
        <row r="366">
          <cell r="B366">
            <v>5201020000000</v>
          </cell>
          <cell r="C366" t="str">
            <v>COS - LR Overtime</v>
          </cell>
          <cell r="D366">
            <v>624879</v>
          </cell>
          <cell r="E366">
            <v>0</v>
          </cell>
          <cell r="F366">
            <v>0</v>
          </cell>
          <cell r="G366">
            <v>0</v>
          </cell>
          <cell r="H366">
            <v>624879</v>
          </cell>
        </row>
        <row r="367">
          <cell r="A367">
            <v>67</v>
          </cell>
          <cell r="B367">
            <v>5201020000000</v>
          </cell>
          <cell r="C367" t="str">
            <v>COS - LR Overtime</v>
          </cell>
          <cell r="D367">
            <v>141718728.95999998</v>
          </cell>
          <cell r="E367">
            <v>0</v>
          </cell>
          <cell r="F367">
            <v>0</v>
          </cell>
          <cell r="G367">
            <v>0</v>
          </cell>
          <cell r="H367">
            <v>141718728.95999998</v>
          </cell>
        </row>
        <row r="368">
          <cell r="B368">
            <v>5201040000000</v>
          </cell>
          <cell r="C368" t="str">
            <v>COS - LR Meals on Duties</v>
          </cell>
          <cell r="D368">
            <v>2232000</v>
          </cell>
          <cell r="E368">
            <v>1192000</v>
          </cell>
          <cell r="F368">
            <v>0</v>
          </cell>
          <cell r="G368">
            <v>1192000</v>
          </cell>
          <cell r="H368">
            <v>3424000</v>
          </cell>
        </row>
        <row r="369">
          <cell r="B369">
            <v>5201040000000</v>
          </cell>
          <cell r="C369" t="str">
            <v>COS - LR Meals on Duties</v>
          </cell>
          <cell r="D369">
            <v>4441660</v>
          </cell>
          <cell r="E369">
            <v>664000</v>
          </cell>
          <cell r="F369">
            <v>0</v>
          </cell>
          <cell r="G369">
            <v>664000</v>
          </cell>
          <cell r="H369">
            <v>5105660</v>
          </cell>
        </row>
        <row r="370">
          <cell r="B370">
            <v>5201040000000</v>
          </cell>
          <cell r="C370" t="str">
            <v>COS - LR Meals on Duties</v>
          </cell>
          <cell r="D370">
            <v>3643637</v>
          </cell>
          <cell r="E370">
            <v>0</v>
          </cell>
          <cell r="F370">
            <v>0</v>
          </cell>
          <cell r="G370">
            <v>0</v>
          </cell>
          <cell r="H370">
            <v>3643637</v>
          </cell>
        </row>
        <row r="371">
          <cell r="B371">
            <v>5201040000000</v>
          </cell>
          <cell r="C371" t="str">
            <v>COS - LR Meals on Duties</v>
          </cell>
          <cell r="D371">
            <v>264000</v>
          </cell>
          <cell r="E371">
            <v>0</v>
          </cell>
          <cell r="F371">
            <v>0</v>
          </cell>
          <cell r="G371">
            <v>0</v>
          </cell>
          <cell r="H371">
            <v>264000</v>
          </cell>
        </row>
        <row r="372">
          <cell r="A372">
            <v>68</v>
          </cell>
          <cell r="B372">
            <v>5201040000000</v>
          </cell>
          <cell r="C372" t="str">
            <v>COS - LR Meals on Duties</v>
          </cell>
          <cell r="D372">
            <v>10581297</v>
          </cell>
          <cell r="E372">
            <v>1856000</v>
          </cell>
          <cell r="F372">
            <v>0</v>
          </cell>
          <cell r="G372">
            <v>1856000</v>
          </cell>
          <cell r="H372">
            <v>12437297</v>
          </cell>
        </row>
        <row r="373">
          <cell r="B373">
            <v>5201050000000</v>
          </cell>
          <cell r="C373" t="str">
            <v>COS - LR Medical</v>
          </cell>
          <cell r="D373">
            <v>55829701</v>
          </cell>
          <cell r="E373">
            <v>6171250</v>
          </cell>
          <cell r="F373">
            <v>0</v>
          </cell>
          <cell r="G373">
            <v>6171250</v>
          </cell>
          <cell r="H373">
            <v>62000951</v>
          </cell>
        </row>
        <row r="374">
          <cell r="B374">
            <v>5201050000000</v>
          </cell>
          <cell r="C374" t="str">
            <v>COS - LR Medical</v>
          </cell>
          <cell r="D374">
            <v>41750472.240000002</v>
          </cell>
          <cell r="E374">
            <v>1253460</v>
          </cell>
          <cell r="F374">
            <v>0</v>
          </cell>
          <cell r="G374">
            <v>1253460</v>
          </cell>
          <cell r="H374">
            <v>43003932.240000002</v>
          </cell>
        </row>
        <row r="375">
          <cell r="B375">
            <v>5201050000000</v>
          </cell>
          <cell r="C375" t="str">
            <v>COS - LR Medical</v>
          </cell>
          <cell r="D375">
            <v>19079200</v>
          </cell>
          <cell r="E375">
            <v>3372600</v>
          </cell>
          <cell r="F375">
            <v>0</v>
          </cell>
          <cell r="G375">
            <v>3372600</v>
          </cell>
          <cell r="H375">
            <v>22451800</v>
          </cell>
        </row>
        <row r="376">
          <cell r="B376">
            <v>5201050000000</v>
          </cell>
          <cell r="C376" t="str">
            <v>COS - LR Medical</v>
          </cell>
          <cell r="D376">
            <v>1308050</v>
          </cell>
          <cell r="E376">
            <v>0</v>
          </cell>
          <cell r="F376">
            <v>0</v>
          </cell>
          <cell r="G376">
            <v>0</v>
          </cell>
          <cell r="H376">
            <v>1308050</v>
          </cell>
        </row>
        <row r="377">
          <cell r="B377">
            <v>5201050000000</v>
          </cell>
          <cell r="C377" t="str">
            <v>COS - LR Medical</v>
          </cell>
          <cell r="D377">
            <v>3818250</v>
          </cell>
          <cell r="E377">
            <v>0</v>
          </cell>
          <cell r="F377">
            <v>0</v>
          </cell>
          <cell r="G377">
            <v>0</v>
          </cell>
          <cell r="H377">
            <v>3818250</v>
          </cell>
        </row>
        <row r="378">
          <cell r="B378">
            <v>5201050000000</v>
          </cell>
          <cell r="C378" t="str">
            <v>COS - LR Medical</v>
          </cell>
          <cell r="D378">
            <v>1597000</v>
          </cell>
          <cell r="E378">
            <v>1862700</v>
          </cell>
          <cell r="F378">
            <v>0</v>
          </cell>
          <cell r="G378">
            <v>1862700</v>
          </cell>
          <cell r="H378">
            <v>3459700</v>
          </cell>
        </row>
        <row r="379">
          <cell r="B379">
            <v>5201050000000</v>
          </cell>
          <cell r="C379" t="str">
            <v>COS - LR Medical</v>
          </cell>
          <cell r="D379">
            <v>256500</v>
          </cell>
          <cell r="E379">
            <v>0</v>
          </cell>
          <cell r="F379">
            <v>0</v>
          </cell>
          <cell r="G379">
            <v>0</v>
          </cell>
          <cell r="H379">
            <v>256500</v>
          </cell>
        </row>
        <row r="380">
          <cell r="B380">
            <v>5201050000000</v>
          </cell>
          <cell r="C380" t="str">
            <v>COS - LR Medical</v>
          </cell>
          <cell r="D380">
            <v>236000</v>
          </cell>
          <cell r="E380">
            <v>0</v>
          </cell>
          <cell r="F380">
            <v>0</v>
          </cell>
          <cell r="G380">
            <v>0</v>
          </cell>
          <cell r="H380">
            <v>236000</v>
          </cell>
        </row>
        <row r="381">
          <cell r="B381">
            <v>5201050000000</v>
          </cell>
          <cell r="C381" t="str">
            <v>COS - LR Medical</v>
          </cell>
          <cell r="D381">
            <v>2822200</v>
          </cell>
          <cell r="E381">
            <v>0</v>
          </cell>
          <cell r="F381">
            <v>0</v>
          </cell>
          <cell r="G381">
            <v>0</v>
          </cell>
          <cell r="H381">
            <v>2822200</v>
          </cell>
        </row>
        <row r="382">
          <cell r="B382">
            <v>5201050000000</v>
          </cell>
          <cell r="C382" t="str">
            <v>COS - LR Medical</v>
          </cell>
          <cell r="D382">
            <v>573700</v>
          </cell>
          <cell r="E382">
            <v>688000</v>
          </cell>
          <cell r="F382">
            <v>0</v>
          </cell>
          <cell r="G382">
            <v>688000</v>
          </cell>
          <cell r="H382">
            <v>1261700</v>
          </cell>
        </row>
        <row r="383">
          <cell r="B383">
            <v>5201050000000</v>
          </cell>
          <cell r="C383" t="str">
            <v>COS - LR Medical</v>
          </cell>
          <cell r="D383">
            <v>1956500</v>
          </cell>
          <cell r="E383">
            <v>0</v>
          </cell>
          <cell r="F383">
            <v>0</v>
          </cell>
          <cell r="G383">
            <v>0</v>
          </cell>
          <cell r="H383">
            <v>1956500</v>
          </cell>
        </row>
        <row r="384">
          <cell r="A384">
            <v>69</v>
          </cell>
          <cell r="B384">
            <v>5201050000000</v>
          </cell>
          <cell r="C384" t="str">
            <v>COS - LR Medical</v>
          </cell>
          <cell r="D384">
            <v>129227573.24000001</v>
          </cell>
          <cell r="E384">
            <v>13348010</v>
          </cell>
          <cell r="F384">
            <v>0</v>
          </cell>
          <cell r="G384">
            <v>13348010</v>
          </cell>
          <cell r="H384">
            <v>142575583.24000001</v>
          </cell>
        </row>
        <row r="385">
          <cell r="B385">
            <v>5201060000000</v>
          </cell>
          <cell r="C385" t="str">
            <v>COS - LR Hospitalization</v>
          </cell>
          <cell r="D385">
            <v>14330798</v>
          </cell>
          <cell r="E385">
            <v>5931650</v>
          </cell>
          <cell r="F385">
            <v>0</v>
          </cell>
          <cell r="G385">
            <v>5931650</v>
          </cell>
          <cell r="H385">
            <v>20262448</v>
          </cell>
        </row>
        <row r="386">
          <cell r="B386">
            <v>5201060000000</v>
          </cell>
          <cell r="C386" t="str">
            <v>COS - LR Hospitalization</v>
          </cell>
          <cell r="D386">
            <v>30751683.399999999</v>
          </cell>
          <cell r="E386">
            <v>0</v>
          </cell>
          <cell r="F386">
            <v>0</v>
          </cell>
          <cell r="G386">
            <v>0</v>
          </cell>
          <cell r="H386">
            <v>30751683.399999999</v>
          </cell>
        </row>
        <row r="387">
          <cell r="B387">
            <v>5201060000000</v>
          </cell>
          <cell r="C387" t="str">
            <v>COS - LR Hospitalization</v>
          </cell>
          <cell r="D387">
            <v>956500</v>
          </cell>
          <cell r="E387">
            <v>1061208</v>
          </cell>
          <cell r="F387">
            <v>0</v>
          </cell>
          <cell r="G387">
            <v>1061208</v>
          </cell>
          <cell r="H387">
            <v>2017708</v>
          </cell>
        </row>
        <row r="388">
          <cell r="B388">
            <v>5201060000000</v>
          </cell>
          <cell r="C388" t="str">
            <v>COS - LR Hospitalization</v>
          </cell>
          <cell r="D388">
            <v>1750000</v>
          </cell>
          <cell r="E388">
            <v>0</v>
          </cell>
          <cell r="F388">
            <v>0</v>
          </cell>
          <cell r="G388">
            <v>0</v>
          </cell>
          <cell r="H388">
            <v>1750000</v>
          </cell>
        </row>
        <row r="389">
          <cell r="A389">
            <v>70</v>
          </cell>
          <cell r="B389">
            <v>5201060000000</v>
          </cell>
          <cell r="C389" t="str">
            <v>COS - LR Hospitalization</v>
          </cell>
          <cell r="D389">
            <v>47788981.399999999</v>
          </cell>
          <cell r="E389">
            <v>6992858</v>
          </cell>
          <cell r="F389">
            <v>0</v>
          </cell>
          <cell r="G389">
            <v>6992858</v>
          </cell>
          <cell r="H389">
            <v>54781839.399999999</v>
          </cell>
        </row>
        <row r="390">
          <cell r="B390">
            <v>5201070000000</v>
          </cell>
          <cell r="C390" t="str">
            <v>COS - LR Jamsostek</v>
          </cell>
          <cell r="D390">
            <v>35257689</v>
          </cell>
          <cell r="E390">
            <v>6083215</v>
          </cell>
          <cell r="F390">
            <v>0</v>
          </cell>
          <cell r="G390">
            <v>6083215</v>
          </cell>
          <cell r="H390">
            <v>41340904</v>
          </cell>
        </row>
        <row r="391">
          <cell r="B391">
            <v>5201070000000</v>
          </cell>
          <cell r="C391" t="str">
            <v>COS - LR Jamsostek</v>
          </cell>
          <cell r="D391">
            <v>30798183.32</v>
          </cell>
          <cell r="E391">
            <v>2993202</v>
          </cell>
          <cell r="F391">
            <v>0</v>
          </cell>
          <cell r="G391">
            <v>2993202</v>
          </cell>
          <cell r="H391">
            <v>33791385.32</v>
          </cell>
        </row>
        <row r="392">
          <cell r="B392">
            <v>5201070000000</v>
          </cell>
          <cell r="C392" t="str">
            <v>COS - LR Jamsostek</v>
          </cell>
          <cell r="D392">
            <v>6739326</v>
          </cell>
          <cell r="E392">
            <v>1021903</v>
          </cell>
          <cell r="F392">
            <v>0</v>
          </cell>
          <cell r="G392">
            <v>1021903</v>
          </cell>
          <cell r="H392">
            <v>7761229</v>
          </cell>
        </row>
        <row r="393">
          <cell r="B393">
            <v>5201070000000</v>
          </cell>
          <cell r="C393" t="str">
            <v>COS - LR Jamsostek</v>
          </cell>
          <cell r="D393">
            <v>1303932</v>
          </cell>
          <cell r="E393">
            <v>184394</v>
          </cell>
          <cell r="F393">
            <v>0</v>
          </cell>
          <cell r="G393">
            <v>184394</v>
          </cell>
          <cell r="H393">
            <v>1488326</v>
          </cell>
        </row>
        <row r="394">
          <cell r="B394">
            <v>5201070000000</v>
          </cell>
          <cell r="C394" t="str">
            <v>COS - LR Jamsostek</v>
          </cell>
          <cell r="D394">
            <v>527378</v>
          </cell>
          <cell r="E394">
            <v>0</v>
          </cell>
          <cell r="F394">
            <v>0</v>
          </cell>
          <cell r="G394">
            <v>0</v>
          </cell>
          <cell r="H394">
            <v>527378</v>
          </cell>
        </row>
        <row r="395">
          <cell r="B395">
            <v>5201070000000</v>
          </cell>
          <cell r="C395" t="str">
            <v>COS - LR Jamsostek</v>
          </cell>
          <cell r="D395">
            <v>2756044</v>
          </cell>
          <cell r="E395">
            <v>269836</v>
          </cell>
          <cell r="F395">
            <v>0</v>
          </cell>
          <cell r="G395">
            <v>269836</v>
          </cell>
          <cell r="H395">
            <v>3025880</v>
          </cell>
        </row>
        <row r="396">
          <cell r="B396">
            <v>5201070000000</v>
          </cell>
          <cell r="C396" t="str">
            <v>COS - LR Jamsostek</v>
          </cell>
          <cell r="D396">
            <v>1470898</v>
          </cell>
          <cell r="E396">
            <v>207419</v>
          </cell>
          <cell r="F396">
            <v>0</v>
          </cell>
          <cell r="G396">
            <v>207419</v>
          </cell>
          <cell r="H396">
            <v>1678317</v>
          </cell>
        </row>
        <row r="397">
          <cell r="B397">
            <v>5201070000000</v>
          </cell>
          <cell r="C397" t="str">
            <v>COS - LR Jamsostek</v>
          </cell>
          <cell r="D397">
            <v>2562832</v>
          </cell>
          <cell r="E397">
            <v>120878</v>
          </cell>
          <cell r="F397">
            <v>0</v>
          </cell>
          <cell r="G397">
            <v>120878</v>
          </cell>
          <cell r="H397">
            <v>2683710</v>
          </cell>
        </row>
        <row r="398">
          <cell r="B398">
            <v>5201070000000</v>
          </cell>
          <cell r="C398" t="str">
            <v>COS - LR Jamsostek</v>
          </cell>
          <cell r="D398">
            <v>2385100</v>
          </cell>
          <cell r="E398">
            <v>297037</v>
          </cell>
          <cell r="F398">
            <v>0</v>
          </cell>
          <cell r="G398">
            <v>297037</v>
          </cell>
          <cell r="H398">
            <v>2682137</v>
          </cell>
        </row>
        <row r="399">
          <cell r="B399">
            <v>5201070000000</v>
          </cell>
          <cell r="C399" t="str">
            <v>COS - LR Jamsostek</v>
          </cell>
          <cell r="D399">
            <v>1543751</v>
          </cell>
          <cell r="E399">
            <v>243700</v>
          </cell>
          <cell r="F399">
            <v>0</v>
          </cell>
          <cell r="G399">
            <v>243700</v>
          </cell>
          <cell r="H399">
            <v>1787451</v>
          </cell>
        </row>
        <row r="400">
          <cell r="B400">
            <v>5201070000000</v>
          </cell>
          <cell r="C400" t="str">
            <v>COS - LR Jamsostek</v>
          </cell>
          <cell r="D400">
            <v>2293219</v>
          </cell>
          <cell r="E400">
            <v>321440</v>
          </cell>
          <cell r="F400">
            <v>0</v>
          </cell>
          <cell r="G400">
            <v>321440</v>
          </cell>
          <cell r="H400">
            <v>2614659</v>
          </cell>
        </row>
        <row r="401">
          <cell r="A401">
            <v>71</v>
          </cell>
          <cell r="B401">
            <v>5201070000000</v>
          </cell>
          <cell r="C401" t="str">
            <v>COS - LR Jamsostek</v>
          </cell>
          <cell r="D401">
            <v>87638352.319999993</v>
          </cell>
          <cell r="E401">
            <v>11743024</v>
          </cell>
          <cell r="F401">
            <v>0</v>
          </cell>
          <cell r="G401">
            <v>11743024</v>
          </cell>
          <cell r="H401">
            <v>99381376.319999993</v>
          </cell>
        </row>
        <row r="402">
          <cell r="B402">
            <v>5201090000000</v>
          </cell>
          <cell r="C402" t="str">
            <v>COS - LR Annual Leave</v>
          </cell>
          <cell r="D402">
            <v>56051295</v>
          </cell>
          <cell r="E402">
            <v>7939271</v>
          </cell>
          <cell r="F402">
            <v>0</v>
          </cell>
          <cell r="G402">
            <v>7939271</v>
          </cell>
          <cell r="H402">
            <v>63990566</v>
          </cell>
        </row>
        <row r="403">
          <cell r="B403">
            <v>5201090000000</v>
          </cell>
          <cell r="C403" t="str">
            <v>COS - LR Annual Leave</v>
          </cell>
          <cell r="D403">
            <v>40005434.799999997</v>
          </cell>
          <cell r="E403">
            <v>0</v>
          </cell>
          <cell r="F403">
            <v>0</v>
          </cell>
          <cell r="G403">
            <v>0</v>
          </cell>
          <cell r="H403">
            <v>40005434.799999997</v>
          </cell>
        </row>
        <row r="404">
          <cell r="B404">
            <v>5201090000000</v>
          </cell>
          <cell r="C404" t="str">
            <v>COS - LR Annual Leave</v>
          </cell>
          <cell r="D404">
            <v>11973345</v>
          </cell>
          <cell r="E404">
            <v>0</v>
          </cell>
          <cell r="F404">
            <v>0</v>
          </cell>
          <cell r="G404">
            <v>0</v>
          </cell>
          <cell r="H404">
            <v>11973345</v>
          </cell>
        </row>
        <row r="405">
          <cell r="B405">
            <v>5201090000000</v>
          </cell>
          <cell r="C405" t="str">
            <v>COS - LR Annual Leave</v>
          </cell>
          <cell r="D405">
            <v>1917070</v>
          </cell>
          <cell r="E405">
            <v>0</v>
          </cell>
          <cell r="F405">
            <v>0</v>
          </cell>
          <cell r="G405">
            <v>0</v>
          </cell>
          <cell r="H405">
            <v>1917070</v>
          </cell>
        </row>
        <row r="406">
          <cell r="B406">
            <v>5201090000000</v>
          </cell>
          <cell r="C406" t="str">
            <v>COS - LR Annual Leave</v>
          </cell>
          <cell r="D406">
            <v>2821550</v>
          </cell>
          <cell r="E406">
            <v>0</v>
          </cell>
          <cell r="F406">
            <v>0</v>
          </cell>
          <cell r="G406">
            <v>0</v>
          </cell>
          <cell r="H406">
            <v>2821550</v>
          </cell>
        </row>
        <row r="407">
          <cell r="B407">
            <v>5201090000000</v>
          </cell>
          <cell r="C407" t="str">
            <v>COS - LR Annual Leave</v>
          </cell>
          <cell r="D407">
            <v>750000</v>
          </cell>
          <cell r="E407">
            <v>0</v>
          </cell>
          <cell r="F407">
            <v>0</v>
          </cell>
          <cell r="G407">
            <v>0</v>
          </cell>
          <cell r="H407">
            <v>750000</v>
          </cell>
        </row>
        <row r="408">
          <cell r="B408">
            <v>5201090000000</v>
          </cell>
          <cell r="C408" t="str">
            <v>COS - LR Annual Leave</v>
          </cell>
          <cell r="D408">
            <v>3381966</v>
          </cell>
          <cell r="E408">
            <v>0</v>
          </cell>
          <cell r="F408">
            <v>0</v>
          </cell>
          <cell r="G408">
            <v>0</v>
          </cell>
          <cell r="H408">
            <v>3381966</v>
          </cell>
        </row>
        <row r="409">
          <cell r="A409">
            <v>72</v>
          </cell>
          <cell r="B409">
            <v>5201090000000</v>
          </cell>
          <cell r="C409" t="str">
            <v>COS - LR Annual Leave</v>
          </cell>
          <cell r="D409">
            <v>116900660.8</v>
          </cell>
          <cell r="E409">
            <v>7939271</v>
          </cell>
          <cell r="F409">
            <v>0</v>
          </cell>
          <cell r="G409">
            <v>7939271</v>
          </cell>
          <cell r="H409">
            <v>124839931.8</v>
          </cell>
        </row>
        <row r="410">
          <cell r="B410">
            <v>5201100000000</v>
          </cell>
          <cell r="C410" t="str">
            <v>COS - LR Employee Welfare</v>
          </cell>
          <cell r="D410">
            <v>308549.36</v>
          </cell>
          <cell r="E410">
            <v>0</v>
          </cell>
          <cell r="F410">
            <v>0</v>
          </cell>
          <cell r="G410">
            <v>0</v>
          </cell>
          <cell r="H410">
            <v>308549.36</v>
          </cell>
        </row>
        <row r="411">
          <cell r="B411">
            <v>5201100000000</v>
          </cell>
          <cell r="C411" t="str">
            <v>COS - LR Employee Welfare</v>
          </cell>
          <cell r="D411">
            <v>828729</v>
          </cell>
          <cell r="E411">
            <v>0</v>
          </cell>
          <cell r="F411">
            <v>0</v>
          </cell>
          <cell r="G411">
            <v>0</v>
          </cell>
          <cell r="H411">
            <v>828729</v>
          </cell>
        </row>
        <row r="412">
          <cell r="A412">
            <v>73</v>
          </cell>
          <cell r="B412">
            <v>5201100000000</v>
          </cell>
          <cell r="C412" t="str">
            <v>COS - LR Employee Welfare</v>
          </cell>
          <cell r="D412">
            <v>1137278.3599999999</v>
          </cell>
          <cell r="E412">
            <v>0</v>
          </cell>
          <cell r="F412">
            <v>0</v>
          </cell>
          <cell r="G412">
            <v>0</v>
          </cell>
          <cell r="H412">
            <v>1137278.3599999999</v>
          </cell>
        </row>
        <row r="413">
          <cell r="B413">
            <v>5201120000000</v>
          </cell>
          <cell r="C413" t="str">
            <v>COS - LR Donation to Employee</v>
          </cell>
          <cell r="D413">
            <v>2000000</v>
          </cell>
          <cell r="E413">
            <v>4946372</v>
          </cell>
          <cell r="F413">
            <v>0</v>
          </cell>
          <cell r="G413">
            <v>4946372</v>
          </cell>
          <cell r="H413">
            <v>6946372</v>
          </cell>
        </row>
        <row r="414">
          <cell r="B414">
            <v>5201120000000</v>
          </cell>
          <cell r="C414" t="str">
            <v>COS - LR Donation to Employee</v>
          </cell>
          <cell r="D414">
            <v>160000</v>
          </cell>
          <cell r="E414">
            <v>0</v>
          </cell>
          <cell r="F414">
            <v>0</v>
          </cell>
          <cell r="G414">
            <v>0</v>
          </cell>
          <cell r="H414">
            <v>160000</v>
          </cell>
        </row>
        <row r="415">
          <cell r="B415">
            <v>5201120000000</v>
          </cell>
          <cell r="C415" t="str">
            <v>COS - LR Donation to Employee</v>
          </cell>
          <cell r="D415">
            <v>2000000</v>
          </cell>
          <cell r="E415">
            <v>0</v>
          </cell>
          <cell r="F415">
            <v>0</v>
          </cell>
          <cell r="G415">
            <v>0</v>
          </cell>
          <cell r="H415">
            <v>2000000</v>
          </cell>
        </row>
        <row r="416">
          <cell r="A416">
            <v>74</v>
          </cell>
          <cell r="B416">
            <v>5201120000000</v>
          </cell>
          <cell r="C416" t="str">
            <v>COS - LR Donation to Employee</v>
          </cell>
          <cell r="D416">
            <v>4160000</v>
          </cell>
          <cell r="E416">
            <v>4946372</v>
          </cell>
          <cell r="F416">
            <v>0</v>
          </cell>
          <cell r="G416">
            <v>4946372</v>
          </cell>
          <cell r="H416">
            <v>9106372</v>
          </cell>
        </row>
        <row r="417">
          <cell r="B417">
            <v>5201990000000</v>
          </cell>
          <cell r="C417" t="str">
            <v>COS - LR Other Remuneration</v>
          </cell>
          <cell r="D417">
            <v>57490579</v>
          </cell>
          <cell r="E417">
            <v>45601500</v>
          </cell>
          <cell r="F417">
            <v>0</v>
          </cell>
          <cell r="G417">
            <v>45601500</v>
          </cell>
          <cell r="H417">
            <v>103092079</v>
          </cell>
        </row>
        <row r="418">
          <cell r="B418">
            <v>5201990000000</v>
          </cell>
          <cell r="C418" t="str">
            <v>COS - LR Other Remuneration</v>
          </cell>
          <cell r="D418">
            <v>20010000</v>
          </cell>
          <cell r="E418">
            <v>3000000</v>
          </cell>
          <cell r="F418">
            <v>0</v>
          </cell>
          <cell r="G418">
            <v>3000000</v>
          </cell>
          <cell r="H418">
            <v>23010000</v>
          </cell>
        </row>
        <row r="419">
          <cell r="B419">
            <v>5201990000000</v>
          </cell>
          <cell r="C419" t="str">
            <v>COS - LR Other Remuneration</v>
          </cell>
          <cell r="D419">
            <v>300000</v>
          </cell>
          <cell r="E419">
            <v>0</v>
          </cell>
          <cell r="F419">
            <v>0</v>
          </cell>
          <cell r="G419">
            <v>0</v>
          </cell>
          <cell r="H419">
            <v>300000</v>
          </cell>
        </row>
        <row r="420">
          <cell r="B420">
            <v>5201990000000</v>
          </cell>
          <cell r="C420" t="str">
            <v>COS - LR Other Remuneration</v>
          </cell>
          <cell r="D420">
            <v>0</v>
          </cell>
          <cell r="E420">
            <v>2960000</v>
          </cell>
          <cell r="F420">
            <v>0</v>
          </cell>
          <cell r="G420">
            <v>2960000</v>
          </cell>
          <cell r="H420">
            <v>2960000</v>
          </cell>
        </row>
        <row r="421">
          <cell r="B421">
            <v>5201990000000</v>
          </cell>
          <cell r="C421" t="str">
            <v>COS - LR Other Remuneration</v>
          </cell>
          <cell r="D421">
            <v>525000</v>
          </cell>
          <cell r="E421">
            <v>0</v>
          </cell>
          <cell r="F421">
            <v>0</v>
          </cell>
          <cell r="G421">
            <v>0</v>
          </cell>
          <cell r="H421">
            <v>525000</v>
          </cell>
        </row>
        <row r="422">
          <cell r="B422">
            <v>5201990000000</v>
          </cell>
          <cell r="C422" t="str">
            <v>COS - LR Other Remuneration</v>
          </cell>
          <cell r="D422">
            <v>2220000</v>
          </cell>
          <cell r="E422">
            <v>0</v>
          </cell>
          <cell r="F422">
            <v>0</v>
          </cell>
          <cell r="G422">
            <v>0</v>
          </cell>
          <cell r="H422">
            <v>2220000</v>
          </cell>
        </row>
        <row r="423">
          <cell r="B423">
            <v>5201990000000</v>
          </cell>
          <cell r="C423" t="str">
            <v>COS - LR Other Remuneration</v>
          </cell>
          <cell r="D423">
            <v>1745000</v>
          </cell>
          <cell r="E423">
            <v>0</v>
          </cell>
          <cell r="F423">
            <v>0</v>
          </cell>
          <cell r="G423">
            <v>0</v>
          </cell>
          <cell r="H423">
            <v>1745000</v>
          </cell>
        </row>
        <row r="424">
          <cell r="B424">
            <v>5201990000000</v>
          </cell>
          <cell r="C424" t="str">
            <v>COS - LR Other Remuneration</v>
          </cell>
          <cell r="D424">
            <v>6666000</v>
          </cell>
          <cell r="E424">
            <v>0</v>
          </cell>
          <cell r="F424">
            <v>0</v>
          </cell>
          <cell r="G424">
            <v>0</v>
          </cell>
          <cell r="H424">
            <v>6666000</v>
          </cell>
        </row>
        <row r="425">
          <cell r="A425">
            <v>75</v>
          </cell>
          <cell r="B425">
            <v>5201990000000</v>
          </cell>
          <cell r="C425" t="str">
            <v>COS - LR Other Remuneration</v>
          </cell>
          <cell r="D425">
            <v>88956579</v>
          </cell>
          <cell r="E425">
            <v>51561500</v>
          </cell>
          <cell r="F425">
            <v>0</v>
          </cell>
          <cell r="G425">
            <v>51561500</v>
          </cell>
          <cell r="H425">
            <v>140518079</v>
          </cell>
        </row>
        <row r="426">
          <cell r="B426">
            <v>5202010000000</v>
          </cell>
          <cell r="C426" t="str">
            <v>COS - LnR Travel Expense Domest</v>
          </cell>
          <cell r="D426">
            <v>28438620</v>
          </cell>
          <cell r="E426">
            <v>435000</v>
          </cell>
          <cell r="F426">
            <v>0</v>
          </cell>
          <cell r="G426">
            <v>435000</v>
          </cell>
          <cell r="H426">
            <v>28873620</v>
          </cell>
        </row>
        <row r="427">
          <cell r="B427">
            <v>5202010000000</v>
          </cell>
          <cell r="C427" t="str">
            <v>COS - LnR Travel Expense Domest</v>
          </cell>
          <cell r="D427">
            <v>7654916</v>
          </cell>
          <cell r="E427">
            <v>0</v>
          </cell>
          <cell r="F427">
            <v>0</v>
          </cell>
          <cell r="G427">
            <v>0</v>
          </cell>
          <cell r="H427">
            <v>7654916</v>
          </cell>
        </row>
        <row r="428">
          <cell r="B428">
            <v>5202010000000</v>
          </cell>
          <cell r="C428" t="str">
            <v>COS - LnR Travel Expense Domest</v>
          </cell>
          <cell r="D428">
            <v>23258400</v>
          </cell>
          <cell r="E428">
            <v>0</v>
          </cell>
          <cell r="F428">
            <v>0</v>
          </cell>
          <cell r="G428">
            <v>0</v>
          </cell>
          <cell r="H428">
            <v>23258400</v>
          </cell>
        </row>
        <row r="429">
          <cell r="B429">
            <v>5202010000000</v>
          </cell>
          <cell r="C429" t="str">
            <v>COS - LnR Travel Expense Domest</v>
          </cell>
          <cell r="D429">
            <v>35000</v>
          </cell>
          <cell r="E429">
            <v>0</v>
          </cell>
          <cell r="F429">
            <v>0</v>
          </cell>
          <cell r="G429">
            <v>0</v>
          </cell>
          <cell r="H429">
            <v>35000</v>
          </cell>
        </row>
        <row r="430">
          <cell r="B430">
            <v>5202010000000</v>
          </cell>
          <cell r="C430" t="str">
            <v>COS - LnR Travel Expense Domest</v>
          </cell>
          <cell r="D430">
            <v>0</v>
          </cell>
          <cell r="E430">
            <v>35000</v>
          </cell>
          <cell r="F430">
            <v>0</v>
          </cell>
          <cell r="G430">
            <v>35000</v>
          </cell>
          <cell r="H430">
            <v>35000</v>
          </cell>
        </row>
        <row r="431">
          <cell r="B431">
            <v>5202010000000</v>
          </cell>
          <cell r="C431" t="str">
            <v>COS - LnR Travel Expense Domest</v>
          </cell>
          <cell r="D431">
            <v>35000</v>
          </cell>
          <cell r="E431">
            <v>0</v>
          </cell>
          <cell r="F431">
            <v>0</v>
          </cell>
          <cell r="G431">
            <v>0</v>
          </cell>
          <cell r="H431">
            <v>35000</v>
          </cell>
        </row>
        <row r="432">
          <cell r="B432">
            <v>5202010000000</v>
          </cell>
          <cell r="C432" t="str">
            <v>COS - LnR Travel Expense Domest</v>
          </cell>
          <cell r="D432">
            <v>35000</v>
          </cell>
          <cell r="E432">
            <v>0</v>
          </cell>
          <cell r="F432">
            <v>0</v>
          </cell>
          <cell r="G432">
            <v>0</v>
          </cell>
          <cell r="H432">
            <v>35000</v>
          </cell>
        </row>
        <row r="433">
          <cell r="B433">
            <v>5202010000000</v>
          </cell>
          <cell r="C433" t="str">
            <v>COS - LnR Travel Expense Domest</v>
          </cell>
          <cell r="D433">
            <v>40000</v>
          </cell>
          <cell r="E433">
            <v>0</v>
          </cell>
          <cell r="F433">
            <v>0</v>
          </cell>
          <cell r="G433">
            <v>0</v>
          </cell>
          <cell r="H433">
            <v>40000</v>
          </cell>
        </row>
        <row r="434">
          <cell r="A434">
            <v>76</v>
          </cell>
          <cell r="B434">
            <v>5202010000000</v>
          </cell>
          <cell r="C434" t="str">
            <v>COS - LnR Travel Expense Domest</v>
          </cell>
          <cell r="D434">
            <v>59496936</v>
          </cell>
          <cell r="E434">
            <v>470000</v>
          </cell>
          <cell r="F434">
            <v>0</v>
          </cell>
          <cell r="G434">
            <v>470000</v>
          </cell>
          <cell r="H434">
            <v>59966936</v>
          </cell>
        </row>
        <row r="435">
          <cell r="B435">
            <v>5202020000000</v>
          </cell>
          <cell r="C435" t="str">
            <v>COS - LnR Travel Expense Abroad</v>
          </cell>
          <cell r="D435">
            <v>47841103.640000001</v>
          </cell>
          <cell r="E435">
            <v>0</v>
          </cell>
          <cell r="F435">
            <v>0</v>
          </cell>
          <cell r="G435">
            <v>0</v>
          </cell>
          <cell r="H435">
            <v>47841103.640000001</v>
          </cell>
        </row>
        <row r="436">
          <cell r="B436">
            <v>5202020000000</v>
          </cell>
          <cell r="C436" t="str">
            <v>COS - LnR Travel Expense Abroad</v>
          </cell>
          <cell r="D436">
            <v>0</v>
          </cell>
          <cell r="E436">
            <v>11113200</v>
          </cell>
          <cell r="F436">
            <v>0</v>
          </cell>
          <cell r="G436">
            <v>11113200</v>
          </cell>
          <cell r="H436">
            <v>11113200</v>
          </cell>
        </row>
        <row r="437">
          <cell r="B437">
            <v>5202020000000</v>
          </cell>
          <cell r="C437" t="str">
            <v>COS - LnR Travel Expense Abroad</v>
          </cell>
          <cell r="D437">
            <v>41756400</v>
          </cell>
          <cell r="E437">
            <v>800000</v>
          </cell>
          <cell r="F437">
            <v>0</v>
          </cell>
          <cell r="G437">
            <v>800000</v>
          </cell>
          <cell r="H437">
            <v>42556400</v>
          </cell>
        </row>
        <row r="438">
          <cell r="A438">
            <v>77</v>
          </cell>
          <cell r="B438">
            <v>5202020000000</v>
          </cell>
          <cell r="C438" t="str">
            <v>COS - LnR Travel Expense Abroad</v>
          </cell>
          <cell r="D438">
            <v>89597503.640000001</v>
          </cell>
          <cell r="E438">
            <v>11913200</v>
          </cell>
          <cell r="F438">
            <v>0</v>
          </cell>
          <cell r="G438">
            <v>11913200</v>
          </cell>
          <cell r="H438">
            <v>101510703.64</v>
          </cell>
        </row>
        <row r="439">
          <cell r="B439">
            <v>5202030000000</v>
          </cell>
          <cell r="C439" t="str">
            <v>COS - LnR Transport</v>
          </cell>
          <cell r="D439">
            <v>27910000</v>
          </cell>
          <cell r="E439">
            <v>3285000</v>
          </cell>
          <cell r="F439">
            <v>0</v>
          </cell>
          <cell r="G439">
            <v>3285000</v>
          </cell>
          <cell r="H439">
            <v>31195000</v>
          </cell>
        </row>
        <row r="440">
          <cell r="A440">
            <v>78</v>
          </cell>
          <cell r="B440">
            <v>5202030000000</v>
          </cell>
          <cell r="C440" t="str">
            <v>COS - LnR Transport</v>
          </cell>
          <cell r="D440">
            <v>27910000</v>
          </cell>
          <cell r="E440">
            <v>3285000</v>
          </cell>
          <cell r="F440">
            <v>0</v>
          </cell>
          <cell r="G440">
            <v>3285000</v>
          </cell>
          <cell r="H440">
            <v>31195000</v>
          </cell>
        </row>
        <row r="441">
          <cell r="B441">
            <v>5202040000000</v>
          </cell>
          <cell r="C441" t="str">
            <v>COS - LnR Airport Pass &amp; ID Car</v>
          </cell>
          <cell r="D441">
            <v>5754000</v>
          </cell>
          <cell r="E441">
            <v>0</v>
          </cell>
          <cell r="F441">
            <v>0</v>
          </cell>
          <cell r="G441">
            <v>0</v>
          </cell>
          <cell r="H441">
            <v>5754000</v>
          </cell>
        </row>
        <row r="442">
          <cell r="B442">
            <v>5202040000000</v>
          </cell>
          <cell r="C442" t="str">
            <v>COS - LnR Airport Pass &amp; ID Car</v>
          </cell>
          <cell r="D442">
            <v>3787200</v>
          </cell>
          <cell r="E442">
            <v>0</v>
          </cell>
          <cell r="F442">
            <v>0</v>
          </cell>
          <cell r="G442">
            <v>0</v>
          </cell>
          <cell r="H442">
            <v>3787200</v>
          </cell>
        </row>
        <row r="443">
          <cell r="B443">
            <v>5202040000000</v>
          </cell>
          <cell r="C443" t="str">
            <v>COS - LnR Airport Pass &amp; ID Car</v>
          </cell>
          <cell r="D443">
            <v>3186200</v>
          </cell>
          <cell r="E443">
            <v>0</v>
          </cell>
          <cell r="F443">
            <v>0</v>
          </cell>
          <cell r="G443">
            <v>0</v>
          </cell>
          <cell r="H443">
            <v>3186200</v>
          </cell>
        </row>
        <row r="444">
          <cell r="B444">
            <v>5202040000000</v>
          </cell>
          <cell r="C444" t="str">
            <v>COS - LnR Airport Pass &amp; ID Car</v>
          </cell>
          <cell r="D444">
            <v>22000</v>
          </cell>
          <cell r="E444">
            <v>0</v>
          </cell>
          <cell r="F444">
            <v>0</v>
          </cell>
          <cell r="G444">
            <v>0</v>
          </cell>
          <cell r="H444">
            <v>22000</v>
          </cell>
        </row>
        <row r="445">
          <cell r="A445">
            <v>79</v>
          </cell>
          <cell r="B445">
            <v>5202040000000</v>
          </cell>
          <cell r="C445" t="str">
            <v>COS - LnR Airport Pass &amp; ID Car</v>
          </cell>
          <cell r="D445">
            <v>12749400</v>
          </cell>
          <cell r="E445">
            <v>0</v>
          </cell>
          <cell r="F445">
            <v>0</v>
          </cell>
          <cell r="G445">
            <v>0</v>
          </cell>
          <cell r="H445">
            <v>12749400</v>
          </cell>
        </row>
        <row r="446">
          <cell r="B446">
            <v>5202050000000</v>
          </cell>
          <cell r="C446" t="str">
            <v>COS - LnR Fuel and Oil</v>
          </cell>
          <cell r="D446">
            <v>1281689.5</v>
          </cell>
          <cell r="E446">
            <v>0</v>
          </cell>
          <cell r="F446">
            <v>0</v>
          </cell>
          <cell r="G446">
            <v>0</v>
          </cell>
          <cell r="H446">
            <v>1281689.5</v>
          </cell>
        </row>
        <row r="447">
          <cell r="B447">
            <v>5202050000000</v>
          </cell>
          <cell r="C447" t="str">
            <v>COS - LnR Fuel and Oil</v>
          </cell>
          <cell r="D447">
            <v>37500</v>
          </cell>
          <cell r="E447">
            <v>0</v>
          </cell>
          <cell r="F447">
            <v>0</v>
          </cell>
          <cell r="G447">
            <v>0</v>
          </cell>
          <cell r="H447">
            <v>37500</v>
          </cell>
        </row>
        <row r="448">
          <cell r="A448">
            <v>80</v>
          </cell>
          <cell r="B448">
            <v>5202050000000</v>
          </cell>
          <cell r="C448" t="str">
            <v>COS - LnR Fuel and Oil</v>
          </cell>
          <cell r="D448">
            <v>1319189.5</v>
          </cell>
          <cell r="E448">
            <v>0</v>
          </cell>
          <cell r="F448">
            <v>0</v>
          </cell>
          <cell r="G448">
            <v>0</v>
          </cell>
          <cell r="H448">
            <v>1319189.5</v>
          </cell>
        </row>
        <row r="449">
          <cell r="B449">
            <v>5202060000000</v>
          </cell>
          <cell r="C449" t="str">
            <v>COS - LnR Toll Fares</v>
          </cell>
          <cell r="D449">
            <v>63000</v>
          </cell>
          <cell r="E449">
            <v>0</v>
          </cell>
          <cell r="F449">
            <v>0</v>
          </cell>
          <cell r="G449">
            <v>0</v>
          </cell>
          <cell r="H449">
            <v>63000</v>
          </cell>
        </row>
        <row r="450">
          <cell r="A450">
            <v>81</v>
          </cell>
          <cell r="B450">
            <v>5202060000000</v>
          </cell>
          <cell r="C450" t="str">
            <v>COS - LnR Toll Fares</v>
          </cell>
          <cell r="D450">
            <v>63000</v>
          </cell>
          <cell r="E450">
            <v>0</v>
          </cell>
          <cell r="F450">
            <v>0</v>
          </cell>
          <cell r="G450">
            <v>0</v>
          </cell>
          <cell r="H450">
            <v>63000</v>
          </cell>
        </row>
        <row r="451">
          <cell r="B451">
            <v>5202070000000</v>
          </cell>
          <cell r="C451" t="str">
            <v>COS - LnR Communication</v>
          </cell>
          <cell r="D451">
            <v>670000</v>
          </cell>
          <cell r="E451">
            <v>0</v>
          </cell>
          <cell r="F451">
            <v>0</v>
          </cell>
          <cell r="G451">
            <v>0</v>
          </cell>
          <cell r="H451">
            <v>670000</v>
          </cell>
        </row>
        <row r="452">
          <cell r="B452">
            <v>5202070000000</v>
          </cell>
          <cell r="C452" t="str">
            <v>COS - LnR Communication</v>
          </cell>
          <cell r="D452">
            <v>6747039</v>
          </cell>
          <cell r="E452">
            <v>0</v>
          </cell>
          <cell r="F452">
            <v>0</v>
          </cell>
          <cell r="G452">
            <v>0</v>
          </cell>
          <cell r="H452">
            <v>6747039</v>
          </cell>
        </row>
        <row r="453">
          <cell r="B453">
            <v>5202070000000</v>
          </cell>
          <cell r="C453" t="str">
            <v>COS - LnR Communication</v>
          </cell>
          <cell r="D453">
            <v>4646109</v>
          </cell>
          <cell r="E453">
            <v>0</v>
          </cell>
          <cell r="F453">
            <v>0</v>
          </cell>
          <cell r="G453">
            <v>0</v>
          </cell>
          <cell r="H453">
            <v>4646109</v>
          </cell>
        </row>
        <row r="454">
          <cell r="B454">
            <v>5202070000000</v>
          </cell>
          <cell r="C454" t="str">
            <v>COS - LnR Communication</v>
          </cell>
          <cell r="D454">
            <v>1323099.3999999999</v>
          </cell>
          <cell r="E454">
            <v>0</v>
          </cell>
          <cell r="F454">
            <v>0</v>
          </cell>
          <cell r="G454">
            <v>0</v>
          </cell>
          <cell r="H454">
            <v>1323099.3999999999</v>
          </cell>
        </row>
        <row r="455">
          <cell r="B455">
            <v>5202070000000</v>
          </cell>
          <cell r="C455" t="str">
            <v>COS - LnR Communication</v>
          </cell>
          <cell r="D455">
            <v>1024015</v>
          </cell>
          <cell r="E455">
            <v>0</v>
          </cell>
          <cell r="F455">
            <v>0</v>
          </cell>
          <cell r="G455">
            <v>0</v>
          </cell>
          <cell r="H455">
            <v>1024015</v>
          </cell>
        </row>
        <row r="456">
          <cell r="B456">
            <v>5202070000000</v>
          </cell>
          <cell r="C456" t="str">
            <v>COS - LnR Communication</v>
          </cell>
          <cell r="D456">
            <v>9202523</v>
          </cell>
          <cell r="E456">
            <v>0</v>
          </cell>
          <cell r="F456">
            <v>0</v>
          </cell>
          <cell r="G456">
            <v>0</v>
          </cell>
          <cell r="H456">
            <v>9202523</v>
          </cell>
        </row>
        <row r="457">
          <cell r="B457">
            <v>5202070000000</v>
          </cell>
          <cell r="C457" t="str">
            <v>COS - LnR Communication</v>
          </cell>
          <cell r="D457">
            <v>1134236</v>
          </cell>
          <cell r="E457">
            <v>0</v>
          </cell>
          <cell r="F457">
            <v>0</v>
          </cell>
          <cell r="G457">
            <v>0</v>
          </cell>
          <cell r="H457">
            <v>1134236</v>
          </cell>
        </row>
        <row r="458">
          <cell r="A458">
            <v>82</v>
          </cell>
          <cell r="B458">
            <v>5202070000000</v>
          </cell>
          <cell r="C458" t="str">
            <v>COS - LnR Communication</v>
          </cell>
          <cell r="D458">
            <v>24747021.399999999</v>
          </cell>
          <cell r="E458">
            <v>0</v>
          </cell>
          <cell r="F458">
            <v>0</v>
          </cell>
          <cell r="G458">
            <v>0</v>
          </cell>
          <cell r="H458">
            <v>24747021.399999999</v>
          </cell>
        </row>
        <row r="459">
          <cell r="B459">
            <v>5202080000000</v>
          </cell>
          <cell r="C459" t="str">
            <v>COS - LnR Uniform</v>
          </cell>
          <cell r="D459">
            <v>400816</v>
          </cell>
          <cell r="E459">
            <v>0</v>
          </cell>
          <cell r="F459">
            <v>0</v>
          </cell>
          <cell r="G459">
            <v>0</v>
          </cell>
          <cell r="H459">
            <v>400816</v>
          </cell>
        </row>
        <row r="460">
          <cell r="A460">
            <v>83</v>
          </cell>
          <cell r="B460">
            <v>5202080000000</v>
          </cell>
          <cell r="C460" t="str">
            <v>COS - LnR Uniform</v>
          </cell>
          <cell r="D460">
            <v>400816</v>
          </cell>
          <cell r="E460">
            <v>0</v>
          </cell>
          <cell r="F460">
            <v>0</v>
          </cell>
          <cell r="G460">
            <v>0</v>
          </cell>
          <cell r="H460">
            <v>400816</v>
          </cell>
        </row>
        <row r="461">
          <cell r="B461">
            <v>5202990000000</v>
          </cell>
          <cell r="C461" t="str">
            <v>COS - LnR Other Allowance Non R</v>
          </cell>
          <cell r="D461">
            <v>10431532</v>
          </cell>
          <cell r="E461">
            <v>750000</v>
          </cell>
          <cell r="F461">
            <v>0</v>
          </cell>
          <cell r="G461">
            <v>750000</v>
          </cell>
          <cell r="H461">
            <v>11181532</v>
          </cell>
        </row>
        <row r="462">
          <cell r="B462">
            <v>5202990000000</v>
          </cell>
          <cell r="C462" t="str">
            <v>COS - LnR Other Allowance Non R</v>
          </cell>
          <cell r="D462">
            <v>16153031</v>
          </cell>
          <cell r="E462">
            <v>0</v>
          </cell>
          <cell r="F462">
            <v>0</v>
          </cell>
          <cell r="G462">
            <v>0</v>
          </cell>
          <cell r="H462">
            <v>16153031</v>
          </cell>
        </row>
        <row r="463">
          <cell r="A463">
            <v>84</v>
          </cell>
          <cell r="B463">
            <v>5202990000000</v>
          </cell>
          <cell r="C463" t="str">
            <v>COS - LnR Other Allowance Non R</v>
          </cell>
          <cell r="D463">
            <v>26584563</v>
          </cell>
          <cell r="E463">
            <v>750000</v>
          </cell>
          <cell r="F463">
            <v>0</v>
          </cell>
          <cell r="G463">
            <v>750000</v>
          </cell>
          <cell r="H463">
            <v>27334563</v>
          </cell>
        </row>
        <row r="464">
          <cell r="B464">
            <v>5302010000000</v>
          </cell>
          <cell r="C464" t="str">
            <v>COS - OE Fuel and Oil</v>
          </cell>
          <cell r="D464">
            <v>24283216</v>
          </cell>
          <cell r="E464">
            <v>5547071</v>
          </cell>
          <cell r="F464">
            <v>0</v>
          </cell>
          <cell r="G464">
            <v>5547071</v>
          </cell>
          <cell r="H464">
            <v>29830287</v>
          </cell>
        </row>
        <row r="465">
          <cell r="B465">
            <v>5302010000000</v>
          </cell>
          <cell r="C465" t="str">
            <v>COS - OE Fuel and Oil</v>
          </cell>
          <cell r="D465">
            <v>65026140.969999999</v>
          </cell>
          <cell r="E465">
            <v>6031662.8600000003</v>
          </cell>
          <cell r="F465">
            <v>0</v>
          </cell>
          <cell r="G465">
            <v>6031662.8600000003</v>
          </cell>
          <cell r="H465">
            <v>71057803.829999998</v>
          </cell>
        </row>
        <row r="466">
          <cell r="B466">
            <v>5302010000000</v>
          </cell>
          <cell r="C466" t="str">
            <v>COS - OE Fuel and Oil</v>
          </cell>
          <cell r="D466">
            <v>35647929.939999998</v>
          </cell>
          <cell r="E466">
            <v>1172386.45</v>
          </cell>
          <cell r="F466">
            <v>0</v>
          </cell>
          <cell r="G466">
            <v>1172386.45</v>
          </cell>
          <cell r="H466">
            <v>36820316.390000001</v>
          </cell>
        </row>
        <row r="467">
          <cell r="B467">
            <v>5302010000000</v>
          </cell>
          <cell r="C467" t="str">
            <v>COS - OE Fuel and Oil</v>
          </cell>
          <cell r="D467">
            <v>615000</v>
          </cell>
          <cell r="E467">
            <v>198000</v>
          </cell>
          <cell r="F467">
            <v>0</v>
          </cell>
          <cell r="G467">
            <v>198000</v>
          </cell>
          <cell r="H467">
            <v>813000</v>
          </cell>
        </row>
        <row r="468">
          <cell r="B468">
            <v>5302010000000</v>
          </cell>
          <cell r="C468" t="str">
            <v>COS - OE Fuel and Oil</v>
          </cell>
          <cell r="D468">
            <v>1463450</v>
          </cell>
          <cell r="E468">
            <v>0</v>
          </cell>
          <cell r="F468">
            <v>0</v>
          </cell>
          <cell r="G468">
            <v>0</v>
          </cell>
          <cell r="H468">
            <v>1463450</v>
          </cell>
        </row>
        <row r="469">
          <cell r="B469">
            <v>5302010000000</v>
          </cell>
          <cell r="C469" t="str">
            <v>COS - OE Fuel and Oil</v>
          </cell>
          <cell r="D469">
            <v>267000</v>
          </cell>
          <cell r="E469">
            <v>0</v>
          </cell>
          <cell r="F469">
            <v>0</v>
          </cell>
          <cell r="G469">
            <v>0</v>
          </cell>
          <cell r="H469">
            <v>267000</v>
          </cell>
        </row>
        <row r="470">
          <cell r="B470">
            <v>5302010000000</v>
          </cell>
          <cell r="C470" t="str">
            <v>COS - OE Fuel and Oil</v>
          </cell>
          <cell r="D470">
            <v>372000</v>
          </cell>
          <cell r="E470">
            <v>0</v>
          </cell>
          <cell r="F470">
            <v>0</v>
          </cell>
          <cell r="G470">
            <v>0</v>
          </cell>
          <cell r="H470">
            <v>372000</v>
          </cell>
        </row>
        <row r="471">
          <cell r="B471">
            <v>5302010000000</v>
          </cell>
          <cell r="C471" t="str">
            <v>COS - OE Fuel and Oil</v>
          </cell>
          <cell r="D471">
            <v>316000</v>
          </cell>
          <cell r="E471">
            <v>0</v>
          </cell>
          <cell r="F471">
            <v>0</v>
          </cell>
          <cell r="G471">
            <v>0</v>
          </cell>
          <cell r="H471">
            <v>316000</v>
          </cell>
        </row>
        <row r="472">
          <cell r="B472">
            <v>5302010000000</v>
          </cell>
          <cell r="C472" t="str">
            <v>COS - OE Fuel and Oil</v>
          </cell>
          <cell r="D472">
            <v>523600</v>
          </cell>
          <cell r="E472">
            <v>0</v>
          </cell>
          <cell r="F472">
            <v>0</v>
          </cell>
          <cell r="G472">
            <v>0</v>
          </cell>
          <cell r="H472">
            <v>523600</v>
          </cell>
        </row>
        <row r="473">
          <cell r="A473">
            <v>85</v>
          </cell>
          <cell r="B473">
            <v>5302010000000</v>
          </cell>
          <cell r="C473" t="str">
            <v>COS - OE Fuel and Oil</v>
          </cell>
          <cell r="D473">
            <v>128514336.91</v>
          </cell>
          <cell r="E473">
            <v>12949120.309999999</v>
          </cell>
          <cell r="F473">
            <v>0</v>
          </cell>
          <cell r="G473">
            <v>12949120.309999999</v>
          </cell>
          <cell r="H473">
            <v>141463457.22</v>
          </cell>
        </row>
        <row r="474">
          <cell r="B474">
            <v>5302020000000</v>
          </cell>
          <cell r="C474" t="str">
            <v>COS - OE Utilities (Electricity</v>
          </cell>
          <cell r="D474">
            <v>13323333.25</v>
          </cell>
          <cell r="E474">
            <v>85371</v>
          </cell>
          <cell r="F474">
            <v>0</v>
          </cell>
          <cell r="G474">
            <v>85371</v>
          </cell>
          <cell r="H474">
            <v>13408704.25</v>
          </cell>
        </row>
        <row r="475">
          <cell r="B475">
            <v>5302020000000</v>
          </cell>
          <cell r="C475" t="str">
            <v>COS - OE Utilities (Electricity</v>
          </cell>
          <cell r="D475">
            <v>24917225.550000001</v>
          </cell>
          <cell r="E475">
            <v>51084</v>
          </cell>
          <cell r="F475">
            <v>0</v>
          </cell>
          <cell r="G475">
            <v>51084</v>
          </cell>
          <cell r="H475">
            <v>24968309.550000001</v>
          </cell>
        </row>
        <row r="476">
          <cell r="B476">
            <v>5302020000000</v>
          </cell>
          <cell r="C476" t="str">
            <v>COS - OE Utilities (Electricity</v>
          </cell>
          <cell r="D476">
            <v>22064581</v>
          </cell>
          <cell r="E476">
            <v>2515157</v>
          </cell>
          <cell r="F476">
            <v>0</v>
          </cell>
          <cell r="G476">
            <v>2515157</v>
          </cell>
          <cell r="H476">
            <v>24579738</v>
          </cell>
        </row>
        <row r="477">
          <cell r="B477">
            <v>5302020000000</v>
          </cell>
          <cell r="C477" t="str">
            <v>COS - OE Utilities (Electricity</v>
          </cell>
          <cell r="D477">
            <v>2688429.5</v>
          </cell>
          <cell r="E477">
            <v>500109</v>
          </cell>
          <cell r="F477">
            <v>0</v>
          </cell>
          <cell r="G477">
            <v>500109</v>
          </cell>
          <cell r="H477">
            <v>3188538.5</v>
          </cell>
        </row>
        <row r="478">
          <cell r="B478">
            <v>5302020000000</v>
          </cell>
          <cell r="C478" t="str">
            <v>COS - OE Utilities (Electricity</v>
          </cell>
          <cell r="D478">
            <v>2361936</v>
          </cell>
          <cell r="E478">
            <v>0</v>
          </cell>
          <cell r="F478">
            <v>0</v>
          </cell>
          <cell r="G478">
            <v>0</v>
          </cell>
          <cell r="H478">
            <v>2361936</v>
          </cell>
        </row>
        <row r="479">
          <cell r="B479">
            <v>5302020000000</v>
          </cell>
          <cell r="C479" t="str">
            <v>COS - OE Utilities (Electricity</v>
          </cell>
          <cell r="D479">
            <v>6925976</v>
          </cell>
          <cell r="E479">
            <v>0</v>
          </cell>
          <cell r="F479">
            <v>0</v>
          </cell>
          <cell r="G479">
            <v>0</v>
          </cell>
          <cell r="H479">
            <v>6925976</v>
          </cell>
        </row>
        <row r="480">
          <cell r="B480">
            <v>5302020000000</v>
          </cell>
          <cell r="C480" t="str">
            <v>COS - OE Utilities (Electricity</v>
          </cell>
          <cell r="D480">
            <v>566568</v>
          </cell>
          <cell r="E480">
            <v>68255</v>
          </cell>
          <cell r="F480">
            <v>0</v>
          </cell>
          <cell r="G480">
            <v>68255</v>
          </cell>
          <cell r="H480">
            <v>634823</v>
          </cell>
        </row>
        <row r="481">
          <cell r="B481">
            <v>5302020000000</v>
          </cell>
          <cell r="C481" t="str">
            <v>COS - OE Utilities (Electricity</v>
          </cell>
          <cell r="D481">
            <v>2659070</v>
          </cell>
          <cell r="E481">
            <v>0</v>
          </cell>
          <cell r="F481">
            <v>0</v>
          </cell>
          <cell r="G481">
            <v>0</v>
          </cell>
          <cell r="H481">
            <v>2659070</v>
          </cell>
        </row>
        <row r="482">
          <cell r="B482">
            <v>5302020000000</v>
          </cell>
          <cell r="C482" t="str">
            <v>COS - OE Utilities (Electricity</v>
          </cell>
          <cell r="D482">
            <v>770085</v>
          </cell>
          <cell r="E482">
            <v>0</v>
          </cell>
          <cell r="F482">
            <v>0</v>
          </cell>
          <cell r="G482">
            <v>0</v>
          </cell>
          <cell r="H482">
            <v>770085</v>
          </cell>
        </row>
        <row r="483">
          <cell r="A483">
            <v>86</v>
          </cell>
          <cell r="B483">
            <v>5302020000000</v>
          </cell>
          <cell r="C483" t="str">
            <v>COS - OE Utilities (Electricity</v>
          </cell>
          <cell r="D483">
            <v>76277204.299999997</v>
          </cell>
          <cell r="E483">
            <v>3219976</v>
          </cell>
          <cell r="F483">
            <v>0</v>
          </cell>
          <cell r="G483">
            <v>3219976</v>
          </cell>
          <cell r="H483">
            <v>79497180.299999997</v>
          </cell>
        </row>
        <row r="484">
          <cell r="B484">
            <v>5303010100000</v>
          </cell>
          <cell r="C484" t="str">
            <v>COS - OEMR Salaries</v>
          </cell>
          <cell r="D484">
            <v>317730961</v>
          </cell>
          <cell r="E484">
            <v>43260161</v>
          </cell>
          <cell r="F484">
            <v>1271881</v>
          </cell>
          <cell r="G484">
            <v>41988280</v>
          </cell>
          <cell r="H484">
            <v>359719241</v>
          </cell>
        </row>
        <row r="485">
          <cell r="B485">
            <v>5303010100000</v>
          </cell>
          <cell r="C485" t="str">
            <v>COS - OEMR Salaries</v>
          </cell>
          <cell r="D485">
            <v>24738936</v>
          </cell>
          <cell r="E485">
            <v>12270517</v>
          </cell>
          <cell r="F485">
            <v>347409</v>
          </cell>
          <cell r="G485">
            <v>11923108</v>
          </cell>
          <cell r="H485">
            <v>36662044</v>
          </cell>
        </row>
        <row r="486">
          <cell r="B486">
            <v>5303010100000</v>
          </cell>
          <cell r="C486" t="str">
            <v>COS - OEMR Salaries</v>
          </cell>
          <cell r="D486">
            <v>96358221</v>
          </cell>
          <cell r="E486">
            <v>12932329</v>
          </cell>
          <cell r="F486">
            <v>380319</v>
          </cell>
          <cell r="G486">
            <v>12552010</v>
          </cell>
          <cell r="H486">
            <v>108910231</v>
          </cell>
        </row>
        <row r="487">
          <cell r="B487">
            <v>5303010100000</v>
          </cell>
          <cell r="C487" t="str">
            <v>COS - OEMR Salaries</v>
          </cell>
          <cell r="D487">
            <v>16388131</v>
          </cell>
          <cell r="E487">
            <v>0</v>
          </cell>
          <cell r="F487">
            <v>0</v>
          </cell>
          <cell r="G487">
            <v>0</v>
          </cell>
          <cell r="H487">
            <v>16388131</v>
          </cell>
        </row>
        <row r="488">
          <cell r="B488">
            <v>5303010100000</v>
          </cell>
          <cell r="C488" t="str">
            <v>COS - OEMR Salaries</v>
          </cell>
          <cell r="D488">
            <v>18482379</v>
          </cell>
          <cell r="E488">
            <v>0</v>
          </cell>
          <cell r="F488">
            <v>0</v>
          </cell>
          <cell r="G488">
            <v>0</v>
          </cell>
          <cell r="H488">
            <v>18482379</v>
          </cell>
        </row>
        <row r="489">
          <cell r="B489">
            <v>5303010100000</v>
          </cell>
          <cell r="C489" t="str">
            <v>COS - OEMR Salaries</v>
          </cell>
          <cell r="D489">
            <v>11700535</v>
          </cell>
          <cell r="E489">
            <v>5879493</v>
          </cell>
          <cell r="F489">
            <v>221943</v>
          </cell>
          <cell r="G489">
            <v>5657550</v>
          </cell>
          <cell r="H489">
            <v>17358085</v>
          </cell>
        </row>
        <row r="490">
          <cell r="B490">
            <v>5303010100000</v>
          </cell>
          <cell r="C490" t="str">
            <v>COS - OEMR Salaries</v>
          </cell>
          <cell r="D490">
            <v>16782668</v>
          </cell>
          <cell r="E490">
            <v>9214293</v>
          </cell>
          <cell r="F490">
            <v>346166</v>
          </cell>
          <cell r="G490">
            <v>8868127</v>
          </cell>
          <cell r="H490">
            <v>25650795</v>
          </cell>
        </row>
        <row r="491">
          <cell r="A491">
            <v>87</v>
          </cell>
          <cell r="B491">
            <v>5303010100000</v>
          </cell>
          <cell r="C491" t="str">
            <v>COS - OEMR Salaries</v>
          </cell>
          <cell r="D491">
            <v>502181831</v>
          </cell>
          <cell r="E491">
            <v>83556793</v>
          </cell>
          <cell r="F491">
            <v>2567718</v>
          </cell>
          <cell r="G491">
            <v>80989075</v>
          </cell>
          <cell r="H491">
            <v>583170906</v>
          </cell>
        </row>
        <row r="492">
          <cell r="B492">
            <v>5303010300000</v>
          </cell>
          <cell r="C492" t="str">
            <v>COS - OEMR Part Timer</v>
          </cell>
          <cell r="D492">
            <v>200000</v>
          </cell>
          <cell r="E492">
            <v>0</v>
          </cell>
          <cell r="F492">
            <v>0</v>
          </cell>
          <cell r="G492">
            <v>0</v>
          </cell>
          <cell r="H492">
            <v>200000</v>
          </cell>
        </row>
        <row r="493">
          <cell r="A493">
            <v>88</v>
          </cell>
          <cell r="B493">
            <v>5303010300000</v>
          </cell>
          <cell r="C493" t="str">
            <v>COS - OEMR Part Timer</v>
          </cell>
          <cell r="D493">
            <v>200000</v>
          </cell>
          <cell r="E493">
            <v>0</v>
          </cell>
          <cell r="F493">
            <v>0</v>
          </cell>
          <cell r="G493">
            <v>0</v>
          </cell>
          <cell r="H493">
            <v>200000</v>
          </cell>
        </row>
        <row r="494">
          <cell r="B494">
            <v>5303010400000</v>
          </cell>
          <cell r="C494" t="str">
            <v>COS - OEMR Meal on Duties</v>
          </cell>
          <cell r="D494">
            <v>408000</v>
          </cell>
          <cell r="E494">
            <v>0</v>
          </cell>
          <cell r="F494">
            <v>0</v>
          </cell>
          <cell r="G494">
            <v>0</v>
          </cell>
          <cell r="H494">
            <v>408000</v>
          </cell>
        </row>
        <row r="495">
          <cell r="B495">
            <v>5303010400000</v>
          </cell>
          <cell r="C495" t="str">
            <v>COS - OEMR Meal on Duties</v>
          </cell>
          <cell r="D495">
            <v>123870</v>
          </cell>
          <cell r="E495">
            <v>0</v>
          </cell>
          <cell r="F495">
            <v>0</v>
          </cell>
          <cell r="G495">
            <v>0</v>
          </cell>
          <cell r="H495">
            <v>123870</v>
          </cell>
        </row>
        <row r="496">
          <cell r="A496">
            <v>89</v>
          </cell>
          <cell r="B496">
            <v>5303010400000</v>
          </cell>
          <cell r="C496" t="str">
            <v>COS - OEMR Meal on Duties</v>
          </cell>
          <cell r="D496">
            <v>531870</v>
          </cell>
          <cell r="E496">
            <v>0</v>
          </cell>
          <cell r="F496">
            <v>0</v>
          </cell>
          <cell r="G496">
            <v>0</v>
          </cell>
          <cell r="H496">
            <v>531870</v>
          </cell>
        </row>
        <row r="497">
          <cell r="B497">
            <v>5303010500000</v>
          </cell>
          <cell r="C497" t="str">
            <v>COS - OEMR Medical Expenses</v>
          </cell>
          <cell r="D497">
            <v>10234916</v>
          </cell>
          <cell r="E497">
            <v>571500</v>
          </cell>
          <cell r="F497">
            <v>0</v>
          </cell>
          <cell r="G497">
            <v>571500</v>
          </cell>
          <cell r="H497">
            <v>10806416</v>
          </cell>
        </row>
        <row r="498">
          <cell r="B498">
            <v>5303010500000</v>
          </cell>
          <cell r="C498" t="str">
            <v>COS - OEMR Medical Expenses</v>
          </cell>
          <cell r="D498">
            <v>2427387</v>
          </cell>
          <cell r="E498">
            <v>308400</v>
          </cell>
          <cell r="F498">
            <v>0</v>
          </cell>
          <cell r="G498">
            <v>308400</v>
          </cell>
          <cell r="H498">
            <v>2735787</v>
          </cell>
        </row>
        <row r="499">
          <cell r="B499">
            <v>5303010500000</v>
          </cell>
          <cell r="C499" t="str">
            <v>COS - OEMR Medical Expenses</v>
          </cell>
          <cell r="D499">
            <v>1180850</v>
          </cell>
          <cell r="E499">
            <v>779200</v>
          </cell>
          <cell r="F499">
            <v>0</v>
          </cell>
          <cell r="G499">
            <v>779200</v>
          </cell>
          <cell r="H499">
            <v>1960050</v>
          </cell>
        </row>
        <row r="500">
          <cell r="B500">
            <v>5303010500000</v>
          </cell>
          <cell r="C500" t="str">
            <v>COS - OEMR Medical Expenses</v>
          </cell>
          <cell r="D500">
            <v>616100</v>
          </cell>
          <cell r="E500">
            <v>0</v>
          </cell>
          <cell r="F500">
            <v>0</v>
          </cell>
          <cell r="G500">
            <v>0</v>
          </cell>
          <cell r="H500">
            <v>616100</v>
          </cell>
        </row>
        <row r="501">
          <cell r="B501">
            <v>5303010500000</v>
          </cell>
          <cell r="C501" t="str">
            <v>COS - OEMR Medical Expenses</v>
          </cell>
          <cell r="D501">
            <v>564500</v>
          </cell>
          <cell r="E501">
            <v>0</v>
          </cell>
          <cell r="F501">
            <v>0</v>
          </cell>
          <cell r="G501">
            <v>0</v>
          </cell>
          <cell r="H501">
            <v>564500</v>
          </cell>
        </row>
        <row r="502">
          <cell r="B502">
            <v>5303010500000</v>
          </cell>
          <cell r="C502" t="str">
            <v>COS - OEMR Medical Expenses</v>
          </cell>
          <cell r="D502">
            <v>30000</v>
          </cell>
          <cell r="E502">
            <v>0</v>
          </cell>
          <cell r="F502">
            <v>0</v>
          </cell>
          <cell r="G502">
            <v>0</v>
          </cell>
          <cell r="H502">
            <v>30000</v>
          </cell>
        </row>
        <row r="503">
          <cell r="B503">
            <v>5303010500000</v>
          </cell>
          <cell r="C503" t="str">
            <v>COS - OEMR Medical Expenses</v>
          </cell>
          <cell r="D503">
            <v>0</v>
          </cell>
          <cell r="E503">
            <v>79200</v>
          </cell>
          <cell r="F503">
            <v>0</v>
          </cell>
          <cell r="G503">
            <v>79200</v>
          </cell>
          <cell r="H503">
            <v>79200</v>
          </cell>
        </row>
        <row r="504">
          <cell r="B504">
            <v>5303010500000</v>
          </cell>
          <cell r="C504" t="str">
            <v>COS - OEMR Medical Expenses</v>
          </cell>
          <cell r="D504">
            <v>682800</v>
          </cell>
          <cell r="E504">
            <v>0</v>
          </cell>
          <cell r="F504">
            <v>0</v>
          </cell>
          <cell r="G504">
            <v>0</v>
          </cell>
          <cell r="H504">
            <v>682800</v>
          </cell>
        </row>
        <row r="505">
          <cell r="A505">
            <v>90</v>
          </cell>
          <cell r="B505">
            <v>5303010500000</v>
          </cell>
          <cell r="C505" t="str">
            <v>COS - OEMR Medical Expenses</v>
          </cell>
          <cell r="D505">
            <v>15736553</v>
          </cell>
          <cell r="E505">
            <v>1738300</v>
          </cell>
          <cell r="F505">
            <v>0</v>
          </cell>
          <cell r="G505">
            <v>1738300</v>
          </cell>
          <cell r="H505">
            <v>17474853</v>
          </cell>
        </row>
        <row r="506">
          <cell r="B506">
            <v>5303010600000</v>
          </cell>
          <cell r="C506" t="str">
            <v>COS - OEMR Hospitalization</v>
          </cell>
          <cell r="D506">
            <v>4682600</v>
          </cell>
          <cell r="E506">
            <v>0</v>
          </cell>
          <cell r="F506">
            <v>0</v>
          </cell>
          <cell r="G506">
            <v>0</v>
          </cell>
          <cell r="H506">
            <v>4682600</v>
          </cell>
        </row>
        <row r="507">
          <cell r="B507">
            <v>5303010600000</v>
          </cell>
          <cell r="C507" t="str">
            <v>COS - OEMR Hospitalization</v>
          </cell>
          <cell r="D507">
            <v>2500000</v>
          </cell>
          <cell r="E507">
            <v>0</v>
          </cell>
          <cell r="F507">
            <v>0</v>
          </cell>
          <cell r="G507">
            <v>0</v>
          </cell>
          <cell r="H507">
            <v>2500000</v>
          </cell>
        </row>
        <row r="508">
          <cell r="A508">
            <v>91</v>
          </cell>
          <cell r="B508">
            <v>5303010600000</v>
          </cell>
          <cell r="C508" t="str">
            <v>COS - OEMR Hospitalization</v>
          </cell>
          <cell r="D508">
            <v>7182600</v>
          </cell>
          <cell r="E508">
            <v>0</v>
          </cell>
          <cell r="F508">
            <v>0</v>
          </cell>
          <cell r="G508">
            <v>0</v>
          </cell>
          <cell r="H508">
            <v>7182600</v>
          </cell>
        </row>
        <row r="509">
          <cell r="B509">
            <v>5303010700000</v>
          </cell>
          <cell r="C509" t="str">
            <v>COS - OEMR Jamsostek</v>
          </cell>
          <cell r="D509">
            <v>15230464</v>
          </cell>
          <cell r="E509">
            <v>1271881</v>
          </cell>
          <cell r="F509">
            <v>0</v>
          </cell>
          <cell r="G509">
            <v>1271881</v>
          </cell>
          <cell r="H509">
            <v>16502345</v>
          </cell>
        </row>
        <row r="510">
          <cell r="B510">
            <v>5303010700000</v>
          </cell>
          <cell r="C510" t="str">
            <v>COS - OEMR Jamsostek</v>
          </cell>
          <cell r="D510">
            <v>982588</v>
          </cell>
          <cell r="E510">
            <v>347409</v>
          </cell>
          <cell r="F510">
            <v>0</v>
          </cell>
          <cell r="G510">
            <v>347409</v>
          </cell>
          <cell r="H510">
            <v>1329997</v>
          </cell>
        </row>
        <row r="511">
          <cell r="B511">
            <v>5303010700000</v>
          </cell>
          <cell r="C511" t="str">
            <v>COS - OEMR Jamsostek</v>
          </cell>
          <cell r="D511">
            <v>2766759</v>
          </cell>
          <cell r="E511">
            <v>380319</v>
          </cell>
          <cell r="F511">
            <v>0</v>
          </cell>
          <cell r="G511">
            <v>380319</v>
          </cell>
          <cell r="H511">
            <v>3147078</v>
          </cell>
        </row>
        <row r="512">
          <cell r="B512">
            <v>5303010700000</v>
          </cell>
          <cell r="C512" t="str">
            <v>COS - OEMR Jamsostek</v>
          </cell>
          <cell r="D512">
            <v>814107</v>
          </cell>
          <cell r="E512">
            <v>0</v>
          </cell>
          <cell r="F512">
            <v>0</v>
          </cell>
          <cell r="G512">
            <v>0</v>
          </cell>
          <cell r="H512">
            <v>814107</v>
          </cell>
        </row>
        <row r="513">
          <cell r="B513">
            <v>5303010700000</v>
          </cell>
          <cell r="C513" t="str">
            <v>COS - OEMR Jamsostek</v>
          </cell>
          <cell r="D513">
            <v>456290</v>
          </cell>
          <cell r="E513">
            <v>221943</v>
          </cell>
          <cell r="F513">
            <v>0</v>
          </cell>
          <cell r="G513">
            <v>221943</v>
          </cell>
          <cell r="H513">
            <v>678233</v>
          </cell>
        </row>
        <row r="514">
          <cell r="B514">
            <v>5303010700000</v>
          </cell>
          <cell r="C514" t="str">
            <v>COS - OEMR Jamsostek</v>
          </cell>
          <cell r="D514">
            <v>692332</v>
          </cell>
          <cell r="E514">
            <v>346166</v>
          </cell>
          <cell r="F514">
            <v>0</v>
          </cell>
          <cell r="G514">
            <v>346166</v>
          </cell>
          <cell r="H514">
            <v>1038498</v>
          </cell>
        </row>
        <row r="515">
          <cell r="A515">
            <v>92</v>
          </cell>
          <cell r="B515">
            <v>5303010700000</v>
          </cell>
          <cell r="C515" t="str">
            <v>COS - OEMR Jamsostek</v>
          </cell>
          <cell r="D515">
            <v>20942540</v>
          </cell>
          <cell r="E515">
            <v>2567718</v>
          </cell>
          <cell r="F515">
            <v>0</v>
          </cell>
          <cell r="G515">
            <v>2567718</v>
          </cell>
          <cell r="H515">
            <v>23510258</v>
          </cell>
        </row>
        <row r="516">
          <cell r="B516">
            <v>5303010900000</v>
          </cell>
          <cell r="C516" t="str">
            <v>COS - OEMR Car Scheme</v>
          </cell>
          <cell r="D516">
            <v>1200000</v>
          </cell>
          <cell r="E516">
            <v>0</v>
          </cell>
          <cell r="F516">
            <v>0</v>
          </cell>
          <cell r="G516">
            <v>0</v>
          </cell>
          <cell r="H516">
            <v>1200000</v>
          </cell>
        </row>
        <row r="517">
          <cell r="A517">
            <v>93</v>
          </cell>
          <cell r="B517">
            <v>5303010900000</v>
          </cell>
          <cell r="C517" t="str">
            <v>COS - OEMR Car Scheme</v>
          </cell>
          <cell r="D517">
            <v>1200000</v>
          </cell>
          <cell r="E517">
            <v>0</v>
          </cell>
          <cell r="F517">
            <v>0</v>
          </cell>
          <cell r="G517">
            <v>0</v>
          </cell>
          <cell r="H517">
            <v>1200000</v>
          </cell>
        </row>
        <row r="518">
          <cell r="B518">
            <v>5303011000000</v>
          </cell>
          <cell r="C518" t="str">
            <v>COS - OEMR Fuel</v>
          </cell>
          <cell r="D518">
            <v>7193700</v>
          </cell>
          <cell r="E518">
            <v>425350</v>
          </cell>
          <cell r="F518">
            <v>0</v>
          </cell>
          <cell r="G518">
            <v>425350</v>
          </cell>
          <cell r="H518">
            <v>7619050</v>
          </cell>
        </row>
        <row r="519">
          <cell r="B519">
            <v>5303011000000</v>
          </cell>
          <cell r="C519" t="str">
            <v>COS - OEMR Fuel</v>
          </cell>
          <cell r="D519">
            <v>0</v>
          </cell>
          <cell r="E519">
            <v>570150</v>
          </cell>
          <cell r="F519">
            <v>0</v>
          </cell>
          <cell r="G519">
            <v>570150</v>
          </cell>
          <cell r="H519">
            <v>570150</v>
          </cell>
        </row>
        <row r="520">
          <cell r="B520">
            <v>5303011000000</v>
          </cell>
          <cell r="C520" t="str">
            <v>COS - OEMR Fuel</v>
          </cell>
          <cell r="D520">
            <v>0</v>
          </cell>
          <cell r="E520">
            <v>543000</v>
          </cell>
          <cell r="F520">
            <v>0</v>
          </cell>
          <cell r="G520">
            <v>543000</v>
          </cell>
          <cell r="H520">
            <v>543000</v>
          </cell>
        </row>
        <row r="521">
          <cell r="B521">
            <v>5303011000000</v>
          </cell>
          <cell r="C521" t="str">
            <v>COS - OEMR Fuel</v>
          </cell>
          <cell r="D521">
            <v>3062930</v>
          </cell>
          <cell r="E521">
            <v>0</v>
          </cell>
          <cell r="F521">
            <v>0</v>
          </cell>
          <cell r="G521">
            <v>0</v>
          </cell>
          <cell r="H521">
            <v>3062930</v>
          </cell>
        </row>
        <row r="522">
          <cell r="B522">
            <v>5303011000000</v>
          </cell>
          <cell r="C522" t="str">
            <v>COS - OEMR Fuel</v>
          </cell>
          <cell r="D522">
            <v>372500</v>
          </cell>
          <cell r="E522">
            <v>0</v>
          </cell>
          <cell r="F522">
            <v>0</v>
          </cell>
          <cell r="G522">
            <v>0</v>
          </cell>
          <cell r="H522">
            <v>372500</v>
          </cell>
        </row>
        <row r="523">
          <cell r="B523">
            <v>5303011000000</v>
          </cell>
          <cell r="C523" t="str">
            <v>COS - OEMR Fuel</v>
          </cell>
          <cell r="D523">
            <v>341500</v>
          </cell>
          <cell r="E523">
            <v>0</v>
          </cell>
          <cell r="F523">
            <v>0</v>
          </cell>
          <cell r="G523">
            <v>0</v>
          </cell>
          <cell r="H523">
            <v>341500</v>
          </cell>
        </row>
        <row r="524">
          <cell r="B524">
            <v>5303011000000</v>
          </cell>
          <cell r="C524" t="str">
            <v>COS - OEMR Fuel</v>
          </cell>
          <cell r="D524">
            <v>1904100</v>
          </cell>
          <cell r="E524">
            <v>0</v>
          </cell>
          <cell r="F524">
            <v>0</v>
          </cell>
          <cell r="G524">
            <v>0</v>
          </cell>
          <cell r="H524">
            <v>1904100</v>
          </cell>
        </row>
        <row r="525">
          <cell r="B525">
            <v>5303011000000</v>
          </cell>
          <cell r="C525" t="str">
            <v>COS - OEMR Fuel</v>
          </cell>
          <cell r="D525">
            <v>220000</v>
          </cell>
          <cell r="E525">
            <v>0</v>
          </cell>
          <cell r="F525">
            <v>0</v>
          </cell>
          <cell r="G525">
            <v>0</v>
          </cell>
          <cell r="H525">
            <v>220000</v>
          </cell>
        </row>
        <row r="526">
          <cell r="B526">
            <v>5303011000000</v>
          </cell>
          <cell r="C526" t="str">
            <v>COS - OEMR Fuel</v>
          </cell>
          <cell r="D526">
            <v>100000</v>
          </cell>
          <cell r="E526">
            <v>0</v>
          </cell>
          <cell r="F526">
            <v>0</v>
          </cell>
          <cell r="G526">
            <v>0</v>
          </cell>
          <cell r="H526">
            <v>100000</v>
          </cell>
        </row>
        <row r="527">
          <cell r="A527">
            <v>94</v>
          </cell>
          <cell r="B527">
            <v>5303011000000</v>
          </cell>
          <cell r="C527" t="str">
            <v>COS - OEMR Fuel</v>
          </cell>
          <cell r="D527">
            <v>13194730</v>
          </cell>
          <cell r="E527">
            <v>1538500</v>
          </cell>
          <cell r="F527">
            <v>0</v>
          </cell>
          <cell r="G527">
            <v>1538500</v>
          </cell>
          <cell r="H527">
            <v>14733230</v>
          </cell>
        </row>
        <row r="528">
          <cell r="B528">
            <v>5303011100000</v>
          </cell>
          <cell r="C528" t="str">
            <v>COS - OEMR House Rent</v>
          </cell>
          <cell r="D528">
            <v>2333333.31</v>
          </cell>
          <cell r="E528">
            <v>333333.33</v>
          </cell>
          <cell r="F528">
            <v>0</v>
          </cell>
          <cell r="G528">
            <v>333333.33</v>
          </cell>
          <cell r="H528">
            <v>2666666.64</v>
          </cell>
        </row>
        <row r="529">
          <cell r="B529">
            <v>5303011100000</v>
          </cell>
          <cell r="C529" t="str">
            <v>COS - OEMR House Rent</v>
          </cell>
          <cell r="D529">
            <v>6000000</v>
          </cell>
          <cell r="E529">
            <v>0</v>
          </cell>
          <cell r="F529">
            <v>0</v>
          </cell>
          <cell r="G529">
            <v>0</v>
          </cell>
          <cell r="H529">
            <v>6000000</v>
          </cell>
        </row>
        <row r="530">
          <cell r="B530">
            <v>5303011100000</v>
          </cell>
          <cell r="C530" t="str">
            <v>COS - OEMR House Rent</v>
          </cell>
          <cell r="D530">
            <v>1875000</v>
          </cell>
          <cell r="E530">
            <v>0</v>
          </cell>
          <cell r="F530">
            <v>0</v>
          </cell>
          <cell r="G530">
            <v>0</v>
          </cell>
          <cell r="H530">
            <v>1875000</v>
          </cell>
        </row>
        <row r="531">
          <cell r="B531">
            <v>5303011100000</v>
          </cell>
          <cell r="C531" t="str">
            <v>COS - OEMR House Rent</v>
          </cell>
          <cell r="D531">
            <v>3000000</v>
          </cell>
          <cell r="E531">
            <v>5000000</v>
          </cell>
          <cell r="F531">
            <v>0</v>
          </cell>
          <cell r="G531">
            <v>5000000</v>
          </cell>
          <cell r="H531">
            <v>8000000</v>
          </cell>
        </row>
        <row r="532">
          <cell r="B532">
            <v>5303011100000</v>
          </cell>
          <cell r="C532" t="str">
            <v>COS - OEMR House Rent</v>
          </cell>
          <cell r="D532">
            <v>7500000</v>
          </cell>
          <cell r="E532">
            <v>0</v>
          </cell>
          <cell r="F532">
            <v>0</v>
          </cell>
          <cell r="G532">
            <v>0</v>
          </cell>
          <cell r="H532">
            <v>7500000</v>
          </cell>
        </row>
        <row r="533">
          <cell r="B533">
            <v>5303011100000</v>
          </cell>
          <cell r="C533" t="str">
            <v>COS - OEMR House Rent</v>
          </cell>
          <cell r="D533">
            <v>10749999</v>
          </cell>
          <cell r="E533">
            <v>0</v>
          </cell>
          <cell r="F533">
            <v>0</v>
          </cell>
          <cell r="G533">
            <v>0</v>
          </cell>
          <cell r="H533">
            <v>10749999</v>
          </cell>
        </row>
        <row r="534">
          <cell r="A534">
            <v>95</v>
          </cell>
          <cell r="B534">
            <v>5303011100000</v>
          </cell>
          <cell r="C534" t="str">
            <v>COS - OEMR House Rent</v>
          </cell>
          <cell r="D534">
            <v>31458332.310000002</v>
          </cell>
          <cell r="E534">
            <v>5333333.33</v>
          </cell>
          <cell r="F534">
            <v>0</v>
          </cell>
          <cell r="G534">
            <v>5333333.33</v>
          </cell>
          <cell r="H534">
            <v>36791665.640000001</v>
          </cell>
        </row>
        <row r="535">
          <cell r="B535">
            <v>5303011200000</v>
          </cell>
          <cell r="C535" t="str">
            <v>COS - OEMR Annual Leave</v>
          </cell>
          <cell r="D535">
            <v>29394219</v>
          </cell>
          <cell r="E535">
            <v>2332773</v>
          </cell>
          <cell r="F535">
            <v>0</v>
          </cell>
          <cell r="G535">
            <v>2332773</v>
          </cell>
          <cell r="H535">
            <v>31726992</v>
          </cell>
        </row>
        <row r="536">
          <cell r="B536">
            <v>5303011200000</v>
          </cell>
          <cell r="C536" t="str">
            <v>COS - OEMR Annual Leave</v>
          </cell>
          <cell r="D536">
            <v>7356611</v>
          </cell>
          <cell r="E536">
            <v>0</v>
          </cell>
          <cell r="F536">
            <v>0</v>
          </cell>
          <cell r="G536">
            <v>0</v>
          </cell>
          <cell r="H536">
            <v>7356611</v>
          </cell>
        </row>
        <row r="537">
          <cell r="B537">
            <v>5303011200000</v>
          </cell>
          <cell r="C537" t="str">
            <v>COS - OEMR Annual Leave</v>
          </cell>
          <cell r="D537">
            <v>8176296</v>
          </cell>
          <cell r="E537">
            <v>0</v>
          </cell>
          <cell r="F537">
            <v>0</v>
          </cell>
          <cell r="G537">
            <v>0</v>
          </cell>
          <cell r="H537">
            <v>8176296</v>
          </cell>
        </row>
        <row r="538">
          <cell r="A538">
            <v>96</v>
          </cell>
          <cell r="B538">
            <v>5303011200000</v>
          </cell>
          <cell r="C538" t="str">
            <v>COS - OEMR Annual Leave</v>
          </cell>
          <cell r="D538">
            <v>44927126</v>
          </cell>
          <cell r="E538">
            <v>2332773</v>
          </cell>
          <cell r="F538">
            <v>0</v>
          </cell>
          <cell r="G538">
            <v>2332773</v>
          </cell>
          <cell r="H538">
            <v>47259899</v>
          </cell>
        </row>
        <row r="539">
          <cell r="B539">
            <v>5303011300000</v>
          </cell>
          <cell r="C539" t="str">
            <v>COS - OEMR Employee Welfare</v>
          </cell>
          <cell r="D539">
            <v>4725.37</v>
          </cell>
          <cell r="E539">
            <v>0</v>
          </cell>
          <cell r="F539">
            <v>0</v>
          </cell>
          <cell r="G539">
            <v>0</v>
          </cell>
          <cell r="H539">
            <v>4725.37</v>
          </cell>
        </row>
        <row r="540">
          <cell r="B540">
            <v>5303011300000</v>
          </cell>
          <cell r="C540" t="str">
            <v>COS - OEMR Employee Welfare</v>
          </cell>
          <cell r="D540">
            <v>82873</v>
          </cell>
          <cell r="E540">
            <v>0</v>
          </cell>
          <cell r="F540">
            <v>0</v>
          </cell>
          <cell r="G540">
            <v>0</v>
          </cell>
          <cell r="H540">
            <v>82873</v>
          </cell>
        </row>
        <row r="541">
          <cell r="A541">
            <v>97</v>
          </cell>
          <cell r="B541">
            <v>5303011300000</v>
          </cell>
          <cell r="C541" t="str">
            <v>COS - OEMR Employee Welfare</v>
          </cell>
          <cell r="D541">
            <v>87598.37</v>
          </cell>
          <cell r="E541">
            <v>0</v>
          </cell>
          <cell r="F541">
            <v>0</v>
          </cell>
          <cell r="G541">
            <v>0</v>
          </cell>
          <cell r="H541">
            <v>87598.37</v>
          </cell>
        </row>
        <row r="542">
          <cell r="B542">
            <v>5303011500000</v>
          </cell>
          <cell r="C542" t="str">
            <v>COS - OEMR Donation to Employee</v>
          </cell>
          <cell r="D542">
            <v>2000000</v>
          </cell>
          <cell r="E542">
            <v>0</v>
          </cell>
          <cell r="F542">
            <v>0</v>
          </cell>
          <cell r="G542">
            <v>0</v>
          </cell>
          <cell r="H542">
            <v>2000000</v>
          </cell>
        </row>
        <row r="543">
          <cell r="B543">
            <v>5303011500000</v>
          </cell>
          <cell r="C543" t="str">
            <v>COS - OEMR Donation to Employee</v>
          </cell>
          <cell r="D543">
            <v>2000000</v>
          </cell>
          <cell r="E543">
            <v>0</v>
          </cell>
          <cell r="F543">
            <v>0</v>
          </cell>
          <cell r="G543">
            <v>0</v>
          </cell>
          <cell r="H543">
            <v>2000000</v>
          </cell>
        </row>
        <row r="544">
          <cell r="B544">
            <v>5303011500000</v>
          </cell>
          <cell r="C544" t="str">
            <v>COS - OEMR Donation to Employee</v>
          </cell>
          <cell r="D544">
            <v>2000000</v>
          </cell>
          <cell r="E544">
            <v>0</v>
          </cell>
          <cell r="F544">
            <v>0</v>
          </cell>
          <cell r="G544">
            <v>0</v>
          </cell>
          <cell r="H544">
            <v>2000000</v>
          </cell>
        </row>
        <row r="545">
          <cell r="A545">
            <v>98</v>
          </cell>
          <cell r="B545">
            <v>5303011500000</v>
          </cell>
          <cell r="C545" t="str">
            <v>COS - OEMR Donation to Employee</v>
          </cell>
          <cell r="D545">
            <v>6000000</v>
          </cell>
          <cell r="E545">
            <v>0</v>
          </cell>
          <cell r="F545">
            <v>0</v>
          </cell>
          <cell r="G545">
            <v>0</v>
          </cell>
          <cell r="H545">
            <v>6000000</v>
          </cell>
        </row>
        <row r="546">
          <cell r="B546">
            <v>5303019900000</v>
          </cell>
          <cell r="C546" t="str">
            <v>COS - OEMR Other Remuneration E</v>
          </cell>
          <cell r="D546">
            <v>4905250</v>
          </cell>
          <cell r="E546">
            <v>8944000</v>
          </cell>
          <cell r="F546">
            <v>0</v>
          </cell>
          <cell r="G546">
            <v>8944000</v>
          </cell>
          <cell r="H546">
            <v>13849250</v>
          </cell>
        </row>
        <row r="547">
          <cell r="B547">
            <v>5303019900000</v>
          </cell>
          <cell r="C547" t="str">
            <v>COS - OEMR Other Remuneration E</v>
          </cell>
          <cell r="D547">
            <v>750000</v>
          </cell>
          <cell r="E547">
            <v>3000000</v>
          </cell>
          <cell r="F547">
            <v>0</v>
          </cell>
          <cell r="G547">
            <v>3000000</v>
          </cell>
          <cell r="H547">
            <v>3750000</v>
          </cell>
        </row>
        <row r="548">
          <cell r="B548">
            <v>5303019900000</v>
          </cell>
          <cell r="C548" t="str">
            <v>COS - OEMR Other Remuneration E</v>
          </cell>
          <cell r="D548">
            <v>0</v>
          </cell>
          <cell r="E548">
            <v>750000</v>
          </cell>
          <cell r="F548">
            <v>0</v>
          </cell>
          <cell r="G548">
            <v>750000</v>
          </cell>
          <cell r="H548">
            <v>750000</v>
          </cell>
        </row>
        <row r="549">
          <cell r="B549">
            <v>5303019900000</v>
          </cell>
          <cell r="C549" t="str">
            <v>COS - OEMR Other Remuneration E</v>
          </cell>
          <cell r="D549">
            <v>0</v>
          </cell>
          <cell r="E549">
            <v>600000</v>
          </cell>
          <cell r="F549">
            <v>0</v>
          </cell>
          <cell r="G549">
            <v>600000</v>
          </cell>
          <cell r="H549">
            <v>600000</v>
          </cell>
        </row>
        <row r="550">
          <cell r="A550">
            <v>99</v>
          </cell>
          <cell r="B550">
            <v>5303019900000</v>
          </cell>
          <cell r="C550" t="str">
            <v>COS - OEMR Other Remuneration E</v>
          </cell>
          <cell r="D550">
            <v>5655250</v>
          </cell>
          <cell r="E550">
            <v>13294000</v>
          </cell>
          <cell r="F550">
            <v>0</v>
          </cell>
          <cell r="G550">
            <v>13294000</v>
          </cell>
          <cell r="H550">
            <v>18949250</v>
          </cell>
        </row>
        <row r="551">
          <cell r="B551">
            <v>5303020100000</v>
          </cell>
          <cell r="C551" t="str">
            <v>COS - OEMN Travel Expense Domes</v>
          </cell>
          <cell r="D551">
            <v>12805707</v>
          </cell>
          <cell r="E551">
            <v>70000</v>
          </cell>
          <cell r="F551">
            <v>0</v>
          </cell>
          <cell r="G551">
            <v>70000</v>
          </cell>
          <cell r="H551">
            <v>12875707</v>
          </cell>
        </row>
        <row r="552">
          <cell r="B552">
            <v>5303020100000</v>
          </cell>
          <cell r="C552" t="str">
            <v>COS - OEMN Travel Expense Domes</v>
          </cell>
          <cell r="D552">
            <v>2868400</v>
          </cell>
          <cell r="E552">
            <v>2838056</v>
          </cell>
          <cell r="F552">
            <v>0</v>
          </cell>
          <cell r="G552">
            <v>2838056</v>
          </cell>
          <cell r="H552">
            <v>5706456</v>
          </cell>
        </row>
        <row r="553">
          <cell r="B553">
            <v>5303020100000</v>
          </cell>
          <cell r="C553" t="str">
            <v>COS - OEMN Travel Expense Domes</v>
          </cell>
          <cell r="D553">
            <v>4312219</v>
          </cell>
          <cell r="E553">
            <v>2553056</v>
          </cell>
          <cell r="F553">
            <v>0</v>
          </cell>
          <cell r="G553">
            <v>2553056</v>
          </cell>
          <cell r="H553">
            <v>6865275</v>
          </cell>
        </row>
        <row r="554">
          <cell r="B554">
            <v>5303020100000</v>
          </cell>
          <cell r="C554" t="str">
            <v>COS - OEMN Travel Expense Domes</v>
          </cell>
          <cell r="D554">
            <v>0</v>
          </cell>
          <cell r="E554">
            <v>1632000</v>
          </cell>
          <cell r="F554">
            <v>0</v>
          </cell>
          <cell r="G554">
            <v>1632000</v>
          </cell>
          <cell r="H554">
            <v>1632000</v>
          </cell>
        </row>
        <row r="555">
          <cell r="B555">
            <v>5303020100000</v>
          </cell>
          <cell r="C555" t="str">
            <v>COS - OEMN Travel Expense Domes</v>
          </cell>
          <cell r="D555">
            <v>1795600</v>
          </cell>
          <cell r="E555">
            <v>0</v>
          </cell>
          <cell r="F555">
            <v>0</v>
          </cell>
          <cell r="G555">
            <v>0</v>
          </cell>
          <cell r="H555">
            <v>1795600</v>
          </cell>
        </row>
        <row r="556">
          <cell r="B556">
            <v>5303020100000</v>
          </cell>
          <cell r="C556" t="str">
            <v>COS - OEMN Travel Expense Domes</v>
          </cell>
          <cell r="D556">
            <v>13905600</v>
          </cell>
          <cell r="E556">
            <v>35000</v>
          </cell>
          <cell r="F556">
            <v>0</v>
          </cell>
          <cell r="G556">
            <v>35000</v>
          </cell>
          <cell r="H556">
            <v>13940600</v>
          </cell>
        </row>
        <row r="557">
          <cell r="B557">
            <v>5303020100000</v>
          </cell>
          <cell r="C557" t="str">
            <v>COS - OEMN Travel Expense Domes</v>
          </cell>
          <cell r="D557">
            <v>4412520</v>
          </cell>
          <cell r="E557">
            <v>0</v>
          </cell>
          <cell r="F557">
            <v>0</v>
          </cell>
          <cell r="G557">
            <v>0</v>
          </cell>
          <cell r="H557">
            <v>4412520</v>
          </cell>
        </row>
        <row r="558">
          <cell r="B558">
            <v>5303020100000</v>
          </cell>
          <cell r="C558" t="str">
            <v>COS - OEMN Travel Expense Domes</v>
          </cell>
          <cell r="D558">
            <v>6477800</v>
          </cell>
          <cell r="E558">
            <v>0</v>
          </cell>
          <cell r="F558">
            <v>0</v>
          </cell>
          <cell r="G558">
            <v>0</v>
          </cell>
          <cell r="H558">
            <v>6477800</v>
          </cell>
        </row>
        <row r="559">
          <cell r="B559">
            <v>5303020100000</v>
          </cell>
          <cell r="C559" t="str">
            <v>COS - OEMN Travel Expense Domes</v>
          </cell>
          <cell r="D559">
            <v>4239205</v>
          </cell>
          <cell r="E559">
            <v>4835000</v>
          </cell>
          <cell r="F559">
            <v>0</v>
          </cell>
          <cell r="G559">
            <v>4835000</v>
          </cell>
          <cell r="H559">
            <v>9074205</v>
          </cell>
        </row>
        <row r="560">
          <cell r="A560">
            <v>100</v>
          </cell>
          <cell r="B560">
            <v>5303020100000</v>
          </cell>
          <cell r="C560" t="str">
            <v>COS - OEMN Travel Expense Domes</v>
          </cell>
          <cell r="D560">
            <v>50817051</v>
          </cell>
          <cell r="E560">
            <v>11963112</v>
          </cell>
          <cell r="F560">
            <v>0</v>
          </cell>
          <cell r="G560">
            <v>11963112</v>
          </cell>
          <cell r="H560">
            <v>62780163</v>
          </cell>
        </row>
        <row r="561">
          <cell r="B561">
            <v>5303020300000</v>
          </cell>
          <cell r="C561" t="str">
            <v>COS - OEMN Transport</v>
          </cell>
          <cell r="D561">
            <v>3795000</v>
          </cell>
          <cell r="E561">
            <v>0</v>
          </cell>
          <cell r="F561">
            <v>0</v>
          </cell>
          <cell r="G561">
            <v>0</v>
          </cell>
          <cell r="H561">
            <v>3795000</v>
          </cell>
        </row>
        <row r="562">
          <cell r="A562">
            <v>101</v>
          </cell>
          <cell r="B562">
            <v>5303020300000</v>
          </cell>
          <cell r="C562" t="str">
            <v>COS - OEMN Transport</v>
          </cell>
          <cell r="D562">
            <v>3795000</v>
          </cell>
          <cell r="E562">
            <v>0</v>
          </cell>
          <cell r="F562">
            <v>0</v>
          </cell>
          <cell r="G562">
            <v>0</v>
          </cell>
          <cell r="H562">
            <v>3795000</v>
          </cell>
        </row>
        <row r="563">
          <cell r="B563">
            <v>5303020400000</v>
          </cell>
          <cell r="C563" t="str">
            <v>COS - OEMN Airport Pass &amp; ID Ca</v>
          </cell>
          <cell r="D563">
            <v>487000</v>
          </cell>
          <cell r="E563">
            <v>0</v>
          </cell>
          <cell r="F563">
            <v>0</v>
          </cell>
          <cell r="G563">
            <v>0</v>
          </cell>
          <cell r="H563">
            <v>487000</v>
          </cell>
        </row>
        <row r="564">
          <cell r="B564">
            <v>5303020400000</v>
          </cell>
          <cell r="C564" t="str">
            <v>COS - OEMN Airport Pass &amp; ID Ca</v>
          </cell>
          <cell r="D564">
            <v>140000</v>
          </cell>
          <cell r="E564">
            <v>0</v>
          </cell>
          <cell r="F564">
            <v>0</v>
          </cell>
          <cell r="G564">
            <v>0</v>
          </cell>
          <cell r="H564">
            <v>140000</v>
          </cell>
        </row>
        <row r="565">
          <cell r="B565">
            <v>5303020400000</v>
          </cell>
          <cell r="C565" t="str">
            <v>COS - OEMN Airport Pass &amp; ID Ca</v>
          </cell>
          <cell r="D565">
            <v>15400</v>
          </cell>
          <cell r="E565">
            <v>5000</v>
          </cell>
          <cell r="F565">
            <v>0</v>
          </cell>
          <cell r="G565">
            <v>5000</v>
          </cell>
          <cell r="H565">
            <v>20400</v>
          </cell>
        </row>
        <row r="566">
          <cell r="B566">
            <v>5303020400000</v>
          </cell>
          <cell r="C566" t="str">
            <v>COS - OEMN Airport Pass &amp; ID Ca</v>
          </cell>
          <cell r="D566">
            <v>300000</v>
          </cell>
          <cell r="E566">
            <v>0</v>
          </cell>
          <cell r="F566">
            <v>0</v>
          </cell>
          <cell r="G566">
            <v>0</v>
          </cell>
          <cell r="H566">
            <v>300000</v>
          </cell>
        </row>
        <row r="567">
          <cell r="B567">
            <v>5303020400000</v>
          </cell>
          <cell r="C567" t="str">
            <v>COS - OEMN Airport Pass &amp; ID Ca</v>
          </cell>
          <cell r="D567">
            <v>280000</v>
          </cell>
          <cell r="E567">
            <v>0</v>
          </cell>
          <cell r="F567">
            <v>0</v>
          </cell>
          <cell r="G567">
            <v>0</v>
          </cell>
          <cell r="H567">
            <v>280000</v>
          </cell>
        </row>
        <row r="568">
          <cell r="B568">
            <v>5303020400000</v>
          </cell>
          <cell r="C568" t="str">
            <v>COS - OEMN Airport Pass &amp; ID Ca</v>
          </cell>
          <cell r="D568">
            <v>210000</v>
          </cell>
          <cell r="E568">
            <v>0</v>
          </cell>
          <cell r="F568">
            <v>0</v>
          </cell>
          <cell r="G568">
            <v>0</v>
          </cell>
          <cell r="H568">
            <v>210000</v>
          </cell>
        </row>
        <row r="569">
          <cell r="B569">
            <v>5303020400000</v>
          </cell>
          <cell r="C569" t="str">
            <v>COS - OEMN Airport Pass &amp; ID Ca</v>
          </cell>
          <cell r="D569">
            <v>400000</v>
          </cell>
          <cell r="E569">
            <v>13000</v>
          </cell>
          <cell r="F569">
            <v>0</v>
          </cell>
          <cell r="G569">
            <v>13000</v>
          </cell>
          <cell r="H569">
            <v>413000</v>
          </cell>
        </row>
        <row r="570">
          <cell r="B570">
            <v>5303020400000</v>
          </cell>
          <cell r="C570" t="str">
            <v>COS - OEMN Airport Pass &amp; ID Ca</v>
          </cell>
          <cell r="D570">
            <v>189200</v>
          </cell>
          <cell r="E570">
            <v>0</v>
          </cell>
          <cell r="F570">
            <v>0</v>
          </cell>
          <cell r="G570">
            <v>0</v>
          </cell>
          <cell r="H570">
            <v>189200</v>
          </cell>
        </row>
        <row r="571">
          <cell r="A571">
            <v>102</v>
          </cell>
          <cell r="B571">
            <v>5303020400000</v>
          </cell>
          <cell r="C571" t="str">
            <v>COS - OEMN Airport Pass &amp; ID Ca</v>
          </cell>
          <cell r="D571">
            <v>2021600</v>
          </cell>
          <cell r="E571">
            <v>18000</v>
          </cell>
          <cell r="F571">
            <v>0</v>
          </cell>
          <cell r="G571">
            <v>18000</v>
          </cell>
          <cell r="H571">
            <v>2039600</v>
          </cell>
        </row>
        <row r="572">
          <cell r="B572">
            <v>5303020500000</v>
          </cell>
          <cell r="C572" t="str">
            <v>COS - OEMN Fuel and Oil</v>
          </cell>
          <cell r="D572">
            <v>13831280.5</v>
          </cell>
          <cell r="E572">
            <v>0</v>
          </cell>
          <cell r="F572">
            <v>0</v>
          </cell>
          <cell r="G572">
            <v>0</v>
          </cell>
          <cell r="H572">
            <v>13831280.5</v>
          </cell>
        </row>
        <row r="573">
          <cell r="B573">
            <v>5303020500000</v>
          </cell>
          <cell r="C573" t="str">
            <v>COS - OEMN Fuel and Oil</v>
          </cell>
          <cell r="D573">
            <v>888500</v>
          </cell>
          <cell r="E573">
            <v>0</v>
          </cell>
          <cell r="F573">
            <v>0</v>
          </cell>
          <cell r="G573">
            <v>0</v>
          </cell>
          <cell r="H573">
            <v>888500</v>
          </cell>
        </row>
        <row r="574">
          <cell r="B574">
            <v>5303020500000</v>
          </cell>
          <cell r="C574" t="str">
            <v>COS - OEMN Fuel and Oil</v>
          </cell>
          <cell r="D574">
            <v>0</v>
          </cell>
          <cell r="E574">
            <v>116000</v>
          </cell>
          <cell r="F574">
            <v>0</v>
          </cell>
          <cell r="G574">
            <v>116000</v>
          </cell>
          <cell r="H574">
            <v>116000</v>
          </cell>
        </row>
        <row r="575">
          <cell r="B575">
            <v>5303020500000</v>
          </cell>
          <cell r="C575" t="str">
            <v>COS - OEMN Fuel and Oil</v>
          </cell>
          <cell r="D575">
            <v>2377319</v>
          </cell>
          <cell r="E575">
            <v>120000</v>
          </cell>
          <cell r="F575">
            <v>0</v>
          </cell>
          <cell r="G575">
            <v>120000</v>
          </cell>
          <cell r="H575">
            <v>2497319</v>
          </cell>
        </row>
        <row r="576">
          <cell r="A576">
            <v>103</v>
          </cell>
          <cell r="B576">
            <v>5303020500000</v>
          </cell>
          <cell r="C576" t="str">
            <v>COS - OEMN Fuel and Oil</v>
          </cell>
          <cell r="D576">
            <v>17097099.5</v>
          </cell>
          <cell r="E576">
            <v>236000</v>
          </cell>
          <cell r="F576">
            <v>0</v>
          </cell>
          <cell r="G576">
            <v>236000</v>
          </cell>
          <cell r="H576">
            <v>17333099.5</v>
          </cell>
        </row>
        <row r="577">
          <cell r="B577">
            <v>5303020600000</v>
          </cell>
          <cell r="C577" t="str">
            <v>COS - OEMN Toll Fares</v>
          </cell>
          <cell r="D577">
            <v>1327400</v>
          </cell>
          <cell r="E577">
            <v>0</v>
          </cell>
          <cell r="F577">
            <v>0</v>
          </cell>
          <cell r="G577">
            <v>0</v>
          </cell>
          <cell r="H577">
            <v>1327400</v>
          </cell>
        </row>
        <row r="578">
          <cell r="A578">
            <v>104</v>
          </cell>
          <cell r="B578">
            <v>5303020600000</v>
          </cell>
          <cell r="C578" t="str">
            <v>COS - OEMN Toll Fares</v>
          </cell>
          <cell r="D578">
            <v>1327400</v>
          </cell>
          <cell r="E578">
            <v>0</v>
          </cell>
          <cell r="F578">
            <v>0</v>
          </cell>
          <cell r="G578">
            <v>0</v>
          </cell>
          <cell r="H578">
            <v>1327400</v>
          </cell>
        </row>
        <row r="579">
          <cell r="B579">
            <v>5303020700000</v>
          </cell>
          <cell r="C579" t="str">
            <v>COS - OEMN Communication</v>
          </cell>
          <cell r="D579">
            <v>61762049.689999998</v>
          </cell>
          <cell r="E579">
            <v>5222887</v>
          </cell>
          <cell r="F579">
            <v>652580</v>
          </cell>
          <cell r="G579">
            <v>4570307</v>
          </cell>
          <cell r="H579">
            <v>66332356.689999998</v>
          </cell>
        </row>
        <row r="580">
          <cell r="B580">
            <v>5303020700000</v>
          </cell>
          <cell r="C580" t="str">
            <v>COS - OEMN Communication</v>
          </cell>
          <cell r="D580">
            <v>5256218</v>
          </cell>
          <cell r="E580">
            <v>636788</v>
          </cell>
          <cell r="F580">
            <v>0</v>
          </cell>
          <cell r="G580">
            <v>636788</v>
          </cell>
          <cell r="H580">
            <v>5893006</v>
          </cell>
        </row>
        <row r="581">
          <cell r="B581">
            <v>5303020700000</v>
          </cell>
          <cell r="C581" t="str">
            <v>COS - OEMN Communication</v>
          </cell>
          <cell r="D581">
            <v>9052575</v>
          </cell>
          <cell r="E581">
            <v>540564</v>
          </cell>
          <cell r="F581">
            <v>0</v>
          </cell>
          <cell r="G581">
            <v>540564</v>
          </cell>
          <cell r="H581">
            <v>9593139</v>
          </cell>
        </row>
        <row r="582">
          <cell r="B582">
            <v>5303020700000</v>
          </cell>
          <cell r="C582" t="str">
            <v>COS - OEMN Communication</v>
          </cell>
          <cell r="D582">
            <v>597598</v>
          </cell>
          <cell r="E582">
            <v>0</v>
          </cell>
          <cell r="F582">
            <v>0</v>
          </cell>
          <cell r="G582">
            <v>0</v>
          </cell>
          <cell r="H582">
            <v>597598</v>
          </cell>
        </row>
        <row r="583">
          <cell r="B583">
            <v>5303020700000</v>
          </cell>
          <cell r="C583" t="str">
            <v>COS - OEMN Communication</v>
          </cell>
          <cell r="D583">
            <v>10321054</v>
          </cell>
          <cell r="E583">
            <v>1555101</v>
          </cell>
          <cell r="F583">
            <v>0</v>
          </cell>
          <cell r="G583">
            <v>1555101</v>
          </cell>
          <cell r="H583">
            <v>11876155</v>
          </cell>
        </row>
        <row r="584">
          <cell r="B584">
            <v>5303020700000</v>
          </cell>
          <cell r="C584" t="str">
            <v>COS - OEMN Communication</v>
          </cell>
          <cell r="D584">
            <v>12514099</v>
          </cell>
          <cell r="E584">
            <v>488009</v>
          </cell>
          <cell r="F584">
            <v>0</v>
          </cell>
          <cell r="G584">
            <v>488009</v>
          </cell>
          <cell r="H584">
            <v>13002108</v>
          </cell>
        </row>
        <row r="585">
          <cell r="B585">
            <v>5303020700000</v>
          </cell>
          <cell r="C585" t="str">
            <v>COS - OEMN Communication</v>
          </cell>
          <cell r="D585">
            <v>9394760</v>
          </cell>
          <cell r="E585">
            <v>429744</v>
          </cell>
          <cell r="F585">
            <v>0</v>
          </cell>
          <cell r="G585">
            <v>429744</v>
          </cell>
          <cell r="H585">
            <v>9824504</v>
          </cell>
        </row>
        <row r="586">
          <cell r="B586">
            <v>5303020700000</v>
          </cell>
          <cell r="C586" t="str">
            <v>COS - OEMN Communication</v>
          </cell>
          <cell r="D586">
            <v>5377947</v>
          </cell>
          <cell r="E586">
            <v>1492863</v>
          </cell>
          <cell r="F586">
            <v>0</v>
          </cell>
          <cell r="G586">
            <v>1492863</v>
          </cell>
          <cell r="H586">
            <v>6870810</v>
          </cell>
        </row>
        <row r="587">
          <cell r="B587">
            <v>5303020700000</v>
          </cell>
          <cell r="C587" t="str">
            <v>COS - OEMN Communication</v>
          </cell>
          <cell r="D587">
            <v>5847697</v>
          </cell>
          <cell r="E587">
            <v>931209</v>
          </cell>
          <cell r="F587">
            <v>0</v>
          </cell>
          <cell r="G587">
            <v>931209</v>
          </cell>
          <cell r="H587">
            <v>6778906</v>
          </cell>
        </row>
        <row r="588">
          <cell r="B588">
            <v>5303020700000</v>
          </cell>
          <cell r="C588" t="str">
            <v>COS - OEMN Communication</v>
          </cell>
          <cell r="D588">
            <v>6023436</v>
          </cell>
          <cell r="E588">
            <v>552909</v>
          </cell>
          <cell r="F588">
            <v>0</v>
          </cell>
          <cell r="G588">
            <v>552909</v>
          </cell>
          <cell r="H588">
            <v>6576345</v>
          </cell>
        </row>
        <row r="589">
          <cell r="A589">
            <v>105</v>
          </cell>
          <cell r="B589">
            <v>5303020700000</v>
          </cell>
          <cell r="C589" t="str">
            <v>COS - OEMN Communication</v>
          </cell>
          <cell r="D589">
            <v>126147433.69</v>
          </cell>
          <cell r="E589">
            <v>11850074</v>
          </cell>
          <cell r="F589">
            <v>652580</v>
          </cell>
          <cell r="G589">
            <v>11197494</v>
          </cell>
          <cell r="H589">
            <v>137344927.69</v>
          </cell>
        </row>
        <row r="590">
          <cell r="B590">
            <v>5303029900000</v>
          </cell>
          <cell r="C590" t="str">
            <v>COS - OEMN Other non Renumerati</v>
          </cell>
          <cell r="D590">
            <v>135750</v>
          </cell>
          <cell r="E590">
            <v>0</v>
          </cell>
          <cell r="F590">
            <v>0</v>
          </cell>
          <cell r="G590">
            <v>0</v>
          </cell>
          <cell r="H590">
            <v>135750</v>
          </cell>
        </row>
        <row r="591">
          <cell r="B591">
            <v>5303029900000</v>
          </cell>
          <cell r="C591" t="str">
            <v>COS - OEMN Other non Renumerati</v>
          </cell>
          <cell r="D591">
            <v>450000</v>
          </cell>
          <cell r="E591">
            <v>0</v>
          </cell>
          <cell r="F591">
            <v>0</v>
          </cell>
          <cell r="G591">
            <v>0</v>
          </cell>
          <cell r="H591">
            <v>450000</v>
          </cell>
        </row>
        <row r="592">
          <cell r="B592">
            <v>5303029900000</v>
          </cell>
          <cell r="C592" t="str">
            <v>COS - OEMN Other non Renumerati</v>
          </cell>
          <cell r="D592">
            <v>58500</v>
          </cell>
          <cell r="E592">
            <v>0</v>
          </cell>
          <cell r="F592">
            <v>0</v>
          </cell>
          <cell r="G592">
            <v>0</v>
          </cell>
          <cell r="H592">
            <v>58500</v>
          </cell>
        </row>
        <row r="593">
          <cell r="A593">
            <v>106</v>
          </cell>
          <cell r="B593">
            <v>5303029900000</v>
          </cell>
          <cell r="C593" t="str">
            <v>COS - OEMN Other non Renumerati</v>
          </cell>
          <cell r="D593">
            <v>644250</v>
          </cell>
          <cell r="E593">
            <v>0</v>
          </cell>
          <cell r="F593">
            <v>0</v>
          </cell>
          <cell r="G593">
            <v>0</v>
          </cell>
          <cell r="H593">
            <v>644250</v>
          </cell>
        </row>
        <row r="594">
          <cell r="B594">
            <v>5304010100000</v>
          </cell>
          <cell r="C594" t="str">
            <v>COS - OERM Consumable Parts</v>
          </cell>
          <cell r="D594">
            <v>51662315</v>
          </cell>
          <cell r="E594">
            <v>496320</v>
          </cell>
          <cell r="F594">
            <v>233760</v>
          </cell>
          <cell r="G594">
            <v>262560</v>
          </cell>
          <cell r="H594">
            <v>51924875</v>
          </cell>
        </row>
        <row r="595">
          <cell r="B595">
            <v>5304010100000</v>
          </cell>
          <cell r="C595" t="str">
            <v>COS - OERM Consumable Parts</v>
          </cell>
          <cell r="D595">
            <v>0</v>
          </cell>
          <cell r="E595">
            <v>2109925</v>
          </cell>
          <cell r="F595">
            <v>0</v>
          </cell>
          <cell r="G595">
            <v>2109925</v>
          </cell>
          <cell r="H595">
            <v>2109925</v>
          </cell>
        </row>
        <row r="596">
          <cell r="B596">
            <v>5304010100000</v>
          </cell>
          <cell r="C596" t="str">
            <v>COS - OERM Consumable Parts</v>
          </cell>
          <cell r="D596">
            <v>1900000</v>
          </cell>
          <cell r="E596">
            <v>70400</v>
          </cell>
          <cell r="F596">
            <v>0</v>
          </cell>
          <cell r="G596">
            <v>70400</v>
          </cell>
          <cell r="H596">
            <v>1970400</v>
          </cell>
        </row>
        <row r="597">
          <cell r="B597">
            <v>5304010100000</v>
          </cell>
          <cell r="C597" t="str">
            <v>COS - OERM Consumable Parts</v>
          </cell>
          <cell r="D597">
            <v>661500</v>
          </cell>
          <cell r="E597">
            <v>86500</v>
          </cell>
          <cell r="F597">
            <v>0</v>
          </cell>
          <cell r="G597">
            <v>86500</v>
          </cell>
          <cell r="H597">
            <v>748000</v>
          </cell>
        </row>
        <row r="598">
          <cell r="B598">
            <v>5304010100000</v>
          </cell>
          <cell r="C598" t="str">
            <v>COS - OERM Consumable Parts</v>
          </cell>
          <cell r="D598">
            <v>287500</v>
          </cell>
          <cell r="E598">
            <v>132000</v>
          </cell>
          <cell r="F598">
            <v>0</v>
          </cell>
          <cell r="G598">
            <v>132000</v>
          </cell>
          <cell r="H598">
            <v>419500</v>
          </cell>
        </row>
        <row r="599">
          <cell r="B599">
            <v>5304010100000</v>
          </cell>
          <cell r="C599" t="str">
            <v>COS - OERM Consumable Parts</v>
          </cell>
          <cell r="D599">
            <v>126350</v>
          </cell>
          <cell r="E599">
            <v>19800</v>
          </cell>
          <cell r="F599">
            <v>0</v>
          </cell>
          <cell r="G599">
            <v>19800</v>
          </cell>
          <cell r="H599">
            <v>146150</v>
          </cell>
        </row>
        <row r="600">
          <cell r="B600">
            <v>5304010100000</v>
          </cell>
          <cell r="C600" t="str">
            <v>COS - OERM Consumable Parts</v>
          </cell>
          <cell r="D600">
            <v>131900</v>
          </cell>
          <cell r="E600">
            <v>0</v>
          </cell>
          <cell r="F600">
            <v>0</v>
          </cell>
          <cell r="G600">
            <v>0</v>
          </cell>
          <cell r="H600">
            <v>131900</v>
          </cell>
        </row>
        <row r="601">
          <cell r="B601">
            <v>5304010100000</v>
          </cell>
          <cell r="C601" t="str">
            <v>COS - OERM Consumable Parts</v>
          </cell>
          <cell r="D601">
            <v>207000</v>
          </cell>
          <cell r="E601">
            <v>0</v>
          </cell>
          <cell r="F601">
            <v>0</v>
          </cell>
          <cell r="G601">
            <v>0</v>
          </cell>
          <cell r="H601">
            <v>207000</v>
          </cell>
        </row>
        <row r="602">
          <cell r="A602">
            <v>107</v>
          </cell>
          <cell r="B602">
            <v>5304010100000</v>
          </cell>
          <cell r="C602" t="str">
            <v>COS - OERM Consumable Parts</v>
          </cell>
          <cell r="D602">
            <v>54976565</v>
          </cell>
          <cell r="E602">
            <v>2914945</v>
          </cell>
          <cell r="F602">
            <v>233760</v>
          </cell>
          <cell r="G602">
            <v>2681185</v>
          </cell>
          <cell r="H602">
            <v>57657750</v>
          </cell>
        </row>
        <row r="603">
          <cell r="B603">
            <v>5304010200000</v>
          </cell>
          <cell r="C603" t="str">
            <v>COS - OERM Building</v>
          </cell>
          <cell r="D603">
            <v>399300</v>
          </cell>
          <cell r="E603">
            <v>0</v>
          </cell>
          <cell r="F603">
            <v>0</v>
          </cell>
          <cell r="G603">
            <v>0</v>
          </cell>
          <cell r="H603">
            <v>399300</v>
          </cell>
        </row>
        <row r="604">
          <cell r="B604">
            <v>5304010200000</v>
          </cell>
          <cell r="C604" t="str">
            <v>COS - OERM Building</v>
          </cell>
          <cell r="D604">
            <v>113740</v>
          </cell>
          <cell r="E604">
            <v>0</v>
          </cell>
          <cell r="F604">
            <v>0</v>
          </cell>
          <cell r="G604">
            <v>0</v>
          </cell>
          <cell r="H604">
            <v>113740</v>
          </cell>
        </row>
        <row r="605">
          <cell r="B605">
            <v>5304010200000</v>
          </cell>
          <cell r="C605" t="str">
            <v>COS - OERM Building</v>
          </cell>
          <cell r="D605">
            <v>250000</v>
          </cell>
          <cell r="E605">
            <v>0</v>
          </cell>
          <cell r="F605">
            <v>0</v>
          </cell>
          <cell r="G605">
            <v>0</v>
          </cell>
          <cell r="H605">
            <v>250000</v>
          </cell>
        </row>
        <row r="606">
          <cell r="A606">
            <v>108</v>
          </cell>
          <cell r="B606">
            <v>5304010200000</v>
          </cell>
          <cell r="C606" t="str">
            <v>COS - OERM Building</v>
          </cell>
          <cell r="D606">
            <v>763040</v>
          </cell>
          <cell r="E606">
            <v>0</v>
          </cell>
          <cell r="F606">
            <v>0</v>
          </cell>
          <cell r="G606">
            <v>0</v>
          </cell>
          <cell r="H606">
            <v>763040</v>
          </cell>
        </row>
        <row r="607">
          <cell r="B607">
            <v>5304010300000</v>
          </cell>
          <cell r="C607" t="str">
            <v>COS - OERM Operation Exp.</v>
          </cell>
          <cell r="D607">
            <v>116176712.94</v>
          </cell>
          <cell r="E607">
            <v>22364400</v>
          </cell>
          <cell r="F607">
            <v>0</v>
          </cell>
          <cell r="G607">
            <v>22364400</v>
          </cell>
          <cell r="H607">
            <v>138541112.94</v>
          </cell>
        </row>
        <row r="608">
          <cell r="B608">
            <v>5304010300000</v>
          </cell>
          <cell r="C608" t="str">
            <v>COS - OERM Operation Exp.</v>
          </cell>
          <cell r="D608">
            <v>16983852.84</v>
          </cell>
          <cell r="E608">
            <v>0</v>
          </cell>
          <cell r="F608">
            <v>0</v>
          </cell>
          <cell r="G608">
            <v>0</v>
          </cell>
          <cell r="H608">
            <v>16983852.84</v>
          </cell>
        </row>
        <row r="609">
          <cell r="B609">
            <v>5304010300000</v>
          </cell>
          <cell r="C609" t="str">
            <v>COS - OERM Operation Exp.</v>
          </cell>
          <cell r="D609">
            <v>11977183</v>
          </cell>
          <cell r="E609">
            <v>30000</v>
          </cell>
          <cell r="F609">
            <v>0</v>
          </cell>
          <cell r="G609">
            <v>30000</v>
          </cell>
          <cell r="H609">
            <v>12007183</v>
          </cell>
        </row>
        <row r="610">
          <cell r="B610">
            <v>5304010300000</v>
          </cell>
          <cell r="C610" t="str">
            <v>COS - OERM Operation Exp.</v>
          </cell>
          <cell r="D610">
            <v>500000</v>
          </cell>
          <cell r="E610">
            <v>0</v>
          </cell>
          <cell r="F610">
            <v>0</v>
          </cell>
          <cell r="G610">
            <v>0</v>
          </cell>
          <cell r="H610">
            <v>500000</v>
          </cell>
        </row>
        <row r="611">
          <cell r="B611">
            <v>5304010300000</v>
          </cell>
          <cell r="C611" t="str">
            <v>COS - OERM Operation Exp.</v>
          </cell>
          <cell r="D611">
            <v>1564240</v>
          </cell>
          <cell r="E611">
            <v>5000000</v>
          </cell>
          <cell r="F611">
            <v>0</v>
          </cell>
          <cell r="G611">
            <v>5000000</v>
          </cell>
          <cell r="H611">
            <v>6564240</v>
          </cell>
        </row>
        <row r="612">
          <cell r="B612">
            <v>5304010300000</v>
          </cell>
          <cell r="C612" t="str">
            <v>COS - OERM Operation Exp.</v>
          </cell>
          <cell r="D612">
            <v>700000</v>
          </cell>
          <cell r="E612">
            <v>0</v>
          </cell>
          <cell r="F612">
            <v>0</v>
          </cell>
          <cell r="G612">
            <v>0</v>
          </cell>
          <cell r="H612">
            <v>700000</v>
          </cell>
        </row>
        <row r="613">
          <cell r="B613">
            <v>5304010300000</v>
          </cell>
          <cell r="C613" t="str">
            <v>COS - OERM Operation Exp.</v>
          </cell>
          <cell r="D613">
            <v>2663333</v>
          </cell>
          <cell r="E613">
            <v>0</v>
          </cell>
          <cell r="F613">
            <v>0</v>
          </cell>
          <cell r="G613">
            <v>0</v>
          </cell>
          <cell r="H613">
            <v>2663333</v>
          </cell>
        </row>
        <row r="614">
          <cell r="B614">
            <v>5304010300000</v>
          </cell>
          <cell r="C614" t="str">
            <v>COS - OERM Operation Exp.</v>
          </cell>
          <cell r="D614">
            <v>250000</v>
          </cell>
          <cell r="E614">
            <v>0</v>
          </cell>
          <cell r="F614">
            <v>0</v>
          </cell>
          <cell r="G614">
            <v>0</v>
          </cell>
          <cell r="H614">
            <v>250000</v>
          </cell>
        </row>
        <row r="615">
          <cell r="B615">
            <v>5304010300000</v>
          </cell>
          <cell r="C615" t="str">
            <v>COS - OERM Operation Exp.</v>
          </cell>
          <cell r="D615">
            <v>770000</v>
          </cell>
          <cell r="E615">
            <v>0</v>
          </cell>
          <cell r="F615">
            <v>0</v>
          </cell>
          <cell r="G615">
            <v>0</v>
          </cell>
          <cell r="H615">
            <v>770000</v>
          </cell>
        </row>
        <row r="616">
          <cell r="B616">
            <v>5304010300000</v>
          </cell>
          <cell r="C616" t="str">
            <v>COS - OERM Operation Exp.</v>
          </cell>
          <cell r="D616">
            <v>5780000</v>
          </cell>
          <cell r="E616">
            <v>0</v>
          </cell>
          <cell r="F616">
            <v>0</v>
          </cell>
          <cell r="G616">
            <v>0</v>
          </cell>
          <cell r="H616">
            <v>5780000</v>
          </cell>
        </row>
        <row r="617">
          <cell r="A617">
            <v>109</v>
          </cell>
          <cell r="B617">
            <v>5304010300000</v>
          </cell>
          <cell r="C617" t="str">
            <v>COS - OERM Operation Exp.</v>
          </cell>
          <cell r="D617">
            <v>157365321.78</v>
          </cell>
          <cell r="E617">
            <v>27394400</v>
          </cell>
          <cell r="F617">
            <v>0</v>
          </cell>
          <cell r="G617">
            <v>27394400</v>
          </cell>
          <cell r="H617">
            <v>184759721.78</v>
          </cell>
        </row>
        <row r="618">
          <cell r="B618">
            <v>5304010400000</v>
          </cell>
          <cell r="C618" t="str">
            <v>COS - OERM Maintenance Equipmen</v>
          </cell>
          <cell r="D618">
            <v>495000</v>
          </cell>
          <cell r="E618">
            <v>0</v>
          </cell>
          <cell r="F618">
            <v>0</v>
          </cell>
          <cell r="G618">
            <v>0</v>
          </cell>
          <cell r="H618">
            <v>495000</v>
          </cell>
        </row>
        <row r="619">
          <cell r="B619">
            <v>5304010400000</v>
          </cell>
          <cell r="C619" t="str">
            <v>COS - OERM Maintenance Equipmen</v>
          </cell>
          <cell r="D619">
            <v>1717500</v>
          </cell>
          <cell r="E619">
            <v>0</v>
          </cell>
          <cell r="F619">
            <v>0</v>
          </cell>
          <cell r="G619">
            <v>0</v>
          </cell>
          <cell r="H619">
            <v>1717500</v>
          </cell>
        </row>
        <row r="620">
          <cell r="B620">
            <v>5304010400000</v>
          </cell>
          <cell r="C620" t="str">
            <v>COS - OERM Maintenance Equipmen</v>
          </cell>
          <cell r="D620">
            <v>284350</v>
          </cell>
          <cell r="E620">
            <v>0</v>
          </cell>
          <cell r="F620">
            <v>0</v>
          </cell>
          <cell r="G620">
            <v>0</v>
          </cell>
          <cell r="H620">
            <v>284350</v>
          </cell>
        </row>
        <row r="621">
          <cell r="B621">
            <v>5304010400000</v>
          </cell>
          <cell r="C621" t="str">
            <v>COS - OERM Maintenance Equipmen</v>
          </cell>
          <cell r="D621">
            <v>1350000</v>
          </cell>
          <cell r="E621">
            <v>0</v>
          </cell>
          <cell r="F621">
            <v>0</v>
          </cell>
          <cell r="G621">
            <v>0</v>
          </cell>
          <cell r="H621">
            <v>1350000</v>
          </cell>
        </row>
        <row r="622">
          <cell r="B622">
            <v>5304010400000</v>
          </cell>
          <cell r="C622" t="str">
            <v>COS - OERM Maintenance Equipmen</v>
          </cell>
          <cell r="D622">
            <v>367000</v>
          </cell>
          <cell r="E622">
            <v>0</v>
          </cell>
          <cell r="F622">
            <v>0</v>
          </cell>
          <cell r="G622">
            <v>0</v>
          </cell>
          <cell r="H622">
            <v>367000</v>
          </cell>
        </row>
        <row r="623">
          <cell r="A623">
            <v>110</v>
          </cell>
          <cell r="B623">
            <v>5304010400000</v>
          </cell>
          <cell r="C623" t="str">
            <v>COS - OERM Maintenance Equipmen</v>
          </cell>
          <cell r="D623">
            <v>4213850</v>
          </cell>
          <cell r="E623">
            <v>0</v>
          </cell>
          <cell r="F623">
            <v>0</v>
          </cell>
          <cell r="G623">
            <v>0</v>
          </cell>
          <cell r="H623">
            <v>4213850</v>
          </cell>
        </row>
        <row r="624">
          <cell r="B624">
            <v>5304010500000</v>
          </cell>
          <cell r="C624" t="str">
            <v>COS - OERM Transportation Exp.</v>
          </cell>
          <cell r="D624">
            <v>3190500</v>
          </cell>
          <cell r="E624">
            <v>25800</v>
          </cell>
          <cell r="F624">
            <v>0</v>
          </cell>
          <cell r="G624">
            <v>25800</v>
          </cell>
          <cell r="H624">
            <v>3216300</v>
          </cell>
        </row>
        <row r="625">
          <cell r="B625">
            <v>5304010500000</v>
          </cell>
          <cell r="C625" t="str">
            <v>COS - OERM Transportation Exp.</v>
          </cell>
          <cell r="D625">
            <v>1421750</v>
          </cell>
          <cell r="E625">
            <v>0</v>
          </cell>
          <cell r="F625">
            <v>0</v>
          </cell>
          <cell r="G625">
            <v>0</v>
          </cell>
          <cell r="H625">
            <v>1421750</v>
          </cell>
        </row>
        <row r="626">
          <cell r="B626">
            <v>5304010500000</v>
          </cell>
          <cell r="C626" t="str">
            <v>COS - OERM Transportation Exp.</v>
          </cell>
          <cell r="D626">
            <v>768000</v>
          </cell>
          <cell r="E626">
            <v>165000</v>
          </cell>
          <cell r="F626">
            <v>0</v>
          </cell>
          <cell r="G626">
            <v>165000</v>
          </cell>
          <cell r="H626">
            <v>933000</v>
          </cell>
        </row>
        <row r="627">
          <cell r="B627">
            <v>5304010500000</v>
          </cell>
          <cell r="C627" t="str">
            <v>COS - OERM Transportation Exp.</v>
          </cell>
          <cell r="D627">
            <v>1696000</v>
          </cell>
          <cell r="E627">
            <v>24000</v>
          </cell>
          <cell r="F627">
            <v>0</v>
          </cell>
          <cell r="G627">
            <v>24000</v>
          </cell>
          <cell r="H627">
            <v>1720000</v>
          </cell>
        </row>
        <row r="628">
          <cell r="B628">
            <v>5304010500000</v>
          </cell>
          <cell r="C628" t="str">
            <v>COS - OERM Transportation Exp.</v>
          </cell>
          <cell r="D628">
            <v>1178500</v>
          </cell>
          <cell r="E628">
            <v>726000</v>
          </cell>
          <cell r="F628">
            <v>0</v>
          </cell>
          <cell r="G628">
            <v>726000</v>
          </cell>
          <cell r="H628">
            <v>1904500</v>
          </cell>
        </row>
        <row r="629">
          <cell r="B629">
            <v>5304010500000</v>
          </cell>
          <cell r="C629" t="str">
            <v>COS - OERM Transportation Exp.</v>
          </cell>
          <cell r="D629">
            <v>732850</v>
          </cell>
          <cell r="E629">
            <v>0</v>
          </cell>
          <cell r="F629">
            <v>0</v>
          </cell>
          <cell r="G629">
            <v>0</v>
          </cell>
          <cell r="H629">
            <v>732850</v>
          </cell>
        </row>
        <row r="630">
          <cell r="B630">
            <v>5304010500000</v>
          </cell>
          <cell r="C630" t="str">
            <v>COS - OERM Transportation Exp.</v>
          </cell>
          <cell r="D630">
            <v>1247270</v>
          </cell>
          <cell r="E630">
            <v>337675</v>
          </cell>
          <cell r="F630">
            <v>0</v>
          </cell>
          <cell r="G630">
            <v>337675</v>
          </cell>
          <cell r="H630">
            <v>1584945</v>
          </cell>
        </row>
        <row r="631">
          <cell r="B631">
            <v>5304010500000</v>
          </cell>
          <cell r="C631" t="str">
            <v>COS - OERM Transportation Exp.</v>
          </cell>
          <cell r="D631">
            <v>893500</v>
          </cell>
          <cell r="E631">
            <v>177300</v>
          </cell>
          <cell r="F631">
            <v>0</v>
          </cell>
          <cell r="G631">
            <v>177300</v>
          </cell>
          <cell r="H631">
            <v>1070800</v>
          </cell>
        </row>
        <row r="632">
          <cell r="B632">
            <v>5304010500000</v>
          </cell>
          <cell r="C632" t="str">
            <v>COS - OERM Transportation Exp.</v>
          </cell>
          <cell r="D632">
            <v>706200</v>
          </cell>
          <cell r="E632">
            <v>0</v>
          </cell>
          <cell r="F632">
            <v>0</v>
          </cell>
          <cell r="G632">
            <v>0</v>
          </cell>
          <cell r="H632">
            <v>706200</v>
          </cell>
        </row>
        <row r="633">
          <cell r="A633">
            <v>111</v>
          </cell>
          <cell r="B633">
            <v>5304010500000</v>
          </cell>
          <cell r="C633" t="str">
            <v>COS - OERM Transportation Exp.</v>
          </cell>
          <cell r="D633">
            <v>11834570</v>
          </cell>
          <cell r="E633">
            <v>1455775</v>
          </cell>
          <cell r="F633">
            <v>0</v>
          </cell>
          <cell r="G633">
            <v>1455775</v>
          </cell>
          <cell r="H633">
            <v>13290345</v>
          </cell>
        </row>
        <row r="634">
          <cell r="B634">
            <v>5304010600000</v>
          </cell>
          <cell r="C634" t="str">
            <v>COS - OERM Office Equipment</v>
          </cell>
          <cell r="D634">
            <v>3946220</v>
          </cell>
          <cell r="E634">
            <v>0</v>
          </cell>
          <cell r="F634">
            <v>0</v>
          </cell>
          <cell r="G634">
            <v>0</v>
          </cell>
          <cell r="H634">
            <v>3946220</v>
          </cell>
        </row>
        <row r="635">
          <cell r="B635">
            <v>5304010600000</v>
          </cell>
          <cell r="C635" t="str">
            <v>COS - OERM Office Equipment</v>
          </cell>
          <cell r="D635">
            <v>944200</v>
          </cell>
          <cell r="E635">
            <v>0</v>
          </cell>
          <cell r="F635">
            <v>0</v>
          </cell>
          <cell r="G635">
            <v>0</v>
          </cell>
          <cell r="H635">
            <v>944200</v>
          </cell>
        </row>
        <row r="636">
          <cell r="B636">
            <v>5304010600000</v>
          </cell>
          <cell r="C636" t="str">
            <v>COS - OERM Office Equipment</v>
          </cell>
          <cell r="D636">
            <v>1202500</v>
          </cell>
          <cell r="E636">
            <v>0</v>
          </cell>
          <cell r="F636">
            <v>0</v>
          </cell>
          <cell r="G636">
            <v>0</v>
          </cell>
          <cell r="H636">
            <v>1202500</v>
          </cell>
        </row>
        <row r="637">
          <cell r="B637">
            <v>5304010600000</v>
          </cell>
          <cell r="C637" t="str">
            <v>COS - OERM Office Equipment</v>
          </cell>
          <cell r="D637">
            <v>0</v>
          </cell>
          <cell r="E637">
            <v>635000</v>
          </cell>
          <cell r="F637">
            <v>0</v>
          </cell>
          <cell r="G637">
            <v>635000</v>
          </cell>
          <cell r="H637">
            <v>635000</v>
          </cell>
        </row>
        <row r="638">
          <cell r="B638">
            <v>5304010600000</v>
          </cell>
          <cell r="C638" t="str">
            <v>COS - OERM Office Equipment</v>
          </cell>
          <cell r="D638">
            <v>215000</v>
          </cell>
          <cell r="E638">
            <v>0</v>
          </cell>
          <cell r="F638">
            <v>0</v>
          </cell>
          <cell r="G638">
            <v>0</v>
          </cell>
          <cell r="H638">
            <v>215000</v>
          </cell>
        </row>
        <row r="639">
          <cell r="B639">
            <v>5304010600000</v>
          </cell>
          <cell r="C639" t="str">
            <v>COS - OERM Office Equipment</v>
          </cell>
          <cell r="D639">
            <v>200000</v>
          </cell>
          <cell r="E639">
            <v>0</v>
          </cell>
          <cell r="F639">
            <v>0</v>
          </cell>
          <cell r="G639">
            <v>0</v>
          </cell>
          <cell r="H639">
            <v>200000</v>
          </cell>
        </row>
        <row r="640">
          <cell r="B640">
            <v>5304010600000</v>
          </cell>
          <cell r="C640" t="str">
            <v>COS - OERM Office Equipment</v>
          </cell>
          <cell r="D640">
            <v>40000</v>
          </cell>
          <cell r="E640">
            <v>316900</v>
          </cell>
          <cell r="F640">
            <v>0</v>
          </cell>
          <cell r="G640">
            <v>316900</v>
          </cell>
          <cell r="H640">
            <v>356900</v>
          </cell>
        </row>
        <row r="641">
          <cell r="B641">
            <v>5304010600000</v>
          </cell>
          <cell r="C641" t="str">
            <v>COS - OERM Office Equipment</v>
          </cell>
          <cell r="D641">
            <v>155650</v>
          </cell>
          <cell r="E641">
            <v>0</v>
          </cell>
          <cell r="F641">
            <v>0</v>
          </cell>
          <cell r="G641">
            <v>0</v>
          </cell>
          <cell r="H641">
            <v>155650</v>
          </cell>
        </row>
        <row r="642">
          <cell r="B642">
            <v>5304010600000</v>
          </cell>
          <cell r="C642" t="str">
            <v>COS - OERM Office Equipment</v>
          </cell>
          <cell r="D642">
            <v>190000</v>
          </cell>
          <cell r="E642">
            <v>50000</v>
          </cell>
          <cell r="F642">
            <v>0</v>
          </cell>
          <cell r="G642">
            <v>50000</v>
          </cell>
          <cell r="H642">
            <v>240000</v>
          </cell>
        </row>
        <row r="643">
          <cell r="A643">
            <v>112</v>
          </cell>
          <cell r="B643">
            <v>5304010600000</v>
          </cell>
          <cell r="C643" t="str">
            <v>COS - OERM Office Equipment</v>
          </cell>
          <cell r="D643">
            <v>6893570</v>
          </cell>
          <cell r="E643">
            <v>1001900</v>
          </cell>
          <cell r="F643">
            <v>0</v>
          </cell>
          <cell r="G643">
            <v>1001900</v>
          </cell>
          <cell r="H643">
            <v>7895470</v>
          </cell>
        </row>
        <row r="644">
          <cell r="B644">
            <v>5304010700000</v>
          </cell>
          <cell r="C644" t="str">
            <v>COS - OERM Maintenance Tools</v>
          </cell>
          <cell r="D644">
            <v>708400</v>
          </cell>
          <cell r="E644">
            <v>0</v>
          </cell>
          <cell r="F644">
            <v>0</v>
          </cell>
          <cell r="G644">
            <v>0</v>
          </cell>
          <cell r="H644">
            <v>708400</v>
          </cell>
        </row>
        <row r="645">
          <cell r="A645">
            <v>113</v>
          </cell>
          <cell r="B645">
            <v>5304010700000</v>
          </cell>
          <cell r="C645" t="str">
            <v>COS - OERM Maintenance Tools</v>
          </cell>
          <cell r="D645">
            <v>708400</v>
          </cell>
          <cell r="E645">
            <v>0</v>
          </cell>
          <cell r="F645">
            <v>0</v>
          </cell>
          <cell r="G645">
            <v>0</v>
          </cell>
          <cell r="H645">
            <v>708400</v>
          </cell>
        </row>
        <row r="646">
          <cell r="B646">
            <v>5304010900000</v>
          </cell>
          <cell r="C646" t="str">
            <v>COS - OERM Software</v>
          </cell>
          <cell r="D646">
            <v>375000</v>
          </cell>
          <cell r="E646">
            <v>0</v>
          </cell>
          <cell r="F646">
            <v>0</v>
          </cell>
          <cell r="G646">
            <v>0</v>
          </cell>
          <cell r="H646">
            <v>375000</v>
          </cell>
        </row>
        <row r="647">
          <cell r="A647">
            <v>114</v>
          </cell>
          <cell r="B647">
            <v>5304010900000</v>
          </cell>
          <cell r="C647" t="str">
            <v>COS - OERM Software</v>
          </cell>
          <cell r="D647">
            <v>375000</v>
          </cell>
          <cell r="E647">
            <v>0</v>
          </cell>
          <cell r="F647">
            <v>0</v>
          </cell>
          <cell r="G647">
            <v>0</v>
          </cell>
          <cell r="H647">
            <v>375000</v>
          </cell>
        </row>
        <row r="648">
          <cell r="B648">
            <v>5304011000000</v>
          </cell>
          <cell r="C648" t="str">
            <v>COS - OERM Car Scheme</v>
          </cell>
          <cell r="D648">
            <v>3098710</v>
          </cell>
          <cell r="E648">
            <v>191000</v>
          </cell>
          <cell r="F648">
            <v>0</v>
          </cell>
          <cell r="G648">
            <v>191000</v>
          </cell>
          <cell r="H648">
            <v>3289710</v>
          </cell>
        </row>
        <row r="649">
          <cell r="B649">
            <v>5304011000000</v>
          </cell>
          <cell r="C649" t="str">
            <v>COS - OERM Car Scheme</v>
          </cell>
          <cell r="D649">
            <v>1628000</v>
          </cell>
          <cell r="E649">
            <v>0</v>
          </cell>
          <cell r="F649">
            <v>0</v>
          </cell>
          <cell r="G649">
            <v>0</v>
          </cell>
          <cell r="H649">
            <v>1628000</v>
          </cell>
        </row>
        <row r="650">
          <cell r="B650">
            <v>5304011000000</v>
          </cell>
          <cell r="C650" t="str">
            <v>COS - OERM Car Scheme</v>
          </cell>
          <cell r="D650">
            <v>2892000</v>
          </cell>
          <cell r="E650">
            <v>0</v>
          </cell>
          <cell r="F650">
            <v>0</v>
          </cell>
          <cell r="G650">
            <v>0</v>
          </cell>
          <cell r="H650">
            <v>2892000</v>
          </cell>
        </row>
        <row r="651">
          <cell r="A651">
            <v>115</v>
          </cell>
          <cell r="B651">
            <v>5304011000000</v>
          </cell>
          <cell r="C651" t="str">
            <v>COS - OERM Car Scheme</v>
          </cell>
          <cell r="D651">
            <v>7618710</v>
          </cell>
          <cell r="E651">
            <v>191000</v>
          </cell>
          <cell r="F651">
            <v>0</v>
          </cell>
          <cell r="G651">
            <v>191000</v>
          </cell>
          <cell r="H651">
            <v>7809710</v>
          </cell>
        </row>
        <row r="652">
          <cell r="B652">
            <v>5304020000000</v>
          </cell>
          <cell r="C652" t="str">
            <v>COS - OE Hire of Opr. Equipment</v>
          </cell>
          <cell r="D652">
            <v>880000</v>
          </cell>
          <cell r="E652">
            <v>0</v>
          </cell>
          <cell r="F652">
            <v>0</v>
          </cell>
          <cell r="G652">
            <v>0</v>
          </cell>
          <cell r="H652">
            <v>880000</v>
          </cell>
        </row>
        <row r="653">
          <cell r="B653">
            <v>5304020000000</v>
          </cell>
          <cell r="C653" t="str">
            <v>COS - OE Hire of Opr. Equipment</v>
          </cell>
          <cell r="D653">
            <v>8109091.2999999998</v>
          </cell>
          <cell r="E653">
            <v>2515420.9</v>
          </cell>
          <cell r="F653">
            <v>0</v>
          </cell>
          <cell r="G653">
            <v>2515420.9</v>
          </cell>
          <cell r="H653">
            <v>10624512.199999999</v>
          </cell>
        </row>
        <row r="654">
          <cell r="B654">
            <v>5304020000000</v>
          </cell>
          <cell r="C654" t="str">
            <v>COS - OE Hire of Opr. Equipment</v>
          </cell>
          <cell r="D654">
            <v>4405174.4800000004</v>
          </cell>
          <cell r="E654">
            <v>0</v>
          </cell>
          <cell r="F654">
            <v>0</v>
          </cell>
          <cell r="G654">
            <v>0</v>
          </cell>
          <cell r="H654">
            <v>4405174.4800000004</v>
          </cell>
        </row>
        <row r="655">
          <cell r="B655">
            <v>5304020000000</v>
          </cell>
          <cell r="C655" t="str">
            <v>COS - OE Hire of Opr. Equipment</v>
          </cell>
          <cell r="D655">
            <v>1144600</v>
          </cell>
          <cell r="E655">
            <v>0</v>
          </cell>
          <cell r="F655">
            <v>0</v>
          </cell>
          <cell r="G655">
            <v>0</v>
          </cell>
          <cell r="H655">
            <v>1144600</v>
          </cell>
        </row>
        <row r="656">
          <cell r="A656">
            <v>116</v>
          </cell>
          <cell r="B656">
            <v>5304020000000</v>
          </cell>
          <cell r="C656" t="str">
            <v>COS - OE Hire of Opr. Equipment</v>
          </cell>
          <cell r="D656">
            <v>14538865.780000001</v>
          </cell>
          <cell r="E656">
            <v>2515420.9</v>
          </cell>
          <cell r="F656">
            <v>0</v>
          </cell>
          <cell r="G656">
            <v>2515420.9</v>
          </cell>
          <cell r="H656">
            <v>17054286.68</v>
          </cell>
        </row>
        <row r="657">
          <cell r="B657">
            <v>5304030000000</v>
          </cell>
          <cell r="C657" t="str">
            <v>COS - OE Rent Expenses</v>
          </cell>
          <cell r="D657">
            <v>52821361</v>
          </cell>
          <cell r="E657">
            <v>27819888</v>
          </cell>
          <cell r="F657">
            <v>0</v>
          </cell>
          <cell r="G657">
            <v>27819888</v>
          </cell>
          <cell r="H657">
            <v>80641249</v>
          </cell>
        </row>
        <row r="658">
          <cell r="B658">
            <v>5304030000000</v>
          </cell>
          <cell r="C658" t="str">
            <v>COS - OE Rent Expenses</v>
          </cell>
          <cell r="D658">
            <v>255798104</v>
          </cell>
          <cell r="E658">
            <v>77355000</v>
          </cell>
          <cell r="F658">
            <v>36099000</v>
          </cell>
          <cell r="G658">
            <v>41256000</v>
          </cell>
          <cell r="H658">
            <v>297054104</v>
          </cell>
        </row>
        <row r="659">
          <cell r="B659">
            <v>5304030000000</v>
          </cell>
          <cell r="C659" t="str">
            <v>COS - OE Rent Expenses</v>
          </cell>
          <cell r="D659">
            <v>80384444.439999998</v>
          </cell>
          <cell r="E659">
            <v>19904444.440000001</v>
          </cell>
          <cell r="F659">
            <v>0</v>
          </cell>
          <cell r="G659">
            <v>19904444.440000001</v>
          </cell>
          <cell r="H659">
            <v>100288888.88</v>
          </cell>
        </row>
        <row r="660">
          <cell r="B660">
            <v>5304030000000</v>
          </cell>
          <cell r="C660" t="str">
            <v>COS - OE Rent Expenses</v>
          </cell>
          <cell r="D660">
            <v>3552000</v>
          </cell>
          <cell r="E660">
            <v>7814400</v>
          </cell>
          <cell r="F660">
            <v>3907200</v>
          </cell>
          <cell r="G660">
            <v>3907200</v>
          </cell>
          <cell r="H660">
            <v>7459200</v>
          </cell>
        </row>
        <row r="661">
          <cell r="B661">
            <v>5304030000000</v>
          </cell>
          <cell r="C661" t="str">
            <v>COS - OE Rent Expenses</v>
          </cell>
          <cell r="D661">
            <v>4904000</v>
          </cell>
          <cell r="E661">
            <v>0</v>
          </cell>
          <cell r="F661">
            <v>0</v>
          </cell>
          <cell r="G661">
            <v>0</v>
          </cell>
          <cell r="H661">
            <v>4904000</v>
          </cell>
        </row>
        <row r="662">
          <cell r="B662">
            <v>5304030000000</v>
          </cell>
          <cell r="C662" t="str">
            <v>COS - OE Rent Expenses</v>
          </cell>
          <cell r="D662">
            <v>17629066</v>
          </cell>
          <cell r="E662">
            <v>0</v>
          </cell>
          <cell r="F662">
            <v>0</v>
          </cell>
          <cell r="G662">
            <v>0</v>
          </cell>
          <cell r="H662">
            <v>17629066</v>
          </cell>
        </row>
        <row r="663">
          <cell r="B663">
            <v>5304030000000</v>
          </cell>
          <cell r="C663" t="str">
            <v>COS - OE Rent Expenses</v>
          </cell>
          <cell r="D663">
            <v>6352500</v>
          </cell>
          <cell r="E663">
            <v>0</v>
          </cell>
          <cell r="F663">
            <v>0</v>
          </cell>
          <cell r="G663">
            <v>0</v>
          </cell>
          <cell r="H663">
            <v>6352500</v>
          </cell>
        </row>
        <row r="664">
          <cell r="B664">
            <v>5304030000000</v>
          </cell>
          <cell r="C664" t="str">
            <v>COS - OE Rent Expenses</v>
          </cell>
          <cell r="D664">
            <v>14940000</v>
          </cell>
          <cell r="E664">
            <v>0</v>
          </cell>
          <cell r="F664">
            <v>0</v>
          </cell>
          <cell r="G664">
            <v>0</v>
          </cell>
          <cell r="H664">
            <v>14940000</v>
          </cell>
        </row>
        <row r="665">
          <cell r="A665">
            <v>117</v>
          </cell>
          <cell r="B665">
            <v>5304030000000</v>
          </cell>
          <cell r="C665" t="str">
            <v>COS - OE Rent Expenses</v>
          </cell>
          <cell r="D665">
            <v>436381475.44</v>
          </cell>
          <cell r="E665">
            <v>132893732.44</v>
          </cell>
          <cell r="F665">
            <v>40006200</v>
          </cell>
          <cell r="G665">
            <v>92887532.439999998</v>
          </cell>
          <cell r="H665">
            <v>529269007.88</v>
          </cell>
        </row>
        <row r="666">
          <cell r="B666">
            <v>5304040000000</v>
          </cell>
          <cell r="C666" t="str">
            <v>COS - OE Un-Capitalized Asset</v>
          </cell>
          <cell r="D666">
            <v>2080900</v>
          </cell>
          <cell r="E666">
            <v>0</v>
          </cell>
          <cell r="F666">
            <v>0</v>
          </cell>
          <cell r="G666">
            <v>0</v>
          </cell>
          <cell r="H666">
            <v>2080900</v>
          </cell>
        </row>
        <row r="667">
          <cell r="B667">
            <v>5304040000000</v>
          </cell>
          <cell r="C667" t="str">
            <v>COS - OE Un-Capitalized Asset</v>
          </cell>
          <cell r="D667">
            <v>1500000</v>
          </cell>
          <cell r="E667">
            <v>798600</v>
          </cell>
          <cell r="F667">
            <v>0</v>
          </cell>
          <cell r="G667">
            <v>798600</v>
          </cell>
          <cell r="H667">
            <v>2298600</v>
          </cell>
        </row>
        <row r="668">
          <cell r="B668">
            <v>5304040000000</v>
          </cell>
          <cell r="C668" t="str">
            <v>COS - OE Un-Capitalized Asset</v>
          </cell>
          <cell r="D668">
            <v>2096500</v>
          </cell>
          <cell r="E668">
            <v>825000</v>
          </cell>
          <cell r="F668">
            <v>0</v>
          </cell>
          <cell r="G668">
            <v>825000</v>
          </cell>
          <cell r="H668">
            <v>2921500</v>
          </cell>
        </row>
        <row r="669">
          <cell r="B669">
            <v>5304040000000</v>
          </cell>
          <cell r="C669" t="str">
            <v>COS - OE Un-Capitalized Asset</v>
          </cell>
          <cell r="D669">
            <v>200000</v>
          </cell>
          <cell r="E669">
            <v>0</v>
          </cell>
          <cell r="F669">
            <v>0</v>
          </cell>
          <cell r="G669">
            <v>0</v>
          </cell>
          <cell r="H669">
            <v>200000</v>
          </cell>
        </row>
        <row r="670">
          <cell r="B670">
            <v>5304040000000</v>
          </cell>
          <cell r="C670" t="str">
            <v>COS - OE Un-Capitalized Asset</v>
          </cell>
          <cell r="D670">
            <v>49820</v>
          </cell>
          <cell r="E670">
            <v>0</v>
          </cell>
          <cell r="F670">
            <v>0</v>
          </cell>
          <cell r="G670">
            <v>0</v>
          </cell>
          <cell r="H670">
            <v>49820</v>
          </cell>
        </row>
        <row r="671">
          <cell r="B671">
            <v>5304040000000</v>
          </cell>
          <cell r="C671" t="str">
            <v>COS - OE Un-Capitalized Asset</v>
          </cell>
          <cell r="D671">
            <v>600000</v>
          </cell>
          <cell r="E671">
            <v>0</v>
          </cell>
          <cell r="F671">
            <v>0</v>
          </cell>
          <cell r="G671">
            <v>0</v>
          </cell>
          <cell r="H671">
            <v>600000</v>
          </cell>
        </row>
        <row r="672">
          <cell r="A672">
            <v>118</v>
          </cell>
          <cell r="B672">
            <v>5304040000000</v>
          </cell>
          <cell r="C672" t="str">
            <v>COS - OE Un-Capitalized Asset</v>
          </cell>
          <cell r="D672">
            <v>6527220</v>
          </cell>
          <cell r="E672">
            <v>1623600</v>
          </cell>
          <cell r="F672">
            <v>0</v>
          </cell>
          <cell r="G672">
            <v>1623600</v>
          </cell>
          <cell r="H672">
            <v>8150820</v>
          </cell>
        </row>
        <row r="673">
          <cell r="B673">
            <v>5304050000000</v>
          </cell>
          <cell r="C673" t="str">
            <v>COS - OE Insurance Expenses</v>
          </cell>
          <cell r="D673">
            <v>4612518.1399999997</v>
          </cell>
          <cell r="E673">
            <v>217250</v>
          </cell>
          <cell r="F673">
            <v>0</v>
          </cell>
          <cell r="G673">
            <v>217250</v>
          </cell>
          <cell r="H673">
            <v>4829768.1399999997</v>
          </cell>
        </row>
        <row r="674">
          <cell r="B674">
            <v>5304050000000</v>
          </cell>
          <cell r="C674" t="str">
            <v>COS - OE Insurance Expenses</v>
          </cell>
          <cell r="D674">
            <v>527304.18999999994</v>
          </cell>
          <cell r="E674">
            <v>75329.17</v>
          </cell>
          <cell r="F674">
            <v>0</v>
          </cell>
          <cell r="G674">
            <v>75329.17</v>
          </cell>
          <cell r="H674">
            <v>602633.36</v>
          </cell>
        </row>
        <row r="675">
          <cell r="B675">
            <v>5304050000000</v>
          </cell>
          <cell r="C675" t="str">
            <v>COS - OE Insurance Expenses</v>
          </cell>
          <cell r="D675">
            <v>530190</v>
          </cell>
          <cell r="E675">
            <v>0</v>
          </cell>
          <cell r="F675">
            <v>0</v>
          </cell>
          <cell r="G675">
            <v>0</v>
          </cell>
          <cell r="H675">
            <v>530190</v>
          </cell>
        </row>
        <row r="676">
          <cell r="B676">
            <v>5304050000000</v>
          </cell>
          <cell r="C676" t="str">
            <v>COS - OE Insurance Expenses</v>
          </cell>
          <cell r="D676">
            <v>831250</v>
          </cell>
          <cell r="E676">
            <v>0</v>
          </cell>
          <cell r="F676">
            <v>0</v>
          </cell>
          <cell r="G676">
            <v>0</v>
          </cell>
          <cell r="H676">
            <v>831250</v>
          </cell>
        </row>
        <row r="677">
          <cell r="A677">
            <v>119</v>
          </cell>
          <cell r="B677">
            <v>5304050000000</v>
          </cell>
          <cell r="C677" t="str">
            <v>COS - OE Insurance Expenses</v>
          </cell>
          <cell r="D677">
            <v>6501262.3300000001</v>
          </cell>
          <cell r="E677">
            <v>292579.17</v>
          </cell>
          <cell r="F677">
            <v>0</v>
          </cell>
          <cell r="G677">
            <v>292579.17</v>
          </cell>
          <cell r="H677">
            <v>6793841.5</v>
          </cell>
        </row>
        <row r="678">
          <cell r="B678">
            <v>5304060200000</v>
          </cell>
          <cell r="C678" t="str">
            <v>COS - OED Depr. Exp. Building</v>
          </cell>
          <cell r="D678">
            <v>3</v>
          </cell>
          <cell r="E678">
            <v>0</v>
          </cell>
          <cell r="F678">
            <v>0</v>
          </cell>
          <cell r="G678">
            <v>0</v>
          </cell>
          <cell r="H678">
            <v>3</v>
          </cell>
        </row>
        <row r="679">
          <cell r="A679">
            <v>120</v>
          </cell>
          <cell r="B679">
            <v>5304060200000</v>
          </cell>
          <cell r="C679" t="str">
            <v>COS - OED Depr. Exp. Building</v>
          </cell>
          <cell r="D679">
            <v>3</v>
          </cell>
          <cell r="E679">
            <v>0</v>
          </cell>
          <cell r="F679">
            <v>0</v>
          </cell>
          <cell r="G679">
            <v>0</v>
          </cell>
          <cell r="H679">
            <v>3</v>
          </cell>
        </row>
        <row r="680">
          <cell r="B680">
            <v>5304060300000</v>
          </cell>
          <cell r="C680" t="str">
            <v>COS - OED Depr. Exp. Bulding Im</v>
          </cell>
          <cell r="D680">
            <v>11238884</v>
          </cell>
          <cell r="E680">
            <v>1605606</v>
          </cell>
          <cell r="F680">
            <v>0</v>
          </cell>
          <cell r="G680">
            <v>1605606</v>
          </cell>
          <cell r="H680">
            <v>12844490</v>
          </cell>
        </row>
        <row r="681">
          <cell r="B681">
            <v>5304060300000</v>
          </cell>
          <cell r="C681" t="str">
            <v>COS - OED Depr. Exp. Bulding Im</v>
          </cell>
          <cell r="D681">
            <v>8715712</v>
          </cell>
          <cell r="E681">
            <v>1245102</v>
          </cell>
          <cell r="F681">
            <v>0</v>
          </cell>
          <cell r="G681">
            <v>1245102</v>
          </cell>
          <cell r="H681">
            <v>9960814</v>
          </cell>
        </row>
        <row r="682">
          <cell r="B682">
            <v>5304060300000</v>
          </cell>
          <cell r="C682" t="str">
            <v>COS - OED Depr. Exp. Bulding Im</v>
          </cell>
          <cell r="D682">
            <v>920652</v>
          </cell>
          <cell r="E682">
            <v>131093</v>
          </cell>
          <cell r="F682">
            <v>0</v>
          </cell>
          <cell r="G682">
            <v>131093</v>
          </cell>
          <cell r="H682">
            <v>1051745</v>
          </cell>
        </row>
        <row r="683">
          <cell r="B683">
            <v>5304060300000</v>
          </cell>
          <cell r="C683" t="str">
            <v>COS - OED Depr. Exp. Bulding Im</v>
          </cell>
          <cell r="D683">
            <v>410667.8</v>
          </cell>
          <cell r="E683">
            <v>58667</v>
          </cell>
          <cell r="F683">
            <v>0</v>
          </cell>
          <cell r="G683">
            <v>58667</v>
          </cell>
          <cell r="H683">
            <v>469334.8</v>
          </cell>
        </row>
        <row r="684">
          <cell r="A684">
            <v>121</v>
          </cell>
          <cell r="B684">
            <v>5304060300000</v>
          </cell>
          <cell r="C684" t="str">
            <v>COS - OED Depr. Exp. Bulding Im</v>
          </cell>
          <cell r="D684">
            <v>21285915.800000001</v>
          </cell>
          <cell r="E684">
            <v>3040468</v>
          </cell>
          <cell r="F684">
            <v>0</v>
          </cell>
          <cell r="G684">
            <v>3040468</v>
          </cell>
          <cell r="H684">
            <v>24326383.800000001</v>
          </cell>
        </row>
        <row r="685">
          <cell r="B685">
            <v>5304060400000</v>
          </cell>
          <cell r="C685" t="str">
            <v>COS - OED Depr. Exp. Operation</v>
          </cell>
          <cell r="D685">
            <v>764230577</v>
          </cell>
          <cell r="E685">
            <v>109175795</v>
          </cell>
          <cell r="F685">
            <v>0</v>
          </cell>
          <cell r="G685">
            <v>109175795</v>
          </cell>
          <cell r="H685">
            <v>873406372</v>
          </cell>
        </row>
        <row r="686">
          <cell r="B686">
            <v>5304060400000</v>
          </cell>
          <cell r="C686" t="str">
            <v>COS - OED Depr. Exp. Operation</v>
          </cell>
          <cell r="D686">
            <v>237999622</v>
          </cell>
          <cell r="E686">
            <v>33999945</v>
          </cell>
          <cell r="F686">
            <v>0</v>
          </cell>
          <cell r="G686">
            <v>33999945</v>
          </cell>
          <cell r="H686">
            <v>271999567</v>
          </cell>
        </row>
        <row r="687">
          <cell r="B687">
            <v>5304060400000</v>
          </cell>
          <cell r="C687" t="str">
            <v>COS - OED Depr. Exp. Operation</v>
          </cell>
          <cell r="D687">
            <v>145646483</v>
          </cell>
          <cell r="E687">
            <v>20905816</v>
          </cell>
          <cell r="F687">
            <v>0</v>
          </cell>
          <cell r="G687">
            <v>20905816</v>
          </cell>
          <cell r="H687">
            <v>166552299</v>
          </cell>
        </row>
        <row r="688">
          <cell r="B688">
            <v>5304060400000</v>
          </cell>
          <cell r="C688" t="str">
            <v>COS - OED Depr. Exp. Operation</v>
          </cell>
          <cell r="D688">
            <v>160417.68</v>
          </cell>
          <cell r="E688">
            <v>22917</v>
          </cell>
          <cell r="F688">
            <v>0</v>
          </cell>
          <cell r="G688">
            <v>22917</v>
          </cell>
          <cell r="H688">
            <v>183334.68</v>
          </cell>
        </row>
        <row r="689">
          <cell r="B689">
            <v>5304060400000</v>
          </cell>
          <cell r="C689" t="str">
            <v>COS - OED Depr. Exp. Operation</v>
          </cell>
          <cell r="D689">
            <v>91147</v>
          </cell>
          <cell r="E689">
            <v>13021</v>
          </cell>
          <cell r="F689">
            <v>0</v>
          </cell>
          <cell r="G689">
            <v>13021</v>
          </cell>
          <cell r="H689">
            <v>104168</v>
          </cell>
        </row>
        <row r="690">
          <cell r="A690">
            <v>122</v>
          </cell>
          <cell r="B690">
            <v>5304060400000</v>
          </cell>
          <cell r="C690" t="str">
            <v>COS - OED Depr. Exp. Operation</v>
          </cell>
          <cell r="D690">
            <v>1148128246.6800001</v>
          </cell>
          <cell r="E690">
            <v>164117494</v>
          </cell>
          <cell r="F690">
            <v>0</v>
          </cell>
          <cell r="G690">
            <v>164117494</v>
          </cell>
          <cell r="H690">
            <v>1312245740.6800001</v>
          </cell>
        </row>
        <row r="691">
          <cell r="B691">
            <v>5304060500000</v>
          </cell>
          <cell r="C691" t="str">
            <v>COS - OED Depr. Exp. Maintenanc</v>
          </cell>
          <cell r="D691">
            <v>2293256</v>
          </cell>
          <cell r="E691">
            <v>236884.33</v>
          </cell>
          <cell r="F691">
            <v>0</v>
          </cell>
          <cell r="G691">
            <v>236884.33</v>
          </cell>
          <cell r="H691">
            <v>2530140.33</v>
          </cell>
        </row>
        <row r="692">
          <cell r="B692">
            <v>5304060500000</v>
          </cell>
          <cell r="C692" t="str">
            <v>COS - OED Depr. Exp. Maintenanc</v>
          </cell>
          <cell r="D692">
            <v>457070</v>
          </cell>
          <cell r="E692">
            <v>0</v>
          </cell>
          <cell r="F692">
            <v>0</v>
          </cell>
          <cell r="G692">
            <v>0</v>
          </cell>
          <cell r="H692">
            <v>457070</v>
          </cell>
        </row>
        <row r="693">
          <cell r="A693">
            <v>123</v>
          </cell>
          <cell r="B693">
            <v>5304060500000</v>
          </cell>
          <cell r="C693" t="str">
            <v>COS - OED Depr. Exp. Maintenanc</v>
          </cell>
          <cell r="D693">
            <v>2750326</v>
          </cell>
          <cell r="E693">
            <v>236884.33</v>
          </cell>
          <cell r="F693">
            <v>0</v>
          </cell>
          <cell r="G693">
            <v>236884.33</v>
          </cell>
          <cell r="H693">
            <v>2987210.33</v>
          </cell>
        </row>
        <row r="694">
          <cell r="B694">
            <v>5304060600000</v>
          </cell>
          <cell r="C694" t="str">
            <v>COS - OED Depr. Exp. Tools - Ma</v>
          </cell>
          <cell r="D694">
            <v>129665246.58</v>
          </cell>
          <cell r="E694">
            <v>14179037</v>
          </cell>
          <cell r="F694">
            <v>0</v>
          </cell>
          <cell r="G694">
            <v>14179037</v>
          </cell>
          <cell r="H694">
            <v>143844283.58000001</v>
          </cell>
        </row>
        <row r="695">
          <cell r="B695">
            <v>5304060600000</v>
          </cell>
          <cell r="C695" t="str">
            <v>COS - OED Depr. Exp. Tools - Ma</v>
          </cell>
          <cell r="D695">
            <v>3544064</v>
          </cell>
          <cell r="E695">
            <v>506295</v>
          </cell>
          <cell r="F695">
            <v>0</v>
          </cell>
          <cell r="G695">
            <v>506295</v>
          </cell>
          <cell r="H695">
            <v>4050359</v>
          </cell>
        </row>
        <row r="696">
          <cell r="B696">
            <v>5304060600000</v>
          </cell>
          <cell r="C696" t="str">
            <v>COS - OED Depr. Exp. Tools - Ma</v>
          </cell>
          <cell r="D696">
            <v>3566675</v>
          </cell>
          <cell r="E696">
            <v>966595</v>
          </cell>
          <cell r="F696">
            <v>0</v>
          </cell>
          <cell r="G696">
            <v>966595</v>
          </cell>
          <cell r="H696">
            <v>4533270</v>
          </cell>
        </row>
        <row r="697">
          <cell r="B697">
            <v>5304060600000</v>
          </cell>
          <cell r="C697" t="str">
            <v>COS - OED Depr. Exp. Tools - Ma</v>
          </cell>
          <cell r="D697">
            <v>6101529</v>
          </cell>
          <cell r="E697">
            <v>871647</v>
          </cell>
          <cell r="F697">
            <v>0</v>
          </cell>
          <cell r="G697">
            <v>871647</v>
          </cell>
          <cell r="H697">
            <v>6973176</v>
          </cell>
        </row>
        <row r="698">
          <cell r="B698">
            <v>5304060600000</v>
          </cell>
          <cell r="C698" t="str">
            <v>COS - OED Depr. Exp. Tools - Ma</v>
          </cell>
          <cell r="D698">
            <v>1885071.32</v>
          </cell>
          <cell r="E698">
            <v>269296</v>
          </cell>
          <cell r="F698">
            <v>0</v>
          </cell>
          <cell r="G698">
            <v>269296</v>
          </cell>
          <cell r="H698">
            <v>2154367.3199999998</v>
          </cell>
        </row>
        <row r="699">
          <cell r="B699">
            <v>5304060600000</v>
          </cell>
          <cell r="C699" t="str">
            <v>COS - OED Depr. Exp. Tools - Ma</v>
          </cell>
          <cell r="D699">
            <v>6101541.7000000002</v>
          </cell>
          <cell r="E699">
            <v>871649</v>
          </cell>
          <cell r="F699">
            <v>0</v>
          </cell>
          <cell r="G699">
            <v>871649</v>
          </cell>
          <cell r="H699">
            <v>6973190.7000000002</v>
          </cell>
        </row>
        <row r="700">
          <cell r="B700">
            <v>5304060600000</v>
          </cell>
          <cell r="C700" t="str">
            <v>COS - OED Depr. Exp. Tools - Ma</v>
          </cell>
          <cell r="D700">
            <v>11810567.199999999</v>
          </cell>
          <cell r="E700">
            <v>1687224</v>
          </cell>
          <cell r="F700">
            <v>0</v>
          </cell>
          <cell r="G700">
            <v>1687224</v>
          </cell>
          <cell r="H700">
            <v>13497791.199999999</v>
          </cell>
        </row>
        <row r="701">
          <cell r="A701">
            <v>124</v>
          </cell>
          <cell r="B701">
            <v>5304060600000</v>
          </cell>
          <cell r="C701" t="str">
            <v>COS - OED Depr. Exp. Tools - Ma</v>
          </cell>
          <cell r="D701">
            <v>162674694.79999995</v>
          </cell>
          <cell r="E701">
            <v>19351743</v>
          </cell>
          <cell r="F701">
            <v>0</v>
          </cell>
          <cell r="G701">
            <v>19351743</v>
          </cell>
          <cell r="H701">
            <v>182026437.79999998</v>
          </cell>
        </row>
        <row r="702">
          <cell r="B702">
            <v>5304060700000</v>
          </cell>
          <cell r="C702" t="str">
            <v>COS - OED Depr. Exp. Transporta</v>
          </cell>
          <cell r="D702">
            <v>83544594</v>
          </cell>
          <cell r="E702">
            <v>11934942</v>
          </cell>
          <cell r="F702">
            <v>0</v>
          </cell>
          <cell r="G702">
            <v>11934942</v>
          </cell>
          <cell r="H702">
            <v>95479536</v>
          </cell>
        </row>
        <row r="703">
          <cell r="B703">
            <v>5304060700000</v>
          </cell>
          <cell r="C703" t="str">
            <v>COS - OED Depr. Exp. Transporta</v>
          </cell>
          <cell r="D703">
            <v>12909241</v>
          </cell>
          <cell r="E703">
            <v>1844177</v>
          </cell>
          <cell r="F703">
            <v>0</v>
          </cell>
          <cell r="G703">
            <v>1844177</v>
          </cell>
          <cell r="H703">
            <v>14753418</v>
          </cell>
        </row>
        <row r="704">
          <cell r="B704">
            <v>5304060700000</v>
          </cell>
          <cell r="C704" t="str">
            <v>COS - OED Depr. Exp. Transporta</v>
          </cell>
          <cell r="D704">
            <v>11683903</v>
          </cell>
          <cell r="E704">
            <v>1669129</v>
          </cell>
          <cell r="F704">
            <v>0</v>
          </cell>
          <cell r="G704">
            <v>1669129</v>
          </cell>
          <cell r="H704">
            <v>13353032</v>
          </cell>
        </row>
        <row r="705">
          <cell r="A705">
            <v>125</v>
          </cell>
          <cell r="B705">
            <v>5304060700000</v>
          </cell>
          <cell r="C705" t="str">
            <v>COS - OED Depr. Exp. Transporta</v>
          </cell>
          <cell r="D705">
            <v>108137738</v>
          </cell>
          <cell r="E705">
            <v>15448248</v>
          </cell>
          <cell r="F705">
            <v>0</v>
          </cell>
          <cell r="G705">
            <v>15448248</v>
          </cell>
          <cell r="H705">
            <v>123585986</v>
          </cell>
        </row>
        <row r="706">
          <cell r="B706">
            <v>5304060800000</v>
          </cell>
          <cell r="C706" t="str">
            <v>COS - OED Depr. Exp. Office Eqp</v>
          </cell>
          <cell r="D706">
            <v>25850096.670000002</v>
          </cell>
          <cell r="E706">
            <v>3532750</v>
          </cell>
          <cell r="F706">
            <v>0</v>
          </cell>
          <cell r="G706">
            <v>3532750</v>
          </cell>
          <cell r="H706">
            <v>29382846.670000002</v>
          </cell>
        </row>
        <row r="707">
          <cell r="B707">
            <v>5304060800000</v>
          </cell>
          <cell r="C707" t="str">
            <v>COS - OED Depr. Exp. Office Eqp</v>
          </cell>
          <cell r="D707">
            <v>5712711.46</v>
          </cell>
          <cell r="E707">
            <v>496146</v>
          </cell>
          <cell r="F707">
            <v>0</v>
          </cell>
          <cell r="G707">
            <v>496146</v>
          </cell>
          <cell r="H707">
            <v>6208857.46</v>
          </cell>
        </row>
        <row r="708">
          <cell r="B708">
            <v>5304060800000</v>
          </cell>
          <cell r="C708" t="str">
            <v>COS - OED Depr. Exp. Office Eqp</v>
          </cell>
          <cell r="D708">
            <v>2958129</v>
          </cell>
          <cell r="E708">
            <v>367430</v>
          </cell>
          <cell r="F708">
            <v>0</v>
          </cell>
          <cell r="G708">
            <v>367430</v>
          </cell>
          <cell r="H708">
            <v>3325559</v>
          </cell>
        </row>
        <row r="709">
          <cell r="B709">
            <v>5304060800000</v>
          </cell>
          <cell r="C709" t="str">
            <v>COS - OED Depr. Exp. Office Eqp</v>
          </cell>
          <cell r="D709">
            <v>189582.32</v>
          </cell>
          <cell r="E709">
            <v>27083</v>
          </cell>
          <cell r="F709">
            <v>0</v>
          </cell>
          <cell r="G709">
            <v>27083</v>
          </cell>
          <cell r="H709">
            <v>216665.32</v>
          </cell>
        </row>
        <row r="710">
          <cell r="B710">
            <v>5304060800000</v>
          </cell>
          <cell r="C710" t="str">
            <v>COS - OED Depr. Exp. Office Eqp</v>
          </cell>
          <cell r="D710">
            <v>585010.6</v>
          </cell>
          <cell r="E710">
            <v>83573</v>
          </cell>
          <cell r="F710">
            <v>0</v>
          </cell>
          <cell r="G710">
            <v>83573</v>
          </cell>
          <cell r="H710">
            <v>668583.6</v>
          </cell>
        </row>
        <row r="711">
          <cell r="B711">
            <v>5304060800000</v>
          </cell>
          <cell r="C711" t="str">
            <v>COS - OED Depr. Exp. Office Eqp</v>
          </cell>
          <cell r="D711">
            <v>3135414.8</v>
          </cell>
          <cell r="E711">
            <v>447916</v>
          </cell>
          <cell r="F711">
            <v>0</v>
          </cell>
          <cell r="G711">
            <v>447916</v>
          </cell>
          <cell r="H711">
            <v>3583330.8</v>
          </cell>
        </row>
        <row r="712">
          <cell r="A712">
            <v>126</v>
          </cell>
          <cell r="B712">
            <v>5304060800000</v>
          </cell>
          <cell r="C712" t="str">
            <v>COS - OED Depr. Exp. Office Eqp</v>
          </cell>
          <cell r="D712">
            <v>38430944.850000001</v>
          </cell>
          <cell r="E712">
            <v>4954898</v>
          </cell>
          <cell r="F712">
            <v>0</v>
          </cell>
          <cell r="G712">
            <v>4954898</v>
          </cell>
          <cell r="H712">
            <v>43385842.850000001</v>
          </cell>
        </row>
        <row r="713">
          <cell r="B713">
            <v>5304060900000</v>
          </cell>
          <cell r="C713" t="str">
            <v>COS - OED Depr. Exp. Office Fur</v>
          </cell>
          <cell r="D713">
            <v>705831</v>
          </cell>
          <cell r="E713">
            <v>100833</v>
          </cell>
          <cell r="F713">
            <v>0</v>
          </cell>
          <cell r="G713">
            <v>100833</v>
          </cell>
          <cell r="H713">
            <v>806664</v>
          </cell>
        </row>
        <row r="714">
          <cell r="B714">
            <v>5304060900000</v>
          </cell>
          <cell r="C714" t="str">
            <v>COS - OED Depr. Exp. Office Fur</v>
          </cell>
          <cell r="D714">
            <v>1735418</v>
          </cell>
          <cell r="E714">
            <v>247917</v>
          </cell>
          <cell r="F714">
            <v>0</v>
          </cell>
          <cell r="G714">
            <v>247917</v>
          </cell>
          <cell r="H714">
            <v>1983335</v>
          </cell>
        </row>
        <row r="715">
          <cell r="B715">
            <v>5304060900000</v>
          </cell>
          <cell r="C715" t="str">
            <v>COS - OED Depr. Exp. Office Fur</v>
          </cell>
          <cell r="D715">
            <v>558966</v>
          </cell>
          <cell r="E715">
            <v>26545</v>
          </cell>
          <cell r="F715">
            <v>0</v>
          </cell>
          <cell r="G715">
            <v>26545</v>
          </cell>
          <cell r="H715">
            <v>585511</v>
          </cell>
        </row>
        <row r="716">
          <cell r="B716">
            <v>5304060900000</v>
          </cell>
          <cell r="C716" t="str">
            <v>COS - OED Depr. Exp. Office Fur</v>
          </cell>
          <cell r="D716">
            <v>608128</v>
          </cell>
          <cell r="E716">
            <v>86876</v>
          </cell>
          <cell r="F716">
            <v>0</v>
          </cell>
          <cell r="G716">
            <v>86876</v>
          </cell>
          <cell r="H716">
            <v>695004</v>
          </cell>
        </row>
        <row r="717">
          <cell r="B717">
            <v>5304060900000</v>
          </cell>
          <cell r="C717" t="str">
            <v>COS - OED Depr. Exp. Office Fur</v>
          </cell>
          <cell r="D717">
            <v>91668</v>
          </cell>
          <cell r="E717">
            <v>22917</v>
          </cell>
          <cell r="F717">
            <v>0</v>
          </cell>
          <cell r="G717">
            <v>22917</v>
          </cell>
          <cell r="H717">
            <v>114585</v>
          </cell>
        </row>
        <row r="718">
          <cell r="B718">
            <v>5304060900000</v>
          </cell>
          <cell r="C718" t="str">
            <v>COS - OED Depr. Exp. Office Fur</v>
          </cell>
          <cell r="D718">
            <v>1128098</v>
          </cell>
          <cell r="E718">
            <v>161156</v>
          </cell>
          <cell r="F718">
            <v>0</v>
          </cell>
          <cell r="G718">
            <v>161156</v>
          </cell>
          <cell r="H718">
            <v>1289254</v>
          </cell>
        </row>
        <row r="719">
          <cell r="A719">
            <v>127</v>
          </cell>
          <cell r="B719">
            <v>5304060900000</v>
          </cell>
          <cell r="C719" t="str">
            <v>COS - OED Depr. Exp. Office Fur</v>
          </cell>
          <cell r="D719">
            <v>4828109</v>
          </cell>
          <cell r="E719">
            <v>646244</v>
          </cell>
          <cell r="F719">
            <v>0</v>
          </cell>
          <cell r="G719">
            <v>646244</v>
          </cell>
          <cell r="H719">
            <v>5474353</v>
          </cell>
        </row>
        <row r="720">
          <cell r="B720">
            <v>5304061000000</v>
          </cell>
          <cell r="C720" t="str">
            <v>COS - OED Depr. Exp. Communicat</v>
          </cell>
          <cell r="D720">
            <v>2260052</v>
          </cell>
          <cell r="E720">
            <v>322865</v>
          </cell>
          <cell r="F720">
            <v>0</v>
          </cell>
          <cell r="G720">
            <v>322865</v>
          </cell>
          <cell r="H720">
            <v>2582917</v>
          </cell>
        </row>
        <row r="721">
          <cell r="B721">
            <v>5304061000000</v>
          </cell>
          <cell r="C721" t="str">
            <v>COS - OED Depr. Exp. Communicat</v>
          </cell>
          <cell r="D721">
            <v>511985</v>
          </cell>
          <cell r="E721">
            <v>73141</v>
          </cell>
          <cell r="F721">
            <v>0</v>
          </cell>
          <cell r="G721">
            <v>73141</v>
          </cell>
          <cell r="H721">
            <v>585126</v>
          </cell>
        </row>
        <row r="722">
          <cell r="A722">
            <v>128</v>
          </cell>
          <cell r="B722">
            <v>5304061000000</v>
          </cell>
          <cell r="C722" t="str">
            <v>COS - OED Depr. Exp. Communicat</v>
          </cell>
          <cell r="D722">
            <v>2772037</v>
          </cell>
          <cell r="E722">
            <v>396006</v>
          </cell>
          <cell r="F722">
            <v>0</v>
          </cell>
          <cell r="G722">
            <v>396006</v>
          </cell>
          <cell r="H722">
            <v>3168043</v>
          </cell>
        </row>
        <row r="723">
          <cell r="B723">
            <v>5305030000000</v>
          </cell>
          <cell r="C723" t="str">
            <v>COS - Omt Training</v>
          </cell>
          <cell r="D723">
            <v>26738000</v>
          </cell>
          <cell r="E723">
            <v>200000</v>
          </cell>
          <cell r="F723">
            <v>0</v>
          </cell>
          <cell r="G723">
            <v>200000</v>
          </cell>
          <cell r="H723">
            <v>26938000</v>
          </cell>
        </row>
        <row r="724">
          <cell r="B724">
            <v>5305030000000</v>
          </cell>
          <cell r="C724" t="str">
            <v>COS - Omt Training</v>
          </cell>
          <cell r="D724">
            <v>4106673.67</v>
          </cell>
          <cell r="E724">
            <v>272727.27</v>
          </cell>
          <cell r="F724">
            <v>0</v>
          </cell>
          <cell r="G724">
            <v>272727.27</v>
          </cell>
          <cell r="H724">
            <v>4379400.9400000004</v>
          </cell>
        </row>
        <row r="725">
          <cell r="B725">
            <v>5305030000000</v>
          </cell>
          <cell r="C725" t="str">
            <v>COS - Omt Training</v>
          </cell>
          <cell r="D725">
            <v>267700</v>
          </cell>
          <cell r="E725">
            <v>0</v>
          </cell>
          <cell r="F725">
            <v>0</v>
          </cell>
          <cell r="G725">
            <v>0</v>
          </cell>
          <cell r="H725">
            <v>267700</v>
          </cell>
        </row>
        <row r="726">
          <cell r="B726">
            <v>5305030000000</v>
          </cell>
          <cell r="C726" t="str">
            <v>COS - Omt Training</v>
          </cell>
          <cell r="D726">
            <v>0</v>
          </cell>
          <cell r="E726">
            <v>50000</v>
          </cell>
          <cell r="F726">
            <v>0</v>
          </cell>
          <cell r="G726">
            <v>50000</v>
          </cell>
          <cell r="H726">
            <v>50000</v>
          </cell>
        </row>
        <row r="727">
          <cell r="A727">
            <v>129</v>
          </cell>
          <cell r="B727">
            <v>5305030000000</v>
          </cell>
          <cell r="C727" t="str">
            <v>COS - Omt Training</v>
          </cell>
          <cell r="D727">
            <v>31112373.670000002</v>
          </cell>
          <cell r="E727">
            <v>522727.27</v>
          </cell>
          <cell r="F727">
            <v>0</v>
          </cell>
          <cell r="G727">
            <v>522727.27</v>
          </cell>
          <cell r="H727">
            <v>31635100.940000001</v>
          </cell>
        </row>
        <row r="728">
          <cell r="B728">
            <v>5305060000000</v>
          </cell>
          <cell r="C728" t="str">
            <v>COS - Omt Subscription</v>
          </cell>
          <cell r="D728">
            <v>172000</v>
          </cell>
          <cell r="E728">
            <v>0</v>
          </cell>
          <cell r="F728">
            <v>0</v>
          </cell>
          <cell r="G728">
            <v>0</v>
          </cell>
          <cell r="H728">
            <v>172000</v>
          </cell>
        </row>
        <row r="729">
          <cell r="B729">
            <v>5305060000000</v>
          </cell>
          <cell r="C729" t="str">
            <v>COS - Omt Subscription</v>
          </cell>
          <cell r="D729">
            <v>180000</v>
          </cell>
          <cell r="E729">
            <v>0</v>
          </cell>
          <cell r="F729">
            <v>0</v>
          </cell>
          <cell r="G729">
            <v>0</v>
          </cell>
          <cell r="H729">
            <v>180000</v>
          </cell>
        </row>
        <row r="730">
          <cell r="B730">
            <v>5305060000000</v>
          </cell>
          <cell r="C730" t="str">
            <v>COS - Omt Subscription</v>
          </cell>
          <cell r="D730">
            <v>200000</v>
          </cell>
          <cell r="E730">
            <v>0</v>
          </cell>
          <cell r="F730">
            <v>0</v>
          </cell>
          <cell r="G730">
            <v>0</v>
          </cell>
          <cell r="H730">
            <v>200000</v>
          </cell>
        </row>
        <row r="731">
          <cell r="A731">
            <v>130</v>
          </cell>
          <cell r="B731">
            <v>5305060000000</v>
          </cell>
          <cell r="C731" t="str">
            <v>COS - Omt Subscription</v>
          </cell>
          <cell r="D731">
            <v>552000</v>
          </cell>
          <cell r="E731">
            <v>0</v>
          </cell>
          <cell r="F731">
            <v>0</v>
          </cell>
          <cell r="G731">
            <v>0</v>
          </cell>
          <cell r="H731">
            <v>552000</v>
          </cell>
        </row>
        <row r="732">
          <cell r="B732">
            <v>5306010000000</v>
          </cell>
          <cell r="C732" t="str">
            <v>COS - OC Licences</v>
          </cell>
          <cell r="D732">
            <v>10561900</v>
          </cell>
          <cell r="E732">
            <v>0</v>
          </cell>
          <cell r="F732">
            <v>0</v>
          </cell>
          <cell r="G732">
            <v>0</v>
          </cell>
          <cell r="H732">
            <v>10561900</v>
          </cell>
        </row>
        <row r="733">
          <cell r="A733">
            <v>131</v>
          </cell>
          <cell r="B733">
            <v>5306010000000</v>
          </cell>
          <cell r="C733" t="str">
            <v>COS - OC Licences</v>
          </cell>
          <cell r="D733">
            <v>10561900</v>
          </cell>
          <cell r="E733">
            <v>0</v>
          </cell>
          <cell r="F733">
            <v>0</v>
          </cell>
          <cell r="G733">
            <v>0</v>
          </cell>
          <cell r="H733">
            <v>10561900</v>
          </cell>
        </row>
        <row r="734">
          <cell r="B734">
            <v>5306020000000</v>
          </cell>
          <cell r="C734" t="str">
            <v>COS - OC Pajak Bumi dan Banguna</v>
          </cell>
          <cell r="D734">
            <v>40500</v>
          </cell>
          <cell r="E734">
            <v>0</v>
          </cell>
          <cell r="F734">
            <v>0</v>
          </cell>
          <cell r="G734">
            <v>0</v>
          </cell>
          <cell r="H734">
            <v>40500</v>
          </cell>
        </row>
        <row r="735">
          <cell r="B735">
            <v>5306020000000</v>
          </cell>
          <cell r="C735" t="str">
            <v>COS - OC Pajak Bumi dan Banguna</v>
          </cell>
          <cell r="D735">
            <v>232380.04</v>
          </cell>
          <cell r="E735">
            <v>0</v>
          </cell>
          <cell r="F735">
            <v>0</v>
          </cell>
          <cell r="G735">
            <v>0</v>
          </cell>
          <cell r="H735">
            <v>232380.04</v>
          </cell>
        </row>
        <row r="736">
          <cell r="B736">
            <v>5306020000000</v>
          </cell>
          <cell r="C736" t="str">
            <v>COS - OC Pajak Bumi dan Banguna</v>
          </cell>
          <cell r="D736">
            <v>0</v>
          </cell>
          <cell r="E736">
            <v>7880</v>
          </cell>
          <cell r="F736">
            <v>0</v>
          </cell>
          <cell r="G736">
            <v>7880</v>
          </cell>
          <cell r="H736">
            <v>7880</v>
          </cell>
        </row>
        <row r="737">
          <cell r="A737">
            <v>132</v>
          </cell>
          <cell r="B737">
            <v>5306020000000</v>
          </cell>
          <cell r="C737" t="str">
            <v>COS - OC Pajak Bumi dan Banguna</v>
          </cell>
          <cell r="D737">
            <v>272880.04000000004</v>
          </cell>
          <cell r="E737">
            <v>7880</v>
          </cell>
          <cell r="F737">
            <v>0</v>
          </cell>
          <cell r="G737">
            <v>7880</v>
          </cell>
          <cell r="H737">
            <v>280760.04000000004</v>
          </cell>
        </row>
        <row r="738">
          <cell r="B738">
            <v>5306040000000</v>
          </cell>
          <cell r="C738" t="str">
            <v>COS - OC Vehicles &amp; Licences</v>
          </cell>
          <cell r="D738">
            <v>2848400</v>
          </cell>
          <cell r="E738">
            <v>0</v>
          </cell>
          <cell r="F738">
            <v>0</v>
          </cell>
          <cell r="G738">
            <v>0</v>
          </cell>
          <cell r="H738">
            <v>2848400</v>
          </cell>
        </row>
        <row r="739">
          <cell r="B739">
            <v>5306040000000</v>
          </cell>
          <cell r="C739" t="str">
            <v>COS - OC Vehicles &amp; Licences</v>
          </cell>
          <cell r="D739">
            <v>1705000</v>
          </cell>
          <cell r="E739">
            <v>0</v>
          </cell>
          <cell r="F739">
            <v>0</v>
          </cell>
          <cell r="G739">
            <v>0</v>
          </cell>
          <cell r="H739">
            <v>1705000</v>
          </cell>
        </row>
        <row r="740">
          <cell r="B740">
            <v>5306040000000</v>
          </cell>
          <cell r="C740" t="str">
            <v>COS - OC Vehicles &amp; Licences</v>
          </cell>
          <cell r="D740">
            <v>1746000</v>
          </cell>
          <cell r="E740">
            <v>0</v>
          </cell>
          <cell r="F740">
            <v>0</v>
          </cell>
          <cell r="G740">
            <v>0</v>
          </cell>
          <cell r="H740">
            <v>1746000</v>
          </cell>
        </row>
        <row r="741">
          <cell r="B741">
            <v>5306040000000</v>
          </cell>
          <cell r="C741" t="str">
            <v>COS - OC Vehicles &amp; Licences</v>
          </cell>
          <cell r="D741">
            <v>338000</v>
          </cell>
          <cell r="E741">
            <v>0</v>
          </cell>
          <cell r="F741">
            <v>0</v>
          </cell>
          <cell r="G741">
            <v>0</v>
          </cell>
          <cell r="H741">
            <v>338000</v>
          </cell>
        </row>
        <row r="742">
          <cell r="B742">
            <v>5306040000000</v>
          </cell>
          <cell r="C742" t="str">
            <v>COS - OC Vehicles &amp; Licences</v>
          </cell>
          <cell r="D742">
            <v>1324600</v>
          </cell>
          <cell r="E742">
            <v>0</v>
          </cell>
          <cell r="F742">
            <v>0</v>
          </cell>
          <cell r="G742">
            <v>0</v>
          </cell>
          <cell r="H742">
            <v>1324600</v>
          </cell>
        </row>
        <row r="743">
          <cell r="B743">
            <v>5306040000000</v>
          </cell>
          <cell r="C743" t="str">
            <v>COS - OC Vehicles &amp; Licences</v>
          </cell>
          <cell r="D743">
            <v>1400000</v>
          </cell>
          <cell r="E743">
            <v>0</v>
          </cell>
          <cell r="F743">
            <v>0</v>
          </cell>
          <cell r="G743">
            <v>0</v>
          </cell>
          <cell r="H743">
            <v>1400000</v>
          </cell>
        </row>
        <row r="744">
          <cell r="B744">
            <v>5306040000000</v>
          </cell>
          <cell r="C744" t="str">
            <v>COS - OC Vehicles &amp; Licences</v>
          </cell>
          <cell r="D744">
            <v>650000</v>
          </cell>
          <cell r="E744">
            <v>0</v>
          </cell>
          <cell r="F744">
            <v>0</v>
          </cell>
          <cell r="G744">
            <v>0</v>
          </cell>
          <cell r="H744">
            <v>650000</v>
          </cell>
        </row>
        <row r="745">
          <cell r="A745">
            <v>133</v>
          </cell>
          <cell r="B745">
            <v>5306040000000</v>
          </cell>
          <cell r="C745" t="str">
            <v>COS - OC Vehicles &amp; Licences</v>
          </cell>
          <cell r="D745">
            <v>10012000</v>
          </cell>
          <cell r="E745">
            <v>0</v>
          </cell>
          <cell r="F745">
            <v>0</v>
          </cell>
          <cell r="G745">
            <v>0</v>
          </cell>
          <cell r="H745">
            <v>10012000</v>
          </cell>
        </row>
        <row r="746">
          <cell r="B746">
            <v>5306050000000</v>
          </cell>
          <cell r="C746" t="str">
            <v>COS - OC Membership</v>
          </cell>
          <cell r="D746">
            <v>150000</v>
          </cell>
          <cell r="E746">
            <v>0</v>
          </cell>
          <cell r="F746">
            <v>0</v>
          </cell>
          <cell r="G746">
            <v>0</v>
          </cell>
          <cell r="H746">
            <v>150000</v>
          </cell>
        </row>
        <row r="747">
          <cell r="A747">
            <v>134</v>
          </cell>
          <cell r="B747">
            <v>5306050000000</v>
          </cell>
          <cell r="C747" t="str">
            <v>COS - OC Membership</v>
          </cell>
          <cell r="D747">
            <v>150000</v>
          </cell>
          <cell r="E747">
            <v>0</v>
          </cell>
          <cell r="F747">
            <v>0</v>
          </cell>
          <cell r="G747">
            <v>0</v>
          </cell>
          <cell r="H747">
            <v>150000</v>
          </cell>
        </row>
        <row r="748">
          <cell r="B748">
            <v>5306060000000</v>
          </cell>
          <cell r="C748" t="str">
            <v>COS - OC Donation and Contribut</v>
          </cell>
          <cell r="D748">
            <v>200000</v>
          </cell>
          <cell r="E748">
            <v>0</v>
          </cell>
          <cell r="F748">
            <v>0</v>
          </cell>
          <cell r="G748">
            <v>0</v>
          </cell>
          <cell r="H748">
            <v>200000</v>
          </cell>
        </row>
        <row r="749">
          <cell r="A749">
            <v>135</v>
          </cell>
          <cell r="B749">
            <v>5306060000000</v>
          </cell>
          <cell r="C749" t="str">
            <v>COS - OC Donation and Contribut</v>
          </cell>
          <cell r="D749">
            <v>200000</v>
          </cell>
          <cell r="E749">
            <v>0</v>
          </cell>
          <cell r="F749">
            <v>0</v>
          </cell>
          <cell r="G749">
            <v>0</v>
          </cell>
          <cell r="H749">
            <v>200000</v>
          </cell>
        </row>
        <row r="750">
          <cell r="B750">
            <v>5306070000000</v>
          </cell>
          <cell r="C750" t="str">
            <v>COS - OC Platform</v>
          </cell>
          <cell r="D750">
            <v>4093000</v>
          </cell>
          <cell r="E750">
            <v>0</v>
          </cell>
          <cell r="F750">
            <v>0</v>
          </cell>
          <cell r="G750">
            <v>0</v>
          </cell>
          <cell r="H750">
            <v>4093000</v>
          </cell>
        </row>
        <row r="751">
          <cell r="B751">
            <v>5306070000000</v>
          </cell>
          <cell r="C751" t="str">
            <v>COS - OC Platform</v>
          </cell>
          <cell r="D751">
            <v>4483500</v>
          </cell>
          <cell r="E751">
            <v>0</v>
          </cell>
          <cell r="F751">
            <v>0</v>
          </cell>
          <cell r="G751">
            <v>0</v>
          </cell>
          <cell r="H751">
            <v>4483500</v>
          </cell>
        </row>
        <row r="752">
          <cell r="B752">
            <v>5306070000000</v>
          </cell>
          <cell r="C752" t="str">
            <v>COS - OC Platform</v>
          </cell>
          <cell r="D752">
            <v>1268000</v>
          </cell>
          <cell r="E752">
            <v>0</v>
          </cell>
          <cell r="F752">
            <v>0</v>
          </cell>
          <cell r="G752">
            <v>0</v>
          </cell>
          <cell r="H752">
            <v>1268000</v>
          </cell>
        </row>
        <row r="753">
          <cell r="A753">
            <v>136</v>
          </cell>
          <cell r="B753">
            <v>5306070000000</v>
          </cell>
          <cell r="C753" t="str">
            <v>COS - OC Platform</v>
          </cell>
          <cell r="D753">
            <v>9844500</v>
          </cell>
          <cell r="E753">
            <v>0</v>
          </cell>
          <cell r="F753">
            <v>0</v>
          </cell>
          <cell r="G753">
            <v>0</v>
          </cell>
          <cell r="H753">
            <v>9844500</v>
          </cell>
        </row>
        <row r="754">
          <cell r="B754">
            <v>5307010000000</v>
          </cell>
          <cell r="C754" t="str">
            <v>COS - OG Transportation Local</v>
          </cell>
          <cell r="D754">
            <v>1434500</v>
          </cell>
          <cell r="E754">
            <v>100000</v>
          </cell>
          <cell r="F754">
            <v>0</v>
          </cell>
          <cell r="G754">
            <v>100000</v>
          </cell>
          <cell r="H754">
            <v>1534500</v>
          </cell>
        </row>
        <row r="755">
          <cell r="B755">
            <v>5307010000000</v>
          </cell>
          <cell r="C755" t="str">
            <v>COS - OG Transportation Local</v>
          </cell>
          <cell r="D755">
            <v>3000</v>
          </cell>
          <cell r="E755">
            <v>0</v>
          </cell>
          <cell r="F755">
            <v>0</v>
          </cell>
          <cell r="G755">
            <v>0</v>
          </cell>
          <cell r="H755">
            <v>3000</v>
          </cell>
        </row>
        <row r="756">
          <cell r="B756">
            <v>5307010000000</v>
          </cell>
          <cell r="C756" t="str">
            <v>COS - OG Transportation Local</v>
          </cell>
          <cell r="D756">
            <v>1627250</v>
          </cell>
          <cell r="E756">
            <v>470500</v>
          </cell>
          <cell r="F756">
            <v>0</v>
          </cell>
          <cell r="G756">
            <v>470500</v>
          </cell>
          <cell r="H756">
            <v>2097750</v>
          </cell>
        </row>
        <row r="757">
          <cell r="B757">
            <v>5307010000000</v>
          </cell>
          <cell r="C757" t="str">
            <v>COS - OG Transportation Local</v>
          </cell>
          <cell r="D757">
            <v>1009000</v>
          </cell>
          <cell r="E757">
            <v>155000</v>
          </cell>
          <cell r="F757">
            <v>0</v>
          </cell>
          <cell r="G757">
            <v>155000</v>
          </cell>
          <cell r="H757">
            <v>1164000</v>
          </cell>
        </row>
        <row r="758">
          <cell r="B758">
            <v>5307010000000</v>
          </cell>
          <cell r="C758" t="str">
            <v>COS - OG Transportation Local</v>
          </cell>
          <cell r="D758">
            <v>648000</v>
          </cell>
          <cell r="E758">
            <v>100000</v>
          </cell>
          <cell r="F758">
            <v>0</v>
          </cell>
          <cell r="G758">
            <v>100000</v>
          </cell>
          <cell r="H758">
            <v>748000</v>
          </cell>
        </row>
        <row r="759">
          <cell r="B759">
            <v>5307010000000</v>
          </cell>
          <cell r="C759" t="str">
            <v>COS - OG Transportation Local</v>
          </cell>
          <cell r="D759">
            <v>1379000</v>
          </cell>
          <cell r="E759">
            <v>236500</v>
          </cell>
          <cell r="F759">
            <v>0</v>
          </cell>
          <cell r="G759">
            <v>236500</v>
          </cell>
          <cell r="H759">
            <v>1615500</v>
          </cell>
        </row>
        <row r="760">
          <cell r="B760">
            <v>5307010000000</v>
          </cell>
          <cell r="C760" t="str">
            <v>COS - OG Transportation Local</v>
          </cell>
          <cell r="D760">
            <v>865000</v>
          </cell>
          <cell r="E760">
            <v>120000</v>
          </cell>
          <cell r="F760">
            <v>0</v>
          </cell>
          <cell r="G760">
            <v>120000</v>
          </cell>
          <cell r="H760">
            <v>985000</v>
          </cell>
        </row>
        <row r="761">
          <cell r="B761">
            <v>5307010000000</v>
          </cell>
          <cell r="C761" t="str">
            <v>COS - OG Transportation Local</v>
          </cell>
          <cell r="D761">
            <v>640000</v>
          </cell>
          <cell r="E761">
            <v>200000</v>
          </cell>
          <cell r="F761">
            <v>0</v>
          </cell>
          <cell r="G761">
            <v>200000</v>
          </cell>
          <cell r="H761">
            <v>840000</v>
          </cell>
        </row>
        <row r="762">
          <cell r="A762">
            <v>137</v>
          </cell>
          <cell r="B762">
            <v>5307010000000</v>
          </cell>
          <cell r="C762" t="str">
            <v>COS - OG Transportation Local</v>
          </cell>
          <cell r="D762">
            <v>7605750</v>
          </cell>
          <cell r="E762">
            <v>1382000</v>
          </cell>
          <cell r="F762">
            <v>0</v>
          </cell>
          <cell r="G762">
            <v>1382000</v>
          </cell>
          <cell r="H762">
            <v>8987750</v>
          </cell>
        </row>
        <row r="763">
          <cell r="B763">
            <v>5307020000000</v>
          </cell>
          <cell r="C763" t="str">
            <v>COS - OG Fotocopy, Photography,</v>
          </cell>
          <cell r="D763">
            <v>2191647</v>
          </cell>
          <cell r="E763">
            <v>0</v>
          </cell>
          <cell r="F763">
            <v>0</v>
          </cell>
          <cell r="G763">
            <v>0</v>
          </cell>
          <cell r="H763">
            <v>2191647</v>
          </cell>
        </row>
        <row r="764">
          <cell r="B764">
            <v>5307020000000</v>
          </cell>
          <cell r="C764" t="str">
            <v>COS - OG Fotocopy, Photography,</v>
          </cell>
          <cell r="D764">
            <v>3056351.1</v>
          </cell>
          <cell r="E764">
            <v>234960</v>
          </cell>
          <cell r="F764">
            <v>0</v>
          </cell>
          <cell r="G764">
            <v>234960</v>
          </cell>
          <cell r="H764">
            <v>3291311.1</v>
          </cell>
        </row>
        <row r="765">
          <cell r="B765">
            <v>5307020000000</v>
          </cell>
          <cell r="C765" t="str">
            <v>COS - OG Fotocopy, Photography,</v>
          </cell>
          <cell r="D765">
            <v>105750</v>
          </cell>
          <cell r="E765">
            <v>24375</v>
          </cell>
          <cell r="F765">
            <v>0</v>
          </cell>
          <cell r="G765">
            <v>24375</v>
          </cell>
          <cell r="H765">
            <v>130125</v>
          </cell>
        </row>
        <row r="766">
          <cell r="B766">
            <v>5307020000000</v>
          </cell>
          <cell r="C766" t="str">
            <v>COS - OG Fotocopy, Photography,</v>
          </cell>
          <cell r="D766">
            <v>34500</v>
          </cell>
          <cell r="E766">
            <v>0</v>
          </cell>
          <cell r="F766">
            <v>0</v>
          </cell>
          <cell r="G766">
            <v>0</v>
          </cell>
          <cell r="H766">
            <v>34500</v>
          </cell>
        </row>
        <row r="767">
          <cell r="B767">
            <v>5307020000000</v>
          </cell>
          <cell r="C767" t="str">
            <v>COS - OG Fotocopy, Photography,</v>
          </cell>
          <cell r="D767">
            <v>329550</v>
          </cell>
          <cell r="E767">
            <v>0</v>
          </cell>
          <cell r="F767">
            <v>0</v>
          </cell>
          <cell r="G767">
            <v>0</v>
          </cell>
          <cell r="H767">
            <v>329550</v>
          </cell>
        </row>
        <row r="768">
          <cell r="B768">
            <v>5307020000000</v>
          </cell>
          <cell r="C768" t="str">
            <v>COS - OG Fotocopy, Photography,</v>
          </cell>
          <cell r="D768">
            <v>65550</v>
          </cell>
          <cell r="E768">
            <v>6000</v>
          </cell>
          <cell r="F768">
            <v>0</v>
          </cell>
          <cell r="G768">
            <v>6000</v>
          </cell>
          <cell r="H768">
            <v>71550</v>
          </cell>
        </row>
        <row r="769">
          <cell r="B769">
            <v>5307020000000</v>
          </cell>
          <cell r="C769" t="str">
            <v>COS - OG Fotocopy, Photography,</v>
          </cell>
          <cell r="D769">
            <v>4000</v>
          </cell>
          <cell r="E769">
            <v>5000</v>
          </cell>
          <cell r="F769">
            <v>0</v>
          </cell>
          <cell r="G769">
            <v>5000</v>
          </cell>
          <cell r="H769">
            <v>9000</v>
          </cell>
        </row>
        <row r="770">
          <cell r="A770">
            <v>138</v>
          </cell>
          <cell r="B770">
            <v>5307020000000</v>
          </cell>
          <cell r="C770" t="str">
            <v>COS - OG Fotocopy, Photography,</v>
          </cell>
          <cell r="D770">
            <v>5787348.0999999996</v>
          </cell>
          <cell r="E770">
            <v>270335</v>
          </cell>
          <cell r="F770">
            <v>0</v>
          </cell>
          <cell r="G770">
            <v>270335</v>
          </cell>
          <cell r="H770">
            <v>6057683.0999999996</v>
          </cell>
        </row>
        <row r="771">
          <cell r="B771">
            <v>5307050000000</v>
          </cell>
          <cell r="C771" t="str">
            <v>COS - OG Cleaning Material &amp; Se</v>
          </cell>
          <cell r="D771">
            <v>1916007</v>
          </cell>
          <cell r="E771">
            <v>1182334.54</v>
          </cell>
          <cell r="F771">
            <v>0</v>
          </cell>
          <cell r="G771">
            <v>1182334.54</v>
          </cell>
          <cell r="H771">
            <v>3098341.54</v>
          </cell>
        </row>
        <row r="772">
          <cell r="B772">
            <v>5307050000000</v>
          </cell>
          <cell r="C772" t="str">
            <v>COS - OG Cleaning Material &amp; Se</v>
          </cell>
          <cell r="D772">
            <v>39763605.600000001</v>
          </cell>
          <cell r="E772">
            <v>2163638</v>
          </cell>
          <cell r="F772">
            <v>0</v>
          </cell>
          <cell r="G772">
            <v>2163638</v>
          </cell>
          <cell r="H772">
            <v>41927243.600000001</v>
          </cell>
        </row>
        <row r="773">
          <cell r="B773">
            <v>5307050000000</v>
          </cell>
          <cell r="C773" t="str">
            <v>COS - OG Cleaning Material &amp; Se</v>
          </cell>
          <cell r="D773">
            <v>2067475.75</v>
          </cell>
          <cell r="E773">
            <v>243852.84</v>
          </cell>
          <cell r="F773">
            <v>0</v>
          </cell>
          <cell r="G773">
            <v>243852.84</v>
          </cell>
          <cell r="H773">
            <v>2311328.59</v>
          </cell>
        </row>
        <row r="774">
          <cell r="B774">
            <v>5307050000000</v>
          </cell>
          <cell r="C774" t="str">
            <v>COS - OG Cleaning Material &amp; Se</v>
          </cell>
          <cell r="D774">
            <v>240000</v>
          </cell>
          <cell r="E774">
            <v>0</v>
          </cell>
          <cell r="F774">
            <v>0</v>
          </cell>
          <cell r="G774">
            <v>0</v>
          </cell>
          <cell r="H774">
            <v>240000</v>
          </cell>
        </row>
        <row r="775">
          <cell r="B775">
            <v>5307050000000</v>
          </cell>
          <cell r="C775" t="str">
            <v>COS - OG Cleaning Material &amp; Se</v>
          </cell>
          <cell r="D775">
            <v>900000</v>
          </cell>
          <cell r="E775">
            <v>0</v>
          </cell>
          <cell r="F775">
            <v>0</v>
          </cell>
          <cell r="G775">
            <v>0</v>
          </cell>
          <cell r="H775">
            <v>900000</v>
          </cell>
        </row>
        <row r="776">
          <cell r="B776">
            <v>5307050000000</v>
          </cell>
          <cell r="C776" t="str">
            <v>COS - OG Cleaning Material &amp; Se</v>
          </cell>
          <cell r="D776">
            <v>25000</v>
          </cell>
          <cell r="E776">
            <v>0</v>
          </cell>
          <cell r="F776">
            <v>0</v>
          </cell>
          <cell r="G776">
            <v>0</v>
          </cell>
          <cell r="H776">
            <v>25000</v>
          </cell>
        </row>
        <row r="777">
          <cell r="B777">
            <v>5307050000000</v>
          </cell>
          <cell r="C777" t="str">
            <v>COS - OG Cleaning Material &amp; Se</v>
          </cell>
          <cell r="D777">
            <v>392775</v>
          </cell>
          <cell r="E777">
            <v>0</v>
          </cell>
          <cell r="F777">
            <v>0</v>
          </cell>
          <cell r="G777">
            <v>0</v>
          </cell>
          <cell r="H777">
            <v>392775</v>
          </cell>
        </row>
        <row r="778">
          <cell r="B778">
            <v>5307050000000</v>
          </cell>
          <cell r="C778" t="str">
            <v>COS - OG Cleaning Material &amp; Se</v>
          </cell>
          <cell r="D778">
            <v>130500</v>
          </cell>
          <cell r="E778">
            <v>0</v>
          </cell>
          <cell r="F778">
            <v>0</v>
          </cell>
          <cell r="G778">
            <v>0</v>
          </cell>
          <cell r="H778">
            <v>130500</v>
          </cell>
        </row>
        <row r="779">
          <cell r="A779">
            <v>139</v>
          </cell>
          <cell r="B779">
            <v>5307050000000</v>
          </cell>
          <cell r="C779" t="str">
            <v>COS - OG Cleaning Material &amp; Se</v>
          </cell>
          <cell r="D779">
            <v>45435363.350000001</v>
          </cell>
          <cell r="E779">
            <v>3589825.38</v>
          </cell>
          <cell r="F779">
            <v>0</v>
          </cell>
          <cell r="G779">
            <v>3589825.38</v>
          </cell>
          <cell r="H779">
            <v>49025188.730000004</v>
          </cell>
        </row>
        <row r="780">
          <cell r="B780">
            <v>5307060000000</v>
          </cell>
          <cell r="C780" t="str">
            <v>COS - OG Printing Stat, Office</v>
          </cell>
          <cell r="D780">
            <v>12571795</v>
          </cell>
          <cell r="E780">
            <v>0</v>
          </cell>
          <cell r="F780">
            <v>0</v>
          </cell>
          <cell r="G780">
            <v>0</v>
          </cell>
          <cell r="H780">
            <v>12571795</v>
          </cell>
        </row>
        <row r="781">
          <cell r="B781">
            <v>5307060000000</v>
          </cell>
          <cell r="C781" t="str">
            <v>COS - OG Printing Stat, Office</v>
          </cell>
          <cell r="D781">
            <v>4874394.45</v>
          </cell>
          <cell r="E781">
            <v>800000</v>
          </cell>
          <cell r="F781">
            <v>0</v>
          </cell>
          <cell r="G781">
            <v>800000</v>
          </cell>
          <cell r="H781">
            <v>5674394.4500000002</v>
          </cell>
        </row>
        <row r="782">
          <cell r="B782">
            <v>5307060000000</v>
          </cell>
          <cell r="C782" t="str">
            <v>COS - OG Printing Stat, Office</v>
          </cell>
          <cell r="D782">
            <v>6174990.2999999998</v>
          </cell>
          <cell r="E782">
            <v>0</v>
          </cell>
          <cell r="F782">
            <v>0</v>
          </cell>
          <cell r="G782">
            <v>0</v>
          </cell>
          <cell r="H782">
            <v>6174990.2999999998</v>
          </cell>
        </row>
        <row r="783">
          <cell r="B783">
            <v>5307060000000</v>
          </cell>
          <cell r="C783" t="str">
            <v>COS - OG Printing Stat, Office</v>
          </cell>
          <cell r="D783">
            <v>921225</v>
          </cell>
          <cell r="E783">
            <v>9000</v>
          </cell>
          <cell r="F783">
            <v>0</v>
          </cell>
          <cell r="G783">
            <v>9000</v>
          </cell>
          <cell r="H783">
            <v>930225</v>
          </cell>
        </row>
        <row r="784">
          <cell r="B784">
            <v>5307060000000</v>
          </cell>
          <cell r="C784" t="str">
            <v>COS - OG Printing Stat, Office</v>
          </cell>
          <cell r="D784">
            <v>353000</v>
          </cell>
          <cell r="E784">
            <v>33900</v>
          </cell>
          <cell r="F784">
            <v>0</v>
          </cell>
          <cell r="G784">
            <v>33900</v>
          </cell>
          <cell r="H784">
            <v>386900</v>
          </cell>
        </row>
        <row r="785">
          <cell r="B785">
            <v>5307060000000</v>
          </cell>
          <cell r="C785" t="str">
            <v>COS - OG Printing Stat, Office</v>
          </cell>
          <cell r="D785">
            <v>315600</v>
          </cell>
          <cell r="E785">
            <v>0</v>
          </cell>
          <cell r="F785">
            <v>0</v>
          </cell>
          <cell r="G785">
            <v>0</v>
          </cell>
          <cell r="H785">
            <v>315600</v>
          </cell>
        </row>
        <row r="786">
          <cell r="B786">
            <v>5307060000000</v>
          </cell>
          <cell r="C786" t="str">
            <v>COS - OG Printing Stat, Office</v>
          </cell>
          <cell r="D786">
            <v>396810</v>
          </cell>
          <cell r="E786">
            <v>0</v>
          </cell>
          <cell r="F786">
            <v>0</v>
          </cell>
          <cell r="G786">
            <v>0</v>
          </cell>
          <cell r="H786">
            <v>396810</v>
          </cell>
        </row>
        <row r="787">
          <cell r="B787">
            <v>5307060000000</v>
          </cell>
          <cell r="C787" t="str">
            <v>COS - OG Printing Stat, Office</v>
          </cell>
          <cell r="D787">
            <v>498350</v>
          </cell>
          <cell r="E787">
            <v>54250</v>
          </cell>
          <cell r="F787">
            <v>0</v>
          </cell>
          <cell r="G787">
            <v>54250</v>
          </cell>
          <cell r="H787">
            <v>552600</v>
          </cell>
        </row>
        <row r="788">
          <cell r="B788">
            <v>5307060000000</v>
          </cell>
          <cell r="C788" t="str">
            <v>COS - OG Printing Stat, Office</v>
          </cell>
          <cell r="D788">
            <v>409400</v>
          </cell>
          <cell r="E788">
            <v>0</v>
          </cell>
          <cell r="F788">
            <v>0</v>
          </cell>
          <cell r="G788">
            <v>0</v>
          </cell>
          <cell r="H788">
            <v>409400</v>
          </cell>
        </row>
        <row r="789">
          <cell r="A789">
            <v>140</v>
          </cell>
          <cell r="B789">
            <v>5307060000000</v>
          </cell>
          <cell r="C789" t="str">
            <v>COS - OG Printing Stat, Office</v>
          </cell>
          <cell r="D789">
            <v>26515564.75</v>
          </cell>
          <cell r="E789">
            <v>897150</v>
          </cell>
          <cell r="F789">
            <v>0</v>
          </cell>
          <cell r="G789">
            <v>897150</v>
          </cell>
          <cell r="H789">
            <v>27412714.75</v>
          </cell>
        </row>
        <row r="790">
          <cell r="B790">
            <v>5307070000000</v>
          </cell>
          <cell r="C790" t="str">
            <v>COS - OG Consumption</v>
          </cell>
          <cell r="D790">
            <v>7816100</v>
          </cell>
          <cell r="E790">
            <v>567150</v>
          </cell>
          <cell r="F790">
            <v>0</v>
          </cell>
          <cell r="G790">
            <v>567150</v>
          </cell>
          <cell r="H790">
            <v>8383250</v>
          </cell>
        </row>
        <row r="791">
          <cell r="B791">
            <v>5307070000000</v>
          </cell>
          <cell r="C791" t="str">
            <v>COS - OG Consumption</v>
          </cell>
          <cell r="D791">
            <v>3061293.18</v>
          </cell>
          <cell r="E791">
            <v>2514276.88</v>
          </cell>
          <cell r="F791">
            <v>0</v>
          </cell>
          <cell r="G791">
            <v>2514276.88</v>
          </cell>
          <cell r="H791">
            <v>5575570.0599999996</v>
          </cell>
        </row>
        <row r="792">
          <cell r="B792">
            <v>5307070000000</v>
          </cell>
          <cell r="C792" t="str">
            <v>COS - OG Consumption</v>
          </cell>
          <cell r="D792">
            <v>2626337.5099999998</v>
          </cell>
          <cell r="E792">
            <v>1084396.25</v>
          </cell>
          <cell r="F792">
            <v>0</v>
          </cell>
          <cell r="G792">
            <v>1084396.25</v>
          </cell>
          <cell r="H792">
            <v>3710733.76</v>
          </cell>
        </row>
        <row r="793">
          <cell r="B793">
            <v>5307070000000</v>
          </cell>
          <cell r="C793" t="str">
            <v>COS - OG Consumption</v>
          </cell>
          <cell r="D793">
            <v>1900080</v>
          </cell>
          <cell r="E793">
            <v>295185</v>
          </cell>
          <cell r="F793">
            <v>0</v>
          </cell>
          <cell r="G793">
            <v>295185</v>
          </cell>
          <cell r="H793">
            <v>2195265</v>
          </cell>
        </row>
        <row r="794">
          <cell r="B794">
            <v>5307070000000</v>
          </cell>
          <cell r="C794" t="str">
            <v>COS - OG Consumption</v>
          </cell>
          <cell r="D794">
            <v>1085950</v>
          </cell>
          <cell r="E794">
            <v>0</v>
          </cell>
          <cell r="F794">
            <v>0</v>
          </cell>
          <cell r="G794">
            <v>0</v>
          </cell>
          <cell r="H794">
            <v>1085950</v>
          </cell>
        </row>
        <row r="795">
          <cell r="B795">
            <v>5307070000000</v>
          </cell>
          <cell r="C795" t="str">
            <v>COS - OG Consumption</v>
          </cell>
          <cell r="D795">
            <v>290125</v>
          </cell>
          <cell r="E795">
            <v>70100</v>
          </cell>
          <cell r="F795">
            <v>0</v>
          </cell>
          <cell r="G795">
            <v>70100</v>
          </cell>
          <cell r="H795">
            <v>360225</v>
          </cell>
        </row>
        <row r="796">
          <cell r="B796">
            <v>5307070000000</v>
          </cell>
          <cell r="C796" t="str">
            <v>COS - OG Consumption</v>
          </cell>
          <cell r="D796">
            <v>436215</v>
          </cell>
          <cell r="E796">
            <v>148000</v>
          </cell>
          <cell r="F796">
            <v>0</v>
          </cell>
          <cell r="G796">
            <v>148000</v>
          </cell>
          <cell r="H796">
            <v>584215</v>
          </cell>
        </row>
        <row r="797">
          <cell r="B797">
            <v>5307070000000</v>
          </cell>
          <cell r="C797" t="str">
            <v>COS - OG Consumption</v>
          </cell>
          <cell r="D797">
            <v>921830</v>
          </cell>
          <cell r="E797">
            <v>221535</v>
          </cell>
          <cell r="F797">
            <v>0</v>
          </cell>
          <cell r="G797">
            <v>221535</v>
          </cell>
          <cell r="H797">
            <v>1143365</v>
          </cell>
        </row>
        <row r="798">
          <cell r="B798">
            <v>5307070000000</v>
          </cell>
          <cell r="C798" t="str">
            <v>COS - OG Consumption</v>
          </cell>
          <cell r="D798">
            <v>48700</v>
          </cell>
          <cell r="E798">
            <v>5900</v>
          </cell>
          <cell r="F798">
            <v>0</v>
          </cell>
          <cell r="G798">
            <v>5900</v>
          </cell>
          <cell r="H798">
            <v>54600</v>
          </cell>
        </row>
        <row r="799">
          <cell r="A799">
            <v>141</v>
          </cell>
          <cell r="B799">
            <v>5307070000000</v>
          </cell>
          <cell r="C799" t="str">
            <v>COS - OG Consumption</v>
          </cell>
          <cell r="D799">
            <v>18186630.689999998</v>
          </cell>
          <cell r="E799">
            <v>4906543.13</v>
          </cell>
          <cell r="F799">
            <v>0</v>
          </cell>
          <cell r="G799">
            <v>4906543.13</v>
          </cell>
          <cell r="H799">
            <v>23093173.82</v>
          </cell>
        </row>
        <row r="800">
          <cell r="B800">
            <v>5307080000000</v>
          </cell>
          <cell r="C800" t="str">
            <v>COS - OG Stamp &amp; Postage</v>
          </cell>
          <cell r="D800">
            <v>450515</v>
          </cell>
          <cell r="E800">
            <v>0</v>
          </cell>
          <cell r="F800">
            <v>0</v>
          </cell>
          <cell r="G800">
            <v>0</v>
          </cell>
          <cell r="H800">
            <v>450515</v>
          </cell>
        </row>
        <row r="801">
          <cell r="B801">
            <v>5307080000000</v>
          </cell>
          <cell r="C801" t="str">
            <v>COS - OG Stamp &amp; Postage</v>
          </cell>
          <cell r="D801">
            <v>271537</v>
          </cell>
          <cell r="E801">
            <v>40400</v>
          </cell>
          <cell r="F801">
            <v>0</v>
          </cell>
          <cell r="G801">
            <v>40400</v>
          </cell>
          <cell r="H801">
            <v>311937</v>
          </cell>
        </row>
        <row r="802">
          <cell r="B802">
            <v>5307080000000</v>
          </cell>
          <cell r="C802" t="str">
            <v>COS - OG Stamp &amp; Postage</v>
          </cell>
          <cell r="D802">
            <v>784458.2</v>
          </cell>
          <cell r="E802">
            <v>0</v>
          </cell>
          <cell r="F802">
            <v>0</v>
          </cell>
          <cell r="G802">
            <v>0</v>
          </cell>
          <cell r="H802">
            <v>784458.2</v>
          </cell>
        </row>
        <row r="803">
          <cell r="B803">
            <v>5307080000000</v>
          </cell>
          <cell r="C803" t="str">
            <v>COS - OG Stamp &amp; Postage</v>
          </cell>
          <cell r="D803">
            <v>444895</v>
          </cell>
          <cell r="E803">
            <v>30000</v>
          </cell>
          <cell r="F803">
            <v>0</v>
          </cell>
          <cell r="G803">
            <v>30000</v>
          </cell>
          <cell r="H803">
            <v>474895</v>
          </cell>
        </row>
        <row r="804">
          <cell r="B804">
            <v>5307080000000</v>
          </cell>
          <cell r="C804" t="str">
            <v>COS - OG Stamp &amp; Postage</v>
          </cell>
          <cell r="D804">
            <v>233500</v>
          </cell>
          <cell r="E804">
            <v>13400</v>
          </cell>
          <cell r="F804">
            <v>0</v>
          </cell>
          <cell r="G804">
            <v>13400</v>
          </cell>
          <cell r="H804">
            <v>246900</v>
          </cell>
        </row>
        <row r="805">
          <cell r="B805">
            <v>5307080000000</v>
          </cell>
          <cell r="C805" t="str">
            <v>COS - OG Stamp &amp; Postage</v>
          </cell>
          <cell r="D805">
            <v>373296</v>
          </cell>
          <cell r="E805">
            <v>0</v>
          </cell>
          <cell r="F805">
            <v>0</v>
          </cell>
          <cell r="G805">
            <v>0</v>
          </cell>
          <cell r="H805">
            <v>373296</v>
          </cell>
        </row>
        <row r="806">
          <cell r="B806">
            <v>5307080000000</v>
          </cell>
          <cell r="C806" t="str">
            <v>COS - OG Stamp &amp; Postage</v>
          </cell>
          <cell r="D806">
            <v>354000</v>
          </cell>
          <cell r="E806">
            <v>30000</v>
          </cell>
          <cell r="F806">
            <v>0</v>
          </cell>
          <cell r="G806">
            <v>30000</v>
          </cell>
          <cell r="H806">
            <v>384000</v>
          </cell>
        </row>
        <row r="807">
          <cell r="B807">
            <v>5307080000000</v>
          </cell>
          <cell r="C807" t="str">
            <v>COS - OG Stamp &amp; Postage</v>
          </cell>
          <cell r="D807">
            <v>357100</v>
          </cell>
          <cell r="E807">
            <v>29000</v>
          </cell>
          <cell r="F807">
            <v>0</v>
          </cell>
          <cell r="G807">
            <v>29000</v>
          </cell>
          <cell r="H807">
            <v>386100</v>
          </cell>
        </row>
        <row r="808">
          <cell r="B808">
            <v>5307080000000</v>
          </cell>
          <cell r="C808" t="str">
            <v>COS - OG Stamp &amp; Postage</v>
          </cell>
          <cell r="D808">
            <v>96000</v>
          </cell>
          <cell r="E808">
            <v>14410</v>
          </cell>
          <cell r="F808">
            <v>0</v>
          </cell>
          <cell r="G808">
            <v>14410</v>
          </cell>
          <cell r="H808">
            <v>110410</v>
          </cell>
        </row>
        <row r="809">
          <cell r="A809">
            <v>142</v>
          </cell>
          <cell r="B809">
            <v>5307080000000</v>
          </cell>
          <cell r="C809" t="str">
            <v>COS - OG Stamp &amp; Postage</v>
          </cell>
          <cell r="D809">
            <v>3365301.2</v>
          </cell>
          <cell r="E809">
            <v>157210</v>
          </cell>
          <cell r="F809">
            <v>0</v>
          </cell>
          <cell r="G809">
            <v>157210</v>
          </cell>
          <cell r="H809">
            <v>3522511.2</v>
          </cell>
        </row>
        <row r="810">
          <cell r="B810">
            <v>5307090000000</v>
          </cell>
          <cell r="C810" t="str">
            <v>COS - OG Freight Out / Flight C</v>
          </cell>
          <cell r="D810">
            <v>8233619.6799999997</v>
          </cell>
          <cell r="E810">
            <v>0</v>
          </cell>
          <cell r="F810">
            <v>0</v>
          </cell>
          <cell r="G810">
            <v>0</v>
          </cell>
          <cell r="H810">
            <v>8233619.6799999997</v>
          </cell>
        </row>
        <row r="811">
          <cell r="B811">
            <v>5307090000000</v>
          </cell>
          <cell r="C811" t="str">
            <v>COS - OG Freight Out / Flight C</v>
          </cell>
          <cell r="D811">
            <v>0</v>
          </cell>
          <cell r="E811">
            <v>1322922</v>
          </cell>
          <cell r="F811">
            <v>0</v>
          </cell>
          <cell r="G811">
            <v>1322922</v>
          </cell>
          <cell r="H811">
            <v>1322922</v>
          </cell>
        </row>
        <row r="812">
          <cell r="B812">
            <v>5307090000000</v>
          </cell>
          <cell r="C812" t="str">
            <v>COS - OG Freight Out / Flight C</v>
          </cell>
          <cell r="D812">
            <v>31295373.68</v>
          </cell>
          <cell r="E812">
            <v>0</v>
          </cell>
          <cell r="F812">
            <v>0</v>
          </cell>
          <cell r="G812">
            <v>0</v>
          </cell>
          <cell r="H812">
            <v>31295373.68</v>
          </cell>
        </row>
        <row r="813">
          <cell r="B813">
            <v>5307090000000</v>
          </cell>
          <cell r="C813" t="str">
            <v>COS - OG Freight Out / Flight C</v>
          </cell>
          <cell r="D813">
            <v>257752</v>
          </cell>
          <cell r="E813">
            <v>83326</v>
          </cell>
          <cell r="F813">
            <v>0</v>
          </cell>
          <cell r="G813">
            <v>83326</v>
          </cell>
          <cell r="H813">
            <v>341078</v>
          </cell>
        </row>
        <row r="814">
          <cell r="B814">
            <v>5307090000000</v>
          </cell>
          <cell r="C814" t="str">
            <v>COS - OG Freight Out / Flight C</v>
          </cell>
          <cell r="D814">
            <v>1651771</v>
          </cell>
          <cell r="E814">
            <v>0</v>
          </cell>
          <cell r="F814">
            <v>0</v>
          </cell>
          <cell r="G814">
            <v>0</v>
          </cell>
          <cell r="H814">
            <v>1651771</v>
          </cell>
        </row>
        <row r="815">
          <cell r="A815">
            <v>143</v>
          </cell>
          <cell r="B815">
            <v>5307090000000</v>
          </cell>
          <cell r="C815" t="str">
            <v>COS - OG Freight Out / Flight C</v>
          </cell>
          <cell r="D815">
            <v>41438516.359999999</v>
          </cell>
          <cell r="E815">
            <v>1406248</v>
          </cell>
          <cell r="F815">
            <v>0</v>
          </cell>
          <cell r="G815">
            <v>1406248</v>
          </cell>
          <cell r="H815">
            <v>42844764.359999999</v>
          </cell>
        </row>
        <row r="816">
          <cell r="B816">
            <v>5307990000000</v>
          </cell>
          <cell r="C816" t="str">
            <v>COS - OG Other</v>
          </cell>
          <cell r="D816">
            <v>5804900</v>
          </cell>
          <cell r="E816">
            <v>0</v>
          </cell>
          <cell r="F816">
            <v>0</v>
          </cell>
          <cell r="G816">
            <v>0</v>
          </cell>
          <cell r="H816">
            <v>5804900</v>
          </cell>
        </row>
        <row r="817">
          <cell r="B817">
            <v>5307990000000</v>
          </cell>
          <cell r="C817" t="str">
            <v>COS - OG Other</v>
          </cell>
          <cell r="D817">
            <v>9000</v>
          </cell>
          <cell r="E817">
            <v>0</v>
          </cell>
          <cell r="F817">
            <v>0</v>
          </cell>
          <cell r="G817">
            <v>0</v>
          </cell>
          <cell r="H817">
            <v>9000</v>
          </cell>
        </row>
        <row r="818">
          <cell r="B818">
            <v>5307990000000</v>
          </cell>
          <cell r="C818" t="str">
            <v>COS - OG Other</v>
          </cell>
          <cell r="D818">
            <v>6000</v>
          </cell>
          <cell r="E818">
            <v>0</v>
          </cell>
          <cell r="F818">
            <v>0</v>
          </cell>
          <cell r="G818">
            <v>0</v>
          </cell>
          <cell r="H818">
            <v>6000</v>
          </cell>
        </row>
        <row r="819">
          <cell r="A819">
            <v>144</v>
          </cell>
          <cell r="B819">
            <v>5307990000000</v>
          </cell>
          <cell r="C819" t="str">
            <v>COS - OG Other</v>
          </cell>
          <cell r="D819">
            <v>5819900</v>
          </cell>
          <cell r="E819">
            <v>0</v>
          </cell>
          <cell r="F819">
            <v>0</v>
          </cell>
          <cell r="G819">
            <v>0</v>
          </cell>
          <cell r="H819">
            <v>5819900</v>
          </cell>
        </row>
        <row r="820">
          <cell r="B820">
            <v>6102000000000</v>
          </cell>
          <cell r="C820" t="str">
            <v>COM - Representation and Entert</v>
          </cell>
          <cell r="D820">
            <v>7659059</v>
          </cell>
          <cell r="E820">
            <v>2700971</v>
          </cell>
          <cell r="F820">
            <v>139150</v>
          </cell>
          <cell r="G820">
            <v>2561821</v>
          </cell>
          <cell r="H820">
            <v>10220880</v>
          </cell>
        </row>
        <row r="821">
          <cell r="B821">
            <v>6102000000000</v>
          </cell>
          <cell r="C821" t="str">
            <v>COM - Representation and Entert</v>
          </cell>
          <cell r="D821">
            <v>12773134.880000001</v>
          </cell>
          <cell r="E821">
            <v>1315425</v>
          </cell>
          <cell r="F821">
            <v>1846956.86</v>
          </cell>
          <cell r="G821">
            <v>-531531.8600000001</v>
          </cell>
          <cell r="H821">
            <v>12241603.02</v>
          </cell>
        </row>
        <row r="822">
          <cell r="B822">
            <v>6102000000000</v>
          </cell>
          <cell r="C822" t="str">
            <v>COM - Representation and Entert</v>
          </cell>
          <cell r="D822">
            <v>2908900</v>
          </cell>
          <cell r="E822">
            <v>0</v>
          </cell>
          <cell r="F822">
            <v>1076115</v>
          </cell>
          <cell r="G822">
            <v>-1076115</v>
          </cell>
          <cell r="H822">
            <v>1832785</v>
          </cell>
        </row>
        <row r="823">
          <cell r="B823">
            <v>6102000000000</v>
          </cell>
          <cell r="C823" t="str">
            <v>COM - Representation and Entert</v>
          </cell>
          <cell r="D823">
            <v>340400</v>
          </cell>
          <cell r="E823">
            <v>0</v>
          </cell>
          <cell r="F823">
            <v>0</v>
          </cell>
          <cell r="G823">
            <v>0</v>
          </cell>
          <cell r="H823">
            <v>340400</v>
          </cell>
        </row>
        <row r="824">
          <cell r="B824">
            <v>6102000000000</v>
          </cell>
          <cell r="C824" t="str">
            <v>COM - Representation and Entert</v>
          </cell>
          <cell r="D824">
            <v>1272730</v>
          </cell>
          <cell r="E824">
            <v>0</v>
          </cell>
          <cell r="F824">
            <v>80000</v>
          </cell>
          <cell r="G824">
            <v>-80000</v>
          </cell>
          <cell r="H824">
            <v>1192730</v>
          </cell>
        </row>
        <row r="825">
          <cell r="B825">
            <v>6102000000000</v>
          </cell>
          <cell r="C825" t="str">
            <v>COM - Representation and Entert</v>
          </cell>
          <cell r="D825">
            <v>323950</v>
          </cell>
          <cell r="E825">
            <v>0</v>
          </cell>
          <cell r="F825">
            <v>0</v>
          </cell>
          <cell r="G825">
            <v>0</v>
          </cell>
          <cell r="H825">
            <v>323950</v>
          </cell>
        </row>
        <row r="826">
          <cell r="B826">
            <v>6102000000000</v>
          </cell>
          <cell r="C826" t="str">
            <v>COM - Representation and Entert</v>
          </cell>
          <cell r="D826">
            <v>116000</v>
          </cell>
          <cell r="E826">
            <v>0</v>
          </cell>
          <cell r="F826">
            <v>116000</v>
          </cell>
          <cell r="G826">
            <v>-116000</v>
          </cell>
          <cell r="H826">
            <v>0</v>
          </cell>
        </row>
        <row r="827">
          <cell r="B827">
            <v>6102000000000</v>
          </cell>
          <cell r="C827" t="str">
            <v>COM - Representation and Entert</v>
          </cell>
          <cell r="D827">
            <v>1932188</v>
          </cell>
          <cell r="E827">
            <v>365000</v>
          </cell>
          <cell r="F827">
            <v>936188</v>
          </cell>
          <cell r="G827">
            <v>-571188</v>
          </cell>
          <cell r="H827">
            <v>1361000</v>
          </cell>
        </row>
        <row r="828">
          <cell r="B828">
            <v>6102000000000</v>
          </cell>
          <cell r="C828" t="str">
            <v>COM - Representation and Entert</v>
          </cell>
          <cell r="D828">
            <v>1634250</v>
          </cell>
          <cell r="E828">
            <v>0</v>
          </cell>
          <cell r="F828">
            <v>0</v>
          </cell>
          <cell r="G828">
            <v>0</v>
          </cell>
          <cell r="H828">
            <v>1634250</v>
          </cell>
        </row>
        <row r="829">
          <cell r="A829">
            <v>145</v>
          </cell>
          <cell r="B829">
            <v>6102000000000</v>
          </cell>
          <cell r="C829" t="str">
            <v>COM - Representation and Entert</v>
          </cell>
          <cell r="D829">
            <v>28960611.880000003</v>
          </cell>
          <cell r="E829">
            <v>4381396</v>
          </cell>
          <cell r="F829">
            <v>4194409.8600000003</v>
          </cell>
          <cell r="G829">
            <v>186986.13999999966</v>
          </cell>
          <cell r="H829">
            <v>29147598.02</v>
          </cell>
        </row>
        <row r="830">
          <cell r="B830">
            <v>6103000000000</v>
          </cell>
          <cell r="C830" t="str">
            <v>COM - Advertising and Promotion</v>
          </cell>
          <cell r="D830">
            <v>400000</v>
          </cell>
          <cell r="E830">
            <v>0</v>
          </cell>
          <cell r="F830">
            <v>0</v>
          </cell>
          <cell r="G830">
            <v>0</v>
          </cell>
          <cell r="H830">
            <v>400000</v>
          </cell>
        </row>
        <row r="831">
          <cell r="A831">
            <v>146</v>
          </cell>
          <cell r="B831">
            <v>6103000000000</v>
          </cell>
          <cell r="C831" t="str">
            <v>COM - Advertising and Promotion</v>
          </cell>
          <cell r="D831">
            <v>400000</v>
          </cell>
          <cell r="E831">
            <v>0</v>
          </cell>
          <cell r="F831">
            <v>0</v>
          </cell>
          <cell r="G831">
            <v>0</v>
          </cell>
          <cell r="H831">
            <v>400000</v>
          </cell>
        </row>
        <row r="832">
          <cell r="B832">
            <v>6201010000000</v>
          </cell>
          <cell r="C832" t="str">
            <v>GAM - Printing Stat, Office Sup</v>
          </cell>
          <cell r="D832">
            <v>2091955</v>
          </cell>
          <cell r="E832">
            <v>625000</v>
          </cell>
          <cell r="F832">
            <v>0</v>
          </cell>
          <cell r="G832">
            <v>625000</v>
          </cell>
          <cell r="H832">
            <v>2716955</v>
          </cell>
        </row>
        <row r="833">
          <cell r="B833">
            <v>6201010000000</v>
          </cell>
          <cell r="C833" t="str">
            <v>GAM - Printing Stat, Office Sup</v>
          </cell>
          <cell r="D833">
            <v>860949.33</v>
          </cell>
          <cell r="E833">
            <v>0</v>
          </cell>
          <cell r="F833">
            <v>0</v>
          </cell>
          <cell r="G833">
            <v>0</v>
          </cell>
          <cell r="H833">
            <v>860949.33</v>
          </cell>
        </row>
        <row r="834">
          <cell r="B834">
            <v>6201010000000</v>
          </cell>
          <cell r="C834" t="str">
            <v>GAM - Printing Stat, Office Sup</v>
          </cell>
          <cell r="D834">
            <v>0</v>
          </cell>
          <cell r="E834">
            <v>296400</v>
          </cell>
          <cell r="F834">
            <v>0</v>
          </cell>
          <cell r="G834">
            <v>296400</v>
          </cell>
          <cell r="H834">
            <v>296400</v>
          </cell>
        </row>
        <row r="835">
          <cell r="A835">
            <v>147</v>
          </cell>
          <cell r="B835">
            <v>6201010000000</v>
          </cell>
          <cell r="C835" t="str">
            <v>GAM - Printing Stat, Office Sup</v>
          </cell>
          <cell r="D835">
            <v>2952904.33</v>
          </cell>
          <cell r="E835">
            <v>921400</v>
          </cell>
          <cell r="F835">
            <v>0</v>
          </cell>
          <cell r="G835">
            <v>921400</v>
          </cell>
          <cell r="H835">
            <v>3874304.33</v>
          </cell>
        </row>
        <row r="836">
          <cell r="B836">
            <v>6201020000000</v>
          </cell>
          <cell r="C836" t="str">
            <v>GAM - Stamp &amp; Postage</v>
          </cell>
          <cell r="D836">
            <v>424000</v>
          </cell>
          <cell r="E836">
            <v>0</v>
          </cell>
          <cell r="F836">
            <v>0</v>
          </cell>
          <cell r="G836">
            <v>0</v>
          </cell>
          <cell r="H836">
            <v>424000</v>
          </cell>
        </row>
        <row r="837">
          <cell r="B837">
            <v>6201020000000</v>
          </cell>
          <cell r="C837" t="str">
            <v>GAM - Stamp &amp; Postage</v>
          </cell>
          <cell r="D837">
            <v>576650.96</v>
          </cell>
          <cell r="E837">
            <v>0</v>
          </cell>
          <cell r="F837">
            <v>0</v>
          </cell>
          <cell r="G837">
            <v>0</v>
          </cell>
          <cell r="H837">
            <v>576650.96</v>
          </cell>
        </row>
        <row r="838">
          <cell r="B838">
            <v>6201020000000</v>
          </cell>
          <cell r="C838" t="str">
            <v>GAM - Stamp &amp; Postage</v>
          </cell>
          <cell r="D838">
            <v>3900</v>
          </cell>
          <cell r="E838">
            <v>0</v>
          </cell>
          <cell r="F838">
            <v>0</v>
          </cell>
          <cell r="G838">
            <v>0</v>
          </cell>
          <cell r="H838">
            <v>3900</v>
          </cell>
        </row>
        <row r="839">
          <cell r="A839">
            <v>148</v>
          </cell>
          <cell r="B839">
            <v>6201020000000</v>
          </cell>
          <cell r="C839" t="str">
            <v>GAM - Stamp &amp; Postage</v>
          </cell>
          <cell r="D839">
            <v>1004550.96</v>
          </cell>
          <cell r="E839">
            <v>0</v>
          </cell>
          <cell r="F839">
            <v>0</v>
          </cell>
          <cell r="G839">
            <v>0</v>
          </cell>
          <cell r="H839">
            <v>1004550.96</v>
          </cell>
        </row>
        <row r="840">
          <cell r="B840">
            <v>6201030000000</v>
          </cell>
          <cell r="C840" t="str">
            <v>GAM - Consumption</v>
          </cell>
          <cell r="D840">
            <v>823000</v>
          </cell>
          <cell r="E840">
            <v>0</v>
          </cell>
          <cell r="F840">
            <v>0</v>
          </cell>
          <cell r="G840">
            <v>0</v>
          </cell>
          <cell r="H840">
            <v>823000</v>
          </cell>
        </row>
        <row r="841">
          <cell r="B841">
            <v>6201030000000</v>
          </cell>
          <cell r="C841" t="str">
            <v>GAM - Consumption</v>
          </cell>
          <cell r="D841">
            <v>1022479.14</v>
          </cell>
          <cell r="E841">
            <v>0</v>
          </cell>
          <cell r="F841">
            <v>0</v>
          </cell>
          <cell r="G841">
            <v>0</v>
          </cell>
          <cell r="H841">
            <v>1022479.14</v>
          </cell>
        </row>
        <row r="842">
          <cell r="A842">
            <v>149</v>
          </cell>
          <cell r="B842">
            <v>6201030000000</v>
          </cell>
          <cell r="C842" t="str">
            <v>GAM - Consumption</v>
          </cell>
          <cell r="D842">
            <v>1845479.1400000001</v>
          </cell>
          <cell r="E842">
            <v>0</v>
          </cell>
          <cell r="F842">
            <v>0</v>
          </cell>
          <cell r="G842">
            <v>0</v>
          </cell>
          <cell r="H842">
            <v>1845479.1400000001</v>
          </cell>
        </row>
        <row r="843">
          <cell r="B843">
            <v>6201040000000</v>
          </cell>
          <cell r="C843" t="str">
            <v>GAM - Cleaning Material &amp; Servi</v>
          </cell>
          <cell r="D843">
            <v>1710000</v>
          </cell>
          <cell r="E843">
            <v>0</v>
          </cell>
          <cell r="F843">
            <v>0</v>
          </cell>
          <cell r="G843">
            <v>0</v>
          </cell>
          <cell r="H843">
            <v>1710000</v>
          </cell>
        </row>
        <row r="844">
          <cell r="B844">
            <v>6201040000000</v>
          </cell>
          <cell r="C844" t="str">
            <v>GAM - Cleaning Material &amp; Servi</v>
          </cell>
          <cell r="D844">
            <v>1323563.04</v>
          </cell>
          <cell r="E844">
            <v>0</v>
          </cell>
          <cell r="F844">
            <v>0</v>
          </cell>
          <cell r="G844">
            <v>0</v>
          </cell>
          <cell r="H844">
            <v>1323563.04</v>
          </cell>
        </row>
        <row r="845">
          <cell r="A845">
            <v>150</v>
          </cell>
          <cell r="B845">
            <v>6201040000000</v>
          </cell>
          <cell r="C845" t="str">
            <v>GAM - Cleaning Material &amp; Servi</v>
          </cell>
          <cell r="D845">
            <v>3033563.04</v>
          </cell>
          <cell r="E845">
            <v>0</v>
          </cell>
          <cell r="F845">
            <v>0</v>
          </cell>
          <cell r="G845">
            <v>0</v>
          </cell>
          <cell r="H845">
            <v>3033563.04</v>
          </cell>
        </row>
        <row r="846">
          <cell r="B846">
            <v>6202010000000</v>
          </cell>
          <cell r="C846" t="str">
            <v>GAE - Fuel and Oil</v>
          </cell>
          <cell r="D846">
            <v>821263.1</v>
          </cell>
          <cell r="E846">
            <v>0</v>
          </cell>
          <cell r="F846">
            <v>0</v>
          </cell>
          <cell r="G846">
            <v>0</v>
          </cell>
          <cell r="H846">
            <v>821263.1</v>
          </cell>
        </row>
        <row r="847">
          <cell r="A847">
            <v>151</v>
          </cell>
          <cell r="B847">
            <v>6202010000000</v>
          </cell>
          <cell r="C847" t="str">
            <v>GAE - Fuel and Oil</v>
          </cell>
          <cell r="D847">
            <v>821263.1</v>
          </cell>
          <cell r="E847">
            <v>0</v>
          </cell>
          <cell r="F847">
            <v>0</v>
          </cell>
          <cell r="G847">
            <v>0</v>
          </cell>
          <cell r="H847">
            <v>821263.1</v>
          </cell>
        </row>
        <row r="848">
          <cell r="B848">
            <v>6202020000000</v>
          </cell>
          <cell r="C848" t="str">
            <v>GAE - Utilities (electricity, w</v>
          </cell>
          <cell r="D848">
            <v>2969006.4</v>
          </cell>
          <cell r="E848">
            <v>2153230.7000000002</v>
          </cell>
          <cell r="F848">
            <v>0</v>
          </cell>
          <cell r="G848">
            <v>2153230.7000000002</v>
          </cell>
          <cell r="H848">
            <v>5122237.0999999996</v>
          </cell>
        </row>
        <row r="849">
          <cell r="B849">
            <v>6202020000000</v>
          </cell>
          <cell r="C849" t="str">
            <v>GAE - Utilities (electricity, w</v>
          </cell>
          <cell r="D849">
            <v>2552353.66</v>
          </cell>
          <cell r="E849">
            <v>0</v>
          </cell>
          <cell r="F849">
            <v>0</v>
          </cell>
          <cell r="G849">
            <v>0</v>
          </cell>
          <cell r="H849">
            <v>2552353.66</v>
          </cell>
        </row>
        <row r="850">
          <cell r="A850">
            <v>152</v>
          </cell>
          <cell r="B850">
            <v>6202020000000</v>
          </cell>
          <cell r="C850" t="str">
            <v>GAE - Utilities (electricity, w</v>
          </cell>
          <cell r="D850">
            <v>5521360.0600000005</v>
          </cell>
          <cell r="E850">
            <v>2153230.7000000002</v>
          </cell>
          <cell r="F850">
            <v>0</v>
          </cell>
          <cell r="G850">
            <v>2153230.7000000002</v>
          </cell>
          <cell r="H850">
            <v>7674590.7599999998</v>
          </cell>
        </row>
        <row r="851">
          <cell r="B851">
            <v>6203010100000</v>
          </cell>
          <cell r="C851" t="str">
            <v>GA/MSR - Salaries</v>
          </cell>
          <cell r="D851">
            <v>497439304</v>
          </cell>
          <cell r="E851">
            <v>133921236</v>
          </cell>
          <cell r="F851">
            <v>4227288</v>
          </cell>
          <cell r="G851">
            <v>129693948</v>
          </cell>
          <cell r="H851">
            <v>627133252</v>
          </cell>
        </row>
        <row r="852">
          <cell r="B852">
            <v>6203010100000</v>
          </cell>
          <cell r="C852" t="str">
            <v>GA/MSR - Salaries</v>
          </cell>
          <cell r="D852">
            <v>87556285.959999993</v>
          </cell>
          <cell r="E852">
            <v>6883032</v>
          </cell>
          <cell r="F852">
            <v>288541</v>
          </cell>
          <cell r="G852">
            <v>6594491</v>
          </cell>
          <cell r="H852">
            <v>94150776.959999993</v>
          </cell>
        </row>
        <row r="853">
          <cell r="B853">
            <v>6203010100000</v>
          </cell>
          <cell r="C853" t="str">
            <v>GA/MSR - Salaries</v>
          </cell>
          <cell r="D853">
            <v>5195158</v>
          </cell>
          <cell r="E853">
            <v>2540114</v>
          </cell>
          <cell r="F853">
            <v>110464</v>
          </cell>
          <cell r="G853">
            <v>2429650</v>
          </cell>
          <cell r="H853">
            <v>7624808</v>
          </cell>
        </row>
        <row r="854">
          <cell r="A854">
            <v>153</v>
          </cell>
          <cell r="B854">
            <v>6203010100000</v>
          </cell>
          <cell r="C854" t="str">
            <v>GA/MSR - Salaries</v>
          </cell>
          <cell r="D854">
            <v>590190747.96000004</v>
          </cell>
          <cell r="E854">
            <v>143344382</v>
          </cell>
          <cell r="F854">
            <v>4626293</v>
          </cell>
          <cell r="G854">
            <v>138718089</v>
          </cell>
          <cell r="H854">
            <v>728908836.96000004</v>
          </cell>
        </row>
        <row r="855">
          <cell r="B855">
            <v>6203010200000</v>
          </cell>
          <cell r="C855" t="str">
            <v>GA/MSR - Overtime</v>
          </cell>
          <cell r="D855">
            <v>482616.56</v>
          </cell>
          <cell r="E855">
            <v>0</v>
          </cell>
          <cell r="F855">
            <v>0</v>
          </cell>
          <cell r="G855">
            <v>0</v>
          </cell>
          <cell r="H855">
            <v>482616.56</v>
          </cell>
        </row>
        <row r="856">
          <cell r="A856">
            <v>154</v>
          </cell>
          <cell r="B856">
            <v>6203010200000</v>
          </cell>
          <cell r="C856" t="str">
            <v>GA/MSR - Overtime</v>
          </cell>
          <cell r="D856">
            <v>482616.56</v>
          </cell>
          <cell r="E856">
            <v>0</v>
          </cell>
          <cell r="F856">
            <v>0</v>
          </cell>
          <cell r="G856">
            <v>0</v>
          </cell>
          <cell r="H856">
            <v>482616.56</v>
          </cell>
        </row>
        <row r="857">
          <cell r="B857">
            <v>6203010400000</v>
          </cell>
          <cell r="C857" t="str">
            <v>GA/MSR - Meals on Duties</v>
          </cell>
          <cell r="D857">
            <v>193640</v>
          </cell>
          <cell r="E857">
            <v>0</v>
          </cell>
          <cell r="F857">
            <v>0</v>
          </cell>
          <cell r="G857">
            <v>0</v>
          </cell>
          <cell r="H857">
            <v>193640</v>
          </cell>
        </row>
        <row r="858">
          <cell r="A858">
            <v>155</v>
          </cell>
          <cell r="B858">
            <v>6203010400000</v>
          </cell>
          <cell r="C858" t="str">
            <v>GA/MSR - Meals on Duties</v>
          </cell>
          <cell r="D858">
            <v>193640</v>
          </cell>
          <cell r="E858">
            <v>0</v>
          </cell>
          <cell r="F858">
            <v>0</v>
          </cell>
          <cell r="G858">
            <v>0</v>
          </cell>
          <cell r="H858">
            <v>193640</v>
          </cell>
        </row>
        <row r="859">
          <cell r="B859">
            <v>6203010500000</v>
          </cell>
          <cell r="C859" t="str">
            <v>GA/MSR - Medical Expenses</v>
          </cell>
          <cell r="D859">
            <v>7254199</v>
          </cell>
          <cell r="E859">
            <v>1432900</v>
          </cell>
          <cell r="F859">
            <v>0</v>
          </cell>
          <cell r="G859">
            <v>1432900</v>
          </cell>
          <cell r="H859">
            <v>8687099</v>
          </cell>
        </row>
        <row r="860">
          <cell r="B860">
            <v>6203010500000</v>
          </cell>
          <cell r="C860" t="str">
            <v>GA/MSR - Medical Expenses</v>
          </cell>
          <cell r="D860">
            <v>3449738.2</v>
          </cell>
          <cell r="E860">
            <v>104977</v>
          </cell>
          <cell r="F860">
            <v>0</v>
          </cell>
          <cell r="G860">
            <v>104977</v>
          </cell>
          <cell r="H860">
            <v>3554715.2</v>
          </cell>
        </row>
        <row r="861">
          <cell r="B861">
            <v>6203010500000</v>
          </cell>
          <cell r="C861" t="str">
            <v>GA/MSR - Medical Expenses</v>
          </cell>
          <cell r="D861">
            <v>35000</v>
          </cell>
          <cell r="E861">
            <v>0</v>
          </cell>
          <cell r="F861">
            <v>0</v>
          </cell>
          <cell r="G861">
            <v>0</v>
          </cell>
          <cell r="H861">
            <v>35000</v>
          </cell>
        </row>
        <row r="862">
          <cell r="A862">
            <v>156</v>
          </cell>
          <cell r="B862">
            <v>6203010500000</v>
          </cell>
          <cell r="C862" t="str">
            <v>GA/MSR - Medical Expenses</v>
          </cell>
          <cell r="D862">
            <v>10738937.199999999</v>
          </cell>
          <cell r="E862">
            <v>1537877</v>
          </cell>
          <cell r="F862">
            <v>0</v>
          </cell>
          <cell r="G862">
            <v>1537877</v>
          </cell>
          <cell r="H862">
            <v>12276814.199999999</v>
          </cell>
        </row>
        <row r="863">
          <cell r="B863">
            <v>6203010600000</v>
          </cell>
          <cell r="C863" t="str">
            <v>GA/MSR - Hospitalization</v>
          </cell>
          <cell r="D863">
            <v>1828369.52</v>
          </cell>
          <cell r="E863">
            <v>0</v>
          </cell>
          <cell r="F863">
            <v>0</v>
          </cell>
          <cell r="G863">
            <v>0</v>
          </cell>
          <cell r="H863">
            <v>1828369.52</v>
          </cell>
        </row>
        <row r="864">
          <cell r="A864">
            <v>157</v>
          </cell>
          <cell r="B864">
            <v>6203010600000</v>
          </cell>
          <cell r="C864" t="str">
            <v>GA/MSR - Hospitalization</v>
          </cell>
          <cell r="D864">
            <v>1828369.52</v>
          </cell>
          <cell r="E864">
            <v>0</v>
          </cell>
          <cell r="F864">
            <v>0</v>
          </cell>
          <cell r="G864">
            <v>0</v>
          </cell>
          <cell r="H864">
            <v>1828369.52</v>
          </cell>
        </row>
        <row r="865">
          <cell r="B865">
            <v>6203010700000</v>
          </cell>
          <cell r="C865" t="str">
            <v>GA/MSR - Jamsostek</v>
          </cell>
          <cell r="D865">
            <v>16177504</v>
          </cell>
          <cell r="E865">
            <v>4227288</v>
          </cell>
          <cell r="F865">
            <v>0</v>
          </cell>
          <cell r="G865">
            <v>4227288</v>
          </cell>
          <cell r="H865">
            <v>20404792</v>
          </cell>
        </row>
        <row r="866">
          <cell r="B866">
            <v>6203010700000</v>
          </cell>
          <cell r="C866" t="str">
            <v>GA/MSR - Jamsostek</v>
          </cell>
          <cell r="D866">
            <v>3019488.96</v>
          </cell>
          <cell r="E866">
            <v>288541</v>
          </cell>
          <cell r="F866">
            <v>0</v>
          </cell>
          <cell r="G866">
            <v>288541</v>
          </cell>
          <cell r="H866">
            <v>3308029.96</v>
          </cell>
        </row>
        <row r="867">
          <cell r="B867">
            <v>6203010700000</v>
          </cell>
          <cell r="C867" t="str">
            <v>GA/MSR - Jamsostek</v>
          </cell>
          <cell r="D867">
            <v>220294</v>
          </cell>
          <cell r="E867">
            <v>110464</v>
          </cell>
          <cell r="F867">
            <v>0</v>
          </cell>
          <cell r="G867">
            <v>110464</v>
          </cell>
          <cell r="H867">
            <v>330758</v>
          </cell>
        </row>
        <row r="868">
          <cell r="A868">
            <v>158</v>
          </cell>
          <cell r="B868">
            <v>6203010700000</v>
          </cell>
          <cell r="C868" t="str">
            <v>GA/MSR - Jamsostek</v>
          </cell>
          <cell r="D868">
            <v>19417286.960000001</v>
          </cell>
          <cell r="E868">
            <v>4626293</v>
          </cell>
          <cell r="F868">
            <v>0</v>
          </cell>
          <cell r="G868">
            <v>4626293</v>
          </cell>
          <cell r="H868">
            <v>24043579.960000001</v>
          </cell>
        </row>
        <row r="869">
          <cell r="B869">
            <v>6203010900000</v>
          </cell>
          <cell r="C869" t="str">
            <v>GA/MSR - Car Scheme</v>
          </cell>
          <cell r="D869">
            <v>1845770</v>
          </cell>
          <cell r="E869">
            <v>0</v>
          </cell>
          <cell r="F869">
            <v>0</v>
          </cell>
          <cell r="G869">
            <v>0</v>
          </cell>
          <cell r="H869">
            <v>1845770</v>
          </cell>
        </row>
        <row r="870">
          <cell r="A870">
            <v>159</v>
          </cell>
          <cell r="B870">
            <v>6203010900000</v>
          </cell>
          <cell r="C870" t="str">
            <v>GA/MSR - Car Scheme</v>
          </cell>
          <cell r="D870">
            <v>1845770</v>
          </cell>
          <cell r="E870">
            <v>0</v>
          </cell>
          <cell r="F870">
            <v>0</v>
          </cell>
          <cell r="G870">
            <v>0</v>
          </cell>
          <cell r="H870">
            <v>1845770</v>
          </cell>
        </row>
        <row r="871">
          <cell r="B871">
            <v>6203011000000</v>
          </cell>
          <cell r="C871" t="str">
            <v>GA/MSR - Fuel</v>
          </cell>
          <cell r="D871">
            <v>8582005</v>
          </cell>
          <cell r="E871">
            <v>888350</v>
          </cell>
          <cell r="F871">
            <v>0</v>
          </cell>
          <cell r="G871">
            <v>888350</v>
          </cell>
          <cell r="H871">
            <v>9470355</v>
          </cell>
        </row>
        <row r="872">
          <cell r="B872">
            <v>6203011000000</v>
          </cell>
          <cell r="C872" t="str">
            <v>GA/MSR - Fuel</v>
          </cell>
          <cell r="D872">
            <v>86880</v>
          </cell>
          <cell r="E872">
            <v>0</v>
          </cell>
          <cell r="F872">
            <v>0</v>
          </cell>
          <cell r="G872">
            <v>0</v>
          </cell>
          <cell r="H872">
            <v>86880</v>
          </cell>
        </row>
        <row r="873">
          <cell r="A873">
            <v>160</v>
          </cell>
          <cell r="B873">
            <v>6203011000000</v>
          </cell>
          <cell r="C873" t="str">
            <v>GA/MSR - Fuel</v>
          </cell>
          <cell r="D873">
            <v>8668885</v>
          </cell>
          <cell r="E873">
            <v>888350</v>
          </cell>
          <cell r="F873">
            <v>0</v>
          </cell>
          <cell r="G873">
            <v>888350</v>
          </cell>
          <cell r="H873">
            <v>9557235</v>
          </cell>
        </row>
        <row r="874">
          <cell r="B874">
            <v>6203011200000</v>
          </cell>
          <cell r="C874" t="str">
            <v>GA/MSR - Annual Leave</v>
          </cell>
          <cell r="D874">
            <v>14613857.67</v>
          </cell>
          <cell r="E874">
            <v>0</v>
          </cell>
          <cell r="F874">
            <v>0</v>
          </cell>
          <cell r="G874">
            <v>0</v>
          </cell>
          <cell r="H874">
            <v>14613857.67</v>
          </cell>
        </row>
        <row r="875">
          <cell r="B875">
            <v>6203011200000</v>
          </cell>
          <cell r="C875" t="str">
            <v>GA/MSR - Annual Leave</v>
          </cell>
          <cell r="D875">
            <v>6532627.04</v>
          </cell>
          <cell r="E875">
            <v>0</v>
          </cell>
          <cell r="F875">
            <v>0</v>
          </cell>
          <cell r="G875">
            <v>0</v>
          </cell>
          <cell r="H875">
            <v>6532627.04</v>
          </cell>
        </row>
        <row r="876">
          <cell r="A876">
            <v>161</v>
          </cell>
          <cell r="B876">
            <v>6203011200000</v>
          </cell>
          <cell r="C876" t="str">
            <v>GA/MSR - Annual Leave</v>
          </cell>
          <cell r="D876">
            <v>21146484.710000001</v>
          </cell>
          <cell r="E876">
            <v>0</v>
          </cell>
          <cell r="F876">
            <v>0</v>
          </cell>
          <cell r="G876">
            <v>0</v>
          </cell>
          <cell r="H876">
            <v>21146484.710000001</v>
          </cell>
        </row>
        <row r="877">
          <cell r="B877">
            <v>6203011300000</v>
          </cell>
          <cell r="C877" t="str">
            <v>GA/MSR - Employee Welfare</v>
          </cell>
          <cell r="D877">
            <v>8694.67</v>
          </cell>
          <cell r="E877">
            <v>0</v>
          </cell>
          <cell r="F877">
            <v>0</v>
          </cell>
          <cell r="G877">
            <v>0</v>
          </cell>
          <cell r="H877">
            <v>8694.67</v>
          </cell>
        </row>
        <row r="878">
          <cell r="A878">
            <v>162</v>
          </cell>
          <cell r="B878">
            <v>6203011300000</v>
          </cell>
          <cell r="C878" t="str">
            <v>GA/MSR - Employee Welfare</v>
          </cell>
          <cell r="D878">
            <v>8694.67</v>
          </cell>
          <cell r="E878">
            <v>0</v>
          </cell>
          <cell r="F878">
            <v>0</v>
          </cell>
          <cell r="G878">
            <v>0</v>
          </cell>
          <cell r="H878">
            <v>8694.67</v>
          </cell>
        </row>
        <row r="879">
          <cell r="B879">
            <v>6203011500000</v>
          </cell>
          <cell r="C879" t="str">
            <v>GA/MSR - Donation to Employee</v>
          </cell>
          <cell r="D879">
            <v>320000</v>
          </cell>
          <cell r="E879">
            <v>0</v>
          </cell>
          <cell r="F879">
            <v>0</v>
          </cell>
          <cell r="G879">
            <v>0</v>
          </cell>
          <cell r="H879">
            <v>320000</v>
          </cell>
        </row>
        <row r="880">
          <cell r="B880">
            <v>6203011500000</v>
          </cell>
          <cell r="C880" t="str">
            <v>GA/MSR - Donation to Employee</v>
          </cell>
          <cell r="D880">
            <v>500000</v>
          </cell>
          <cell r="E880">
            <v>0</v>
          </cell>
          <cell r="F880">
            <v>0</v>
          </cell>
          <cell r="G880">
            <v>0</v>
          </cell>
          <cell r="H880">
            <v>500000</v>
          </cell>
        </row>
        <row r="881">
          <cell r="A881">
            <v>163</v>
          </cell>
          <cell r="B881">
            <v>6203011500000</v>
          </cell>
          <cell r="C881" t="str">
            <v>GA/MSR - Donation to Employee</v>
          </cell>
          <cell r="D881">
            <v>820000</v>
          </cell>
          <cell r="E881">
            <v>0</v>
          </cell>
          <cell r="F881">
            <v>0</v>
          </cell>
          <cell r="G881">
            <v>0</v>
          </cell>
          <cell r="H881">
            <v>820000</v>
          </cell>
        </row>
        <row r="882">
          <cell r="B882">
            <v>6203019900000</v>
          </cell>
          <cell r="C882" t="str">
            <v>GA/MSR - Other Allowance - Remu</v>
          </cell>
          <cell r="D882">
            <v>32427978</v>
          </cell>
          <cell r="E882">
            <v>2365000</v>
          </cell>
          <cell r="F882">
            <v>0</v>
          </cell>
          <cell r="G882">
            <v>2365000</v>
          </cell>
          <cell r="H882">
            <v>34792978</v>
          </cell>
        </row>
        <row r="883">
          <cell r="B883">
            <v>6203019900000</v>
          </cell>
          <cell r="C883" t="str">
            <v>GA/MSR - Other Allowance - Remu</v>
          </cell>
          <cell r="D883">
            <v>1012394.96</v>
          </cell>
          <cell r="E883">
            <v>0</v>
          </cell>
          <cell r="F883">
            <v>0</v>
          </cell>
          <cell r="G883">
            <v>0</v>
          </cell>
          <cell r="H883">
            <v>1012394.96</v>
          </cell>
        </row>
        <row r="884">
          <cell r="B884">
            <v>6203019900000</v>
          </cell>
          <cell r="C884" t="str">
            <v>GA/MSR - Other Allowance - Remu</v>
          </cell>
          <cell r="D884">
            <v>750000</v>
          </cell>
          <cell r="E884">
            <v>0</v>
          </cell>
          <cell r="F884">
            <v>0</v>
          </cell>
          <cell r="G884">
            <v>0</v>
          </cell>
          <cell r="H884">
            <v>750000</v>
          </cell>
        </row>
        <row r="885">
          <cell r="A885">
            <v>164</v>
          </cell>
          <cell r="B885">
            <v>6203019900000</v>
          </cell>
          <cell r="C885" t="str">
            <v>GA/MSR - Other Allowance - Remu</v>
          </cell>
          <cell r="D885">
            <v>34190372.960000001</v>
          </cell>
          <cell r="E885">
            <v>2365000</v>
          </cell>
          <cell r="F885">
            <v>0</v>
          </cell>
          <cell r="G885">
            <v>2365000</v>
          </cell>
          <cell r="H885">
            <v>36555372.960000001</v>
          </cell>
        </row>
        <row r="886">
          <cell r="B886">
            <v>6203020100000</v>
          </cell>
          <cell r="C886" t="str">
            <v>GA/MSnR - Travel Expense Abroad</v>
          </cell>
          <cell r="D886">
            <v>1617320</v>
          </cell>
          <cell r="E886">
            <v>3529910</v>
          </cell>
          <cell r="F886">
            <v>1100000</v>
          </cell>
          <cell r="G886">
            <v>2429910</v>
          </cell>
          <cell r="H886">
            <v>4047230</v>
          </cell>
        </row>
        <row r="887">
          <cell r="A887">
            <v>165</v>
          </cell>
          <cell r="B887">
            <v>6203020100000</v>
          </cell>
          <cell r="C887" t="str">
            <v>GA/MSnR - Travel Expense Abroad</v>
          </cell>
          <cell r="D887">
            <v>1617320</v>
          </cell>
          <cell r="E887">
            <v>3529910</v>
          </cell>
          <cell r="F887">
            <v>1100000</v>
          </cell>
          <cell r="G887">
            <v>2429910</v>
          </cell>
          <cell r="H887">
            <v>4047230</v>
          </cell>
        </row>
        <row r="888">
          <cell r="B888">
            <v>6203020200000</v>
          </cell>
          <cell r="C888" t="str">
            <v>GA/MSnR - Travel Expense Domest</v>
          </cell>
          <cell r="D888">
            <v>8843640</v>
          </cell>
          <cell r="E888">
            <v>35000</v>
          </cell>
          <cell r="F888">
            <v>0</v>
          </cell>
          <cell r="G888">
            <v>35000</v>
          </cell>
          <cell r="H888">
            <v>8878640</v>
          </cell>
        </row>
        <row r="889">
          <cell r="B889">
            <v>6203020200000</v>
          </cell>
          <cell r="C889" t="str">
            <v>GA/MSnR - Travel Expense Domest</v>
          </cell>
          <cell r="D889">
            <v>386688</v>
          </cell>
          <cell r="E889">
            <v>0</v>
          </cell>
          <cell r="F889">
            <v>0</v>
          </cell>
          <cell r="G889">
            <v>0</v>
          </cell>
          <cell r="H889">
            <v>386688</v>
          </cell>
        </row>
        <row r="890">
          <cell r="B890">
            <v>6203020200000</v>
          </cell>
          <cell r="C890" t="str">
            <v>GA/MSnR - Travel Expense Domest</v>
          </cell>
          <cell r="D890">
            <v>250000</v>
          </cell>
          <cell r="E890">
            <v>0</v>
          </cell>
          <cell r="F890">
            <v>0</v>
          </cell>
          <cell r="G890">
            <v>0</v>
          </cell>
          <cell r="H890">
            <v>250000</v>
          </cell>
        </row>
        <row r="891">
          <cell r="B891">
            <v>6203020200000</v>
          </cell>
          <cell r="C891" t="str">
            <v>GA/MSnR - Travel Expense Domest</v>
          </cell>
          <cell r="D891">
            <v>0</v>
          </cell>
          <cell r="E891">
            <v>2897848</v>
          </cell>
          <cell r="F891">
            <v>0</v>
          </cell>
          <cell r="G891">
            <v>2897848</v>
          </cell>
          <cell r="H891">
            <v>2897848</v>
          </cell>
        </row>
        <row r="892">
          <cell r="A892">
            <v>166</v>
          </cell>
          <cell r="B892">
            <v>6203020200000</v>
          </cell>
          <cell r="C892" t="str">
            <v>GA/MSnR - Travel Expense Domest</v>
          </cell>
          <cell r="D892">
            <v>9480328</v>
          </cell>
          <cell r="E892">
            <v>2932848</v>
          </cell>
          <cell r="F892">
            <v>0</v>
          </cell>
          <cell r="G892">
            <v>2932848</v>
          </cell>
          <cell r="H892">
            <v>12413176</v>
          </cell>
        </row>
        <row r="893">
          <cell r="B893">
            <v>6203020300000</v>
          </cell>
          <cell r="C893" t="str">
            <v>GA/MSnR - Transport</v>
          </cell>
          <cell r="D893">
            <v>3795000</v>
          </cell>
          <cell r="E893">
            <v>3285000</v>
          </cell>
          <cell r="F893">
            <v>0</v>
          </cell>
          <cell r="G893">
            <v>3285000</v>
          </cell>
          <cell r="H893">
            <v>7080000</v>
          </cell>
        </row>
        <row r="894">
          <cell r="A894">
            <v>167</v>
          </cell>
          <cell r="B894">
            <v>6203020300000</v>
          </cell>
          <cell r="C894" t="str">
            <v>GA/MSnR - Transport</v>
          </cell>
          <cell r="D894">
            <v>3795000</v>
          </cell>
          <cell r="E894">
            <v>3285000</v>
          </cell>
          <cell r="F894">
            <v>0</v>
          </cell>
          <cell r="G894">
            <v>3285000</v>
          </cell>
          <cell r="H894">
            <v>7080000</v>
          </cell>
        </row>
        <row r="895">
          <cell r="B895">
            <v>6203020400000</v>
          </cell>
          <cell r="C895" t="str">
            <v>GA/MSnR - Airport Pass &amp; ID Car</v>
          </cell>
          <cell r="D895">
            <v>1042400</v>
          </cell>
          <cell r="E895">
            <v>0</v>
          </cell>
          <cell r="F895">
            <v>0</v>
          </cell>
          <cell r="G895">
            <v>0</v>
          </cell>
          <cell r="H895">
            <v>1042400</v>
          </cell>
        </row>
        <row r="896">
          <cell r="B896">
            <v>6203020400000</v>
          </cell>
          <cell r="C896" t="str">
            <v>GA/MSnR - Airport Pass &amp; ID Car</v>
          </cell>
          <cell r="D896">
            <v>432000</v>
          </cell>
          <cell r="E896">
            <v>0</v>
          </cell>
          <cell r="F896">
            <v>0</v>
          </cell>
          <cell r="G896">
            <v>0</v>
          </cell>
          <cell r="H896">
            <v>432000</v>
          </cell>
        </row>
        <row r="897">
          <cell r="B897">
            <v>6203020400000</v>
          </cell>
          <cell r="C897" t="str">
            <v>GA/MSnR - Airport Pass &amp; ID Car</v>
          </cell>
          <cell r="D897">
            <v>246000</v>
          </cell>
          <cell r="E897">
            <v>0</v>
          </cell>
          <cell r="F897">
            <v>0</v>
          </cell>
          <cell r="G897">
            <v>0</v>
          </cell>
          <cell r="H897">
            <v>246000</v>
          </cell>
        </row>
        <row r="898">
          <cell r="B898">
            <v>6203020400000</v>
          </cell>
          <cell r="C898" t="str">
            <v>GA/MSnR - Airport Pass &amp; ID Car</v>
          </cell>
          <cell r="D898">
            <v>670625</v>
          </cell>
          <cell r="E898">
            <v>0</v>
          </cell>
          <cell r="F898">
            <v>0</v>
          </cell>
          <cell r="G898">
            <v>0</v>
          </cell>
          <cell r="H898">
            <v>670625</v>
          </cell>
        </row>
        <row r="899">
          <cell r="B899">
            <v>6203020400000</v>
          </cell>
          <cell r="C899" t="str">
            <v>GA/MSnR - Airport Pass &amp; ID Car</v>
          </cell>
          <cell r="D899">
            <v>17500</v>
          </cell>
          <cell r="E899">
            <v>0</v>
          </cell>
          <cell r="F899">
            <v>0</v>
          </cell>
          <cell r="G899">
            <v>0</v>
          </cell>
          <cell r="H899">
            <v>17500</v>
          </cell>
        </row>
        <row r="900">
          <cell r="A900">
            <v>168</v>
          </cell>
          <cell r="B900">
            <v>6203020400000</v>
          </cell>
          <cell r="C900" t="str">
            <v>GA/MSnR - Airport Pass &amp; ID Car</v>
          </cell>
          <cell r="D900">
            <v>2408525</v>
          </cell>
          <cell r="E900">
            <v>0</v>
          </cell>
          <cell r="F900">
            <v>0</v>
          </cell>
          <cell r="G900">
            <v>0</v>
          </cell>
          <cell r="H900">
            <v>2408525</v>
          </cell>
        </row>
        <row r="901">
          <cell r="B901">
            <v>6203020600000</v>
          </cell>
          <cell r="C901" t="str">
            <v>GA/MSnR - Toll Fares</v>
          </cell>
          <cell r="D901">
            <v>2255500</v>
          </cell>
          <cell r="E901">
            <v>182500</v>
          </cell>
          <cell r="F901">
            <v>0</v>
          </cell>
          <cell r="G901">
            <v>182500</v>
          </cell>
          <cell r="H901">
            <v>2438000</v>
          </cell>
        </row>
        <row r="902">
          <cell r="A902">
            <v>169</v>
          </cell>
          <cell r="B902">
            <v>6203020600000</v>
          </cell>
          <cell r="C902" t="str">
            <v>GA/MSnR - Toll Fares</v>
          </cell>
          <cell r="D902">
            <v>2255500</v>
          </cell>
          <cell r="E902">
            <v>182500</v>
          </cell>
          <cell r="F902">
            <v>0</v>
          </cell>
          <cell r="G902">
            <v>182500</v>
          </cell>
          <cell r="H902">
            <v>2438000</v>
          </cell>
        </row>
        <row r="903">
          <cell r="B903">
            <v>6203020700000</v>
          </cell>
          <cell r="C903" t="str">
            <v>GA/MSnR - Communication</v>
          </cell>
          <cell r="D903">
            <v>2952101</v>
          </cell>
          <cell r="E903">
            <v>1319291</v>
          </cell>
          <cell r="F903">
            <v>0</v>
          </cell>
          <cell r="G903">
            <v>1319291</v>
          </cell>
          <cell r="H903">
            <v>4271392</v>
          </cell>
        </row>
        <row r="904">
          <cell r="B904">
            <v>6203020700000</v>
          </cell>
          <cell r="C904" t="str">
            <v>GA/MSnR - Communication</v>
          </cell>
          <cell r="D904">
            <v>3142560.88</v>
          </cell>
          <cell r="E904">
            <v>0</v>
          </cell>
          <cell r="F904">
            <v>0</v>
          </cell>
          <cell r="G904">
            <v>0</v>
          </cell>
          <cell r="H904">
            <v>3142560.88</v>
          </cell>
        </row>
        <row r="905">
          <cell r="A905">
            <v>170</v>
          </cell>
          <cell r="B905">
            <v>6203020700000</v>
          </cell>
          <cell r="C905" t="str">
            <v>GA/MSnR - Communication</v>
          </cell>
          <cell r="D905">
            <v>6094661.8799999999</v>
          </cell>
          <cell r="E905">
            <v>1319291</v>
          </cell>
          <cell r="F905">
            <v>0</v>
          </cell>
          <cell r="G905">
            <v>1319291</v>
          </cell>
          <cell r="H905">
            <v>7413952.8799999999</v>
          </cell>
        </row>
        <row r="906">
          <cell r="B906">
            <v>6204010100000</v>
          </cell>
          <cell r="C906" t="str">
            <v>GAER - Building</v>
          </cell>
          <cell r="D906">
            <v>403548</v>
          </cell>
          <cell r="E906">
            <v>0</v>
          </cell>
          <cell r="F906">
            <v>0</v>
          </cell>
          <cell r="G906">
            <v>0</v>
          </cell>
          <cell r="H906">
            <v>403548</v>
          </cell>
        </row>
        <row r="907">
          <cell r="A907">
            <v>171</v>
          </cell>
          <cell r="B907">
            <v>6204010100000</v>
          </cell>
          <cell r="C907" t="str">
            <v>GAER - Building</v>
          </cell>
          <cell r="D907">
            <v>403548</v>
          </cell>
          <cell r="E907">
            <v>0</v>
          </cell>
          <cell r="F907">
            <v>0</v>
          </cell>
          <cell r="G907">
            <v>0</v>
          </cell>
          <cell r="H907">
            <v>403548</v>
          </cell>
        </row>
        <row r="908">
          <cell r="B908">
            <v>6204010200000</v>
          </cell>
          <cell r="C908" t="str">
            <v>GAER - Transportation Eqp.</v>
          </cell>
          <cell r="D908">
            <v>841860</v>
          </cell>
          <cell r="E908">
            <v>0</v>
          </cell>
          <cell r="F908">
            <v>0</v>
          </cell>
          <cell r="G908">
            <v>0</v>
          </cell>
          <cell r="H908">
            <v>841860</v>
          </cell>
        </row>
        <row r="909">
          <cell r="B909">
            <v>6204010200000</v>
          </cell>
          <cell r="C909" t="str">
            <v>GAER - Transportation Eqp.</v>
          </cell>
          <cell r="D909">
            <v>117240</v>
          </cell>
          <cell r="E909">
            <v>0</v>
          </cell>
          <cell r="F909">
            <v>0</v>
          </cell>
          <cell r="G909">
            <v>0</v>
          </cell>
          <cell r="H909">
            <v>117240</v>
          </cell>
        </row>
        <row r="910">
          <cell r="A910">
            <v>172</v>
          </cell>
          <cell r="B910">
            <v>6204010200000</v>
          </cell>
          <cell r="C910" t="str">
            <v>GAER - Transportation Eqp.</v>
          </cell>
          <cell r="D910">
            <v>959100</v>
          </cell>
          <cell r="E910">
            <v>0</v>
          </cell>
          <cell r="F910">
            <v>0</v>
          </cell>
          <cell r="G910">
            <v>0</v>
          </cell>
          <cell r="H910">
            <v>959100</v>
          </cell>
        </row>
        <row r="911">
          <cell r="B911">
            <v>6204010300000</v>
          </cell>
          <cell r="C911" t="str">
            <v>GAER - Office Eqp.</v>
          </cell>
          <cell r="D911">
            <v>2425000</v>
          </cell>
          <cell r="E911">
            <v>75000</v>
          </cell>
          <cell r="F911">
            <v>0</v>
          </cell>
          <cell r="G911">
            <v>75000</v>
          </cell>
          <cell r="H911">
            <v>2500000</v>
          </cell>
        </row>
        <row r="912">
          <cell r="B912">
            <v>6204010300000</v>
          </cell>
          <cell r="C912" t="str">
            <v>GAER - Office Eqp.</v>
          </cell>
          <cell r="D912">
            <v>648200</v>
          </cell>
          <cell r="E912">
            <v>0</v>
          </cell>
          <cell r="F912">
            <v>0</v>
          </cell>
          <cell r="G912">
            <v>0</v>
          </cell>
          <cell r="H912">
            <v>648200</v>
          </cell>
        </row>
        <row r="913">
          <cell r="B913">
            <v>6204010300000</v>
          </cell>
          <cell r="C913" t="str">
            <v>GAER - Office Eqp.</v>
          </cell>
          <cell r="D913">
            <v>75000</v>
          </cell>
          <cell r="E913">
            <v>0</v>
          </cell>
          <cell r="F913">
            <v>0</v>
          </cell>
          <cell r="G913">
            <v>0</v>
          </cell>
          <cell r="H913">
            <v>75000</v>
          </cell>
        </row>
        <row r="914">
          <cell r="A914">
            <v>173</v>
          </cell>
          <cell r="B914">
            <v>6204010300000</v>
          </cell>
          <cell r="C914" t="str">
            <v>GAER - Office Eqp.</v>
          </cell>
          <cell r="D914">
            <v>3148200</v>
          </cell>
          <cell r="E914">
            <v>75000</v>
          </cell>
          <cell r="F914">
            <v>0</v>
          </cell>
          <cell r="G914">
            <v>75000</v>
          </cell>
          <cell r="H914">
            <v>3223200</v>
          </cell>
        </row>
        <row r="915">
          <cell r="B915">
            <v>6204010600000</v>
          </cell>
          <cell r="C915" t="str">
            <v>GAER ¿ Car Scheme</v>
          </cell>
          <cell r="D915">
            <v>2070300</v>
          </cell>
          <cell r="E915">
            <v>0</v>
          </cell>
          <cell r="F915">
            <v>0</v>
          </cell>
          <cell r="G915">
            <v>0</v>
          </cell>
          <cell r="H915">
            <v>2070300</v>
          </cell>
        </row>
        <row r="916">
          <cell r="B916">
            <v>6204010600000</v>
          </cell>
          <cell r="C916" t="str">
            <v>GAER ¿ Car Scheme</v>
          </cell>
          <cell r="D916">
            <v>531070.16</v>
          </cell>
          <cell r="E916">
            <v>0</v>
          </cell>
          <cell r="F916">
            <v>0</v>
          </cell>
          <cell r="G916">
            <v>0</v>
          </cell>
          <cell r="H916">
            <v>531070.16</v>
          </cell>
        </row>
        <row r="917">
          <cell r="A917">
            <v>174</v>
          </cell>
          <cell r="B917">
            <v>6204010600000</v>
          </cell>
          <cell r="C917" t="str">
            <v>GAER ¿ Car Scheme</v>
          </cell>
          <cell r="D917">
            <v>2601370.16</v>
          </cell>
          <cell r="E917">
            <v>0</v>
          </cell>
          <cell r="F917">
            <v>0</v>
          </cell>
          <cell r="G917">
            <v>0</v>
          </cell>
          <cell r="H917">
            <v>2601370.16</v>
          </cell>
        </row>
        <row r="918">
          <cell r="B918">
            <v>6204020000000</v>
          </cell>
          <cell r="C918" t="str">
            <v>GAER - Hire of &amp; Opr. Eqp. and</v>
          </cell>
          <cell r="D918">
            <v>531600</v>
          </cell>
          <cell r="E918">
            <v>0</v>
          </cell>
          <cell r="F918">
            <v>0</v>
          </cell>
          <cell r="G918">
            <v>0</v>
          </cell>
          <cell r="H918">
            <v>531600</v>
          </cell>
        </row>
        <row r="919">
          <cell r="A919">
            <v>175</v>
          </cell>
          <cell r="B919">
            <v>6204020000000</v>
          </cell>
          <cell r="C919" t="str">
            <v>GAER - Hire of &amp; Opr. Eqp. and</v>
          </cell>
          <cell r="D919">
            <v>531600</v>
          </cell>
          <cell r="E919">
            <v>0</v>
          </cell>
          <cell r="F919">
            <v>0</v>
          </cell>
          <cell r="G919">
            <v>0</v>
          </cell>
          <cell r="H919">
            <v>531600</v>
          </cell>
        </row>
        <row r="920">
          <cell r="B920">
            <v>6204030000000</v>
          </cell>
          <cell r="C920" t="str">
            <v>GAER - Rent Expenses</v>
          </cell>
          <cell r="D920">
            <v>27196515</v>
          </cell>
          <cell r="E920">
            <v>0</v>
          </cell>
          <cell r="F920">
            <v>0</v>
          </cell>
          <cell r="G920">
            <v>0</v>
          </cell>
          <cell r="H920">
            <v>27196515</v>
          </cell>
        </row>
        <row r="921">
          <cell r="B921">
            <v>6204030000000</v>
          </cell>
          <cell r="C921" t="str">
            <v>GAER - Rent Expenses</v>
          </cell>
          <cell r="D921">
            <v>3891806.72</v>
          </cell>
          <cell r="E921">
            <v>0</v>
          </cell>
          <cell r="F921">
            <v>0</v>
          </cell>
          <cell r="G921">
            <v>0</v>
          </cell>
          <cell r="H921">
            <v>3891806.72</v>
          </cell>
        </row>
        <row r="922">
          <cell r="B922">
            <v>6204030000000</v>
          </cell>
          <cell r="C922" t="str">
            <v>GAER - Rent Expenses</v>
          </cell>
          <cell r="D922">
            <v>2598750</v>
          </cell>
          <cell r="E922">
            <v>0</v>
          </cell>
          <cell r="F922">
            <v>0</v>
          </cell>
          <cell r="G922">
            <v>0</v>
          </cell>
          <cell r="H922">
            <v>2598750</v>
          </cell>
        </row>
        <row r="923">
          <cell r="A923">
            <v>176</v>
          </cell>
          <cell r="B923">
            <v>6204030000000</v>
          </cell>
          <cell r="C923" t="str">
            <v>GAER - Rent Expenses</v>
          </cell>
          <cell r="D923">
            <v>33687071.719999999</v>
          </cell>
          <cell r="E923">
            <v>0</v>
          </cell>
          <cell r="F923">
            <v>0</v>
          </cell>
          <cell r="G923">
            <v>0</v>
          </cell>
          <cell r="H923">
            <v>33687071.719999999</v>
          </cell>
        </row>
        <row r="924">
          <cell r="B924">
            <v>6204040000000</v>
          </cell>
          <cell r="C924" t="str">
            <v>GAER - Un-capitalized Asset</v>
          </cell>
          <cell r="D924">
            <v>0</v>
          </cell>
          <cell r="E924">
            <v>1934500</v>
          </cell>
          <cell r="F924">
            <v>0</v>
          </cell>
          <cell r="G924">
            <v>1934500</v>
          </cell>
          <cell r="H924">
            <v>1934500</v>
          </cell>
        </row>
        <row r="925">
          <cell r="B925">
            <v>6204040000000</v>
          </cell>
          <cell r="C925" t="str">
            <v>GAER - Un-capitalized Asset</v>
          </cell>
          <cell r="D925">
            <v>2000000</v>
          </cell>
          <cell r="E925">
            <v>0</v>
          </cell>
          <cell r="F925">
            <v>0</v>
          </cell>
          <cell r="G925">
            <v>0</v>
          </cell>
          <cell r="H925">
            <v>2000000</v>
          </cell>
        </row>
        <row r="926">
          <cell r="B926">
            <v>6204040000000</v>
          </cell>
          <cell r="C926" t="str">
            <v>GAER - Un-capitalized Asset</v>
          </cell>
          <cell r="D926">
            <v>100000</v>
          </cell>
          <cell r="E926">
            <v>0</v>
          </cell>
          <cell r="F926">
            <v>0</v>
          </cell>
          <cell r="G926">
            <v>0</v>
          </cell>
          <cell r="H926">
            <v>100000</v>
          </cell>
        </row>
        <row r="927">
          <cell r="A927">
            <v>177</v>
          </cell>
          <cell r="B927">
            <v>6204040000000</v>
          </cell>
          <cell r="C927" t="str">
            <v>GAER - Un-capitalized Asset</v>
          </cell>
          <cell r="D927">
            <v>2100000</v>
          </cell>
          <cell r="E927">
            <v>1934500</v>
          </cell>
          <cell r="F927">
            <v>0</v>
          </cell>
          <cell r="G927">
            <v>1934500</v>
          </cell>
          <cell r="H927">
            <v>4034500</v>
          </cell>
        </row>
        <row r="928">
          <cell r="B928">
            <v>6204050000000</v>
          </cell>
          <cell r="C928" t="str">
            <v>GAER - Equipment Insurance</v>
          </cell>
          <cell r="D928">
            <v>235454.97</v>
          </cell>
          <cell r="E928">
            <v>0</v>
          </cell>
          <cell r="F928">
            <v>0</v>
          </cell>
          <cell r="G928">
            <v>0</v>
          </cell>
          <cell r="H928">
            <v>235454.97</v>
          </cell>
        </row>
        <row r="929">
          <cell r="A929">
            <v>178</v>
          </cell>
          <cell r="B929">
            <v>6204050000000</v>
          </cell>
          <cell r="C929" t="str">
            <v>GAER - Equipment Insurance</v>
          </cell>
          <cell r="D929">
            <v>235454.97</v>
          </cell>
          <cell r="E929">
            <v>0</v>
          </cell>
          <cell r="F929">
            <v>0</v>
          </cell>
          <cell r="G929">
            <v>0</v>
          </cell>
          <cell r="H929">
            <v>235454.97</v>
          </cell>
        </row>
        <row r="930">
          <cell r="B930">
            <v>6205030000000</v>
          </cell>
          <cell r="C930" t="str">
            <v>GAM - Training</v>
          </cell>
          <cell r="D930">
            <v>77010</v>
          </cell>
          <cell r="E930">
            <v>0</v>
          </cell>
          <cell r="F930">
            <v>0</v>
          </cell>
          <cell r="G930">
            <v>0</v>
          </cell>
          <cell r="H930">
            <v>77010</v>
          </cell>
        </row>
        <row r="931">
          <cell r="A931">
            <v>179</v>
          </cell>
          <cell r="B931">
            <v>6205030000000</v>
          </cell>
          <cell r="C931" t="str">
            <v>GAM - Training</v>
          </cell>
          <cell r="D931">
            <v>77010</v>
          </cell>
          <cell r="E931">
            <v>0</v>
          </cell>
          <cell r="F931">
            <v>0</v>
          </cell>
          <cell r="G931">
            <v>0</v>
          </cell>
          <cell r="H931">
            <v>77010</v>
          </cell>
        </row>
        <row r="932">
          <cell r="B932">
            <v>6205040000000</v>
          </cell>
          <cell r="C932" t="str">
            <v>GAM - Library</v>
          </cell>
          <cell r="D932">
            <v>59900</v>
          </cell>
          <cell r="E932">
            <v>0</v>
          </cell>
          <cell r="F932">
            <v>0</v>
          </cell>
          <cell r="G932">
            <v>0</v>
          </cell>
          <cell r="H932">
            <v>59900</v>
          </cell>
        </row>
        <row r="933">
          <cell r="B933">
            <v>6205040000000</v>
          </cell>
          <cell r="C933" t="str">
            <v>GAM - Library</v>
          </cell>
          <cell r="D933">
            <v>56000</v>
          </cell>
          <cell r="E933">
            <v>0</v>
          </cell>
          <cell r="F933">
            <v>0</v>
          </cell>
          <cell r="G933">
            <v>0</v>
          </cell>
          <cell r="H933">
            <v>56000</v>
          </cell>
        </row>
        <row r="934">
          <cell r="A934">
            <v>180</v>
          </cell>
          <cell r="B934">
            <v>6205040000000</v>
          </cell>
          <cell r="C934" t="str">
            <v>GAM - Library</v>
          </cell>
          <cell r="D934">
            <v>115900</v>
          </cell>
          <cell r="E934">
            <v>0</v>
          </cell>
          <cell r="F934">
            <v>0</v>
          </cell>
          <cell r="G934">
            <v>0</v>
          </cell>
          <cell r="H934">
            <v>115900</v>
          </cell>
        </row>
        <row r="935">
          <cell r="B935">
            <v>6205060000000</v>
          </cell>
          <cell r="C935" t="str">
            <v>GAM - Subscription</v>
          </cell>
          <cell r="D935">
            <v>111000</v>
          </cell>
          <cell r="E935">
            <v>0</v>
          </cell>
          <cell r="F935">
            <v>0</v>
          </cell>
          <cell r="G935">
            <v>0</v>
          </cell>
          <cell r="H935">
            <v>111000</v>
          </cell>
        </row>
        <row r="936">
          <cell r="B936">
            <v>6205060000000</v>
          </cell>
          <cell r="C936" t="str">
            <v>GAM - Subscription</v>
          </cell>
          <cell r="D936">
            <v>42720</v>
          </cell>
          <cell r="E936">
            <v>0</v>
          </cell>
          <cell r="F936">
            <v>0</v>
          </cell>
          <cell r="G936">
            <v>0</v>
          </cell>
          <cell r="H936">
            <v>42720</v>
          </cell>
        </row>
        <row r="937">
          <cell r="A937">
            <v>181</v>
          </cell>
          <cell r="B937">
            <v>6205060000000</v>
          </cell>
          <cell r="C937" t="str">
            <v>GAM - Subscription</v>
          </cell>
          <cell r="D937">
            <v>153720</v>
          </cell>
          <cell r="E937">
            <v>0</v>
          </cell>
          <cell r="F937">
            <v>0</v>
          </cell>
          <cell r="G937">
            <v>0</v>
          </cell>
          <cell r="H937">
            <v>153720</v>
          </cell>
        </row>
        <row r="938">
          <cell r="B938">
            <v>6206010000000</v>
          </cell>
          <cell r="C938" t="str">
            <v>GAC - Licences</v>
          </cell>
          <cell r="D938">
            <v>12000</v>
          </cell>
          <cell r="E938">
            <v>0</v>
          </cell>
          <cell r="F938">
            <v>0</v>
          </cell>
          <cell r="G938">
            <v>0</v>
          </cell>
          <cell r="H938">
            <v>12000</v>
          </cell>
        </row>
        <row r="939">
          <cell r="A939">
            <v>182</v>
          </cell>
          <cell r="B939">
            <v>6206010000000</v>
          </cell>
          <cell r="C939" t="str">
            <v>GAC - Licences</v>
          </cell>
          <cell r="D939">
            <v>12000</v>
          </cell>
          <cell r="E939">
            <v>0</v>
          </cell>
          <cell r="F939">
            <v>0</v>
          </cell>
          <cell r="G939">
            <v>0</v>
          </cell>
          <cell r="H939">
            <v>12000</v>
          </cell>
        </row>
        <row r="940">
          <cell r="B940">
            <v>6206040000000</v>
          </cell>
          <cell r="C940" t="str">
            <v>GAC - Vehicle and Licences</v>
          </cell>
          <cell r="D940">
            <v>366320</v>
          </cell>
          <cell r="E940">
            <v>0</v>
          </cell>
          <cell r="F940">
            <v>0</v>
          </cell>
          <cell r="G940">
            <v>0</v>
          </cell>
          <cell r="H940">
            <v>366320</v>
          </cell>
        </row>
        <row r="941">
          <cell r="A941">
            <v>183</v>
          </cell>
          <cell r="B941">
            <v>6206040000000</v>
          </cell>
          <cell r="C941" t="str">
            <v>GAC - Vehicle and Licences</v>
          </cell>
          <cell r="D941">
            <v>366320</v>
          </cell>
          <cell r="E941">
            <v>0</v>
          </cell>
          <cell r="F941">
            <v>0</v>
          </cell>
          <cell r="G941">
            <v>0</v>
          </cell>
          <cell r="H941">
            <v>366320</v>
          </cell>
        </row>
        <row r="942">
          <cell r="B942">
            <v>6206050000000</v>
          </cell>
          <cell r="C942" t="str">
            <v>GAC - Membership</v>
          </cell>
          <cell r="D942">
            <v>550000</v>
          </cell>
          <cell r="E942">
            <v>0</v>
          </cell>
          <cell r="F942">
            <v>0</v>
          </cell>
          <cell r="G942">
            <v>0</v>
          </cell>
          <cell r="H942">
            <v>550000</v>
          </cell>
        </row>
        <row r="943">
          <cell r="B943">
            <v>6206050000000</v>
          </cell>
          <cell r="C943" t="str">
            <v>GAC - Membership</v>
          </cell>
          <cell r="D943">
            <v>64000</v>
          </cell>
          <cell r="E943">
            <v>0</v>
          </cell>
          <cell r="F943">
            <v>0</v>
          </cell>
          <cell r="G943">
            <v>0</v>
          </cell>
          <cell r="H943">
            <v>64000</v>
          </cell>
        </row>
        <row r="944">
          <cell r="A944">
            <v>184</v>
          </cell>
          <cell r="B944">
            <v>6206050000000</v>
          </cell>
          <cell r="C944" t="str">
            <v>GAC - Membership</v>
          </cell>
          <cell r="D944">
            <v>614000</v>
          </cell>
          <cell r="E944">
            <v>0</v>
          </cell>
          <cell r="F944">
            <v>0</v>
          </cell>
          <cell r="G944">
            <v>0</v>
          </cell>
          <cell r="H944">
            <v>614000</v>
          </cell>
        </row>
        <row r="945">
          <cell r="B945">
            <v>6206060000000</v>
          </cell>
          <cell r="C945" t="str">
            <v>GAC - Donation and Contribution</v>
          </cell>
          <cell r="D945">
            <v>180000</v>
          </cell>
          <cell r="E945">
            <v>0</v>
          </cell>
          <cell r="F945">
            <v>0</v>
          </cell>
          <cell r="G945">
            <v>0</v>
          </cell>
          <cell r="H945">
            <v>180000</v>
          </cell>
        </row>
        <row r="946">
          <cell r="A946">
            <v>185</v>
          </cell>
          <cell r="B946">
            <v>6206060000000</v>
          </cell>
          <cell r="C946" t="str">
            <v>GAC - Donation and Contribution</v>
          </cell>
          <cell r="D946">
            <v>180000</v>
          </cell>
          <cell r="E946">
            <v>0</v>
          </cell>
          <cell r="F946">
            <v>0</v>
          </cell>
          <cell r="G946">
            <v>0</v>
          </cell>
          <cell r="H946">
            <v>180000</v>
          </cell>
        </row>
        <row r="947">
          <cell r="B947">
            <v>6206070000000</v>
          </cell>
          <cell r="C947" t="str">
            <v>GAC - Platform</v>
          </cell>
          <cell r="D947">
            <v>79840</v>
          </cell>
          <cell r="E947">
            <v>0</v>
          </cell>
          <cell r="F947">
            <v>0</v>
          </cell>
          <cell r="G947">
            <v>0</v>
          </cell>
          <cell r="H947">
            <v>79840</v>
          </cell>
        </row>
        <row r="948">
          <cell r="A948">
            <v>186</v>
          </cell>
          <cell r="B948">
            <v>6206070000000</v>
          </cell>
          <cell r="C948" t="str">
            <v>GAC - Platform</v>
          </cell>
          <cell r="D948">
            <v>79840</v>
          </cell>
          <cell r="E948">
            <v>0</v>
          </cell>
          <cell r="F948">
            <v>0</v>
          </cell>
          <cell r="G948">
            <v>0</v>
          </cell>
          <cell r="H948">
            <v>79840</v>
          </cell>
        </row>
        <row r="949">
          <cell r="B949">
            <v>6207010000000</v>
          </cell>
          <cell r="C949" t="str">
            <v>GAG - Fotocopy, Fotography</v>
          </cell>
          <cell r="D949">
            <v>403989</v>
          </cell>
          <cell r="E949">
            <v>0</v>
          </cell>
          <cell r="F949">
            <v>0</v>
          </cell>
          <cell r="G949">
            <v>0</v>
          </cell>
          <cell r="H949">
            <v>403989</v>
          </cell>
        </row>
        <row r="950">
          <cell r="B950">
            <v>6207010000000</v>
          </cell>
          <cell r="C950" t="str">
            <v>GAG - Fotocopy, Fotography</v>
          </cell>
          <cell r="D950">
            <v>418856</v>
          </cell>
          <cell r="E950">
            <v>0</v>
          </cell>
          <cell r="F950">
            <v>0</v>
          </cell>
          <cell r="G950">
            <v>0</v>
          </cell>
          <cell r="H950">
            <v>418856</v>
          </cell>
        </row>
        <row r="951">
          <cell r="A951">
            <v>187</v>
          </cell>
          <cell r="B951">
            <v>6207010000000</v>
          </cell>
          <cell r="C951" t="str">
            <v>GAG - Fotocopy, Fotography</v>
          </cell>
          <cell r="D951">
            <v>822845</v>
          </cell>
          <cell r="E951">
            <v>0</v>
          </cell>
          <cell r="F951">
            <v>0</v>
          </cell>
          <cell r="G951">
            <v>0</v>
          </cell>
          <cell r="H951">
            <v>822845</v>
          </cell>
        </row>
        <row r="952">
          <cell r="B952">
            <v>6207020000000</v>
          </cell>
          <cell r="C952" t="str">
            <v>GAG - Transportation Local</v>
          </cell>
          <cell r="D952">
            <v>2992650</v>
          </cell>
          <cell r="E952">
            <v>0</v>
          </cell>
          <cell r="F952">
            <v>0</v>
          </cell>
          <cell r="G952">
            <v>0</v>
          </cell>
          <cell r="H952">
            <v>2992650</v>
          </cell>
        </row>
        <row r="953">
          <cell r="B953">
            <v>6207020000000</v>
          </cell>
          <cell r="C953" t="str">
            <v>GAG - Transportation Local</v>
          </cell>
          <cell r="D953">
            <v>480700</v>
          </cell>
          <cell r="E953">
            <v>0</v>
          </cell>
          <cell r="F953">
            <v>0</v>
          </cell>
          <cell r="G953">
            <v>0</v>
          </cell>
          <cell r="H953">
            <v>480700</v>
          </cell>
        </row>
        <row r="954">
          <cell r="A954">
            <v>188</v>
          </cell>
          <cell r="B954">
            <v>6207020000000</v>
          </cell>
          <cell r="C954" t="str">
            <v>GAG - Transportation Local</v>
          </cell>
          <cell r="D954">
            <v>3473350</v>
          </cell>
          <cell r="E954">
            <v>0</v>
          </cell>
          <cell r="F954">
            <v>0</v>
          </cell>
          <cell r="G954">
            <v>0</v>
          </cell>
          <cell r="H954">
            <v>3473350</v>
          </cell>
        </row>
        <row r="955">
          <cell r="B955">
            <v>6207990000000</v>
          </cell>
          <cell r="C955" t="str">
            <v>GAC - Other</v>
          </cell>
          <cell r="D955">
            <v>245788</v>
          </cell>
          <cell r="E955">
            <v>0</v>
          </cell>
          <cell r="F955">
            <v>0</v>
          </cell>
          <cell r="G955">
            <v>0</v>
          </cell>
          <cell r="H955">
            <v>245788</v>
          </cell>
        </row>
        <row r="956">
          <cell r="A956">
            <v>189</v>
          </cell>
          <cell r="B956">
            <v>6207990000000</v>
          </cell>
          <cell r="C956" t="str">
            <v>GAC - Other</v>
          </cell>
          <cell r="D956">
            <v>245788</v>
          </cell>
          <cell r="E956">
            <v>0</v>
          </cell>
          <cell r="F956">
            <v>0</v>
          </cell>
          <cell r="G956">
            <v>0</v>
          </cell>
          <cell r="H956">
            <v>245788</v>
          </cell>
        </row>
        <row r="957">
          <cell r="B957">
            <v>7103000000000</v>
          </cell>
          <cell r="C957" t="str">
            <v>Rental Income Sub Lease</v>
          </cell>
          <cell r="D957">
            <v>-331400</v>
          </cell>
          <cell r="E957">
            <v>0</v>
          </cell>
          <cell r="F957">
            <v>340200</v>
          </cell>
          <cell r="G957">
            <v>-340200</v>
          </cell>
          <cell r="H957">
            <v>-671600</v>
          </cell>
        </row>
        <row r="958">
          <cell r="A958">
            <v>190</v>
          </cell>
          <cell r="B958">
            <v>7103000000000</v>
          </cell>
          <cell r="C958" t="str">
            <v>Rental Income Sub Lease</v>
          </cell>
          <cell r="D958">
            <v>-331400</v>
          </cell>
          <cell r="E958">
            <v>0</v>
          </cell>
          <cell r="F958">
            <v>340200</v>
          </cell>
          <cell r="G958">
            <v>-340200</v>
          </cell>
          <cell r="H958">
            <v>-671600</v>
          </cell>
        </row>
        <row r="959">
          <cell r="B959">
            <v>7104000000000</v>
          </cell>
          <cell r="C959" t="str">
            <v>Interest Income</v>
          </cell>
          <cell r="D959">
            <v>-690540.67</v>
          </cell>
          <cell r="E959">
            <v>0</v>
          </cell>
          <cell r="F959">
            <v>316735.75</v>
          </cell>
          <cell r="G959">
            <v>-316735.75</v>
          </cell>
          <cell r="H959">
            <v>-1007276.42</v>
          </cell>
        </row>
        <row r="960">
          <cell r="B960">
            <v>7104000000000</v>
          </cell>
          <cell r="C960" t="str">
            <v>Interest Income</v>
          </cell>
          <cell r="D960">
            <v>-510506.66</v>
          </cell>
          <cell r="E960">
            <v>0</v>
          </cell>
          <cell r="F960">
            <v>0</v>
          </cell>
          <cell r="G960">
            <v>0</v>
          </cell>
          <cell r="H960">
            <v>-510506.66</v>
          </cell>
        </row>
        <row r="961">
          <cell r="B961">
            <v>7104000000000</v>
          </cell>
          <cell r="C961" t="str">
            <v>Interest Income</v>
          </cell>
          <cell r="D961">
            <v>-1003507.94</v>
          </cell>
          <cell r="E961">
            <v>0</v>
          </cell>
          <cell r="F961">
            <v>0</v>
          </cell>
          <cell r="G961">
            <v>0</v>
          </cell>
          <cell r="H961">
            <v>-1003507.94</v>
          </cell>
        </row>
        <row r="962">
          <cell r="A962">
            <v>191</v>
          </cell>
          <cell r="B962">
            <v>7104000000000</v>
          </cell>
          <cell r="C962" t="str">
            <v>Interest Income</v>
          </cell>
          <cell r="D962">
            <v>-2204555.27</v>
          </cell>
          <cell r="E962">
            <v>0</v>
          </cell>
          <cell r="F962">
            <v>316735.75</v>
          </cell>
          <cell r="G962">
            <v>-316735.75</v>
          </cell>
          <cell r="H962">
            <v>-2521291.02</v>
          </cell>
        </row>
        <row r="963">
          <cell r="B963">
            <v>7105000000000</v>
          </cell>
          <cell r="C963" t="str">
            <v>Realized Foreign Exchange Gain</v>
          </cell>
          <cell r="D963">
            <v>-8991568.0999999996</v>
          </cell>
          <cell r="E963">
            <v>0</v>
          </cell>
          <cell r="F963">
            <v>8472521.6400000006</v>
          </cell>
          <cell r="G963">
            <v>-8472521.6400000006</v>
          </cell>
          <cell r="H963">
            <v>-17464089.739999998</v>
          </cell>
        </row>
        <row r="964">
          <cell r="B964">
            <v>7105000000000</v>
          </cell>
          <cell r="C964" t="str">
            <v>Realized Foreign Exchange Gain</v>
          </cell>
          <cell r="D964">
            <v>-766986.44</v>
          </cell>
          <cell r="E964">
            <v>0</v>
          </cell>
          <cell r="F964">
            <v>2059456.08</v>
          </cell>
          <cell r="G964">
            <v>-2059456.08</v>
          </cell>
          <cell r="H964">
            <v>-2826442.52</v>
          </cell>
        </row>
        <row r="965">
          <cell r="B965">
            <v>7105000000000</v>
          </cell>
          <cell r="C965" t="str">
            <v>Realized Foreign Exchange Gain</v>
          </cell>
          <cell r="D965">
            <v>-252828.79999999999</v>
          </cell>
          <cell r="E965">
            <v>0</v>
          </cell>
          <cell r="F965">
            <v>542648.6</v>
          </cell>
          <cell r="G965">
            <v>-542648.6</v>
          </cell>
          <cell r="H965">
            <v>-795477.4</v>
          </cell>
        </row>
        <row r="966">
          <cell r="B966">
            <v>7105000000000</v>
          </cell>
          <cell r="C966" t="str">
            <v>Realized Foreign Exchange Gain</v>
          </cell>
          <cell r="D966">
            <v>-89159.2</v>
          </cell>
          <cell r="E966">
            <v>0</v>
          </cell>
          <cell r="F966">
            <v>0</v>
          </cell>
          <cell r="G966">
            <v>0</v>
          </cell>
          <cell r="H966">
            <v>-89159.2</v>
          </cell>
        </row>
        <row r="967">
          <cell r="B967">
            <v>7105000000000</v>
          </cell>
          <cell r="C967" t="str">
            <v>Realized Foreign Exchange Gain</v>
          </cell>
          <cell r="D967">
            <v>-216576</v>
          </cell>
          <cell r="E967">
            <v>0</v>
          </cell>
          <cell r="F967">
            <v>1020986.64</v>
          </cell>
          <cell r="G967">
            <v>-1020986.64</v>
          </cell>
          <cell r="H967">
            <v>-1237562.6399999999</v>
          </cell>
        </row>
        <row r="968">
          <cell r="B968">
            <v>7105000000000</v>
          </cell>
          <cell r="C968" t="str">
            <v>Realized Foreign Exchange Gain</v>
          </cell>
          <cell r="D968">
            <v>-50406.559999999998</v>
          </cell>
          <cell r="E968">
            <v>0</v>
          </cell>
          <cell r="F968">
            <v>510382.4</v>
          </cell>
          <cell r="G968">
            <v>-510382.4</v>
          </cell>
          <cell r="H968">
            <v>-560788.96</v>
          </cell>
        </row>
        <row r="969">
          <cell r="B969">
            <v>7105000000000</v>
          </cell>
          <cell r="C969" t="str">
            <v>Realized Foreign Exchange Gain</v>
          </cell>
          <cell r="D969">
            <v>-114822.28</v>
          </cell>
          <cell r="E969">
            <v>0</v>
          </cell>
          <cell r="F969">
            <v>1907793.9199999999</v>
          </cell>
          <cell r="G969">
            <v>-1907793.9199999999</v>
          </cell>
          <cell r="H969">
            <v>-2022616.2</v>
          </cell>
        </row>
        <row r="970">
          <cell r="B970">
            <v>7105000000000</v>
          </cell>
          <cell r="C970" t="str">
            <v>Realized Foreign Exchange Gain</v>
          </cell>
          <cell r="D970">
            <v>-88239.039999999994</v>
          </cell>
          <cell r="E970">
            <v>0</v>
          </cell>
          <cell r="F970">
            <v>481025.6</v>
          </cell>
          <cell r="G970">
            <v>-481025.6</v>
          </cell>
          <cell r="H970">
            <v>-569264.64000000001</v>
          </cell>
        </row>
        <row r="971">
          <cell r="B971">
            <v>7105000000000</v>
          </cell>
          <cell r="C971" t="str">
            <v>Realized Foreign Exchange Gain</v>
          </cell>
          <cell r="D971">
            <v>-121676.16</v>
          </cell>
          <cell r="E971">
            <v>0</v>
          </cell>
          <cell r="F971">
            <v>0</v>
          </cell>
          <cell r="G971">
            <v>0</v>
          </cell>
          <cell r="H971">
            <v>-121676.16</v>
          </cell>
        </row>
        <row r="972">
          <cell r="B972">
            <v>7105000000000</v>
          </cell>
          <cell r="C972" t="str">
            <v>Realized Foreign Exchange Gain</v>
          </cell>
          <cell r="D972">
            <v>-95543.2</v>
          </cell>
          <cell r="E972">
            <v>0</v>
          </cell>
          <cell r="F972">
            <v>786200.96</v>
          </cell>
          <cell r="G972">
            <v>-786200.96</v>
          </cell>
          <cell r="H972">
            <v>-881744.16</v>
          </cell>
        </row>
        <row r="973">
          <cell r="A973">
            <v>192</v>
          </cell>
          <cell r="B973">
            <v>7105000000000</v>
          </cell>
          <cell r="C973" t="str">
            <v>Realized Foreign Exchange Gain</v>
          </cell>
          <cell r="D973">
            <v>-10787805.779999997</v>
          </cell>
          <cell r="E973">
            <v>0</v>
          </cell>
          <cell r="F973">
            <v>15781015.84</v>
          </cell>
          <cell r="G973">
            <v>-15781015.84</v>
          </cell>
          <cell r="H973">
            <v>-26568821.619999997</v>
          </cell>
        </row>
        <row r="974">
          <cell r="B974">
            <v>7106000000000</v>
          </cell>
          <cell r="C974" t="str">
            <v>Unrealized Foreign Exchange Gai</v>
          </cell>
          <cell r="D974">
            <v>-11855445.34</v>
          </cell>
          <cell r="E974">
            <v>11616772.34</v>
          </cell>
          <cell r="F974">
            <v>9616635.9399999995</v>
          </cell>
          <cell r="G974">
            <v>2000136.4000000004</v>
          </cell>
          <cell r="H974">
            <v>-9855308.9399999995</v>
          </cell>
        </row>
        <row r="975">
          <cell r="A975">
            <v>193</v>
          </cell>
          <cell r="B975">
            <v>7106000000000</v>
          </cell>
          <cell r="C975" t="str">
            <v>Unrealized Foreign Exchange Gai</v>
          </cell>
          <cell r="D975">
            <v>-11855445.34</v>
          </cell>
          <cell r="E975">
            <v>11616772.34</v>
          </cell>
          <cell r="F975">
            <v>9616635.9399999995</v>
          </cell>
          <cell r="G975">
            <v>2000136.4000000004</v>
          </cell>
          <cell r="H975">
            <v>-9855308.9399999995</v>
          </cell>
        </row>
        <row r="976">
          <cell r="B976">
            <v>7110000000000</v>
          </cell>
          <cell r="C976" t="str">
            <v>Non-operating Income - Others</v>
          </cell>
          <cell r="D976">
            <v>-3131242.64</v>
          </cell>
          <cell r="E976">
            <v>17.010000000000002</v>
          </cell>
          <cell r="F976">
            <v>0</v>
          </cell>
          <cell r="G976">
            <v>17.010000000000002</v>
          </cell>
          <cell r="H976">
            <v>-3131225.63</v>
          </cell>
        </row>
        <row r="977">
          <cell r="B977">
            <v>7110000000000</v>
          </cell>
          <cell r="C977" t="str">
            <v>Non-operating Income - Others</v>
          </cell>
          <cell r="D977">
            <v>-200778</v>
          </cell>
          <cell r="E977">
            <v>0</v>
          </cell>
          <cell r="F977">
            <v>0</v>
          </cell>
          <cell r="G977">
            <v>0</v>
          </cell>
          <cell r="H977">
            <v>-200778</v>
          </cell>
        </row>
        <row r="978">
          <cell r="B978">
            <v>7110000000000</v>
          </cell>
          <cell r="C978" t="str">
            <v>Non-operating Income - Others</v>
          </cell>
          <cell r="D978">
            <v>-6358591.1200000001</v>
          </cell>
          <cell r="E978">
            <v>0</v>
          </cell>
          <cell r="F978">
            <v>4479073.2</v>
          </cell>
          <cell r="G978">
            <v>-4479073.2</v>
          </cell>
          <cell r="H978">
            <v>-10837664.32</v>
          </cell>
        </row>
        <row r="979">
          <cell r="A979">
            <v>194</v>
          </cell>
          <cell r="B979">
            <v>7110000000000</v>
          </cell>
          <cell r="C979" t="str">
            <v>Non-operating Income - Others</v>
          </cell>
          <cell r="D979">
            <v>-9690611.7599999998</v>
          </cell>
          <cell r="E979">
            <v>17.010000000000002</v>
          </cell>
          <cell r="F979">
            <v>4479073.2</v>
          </cell>
          <cell r="G979">
            <v>-4479056.1900000004</v>
          </cell>
          <cell r="H979">
            <v>-14169667.949999999</v>
          </cell>
        </row>
        <row r="980">
          <cell r="B980">
            <v>7204000000000</v>
          </cell>
          <cell r="C980" t="str">
            <v>Interest Expense</v>
          </cell>
          <cell r="D980">
            <v>200743.87</v>
          </cell>
          <cell r="E980">
            <v>0</v>
          </cell>
          <cell r="F980">
            <v>0</v>
          </cell>
          <cell r="G980">
            <v>0</v>
          </cell>
          <cell r="H980">
            <v>200743.87</v>
          </cell>
        </row>
        <row r="981">
          <cell r="A981">
            <v>195</v>
          </cell>
          <cell r="B981">
            <v>7204000000000</v>
          </cell>
          <cell r="C981" t="str">
            <v>Interest Expense</v>
          </cell>
          <cell r="D981">
            <v>200743.87</v>
          </cell>
          <cell r="E981">
            <v>0</v>
          </cell>
          <cell r="F981">
            <v>0</v>
          </cell>
          <cell r="G981">
            <v>0</v>
          </cell>
          <cell r="H981">
            <v>200743.87</v>
          </cell>
        </row>
        <row r="982">
          <cell r="B982">
            <v>7207000000000</v>
          </cell>
          <cell r="C982" t="str">
            <v>Bank Charges</v>
          </cell>
          <cell r="D982">
            <v>7195161.9199999999</v>
          </cell>
          <cell r="E982">
            <v>2204564.0699999998</v>
          </cell>
          <cell r="F982">
            <v>0</v>
          </cell>
          <cell r="G982">
            <v>2204564.0699999998</v>
          </cell>
          <cell r="H982">
            <v>9399725.9900000002</v>
          </cell>
        </row>
        <row r="983">
          <cell r="B983">
            <v>7207000000000</v>
          </cell>
          <cell r="C983" t="str">
            <v>Bank Charges</v>
          </cell>
          <cell r="D983">
            <v>3186231.42</v>
          </cell>
          <cell r="E983">
            <v>799782.48</v>
          </cell>
          <cell r="F983">
            <v>0</v>
          </cell>
          <cell r="G983">
            <v>799782.48</v>
          </cell>
          <cell r="H983">
            <v>3986013.9</v>
          </cell>
        </row>
        <row r="984">
          <cell r="B984">
            <v>7207000000000</v>
          </cell>
          <cell r="C984" t="str">
            <v>Bank Charges</v>
          </cell>
          <cell r="D984">
            <v>1701561</v>
          </cell>
          <cell r="E984">
            <v>0</v>
          </cell>
          <cell r="F984">
            <v>0</v>
          </cell>
          <cell r="G984">
            <v>0</v>
          </cell>
          <cell r="H984">
            <v>1701561</v>
          </cell>
        </row>
        <row r="985">
          <cell r="B985">
            <v>7207000000000</v>
          </cell>
          <cell r="C985" t="str">
            <v>Bank Charges</v>
          </cell>
          <cell r="D985">
            <v>802232</v>
          </cell>
          <cell r="E985">
            <v>0</v>
          </cell>
          <cell r="F985">
            <v>0</v>
          </cell>
          <cell r="G985">
            <v>0</v>
          </cell>
          <cell r="H985">
            <v>802232</v>
          </cell>
        </row>
        <row r="986">
          <cell r="B986">
            <v>7207000000000</v>
          </cell>
          <cell r="C986" t="str">
            <v>Bank Charges</v>
          </cell>
          <cell r="D986">
            <v>123475.96</v>
          </cell>
          <cell r="E986">
            <v>0</v>
          </cell>
          <cell r="F986">
            <v>0</v>
          </cell>
          <cell r="G986">
            <v>0</v>
          </cell>
          <cell r="H986">
            <v>123475.96</v>
          </cell>
        </row>
        <row r="987">
          <cell r="B987">
            <v>7207000000000</v>
          </cell>
          <cell r="C987" t="str">
            <v>Bank Charges</v>
          </cell>
          <cell r="D987">
            <v>487520</v>
          </cell>
          <cell r="E987">
            <v>0</v>
          </cell>
          <cell r="F987">
            <v>0</v>
          </cell>
          <cell r="G987">
            <v>0</v>
          </cell>
          <cell r="H987">
            <v>487520</v>
          </cell>
        </row>
        <row r="988">
          <cell r="B988">
            <v>7207000000000</v>
          </cell>
          <cell r="C988" t="str">
            <v>Bank Charges</v>
          </cell>
          <cell r="D988">
            <v>323020</v>
          </cell>
          <cell r="E988">
            <v>0</v>
          </cell>
          <cell r="F988">
            <v>0</v>
          </cell>
          <cell r="G988">
            <v>0</v>
          </cell>
          <cell r="H988">
            <v>323020</v>
          </cell>
        </row>
        <row r="989">
          <cell r="B989">
            <v>7207000000000</v>
          </cell>
          <cell r="C989" t="str">
            <v>Bank Charges</v>
          </cell>
          <cell r="D989">
            <v>713670</v>
          </cell>
          <cell r="E989">
            <v>2274729.6</v>
          </cell>
          <cell r="F989">
            <v>2274729.6</v>
          </cell>
          <cell r="G989">
            <v>0</v>
          </cell>
          <cell r="H989">
            <v>713670</v>
          </cell>
        </row>
        <row r="990">
          <cell r="B990">
            <v>7207000000000</v>
          </cell>
          <cell r="C990" t="str">
            <v>Bank Charges</v>
          </cell>
          <cell r="D990">
            <v>929181.9</v>
          </cell>
          <cell r="E990">
            <v>0</v>
          </cell>
          <cell r="F990">
            <v>0</v>
          </cell>
          <cell r="G990">
            <v>0</v>
          </cell>
          <cell r="H990">
            <v>929181.9</v>
          </cell>
        </row>
        <row r="991">
          <cell r="B991">
            <v>7207000000000</v>
          </cell>
          <cell r="C991" t="str">
            <v>Bank Charges</v>
          </cell>
          <cell r="D991">
            <v>422028</v>
          </cell>
          <cell r="E991">
            <v>9000</v>
          </cell>
          <cell r="F991">
            <v>0</v>
          </cell>
          <cell r="G991">
            <v>9000</v>
          </cell>
          <cell r="H991">
            <v>431028</v>
          </cell>
        </row>
        <row r="992">
          <cell r="B992">
            <v>7207000000000</v>
          </cell>
          <cell r="C992" t="str">
            <v>Bank Charges</v>
          </cell>
          <cell r="D992">
            <v>552206</v>
          </cell>
          <cell r="E992">
            <v>0</v>
          </cell>
          <cell r="F992">
            <v>0</v>
          </cell>
          <cell r="G992">
            <v>0</v>
          </cell>
          <cell r="H992">
            <v>552206</v>
          </cell>
        </row>
        <row r="993">
          <cell r="A993">
            <v>196</v>
          </cell>
          <cell r="B993">
            <v>7207000000000</v>
          </cell>
          <cell r="C993" t="str">
            <v>Bank Charges</v>
          </cell>
          <cell r="D993">
            <v>16436288.200000001</v>
          </cell>
          <cell r="E993">
            <v>5288076.1500000004</v>
          </cell>
          <cell r="F993">
            <v>2274729.6</v>
          </cell>
          <cell r="G993">
            <v>3013346.5500000003</v>
          </cell>
          <cell r="H993">
            <v>19449634.75</v>
          </cell>
        </row>
        <row r="994">
          <cell r="B994">
            <v>7208000000000</v>
          </cell>
          <cell r="C994" t="str">
            <v>Realized Foreign Exchange Loss</v>
          </cell>
          <cell r="D994">
            <v>41947554.229999997</v>
          </cell>
          <cell r="E994">
            <v>1787210</v>
          </cell>
          <cell r="F994">
            <v>0</v>
          </cell>
          <cell r="G994">
            <v>1787210</v>
          </cell>
          <cell r="H994">
            <v>43734764.229999997</v>
          </cell>
        </row>
        <row r="995">
          <cell r="B995">
            <v>7208000000000</v>
          </cell>
          <cell r="C995" t="str">
            <v>Realized Foreign Exchange Loss</v>
          </cell>
          <cell r="D995">
            <v>12670585.25</v>
          </cell>
          <cell r="E995">
            <v>20644</v>
          </cell>
          <cell r="F995">
            <v>0</v>
          </cell>
          <cell r="G995">
            <v>20644</v>
          </cell>
          <cell r="H995">
            <v>12691229.25</v>
          </cell>
        </row>
        <row r="996">
          <cell r="B996">
            <v>7208000000000</v>
          </cell>
          <cell r="C996" t="str">
            <v>Realized Foreign Exchange Loss</v>
          </cell>
          <cell r="D996">
            <v>7830465.4800000004</v>
          </cell>
          <cell r="E996">
            <v>751683.77</v>
          </cell>
          <cell r="F996">
            <v>0</v>
          </cell>
          <cell r="G996">
            <v>751683.77</v>
          </cell>
          <cell r="H996">
            <v>8582149.25</v>
          </cell>
        </row>
        <row r="997">
          <cell r="B997">
            <v>7208000000000</v>
          </cell>
          <cell r="C997" t="str">
            <v>Realized Foreign Exchange Loss</v>
          </cell>
          <cell r="D997">
            <v>1290230.6000000001</v>
          </cell>
          <cell r="E997">
            <v>0</v>
          </cell>
          <cell r="F997">
            <v>0</v>
          </cell>
          <cell r="G997">
            <v>0</v>
          </cell>
          <cell r="H997">
            <v>1290230.6000000001</v>
          </cell>
        </row>
        <row r="998">
          <cell r="B998">
            <v>7208000000000</v>
          </cell>
          <cell r="C998" t="str">
            <v>Realized Foreign Exchange Loss</v>
          </cell>
          <cell r="D998">
            <v>763251.8</v>
          </cell>
          <cell r="E998">
            <v>0</v>
          </cell>
          <cell r="F998">
            <v>0</v>
          </cell>
          <cell r="G998">
            <v>0</v>
          </cell>
          <cell r="H998">
            <v>763251.8</v>
          </cell>
        </row>
        <row r="999">
          <cell r="B999">
            <v>7208000000000</v>
          </cell>
          <cell r="C999" t="str">
            <v>Realized Foreign Exchange Loss</v>
          </cell>
          <cell r="D999">
            <v>7996448.4000000004</v>
          </cell>
          <cell r="E999">
            <v>0</v>
          </cell>
          <cell r="F999">
            <v>0</v>
          </cell>
          <cell r="G999">
            <v>0</v>
          </cell>
          <cell r="H999">
            <v>7996448.4000000004</v>
          </cell>
        </row>
        <row r="1000">
          <cell r="B1000">
            <v>7208000000000</v>
          </cell>
          <cell r="C1000" t="str">
            <v>Realized Foreign Exchange Loss</v>
          </cell>
          <cell r="D1000">
            <v>1072511.8</v>
          </cell>
          <cell r="E1000">
            <v>0</v>
          </cell>
          <cell r="F1000">
            <v>0</v>
          </cell>
          <cell r="G1000">
            <v>0</v>
          </cell>
          <cell r="H1000">
            <v>1072511.8</v>
          </cell>
        </row>
        <row r="1001">
          <cell r="B1001">
            <v>7208000000000</v>
          </cell>
          <cell r="C1001" t="str">
            <v>Realized Foreign Exchange Loss</v>
          </cell>
          <cell r="D1001">
            <v>3932418.2</v>
          </cell>
          <cell r="E1001">
            <v>0</v>
          </cell>
          <cell r="F1001">
            <v>0</v>
          </cell>
          <cell r="G1001">
            <v>0</v>
          </cell>
          <cell r="H1001">
            <v>3932418.2</v>
          </cell>
        </row>
        <row r="1002">
          <cell r="B1002">
            <v>7208000000000</v>
          </cell>
          <cell r="C1002" t="str">
            <v>Realized Foreign Exchange Loss</v>
          </cell>
          <cell r="D1002">
            <v>1395293.44</v>
          </cell>
          <cell r="E1002">
            <v>0</v>
          </cell>
          <cell r="F1002">
            <v>0</v>
          </cell>
          <cell r="G1002">
            <v>0</v>
          </cell>
          <cell r="H1002">
            <v>1395293.44</v>
          </cell>
        </row>
        <row r="1003">
          <cell r="B1003">
            <v>7208000000000</v>
          </cell>
          <cell r="C1003" t="str">
            <v>Realized Foreign Exchange Loss</v>
          </cell>
          <cell r="D1003">
            <v>548088.80000000005</v>
          </cell>
          <cell r="E1003">
            <v>0</v>
          </cell>
          <cell r="F1003">
            <v>0</v>
          </cell>
          <cell r="G1003">
            <v>0</v>
          </cell>
          <cell r="H1003">
            <v>548088.80000000005</v>
          </cell>
        </row>
        <row r="1004">
          <cell r="B1004">
            <v>7208000000000</v>
          </cell>
          <cell r="C1004" t="str">
            <v>Realized Foreign Exchange Loss</v>
          </cell>
          <cell r="D1004">
            <v>876811.28</v>
          </cell>
          <cell r="E1004">
            <v>0</v>
          </cell>
          <cell r="F1004">
            <v>0</v>
          </cell>
          <cell r="G1004">
            <v>0</v>
          </cell>
          <cell r="H1004">
            <v>876811.28</v>
          </cell>
        </row>
        <row r="1005">
          <cell r="A1005">
            <v>197</v>
          </cell>
          <cell r="B1005">
            <v>7208000000000</v>
          </cell>
          <cell r="C1005" t="str">
            <v>Realized Foreign Exchange Loss</v>
          </cell>
          <cell r="D1005">
            <v>80323659.279999986</v>
          </cell>
          <cell r="E1005">
            <v>2559537.77</v>
          </cell>
          <cell r="F1005">
            <v>0</v>
          </cell>
          <cell r="G1005">
            <v>2559537.77</v>
          </cell>
          <cell r="H1005">
            <v>82883197.049999997</v>
          </cell>
        </row>
        <row r="1006">
          <cell r="B1006">
            <v>7209000000000</v>
          </cell>
          <cell r="C1006" t="str">
            <v>Unrealized Foreign Exchange Los</v>
          </cell>
          <cell r="D1006">
            <v>16852245.170000002</v>
          </cell>
          <cell r="E1006">
            <v>0</v>
          </cell>
          <cell r="F1006">
            <v>0</v>
          </cell>
          <cell r="G1006">
            <v>0</v>
          </cell>
          <cell r="H1006">
            <v>16852245.170000002</v>
          </cell>
        </row>
        <row r="1007">
          <cell r="A1007">
            <v>198</v>
          </cell>
          <cell r="B1007">
            <v>7209000000000</v>
          </cell>
          <cell r="C1007" t="str">
            <v>Unrealized Foreign Exchange Los</v>
          </cell>
          <cell r="D1007">
            <v>16852245.170000002</v>
          </cell>
          <cell r="E1007">
            <v>0</v>
          </cell>
          <cell r="F1007">
            <v>0</v>
          </cell>
          <cell r="G1007">
            <v>0</v>
          </cell>
          <cell r="H1007">
            <v>16852245.170000002</v>
          </cell>
        </row>
        <row r="1008">
          <cell r="B1008">
            <v>7214000000000</v>
          </cell>
          <cell r="C1008" t="str">
            <v>Non-operating Exp. and Loss Oth</v>
          </cell>
          <cell r="D1008">
            <v>30484924</v>
          </cell>
          <cell r="E1008">
            <v>0</v>
          </cell>
          <cell r="F1008">
            <v>0</v>
          </cell>
          <cell r="G1008">
            <v>0</v>
          </cell>
          <cell r="H1008">
            <v>30484924</v>
          </cell>
        </row>
        <row r="1009">
          <cell r="B1009">
            <v>7214000000000</v>
          </cell>
          <cell r="C1009" t="str">
            <v>Non-operating Exp. and Loss Oth</v>
          </cell>
          <cell r="D1009">
            <v>1772581.4</v>
          </cell>
          <cell r="E1009">
            <v>1280948</v>
          </cell>
          <cell r="F1009">
            <v>0</v>
          </cell>
          <cell r="G1009">
            <v>1280948</v>
          </cell>
          <cell r="H1009">
            <v>3053529.4</v>
          </cell>
        </row>
        <row r="1010">
          <cell r="B1010">
            <v>7214000000000</v>
          </cell>
          <cell r="C1010" t="str">
            <v>Non-operating Exp. and Loss Oth</v>
          </cell>
          <cell r="D1010">
            <v>635149.1</v>
          </cell>
          <cell r="E1010">
            <v>150000</v>
          </cell>
          <cell r="F1010">
            <v>0</v>
          </cell>
          <cell r="G1010">
            <v>150000</v>
          </cell>
          <cell r="H1010">
            <v>785149.1</v>
          </cell>
        </row>
        <row r="1011">
          <cell r="B1011">
            <v>7214000000000</v>
          </cell>
          <cell r="C1011" t="str">
            <v>Non-operating Exp. and Loss Oth</v>
          </cell>
          <cell r="D1011">
            <v>647000</v>
          </cell>
          <cell r="E1011">
            <v>200000</v>
          </cell>
          <cell r="F1011">
            <v>0</v>
          </cell>
          <cell r="G1011">
            <v>200000</v>
          </cell>
          <cell r="H1011">
            <v>847000</v>
          </cell>
        </row>
        <row r="1012">
          <cell r="B1012">
            <v>7214000000000</v>
          </cell>
          <cell r="C1012" t="str">
            <v>Non-operating Exp. and Loss Oth</v>
          </cell>
          <cell r="D1012">
            <v>850000</v>
          </cell>
          <cell r="E1012">
            <v>300000</v>
          </cell>
          <cell r="F1012">
            <v>0</v>
          </cell>
          <cell r="G1012">
            <v>300000</v>
          </cell>
          <cell r="H1012">
            <v>1150000</v>
          </cell>
        </row>
        <row r="1013">
          <cell r="B1013">
            <v>7214000000000</v>
          </cell>
          <cell r="C1013" t="str">
            <v>Non-operating Exp. and Loss Oth</v>
          </cell>
          <cell r="D1013">
            <v>77500</v>
          </cell>
          <cell r="E1013">
            <v>0</v>
          </cell>
          <cell r="F1013">
            <v>0</v>
          </cell>
          <cell r="G1013">
            <v>0</v>
          </cell>
          <cell r="H1013">
            <v>77500</v>
          </cell>
        </row>
        <row r="1014">
          <cell r="B1014">
            <v>7214000000000</v>
          </cell>
          <cell r="C1014" t="str">
            <v>Non-operating Exp. and Loss Oth</v>
          </cell>
          <cell r="D1014">
            <v>200000</v>
          </cell>
          <cell r="E1014">
            <v>100000</v>
          </cell>
          <cell r="F1014">
            <v>0</v>
          </cell>
          <cell r="G1014">
            <v>100000</v>
          </cell>
          <cell r="H1014">
            <v>300000</v>
          </cell>
        </row>
        <row r="1015">
          <cell r="B1015">
            <v>7214000000000</v>
          </cell>
          <cell r="C1015" t="str">
            <v>Non-operating Exp. and Loss Oth</v>
          </cell>
          <cell r="D1015">
            <v>597450</v>
          </cell>
          <cell r="E1015">
            <v>275000</v>
          </cell>
          <cell r="F1015">
            <v>0</v>
          </cell>
          <cell r="G1015">
            <v>275000</v>
          </cell>
          <cell r="H1015">
            <v>872450</v>
          </cell>
        </row>
        <row r="1016">
          <cell r="B1016">
            <v>7214000000000</v>
          </cell>
          <cell r="C1016" t="str">
            <v>Non-operating Exp. and Loss Oth</v>
          </cell>
          <cell r="D1016">
            <v>200000</v>
          </cell>
          <cell r="E1016">
            <v>100000</v>
          </cell>
          <cell r="F1016">
            <v>0</v>
          </cell>
          <cell r="G1016">
            <v>100000</v>
          </cell>
          <cell r="H1016">
            <v>300000</v>
          </cell>
        </row>
        <row r="1017">
          <cell r="A1017">
            <v>199</v>
          </cell>
          <cell r="B1017">
            <v>7214000000000</v>
          </cell>
          <cell r="C1017" t="str">
            <v>Non-operating Exp. and Loss Oth</v>
          </cell>
          <cell r="D1017">
            <v>35464604.5</v>
          </cell>
          <cell r="E1017">
            <v>2405948</v>
          </cell>
          <cell r="F1017">
            <v>0</v>
          </cell>
          <cell r="G1017">
            <v>2405948</v>
          </cell>
          <cell r="H1017">
            <v>37870552.5</v>
          </cell>
        </row>
        <row r="1018">
          <cell r="B1018">
            <v>7215000000000</v>
          </cell>
          <cell r="C1018" t="str">
            <v>Tax Expenses</v>
          </cell>
          <cell r="D1018">
            <v>10852128.880000001</v>
          </cell>
          <cell r="E1018">
            <v>0</v>
          </cell>
          <cell r="F1018">
            <v>0</v>
          </cell>
          <cell r="G1018">
            <v>0</v>
          </cell>
          <cell r="H1018">
            <v>10852128.880000001</v>
          </cell>
        </row>
        <row r="1019">
          <cell r="A1019">
            <v>200</v>
          </cell>
          <cell r="B1019">
            <v>7215000000000</v>
          </cell>
          <cell r="C1019" t="str">
            <v>Tax Expenses</v>
          </cell>
          <cell r="D1019">
            <v>10852128.880000001</v>
          </cell>
          <cell r="E1019">
            <v>0</v>
          </cell>
          <cell r="F1019">
            <v>0</v>
          </cell>
          <cell r="G1019">
            <v>0</v>
          </cell>
          <cell r="H1019">
            <v>10852128.880000001</v>
          </cell>
        </row>
        <row r="1020">
          <cell r="A1020">
            <v>121</v>
          </cell>
          <cell r="B1020" t="str">
            <v>Grand Total</v>
          </cell>
          <cell r="D1020">
            <v>6.8601220846176147E-6</v>
          </cell>
          <cell r="E1020">
            <v>7302012394</v>
          </cell>
          <cell r="F1020">
            <v>7302012393.999999</v>
          </cell>
          <cell r="H1020">
            <v>-8.7711960077285767E-6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Trial Balance - Detail"/>
      <sheetName val="Marshal"/>
    </sheetNames>
    <sheetDataSet>
      <sheetData sheetId="0" refreshError="1">
        <row r="470">
          <cell r="K470">
            <v>1011</v>
          </cell>
        </row>
        <row r="677">
          <cell r="A677">
            <v>51030000</v>
          </cell>
          <cell r="B677" t="str">
            <v>COS - ME Consesion</v>
          </cell>
          <cell r="C677">
            <v>70</v>
          </cell>
          <cell r="D677" t="str">
            <v>.</v>
          </cell>
          <cell r="E677">
            <v>5</v>
          </cell>
          <cell r="F677" t="str">
            <v>.</v>
          </cell>
          <cell r="G677">
            <v>51030000</v>
          </cell>
          <cell r="H677" t="str">
            <v>.</v>
          </cell>
          <cell r="I677">
            <v>60</v>
          </cell>
          <cell r="J677" t="str">
            <v>.</v>
          </cell>
          <cell r="K677">
            <v>0</v>
          </cell>
          <cell r="L677" t="str">
            <v>.</v>
          </cell>
          <cell r="M677">
            <v>0</v>
          </cell>
          <cell r="N677" t="str">
            <v>.</v>
          </cell>
          <cell r="O677" t="str">
            <v>00.00.00</v>
          </cell>
          <cell r="P677">
            <v>19393480</v>
          </cell>
          <cell r="Q677">
            <v>3094938</v>
          </cell>
          <cell r="R677">
            <v>22488418</v>
          </cell>
        </row>
        <row r="678">
          <cell r="A678">
            <v>51030000</v>
          </cell>
          <cell r="B678" t="str">
            <v>COS - ME Consesion</v>
          </cell>
          <cell r="C678">
            <v>70</v>
          </cell>
          <cell r="D678" t="str">
            <v>.</v>
          </cell>
          <cell r="E678">
            <v>7</v>
          </cell>
          <cell r="F678" t="str">
            <v>.</v>
          </cell>
          <cell r="G678">
            <v>51030000</v>
          </cell>
          <cell r="H678" t="str">
            <v>.</v>
          </cell>
          <cell r="I678">
            <v>60</v>
          </cell>
          <cell r="J678" t="str">
            <v>.</v>
          </cell>
          <cell r="K678">
            <v>0</v>
          </cell>
          <cell r="L678" t="str">
            <v>.</v>
          </cell>
          <cell r="M678">
            <v>0</v>
          </cell>
          <cell r="N678" t="str">
            <v>.</v>
          </cell>
          <cell r="O678" t="str">
            <v>00.00.00</v>
          </cell>
          <cell r="P678">
            <v>34347599</v>
          </cell>
          <cell r="Q678">
            <v>4775047.2</v>
          </cell>
          <cell r="R678">
            <v>39122646.200000003</v>
          </cell>
        </row>
        <row r="679">
          <cell r="A679">
            <v>51030000</v>
          </cell>
          <cell r="B679" t="str">
            <v>COS - ME Consesion</v>
          </cell>
          <cell r="C679">
            <v>70</v>
          </cell>
          <cell r="D679" t="str">
            <v>.</v>
          </cell>
          <cell r="E679">
            <v>8</v>
          </cell>
          <cell r="F679" t="str">
            <v>.</v>
          </cell>
          <cell r="G679">
            <v>51030000</v>
          </cell>
          <cell r="H679" t="str">
            <v>.</v>
          </cell>
          <cell r="I679">
            <v>60</v>
          </cell>
          <cell r="J679" t="str">
            <v>.</v>
          </cell>
          <cell r="K679">
            <v>0</v>
          </cell>
          <cell r="L679" t="str">
            <v>.</v>
          </cell>
          <cell r="M679">
            <v>0</v>
          </cell>
          <cell r="N679" t="str">
            <v>.</v>
          </cell>
          <cell r="O679" t="str">
            <v>00.00.00</v>
          </cell>
          <cell r="P679">
            <v>8533085.5999999996</v>
          </cell>
          <cell r="Q679">
            <v>0</v>
          </cell>
          <cell r="R679">
            <v>8533085.5999999996</v>
          </cell>
        </row>
        <row r="680">
          <cell r="A680">
            <v>51030000</v>
          </cell>
          <cell r="B680" t="str">
            <v>COS - ME Consesion</v>
          </cell>
          <cell r="C680">
            <v>70</v>
          </cell>
          <cell r="D680" t="str">
            <v>.</v>
          </cell>
          <cell r="E680">
            <v>9</v>
          </cell>
          <cell r="F680" t="str">
            <v>.</v>
          </cell>
          <cell r="G680">
            <v>51030000</v>
          </cell>
          <cell r="H680" t="str">
            <v>.</v>
          </cell>
          <cell r="I680">
            <v>60</v>
          </cell>
          <cell r="J680" t="str">
            <v>.</v>
          </cell>
          <cell r="K680">
            <v>0</v>
          </cell>
          <cell r="L680" t="str">
            <v>.</v>
          </cell>
          <cell r="M680">
            <v>0</v>
          </cell>
          <cell r="N680" t="str">
            <v>.</v>
          </cell>
          <cell r="O680" t="str">
            <v>00.00.00</v>
          </cell>
          <cell r="P680">
            <v>21107289.600000001</v>
          </cell>
          <cell r="Q680">
            <v>3316005</v>
          </cell>
          <cell r="R680">
            <v>24423294.600000001</v>
          </cell>
        </row>
        <row r="681">
          <cell r="A681">
            <v>51030000</v>
          </cell>
          <cell r="B681" t="str">
            <v>COS - ME Consesion</v>
          </cell>
          <cell r="C681">
            <v>70</v>
          </cell>
          <cell r="D681" t="str">
            <v>.</v>
          </cell>
          <cell r="E681">
            <v>10</v>
          </cell>
          <cell r="F681" t="str">
            <v>.</v>
          </cell>
          <cell r="G681">
            <v>51030000</v>
          </cell>
          <cell r="H681" t="str">
            <v>.</v>
          </cell>
          <cell r="I681">
            <v>60</v>
          </cell>
          <cell r="J681" t="str">
            <v>.</v>
          </cell>
          <cell r="K681">
            <v>0</v>
          </cell>
          <cell r="L681" t="str">
            <v>.</v>
          </cell>
          <cell r="M681">
            <v>0</v>
          </cell>
          <cell r="N681" t="str">
            <v>.</v>
          </cell>
          <cell r="O681" t="str">
            <v>00.00.00</v>
          </cell>
          <cell r="P681">
            <v>12748570.800000001</v>
          </cell>
          <cell r="Q681">
            <v>1846244.4</v>
          </cell>
          <cell r="R681">
            <v>14594815.199999999</v>
          </cell>
        </row>
        <row r="682">
          <cell r="A682">
            <v>51030000</v>
          </cell>
          <cell r="B682" t="str">
            <v>COS - ME Consesion</v>
          </cell>
          <cell r="C682">
            <v>70</v>
          </cell>
          <cell r="D682" t="str">
            <v>.</v>
          </cell>
          <cell r="E682">
            <v>11</v>
          </cell>
          <cell r="F682" t="str">
            <v>.</v>
          </cell>
          <cell r="G682">
            <v>51030000</v>
          </cell>
          <cell r="H682" t="str">
            <v>.</v>
          </cell>
          <cell r="I682">
            <v>60</v>
          </cell>
          <cell r="J682" t="str">
            <v>.</v>
          </cell>
          <cell r="K682">
            <v>0</v>
          </cell>
          <cell r="L682" t="str">
            <v>.</v>
          </cell>
          <cell r="M682">
            <v>0</v>
          </cell>
          <cell r="N682" t="str">
            <v>.</v>
          </cell>
          <cell r="O682" t="str">
            <v>00.00.00</v>
          </cell>
          <cell r="P682">
            <v>11773346</v>
          </cell>
          <cell r="Q682">
            <v>3915914</v>
          </cell>
          <cell r="R682">
            <v>15689260</v>
          </cell>
        </row>
        <row r="683">
          <cell r="A683">
            <v>51030000</v>
          </cell>
          <cell r="B683" t="str">
            <v>COS - ME Consesion</v>
          </cell>
          <cell r="C683">
            <v>70</v>
          </cell>
          <cell r="D683" t="str">
            <v>.</v>
          </cell>
          <cell r="E683">
            <v>14</v>
          </cell>
          <cell r="F683" t="str">
            <v>.</v>
          </cell>
          <cell r="G683">
            <v>51030000</v>
          </cell>
          <cell r="H683" t="str">
            <v>.</v>
          </cell>
          <cell r="I683">
            <v>60</v>
          </cell>
          <cell r="J683" t="str">
            <v>.</v>
          </cell>
          <cell r="K683">
            <v>0</v>
          </cell>
          <cell r="L683" t="str">
            <v>.</v>
          </cell>
          <cell r="M683">
            <v>0</v>
          </cell>
          <cell r="N683" t="str">
            <v>.</v>
          </cell>
          <cell r="O683" t="str">
            <v>00.00.00</v>
          </cell>
          <cell r="P683">
            <v>12018400</v>
          </cell>
          <cell r="Q683">
            <v>1504404</v>
          </cell>
          <cell r="R683">
            <v>13522804</v>
          </cell>
        </row>
        <row r="684">
          <cell r="A684">
            <v>52020400</v>
          </cell>
          <cell r="B684" t="str">
            <v>COS - LnR Airport Pa</v>
          </cell>
          <cell r="C684">
            <v>70</v>
          </cell>
          <cell r="D684" t="str">
            <v>.</v>
          </cell>
          <cell r="E684">
            <v>2</v>
          </cell>
          <cell r="F684" t="str">
            <v>.</v>
          </cell>
          <cell r="G684">
            <v>52020400</v>
          </cell>
          <cell r="H684" t="str">
            <v>.</v>
          </cell>
          <cell r="I684">
            <v>60</v>
          </cell>
          <cell r="J684" t="str">
            <v>.</v>
          </cell>
          <cell r="K684">
            <v>0</v>
          </cell>
          <cell r="L684" t="str">
            <v>.</v>
          </cell>
          <cell r="M684">
            <v>0</v>
          </cell>
          <cell r="N684" t="str">
            <v>.</v>
          </cell>
          <cell r="O684" t="str">
            <v>00.00.00</v>
          </cell>
          <cell r="P684">
            <v>280000</v>
          </cell>
          <cell r="Q684">
            <v>-280000</v>
          </cell>
          <cell r="R684">
            <v>0</v>
          </cell>
        </row>
        <row r="685">
          <cell r="A685">
            <v>53020100</v>
          </cell>
          <cell r="B685" t="str">
            <v>COS - OE Fuel and Oi</v>
          </cell>
          <cell r="C685">
            <v>70</v>
          </cell>
          <cell r="D685" t="str">
            <v>.</v>
          </cell>
          <cell r="E685">
            <v>2</v>
          </cell>
          <cell r="F685" t="str">
            <v>.</v>
          </cell>
          <cell r="G685">
            <v>53020100</v>
          </cell>
          <cell r="H685" t="str">
            <v>.</v>
          </cell>
          <cell r="I685">
            <v>60</v>
          </cell>
          <cell r="J685" t="str">
            <v>.</v>
          </cell>
          <cell r="K685">
            <v>0</v>
          </cell>
          <cell r="L685" t="str">
            <v>.</v>
          </cell>
          <cell r="M685">
            <v>0</v>
          </cell>
          <cell r="N685" t="str">
            <v>.</v>
          </cell>
          <cell r="O685" t="str">
            <v>00.00.00</v>
          </cell>
          <cell r="P685">
            <v>74726463.5</v>
          </cell>
          <cell r="Q685">
            <v>15476930</v>
          </cell>
          <cell r="R685">
            <v>90203393.5</v>
          </cell>
        </row>
        <row r="686">
          <cell r="A686">
            <v>53020100</v>
          </cell>
          <cell r="B686" t="str">
            <v>COS - OE Fuel and Oi</v>
          </cell>
          <cell r="C686">
            <v>70</v>
          </cell>
          <cell r="D686" t="str">
            <v>.</v>
          </cell>
          <cell r="E686">
            <v>3</v>
          </cell>
          <cell r="F686" t="str">
            <v>.</v>
          </cell>
          <cell r="G686">
            <v>53020100</v>
          </cell>
          <cell r="H686" t="str">
            <v>.</v>
          </cell>
          <cell r="I686">
            <v>60</v>
          </cell>
          <cell r="J686" t="str">
            <v>.</v>
          </cell>
          <cell r="K686">
            <v>0</v>
          </cell>
          <cell r="L686" t="str">
            <v>.</v>
          </cell>
          <cell r="M686">
            <v>0</v>
          </cell>
          <cell r="N686" t="str">
            <v>.</v>
          </cell>
          <cell r="O686" t="str">
            <v>00.00.00</v>
          </cell>
          <cell r="P686">
            <v>37147951</v>
          </cell>
          <cell r="Q686">
            <v>12885000</v>
          </cell>
          <cell r="R686">
            <v>50032951</v>
          </cell>
        </row>
        <row r="687">
          <cell r="A687">
            <v>53020100</v>
          </cell>
          <cell r="B687" t="str">
            <v>COS - OE Fuel and Oi</v>
          </cell>
          <cell r="C687">
            <v>70</v>
          </cell>
          <cell r="D687" t="str">
            <v>.</v>
          </cell>
          <cell r="E687">
            <v>4</v>
          </cell>
          <cell r="F687" t="str">
            <v>.</v>
          </cell>
          <cell r="G687">
            <v>53020100</v>
          </cell>
          <cell r="H687" t="str">
            <v>.</v>
          </cell>
          <cell r="I687">
            <v>60</v>
          </cell>
          <cell r="J687" t="str">
            <v>.</v>
          </cell>
          <cell r="K687">
            <v>0</v>
          </cell>
          <cell r="L687" t="str">
            <v>.</v>
          </cell>
          <cell r="M687">
            <v>0</v>
          </cell>
          <cell r="N687" t="str">
            <v>.</v>
          </cell>
          <cell r="O687" t="str">
            <v>00.00.00</v>
          </cell>
          <cell r="P687">
            <v>14824700.699999999</v>
          </cell>
          <cell r="Q687">
            <v>684000</v>
          </cell>
          <cell r="R687">
            <v>15508700.699999999</v>
          </cell>
        </row>
        <row r="688">
          <cell r="A688">
            <v>53020100</v>
          </cell>
          <cell r="B688" t="str">
            <v>COS - OE Fuel and Oi</v>
          </cell>
          <cell r="C688">
            <v>70</v>
          </cell>
          <cell r="D688" t="str">
            <v>.</v>
          </cell>
          <cell r="E688">
            <v>5</v>
          </cell>
          <cell r="F688" t="str">
            <v>.</v>
          </cell>
          <cell r="G688">
            <v>53020100</v>
          </cell>
          <cell r="H688" t="str">
            <v>.</v>
          </cell>
          <cell r="I688">
            <v>60</v>
          </cell>
          <cell r="J688" t="str">
            <v>.</v>
          </cell>
          <cell r="K688">
            <v>0</v>
          </cell>
          <cell r="L688" t="str">
            <v>.</v>
          </cell>
          <cell r="M688">
            <v>0</v>
          </cell>
          <cell r="N688" t="str">
            <v>.</v>
          </cell>
          <cell r="O688" t="str">
            <v>00.00.00</v>
          </cell>
          <cell r="P688">
            <v>3764500</v>
          </cell>
          <cell r="Q688">
            <v>1000000</v>
          </cell>
          <cell r="R688">
            <v>4764500</v>
          </cell>
        </row>
        <row r="689">
          <cell r="A689">
            <v>53020100</v>
          </cell>
          <cell r="B689" t="str">
            <v>COS - OE Fuel and Oi</v>
          </cell>
          <cell r="C689">
            <v>70</v>
          </cell>
          <cell r="D689" t="str">
            <v>.</v>
          </cell>
          <cell r="E689">
            <v>7</v>
          </cell>
          <cell r="F689" t="str">
            <v>.</v>
          </cell>
          <cell r="G689">
            <v>53020100</v>
          </cell>
          <cell r="H689" t="str">
            <v>.</v>
          </cell>
          <cell r="I689">
            <v>60</v>
          </cell>
          <cell r="J689" t="str">
            <v>.</v>
          </cell>
          <cell r="K689">
            <v>0</v>
          </cell>
          <cell r="L689" t="str">
            <v>.</v>
          </cell>
          <cell r="M689">
            <v>0</v>
          </cell>
          <cell r="N689" t="str">
            <v>.</v>
          </cell>
          <cell r="O689" t="str">
            <v>00.00.00</v>
          </cell>
          <cell r="P689">
            <v>5537000</v>
          </cell>
          <cell r="Q689">
            <v>4359800</v>
          </cell>
          <cell r="R689">
            <v>9896800</v>
          </cell>
        </row>
        <row r="690">
          <cell r="A690">
            <v>53020100</v>
          </cell>
          <cell r="B690" t="str">
            <v>COS - OE Fuel and Oi</v>
          </cell>
          <cell r="C690">
            <v>70</v>
          </cell>
          <cell r="D690" t="str">
            <v>.</v>
          </cell>
          <cell r="E690">
            <v>8</v>
          </cell>
          <cell r="F690" t="str">
            <v>.</v>
          </cell>
          <cell r="G690">
            <v>53020100</v>
          </cell>
          <cell r="H690" t="str">
            <v>.</v>
          </cell>
          <cell r="I690">
            <v>60</v>
          </cell>
          <cell r="J690" t="str">
            <v>.</v>
          </cell>
          <cell r="K690">
            <v>0</v>
          </cell>
          <cell r="L690" t="str">
            <v>.</v>
          </cell>
          <cell r="M690">
            <v>0</v>
          </cell>
          <cell r="N690" t="str">
            <v>.</v>
          </cell>
          <cell r="O690" t="str">
            <v>00.00.00</v>
          </cell>
          <cell r="P690">
            <v>186000</v>
          </cell>
          <cell r="Q690">
            <v>529500</v>
          </cell>
          <cell r="R690">
            <v>715500</v>
          </cell>
        </row>
        <row r="691">
          <cell r="A691">
            <v>53020100</v>
          </cell>
          <cell r="B691" t="str">
            <v>COS - OE Fuel and Oi</v>
          </cell>
          <cell r="C691">
            <v>70</v>
          </cell>
          <cell r="D691" t="str">
            <v>.</v>
          </cell>
          <cell r="E691">
            <v>9</v>
          </cell>
          <cell r="F691" t="str">
            <v>.</v>
          </cell>
          <cell r="G691">
            <v>53020100</v>
          </cell>
          <cell r="H691" t="str">
            <v>.</v>
          </cell>
          <cell r="I691">
            <v>60</v>
          </cell>
          <cell r="J691" t="str">
            <v>.</v>
          </cell>
          <cell r="K691">
            <v>0</v>
          </cell>
          <cell r="L691" t="str">
            <v>.</v>
          </cell>
          <cell r="M691">
            <v>0</v>
          </cell>
          <cell r="N691" t="str">
            <v>.</v>
          </cell>
          <cell r="O691" t="str">
            <v>00.00.00</v>
          </cell>
          <cell r="P691">
            <v>330000</v>
          </cell>
          <cell r="Q691">
            <v>450000</v>
          </cell>
          <cell r="R691">
            <v>780000</v>
          </cell>
        </row>
        <row r="692">
          <cell r="A692">
            <v>53020100</v>
          </cell>
          <cell r="B692" t="str">
            <v>COS - OE Fuel and Oi</v>
          </cell>
          <cell r="C692">
            <v>70</v>
          </cell>
          <cell r="D692" t="str">
            <v>.</v>
          </cell>
          <cell r="E692">
            <v>10</v>
          </cell>
          <cell r="F692" t="str">
            <v>.</v>
          </cell>
          <cell r="G692">
            <v>53020100</v>
          </cell>
          <cell r="H692" t="str">
            <v>.</v>
          </cell>
          <cell r="I692">
            <v>60</v>
          </cell>
          <cell r="J692" t="str">
            <v>.</v>
          </cell>
          <cell r="K692">
            <v>0</v>
          </cell>
          <cell r="L692" t="str">
            <v>.</v>
          </cell>
          <cell r="M692">
            <v>0</v>
          </cell>
          <cell r="N692" t="str">
            <v>.</v>
          </cell>
          <cell r="O692" t="str">
            <v>00.00.00</v>
          </cell>
          <cell r="P692">
            <v>550000</v>
          </cell>
          <cell r="Q692">
            <v>300000</v>
          </cell>
          <cell r="R692">
            <v>850000</v>
          </cell>
        </row>
        <row r="693">
          <cell r="A693">
            <v>53020100</v>
          </cell>
          <cell r="B693" t="str">
            <v>COS - OE Fuel and Oi</v>
          </cell>
          <cell r="C693">
            <v>70</v>
          </cell>
          <cell r="D693" t="str">
            <v>.</v>
          </cell>
          <cell r="E693">
            <v>11</v>
          </cell>
          <cell r="F693" t="str">
            <v>.</v>
          </cell>
          <cell r="G693">
            <v>53020100</v>
          </cell>
          <cell r="H693" t="str">
            <v>.</v>
          </cell>
          <cell r="I693">
            <v>60</v>
          </cell>
          <cell r="J693" t="str">
            <v>.</v>
          </cell>
          <cell r="K693">
            <v>0</v>
          </cell>
          <cell r="L693" t="str">
            <v>.</v>
          </cell>
          <cell r="M693">
            <v>0</v>
          </cell>
          <cell r="N693" t="str">
            <v>.</v>
          </cell>
          <cell r="O693" t="str">
            <v>00.00.00</v>
          </cell>
          <cell r="P693">
            <v>300000</v>
          </cell>
          <cell r="Q693">
            <v>200000</v>
          </cell>
          <cell r="R693">
            <v>500000</v>
          </cell>
        </row>
        <row r="694">
          <cell r="A694">
            <v>53020100</v>
          </cell>
          <cell r="B694" t="str">
            <v>COS - OE Fuel and Oi</v>
          </cell>
          <cell r="C694">
            <v>70</v>
          </cell>
          <cell r="D694" t="str">
            <v>.</v>
          </cell>
          <cell r="E694">
            <v>14</v>
          </cell>
          <cell r="F694" t="str">
            <v>.</v>
          </cell>
          <cell r="G694">
            <v>53020100</v>
          </cell>
          <cell r="H694" t="str">
            <v>.</v>
          </cell>
          <cell r="I694">
            <v>60</v>
          </cell>
          <cell r="J694" t="str">
            <v>.</v>
          </cell>
          <cell r="K694">
            <v>0</v>
          </cell>
          <cell r="L694" t="str">
            <v>.</v>
          </cell>
          <cell r="M694">
            <v>0</v>
          </cell>
          <cell r="N694" t="str">
            <v>.</v>
          </cell>
          <cell r="O694" t="str">
            <v>00.00.00</v>
          </cell>
          <cell r="P694">
            <v>700000</v>
          </cell>
          <cell r="Q694">
            <v>950000</v>
          </cell>
          <cell r="R694">
            <v>1650000</v>
          </cell>
        </row>
        <row r="695">
          <cell r="A695">
            <v>53020200</v>
          </cell>
          <cell r="B695" t="str">
            <v>COS - OE Utilities (</v>
          </cell>
          <cell r="C695">
            <v>70</v>
          </cell>
          <cell r="D695" t="str">
            <v>.</v>
          </cell>
          <cell r="E695">
            <v>2</v>
          </cell>
          <cell r="F695" t="str">
            <v>.</v>
          </cell>
          <cell r="G695">
            <v>53020200</v>
          </cell>
          <cell r="H695" t="str">
            <v>.</v>
          </cell>
          <cell r="I695">
            <v>60</v>
          </cell>
          <cell r="J695" t="str">
            <v>.</v>
          </cell>
          <cell r="K695">
            <v>0</v>
          </cell>
          <cell r="L695" t="str">
            <v>.</v>
          </cell>
          <cell r="M695">
            <v>0</v>
          </cell>
          <cell r="N695" t="str">
            <v>.</v>
          </cell>
          <cell r="O695" t="str">
            <v>00.00.00</v>
          </cell>
          <cell r="P695">
            <v>18372099.199999999</v>
          </cell>
          <cell r="Q695">
            <v>1010442</v>
          </cell>
          <cell r="R695">
            <v>19382541.199999999</v>
          </cell>
        </row>
        <row r="696">
          <cell r="A696">
            <v>53020200</v>
          </cell>
          <cell r="B696" t="str">
            <v>COS - OE Utilities (</v>
          </cell>
          <cell r="C696">
            <v>70</v>
          </cell>
          <cell r="D696" t="str">
            <v>.</v>
          </cell>
          <cell r="E696">
            <v>3</v>
          </cell>
          <cell r="F696" t="str">
            <v>.</v>
          </cell>
          <cell r="G696">
            <v>53020200</v>
          </cell>
          <cell r="H696" t="str">
            <v>.</v>
          </cell>
          <cell r="I696">
            <v>60</v>
          </cell>
          <cell r="J696" t="str">
            <v>.</v>
          </cell>
          <cell r="K696">
            <v>0</v>
          </cell>
          <cell r="L696" t="str">
            <v>.</v>
          </cell>
          <cell r="M696">
            <v>0</v>
          </cell>
          <cell r="N696" t="str">
            <v>.</v>
          </cell>
          <cell r="O696" t="str">
            <v>00.00.00</v>
          </cell>
          <cell r="P696">
            <v>20196963</v>
          </cell>
          <cell r="Q696">
            <v>3563881</v>
          </cell>
          <cell r="R696">
            <v>23760844</v>
          </cell>
        </row>
        <row r="697">
          <cell r="A697">
            <v>53020200</v>
          </cell>
          <cell r="B697" t="str">
            <v>COS - OE Utilities (</v>
          </cell>
          <cell r="C697">
            <v>70</v>
          </cell>
          <cell r="D697" t="str">
            <v>.</v>
          </cell>
          <cell r="E697">
            <v>4</v>
          </cell>
          <cell r="F697" t="str">
            <v>.</v>
          </cell>
          <cell r="G697">
            <v>53020200</v>
          </cell>
          <cell r="H697" t="str">
            <v>.</v>
          </cell>
          <cell r="I697">
            <v>60</v>
          </cell>
          <cell r="J697" t="str">
            <v>.</v>
          </cell>
          <cell r="K697">
            <v>0</v>
          </cell>
          <cell r="L697" t="str">
            <v>.</v>
          </cell>
          <cell r="M697">
            <v>0</v>
          </cell>
          <cell r="N697" t="str">
            <v>.</v>
          </cell>
          <cell r="O697" t="str">
            <v>00.00.00</v>
          </cell>
          <cell r="P697">
            <v>-8902814.6300000008</v>
          </cell>
          <cell r="Q697">
            <v>5633052</v>
          </cell>
          <cell r="R697">
            <v>-3269762.63</v>
          </cell>
        </row>
        <row r="698">
          <cell r="A698">
            <v>53020200</v>
          </cell>
          <cell r="B698" t="str">
            <v>COS - OE Utilities (</v>
          </cell>
          <cell r="C698">
            <v>70</v>
          </cell>
          <cell r="D698" t="str">
            <v>.</v>
          </cell>
          <cell r="E698">
            <v>5</v>
          </cell>
          <cell r="F698" t="str">
            <v>.</v>
          </cell>
          <cell r="G698">
            <v>53020200</v>
          </cell>
          <cell r="H698" t="str">
            <v>.</v>
          </cell>
          <cell r="I698">
            <v>60</v>
          </cell>
          <cell r="J698" t="str">
            <v>.</v>
          </cell>
          <cell r="K698">
            <v>0</v>
          </cell>
          <cell r="L698" t="str">
            <v>.</v>
          </cell>
          <cell r="M698">
            <v>0</v>
          </cell>
          <cell r="N698" t="str">
            <v>.</v>
          </cell>
          <cell r="O698" t="str">
            <v>00.00.00</v>
          </cell>
          <cell r="P698">
            <v>1399777</v>
          </cell>
          <cell r="Q698">
            <v>347869</v>
          </cell>
          <cell r="R698">
            <v>1747646</v>
          </cell>
        </row>
        <row r="699">
          <cell r="A699">
            <v>53020200</v>
          </cell>
          <cell r="B699" t="str">
            <v>COS - OE Utilities (</v>
          </cell>
          <cell r="C699">
            <v>70</v>
          </cell>
          <cell r="D699" t="str">
            <v>.</v>
          </cell>
          <cell r="E699">
            <v>7</v>
          </cell>
          <cell r="F699" t="str">
            <v>.</v>
          </cell>
          <cell r="G699">
            <v>53020200</v>
          </cell>
          <cell r="H699" t="str">
            <v>.</v>
          </cell>
          <cell r="I699">
            <v>60</v>
          </cell>
          <cell r="J699" t="str">
            <v>.</v>
          </cell>
          <cell r="K699">
            <v>0</v>
          </cell>
          <cell r="L699" t="str">
            <v>.</v>
          </cell>
          <cell r="M699">
            <v>0</v>
          </cell>
          <cell r="N699" t="str">
            <v>.</v>
          </cell>
          <cell r="O699" t="str">
            <v>00.00.00</v>
          </cell>
          <cell r="P699">
            <v>3017993</v>
          </cell>
          <cell r="Q699">
            <v>708102</v>
          </cell>
          <cell r="R699">
            <v>3726095</v>
          </cell>
        </row>
        <row r="700">
          <cell r="A700">
            <v>53020200</v>
          </cell>
          <cell r="B700" t="str">
            <v>COS - OE Utilities (</v>
          </cell>
          <cell r="C700">
            <v>70</v>
          </cell>
          <cell r="D700" t="str">
            <v>.</v>
          </cell>
          <cell r="E700">
            <v>8</v>
          </cell>
          <cell r="F700" t="str">
            <v>.</v>
          </cell>
          <cell r="G700">
            <v>53020200</v>
          </cell>
          <cell r="H700" t="str">
            <v>.</v>
          </cell>
          <cell r="I700">
            <v>60</v>
          </cell>
          <cell r="J700" t="str">
            <v>.</v>
          </cell>
          <cell r="K700">
            <v>0</v>
          </cell>
          <cell r="L700" t="str">
            <v>.</v>
          </cell>
          <cell r="M700">
            <v>0</v>
          </cell>
          <cell r="N700" t="str">
            <v>.</v>
          </cell>
          <cell r="O700" t="str">
            <v>00.00.00</v>
          </cell>
          <cell r="P700">
            <v>373673</v>
          </cell>
          <cell r="Q700">
            <v>291495</v>
          </cell>
          <cell r="R700">
            <v>665168</v>
          </cell>
        </row>
        <row r="701">
          <cell r="A701">
            <v>53020200</v>
          </cell>
          <cell r="B701" t="str">
            <v>COS - OE Utilities (</v>
          </cell>
          <cell r="C701">
            <v>70</v>
          </cell>
          <cell r="D701" t="str">
            <v>.</v>
          </cell>
          <cell r="E701">
            <v>9</v>
          </cell>
          <cell r="F701" t="str">
            <v>.</v>
          </cell>
          <cell r="G701">
            <v>53020200</v>
          </cell>
          <cell r="H701" t="str">
            <v>.</v>
          </cell>
          <cell r="I701">
            <v>60</v>
          </cell>
          <cell r="J701" t="str">
            <v>.</v>
          </cell>
          <cell r="K701">
            <v>0</v>
          </cell>
          <cell r="L701" t="str">
            <v>.</v>
          </cell>
          <cell r="M701">
            <v>0</v>
          </cell>
          <cell r="N701" t="str">
            <v>.</v>
          </cell>
          <cell r="O701" t="str">
            <v>00.00.00</v>
          </cell>
          <cell r="P701">
            <v>264252</v>
          </cell>
          <cell r="Q701">
            <v>66063</v>
          </cell>
          <cell r="R701">
            <v>330315</v>
          </cell>
        </row>
        <row r="702">
          <cell r="A702">
            <v>53020200</v>
          </cell>
          <cell r="B702" t="str">
            <v>COS - OE Utilities (</v>
          </cell>
          <cell r="C702">
            <v>70</v>
          </cell>
          <cell r="D702" t="str">
            <v>.</v>
          </cell>
          <cell r="E702">
            <v>10</v>
          </cell>
          <cell r="F702" t="str">
            <v>.</v>
          </cell>
          <cell r="G702">
            <v>53020200</v>
          </cell>
          <cell r="H702" t="str">
            <v>.</v>
          </cell>
          <cell r="I702">
            <v>60</v>
          </cell>
          <cell r="J702" t="str">
            <v>.</v>
          </cell>
          <cell r="K702">
            <v>0</v>
          </cell>
          <cell r="L702" t="str">
            <v>.</v>
          </cell>
          <cell r="M702">
            <v>0</v>
          </cell>
          <cell r="N702" t="str">
            <v>.</v>
          </cell>
          <cell r="O702" t="str">
            <v>00.00.00</v>
          </cell>
          <cell r="P702">
            <v>294861</v>
          </cell>
          <cell r="Q702">
            <v>76884</v>
          </cell>
          <cell r="R702">
            <v>371745</v>
          </cell>
        </row>
        <row r="703">
          <cell r="A703">
            <v>53020200</v>
          </cell>
          <cell r="B703" t="str">
            <v>COS - OE Utilities (</v>
          </cell>
          <cell r="C703">
            <v>70</v>
          </cell>
          <cell r="D703" t="str">
            <v>.</v>
          </cell>
          <cell r="E703">
            <v>11</v>
          </cell>
          <cell r="F703" t="str">
            <v>.</v>
          </cell>
          <cell r="G703">
            <v>53020200</v>
          </cell>
          <cell r="H703" t="str">
            <v>.</v>
          </cell>
          <cell r="I703">
            <v>60</v>
          </cell>
          <cell r="J703" t="str">
            <v>.</v>
          </cell>
          <cell r="K703">
            <v>0</v>
          </cell>
          <cell r="L703" t="str">
            <v>.</v>
          </cell>
          <cell r="M703">
            <v>0</v>
          </cell>
          <cell r="N703" t="str">
            <v>.</v>
          </cell>
          <cell r="O703" t="str">
            <v>00.00.00</v>
          </cell>
          <cell r="P703">
            <v>1519791</v>
          </cell>
          <cell r="Q703">
            <v>351597</v>
          </cell>
          <cell r="R703">
            <v>1871388</v>
          </cell>
        </row>
        <row r="704">
          <cell r="A704">
            <v>53020200</v>
          </cell>
          <cell r="B704" t="str">
            <v>COS - OE Utilities (</v>
          </cell>
          <cell r="C704">
            <v>70</v>
          </cell>
          <cell r="D704" t="str">
            <v>.</v>
          </cell>
          <cell r="E704">
            <v>14</v>
          </cell>
          <cell r="F704" t="str">
            <v>.</v>
          </cell>
          <cell r="G704">
            <v>53020200</v>
          </cell>
          <cell r="H704" t="str">
            <v>.</v>
          </cell>
          <cell r="I704">
            <v>60</v>
          </cell>
          <cell r="J704" t="str">
            <v>.</v>
          </cell>
          <cell r="K704">
            <v>0</v>
          </cell>
          <cell r="L704" t="str">
            <v>.</v>
          </cell>
          <cell r="M704">
            <v>0</v>
          </cell>
          <cell r="N704" t="str">
            <v>.</v>
          </cell>
          <cell r="O704" t="str">
            <v>00.00.00</v>
          </cell>
          <cell r="P704">
            <v>763300</v>
          </cell>
          <cell r="Q704">
            <v>182935</v>
          </cell>
          <cell r="R704">
            <v>946235</v>
          </cell>
        </row>
        <row r="705">
          <cell r="A705">
            <v>53030101</v>
          </cell>
          <cell r="B705" t="str">
            <v>COS - OEMR Salaries</v>
          </cell>
          <cell r="C705">
            <v>70</v>
          </cell>
          <cell r="D705" t="str">
            <v>.</v>
          </cell>
          <cell r="E705">
            <v>1</v>
          </cell>
          <cell r="F705" t="str">
            <v>.</v>
          </cell>
          <cell r="G705">
            <v>53030101</v>
          </cell>
          <cell r="H705" t="str">
            <v>.</v>
          </cell>
          <cell r="I705">
            <v>31</v>
          </cell>
          <cell r="J705" t="str">
            <v>.</v>
          </cell>
          <cell r="K705">
            <v>0</v>
          </cell>
          <cell r="L705" t="str">
            <v>.</v>
          </cell>
          <cell r="M705">
            <v>0</v>
          </cell>
          <cell r="N705" t="str">
            <v>.</v>
          </cell>
          <cell r="O705" t="str">
            <v>00.00.00</v>
          </cell>
          <cell r="P705">
            <v>-6570256</v>
          </cell>
          <cell r="Q705">
            <v>0</v>
          </cell>
          <cell r="R705">
            <v>-6570256</v>
          </cell>
        </row>
        <row r="706">
          <cell r="A706">
            <v>53030101</v>
          </cell>
          <cell r="B706" t="str">
            <v>COS - OEMR Salaries</v>
          </cell>
          <cell r="C706">
            <v>70</v>
          </cell>
          <cell r="D706" t="str">
            <v>.</v>
          </cell>
          <cell r="E706">
            <v>2</v>
          </cell>
          <cell r="F706" t="str">
            <v>.</v>
          </cell>
          <cell r="G706">
            <v>53030101</v>
          </cell>
          <cell r="H706" t="str">
            <v>.</v>
          </cell>
          <cell r="I706">
            <v>31</v>
          </cell>
          <cell r="J706" t="str">
            <v>.</v>
          </cell>
          <cell r="K706">
            <v>0</v>
          </cell>
          <cell r="L706" t="str">
            <v>.</v>
          </cell>
          <cell r="M706">
            <v>0</v>
          </cell>
          <cell r="N706" t="str">
            <v>.</v>
          </cell>
          <cell r="O706" t="str">
            <v>00.00.00</v>
          </cell>
          <cell r="P706">
            <v>944103</v>
          </cell>
          <cell r="Q706">
            <v>0</v>
          </cell>
          <cell r="R706">
            <v>944103</v>
          </cell>
        </row>
        <row r="707">
          <cell r="A707">
            <v>53030101</v>
          </cell>
          <cell r="B707" t="str">
            <v>COS - OEMR Salaries</v>
          </cell>
          <cell r="C707">
            <v>70</v>
          </cell>
          <cell r="D707" t="str">
            <v>.</v>
          </cell>
          <cell r="E707">
            <v>2</v>
          </cell>
          <cell r="F707" t="str">
            <v>.</v>
          </cell>
          <cell r="G707">
            <v>53030101</v>
          </cell>
          <cell r="H707" t="str">
            <v>.</v>
          </cell>
          <cell r="I707">
            <v>50</v>
          </cell>
          <cell r="J707" t="str">
            <v>.</v>
          </cell>
          <cell r="K707">
            <v>0</v>
          </cell>
          <cell r="L707" t="str">
            <v>.</v>
          </cell>
          <cell r="M707">
            <v>0</v>
          </cell>
          <cell r="N707" t="str">
            <v>.</v>
          </cell>
          <cell r="O707" t="str">
            <v>00.00.00</v>
          </cell>
          <cell r="P707">
            <v>-2320188</v>
          </cell>
          <cell r="Q707">
            <v>0</v>
          </cell>
          <cell r="R707">
            <v>-2320188</v>
          </cell>
        </row>
        <row r="708">
          <cell r="A708">
            <v>53030101</v>
          </cell>
          <cell r="B708" t="str">
            <v>COS - OEMR Salaries</v>
          </cell>
          <cell r="C708">
            <v>70</v>
          </cell>
          <cell r="D708" t="str">
            <v>.</v>
          </cell>
          <cell r="E708">
            <v>2</v>
          </cell>
          <cell r="F708" t="str">
            <v>.</v>
          </cell>
          <cell r="G708">
            <v>53030101</v>
          </cell>
          <cell r="H708" t="str">
            <v>.</v>
          </cell>
          <cell r="I708">
            <v>60</v>
          </cell>
          <cell r="J708" t="str">
            <v>.</v>
          </cell>
          <cell r="K708">
            <v>0</v>
          </cell>
          <cell r="L708" t="str">
            <v>.</v>
          </cell>
          <cell r="M708">
            <v>0</v>
          </cell>
          <cell r="N708" t="str">
            <v>.</v>
          </cell>
          <cell r="O708" t="str">
            <v>00.00.00</v>
          </cell>
          <cell r="P708">
            <v>1448400991</v>
          </cell>
          <cell r="Q708">
            <v>355016698</v>
          </cell>
          <cell r="R708">
            <v>1803417689</v>
          </cell>
        </row>
        <row r="709">
          <cell r="A709">
            <v>53030101</v>
          </cell>
          <cell r="B709" t="str">
            <v>COS - OEMR Salaries</v>
          </cell>
          <cell r="C709">
            <v>70</v>
          </cell>
          <cell r="D709" t="str">
            <v>.</v>
          </cell>
          <cell r="E709">
            <v>3</v>
          </cell>
          <cell r="F709" t="str">
            <v>.</v>
          </cell>
          <cell r="G709">
            <v>53030101</v>
          </cell>
          <cell r="H709" t="str">
            <v>.</v>
          </cell>
          <cell r="I709">
            <v>60</v>
          </cell>
          <cell r="J709" t="str">
            <v>.</v>
          </cell>
          <cell r="K709">
            <v>0</v>
          </cell>
          <cell r="L709" t="str">
            <v>.</v>
          </cell>
          <cell r="M709">
            <v>0</v>
          </cell>
          <cell r="N709" t="str">
            <v>.</v>
          </cell>
          <cell r="O709" t="str">
            <v>00.00.00</v>
          </cell>
          <cell r="P709">
            <v>662059047</v>
          </cell>
          <cell r="Q709">
            <v>158130718</v>
          </cell>
          <cell r="R709">
            <v>820189765</v>
          </cell>
        </row>
        <row r="710">
          <cell r="A710">
            <v>53030101</v>
          </cell>
          <cell r="B710" t="str">
            <v>COS - OEMR Salaries</v>
          </cell>
          <cell r="C710">
            <v>70</v>
          </cell>
          <cell r="D710" t="str">
            <v>.</v>
          </cell>
          <cell r="E710">
            <v>4</v>
          </cell>
          <cell r="F710" t="str">
            <v>.</v>
          </cell>
          <cell r="G710">
            <v>53030101</v>
          </cell>
          <cell r="H710" t="str">
            <v>.</v>
          </cell>
          <cell r="I710">
            <v>60</v>
          </cell>
          <cell r="J710" t="str">
            <v>.</v>
          </cell>
          <cell r="K710">
            <v>0</v>
          </cell>
          <cell r="L710" t="str">
            <v>.</v>
          </cell>
          <cell r="M710">
            <v>0</v>
          </cell>
          <cell r="N710" t="str">
            <v>.</v>
          </cell>
          <cell r="O710" t="str">
            <v>00.00.00</v>
          </cell>
          <cell r="P710">
            <v>280988687</v>
          </cell>
          <cell r="Q710">
            <v>68716296</v>
          </cell>
          <cell r="R710">
            <v>349704983</v>
          </cell>
        </row>
        <row r="711">
          <cell r="A711">
            <v>53030101</v>
          </cell>
          <cell r="B711" t="str">
            <v>COS - OEMR Salaries</v>
          </cell>
          <cell r="C711">
            <v>70</v>
          </cell>
          <cell r="D711" t="str">
            <v>.</v>
          </cell>
          <cell r="E711">
            <v>5</v>
          </cell>
          <cell r="F711" t="str">
            <v>.</v>
          </cell>
          <cell r="G711">
            <v>53030101</v>
          </cell>
          <cell r="H711" t="str">
            <v>.</v>
          </cell>
          <cell r="I711">
            <v>60</v>
          </cell>
          <cell r="J711" t="str">
            <v>.</v>
          </cell>
          <cell r="K711">
            <v>0</v>
          </cell>
          <cell r="L711" t="str">
            <v>.</v>
          </cell>
          <cell r="M711">
            <v>0</v>
          </cell>
          <cell r="N711" t="str">
            <v>.</v>
          </cell>
          <cell r="O711" t="str">
            <v>00.00.00</v>
          </cell>
          <cell r="P711">
            <v>148103372</v>
          </cell>
          <cell r="Q711">
            <v>8444593</v>
          </cell>
          <cell r="R711">
            <v>156547965</v>
          </cell>
        </row>
        <row r="712">
          <cell r="A712">
            <v>53030101</v>
          </cell>
          <cell r="B712" t="str">
            <v>COS - OEMR Salaries</v>
          </cell>
          <cell r="C712">
            <v>70</v>
          </cell>
          <cell r="D712" t="str">
            <v>.</v>
          </cell>
          <cell r="E712">
            <v>7</v>
          </cell>
          <cell r="F712" t="str">
            <v>.</v>
          </cell>
          <cell r="G712">
            <v>53030101</v>
          </cell>
          <cell r="H712" t="str">
            <v>.</v>
          </cell>
          <cell r="I712">
            <v>60</v>
          </cell>
          <cell r="J712" t="str">
            <v>.</v>
          </cell>
          <cell r="K712">
            <v>0</v>
          </cell>
          <cell r="L712" t="str">
            <v>.</v>
          </cell>
          <cell r="M712">
            <v>0</v>
          </cell>
          <cell r="N712" t="str">
            <v>.</v>
          </cell>
          <cell r="O712" t="str">
            <v>00.00.00</v>
          </cell>
          <cell r="P712">
            <v>6429641</v>
          </cell>
          <cell r="Q712">
            <v>28338876</v>
          </cell>
          <cell r="R712">
            <v>34768517</v>
          </cell>
        </row>
        <row r="713">
          <cell r="A713">
            <v>53030101</v>
          </cell>
          <cell r="B713" t="str">
            <v>COS - OEMR Salaries</v>
          </cell>
          <cell r="C713">
            <v>70</v>
          </cell>
          <cell r="D713" t="str">
            <v>.</v>
          </cell>
          <cell r="E713">
            <v>8</v>
          </cell>
          <cell r="F713" t="str">
            <v>.</v>
          </cell>
          <cell r="G713">
            <v>53030101</v>
          </cell>
          <cell r="H713" t="str">
            <v>.</v>
          </cell>
          <cell r="I713">
            <v>60</v>
          </cell>
          <cell r="J713" t="str">
            <v>.</v>
          </cell>
          <cell r="K713">
            <v>0</v>
          </cell>
          <cell r="L713" t="str">
            <v>.</v>
          </cell>
          <cell r="M713">
            <v>0</v>
          </cell>
          <cell r="N713" t="str">
            <v>.</v>
          </cell>
          <cell r="O713" t="str">
            <v>00.00.00</v>
          </cell>
          <cell r="P713">
            <v>47933114</v>
          </cell>
          <cell r="Q713">
            <v>11136687</v>
          </cell>
          <cell r="R713">
            <v>59069801</v>
          </cell>
        </row>
        <row r="714">
          <cell r="A714">
            <v>53030101</v>
          </cell>
          <cell r="B714" t="str">
            <v>COS - OEMR Salaries</v>
          </cell>
          <cell r="C714">
            <v>70</v>
          </cell>
          <cell r="D714" t="str">
            <v>.</v>
          </cell>
          <cell r="E714">
            <v>9</v>
          </cell>
          <cell r="F714" t="str">
            <v>.</v>
          </cell>
          <cell r="G714">
            <v>53030101</v>
          </cell>
          <cell r="H714" t="str">
            <v>.</v>
          </cell>
          <cell r="I714">
            <v>60</v>
          </cell>
          <cell r="J714" t="str">
            <v>.</v>
          </cell>
          <cell r="K714">
            <v>0</v>
          </cell>
          <cell r="L714" t="str">
            <v>.</v>
          </cell>
          <cell r="M714">
            <v>0</v>
          </cell>
          <cell r="N714" t="str">
            <v>.</v>
          </cell>
          <cell r="O714" t="str">
            <v>00.00.00</v>
          </cell>
          <cell r="P714">
            <v>77054799</v>
          </cell>
          <cell r="Q714">
            <v>19379093</v>
          </cell>
          <cell r="R714">
            <v>96433892</v>
          </cell>
        </row>
        <row r="715">
          <cell r="A715" t="str">
            <v>_x000C_</v>
          </cell>
        </row>
        <row r="719">
          <cell r="A719" t="str">
            <v>JAS Aero - En</v>
          </cell>
          <cell r="B719" t="str">
            <v>gineering IDR</v>
          </cell>
          <cell r="K719" t="str">
            <v>De</v>
          </cell>
          <cell r="L719" t="str">
            <v>t</v>
          </cell>
          <cell r="M719" t="str">
            <v>ail</v>
          </cell>
          <cell r="O719" t="str">
            <v>Trial Balance</v>
          </cell>
          <cell r="Q719" t="str">
            <v>Report Date</v>
          </cell>
          <cell r="R719" t="str">
            <v>: 08-JUN-2005 15:02</v>
          </cell>
        </row>
        <row r="720">
          <cell r="J720" t="str">
            <v>P</v>
          </cell>
          <cell r="K720" t="str">
            <v>erio</v>
          </cell>
          <cell r="L720" t="str">
            <v>d</v>
          </cell>
          <cell r="M720" t="str">
            <v>to</v>
          </cell>
          <cell r="O720" t="str">
            <v>date for MAY-0</v>
          </cell>
          <cell r="P720">
            <v>5</v>
          </cell>
          <cell r="Q720" t="str">
            <v>Page</v>
          </cell>
          <cell r="R720" t="str">
            <v>:    12 of       24</v>
          </cell>
        </row>
        <row r="721">
          <cell r="B721" t="str">
            <v>Currency:  IDR</v>
          </cell>
        </row>
        <row r="722">
          <cell r="B722" t="str">
            <v>COMPANY Range:  70 to</v>
          </cell>
          <cell r="C722">
            <v>7</v>
          </cell>
          <cell r="D722">
            <v>0</v>
          </cell>
        </row>
        <row r="724">
          <cell r="B724" t="str">
            <v>COMPANY:  70 JA</v>
          </cell>
          <cell r="C724" t="str">
            <v>S</v>
          </cell>
          <cell r="D724" t="str">
            <v>A</v>
          </cell>
          <cell r="E724" t="str">
            <v>er</v>
          </cell>
          <cell r="F724" t="str">
            <v>o</v>
          </cell>
          <cell r="G724" t="e">
            <v>#NAME?</v>
          </cell>
          <cell r="H724" t="str">
            <v>e</v>
          </cell>
          <cell r="I724" t="str">
            <v>er</v>
          </cell>
          <cell r="J724" t="str">
            <v>i</v>
          </cell>
          <cell r="K724" t="str">
            <v>ng S</v>
          </cell>
          <cell r="L724" t="str">
            <v>e</v>
          </cell>
          <cell r="M724" t="str">
            <v>rvi</v>
          </cell>
          <cell r="N724" t="str">
            <v>c</v>
          </cell>
          <cell r="O724" t="str">
            <v>es</v>
          </cell>
        </row>
        <row r="726">
          <cell r="A726" t="str">
            <v>ACCOUNT</v>
          </cell>
          <cell r="B726" t="str">
            <v>Description</v>
          </cell>
          <cell r="C726" t="str">
            <v>Ac</v>
          </cell>
          <cell r="D726" t="str">
            <v>c</v>
          </cell>
          <cell r="E726" t="str">
            <v>ou</v>
          </cell>
          <cell r="F726" t="str">
            <v>n</v>
          </cell>
          <cell r="G726" t="str">
            <v>ting Fle</v>
          </cell>
          <cell r="H726" t="str">
            <v>x</v>
          </cell>
          <cell r="I726" t="str">
            <v>fi</v>
          </cell>
          <cell r="J726" t="str">
            <v>e</v>
          </cell>
          <cell r="K726" t="str">
            <v>ld</v>
          </cell>
          <cell r="P726" t="str">
            <v>Beginning Balance</v>
          </cell>
          <cell r="Q726" t="str">
            <v>Period Activity</v>
          </cell>
          <cell r="R726" t="str">
            <v>Ending Balance</v>
          </cell>
        </row>
        <row r="727">
          <cell r="A727" t="str">
            <v>-----------</v>
          </cell>
          <cell r="B727" t="str">
            <v>--------------------</v>
          </cell>
          <cell r="C727" t="str">
            <v>--</v>
          </cell>
          <cell r="D727" t="str">
            <v>-</v>
          </cell>
          <cell r="E727" t="str">
            <v>--</v>
          </cell>
          <cell r="F727" t="str">
            <v>-</v>
          </cell>
          <cell r="G727" t="str">
            <v>--------</v>
          </cell>
          <cell r="H727" t="str">
            <v>-</v>
          </cell>
          <cell r="I727" t="str">
            <v>--</v>
          </cell>
          <cell r="J727" t="str">
            <v>-</v>
          </cell>
          <cell r="K727" t="str">
            <v>----</v>
          </cell>
          <cell r="L727" t="str">
            <v>-</v>
          </cell>
          <cell r="M727" t="str">
            <v>---</v>
          </cell>
          <cell r="N727" t="str">
            <v>-</v>
          </cell>
          <cell r="O727" t="str">
            <v>-------------</v>
          </cell>
          <cell r="P727" t="str">
            <v>------------------</v>
          </cell>
          <cell r="Q727" t="str">
            <v>------------------</v>
          </cell>
          <cell r="R727" t="str">
            <v>------------------</v>
          </cell>
        </row>
        <row r="728">
          <cell r="A728">
            <v>53030101</v>
          </cell>
          <cell r="B728" t="str">
            <v>COS - OEMR Salaries</v>
          </cell>
          <cell r="C728">
            <v>70</v>
          </cell>
          <cell r="D728" t="str">
            <v>.</v>
          </cell>
          <cell r="E728">
            <v>10</v>
          </cell>
          <cell r="F728" t="str">
            <v>.</v>
          </cell>
          <cell r="G728">
            <v>53030101</v>
          </cell>
          <cell r="H728" t="str">
            <v>.</v>
          </cell>
          <cell r="I728">
            <v>60</v>
          </cell>
          <cell r="J728" t="str">
            <v>.</v>
          </cell>
          <cell r="K728">
            <v>0</v>
          </cell>
          <cell r="L728" t="str">
            <v>.</v>
          </cell>
          <cell r="M728">
            <v>0</v>
          </cell>
          <cell r="N728" t="str">
            <v>.</v>
          </cell>
          <cell r="O728" t="str">
            <v>00.00.00</v>
          </cell>
          <cell r="P728">
            <v>31522674</v>
          </cell>
          <cell r="Q728">
            <v>6936381</v>
          </cell>
          <cell r="R728">
            <v>38459055</v>
          </cell>
        </row>
        <row r="729">
          <cell r="A729">
            <v>53030101</v>
          </cell>
          <cell r="B729" t="str">
            <v>COS - OEMR Salaries</v>
          </cell>
          <cell r="C729">
            <v>70</v>
          </cell>
          <cell r="D729" t="str">
            <v>.</v>
          </cell>
          <cell r="E729">
            <v>11</v>
          </cell>
          <cell r="F729" t="str">
            <v>.</v>
          </cell>
          <cell r="G729">
            <v>53030101</v>
          </cell>
          <cell r="H729" t="str">
            <v>.</v>
          </cell>
          <cell r="I729">
            <v>60</v>
          </cell>
          <cell r="J729" t="str">
            <v>.</v>
          </cell>
          <cell r="K729">
            <v>0</v>
          </cell>
          <cell r="L729" t="str">
            <v>.</v>
          </cell>
          <cell r="M729">
            <v>0</v>
          </cell>
          <cell r="N729" t="str">
            <v>.</v>
          </cell>
          <cell r="O729" t="str">
            <v>00.00.00</v>
          </cell>
          <cell r="P729">
            <v>29364357</v>
          </cell>
          <cell r="Q729">
            <v>9892863</v>
          </cell>
          <cell r="R729">
            <v>39257220</v>
          </cell>
        </row>
        <row r="730">
          <cell r="A730">
            <v>53030101</v>
          </cell>
          <cell r="B730" t="str">
            <v>COS - OEMR Salaries</v>
          </cell>
          <cell r="C730">
            <v>70</v>
          </cell>
          <cell r="D730" t="str">
            <v>.</v>
          </cell>
          <cell r="E730">
            <v>14</v>
          </cell>
          <cell r="F730" t="str">
            <v>.</v>
          </cell>
          <cell r="G730">
            <v>53030101</v>
          </cell>
          <cell r="H730" t="str">
            <v>.</v>
          </cell>
          <cell r="I730">
            <v>60</v>
          </cell>
          <cell r="J730" t="str">
            <v>.</v>
          </cell>
          <cell r="K730">
            <v>0</v>
          </cell>
          <cell r="L730" t="str">
            <v>.</v>
          </cell>
          <cell r="M730">
            <v>0</v>
          </cell>
          <cell r="N730" t="str">
            <v>.</v>
          </cell>
          <cell r="O730" t="str">
            <v>00.00.00</v>
          </cell>
          <cell r="P730">
            <v>55367933</v>
          </cell>
          <cell r="Q730">
            <v>12880829</v>
          </cell>
          <cell r="R730">
            <v>68248762</v>
          </cell>
        </row>
        <row r="731">
          <cell r="A731">
            <v>53030102</v>
          </cell>
          <cell r="B731" t="str">
            <v>COS - OEMR Overtime</v>
          </cell>
          <cell r="C731">
            <v>70</v>
          </cell>
          <cell r="D731" t="str">
            <v>.</v>
          </cell>
          <cell r="E731">
            <v>1</v>
          </cell>
          <cell r="F731" t="str">
            <v>.</v>
          </cell>
          <cell r="G731">
            <v>53030102</v>
          </cell>
          <cell r="H731" t="str">
            <v>.</v>
          </cell>
          <cell r="I731">
            <v>32</v>
          </cell>
          <cell r="J731" t="str">
            <v>.</v>
          </cell>
          <cell r="K731">
            <v>0</v>
          </cell>
          <cell r="L731" t="str">
            <v>.</v>
          </cell>
          <cell r="M731">
            <v>0</v>
          </cell>
          <cell r="N731" t="str">
            <v>.</v>
          </cell>
          <cell r="O731" t="str">
            <v>00.00.00</v>
          </cell>
          <cell r="P731">
            <v>399034</v>
          </cell>
          <cell r="Q731">
            <v>0</v>
          </cell>
          <cell r="R731">
            <v>399034</v>
          </cell>
        </row>
        <row r="732">
          <cell r="A732">
            <v>53030102</v>
          </cell>
          <cell r="B732" t="str">
            <v>COS - OEMR Overtime</v>
          </cell>
          <cell r="C732">
            <v>70</v>
          </cell>
          <cell r="D732" t="str">
            <v>.</v>
          </cell>
          <cell r="E732">
            <v>1</v>
          </cell>
          <cell r="F732" t="str">
            <v>.</v>
          </cell>
          <cell r="G732">
            <v>53030102</v>
          </cell>
          <cell r="H732" t="str">
            <v>.</v>
          </cell>
          <cell r="I732">
            <v>60</v>
          </cell>
          <cell r="J732" t="str">
            <v>.</v>
          </cell>
          <cell r="K732">
            <v>0</v>
          </cell>
          <cell r="L732" t="str">
            <v>.</v>
          </cell>
          <cell r="M732">
            <v>0</v>
          </cell>
          <cell r="N732" t="str">
            <v>.</v>
          </cell>
          <cell r="O732" t="str">
            <v>00.00.00</v>
          </cell>
          <cell r="P732">
            <v>569966</v>
          </cell>
          <cell r="Q732">
            <v>0</v>
          </cell>
          <cell r="R732">
            <v>569966</v>
          </cell>
        </row>
        <row r="733">
          <cell r="A733">
            <v>53030102</v>
          </cell>
          <cell r="B733" t="str">
            <v>COS - OEMR Overtime</v>
          </cell>
          <cell r="C733">
            <v>70</v>
          </cell>
          <cell r="D733" t="str">
            <v>.</v>
          </cell>
          <cell r="E733">
            <v>2</v>
          </cell>
          <cell r="F733" t="str">
            <v>.</v>
          </cell>
          <cell r="G733">
            <v>53030102</v>
          </cell>
          <cell r="H733" t="str">
            <v>.</v>
          </cell>
          <cell r="I733">
            <v>60</v>
          </cell>
          <cell r="J733" t="str">
            <v>.</v>
          </cell>
          <cell r="K733">
            <v>0</v>
          </cell>
          <cell r="L733" t="str">
            <v>.</v>
          </cell>
          <cell r="M733">
            <v>0</v>
          </cell>
          <cell r="N733" t="str">
            <v>.</v>
          </cell>
          <cell r="O733" t="str">
            <v>00.00.00</v>
          </cell>
          <cell r="P733">
            <v>137003385</v>
          </cell>
          <cell r="Q733">
            <v>44406835</v>
          </cell>
          <cell r="R733">
            <v>181410220</v>
          </cell>
        </row>
        <row r="734">
          <cell r="A734">
            <v>53030102</v>
          </cell>
          <cell r="B734" t="str">
            <v>COS - OEMR Overtime</v>
          </cell>
          <cell r="C734">
            <v>70</v>
          </cell>
          <cell r="D734" t="str">
            <v>.</v>
          </cell>
          <cell r="E734">
            <v>3</v>
          </cell>
          <cell r="F734" t="str">
            <v>.</v>
          </cell>
          <cell r="G734">
            <v>53030102</v>
          </cell>
          <cell r="H734" t="str">
            <v>.</v>
          </cell>
          <cell r="I734">
            <v>60</v>
          </cell>
          <cell r="J734" t="str">
            <v>.</v>
          </cell>
          <cell r="K734">
            <v>0</v>
          </cell>
          <cell r="L734" t="str">
            <v>.</v>
          </cell>
          <cell r="M734">
            <v>0</v>
          </cell>
          <cell r="N734" t="str">
            <v>.</v>
          </cell>
          <cell r="O734" t="str">
            <v>00.00.00</v>
          </cell>
          <cell r="P734">
            <v>45634077</v>
          </cell>
          <cell r="Q734">
            <v>9058779</v>
          </cell>
          <cell r="R734">
            <v>54692856</v>
          </cell>
        </row>
        <row r="735">
          <cell r="A735">
            <v>53030102</v>
          </cell>
          <cell r="B735" t="str">
            <v>COS - OEMR Overtime</v>
          </cell>
          <cell r="C735">
            <v>70</v>
          </cell>
          <cell r="D735" t="str">
            <v>.</v>
          </cell>
          <cell r="E735">
            <v>4</v>
          </cell>
          <cell r="F735" t="str">
            <v>.</v>
          </cell>
          <cell r="G735">
            <v>53030102</v>
          </cell>
          <cell r="H735" t="str">
            <v>.</v>
          </cell>
          <cell r="I735">
            <v>60</v>
          </cell>
          <cell r="J735" t="str">
            <v>.</v>
          </cell>
          <cell r="K735">
            <v>0</v>
          </cell>
          <cell r="L735" t="str">
            <v>.</v>
          </cell>
          <cell r="M735">
            <v>0</v>
          </cell>
          <cell r="N735" t="str">
            <v>.</v>
          </cell>
          <cell r="O735" t="str">
            <v>00.00.00</v>
          </cell>
          <cell r="P735">
            <v>22178053</v>
          </cell>
          <cell r="Q735">
            <v>52410</v>
          </cell>
          <cell r="R735">
            <v>22230463</v>
          </cell>
        </row>
        <row r="736">
          <cell r="A736">
            <v>53030102</v>
          </cell>
          <cell r="B736" t="str">
            <v>COS - OEMR Overtime</v>
          </cell>
          <cell r="C736">
            <v>70</v>
          </cell>
          <cell r="D736" t="str">
            <v>.</v>
          </cell>
          <cell r="E736">
            <v>7</v>
          </cell>
          <cell r="F736" t="str">
            <v>.</v>
          </cell>
          <cell r="G736">
            <v>53030102</v>
          </cell>
          <cell r="H736" t="str">
            <v>.</v>
          </cell>
          <cell r="I736">
            <v>31</v>
          </cell>
          <cell r="J736" t="str">
            <v>.</v>
          </cell>
          <cell r="K736">
            <v>0</v>
          </cell>
          <cell r="L736" t="str">
            <v>.</v>
          </cell>
          <cell r="M736">
            <v>0</v>
          </cell>
          <cell r="N736" t="str">
            <v>.</v>
          </cell>
          <cell r="O736" t="str">
            <v>00.00.00</v>
          </cell>
          <cell r="P736">
            <v>648048</v>
          </cell>
          <cell r="Q736">
            <v>0</v>
          </cell>
          <cell r="R736">
            <v>648048</v>
          </cell>
        </row>
        <row r="737">
          <cell r="A737">
            <v>53030102</v>
          </cell>
          <cell r="B737" t="str">
            <v>COS - OEMR Overtime</v>
          </cell>
          <cell r="C737">
            <v>70</v>
          </cell>
          <cell r="D737" t="str">
            <v>.</v>
          </cell>
          <cell r="E737">
            <v>7</v>
          </cell>
          <cell r="F737" t="str">
            <v>.</v>
          </cell>
          <cell r="G737">
            <v>53030102</v>
          </cell>
          <cell r="H737" t="str">
            <v>.</v>
          </cell>
          <cell r="I737">
            <v>60</v>
          </cell>
          <cell r="J737" t="str">
            <v>.</v>
          </cell>
          <cell r="K737">
            <v>0</v>
          </cell>
          <cell r="L737" t="str">
            <v>.</v>
          </cell>
          <cell r="M737">
            <v>0</v>
          </cell>
          <cell r="N737" t="str">
            <v>.</v>
          </cell>
          <cell r="O737" t="str">
            <v>00.00.00</v>
          </cell>
          <cell r="P737">
            <v>3148271</v>
          </cell>
          <cell r="Q737">
            <v>622401</v>
          </cell>
          <cell r="R737">
            <v>3770672</v>
          </cell>
        </row>
        <row r="738">
          <cell r="A738">
            <v>53030104</v>
          </cell>
          <cell r="B738" t="str">
            <v>COS - OEMR Meal on D</v>
          </cell>
          <cell r="C738">
            <v>70</v>
          </cell>
          <cell r="D738" t="str">
            <v>.</v>
          </cell>
          <cell r="E738">
            <v>2</v>
          </cell>
          <cell r="F738" t="str">
            <v>.</v>
          </cell>
          <cell r="G738">
            <v>53030104</v>
          </cell>
          <cell r="H738" t="str">
            <v>.</v>
          </cell>
          <cell r="I738">
            <v>60</v>
          </cell>
          <cell r="J738" t="str">
            <v>.</v>
          </cell>
          <cell r="K738">
            <v>0</v>
          </cell>
          <cell r="L738" t="str">
            <v>.</v>
          </cell>
          <cell r="M738">
            <v>0</v>
          </cell>
          <cell r="N738" t="str">
            <v>.</v>
          </cell>
          <cell r="O738" t="str">
            <v>00.00.00</v>
          </cell>
          <cell r="P738">
            <v>5010000</v>
          </cell>
          <cell r="Q738">
            <v>1410000</v>
          </cell>
          <cell r="R738">
            <v>6420000</v>
          </cell>
        </row>
        <row r="739">
          <cell r="A739">
            <v>53030104</v>
          </cell>
          <cell r="B739" t="str">
            <v>COS - OEMR Meal on D</v>
          </cell>
          <cell r="C739">
            <v>70</v>
          </cell>
          <cell r="D739" t="str">
            <v>.</v>
          </cell>
          <cell r="E739">
            <v>3</v>
          </cell>
          <cell r="F739" t="str">
            <v>.</v>
          </cell>
          <cell r="G739">
            <v>53030104</v>
          </cell>
          <cell r="H739" t="str">
            <v>.</v>
          </cell>
          <cell r="I739">
            <v>60</v>
          </cell>
          <cell r="J739" t="str">
            <v>.</v>
          </cell>
          <cell r="K739">
            <v>0</v>
          </cell>
          <cell r="L739" t="str">
            <v>.</v>
          </cell>
          <cell r="M739">
            <v>0</v>
          </cell>
          <cell r="N739" t="str">
            <v>.</v>
          </cell>
          <cell r="O739" t="str">
            <v>00.00.00</v>
          </cell>
          <cell r="P739">
            <v>5972000</v>
          </cell>
          <cell r="Q739">
            <v>1150000</v>
          </cell>
          <cell r="R739">
            <v>7122000</v>
          </cell>
        </row>
        <row r="740">
          <cell r="A740">
            <v>53030104</v>
          </cell>
          <cell r="B740" t="str">
            <v>COS - OEMR Meal on D</v>
          </cell>
          <cell r="C740">
            <v>70</v>
          </cell>
          <cell r="D740" t="str">
            <v>.</v>
          </cell>
          <cell r="E740">
            <v>4</v>
          </cell>
          <cell r="F740" t="str">
            <v>.</v>
          </cell>
          <cell r="G740">
            <v>53030104</v>
          </cell>
          <cell r="H740" t="str">
            <v>.</v>
          </cell>
          <cell r="I740">
            <v>60</v>
          </cell>
          <cell r="J740" t="str">
            <v>.</v>
          </cell>
          <cell r="K740">
            <v>0</v>
          </cell>
          <cell r="L740" t="str">
            <v>.</v>
          </cell>
          <cell r="M740">
            <v>0</v>
          </cell>
          <cell r="N740" t="str">
            <v>.</v>
          </cell>
          <cell r="O740" t="str">
            <v>00.00.00</v>
          </cell>
          <cell r="P740">
            <v>6187500</v>
          </cell>
          <cell r="Q740">
            <v>920000</v>
          </cell>
          <cell r="R740">
            <v>7107500</v>
          </cell>
        </row>
        <row r="741">
          <cell r="A741">
            <v>53030105</v>
          </cell>
          <cell r="B741" t="str">
            <v>COS - OEMR Medical E</v>
          </cell>
          <cell r="C741">
            <v>70</v>
          </cell>
          <cell r="D741" t="str">
            <v>.</v>
          </cell>
          <cell r="E741">
            <v>1</v>
          </cell>
          <cell r="F741" t="str">
            <v>.</v>
          </cell>
          <cell r="G741">
            <v>53030105</v>
          </cell>
          <cell r="H741" t="str">
            <v>.</v>
          </cell>
          <cell r="I741">
            <v>60</v>
          </cell>
          <cell r="J741" t="str">
            <v>.</v>
          </cell>
          <cell r="K741">
            <v>0</v>
          </cell>
          <cell r="L741" t="str">
            <v>.</v>
          </cell>
          <cell r="M741">
            <v>0</v>
          </cell>
          <cell r="N741" t="str">
            <v>.</v>
          </cell>
          <cell r="O741" t="str">
            <v>00.00.00</v>
          </cell>
          <cell r="P741">
            <v>135000</v>
          </cell>
          <cell r="Q741">
            <v>0</v>
          </cell>
          <cell r="R741">
            <v>135000</v>
          </cell>
        </row>
        <row r="742">
          <cell r="A742">
            <v>53030105</v>
          </cell>
          <cell r="B742" t="str">
            <v>COS - OEMR Medical E</v>
          </cell>
          <cell r="C742">
            <v>70</v>
          </cell>
          <cell r="D742" t="str">
            <v>.</v>
          </cell>
          <cell r="E742">
            <v>2</v>
          </cell>
          <cell r="F742" t="str">
            <v>.</v>
          </cell>
          <cell r="G742">
            <v>53030105</v>
          </cell>
          <cell r="H742" t="str">
            <v>.</v>
          </cell>
          <cell r="I742">
            <v>22</v>
          </cell>
          <cell r="J742" t="str">
            <v>.</v>
          </cell>
          <cell r="K742">
            <v>0</v>
          </cell>
          <cell r="L742" t="str">
            <v>.</v>
          </cell>
          <cell r="M742">
            <v>0</v>
          </cell>
          <cell r="N742" t="str">
            <v>.</v>
          </cell>
          <cell r="O742" t="str">
            <v>00.00.00</v>
          </cell>
          <cell r="P742">
            <v>2536600</v>
          </cell>
          <cell r="Q742">
            <v>578780</v>
          </cell>
          <cell r="R742">
            <v>3115380</v>
          </cell>
        </row>
        <row r="743">
          <cell r="A743">
            <v>53030105</v>
          </cell>
          <cell r="B743" t="str">
            <v>COS - OEMR Medical E</v>
          </cell>
          <cell r="C743">
            <v>70</v>
          </cell>
          <cell r="D743" t="str">
            <v>.</v>
          </cell>
          <cell r="E743">
            <v>2</v>
          </cell>
          <cell r="F743" t="str">
            <v>.</v>
          </cell>
          <cell r="G743">
            <v>53030105</v>
          </cell>
          <cell r="H743" t="str">
            <v>.</v>
          </cell>
          <cell r="I743">
            <v>50</v>
          </cell>
          <cell r="J743" t="str">
            <v>.</v>
          </cell>
          <cell r="K743">
            <v>0</v>
          </cell>
          <cell r="L743" t="str">
            <v>.</v>
          </cell>
          <cell r="M743">
            <v>0</v>
          </cell>
          <cell r="N743" t="str">
            <v>.</v>
          </cell>
          <cell r="O743" t="str">
            <v>00.00.00</v>
          </cell>
          <cell r="P743">
            <v>1167000</v>
          </cell>
          <cell r="Q743">
            <v>1314000</v>
          </cell>
          <cell r="R743">
            <v>2481000</v>
          </cell>
        </row>
        <row r="744">
          <cell r="A744">
            <v>53030105</v>
          </cell>
          <cell r="B744" t="str">
            <v>COS - OEMR Medical E</v>
          </cell>
          <cell r="C744">
            <v>70</v>
          </cell>
          <cell r="D744" t="str">
            <v>.</v>
          </cell>
          <cell r="E744">
            <v>2</v>
          </cell>
          <cell r="F744" t="str">
            <v>.</v>
          </cell>
          <cell r="G744">
            <v>53030105</v>
          </cell>
          <cell r="H744" t="str">
            <v>.</v>
          </cell>
          <cell r="I744">
            <v>60</v>
          </cell>
          <cell r="J744" t="str">
            <v>.</v>
          </cell>
          <cell r="K744">
            <v>0</v>
          </cell>
          <cell r="L744" t="str">
            <v>.</v>
          </cell>
          <cell r="M744">
            <v>0</v>
          </cell>
          <cell r="N744" t="str">
            <v>.</v>
          </cell>
          <cell r="O744" t="str">
            <v>00.00.00</v>
          </cell>
          <cell r="P744">
            <v>45315303</v>
          </cell>
          <cell r="Q744">
            <v>21230575</v>
          </cell>
          <cell r="R744">
            <v>66545878</v>
          </cell>
        </row>
        <row r="745">
          <cell r="A745">
            <v>53030105</v>
          </cell>
          <cell r="B745" t="str">
            <v>COS - OEMR Medical E</v>
          </cell>
          <cell r="C745">
            <v>70</v>
          </cell>
          <cell r="D745" t="str">
            <v>.</v>
          </cell>
          <cell r="E745">
            <v>3</v>
          </cell>
          <cell r="F745" t="str">
            <v>.</v>
          </cell>
          <cell r="G745">
            <v>53030105</v>
          </cell>
          <cell r="H745" t="str">
            <v>.</v>
          </cell>
          <cell r="I745">
            <v>60</v>
          </cell>
          <cell r="J745" t="str">
            <v>.</v>
          </cell>
          <cell r="K745">
            <v>0</v>
          </cell>
          <cell r="L745" t="str">
            <v>.</v>
          </cell>
          <cell r="M745">
            <v>0</v>
          </cell>
          <cell r="N745" t="str">
            <v>.</v>
          </cell>
          <cell r="O745" t="str">
            <v>00.00.00</v>
          </cell>
          <cell r="P745">
            <v>25026934</v>
          </cell>
          <cell r="Q745">
            <v>13071690</v>
          </cell>
          <cell r="R745">
            <v>38098624</v>
          </cell>
        </row>
        <row r="746">
          <cell r="A746">
            <v>53030105</v>
          </cell>
          <cell r="B746" t="str">
            <v>COS - OEMR Medical E</v>
          </cell>
          <cell r="C746">
            <v>70</v>
          </cell>
          <cell r="D746" t="str">
            <v>.</v>
          </cell>
          <cell r="E746">
            <v>4</v>
          </cell>
          <cell r="F746" t="str">
            <v>.</v>
          </cell>
          <cell r="G746">
            <v>53030105</v>
          </cell>
          <cell r="H746" t="str">
            <v>.</v>
          </cell>
          <cell r="I746">
            <v>60</v>
          </cell>
          <cell r="J746" t="str">
            <v>.</v>
          </cell>
          <cell r="K746">
            <v>0</v>
          </cell>
          <cell r="L746" t="str">
            <v>.</v>
          </cell>
          <cell r="M746">
            <v>0</v>
          </cell>
          <cell r="N746" t="str">
            <v>.</v>
          </cell>
          <cell r="O746" t="str">
            <v>00.00.00</v>
          </cell>
          <cell r="P746">
            <v>15604412</v>
          </cell>
          <cell r="Q746">
            <v>4954387</v>
          </cell>
          <cell r="R746">
            <v>20558799</v>
          </cell>
        </row>
        <row r="747">
          <cell r="A747">
            <v>53030105</v>
          </cell>
          <cell r="B747" t="str">
            <v>COS - OEMR Medical E</v>
          </cell>
          <cell r="C747">
            <v>70</v>
          </cell>
          <cell r="D747" t="str">
            <v>.</v>
          </cell>
          <cell r="E747">
            <v>5</v>
          </cell>
          <cell r="F747" t="str">
            <v>.</v>
          </cell>
          <cell r="G747">
            <v>53030105</v>
          </cell>
          <cell r="H747" t="str">
            <v>.</v>
          </cell>
          <cell r="I747">
            <v>60</v>
          </cell>
          <cell r="J747" t="str">
            <v>.</v>
          </cell>
          <cell r="K747">
            <v>0</v>
          </cell>
          <cell r="L747" t="str">
            <v>.</v>
          </cell>
          <cell r="M747">
            <v>0</v>
          </cell>
          <cell r="N747" t="str">
            <v>.</v>
          </cell>
          <cell r="O747" t="str">
            <v>00.00.00</v>
          </cell>
          <cell r="P747">
            <v>500000</v>
          </cell>
          <cell r="Q747">
            <v>230500</v>
          </cell>
          <cell r="R747">
            <v>730500</v>
          </cell>
        </row>
        <row r="748">
          <cell r="A748">
            <v>53030105</v>
          </cell>
          <cell r="B748" t="str">
            <v>COS - OEMR Medical E</v>
          </cell>
          <cell r="C748">
            <v>70</v>
          </cell>
          <cell r="D748" t="str">
            <v>.</v>
          </cell>
          <cell r="E748">
            <v>7</v>
          </cell>
          <cell r="F748" t="str">
            <v>.</v>
          </cell>
          <cell r="G748">
            <v>53030105</v>
          </cell>
          <cell r="H748" t="str">
            <v>.</v>
          </cell>
          <cell r="I748">
            <v>60</v>
          </cell>
          <cell r="J748" t="str">
            <v>.</v>
          </cell>
          <cell r="K748">
            <v>0</v>
          </cell>
          <cell r="L748" t="str">
            <v>.</v>
          </cell>
          <cell r="M748">
            <v>0</v>
          </cell>
          <cell r="N748" t="str">
            <v>.</v>
          </cell>
          <cell r="O748" t="str">
            <v>00.00.00</v>
          </cell>
          <cell r="P748">
            <v>3392900</v>
          </cell>
          <cell r="Q748">
            <v>483500</v>
          </cell>
          <cell r="R748">
            <v>3876400</v>
          </cell>
        </row>
        <row r="749">
          <cell r="A749">
            <v>53030105</v>
          </cell>
          <cell r="B749" t="str">
            <v>COS - OEMR Medical E</v>
          </cell>
          <cell r="C749">
            <v>70</v>
          </cell>
          <cell r="D749" t="str">
            <v>.</v>
          </cell>
          <cell r="E749">
            <v>8</v>
          </cell>
          <cell r="F749" t="str">
            <v>.</v>
          </cell>
          <cell r="G749">
            <v>53030105</v>
          </cell>
          <cell r="H749" t="str">
            <v>.</v>
          </cell>
          <cell r="I749">
            <v>60</v>
          </cell>
          <cell r="J749" t="str">
            <v>.</v>
          </cell>
          <cell r="K749">
            <v>0</v>
          </cell>
          <cell r="L749" t="str">
            <v>.</v>
          </cell>
          <cell r="M749">
            <v>0</v>
          </cell>
          <cell r="N749" t="str">
            <v>.</v>
          </cell>
          <cell r="O749" t="str">
            <v>00.00.00</v>
          </cell>
          <cell r="P749">
            <v>135000</v>
          </cell>
          <cell r="Q749">
            <v>309000</v>
          </cell>
          <cell r="R749">
            <v>444000</v>
          </cell>
        </row>
        <row r="750">
          <cell r="A750">
            <v>53030105</v>
          </cell>
          <cell r="B750" t="str">
            <v>COS - OEMR Medical E</v>
          </cell>
          <cell r="C750">
            <v>70</v>
          </cell>
          <cell r="D750" t="str">
            <v>.</v>
          </cell>
          <cell r="E750">
            <v>9</v>
          </cell>
          <cell r="F750" t="str">
            <v>.</v>
          </cell>
          <cell r="G750">
            <v>53030105</v>
          </cell>
          <cell r="H750" t="str">
            <v>.</v>
          </cell>
          <cell r="I750">
            <v>60</v>
          </cell>
          <cell r="J750" t="str">
            <v>.</v>
          </cell>
          <cell r="K750">
            <v>0</v>
          </cell>
          <cell r="L750" t="str">
            <v>.</v>
          </cell>
          <cell r="M750">
            <v>0</v>
          </cell>
          <cell r="N750" t="str">
            <v>.</v>
          </cell>
          <cell r="O750" t="str">
            <v>00.00.00</v>
          </cell>
          <cell r="P750">
            <v>99700</v>
          </cell>
          <cell r="Q750">
            <v>0</v>
          </cell>
          <cell r="R750">
            <v>99700</v>
          </cell>
        </row>
        <row r="751">
          <cell r="A751">
            <v>53030105</v>
          </cell>
          <cell r="B751" t="str">
            <v>COS - OEMR Medical E</v>
          </cell>
          <cell r="C751">
            <v>70</v>
          </cell>
          <cell r="D751" t="str">
            <v>.</v>
          </cell>
          <cell r="E751">
            <v>10</v>
          </cell>
          <cell r="F751" t="str">
            <v>.</v>
          </cell>
          <cell r="G751">
            <v>53030105</v>
          </cell>
          <cell r="H751" t="str">
            <v>.</v>
          </cell>
          <cell r="I751">
            <v>60</v>
          </cell>
          <cell r="J751" t="str">
            <v>.</v>
          </cell>
          <cell r="K751">
            <v>0</v>
          </cell>
          <cell r="L751" t="str">
            <v>.</v>
          </cell>
          <cell r="M751">
            <v>0</v>
          </cell>
          <cell r="N751" t="str">
            <v>.</v>
          </cell>
          <cell r="O751" t="str">
            <v>00.00.00</v>
          </cell>
          <cell r="P751">
            <v>797300</v>
          </cell>
          <cell r="Q751">
            <v>784900</v>
          </cell>
          <cell r="R751">
            <v>1582200</v>
          </cell>
        </row>
        <row r="752">
          <cell r="A752">
            <v>53030105</v>
          </cell>
          <cell r="B752" t="str">
            <v>COS - OEMR Medical E</v>
          </cell>
          <cell r="C752">
            <v>70</v>
          </cell>
          <cell r="D752" t="str">
            <v>.</v>
          </cell>
          <cell r="E752">
            <v>11</v>
          </cell>
          <cell r="F752" t="str">
            <v>.</v>
          </cell>
          <cell r="G752">
            <v>53030105</v>
          </cell>
          <cell r="H752" t="str">
            <v>.</v>
          </cell>
          <cell r="I752">
            <v>60</v>
          </cell>
          <cell r="J752" t="str">
            <v>.</v>
          </cell>
          <cell r="K752">
            <v>0</v>
          </cell>
          <cell r="L752" t="str">
            <v>.</v>
          </cell>
          <cell r="M752">
            <v>0</v>
          </cell>
          <cell r="N752" t="str">
            <v>.</v>
          </cell>
          <cell r="O752" t="str">
            <v>00.00.00</v>
          </cell>
          <cell r="P752">
            <v>702154</v>
          </cell>
          <cell r="Q752">
            <v>660000</v>
          </cell>
          <cell r="R752">
            <v>1362154</v>
          </cell>
        </row>
        <row r="753">
          <cell r="A753">
            <v>53030105</v>
          </cell>
          <cell r="B753" t="str">
            <v>COS - OEMR Medical E</v>
          </cell>
          <cell r="C753">
            <v>70</v>
          </cell>
          <cell r="D753" t="str">
            <v>.</v>
          </cell>
          <cell r="E753">
            <v>14</v>
          </cell>
          <cell r="F753" t="str">
            <v>.</v>
          </cell>
          <cell r="G753">
            <v>53030105</v>
          </cell>
          <cell r="H753" t="str">
            <v>.</v>
          </cell>
          <cell r="I753">
            <v>60</v>
          </cell>
          <cell r="J753" t="str">
            <v>.</v>
          </cell>
          <cell r="K753">
            <v>0</v>
          </cell>
          <cell r="L753" t="str">
            <v>.</v>
          </cell>
          <cell r="M753">
            <v>0</v>
          </cell>
          <cell r="N753" t="str">
            <v>.</v>
          </cell>
          <cell r="O753" t="str">
            <v>00.00.00</v>
          </cell>
          <cell r="P753">
            <v>1916700</v>
          </cell>
          <cell r="Q753">
            <v>375700</v>
          </cell>
          <cell r="R753">
            <v>2292400</v>
          </cell>
        </row>
        <row r="754">
          <cell r="A754">
            <v>53030106</v>
          </cell>
          <cell r="B754" t="str">
            <v>COS - OEMR Hospitali</v>
          </cell>
          <cell r="C754">
            <v>70</v>
          </cell>
          <cell r="D754" t="str">
            <v>.</v>
          </cell>
          <cell r="E754">
            <v>2</v>
          </cell>
          <cell r="F754" t="str">
            <v>.</v>
          </cell>
          <cell r="G754">
            <v>53030106</v>
          </cell>
          <cell r="H754" t="str">
            <v>.</v>
          </cell>
          <cell r="I754">
            <v>60</v>
          </cell>
          <cell r="J754" t="str">
            <v>.</v>
          </cell>
          <cell r="K754">
            <v>0</v>
          </cell>
          <cell r="L754" t="str">
            <v>.</v>
          </cell>
          <cell r="M754">
            <v>0</v>
          </cell>
          <cell r="N754" t="str">
            <v>.</v>
          </cell>
          <cell r="O754" t="str">
            <v>00.00.00</v>
          </cell>
          <cell r="P754">
            <v>34494582</v>
          </cell>
          <cell r="Q754">
            <v>0</v>
          </cell>
          <cell r="R754">
            <v>34494582</v>
          </cell>
        </row>
        <row r="755">
          <cell r="A755">
            <v>53030107</v>
          </cell>
          <cell r="B755" t="str">
            <v>COS - OEMR Jamsostek</v>
          </cell>
          <cell r="C755">
            <v>70</v>
          </cell>
          <cell r="D755" t="str">
            <v>.</v>
          </cell>
          <cell r="E755">
            <v>2</v>
          </cell>
          <cell r="F755" t="str">
            <v>.</v>
          </cell>
          <cell r="G755">
            <v>53030107</v>
          </cell>
          <cell r="H755" t="str">
            <v>.</v>
          </cell>
          <cell r="I755">
            <v>22</v>
          </cell>
          <cell r="J755" t="str">
            <v>.</v>
          </cell>
          <cell r="K755">
            <v>0</v>
          </cell>
          <cell r="L755" t="str">
            <v>.</v>
          </cell>
          <cell r="M755">
            <v>0</v>
          </cell>
          <cell r="N755" t="str">
            <v>.</v>
          </cell>
          <cell r="O755" t="str">
            <v>00.00.00</v>
          </cell>
          <cell r="P755">
            <v>586545</v>
          </cell>
          <cell r="Q755">
            <v>0</v>
          </cell>
          <cell r="R755">
            <v>586545</v>
          </cell>
        </row>
        <row r="756">
          <cell r="A756">
            <v>53030107</v>
          </cell>
          <cell r="B756" t="str">
            <v>COS - OEMR Jamsostek</v>
          </cell>
          <cell r="C756">
            <v>70</v>
          </cell>
          <cell r="D756" t="str">
            <v>.</v>
          </cell>
          <cell r="E756">
            <v>2</v>
          </cell>
          <cell r="F756" t="str">
            <v>.</v>
          </cell>
          <cell r="G756">
            <v>53030107</v>
          </cell>
          <cell r="H756" t="str">
            <v>.</v>
          </cell>
          <cell r="I756">
            <v>31</v>
          </cell>
          <cell r="J756" t="str">
            <v>.</v>
          </cell>
          <cell r="K756">
            <v>0</v>
          </cell>
          <cell r="L756" t="str">
            <v>.</v>
          </cell>
          <cell r="M756">
            <v>0</v>
          </cell>
          <cell r="N756" t="str">
            <v>.</v>
          </cell>
          <cell r="O756" t="str">
            <v>00.00.00</v>
          </cell>
          <cell r="P756">
            <v>71660</v>
          </cell>
          <cell r="Q756">
            <v>0</v>
          </cell>
          <cell r="R756">
            <v>71660</v>
          </cell>
        </row>
        <row r="757">
          <cell r="A757">
            <v>53030107</v>
          </cell>
          <cell r="B757" t="str">
            <v>COS - OEMR Jamsostek</v>
          </cell>
          <cell r="C757">
            <v>70</v>
          </cell>
          <cell r="D757" t="str">
            <v>.</v>
          </cell>
          <cell r="E757">
            <v>2</v>
          </cell>
          <cell r="F757" t="str">
            <v>.</v>
          </cell>
          <cell r="G757">
            <v>53030107</v>
          </cell>
          <cell r="H757" t="str">
            <v>.</v>
          </cell>
          <cell r="I757">
            <v>50</v>
          </cell>
          <cell r="J757" t="str">
            <v>.</v>
          </cell>
          <cell r="K757">
            <v>0</v>
          </cell>
          <cell r="L757" t="str">
            <v>.</v>
          </cell>
          <cell r="M757">
            <v>0</v>
          </cell>
          <cell r="N757" t="str">
            <v>.</v>
          </cell>
          <cell r="O757" t="str">
            <v>00.00.00</v>
          </cell>
          <cell r="P757">
            <v>2794663</v>
          </cell>
          <cell r="Q757">
            <v>0</v>
          </cell>
          <cell r="R757">
            <v>2794663</v>
          </cell>
        </row>
        <row r="758">
          <cell r="A758">
            <v>53030107</v>
          </cell>
          <cell r="B758" t="str">
            <v>COS - OEMR Jamsostek</v>
          </cell>
          <cell r="C758">
            <v>70</v>
          </cell>
          <cell r="D758" t="str">
            <v>.</v>
          </cell>
          <cell r="E758">
            <v>2</v>
          </cell>
          <cell r="F758" t="str">
            <v>.</v>
          </cell>
          <cell r="G758">
            <v>53030107</v>
          </cell>
          <cell r="H758" t="str">
            <v>.</v>
          </cell>
          <cell r="I758">
            <v>60</v>
          </cell>
          <cell r="J758" t="str">
            <v>.</v>
          </cell>
          <cell r="K758">
            <v>0</v>
          </cell>
          <cell r="L758" t="str">
            <v>.</v>
          </cell>
          <cell r="M758">
            <v>0</v>
          </cell>
          <cell r="N758" t="str">
            <v>.</v>
          </cell>
          <cell r="O758" t="str">
            <v>00.00.00</v>
          </cell>
          <cell r="P758">
            <v>64014936</v>
          </cell>
          <cell r="Q758">
            <v>13508233</v>
          </cell>
          <cell r="R758">
            <v>77523169</v>
          </cell>
        </row>
        <row r="759">
          <cell r="A759">
            <v>53030107</v>
          </cell>
          <cell r="B759" t="str">
            <v>COS - OEMR Jamsostek</v>
          </cell>
          <cell r="C759">
            <v>70</v>
          </cell>
          <cell r="D759" t="str">
            <v>.</v>
          </cell>
          <cell r="E759">
            <v>2</v>
          </cell>
          <cell r="F759" t="str">
            <v>.</v>
          </cell>
          <cell r="G759">
            <v>53030107</v>
          </cell>
          <cell r="H759" t="str">
            <v>.</v>
          </cell>
          <cell r="I759">
            <v>72</v>
          </cell>
          <cell r="J759" t="str">
            <v>.</v>
          </cell>
          <cell r="K759">
            <v>0</v>
          </cell>
          <cell r="L759" t="str">
            <v>.</v>
          </cell>
          <cell r="M759">
            <v>0</v>
          </cell>
          <cell r="N759" t="str">
            <v>.</v>
          </cell>
          <cell r="O759" t="str">
            <v>00.00.00</v>
          </cell>
          <cell r="P759">
            <v>1220099</v>
          </cell>
          <cell r="Q759">
            <v>648574</v>
          </cell>
          <cell r="R759">
            <v>1868673</v>
          </cell>
        </row>
        <row r="760">
          <cell r="A760">
            <v>53030107</v>
          </cell>
          <cell r="B760" t="str">
            <v>COS - OEMR Jamsostek</v>
          </cell>
          <cell r="C760">
            <v>70</v>
          </cell>
          <cell r="D760" t="str">
            <v>.</v>
          </cell>
          <cell r="E760">
            <v>3</v>
          </cell>
          <cell r="F760" t="str">
            <v>.</v>
          </cell>
          <cell r="G760">
            <v>53030107</v>
          </cell>
          <cell r="H760" t="str">
            <v>.</v>
          </cell>
          <cell r="I760">
            <v>60</v>
          </cell>
          <cell r="J760" t="str">
            <v>.</v>
          </cell>
          <cell r="K760">
            <v>0</v>
          </cell>
          <cell r="L760" t="str">
            <v>.</v>
          </cell>
          <cell r="M760">
            <v>0</v>
          </cell>
          <cell r="N760" t="str">
            <v>.</v>
          </cell>
          <cell r="O760" t="str">
            <v>00.00.00</v>
          </cell>
          <cell r="P760">
            <v>28276532</v>
          </cell>
          <cell r="Q760">
            <v>5853307</v>
          </cell>
          <cell r="R760">
            <v>34129839</v>
          </cell>
        </row>
        <row r="761">
          <cell r="A761">
            <v>53030107</v>
          </cell>
          <cell r="B761" t="str">
            <v>COS - OEMR Jamsostek</v>
          </cell>
          <cell r="C761">
            <v>70</v>
          </cell>
          <cell r="D761" t="str">
            <v>.</v>
          </cell>
          <cell r="E761">
            <v>4</v>
          </cell>
          <cell r="F761" t="str">
            <v>.</v>
          </cell>
          <cell r="G761">
            <v>53030107</v>
          </cell>
          <cell r="H761" t="str">
            <v>.</v>
          </cell>
          <cell r="I761">
            <v>60</v>
          </cell>
          <cell r="J761" t="str">
            <v>.</v>
          </cell>
          <cell r="K761">
            <v>0</v>
          </cell>
          <cell r="L761" t="str">
            <v>.</v>
          </cell>
          <cell r="M761">
            <v>0</v>
          </cell>
          <cell r="N761" t="str">
            <v>.</v>
          </cell>
          <cell r="O761" t="str">
            <v>00.00.00</v>
          </cell>
          <cell r="P761">
            <v>12042932</v>
          </cell>
          <cell r="Q761">
            <v>2535112</v>
          </cell>
          <cell r="R761">
            <v>14578044</v>
          </cell>
        </row>
        <row r="762">
          <cell r="A762">
            <v>53030107</v>
          </cell>
          <cell r="B762" t="str">
            <v>COS - OEMR Jamsostek</v>
          </cell>
          <cell r="C762">
            <v>70</v>
          </cell>
          <cell r="D762" t="str">
            <v>.</v>
          </cell>
          <cell r="E762">
            <v>5</v>
          </cell>
          <cell r="F762" t="str">
            <v>.</v>
          </cell>
          <cell r="G762">
            <v>53030107</v>
          </cell>
          <cell r="H762" t="str">
            <v>.</v>
          </cell>
          <cell r="I762">
            <v>60</v>
          </cell>
          <cell r="J762" t="str">
            <v>.</v>
          </cell>
          <cell r="K762">
            <v>0</v>
          </cell>
          <cell r="L762" t="str">
            <v>.</v>
          </cell>
          <cell r="M762">
            <v>0</v>
          </cell>
          <cell r="N762" t="str">
            <v>.</v>
          </cell>
          <cell r="O762" t="str">
            <v>00.00.00</v>
          </cell>
          <cell r="P762">
            <v>1351346</v>
          </cell>
          <cell r="Q762">
            <v>280841</v>
          </cell>
          <cell r="R762">
            <v>1632187</v>
          </cell>
        </row>
        <row r="763">
          <cell r="A763">
            <v>53030107</v>
          </cell>
          <cell r="B763" t="str">
            <v>COS - OEMR Jamsostek</v>
          </cell>
          <cell r="C763">
            <v>70</v>
          </cell>
          <cell r="D763" t="str">
            <v>.</v>
          </cell>
          <cell r="E763">
            <v>7</v>
          </cell>
          <cell r="F763" t="str">
            <v>.</v>
          </cell>
          <cell r="G763">
            <v>53030107</v>
          </cell>
          <cell r="H763" t="str">
            <v>.</v>
          </cell>
          <cell r="I763">
            <v>60</v>
          </cell>
          <cell r="J763" t="str">
            <v>.</v>
          </cell>
          <cell r="K763">
            <v>0</v>
          </cell>
          <cell r="L763" t="str">
            <v>.</v>
          </cell>
          <cell r="M763">
            <v>0</v>
          </cell>
          <cell r="N763" t="str">
            <v>.</v>
          </cell>
          <cell r="O763" t="str">
            <v>00.00.00</v>
          </cell>
          <cell r="P763">
            <v>5196892</v>
          </cell>
          <cell r="Q763">
            <v>1089390</v>
          </cell>
          <cell r="R763">
            <v>6286282</v>
          </cell>
        </row>
        <row r="764">
          <cell r="A764">
            <v>53030107</v>
          </cell>
          <cell r="B764" t="str">
            <v>COS - OEMR Jamsostek</v>
          </cell>
          <cell r="C764">
            <v>70</v>
          </cell>
          <cell r="D764" t="str">
            <v>.</v>
          </cell>
          <cell r="E764">
            <v>8</v>
          </cell>
          <cell r="F764" t="str">
            <v>.</v>
          </cell>
          <cell r="G764">
            <v>53030107</v>
          </cell>
          <cell r="H764" t="str">
            <v>.</v>
          </cell>
          <cell r="I764">
            <v>60</v>
          </cell>
          <cell r="J764" t="str">
            <v>.</v>
          </cell>
          <cell r="K764">
            <v>0</v>
          </cell>
          <cell r="L764" t="str">
            <v>.</v>
          </cell>
          <cell r="M764">
            <v>0</v>
          </cell>
          <cell r="N764" t="str">
            <v>.</v>
          </cell>
          <cell r="O764" t="str">
            <v>00.00.00</v>
          </cell>
          <cell r="P764">
            <v>1876696</v>
          </cell>
          <cell r="Q764">
            <v>389518</v>
          </cell>
          <cell r="R764">
            <v>2266214</v>
          </cell>
        </row>
        <row r="765">
          <cell r="A765">
            <v>53030107</v>
          </cell>
          <cell r="B765" t="str">
            <v>COS - OEMR Jamsostek</v>
          </cell>
          <cell r="C765">
            <v>70</v>
          </cell>
          <cell r="D765" t="str">
            <v>.</v>
          </cell>
          <cell r="E765">
            <v>9</v>
          </cell>
          <cell r="F765" t="str">
            <v>.</v>
          </cell>
          <cell r="G765">
            <v>53030107</v>
          </cell>
          <cell r="H765" t="str">
            <v>.</v>
          </cell>
          <cell r="I765">
            <v>60</v>
          </cell>
          <cell r="J765" t="str">
            <v>.</v>
          </cell>
          <cell r="K765">
            <v>0</v>
          </cell>
          <cell r="L765" t="str">
            <v>.</v>
          </cell>
          <cell r="M765">
            <v>0</v>
          </cell>
          <cell r="N765" t="str">
            <v>.</v>
          </cell>
          <cell r="O765" t="str">
            <v>00.00.00</v>
          </cell>
          <cell r="P765">
            <v>3585789</v>
          </cell>
          <cell r="Q765">
            <v>755361</v>
          </cell>
          <cell r="R765">
            <v>4341150</v>
          </cell>
        </row>
        <row r="766">
          <cell r="A766">
            <v>53030107</v>
          </cell>
          <cell r="B766" t="str">
            <v>COS - OEMR Jamsostek</v>
          </cell>
          <cell r="C766">
            <v>70</v>
          </cell>
          <cell r="D766" t="str">
            <v>.</v>
          </cell>
          <cell r="E766">
            <v>10</v>
          </cell>
          <cell r="F766" t="str">
            <v>.</v>
          </cell>
          <cell r="G766">
            <v>53030107</v>
          </cell>
          <cell r="H766" t="str">
            <v>.</v>
          </cell>
          <cell r="I766">
            <v>60</v>
          </cell>
          <cell r="J766" t="str">
            <v>.</v>
          </cell>
          <cell r="K766">
            <v>0</v>
          </cell>
          <cell r="L766" t="str">
            <v>.</v>
          </cell>
          <cell r="M766">
            <v>0</v>
          </cell>
          <cell r="N766" t="str">
            <v>.</v>
          </cell>
          <cell r="O766" t="str">
            <v>00.00.00</v>
          </cell>
          <cell r="P766">
            <v>1138210</v>
          </cell>
          <cell r="Q766">
            <v>236388</v>
          </cell>
          <cell r="R766">
            <v>1374598</v>
          </cell>
        </row>
        <row r="767">
          <cell r="A767">
            <v>53030107</v>
          </cell>
          <cell r="B767" t="str">
            <v>COS - OEMR Jamsostek</v>
          </cell>
          <cell r="C767">
            <v>70</v>
          </cell>
          <cell r="D767" t="str">
            <v>.</v>
          </cell>
          <cell r="E767">
            <v>11</v>
          </cell>
          <cell r="F767" t="str">
            <v>.</v>
          </cell>
          <cell r="G767">
            <v>53030107</v>
          </cell>
          <cell r="H767" t="str">
            <v>.</v>
          </cell>
          <cell r="I767">
            <v>60</v>
          </cell>
          <cell r="J767" t="str">
            <v>.</v>
          </cell>
          <cell r="K767">
            <v>0</v>
          </cell>
          <cell r="L767" t="str">
            <v>.</v>
          </cell>
          <cell r="M767">
            <v>0</v>
          </cell>
          <cell r="N767" t="str">
            <v>.</v>
          </cell>
          <cell r="O767" t="str">
            <v>00.00.00</v>
          </cell>
          <cell r="P767">
            <v>1119745</v>
          </cell>
          <cell r="Q767">
            <v>284435</v>
          </cell>
          <cell r="R767">
            <v>1404180</v>
          </cell>
        </row>
        <row r="768">
          <cell r="A768">
            <v>53030107</v>
          </cell>
          <cell r="B768" t="str">
            <v>COS - OEMR Jamsostek</v>
          </cell>
          <cell r="C768">
            <v>70</v>
          </cell>
          <cell r="D768" t="str">
            <v>.</v>
          </cell>
          <cell r="E768">
            <v>14</v>
          </cell>
          <cell r="F768" t="str">
            <v>.</v>
          </cell>
          <cell r="G768">
            <v>53030107</v>
          </cell>
          <cell r="H768" t="str">
            <v>.</v>
          </cell>
          <cell r="I768">
            <v>60</v>
          </cell>
          <cell r="J768" t="str">
            <v>.</v>
          </cell>
          <cell r="K768">
            <v>0</v>
          </cell>
          <cell r="L768" t="str">
            <v>.</v>
          </cell>
          <cell r="M768">
            <v>0</v>
          </cell>
          <cell r="N768" t="str">
            <v>.</v>
          </cell>
          <cell r="O768" t="str">
            <v>00.00.00</v>
          </cell>
          <cell r="P768">
            <v>1120885</v>
          </cell>
          <cell r="Q768">
            <v>399180</v>
          </cell>
          <cell r="R768">
            <v>1520065</v>
          </cell>
        </row>
        <row r="769">
          <cell r="A769">
            <v>53030108</v>
          </cell>
          <cell r="B769" t="str">
            <v>COS - OEMR Pention</v>
          </cell>
          <cell r="C769">
            <v>70</v>
          </cell>
          <cell r="D769" t="str">
            <v>.</v>
          </cell>
          <cell r="E769">
            <v>2</v>
          </cell>
          <cell r="F769" t="str">
            <v>.</v>
          </cell>
          <cell r="G769">
            <v>53030108</v>
          </cell>
          <cell r="H769" t="str">
            <v>.</v>
          </cell>
          <cell r="I769">
            <v>60</v>
          </cell>
          <cell r="J769" t="str">
            <v>.</v>
          </cell>
          <cell r="K769">
            <v>0</v>
          </cell>
          <cell r="L769" t="str">
            <v>.</v>
          </cell>
          <cell r="M769">
            <v>0</v>
          </cell>
          <cell r="N769" t="str">
            <v>.</v>
          </cell>
          <cell r="O769" t="str">
            <v>00.00.00</v>
          </cell>
          <cell r="P769">
            <v>17267825</v>
          </cell>
          <cell r="Q769">
            <v>28844079</v>
          </cell>
          <cell r="R769">
            <v>46111904</v>
          </cell>
        </row>
        <row r="770">
          <cell r="A770">
            <v>53030108</v>
          </cell>
          <cell r="B770" t="str">
            <v>COS - OEMR Pention</v>
          </cell>
          <cell r="C770">
            <v>70</v>
          </cell>
          <cell r="D770" t="str">
            <v>.</v>
          </cell>
          <cell r="E770">
            <v>3</v>
          </cell>
          <cell r="F770" t="str">
            <v>.</v>
          </cell>
          <cell r="G770">
            <v>53030108</v>
          </cell>
          <cell r="H770" t="str">
            <v>.</v>
          </cell>
          <cell r="I770">
            <v>60</v>
          </cell>
          <cell r="J770" t="str">
            <v>.</v>
          </cell>
          <cell r="K770">
            <v>0</v>
          </cell>
          <cell r="L770" t="str">
            <v>.</v>
          </cell>
          <cell r="M770">
            <v>0</v>
          </cell>
          <cell r="N770" t="str">
            <v>.</v>
          </cell>
          <cell r="O770" t="str">
            <v>00.00.00</v>
          </cell>
          <cell r="P770">
            <v>8809543</v>
          </cell>
          <cell r="Q770">
            <v>13893256</v>
          </cell>
          <cell r="R770">
            <v>22702799</v>
          </cell>
        </row>
        <row r="771">
          <cell r="A771">
            <v>53030108</v>
          </cell>
          <cell r="B771" t="str">
            <v>COS - OEMR Pention</v>
          </cell>
          <cell r="C771">
            <v>70</v>
          </cell>
          <cell r="D771" t="str">
            <v>.</v>
          </cell>
          <cell r="E771">
            <v>4</v>
          </cell>
          <cell r="F771" t="str">
            <v>.</v>
          </cell>
          <cell r="G771">
            <v>53030108</v>
          </cell>
          <cell r="H771" t="str">
            <v>.</v>
          </cell>
          <cell r="I771">
            <v>60</v>
          </cell>
          <cell r="J771" t="str">
            <v>.</v>
          </cell>
          <cell r="K771">
            <v>0</v>
          </cell>
          <cell r="L771" t="str">
            <v>.</v>
          </cell>
          <cell r="M771">
            <v>0</v>
          </cell>
          <cell r="N771" t="str">
            <v>.</v>
          </cell>
          <cell r="O771" t="str">
            <v>00.00.00</v>
          </cell>
          <cell r="P771">
            <v>2042614</v>
          </cell>
          <cell r="Q771">
            <v>6347154</v>
          </cell>
          <cell r="R771">
            <v>8389768</v>
          </cell>
        </row>
        <row r="772">
          <cell r="A772">
            <v>53030108</v>
          </cell>
          <cell r="B772" t="str">
            <v>COS - OEMR Pention</v>
          </cell>
          <cell r="C772">
            <v>70</v>
          </cell>
          <cell r="D772" t="str">
            <v>.</v>
          </cell>
          <cell r="E772">
            <v>5</v>
          </cell>
          <cell r="F772" t="str">
            <v>.</v>
          </cell>
          <cell r="G772">
            <v>53030108</v>
          </cell>
          <cell r="H772" t="str">
            <v>.</v>
          </cell>
          <cell r="I772">
            <v>60</v>
          </cell>
          <cell r="J772" t="str">
            <v>.</v>
          </cell>
          <cell r="K772">
            <v>0</v>
          </cell>
          <cell r="L772" t="str">
            <v>.</v>
          </cell>
          <cell r="M772">
            <v>0</v>
          </cell>
          <cell r="N772" t="str">
            <v>.</v>
          </cell>
          <cell r="O772" t="str">
            <v>00.00.00</v>
          </cell>
          <cell r="P772">
            <v>1215090</v>
          </cell>
          <cell r="Q772">
            <v>829301</v>
          </cell>
          <cell r="R772">
            <v>2044391</v>
          </cell>
        </row>
        <row r="773">
          <cell r="A773">
            <v>53030108</v>
          </cell>
          <cell r="B773" t="str">
            <v>COS - OEMR Pention</v>
          </cell>
          <cell r="C773">
            <v>70</v>
          </cell>
          <cell r="D773" t="str">
            <v>.</v>
          </cell>
          <cell r="E773">
            <v>7</v>
          </cell>
          <cell r="F773" t="str">
            <v>.</v>
          </cell>
          <cell r="G773">
            <v>53030108</v>
          </cell>
          <cell r="H773" t="str">
            <v>.</v>
          </cell>
          <cell r="I773">
            <v>60</v>
          </cell>
          <cell r="J773" t="str">
            <v>.</v>
          </cell>
          <cell r="K773">
            <v>0</v>
          </cell>
          <cell r="L773" t="str">
            <v>.</v>
          </cell>
          <cell r="M773">
            <v>0</v>
          </cell>
          <cell r="N773" t="str">
            <v>.</v>
          </cell>
          <cell r="O773" t="str">
            <v>00.00.00</v>
          </cell>
          <cell r="P773">
            <v>616848</v>
          </cell>
          <cell r="Q773">
            <v>2063013</v>
          </cell>
          <cell r="R773">
            <v>2679861</v>
          </cell>
        </row>
        <row r="774">
          <cell r="A774">
            <v>53030108</v>
          </cell>
          <cell r="B774" t="str">
            <v>COS - OEMR Pention</v>
          </cell>
          <cell r="C774">
            <v>70</v>
          </cell>
          <cell r="D774" t="str">
            <v>.</v>
          </cell>
          <cell r="E774">
            <v>8</v>
          </cell>
          <cell r="F774" t="str">
            <v>.</v>
          </cell>
          <cell r="G774">
            <v>53030108</v>
          </cell>
          <cell r="H774" t="str">
            <v>.</v>
          </cell>
          <cell r="I774">
            <v>60</v>
          </cell>
          <cell r="J774" t="str">
            <v>.</v>
          </cell>
          <cell r="K774">
            <v>0</v>
          </cell>
          <cell r="L774" t="str">
            <v>.</v>
          </cell>
          <cell r="M774">
            <v>0</v>
          </cell>
          <cell r="N774" t="str">
            <v>.</v>
          </cell>
          <cell r="O774" t="str">
            <v>00.00.00</v>
          </cell>
          <cell r="P774">
            <v>521164</v>
          </cell>
          <cell r="Q774">
            <v>839454</v>
          </cell>
          <cell r="R774">
            <v>1360618</v>
          </cell>
        </row>
        <row r="775">
          <cell r="A775">
            <v>53030108</v>
          </cell>
          <cell r="B775" t="str">
            <v>COS - OEMR Pention</v>
          </cell>
          <cell r="C775">
            <v>70</v>
          </cell>
          <cell r="D775" t="str">
            <v>.</v>
          </cell>
          <cell r="E775">
            <v>9</v>
          </cell>
          <cell r="F775" t="str">
            <v>.</v>
          </cell>
          <cell r="G775">
            <v>53030108</v>
          </cell>
          <cell r="H775" t="str">
            <v>.</v>
          </cell>
          <cell r="I775">
            <v>60</v>
          </cell>
          <cell r="J775" t="str">
            <v>.</v>
          </cell>
          <cell r="K775">
            <v>0</v>
          </cell>
          <cell r="L775" t="str">
            <v>.</v>
          </cell>
          <cell r="M775">
            <v>0</v>
          </cell>
          <cell r="N775" t="str">
            <v>.</v>
          </cell>
          <cell r="O775" t="str">
            <v>00.00.00</v>
          </cell>
          <cell r="P775">
            <v>1185848</v>
          </cell>
          <cell r="Q775">
            <v>1843062</v>
          </cell>
          <cell r="R775">
            <v>3028910</v>
          </cell>
        </row>
        <row r="776">
          <cell r="A776">
            <v>53030108</v>
          </cell>
          <cell r="B776" t="str">
            <v>COS - OEMR Pention</v>
          </cell>
          <cell r="C776">
            <v>70</v>
          </cell>
          <cell r="D776" t="str">
            <v>.</v>
          </cell>
          <cell r="E776">
            <v>10</v>
          </cell>
          <cell r="F776" t="str">
            <v>.</v>
          </cell>
          <cell r="G776">
            <v>53030108</v>
          </cell>
          <cell r="H776" t="str">
            <v>.</v>
          </cell>
          <cell r="I776">
            <v>60</v>
          </cell>
          <cell r="J776" t="str">
            <v>.</v>
          </cell>
          <cell r="K776">
            <v>0</v>
          </cell>
          <cell r="L776" t="str">
            <v>.</v>
          </cell>
          <cell r="M776">
            <v>0</v>
          </cell>
          <cell r="N776" t="str">
            <v>.</v>
          </cell>
          <cell r="O776" t="str">
            <v>00.00.00</v>
          </cell>
          <cell r="P776">
            <v>2202186</v>
          </cell>
          <cell r="Q776">
            <v>534555</v>
          </cell>
          <cell r="R776">
            <v>2736741</v>
          </cell>
        </row>
        <row r="777">
          <cell r="A777">
            <v>53030108</v>
          </cell>
          <cell r="B777" t="str">
            <v>COS - OEMR Pention</v>
          </cell>
          <cell r="C777">
            <v>70</v>
          </cell>
          <cell r="D777" t="str">
            <v>.</v>
          </cell>
          <cell r="E777">
            <v>11</v>
          </cell>
          <cell r="F777" t="str">
            <v>.</v>
          </cell>
          <cell r="G777">
            <v>53030108</v>
          </cell>
          <cell r="H777" t="str">
            <v>.</v>
          </cell>
          <cell r="I777">
            <v>60</v>
          </cell>
          <cell r="J777" t="str">
            <v>.</v>
          </cell>
          <cell r="K777">
            <v>0</v>
          </cell>
          <cell r="L777" t="str">
            <v>.</v>
          </cell>
          <cell r="M777">
            <v>0</v>
          </cell>
          <cell r="N777" t="str">
            <v>.</v>
          </cell>
          <cell r="O777" t="str">
            <v>00.00.00</v>
          </cell>
          <cell r="P777">
            <v>346302</v>
          </cell>
          <cell r="Q777">
            <v>795474</v>
          </cell>
          <cell r="R777">
            <v>1141776</v>
          </cell>
        </row>
        <row r="778">
          <cell r="A778">
            <v>53030108</v>
          </cell>
          <cell r="B778" t="str">
            <v>COS - OEMR Pention</v>
          </cell>
          <cell r="C778">
            <v>70</v>
          </cell>
          <cell r="D778" t="str">
            <v>.</v>
          </cell>
          <cell r="E778">
            <v>14</v>
          </cell>
          <cell r="F778" t="str">
            <v>.</v>
          </cell>
          <cell r="G778">
            <v>53030108</v>
          </cell>
          <cell r="H778" t="str">
            <v>.</v>
          </cell>
          <cell r="I778">
            <v>60</v>
          </cell>
          <cell r="J778" t="str">
            <v>.</v>
          </cell>
          <cell r="K778">
            <v>0</v>
          </cell>
          <cell r="L778" t="str">
            <v>.</v>
          </cell>
          <cell r="M778">
            <v>0</v>
          </cell>
          <cell r="N778" t="str">
            <v>.</v>
          </cell>
          <cell r="O778" t="str">
            <v>00.00.00</v>
          </cell>
          <cell r="P778">
            <v>874576</v>
          </cell>
          <cell r="Q778">
            <v>1371862</v>
          </cell>
          <cell r="R778">
            <v>2246438</v>
          </cell>
        </row>
        <row r="779">
          <cell r="A779">
            <v>53030109</v>
          </cell>
          <cell r="B779" t="str">
            <v>COS - OEMR Car Schem</v>
          </cell>
          <cell r="C779">
            <v>70</v>
          </cell>
          <cell r="D779" t="str">
            <v>.</v>
          </cell>
          <cell r="E779">
            <v>2</v>
          </cell>
          <cell r="F779" t="str">
            <v>.</v>
          </cell>
          <cell r="G779">
            <v>53030109</v>
          </cell>
          <cell r="H779" t="str">
            <v>.</v>
          </cell>
          <cell r="I779">
            <v>60</v>
          </cell>
          <cell r="J779" t="str">
            <v>.</v>
          </cell>
          <cell r="K779">
            <v>0</v>
          </cell>
          <cell r="L779" t="str">
            <v>.</v>
          </cell>
          <cell r="M779">
            <v>0</v>
          </cell>
          <cell r="N779" t="str">
            <v>.</v>
          </cell>
          <cell r="O779" t="str">
            <v>00.00.00</v>
          </cell>
          <cell r="P779">
            <v>15208333.32</v>
          </cell>
          <cell r="Q779">
            <v>6250000</v>
          </cell>
          <cell r="R779">
            <v>21458333.32</v>
          </cell>
        </row>
        <row r="780">
          <cell r="A780" t="str">
            <v>_x000C_</v>
          </cell>
        </row>
        <row r="784">
          <cell r="A784" t="str">
            <v>JAS Aero - En</v>
          </cell>
          <cell r="B784" t="str">
            <v>gineering IDR</v>
          </cell>
          <cell r="K784" t="str">
            <v>De</v>
          </cell>
          <cell r="L784" t="str">
            <v>t</v>
          </cell>
          <cell r="M784" t="str">
            <v>ail</v>
          </cell>
          <cell r="O784" t="str">
            <v>Trial Balance</v>
          </cell>
          <cell r="Q784" t="str">
            <v>Report Date</v>
          </cell>
          <cell r="R784" t="str">
            <v>: 08-JUN-2005 15:02</v>
          </cell>
        </row>
        <row r="785">
          <cell r="J785" t="str">
            <v>P</v>
          </cell>
          <cell r="K785" t="str">
            <v>erio</v>
          </cell>
          <cell r="L785" t="str">
            <v>d</v>
          </cell>
          <cell r="M785" t="str">
            <v>to</v>
          </cell>
          <cell r="O785" t="str">
            <v>date for MAY-0</v>
          </cell>
          <cell r="P785">
            <v>5</v>
          </cell>
          <cell r="Q785" t="str">
            <v>Page</v>
          </cell>
          <cell r="R785" t="str">
            <v>:    13 of       24</v>
          </cell>
        </row>
        <row r="786">
          <cell r="B786" t="str">
            <v>Currency:  IDR</v>
          </cell>
        </row>
        <row r="787">
          <cell r="B787" t="str">
            <v>COMPANY Range:  70 to</v>
          </cell>
          <cell r="C787">
            <v>7</v>
          </cell>
          <cell r="D787">
            <v>0</v>
          </cell>
        </row>
        <row r="789">
          <cell r="B789" t="str">
            <v>COMPANY:  70 JA</v>
          </cell>
          <cell r="C789" t="str">
            <v>S</v>
          </cell>
          <cell r="D789" t="str">
            <v>A</v>
          </cell>
          <cell r="E789" t="str">
            <v>er</v>
          </cell>
          <cell r="F789" t="str">
            <v>o</v>
          </cell>
          <cell r="G789" t="e">
            <v>#NAME?</v>
          </cell>
          <cell r="H789" t="str">
            <v>e</v>
          </cell>
          <cell r="I789" t="str">
            <v>er</v>
          </cell>
          <cell r="J789" t="str">
            <v>i</v>
          </cell>
          <cell r="K789" t="str">
            <v>ng S</v>
          </cell>
          <cell r="L789" t="str">
            <v>e</v>
          </cell>
          <cell r="M789" t="str">
            <v>rvi</v>
          </cell>
          <cell r="N789" t="str">
            <v>c</v>
          </cell>
          <cell r="O789" t="str">
            <v>es</v>
          </cell>
        </row>
        <row r="791">
          <cell r="A791" t="str">
            <v>ACCOUNT</v>
          </cell>
          <cell r="B791" t="str">
            <v>Description</v>
          </cell>
          <cell r="C791" t="str">
            <v>Ac</v>
          </cell>
          <cell r="D791" t="str">
            <v>c</v>
          </cell>
          <cell r="E791" t="str">
            <v>ou</v>
          </cell>
          <cell r="F791" t="str">
            <v>n</v>
          </cell>
          <cell r="G791" t="str">
            <v>ting Fle</v>
          </cell>
          <cell r="H791" t="str">
            <v>x</v>
          </cell>
          <cell r="I791" t="str">
            <v>fi</v>
          </cell>
          <cell r="J791" t="str">
            <v>e</v>
          </cell>
          <cell r="K791" t="str">
            <v>ld</v>
          </cell>
          <cell r="P791" t="str">
            <v>Beginning Balance</v>
          </cell>
          <cell r="Q791" t="str">
            <v>Period Activity</v>
          </cell>
          <cell r="R791" t="str">
            <v>Ending Balance</v>
          </cell>
        </row>
        <row r="792">
          <cell r="A792" t="str">
            <v>-----------</v>
          </cell>
          <cell r="B792" t="str">
            <v>--------------------</v>
          </cell>
          <cell r="C792" t="str">
            <v>--</v>
          </cell>
          <cell r="D792" t="str">
            <v>-</v>
          </cell>
          <cell r="E792" t="str">
            <v>--</v>
          </cell>
          <cell r="F792" t="str">
            <v>-</v>
          </cell>
          <cell r="G792" t="str">
            <v>--------</v>
          </cell>
          <cell r="H792" t="str">
            <v>-</v>
          </cell>
          <cell r="I792" t="str">
            <v>--</v>
          </cell>
          <cell r="J792" t="str">
            <v>-</v>
          </cell>
          <cell r="K792" t="str">
            <v>----</v>
          </cell>
          <cell r="L792" t="str">
            <v>-</v>
          </cell>
          <cell r="M792" t="str">
            <v>---</v>
          </cell>
          <cell r="N792" t="str">
            <v>-</v>
          </cell>
          <cell r="O792" t="str">
            <v>-------------</v>
          </cell>
          <cell r="P792" t="str">
            <v>------------------</v>
          </cell>
          <cell r="Q792" t="str">
            <v>------------------</v>
          </cell>
          <cell r="R792" t="str">
            <v>------------------</v>
          </cell>
        </row>
        <row r="793">
          <cell r="A793">
            <v>53030109</v>
          </cell>
          <cell r="B793" t="str">
            <v>COS - OEMR Car Schem</v>
          </cell>
          <cell r="C793">
            <v>70</v>
          </cell>
          <cell r="D793" t="str">
            <v>.</v>
          </cell>
          <cell r="E793">
            <v>3</v>
          </cell>
          <cell r="F793" t="str">
            <v>.</v>
          </cell>
          <cell r="G793">
            <v>53030109</v>
          </cell>
          <cell r="H793" t="str">
            <v>.</v>
          </cell>
          <cell r="I793">
            <v>60</v>
          </cell>
          <cell r="J793" t="str">
            <v>.</v>
          </cell>
          <cell r="K793">
            <v>0</v>
          </cell>
          <cell r="L793" t="str">
            <v>.</v>
          </cell>
          <cell r="M793">
            <v>0</v>
          </cell>
          <cell r="N793" t="str">
            <v>.</v>
          </cell>
          <cell r="O793" t="str">
            <v>00.00.00</v>
          </cell>
          <cell r="P793">
            <v>8124999.9900000002</v>
          </cell>
          <cell r="Q793">
            <v>2708333.33</v>
          </cell>
          <cell r="R793">
            <v>10833333.32</v>
          </cell>
        </row>
        <row r="794">
          <cell r="A794">
            <v>53030109</v>
          </cell>
          <cell r="B794" t="str">
            <v>COS - OEMR Car Schem</v>
          </cell>
          <cell r="C794">
            <v>70</v>
          </cell>
          <cell r="D794" t="str">
            <v>.</v>
          </cell>
          <cell r="E794">
            <v>4</v>
          </cell>
          <cell r="F794" t="str">
            <v>.</v>
          </cell>
          <cell r="G794">
            <v>53030109</v>
          </cell>
          <cell r="H794" t="str">
            <v>.</v>
          </cell>
          <cell r="I794">
            <v>60</v>
          </cell>
          <cell r="J794" t="str">
            <v>.</v>
          </cell>
          <cell r="K794">
            <v>0</v>
          </cell>
          <cell r="L794" t="str">
            <v>.</v>
          </cell>
          <cell r="M794">
            <v>0</v>
          </cell>
          <cell r="N794" t="str">
            <v>.</v>
          </cell>
          <cell r="O794" t="str">
            <v>00.00.00</v>
          </cell>
          <cell r="P794">
            <v>8124999.9900000002</v>
          </cell>
          <cell r="Q794">
            <v>2708333.33</v>
          </cell>
          <cell r="R794">
            <v>10833333.32</v>
          </cell>
        </row>
        <row r="795">
          <cell r="A795">
            <v>53030109</v>
          </cell>
          <cell r="B795" t="str">
            <v>COS - OEMR Car Schem</v>
          </cell>
          <cell r="C795">
            <v>70</v>
          </cell>
          <cell r="D795" t="str">
            <v>.</v>
          </cell>
          <cell r="E795">
            <v>5</v>
          </cell>
          <cell r="F795" t="str">
            <v>.</v>
          </cell>
          <cell r="G795">
            <v>53030109</v>
          </cell>
          <cell r="H795" t="str">
            <v>.</v>
          </cell>
          <cell r="I795">
            <v>60</v>
          </cell>
          <cell r="J795" t="str">
            <v>.</v>
          </cell>
          <cell r="K795">
            <v>0</v>
          </cell>
          <cell r="L795" t="str">
            <v>.</v>
          </cell>
          <cell r="M795">
            <v>0</v>
          </cell>
          <cell r="N795" t="str">
            <v>.</v>
          </cell>
          <cell r="O795" t="str">
            <v>00.00.00</v>
          </cell>
          <cell r="P795">
            <v>2708333.33</v>
          </cell>
          <cell r="Q795">
            <v>0</v>
          </cell>
          <cell r="R795">
            <v>2708333.33</v>
          </cell>
        </row>
        <row r="796">
          <cell r="A796">
            <v>53030109</v>
          </cell>
          <cell r="B796" t="str">
            <v>COS - OEMR Car Schem</v>
          </cell>
          <cell r="C796">
            <v>70</v>
          </cell>
          <cell r="D796" t="str">
            <v>.</v>
          </cell>
          <cell r="E796">
            <v>6</v>
          </cell>
          <cell r="F796" t="str">
            <v>.</v>
          </cell>
          <cell r="G796">
            <v>53030109</v>
          </cell>
          <cell r="H796" t="str">
            <v>.</v>
          </cell>
          <cell r="I796">
            <v>60</v>
          </cell>
          <cell r="J796" t="str">
            <v>.</v>
          </cell>
          <cell r="K796">
            <v>0</v>
          </cell>
          <cell r="L796" t="str">
            <v>.</v>
          </cell>
          <cell r="M796">
            <v>0</v>
          </cell>
          <cell r="N796" t="str">
            <v>.</v>
          </cell>
          <cell r="O796" t="str">
            <v>00.00.00</v>
          </cell>
          <cell r="P796">
            <v>2708333.33</v>
          </cell>
          <cell r="Q796">
            <v>0</v>
          </cell>
          <cell r="R796">
            <v>2708333.33</v>
          </cell>
        </row>
        <row r="797">
          <cell r="A797">
            <v>53030109</v>
          </cell>
          <cell r="B797" t="str">
            <v>COS - OEMR Car Schem</v>
          </cell>
          <cell r="C797">
            <v>70</v>
          </cell>
          <cell r="D797" t="str">
            <v>.</v>
          </cell>
          <cell r="E797">
            <v>7</v>
          </cell>
          <cell r="F797" t="str">
            <v>.</v>
          </cell>
          <cell r="G797">
            <v>53030109</v>
          </cell>
          <cell r="H797" t="str">
            <v>.</v>
          </cell>
          <cell r="I797">
            <v>60</v>
          </cell>
          <cell r="J797" t="str">
            <v>.</v>
          </cell>
          <cell r="K797">
            <v>0</v>
          </cell>
          <cell r="L797" t="str">
            <v>.</v>
          </cell>
          <cell r="M797">
            <v>0</v>
          </cell>
          <cell r="N797" t="str">
            <v>.</v>
          </cell>
          <cell r="O797" t="str">
            <v>00.00.00</v>
          </cell>
          <cell r="P797">
            <v>5416666.6600000001</v>
          </cell>
          <cell r="Q797">
            <v>2708333.33</v>
          </cell>
          <cell r="R797">
            <v>8124999.9900000002</v>
          </cell>
        </row>
        <row r="798">
          <cell r="A798">
            <v>53030109</v>
          </cell>
          <cell r="B798" t="str">
            <v>COS - OEMR Car Schem</v>
          </cell>
          <cell r="C798">
            <v>70</v>
          </cell>
          <cell r="D798" t="str">
            <v>.</v>
          </cell>
          <cell r="E798">
            <v>9</v>
          </cell>
          <cell r="F798" t="str">
            <v>.</v>
          </cell>
          <cell r="G798">
            <v>53030109</v>
          </cell>
          <cell r="H798" t="str">
            <v>.</v>
          </cell>
          <cell r="I798">
            <v>60</v>
          </cell>
          <cell r="J798" t="str">
            <v>.</v>
          </cell>
          <cell r="K798">
            <v>0</v>
          </cell>
          <cell r="L798" t="str">
            <v>.</v>
          </cell>
          <cell r="M798">
            <v>0</v>
          </cell>
          <cell r="N798" t="str">
            <v>.</v>
          </cell>
          <cell r="O798" t="str">
            <v>00.00.00</v>
          </cell>
          <cell r="P798">
            <v>5416666.6600000001</v>
          </cell>
          <cell r="Q798">
            <v>2708333.33</v>
          </cell>
          <cell r="R798">
            <v>8124999.9900000002</v>
          </cell>
        </row>
        <row r="799">
          <cell r="A799">
            <v>53030110</v>
          </cell>
          <cell r="B799" t="str">
            <v>COS - OEMR Fuel</v>
          </cell>
          <cell r="C799">
            <v>70</v>
          </cell>
          <cell r="D799" t="str">
            <v>.</v>
          </cell>
          <cell r="E799">
            <v>2</v>
          </cell>
          <cell r="F799" t="str">
            <v>.</v>
          </cell>
          <cell r="G799">
            <v>53030110</v>
          </cell>
          <cell r="H799" t="str">
            <v>.</v>
          </cell>
          <cell r="I799">
            <v>21</v>
          </cell>
          <cell r="J799" t="str">
            <v>.</v>
          </cell>
          <cell r="K799">
            <v>0</v>
          </cell>
          <cell r="L799" t="str">
            <v>.</v>
          </cell>
          <cell r="M799">
            <v>0</v>
          </cell>
          <cell r="N799" t="str">
            <v>.</v>
          </cell>
          <cell r="O799" t="str">
            <v>00.00.00</v>
          </cell>
          <cell r="P799">
            <v>480000</v>
          </cell>
          <cell r="Q799">
            <v>0</v>
          </cell>
          <cell r="R799">
            <v>480000</v>
          </cell>
        </row>
        <row r="800">
          <cell r="A800">
            <v>53030110</v>
          </cell>
          <cell r="B800" t="str">
            <v>COS - OEMR Fuel</v>
          </cell>
          <cell r="C800">
            <v>70</v>
          </cell>
          <cell r="D800" t="str">
            <v>.</v>
          </cell>
          <cell r="E800">
            <v>2</v>
          </cell>
          <cell r="F800" t="str">
            <v>.</v>
          </cell>
          <cell r="G800">
            <v>53030110</v>
          </cell>
          <cell r="H800" t="str">
            <v>.</v>
          </cell>
          <cell r="I800">
            <v>22</v>
          </cell>
          <cell r="J800" t="str">
            <v>.</v>
          </cell>
          <cell r="K800">
            <v>0</v>
          </cell>
          <cell r="L800" t="str">
            <v>.</v>
          </cell>
          <cell r="M800">
            <v>0</v>
          </cell>
          <cell r="N800" t="str">
            <v>.</v>
          </cell>
          <cell r="O800" t="str">
            <v>00.00.00</v>
          </cell>
          <cell r="P800">
            <v>890000</v>
          </cell>
          <cell r="Q800">
            <v>887600</v>
          </cell>
          <cell r="R800">
            <v>1777600</v>
          </cell>
        </row>
        <row r="801">
          <cell r="A801">
            <v>53030110</v>
          </cell>
          <cell r="B801" t="str">
            <v>COS - OEMR Fuel</v>
          </cell>
          <cell r="C801">
            <v>70</v>
          </cell>
          <cell r="D801" t="str">
            <v>.</v>
          </cell>
          <cell r="E801">
            <v>2</v>
          </cell>
          <cell r="F801" t="str">
            <v>.</v>
          </cell>
          <cell r="G801">
            <v>53030110</v>
          </cell>
          <cell r="H801" t="str">
            <v>.</v>
          </cell>
          <cell r="I801">
            <v>60</v>
          </cell>
          <cell r="J801" t="str">
            <v>.</v>
          </cell>
          <cell r="K801">
            <v>0</v>
          </cell>
          <cell r="L801" t="str">
            <v>.</v>
          </cell>
          <cell r="M801">
            <v>0</v>
          </cell>
          <cell r="N801" t="str">
            <v>.</v>
          </cell>
          <cell r="O801" t="str">
            <v>00.00.00</v>
          </cell>
          <cell r="P801">
            <v>2745950</v>
          </cell>
          <cell r="Q801">
            <v>720000</v>
          </cell>
          <cell r="R801">
            <v>3465950</v>
          </cell>
        </row>
        <row r="802">
          <cell r="A802">
            <v>53030110</v>
          </cell>
          <cell r="B802" t="str">
            <v>COS - OEMR Fuel</v>
          </cell>
          <cell r="C802">
            <v>70</v>
          </cell>
          <cell r="D802" t="str">
            <v>.</v>
          </cell>
          <cell r="E802">
            <v>3</v>
          </cell>
          <cell r="F802" t="str">
            <v>.</v>
          </cell>
          <cell r="G802">
            <v>53030110</v>
          </cell>
          <cell r="H802" t="str">
            <v>.</v>
          </cell>
          <cell r="I802">
            <v>60</v>
          </cell>
          <cell r="J802" t="str">
            <v>.</v>
          </cell>
          <cell r="K802">
            <v>0</v>
          </cell>
          <cell r="L802" t="str">
            <v>.</v>
          </cell>
          <cell r="M802">
            <v>0</v>
          </cell>
          <cell r="N802" t="str">
            <v>.</v>
          </cell>
          <cell r="O802" t="str">
            <v>00.00.00</v>
          </cell>
          <cell r="P802">
            <v>1656150</v>
          </cell>
          <cell r="Q802">
            <v>543000</v>
          </cell>
          <cell r="R802">
            <v>2199150</v>
          </cell>
        </row>
        <row r="803">
          <cell r="A803">
            <v>53030110</v>
          </cell>
          <cell r="B803" t="str">
            <v>COS - OEMR Fuel</v>
          </cell>
          <cell r="C803">
            <v>70</v>
          </cell>
          <cell r="D803" t="str">
            <v>.</v>
          </cell>
          <cell r="E803">
            <v>4</v>
          </cell>
          <cell r="F803" t="str">
            <v>.</v>
          </cell>
          <cell r="G803">
            <v>53030110</v>
          </cell>
          <cell r="H803" t="str">
            <v>.</v>
          </cell>
          <cell r="I803">
            <v>60</v>
          </cell>
          <cell r="J803" t="str">
            <v>.</v>
          </cell>
          <cell r="K803">
            <v>0</v>
          </cell>
          <cell r="L803" t="str">
            <v>.</v>
          </cell>
          <cell r="M803">
            <v>0</v>
          </cell>
          <cell r="N803" t="str">
            <v>.</v>
          </cell>
          <cell r="O803" t="str">
            <v>00.00.00</v>
          </cell>
          <cell r="P803">
            <v>1172700</v>
          </cell>
          <cell r="Q803">
            <v>0</v>
          </cell>
          <cell r="R803">
            <v>1172700</v>
          </cell>
        </row>
        <row r="804">
          <cell r="A804">
            <v>53030110</v>
          </cell>
          <cell r="B804" t="str">
            <v>COS - OEMR Fuel</v>
          </cell>
          <cell r="C804">
            <v>70</v>
          </cell>
          <cell r="D804" t="str">
            <v>.</v>
          </cell>
          <cell r="E804">
            <v>12</v>
          </cell>
          <cell r="F804" t="str">
            <v>.</v>
          </cell>
          <cell r="G804">
            <v>53030110</v>
          </cell>
          <cell r="H804" t="str">
            <v>.</v>
          </cell>
          <cell r="I804">
            <v>22</v>
          </cell>
          <cell r="J804" t="str">
            <v>.</v>
          </cell>
          <cell r="K804">
            <v>0</v>
          </cell>
          <cell r="L804" t="str">
            <v>.</v>
          </cell>
          <cell r="M804">
            <v>0</v>
          </cell>
          <cell r="N804" t="str">
            <v>.</v>
          </cell>
          <cell r="O804" t="str">
            <v>00.00.00</v>
          </cell>
          <cell r="P804">
            <v>217200</v>
          </cell>
          <cell r="Q804">
            <v>0</v>
          </cell>
          <cell r="R804">
            <v>217200</v>
          </cell>
        </row>
        <row r="805">
          <cell r="A805">
            <v>53030111</v>
          </cell>
          <cell r="B805" t="str">
            <v>COS - OEMR House Ren</v>
          </cell>
          <cell r="C805">
            <v>70</v>
          </cell>
          <cell r="D805" t="str">
            <v>.</v>
          </cell>
          <cell r="E805">
            <v>4</v>
          </cell>
          <cell r="F805" t="str">
            <v>.</v>
          </cell>
          <cell r="G805">
            <v>53030111</v>
          </cell>
          <cell r="H805" t="str">
            <v>.</v>
          </cell>
          <cell r="I805">
            <v>60</v>
          </cell>
          <cell r="J805" t="str">
            <v>.</v>
          </cell>
          <cell r="K805">
            <v>0</v>
          </cell>
          <cell r="L805" t="str">
            <v>.</v>
          </cell>
          <cell r="M805">
            <v>0</v>
          </cell>
          <cell r="N805" t="str">
            <v>.</v>
          </cell>
          <cell r="O805" t="str">
            <v>00.00.00</v>
          </cell>
          <cell r="P805">
            <v>550000</v>
          </cell>
          <cell r="Q805">
            <v>0</v>
          </cell>
          <cell r="R805">
            <v>550000</v>
          </cell>
        </row>
        <row r="806">
          <cell r="A806">
            <v>53030111</v>
          </cell>
          <cell r="B806" t="str">
            <v>COS - OEMR House Ren</v>
          </cell>
          <cell r="C806">
            <v>70</v>
          </cell>
          <cell r="D806" t="str">
            <v>.</v>
          </cell>
          <cell r="E806">
            <v>9</v>
          </cell>
          <cell r="F806" t="str">
            <v>.</v>
          </cell>
          <cell r="G806">
            <v>53030111</v>
          </cell>
          <cell r="H806" t="str">
            <v>.</v>
          </cell>
          <cell r="I806">
            <v>60</v>
          </cell>
          <cell r="J806" t="str">
            <v>.</v>
          </cell>
          <cell r="K806">
            <v>0</v>
          </cell>
          <cell r="L806" t="str">
            <v>.</v>
          </cell>
          <cell r="M806">
            <v>0</v>
          </cell>
          <cell r="N806" t="str">
            <v>.</v>
          </cell>
          <cell r="O806" t="str">
            <v>00.00.00</v>
          </cell>
          <cell r="P806">
            <v>825000</v>
          </cell>
          <cell r="Q806">
            <v>0</v>
          </cell>
          <cell r="R806">
            <v>825000</v>
          </cell>
        </row>
        <row r="807">
          <cell r="A807">
            <v>53030111</v>
          </cell>
          <cell r="B807" t="str">
            <v>COS - OEMR House Ren</v>
          </cell>
          <cell r="C807">
            <v>70</v>
          </cell>
          <cell r="D807" t="str">
            <v>.</v>
          </cell>
          <cell r="E807">
            <v>11</v>
          </cell>
          <cell r="F807" t="str">
            <v>.</v>
          </cell>
          <cell r="G807">
            <v>53030111</v>
          </cell>
          <cell r="H807" t="str">
            <v>.</v>
          </cell>
          <cell r="I807">
            <v>60</v>
          </cell>
          <cell r="J807" t="str">
            <v>.</v>
          </cell>
          <cell r="K807">
            <v>0</v>
          </cell>
          <cell r="L807" t="str">
            <v>.</v>
          </cell>
          <cell r="M807">
            <v>0</v>
          </cell>
          <cell r="N807" t="str">
            <v>.</v>
          </cell>
          <cell r="O807" t="str">
            <v>00.00.00</v>
          </cell>
          <cell r="P807">
            <v>1441666.66</v>
          </cell>
          <cell r="Q807">
            <v>0</v>
          </cell>
          <cell r="R807">
            <v>1441666.66</v>
          </cell>
        </row>
        <row r="808">
          <cell r="A808">
            <v>53030111</v>
          </cell>
          <cell r="B808" t="str">
            <v>COS - OEMR House Ren</v>
          </cell>
          <cell r="C808">
            <v>70</v>
          </cell>
          <cell r="D808" t="str">
            <v>.</v>
          </cell>
          <cell r="E808">
            <v>14</v>
          </cell>
          <cell r="F808" t="str">
            <v>.</v>
          </cell>
          <cell r="G808">
            <v>53030111</v>
          </cell>
          <cell r="H808" t="str">
            <v>.</v>
          </cell>
          <cell r="I808">
            <v>60</v>
          </cell>
          <cell r="J808" t="str">
            <v>.</v>
          </cell>
          <cell r="K808">
            <v>0</v>
          </cell>
          <cell r="L808" t="str">
            <v>.</v>
          </cell>
          <cell r="M808">
            <v>0</v>
          </cell>
          <cell r="N808" t="str">
            <v>.</v>
          </cell>
          <cell r="O808" t="str">
            <v>00.00.00</v>
          </cell>
          <cell r="P808">
            <v>960000</v>
          </cell>
          <cell r="Q808">
            <v>0</v>
          </cell>
          <cell r="R808">
            <v>960000</v>
          </cell>
        </row>
        <row r="809">
          <cell r="A809">
            <v>53030112</v>
          </cell>
          <cell r="B809" t="str">
            <v>COS - OEMR Annual Le</v>
          </cell>
          <cell r="C809">
            <v>70</v>
          </cell>
          <cell r="D809" t="str">
            <v>.</v>
          </cell>
          <cell r="E809">
            <v>2</v>
          </cell>
          <cell r="F809" t="str">
            <v>.</v>
          </cell>
          <cell r="G809">
            <v>53030112</v>
          </cell>
          <cell r="H809" t="str">
            <v>.</v>
          </cell>
          <cell r="I809">
            <v>22</v>
          </cell>
          <cell r="J809" t="str">
            <v>.</v>
          </cell>
          <cell r="K809">
            <v>0</v>
          </cell>
          <cell r="L809" t="str">
            <v>.</v>
          </cell>
          <cell r="M809">
            <v>0</v>
          </cell>
          <cell r="N809" t="str">
            <v>.</v>
          </cell>
          <cell r="O809" t="str">
            <v>00.00.00</v>
          </cell>
          <cell r="P809">
            <v>0</v>
          </cell>
          <cell r="Q809">
            <v>9955203</v>
          </cell>
          <cell r="R809">
            <v>9955203</v>
          </cell>
        </row>
        <row r="810">
          <cell r="A810">
            <v>53030112</v>
          </cell>
          <cell r="B810" t="str">
            <v>COS - OEMR Annual Le</v>
          </cell>
          <cell r="C810">
            <v>70</v>
          </cell>
          <cell r="D810" t="str">
            <v>.</v>
          </cell>
          <cell r="E810">
            <v>2</v>
          </cell>
          <cell r="F810" t="str">
            <v>.</v>
          </cell>
          <cell r="G810">
            <v>53030112</v>
          </cell>
          <cell r="H810" t="str">
            <v>.</v>
          </cell>
          <cell r="I810">
            <v>60</v>
          </cell>
          <cell r="J810" t="str">
            <v>.</v>
          </cell>
          <cell r="K810">
            <v>0</v>
          </cell>
          <cell r="L810" t="str">
            <v>.</v>
          </cell>
          <cell r="M810">
            <v>0</v>
          </cell>
          <cell r="N810" t="str">
            <v>.</v>
          </cell>
          <cell r="O810" t="str">
            <v>00.00.00</v>
          </cell>
          <cell r="P810">
            <v>98651293</v>
          </cell>
          <cell r="Q810">
            <v>27860310</v>
          </cell>
          <cell r="R810">
            <v>126511603</v>
          </cell>
        </row>
        <row r="811">
          <cell r="A811">
            <v>53030112</v>
          </cell>
          <cell r="B811" t="str">
            <v>COS - OEMR Annual Le</v>
          </cell>
          <cell r="C811">
            <v>70</v>
          </cell>
          <cell r="D811" t="str">
            <v>.</v>
          </cell>
          <cell r="E811">
            <v>3</v>
          </cell>
          <cell r="F811" t="str">
            <v>.</v>
          </cell>
          <cell r="G811">
            <v>53030112</v>
          </cell>
          <cell r="H811" t="str">
            <v>.</v>
          </cell>
          <cell r="I811">
            <v>60</v>
          </cell>
          <cell r="J811" t="str">
            <v>.</v>
          </cell>
          <cell r="K811">
            <v>0</v>
          </cell>
          <cell r="L811" t="str">
            <v>.</v>
          </cell>
          <cell r="M811">
            <v>0</v>
          </cell>
          <cell r="N811" t="str">
            <v>.</v>
          </cell>
          <cell r="O811" t="str">
            <v>00.00.00</v>
          </cell>
          <cell r="P811">
            <v>56216927</v>
          </cell>
          <cell r="Q811">
            <v>4572778</v>
          </cell>
          <cell r="R811">
            <v>60789705</v>
          </cell>
        </row>
        <row r="812">
          <cell r="A812">
            <v>53030112</v>
          </cell>
          <cell r="B812" t="str">
            <v>COS - OEMR Annual Le</v>
          </cell>
          <cell r="C812">
            <v>70</v>
          </cell>
          <cell r="D812" t="str">
            <v>.</v>
          </cell>
          <cell r="E812">
            <v>4</v>
          </cell>
          <cell r="F812" t="str">
            <v>.</v>
          </cell>
          <cell r="G812">
            <v>53030112</v>
          </cell>
          <cell r="H812" t="str">
            <v>.</v>
          </cell>
          <cell r="I812">
            <v>60</v>
          </cell>
          <cell r="J812" t="str">
            <v>.</v>
          </cell>
          <cell r="K812">
            <v>0</v>
          </cell>
          <cell r="L812" t="str">
            <v>.</v>
          </cell>
          <cell r="M812">
            <v>0</v>
          </cell>
          <cell r="N812" t="str">
            <v>.</v>
          </cell>
          <cell r="O812" t="str">
            <v>00.00.00</v>
          </cell>
          <cell r="P812">
            <v>22463506</v>
          </cell>
          <cell r="Q812">
            <v>4456261</v>
          </cell>
          <cell r="R812">
            <v>26919767</v>
          </cell>
        </row>
        <row r="813">
          <cell r="A813">
            <v>53030112</v>
          </cell>
          <cell r="B813" t="str">
            <v>COS - OEMR Annual Le</v>
          </cell>
          <cell r="C813">
            <v>70</v>
          </cell>
          <cell r="D813" t="str">
            <v>.</v>
          </cell>
          <cell r="E813">
            <v>5</v>
          </cell>
          <cell r="F813" t="str">
            <v>.</v>
          </cell>
          <cell r="G813">
            <v>53030112</v>
          </cell>
          <cell r="H813" t="str">
            <v>.</v>
          </cell>
          <cell r="I813">
            <v>60</v>
          </cell>
          <cell r="J813" t="str">
            <v>.</v>
          </cell>
          <cell r="K813">
            <v>0</v>
          </cell>
          <cell r="L813" t="str">
            <v>.</v>
          </cell>
          <cell r="M813">
            <v>0</v>
          </cell>
          <cell r="N813" t="str">
            <v>.</v>
          </cell>
          <cell r="O813" t="str">
            <v>00.00.00</v>
          </cell>
          <cell r="P813">
            <v>14444673</v>
          </cell>
          <cell r="Q813">
            <v>0</v>
          </cell>
          <cell r="R813">
            <v>14444673</v>
          </cell>
        </row>
        <row r="814">
          <cell r="A814">
            <v>53030112</v>
          </cell>
          <cell r="B814" t="str">
            <v>COS - OEMR Annual Le</v>
          </cell>
          <cell r="C814">
            <v>70</v>
          </cell>
          <cell r="D814" t="str">
            <v>.</v>
          </cell>
          <cell r="E814">
            <v>7</v>
          </cell>
          <cell r="F814" t="str">
            <v>.</v>
          </cell>
          <cell r="G814">
            <v>53030112</v>
          </cell>
          <cell r="H814" t="str">
            <v>.</v>
          </cell>
          <cell r="I814">
            <v>60</v>
          </cell>
          <cell r="J814" t="str">
            <v>.</v>
          </cell>
          <cell r="K814">
            <v>0</v>
          </cell>
          <cell r="L814" t="str">
            <v>.</v>
          </cell>
          <cell r="M814">
            <v>0</v>
          </cell>
          <cell r="N814" t="str">
            <v>.</v>
          </cell>
          <cell r="O814" t="str">
            <v>00.00.00</v>
          </cell>
          <cell r="P814">
            <v>1050000</v>
          </cell>
          <cell r="Q814">
            <v>0</v>
          </cell>
          <cell r="R814">
            <v>1050000</v>
          </cell>
        </row>
        <row r="815">
          <cell r="A815">
            <v>53030112</v>
          </cell>
          <cell r="B815" t="str">
            <v>COS - OEMR Annual Le</v>
          </cell>
          <cell r="C815">
            <v>70</v>
          </cell>
          <cell r="D815" t="str">
            <v>.</v>
          </cell>
          <cell r="E815">
            <v>9</v>
          </cell>
          <cell r="F815" t="str">
            <v>.</v>
          </cell>
          <cell r="G815">
            <v>53030112</v>
          </cell>
          <cell r="H815" t="str">
            <v>.</v>
          </cell>
          <cell r="I815">
            <v>60</v>
          </cell>
          <cell r="J815" t="str">
            <v>.</v>
          </cell>
          <cell r="K815">
            <v>0</v>
          </cell>
          <cell r="L815" t="str">
            <v>.</v>
          </cell>
          <cell r="M815">
            <v>0</v>
          </cell>
          <cell r="N815" t="str">
            <v>.</v>
          </cell>
          <cell r="O815" t="str">
            <v>00.00.00</v>
          </cell>
          <cell r="P815">
            <v>2536666</v>
          </cell>
          <cell r="Q815">
            <v>0</v>
          </cell>
          <cell r="R815">
            <v>2536666</v>
          </cell>
        </row>
        <row r="816">
          <cell r="A816">
            <v>53030112</v>
          </cell>
          <cell r="B816" t="str">
            <v>COS - OEMR Annual Le</v>
          </cell>
          <cell r="C816">
            <v>70</v>
          </cell>
          <cell r="D816" t="str">
            <v>.</v>
          </cell>
          <cell r="E816">
            <v>10</v>
          </cell>
          <cell r="F816" t="str">
            <v>.</v>
          </cell>
          <cell r="G816">
            <v>53030112</v>
          </cell>
          <cell r="H816" t="str">
            <v>.</v>
          </cell>
          <cell r="I816">
            <v>60</v>
          </cell>
          <cell r="J816" t="str">
            <v>.</v>
          </cell>
          <cell r="K816">
            <v>0</v>
          </cell>
          <cell r="L816" t="str">
            <v>.</v>
          </cell>
          <cell r="M816">
            <v>0</v>
          </cell>
          <cell r="N816" t="str">
            <v>.</v>
          </cell>
          <cell r="O816" t="str">
            <v>00.00.00</v>
          </cell>
          <cell r="P816">
            <v>2750943</v>
          </cell>
          <cell r="Q816">
            <v>539625</v>
          </cell>
          <cell r="R816">
            <v>3290568</v>
          </cell>
        </row>
        <row r="817">
          <cell r="A817">
            <v>53030112</v>
          </cell>
          <cell r="B817" t="str">
            <v>COS - OEMR Annual Le</v>
          </cell>
          <cell r="C817">
            <v>70</v>
          </cell>
          <cell r="D817" t="str">
            <v>.</v>
          </cell>
          <cell r="E817">
            <v>11</v>
          </cell>
          <cell r="F817" t="str">
            <v>.</v>
          </cell>
          <cell r="G817">
            <v>53030112</v>
          </cell>
          <cell r="H817" t="str">
            <v>.</v>
          </cell>
          <cell r="I817">
            <v>60</v>
          </cell>
          <cell r="J817" t="str">
            <v>.</v>
          </cell>
          <cell r="K817">
            <v>0</v>
          </cell>
          <cell r="L817" t="str">
            <v>.</v>
          </cell>
          <cell r="M817">
            <v>0</v>
          </cell>
          <cell r="N817" t="str">
            <v>.</v>
          </cell>
          <cell r="O817" t="str">
            <v>00.00.00</v>
          </cell>
          <cell r="P817">
            <v>0</v>
          </cell>
          <cell r="Q817">
            <v>2003252</v>
          </cell>
          <cell r="R817">
            <v>2003252</v>
          </cell>
        </row>
        <row r="818">
          <cell r="A818">
            <v>53030112</v>
          </cell>
          <cell r="B818" t="str">
            <v>COS - OEMR Annual Le</v>
          </cell>
          <cell r="C818">
            <v>70</v>
          </cell>
          <cell r="D818" t="str">
            <v>.</v>
          </cell>
          <cell r="E818">
            <v>14</v>
          </cell>
          <cell r="F818" t="str">
            <v>.</v>
          </cell>
          <cell r="G818">
            <v>53030112</v>
          </cell>
          <cell r="H818" t="str">
            <v>.</v>
          </cell>
          <cell r="I818">
            <v>60</v>
          </cell>
          <cell r="J818" t="str">
            <v>.</v>
          </cell>
          <cell r="K818">
            <v>0</v>
          </cell>
          <cell r="L818" t="str">
            <v>.</v>
          </cell>
          <cell r="M818">
            <v>0</v>
          </cell>
          <cell r="N818" t="str">
            <v>.</v>
          </cell>
          <cell r="O818" t="str">
            <v>00.00.00</v>
          </cell>
          <cell r="P818">
            <v>5706605</v>
          </cell>
          <cell r="Q818">
            <v>0</v>
          </cell>
          <cell r="R818">
            <v>5706605</v>
          </cell>
        </row>
        <row r="819">
          <cell r="A819">
            <v>53030115</v>
          </cell>
          <cell r="B819" t="str">
            <v>COS - OEMR Donation</v>
          </cell>
          <cell r="C819">
            <v>70</v>
          </cell>
          <cell r="D819" t="str">
            <v>.</v>
          </cell>
          <cell r="E819">
            <v>2</v>
          </cell>
          <cell r="F819" t="str">
            <v>.</v>
          </cell>
          <cell r="G819">
            <v>53030115</v>
          </cell>
          <cell r="H819" t="str">
            <v>.</v>
          </cell>
          <cell r="I819">
            <v>60</v>
          </cell>
          <cell r="J819" t="str">
            <v>.</v>
          </cell>
          <cell r="K819">
            <v>0</v>
          </cell>
          <cell r="L819" t="str">
            <v>.</v>
          </cell>
          <cell r="M819">
            <v>0</v>
          </cell>
          <cell r="N819" t="str">
            <v>.</v>
          </cell>
          <cell r="O819" t="str">
            <v>00.00.00</v>
          </cell>
          <cell r="P819">
            <v>5035154</v>
          </cell>
          <cell r="Q819">
            <v>2000000</v>
          </cell>
          <cell r="R819">
            <v>7035154</v>
          </cell>
        </row>
        <row r="820">
          <cell r="A820">
            <v>53030199</v>
          </cell>
          <cell r="B820" t="str">
            <v>COS - OEMR Other Rem</v>
          </cell>
          <cell r="C820">
            <v>70</v>
          </cell>
          <cell r="D820" t="str">
            <v>.</v>
          </cell>
          <cell r="E820">
            <v>2</v>
          </cell>
          <cell r="F820" t="str">
            <v>.</v>
          </cell>
          <cell r="G820">
            <v>53030199</v>
          </cell>
          <cell r="H820" t="str">
            <v>.</v>
          </cell>
          <cell r="I820">
            <v>22</v>
          </cell>
          <cell r="J820" t="str">
            <v>.</v>
          </cell>
          <cell r="K820">
            <v>0</v>
          </cell>
          <cell r="L820" t="str">
            <v>.</v>
          </cell>
          <cell r="M820">
            <v>0</v>
          </cell>
          <cell r="N820" t="str">
            <v>.</v>
          </cell>
          <cell r="O820" t="str">
            <v>00.00.00</v>
          </cell>
          <cell r="P820">
            <v>2137600</v>
          </cell>
          <cell r="Q820">
            <v>0</v>
          </cell>
          <cell r="R820">
            <v>2137600</v>
          </cell>
        </row>
        <row r="821">
          <cell r="A821">
            <v>53030199</v>
          </cell>
          <cell r="B821" t="str">
            <v>COS - OEMR Other Rem</v>
          </cell>
          <cell r="C821">
            <v>70</v>
          </cell>
          <cell r="D821" t="str">
            <v>.</v>
          </cell>
          <cell r="E821">
            <v>2</v>
          </cell>
          <cell r="F821" t="str">
            <v>.</v>
          </cell>
          <cell r="G821">
            <v>53030199</v>
          </cell>
          <cell r="H821" t="str">
            <v>.</v>
          </cell>
          <cell r="I821">
            <v>31</v>
          </cell>
          <cell r="J821" t="str">
            <v>.</v>
          </cell>
          <cell r="K821">
            <v>0</v>
          </cell>
          <cell r="L821" t="str">
            <v>.</v>
          </cell>
          <cell r="M821">
            <v>0</v>
          </cell>
          <cell r="N821" t="str">
            <v>.</v>
          </cell>
          <cell r="O821" t="str">
            <v>00.00.00</v>
          </cell>
          <cell r="P821">
            <v>50516666.640000001</v>
          </cell>
          <cell r="Q821">
            <v>12629166.66</v>
          </cell>
          <cell r="R821">
            <v>63145833.299999997</v>
          </cell>
        </row>
        <row r="822">
          <cell r="A822">
            <v>53030199</v>
          </cell>
          <cell r="B822" t="str">
            <v>COS - OEMR Other Rem</v>
          </cell>
          <cell r="C822">
            <v>70</v>
          </cell>
          <cell r="D822" t="str">
            <v>.</v>
          </cell>
          <cell r="E822">
            <v>2</v>
          </cell>
          <cell r="F822" t="str">
            <v>.</v>
          </cell>
          <cell r="G822">
            <v>53030199</v>
          </cell>
          <cell r="H822" t="str">
            <v>.</v>
          </cell>
          <cell r="I822">
            <v>60</v>
          </cell>
          <cell r="J822" t="str">
            <v>.</v>
          </cell>
          <cell r="K822">
            <v>0</v>
          </cell>
          <cell r="L822" t="str">
            <v>.</v>
          </cell>
          <cell r="M822">
            <v>0</v>
          </cell>
          <cell r="N822" t="str">
            <v>.</v>
          </cell>
          <cell r="O822" t="str">
            <v>00.00.00</v>
          </cell>
          <cell r="P822">
            <v>461399667</v>
          </cell>
          <cell r="Q822">
            <v>106958864</v>
          </cell>
          <cell r="R822">
            <v>568358531</v>
          </cell>
        </row>
        <row r="823">
          <cell r="A823">
            <v>53030199</v>
          </cell>
          <cell r="B823" t="str">
            <v>COS - OEMR Other Rem</v>
          </cell>
          <cell r="C823">
            <v>70</v>
          </cell>
          <cell r="D823" t="str">
            <v>.</v>
          </cell>
          <cell r="E823">
            <v>3</v>
          </cell>
          <cell r="F823" t="str">
            <v>.</v>
          </cell>
          <cell r="G823">
            <v>53030199</v>
          </cell>
          <cell r="H823" t="str">
            <v>.</v>
          </cell>
          <cell r="I823">
            <v>60</v>
          </cell>
          <cell r="J823" t="str">
            <v>.</v>
          </cell>
          <cell r="K823">
            <v>0</v>
          </cell>
          <cell r="L823" t="str">
            <v>.</v>
          </cell>
          <cell r="M823">
            <v>0</v>
          </cell>
          <cell r="N823" t="str">
            <v>.</v>
          </cell>
          <cell r="O823" t="str">
            <v>00.00.00</v>
          </cell>
          <cell r="P823">
            <v>41886955</v>
          </cell>
          <cell r="Q823">
            <v>1685500</v>
          </cell>
          <cell r="R823">
            <v>43572455</v>
          </cell>
        </row>
        <row r="824">
          <cell r="A824">
            <v>53030199</v>
          </cell>
          <cell r="B824" t="str">
            <v>COS - OEMR Other Rem</v>
          </cell>
          <cell r="C824">
            <v>70</v>
          </cell>
          <cell r="D824" t="str">
            <v>.</v>
          </cell>
          <cell r="E824">
            <v>4</v>
          </cell>
          <cell r="F824" t="str">
            <v>.</v>
          </cell>
          <cell r="G824">
            <v>53030199</v>
          </cell>
          <cell r="H824" t="str">
            <v>.</v>
          </cell>
          <cell r="I824">
            <v>60</v>
          </cell>
          <cell r="J824" t="str">
            <v>.</v>
          </cell>
          <cell r="K824">
            <v>0</v>
          </cell>
          <cell r="L824" t="str">
            <v>.</v>
          </cell>
          <cell r="M824">
            <v>0</v>
          </cell>
          <cell r="N824" t="str">
            <v>.</v>
          </cell>
          <cell r="O824" t="str">
            <v>00.00.00</v>
          </cell>
          <cell r="P824">
            <v>11074800</v>
          </cell>
          <cell r="Q824">
            <v>750000</v>
          </cell>
          <cell r="R824">
            <v>11824800</v>
          </cell>
        </row>
        <row r="825">
          <cell r="A825">
            <v>53030199</v>
          </cell>
          <cell r="B825" t="str">
            <v>COS - OEMR Other Rem</v>
          </cell>
          <cell r="C825">
            <v>70</v>
          </cell>
          <cell r="D825" t="str">
            <v>.</v>
          </cell>
          <cell r="E825">
            <v>7</v>
          </cell>
          <cell r="F825" t="str">
            <v>.</v>
          </cell>
          <cell r="G825">
            <v>53030199</v>
          </cell>
          <cell r="H825" t="str">
            <v>.</v>
          </cell>
          <cell r="I825">
            <v>60</v>
          </cell>
          <cell r="J825" t="str">
            <v>.</v>
          </cell>
          <cell r="K825">
            <v>0</v>
          </cell>
          <cell r="L825" t="str">
            <v>.</v>
          </cell>
          <cell r="M825">
            <v>0</v>
          </cell>
          <cell r="N825" t="str">
            <v>.</v>
          </cell>
          <cell r="O825" t="str">
            <v>00.00.00</v>
          </cell>
          <cell r="P825">
            <v>750000</v>
          </cell>
          <cell r="Q825">
            <v>0</v>
          </cell>
          <cell r="R825">
            <v>750000</v>
          </cell>
        </row>
        <row r="826">
          <cell r="A826">
            <v>53030199</v>
          </cell>
          <cell r="B826" t="str">
            <v>COS - OEMR Other Rem</v>
          </cell>
          <cell r="C826">
            <v>70</v>
          </cell>
          <cell r="D826" t="str">
            <v>.</v>
          </cell>
          <cell r="E826">
            <v>8</v>
          </cell>
          <cell r="F826" t="str">
            <v>.</v>
          </cell>
          <cell r="G826">
            <v>53030199</v>
          </cell>
          <cell r="H826" t="str">
            <v>.</v>
          </cell>
          <cell r="I826">
            <v>60</v>
          </cell>
          <cell r="J826" t="str">
            <v>.</v>
          </cell>
          <cell r="K826">
            <v>0</v>
          </cell>
          <cell r="L826" t="str">
            <v>.</v>
          </cell>
          <cell r="M826">
            <v>0</v>
          </cell>
          <cell r="N826" t="str">
            <v>.</v>
          </cell>
          <cell r="O826" t="str">
            <v>00.00.00</v>
          </cell>
          <cell r="P826">
            <v>450000</v>
          </cell>
          <cell r="Q826">
            <v>0</v>
          </cell>
          <cell r="R826">
            <v>450000</v>
          </cell>
        </row>
        <row r="827">
          <cell r="A827">
            <v>53030199</v>
          </cell>
          <cell r="B827" t="str">
            <v>COS - OEMR Other Rem</v>
          </cell>
          <cell r="C827">
            <v>70</v>
          </cell>
          <cell r="D827" t="str">
            <v>.</v>
          </cell>
          <cell r="E827">
            <v>9</v>
          </cell>
          <cell r="F827" t="str">
            <v>.</v>
          </cell>
          <cell r="G827">
            <v>53030199</v>
          </cell>
          <cell r="H827" t="str">
            <v>.</v>
          </cell>
          <cell r="I827">
            <v>60</v>
          </cell>
          <cell r="J827" t="str">
            <v>.</v>
          </cell>
          <cell r="K827">
            <v>0</v>
          </cell>
          <cell r="L827" t="str">
            <v>.</v>
          </cell>
          <cell r="M827">
            <v>0</v>
          </cell>
          <cell r="N827" t="str">
            <v>.</v>
          </cell>
          <cell r="O827" t="str">
            <v>00.00.00</v>
          </cell>
          <cell r="P827">
            <v>3294750</v>
          </cell>
          <cell r="Q827">
            <v>0</v>
          </cell>
          <cell r="R827">
            <v>3294750</v>
          </cell>
        </row>
        <row r="828">
          <cell r="A828">
            <v>53030199</v>
          </cell>
          <cell r="B828" t="str">
            <v>COS - OEMR Other Rem</v>
          </cell>
          <cell r="C828">
            <v>70</v>
          </cell>
          <cell r="D828" t="str">
            <v>.</v>
          </cell>
          <cell r="E828">
            <v>11</v>
          </cell>
          <cell r="F828" t="str">
            <v>.</v>
          </cell>
          <cell r="G828">
            <v>53030199</v>
          </cell>
          <cell r="H828" t="str">
            <v>.</v>
          </cell>
          <cell r="I828">
            <v>60</v>
          </cell>
          <cell r="J828" t="str">
            <v>.</v>
          </cell>
          <cell r="K828">
            <v>0</v>
          </cell>
          <cell r="L828" t="str">
            <v>.</v>
          </cell>
          <cell r="M828">
            <v>0</v>
          </cell>
          <cell r="N828" t="str">
            <v>.</v>
          </cell>
          <cell r="O828" t="str">
            <v>00.00.00</v>
          </cell>
          <cell r="P828">
            <v>0</v>
          </cell>
          <cell r="Q828">
            <v>200000</v>
          </cell>
          <cell r="R828">
            <v>200000</v>
          </cell>
        </row>
        <row r="829">
          <cell r="A829">
            <v>53030199</v>
          </cell>
          <cell r="B829" t="str">
            <v>COS - OEMR Other Rem</v>
          </cell>
          <cell r="C829">
            <v>70</v>
          </cell>
          <cell r="D829" t="str">
            <v>.</v>
          </cell>
          <cell r="E829">
            <v>14</v>
          </cell>
          <cell r="F829" t="str">
            <v>.</v>
          </cell>
          <cell r="G829">
            <v>53030199</v>
          </cell>
          <cell r="H829" t="str">
            <v>.</v>
          </cell>
          <cell r="I829">
            <v>60</v>
          </cell>
          <cell r="J829" t="str">
            <v>.</v>
          </cell>
          <cell r="K829">
            <v>0</v>
          </cell>
          <cell r="L829" t="str">
            <v>.</v>
          </cell>
          <cell r="M829">
            <v>0</v>
          </cell>
          <cell r="N829" t="str">
            <v>.</v>
          </cell>
          <cell r="O829" t="str">
            <v>00.00.00</v>
          </cell>
          <cell r="P829">
            <v>1330000</v>
          </cell>
          <cell r="Q829">
            <v>375000</v>
          </cell>
          <cell r="R829">
            <v>1705000</v>
          </cell>
        </row>
        <row r="830">
          <cell r="A830">
            <v>53030201</v>
          </cell>
          <cell r="B830" t="str">
            <v>COS - OEMN Travel Ex</v>
          </cell>
          <cell r="C830">
            <v>70</v>
          </cell>
          <cell r="D830" t="str">
            <v>.</v>
          </cell>
          <cell r="E830">
            <v>2</v>
          </cell>
          <cell r="F830" t="str">
            <v>.</v>
          </cell>
          <cell r="G830">
            <v>53030201</v>
          </cell>
          <cell r="H830" t="str">
            <v>.</v>
          </cell>
          <cell r="I830">
            <v>22</v>
          </cell>
          <cell r="J830" t="str">
            <v>.</v>
          </cell>
          <cell r="K830">
            <v>0</v>
          </cell>
          <cell r="L830" t="str">
            <v>.</v>
          </cell>
          <cell r="M830">
            <v>0</v>
          </cell>
          <cell r="N830" t="str">
            <v>.</v>
          </cell>
          <cell r="O830" t="str">
            <v>00.00.00</v>
          </cell>
          <cell r="P830">
            <v>1935000</v>
          </cell>
          <cell r="Q830">
            <v>0</v>
          </cell>
          <cell r="R830">
            <v>1935000</v>
          </cell>
        </row>
        <row r="831">
          <cell r="A831">
            <v>53030201</v>
          </cell>
          <cell r="B831" t="str">
            <v>COS - OEMN Travel Ex</v>
          </cell>
          <cell r="C831">
            <v>70</v>
          </cell>
          <cell r="D831" t="str">
            <v>.</v>
          </cell>
          <cell r="E831">
            <v>2</v>
          </cell>
          <cell r="F831" t="str">
            <v>.</v>
          </cell>
          <cell r="G831">
            <v>53030201</v>
          </cell>
          <cell r="H831" t="str">
            <v>.</v>
          </cell>
          <cell r="I831">
            <v>31</v>
          </cell>
          <cell r="J831" t="str">
            <v>.</v>
          </cell>
          <cell r="K831">
            <v>0</v>
          </cell>
          <cell r="L831" t="str">
            <v>.</v>
          </cell>
          <cell r="M831">
            <v>0</v>
          </cell>
          <cell r="N831" t="str">
            <v>.</v>
          </cell>
          <cell r="O831" t="str">
            <v>00.00.00</v>
          </cell>
          <cell r="P831">
            <v>21890</v>
          </cell>
          <cell r="Q831">
            <v>0</v>
          </cell>
          <cell r="R831">
            <v>21890</v>
          </cell>
        </row>
        <row r="832">
          <cell r="A832">
            <v>53030201</v>
          </cell>
          <cell r="B832" t="str">
            <v>COS - OEMN Travel Ex</v>
          </cell>
          <cell r="C832">
            <v>70</v>
          </cell>
          <cell r="D832" t="str">
            <v>.</v>
          </cell>
          <cell r="E832">
            <v>2</v>
          </cell>
          <cell r="F832" t="str">
            <v>.</v>
          </cell>
          <cell r="G832">
            <v>53030201</v>
          </cell>
          <cell r="H832" t="str">
            <v>.</v>
          </cell>
          <cell r="I832">
            <v>60</v>
          </cell>
          <cell r="J832" t="str">
            <v>.</v>
          </cell>
          <cell r="K832">
            <v>0</v>
          </cell>
          <cell r="L832" t="str">
            <v>.</v>
          </cell>
          <cell r="M832">
            <v>0</v>
          </cell>
          <cell r="N832" t="str">
            <v>.</v>
          </cell>
          <cell r="O832" t="str">
            <v>00.00.00</v>
          </cell>
          <cell r="P832">
            <v>42070873</v>
          </cell>
          <cell r="Q832">
            <v>585000</v>
          </cell>
          <cell r="R832">
            <v>42655873</v>
          </cell>
        </row>
        <row r="833">
          <cell r="A833">
            <v>53030201</v>
          </cell>
          <cell r="B833" t="str">
            <v>COS - OEMN Travel Ex</v>
          </cell>
          <cell r="C833">
            <v>70</v>
          </cell>
          <cell r="D833" t="str">
            <v>.</v>
          </cell>
          <cell r="E833">
            <v>3</v>
          </cell>
          <cell r="F833" t="str">
            <v>.</v>
          </cell>
          <cell r="G833">
            <v>53030201</v>
          </cell>
          <cell r="H833" t="str">
            <v>.</v>
          </cell>
          <cell r="I833">
            <v>60</v>
          </cell>
          <cell r="J833" t="str">
            <v>.</v>
          </cell>
          <cell r="K833">
            <v>0</v>
          </cell>
          <cell r="L833" t="str">
            <v>.</v>
          </cell>
          <cell r="M833">
            <v>0</v>
          </cell>
          <cell r="N833" t="str">
            <v>.</v>
          </cell>
          <cell r="O833" t="str">
            <v>00.00.00</v>
          </cell>
          <cell r="P833">
            <v>13196800</v>
          </cell>
          <cell r="Q833">
            <v>6546500</v>
          </cell>
          <cell r="R833">
            <v>19743300</v>
          </cell>
        </row>
        <row r="834">
          <cell r="A834">
            <v>53030201</v>
          </cell>
          <cell r="B834" t="str">
            <v>COS - OEMN Travel Ex</v>
          </cell>
          <cell r="C834">
            <v>70</v>
          </cell>
          <cell r="D834" t="str">
            <v>.</v>
          </cell>
          <cell r="E834">
            <v>4</v>
          </cell>
          <cell r="F834" t="str">
            <v>.</v>
          </cell>
          <cell r="G834">
            <v>53030201</v>
          </cell>
          <cell r="H834" t="str">
            <v>.</v>
          </cell>
          <cell r="I834">
            <v>60</v>
          </cell>
          <cell r="J834" t="str">
            <v>.</v>
          </cell>
          <cell r="K834">
            <v>0</v>
          </cell>
          <cell r="L834" t="str">
            <v>.</v>
          </cell>
          <cell r="M834">
            <v>0</v>
          </cell>
          <cell r="N834" t="str">
            <v>.</v>
          </cell>
          <cell r="O834" t="str">
            <v>00.00.00</v>
          </cell>
          <cell r="P834">
            <v>17527929</v>
          </cell>
          <cell r="Q834">
            <v>10865990</v>
          </cell>
          <cell r="R834">
            <v>28393919</v>
          </cell>
        </row>
        <row r="835">
          <cell r="A835">
            <v>53030201</v>
          </cell>
          <cell r="B835" t="str">
            <v>COS - OEMN Travel Ex</v>
          </cell>
          <cell r="C835">
            <v>70</v>
          </cell>
          <cell r="D835" t="str">
            <v>.</v>
          </cell>
          <cell r="E835">
            <v>5</v>
          </cell>
          <cell r="F835" t="str">
            <v>.</v>
          </cell>
          <cell r="G835">
            <v>53030201</v>
          </cell>
          <cell r="H835" t="str">
            <v>.</v>
          </cell>
          <cell r="I835">
            <v>60</v>
          </cell>
          <cell r="J835" t="str">
            <v>.</v>
          </cell>
          <cell r="K835">
            <v>0</v>
          </cell>
          <cell r="L835" t="str">
            <v>.</v>
          </cell>
          <cell r="M835">
            <v>0</v>
          </cell>
          <cell r="N835" t="str">
            <v>.</v>
          </cell>
          <cell r="O835" t="str">
            <v>00.00.00</v>
          </cell>
          <cell r="P835">
            <v>2257000</v>
          </cell>
          <cell r="Q835">
            <v>2471600</v>
          </cell>
          <cell r="R835">
            <v>4728600</v>
          </cell>
        </row>
        <row r="836">
          <cell r="A836">
            <v>53030201</v>
          </cell>
          <cell r="B836" t="str">
            <v>COS - OEMN Travel Ex</v>
          </cell>
          <cell r="C836">
            <v>70</v>
          </cell>
          <cell r="D836" t="str">
            <v>.</v>
          </cell>
          <cell r="E836">
            <v>7</v>
          </cell>
          <cell r="F836" t="str">
            <v>.</v>
          </cell>
          <cell r="G836">
            <v>53030201</v>
          </cell>
          <cell r="H836" t="str">
            <v>.</v>
          </cell>
          <cell r="I836">
            <v>22</v>
          </cell>
          <cell r="J836" t="str">
            <v>.</v>
          </cell>
          <cell r="K836">
            <v>0</v>
          </cell>
          <cell r="L836" t="str">
            <v>.</v>
          </cell>
          <cell r="M836">
            <v>0</v>
          </cell>
          <cell r="N836" t="str">
            <v>.</v>
          </cell>
          <cell r="O836" t="str">
            <v>00.00.00</v>
          </cell>
          <cell r="P836">
            <v>2036500</v>
          </cell>
          <cell r="Q836">
            <v>0</v>
          </cell>
          <cell r="R836">
            <v>2036500</v>
          </cell>
        </row>
        <row r="837">
          <cell r="A837">
            <v>53030201</v>
          </cell>
          <cell r="B837" t="str">
            <v>COS - OEMN Travel Ex</v>
          </cell>
          <cell r="C837">
            <v>70</v>
          </cell>
          <cell r="D837" t="str">
            <v>.</v>
          </cell>
          <cell r="E837">
            <v>7</v>
          </cell>
          <cell r="F837" t="str">
            <v>.</v>
          </cell>
          <cell r="G837">
            <v>53030201</v>
          </cell>
          <cell r="H837" t="str">
            <v>.</v>
          </cell>
          <cell r="I837">
            <v>60</v>
          </cell>
          <cell r="J837" t="str">
            <v>.</v>
          </cell>
          <cell r="K837">
            <v>0</v>
          </cell>
          <cell r="L837" t="str">
            <v>.</v>
          </cell>
          <cell r="M837">
            <v>0</v>
          </cell>
          <cell r="N837" t="str">
            <v>.</v>
          </cell>
          <cell r="O837" t="str">
            <v>00.00.00</v>
          </cell>
          <cell r="P837">
            <v>12796180</v>
          </cell>
          <cell r="Q837">
            <v>0</v>
          </cell>
          <cell r="R837">
            <v>12796180</v>
          </cell>
        </row>
        <row r="838">
          <cell r="A838">
            <v>53030201</v>
          </cell>
          <cell r="B838" t="str">
            <v>COS - OEMN Travel Ex</v>
          </cell>
          <cell r="C838">
            <v>70</v>
          </cell>
          <cell r="D838" t="str">
            <v>.</v>
          </cell>
          <cell r="E838">
            <v>8</v>
          </cell>
          <cell r="F838" t="str">
            <v>.</v>
          </cell>
          <cell r="G838">
            <v>53030201</v>
          </cell>
          <cell r="H838" t="str">
            <v>.</v>
          </cell>
          <cell r="I838">
            <v>60</v>
          </cell>
          <cell r="J838" t="str">
            <v>.</v>
          </cell>
          <cell r="K838">
            <v>0</v>
          </cell>
          <cell r="L838" t="str">
            <v>.</v>
          </cell>
          <cell r="M838">
            <v>0</v>
          </cell>
          <cell r="N838" t="str">
            <v>.</v>
          </cell>
          <cell r="O838" t="str">
            <v>00.00.00</v>
          </cell>
          <cell r="P838">
            <v>755000</v>
          </cell>
          <cell r="Q838">
            <v>933800</v>
          </cell>
          <cell r="R838">
            <v>1688800</v>
          </cell>
        </row>
        <row r="839">
          <cell r="A839">
            <v>53030201</v>
          </cell>
          <cell r="B839" t="str">
            <v>COS - OEMN Travel Ex</v>
          </cell>
          <cell r="C839">
            <v>70</v>
          </cell>
          <cell r="D839" t="str">
            <v>.</v>
          </cell>
          <cell r="E839">
            <v>9</v>
          </cell>
          <cell r="F839" t="str">
            <v>.</v>
          </cell>
          <cell r="G839">
            <v>53030201</v>
          </cell>
          <cell r="H839" t="str">
            <v>.</v>
          </cell>
          <cell r="I839">
            <v>60</v>
          </cell>
          <cell r="J839" t="str">
            <v>.</v>
          </cell>
          <cell r="K839">
            <v>0</v>
          </cell>
          <cell r="L839" t="str">
            <v>.</v>
          </cell>
          <cell r="M839">
            <v>0</v>
          </cell>
          <cell r="N839" t="str">
            <v>.</v>
          </cell>
          <cell r="O839" t="str">
            <v>00.00.00</v>
          </cell>
          <cell r="P839">
            <v>17681020</v>
          </cell>
          <cell r="Q839">
            <v>816850</v>
          </cell>
          <cell r="R839">
            <v>18497870</v>
          </cell>
        </row>
        <row r="840">
          <cell r="A840">
            <v>53030201</v>
          </cell>
          <cell r="B840" t="str">
            <v>COS - OEMN Travel Ex</v>
          </cell>
          <cell r="C840">
            <v>70</v>
          </cell>
          <cell r="D840" t="str">
            <v>.</v>
          </cell>
          <cell r="E840">
            <v>10</v>
          </cell>
          <cell r="F840" t="str">
            <v>.</v>
          </cell>
          <cell r="G840">
            <v>53030201</v>
          </cell>
          <cell r="H840" t="str">
            <v>.</v>
          </cell>
          <cell r="I840">
            <v>60</v>
          </cell>
          <cell r="J840" t="str">
            <v>.</v>
          </cell>
          <cell r="K840">
            <v>0</v>
          </cell>
          <cell r="L840" t="str">
            <v>.</v>
          </cell>
          <cell r="M840">
            <v>0</v>
          </cell>
          <cell r="N840" t="str">
            <v>.</v>
          </cell>
          <cell r="O840" t="str">
            <v>00.00.00</v>
          </cell>
          <cell r="P840">
            <v>0</v>
          </cell>
          <cell r="Q840">
            <v>784200</v>
          </cell>
          <cell r="R840">
            <v>784200</v>
          </cell>
        </row>
        <row r="841">
          <cell r="A841">
            <v>53030201</v>
          </cell>
          <cell r="B841" t="str">
            <v>COS - OEMN Travel Ex</v>
          </cell>
          <cell r="C841">
            <v>70</v>
          </cell>
          <cell r="D841" t="str">
            <v>.</v>
          </cell>
          <cell r="E841">
            <v>11</v>
          </cell>
          <cell r="F841" t="str">
            <v>.</v>
          </cell>
          <cell r="G841">
            <v>53030201</v>
          </cell>
          <cell r="H841" t="str">
            <v>.</v>
          </cell>
          <cell r="I841">
            <v>60</v>
          </cell>
          <cell r="J841" t="str">
            <v>.</v>
          </cell>
          <cell r="K841">
            <v>0</v>
          </cell>
          <cell r="L841" t="str">
            <v>.</v>
          </cell>
          <cell r="M841">
            <v>0</v>
          </cell>
          <cell r="N841" t="str">
            <v>.</v>
          </cell>
          <cell r="O841" t="str">
            <v>00.00.00</v>
          </cell>
          <cell r="P841">
            <v>6573000</v>
          </cell>
          <cell r="Q841">
            <v>2404000</v>
          </cell>
          <cell r="R841">
            <v>8977000</v>
          </cell>
        </row>
        <row r="842">
          <cell r="A842">
            <v>53030201</v>
          </cell>
          <cell r="B842" t="str">
            <v>COS - OEMN Travel Ex</v>
          </cell>
          <cell r="C842">
            <v>70</v>
          </cell>
          <cell r="D842" t="str">
            <v>.</v>
          </cell>
          <cell r="E842">
            <v>14</v>
          </cell>
          <cell r="F842" t="str">
            <v>.</v>
          </cell>
          <cell r="G842">
            <v>53030201</v>
          </cell>
          <cell r="H842" t="str">
            <v>.</v>
          </cell>
          <cell r="I842">
            <v>60</v>
          </cell>
          <cell r="J842" t="str">
            <v>.</v>
          </cell>
          <cell r="K842">
            <v>0</v>
          </cell>
          <cell r="L842" t="str">
            <v>.</v>
          </cell>
          <cell r="M842">
            <v>0</v>
          </cell>
          <cell r="N842" t="str">
            <v>.</v>
          </cell>
          <cell r="O842" t="str">
            <v>00.00.00</v>
          </cell>
          <cell r="P842">
            <v>5757854</v>
          </cell>
          <cell r="Q842">
            <v>0</v>
          </cell>
          <cell r="R842">
            <v>5757854</v>
          </cell>
        </row>
        <row r="843">
          <cell r="A843">
            <v>53030202</v>
          </cell>
          <cell r="B843" t="str">
            <v>COS - OEMN Travel Ex</v>
          </cell>
          <cell r="C843">
            <v>70</v>
          </cell>
          <cell r="D843" t="str">
            <v>.</v>
          </cell>
          <cell r="E843">
            <v>2</v>
          </cell>
          <cell r="F843" t="str">
            <v>.</v>
          </cell>
          <cell r="G843">
            <v>53030202</v>
          </cell>
          <cell r="H843" t="str">
            <v>.</v>
          </cell>
          <cell r="I843">
            <v>22</v>
          </cell>
          <cell r="J843" t="str">
            <v>.</v>
          </cell>
          <cell r="K843">
            <v>0</v>
          </cell>
          <cell r="L843" t="str">
            <v>.</v>
          </cell>
          <cell r="M843">
            <v>0</v>
          </cell>
          <cell r="N843" t="str">
            <v>.</v>
          </cell>
          <cell r="O843" t="str">
            <v>00.00.00</v>
          </cell>
          <cell r="P843">
            <v>3905580</v>
          </cell>
          <cell r="Q843">
            <v>0</v>
          </cell>
          <cell r="R843">
            <v>3905580</v>
          </cell>
        </row>
        <row r="844">
          <cell r="A844">
            <v>53030202</v>
          </cell>
          <cell r="B844" t="str">
            <v>COS - OEMN Travel Ex</v>
          </cell>
          <cell r="C844">
            <v>70</v>
          </cell>
          <cell r="D844" t="str">
            <v>.</v>
          </cell>
          <cell r="E844">
            <v>2</v>
          </cell>
          <cell r="F844" t="str">
            <v>.</v>
          </cell>
          <cell r="G844">
            <v>53030202</v>
          </cell>
          <cell r="H844" t="str">
            <v>.</v>
          </cell>
          <cell r="I844">
            <v>60</v>
          </cell>
          <cell r="J844" t="str">
            <v>.</v>
          </cell>
          <cell r="K844">
            <v>0</v>
          </cell>
          <cell r="L844" t="str">
            <v>.</v>
          </cell>
          <cell r="M844">
            <v>0</v>
          </cell>
          <cell r="N844" t="str">
            <v>.</v>
          </cell>
          <cell r="O844" t="str">
            <v>00.00.00</v>
          </cell>
          <cell r="P844">
            <v>23854136</v>
          </cell>
          <cell r="Q844">
            <v>40997860</v>
          </cell>
          <cell r="R844">
            <v>64851996</v>
          </cell>
        </row>
        <row r="845">
          <cell r="A845" t="str">
            <v>_x000C_</v>
          </cell>
        </row>
        <row r="849">
          <cell r="A849" t="str">
            <v>JAS Aero - En</v>
          </cell>
          <cell r="B849" t="str">
            <v>gineering IDR</v>
          </cell>
          <cell r="K849" t="str">
            <v>De</v>
          </cell>
          <cell r="L849" t="str">
            <v>t</v>
          </cell>
          <cell r="M849" t="str">
            <v>ail</v>
          </cell>
          <cell r="O849" t="str">
            <v>Trial Balance</v>
          </cell>
          <cell r="Q849" t="str">
            <v>Report Date</v>
          </cell>
          <cell r="R849" t="str">
            <v>: 08-JUN-2005 15:02</v>
          </cell>
        </row>
        <row r="850">
          <cell r="J850" t="str">
            <v>P</v>
          </cell>
          <cell r="K850" t="str">
            <v>erio</v>
          </cell>
          <cell r="L850" t="str">
            <v>d</v>
          </cell>
          <cell r="M850" t="str">
            <v>to</v>
          </cell>
          <cell r="O850" t="str">
            <v>date for MAY-0</v>
          </cell>
          <cell r="P850">
            <v>5</v>
          </cell>
          <cell r="Q850" t="str">
            <v>Page</v>
          </cell>
          <cell r="R850" t="str">
            <v>:    14 of       24</v>
          </cell>
        </row>
        <row r="851">
          <cell r="B851" t="str">
            <v>Currency:  IDR</v>
          </cell>
        </row>
        <row r="852">
          <cell r="B852" t="str">
            <v>COMPANY Range:  70 to</v>
          </cell>
          <cell r="C852">
            <v>7</v>
          </cell>
          <cell r="D852">
            <v>0</v>
          </cell>
        </row>
        <row r="854">
          <cell r="B854" t="str">
            <v>COMPANY:  70 JA</v>
          </cell>
          <cell r="C854" t="str">
            <v>S</v>
          </cell>
          <cell r="D854" t="str">
            <v>A</v>
          </cell>
          <cell r="E854" t="str">
            <v>er</v>
          </cell>
          <cell r="F854" t="str">
            <v>o</v>
          </cell>
          <cell r="G854" t="e">
            <v>#NAME?</v>
          </cell>
          <cell r="H854" t="str">
            <v>e</v>
          </cell>
          <cell r="I854" t="str">
            <v>er</v>
          </cell>
          <cell r="J854" t="str">
            <v>i</v>
          </cell>
          <cell r="K854" t="str">
            <v>ng S</v>
          </cell>
          <cell r="L854" t="str">
            <v>e</v>
          </cell>
          <cell r="M854" t="str">
            <v>rvi</v>
          </cell>
          <cell r="N854" t="str">
            <v>c</v>
          </cell>
          <cell r="O854" t="str">
            <v>es</v>
          </cell>
        </row>
        <row r="856">
          <cell r="A856" t="str">
            <v>ACCOUNT</v>
          </cell>
          <cell r="B856" t="str">
            <v>Description</v>
          </cell>
          <cell r="C856" t="str">
            <v>Ac</v>
          </cell>
          <cell r="D856" t="str">
            <v>c</v>
          </cell>
          <cell r="E856" t="str">
            <v>ou</v>
          </cell>
          <cell r="F856" t="str">
            <v>n</v>
          </cell>
          <cell r="G856" t="str">
            <v>ting Fle</v>
          </cell>
          <cell r="H856" t="str">
            <v>x</v>
          </cell>
          <cell r="I856" t="str">
            <v>fi</v>
          </cell>
          <cell r="J856" t="str">
            <v>e</v>
          </cell>
          <cell r="K856" t="str">
            <v>ld</v>
          </cell>
          <cell r="P856" t="str">
            <v>Beginning Balance</v>
          </cell>
          <cell r="Q856" t="str">
            <v>Period Activity</v>
          </cell>
          <cell r="R856" t="str">
            <v>Ending Balance</v>
          </cell>
        </row>
        <row r="857">
          <cell r="A857" t="str">
            <v>-----------</v>
          </cell>
          <cell r="B857" t="str">
            <v>--------------------</v>
          </cell>
          <cell r="C857" t="str">
            <v>--</v>
          </cell>
          <cell r="D857" t="str">
            <v>-</v>
          </cell>
          <cell r="E857" t="str">
            <v>--</v>
          </cell>
          <cell r="F857" t="str">
            <v>-</v>
          </cell>
          <cell r="G857" t="str">
            <v>--------</v>
          </cell>
          <cell r="H857" t="str">
            <v>-</v>
          </cell>
          <cell r="I857" t="str">
            <v>--</v>
          </cell>
          <cell r="J857" t="str">
            <v>-</v>
          </cell>
          <cell r="K857" t="str">
            <v>----</v>
          </cell>
          <cell r="L857" t="str">
            <v>-</v>
          </cell>
          <cell r="M857" t="str">
            <v>---</v>
          </cell>
          <cell r="N857" t="str">
            <v>-</v>
          </cell>
          <cell r="O857" t="str">
            <v>-------------</v>
          </cell>
          <cell r="P857" t="str">
            <v>------------------</v>
          </cell>
          <cell r="Q857" t="str">
            <v>------------------</v>
          </cell>
          <cell r="R857" t="str">
            <v>------------------</v>
          </cell>
        </row>
        <row r="858">
          <cell r="A858">
            <v>53030202</v>
          </cell>
          <cell r="B858" t="str">
            <v>COS - OEMN Travel Ex</v>
          </cell>
          <cell r="C858">
            <v>70</v>
          </cell>
          <cell r="D858" t="str">
            <v>.</v>
          </cell>
          <cell r="E858">
            <v>3</v>
          </cell>
          <cell r="F858" t="str">
            <v>.</v>
          </cell>
          <cell r="G858">
            <v>53030202</v>
          </cell>
          <cell r="H858" t="str">
            <v>.</v>
          </cell>
          <cell r="I858">
            <v>60</v>
          </cell>
          <cell r="J858" t="str">
            <v>.</v>
          </cell>
          <cell r="K858">
            <v>0</v>
          </cell>
          <cell r="L858" t="str">
            <v>.</v>
          </cell>
          <cell r="M858">
            <v>0</v>
          </cell>
          <cell r="N858" t="str">
            <v>.</v>
          </cell>
          <cell r="O858" t="str">
            <v>00.00.00</v>
          </cell>
          <cell r="P858">
            <v>11605160</v>
          </cell>
          <cell r="Q858">
            <v>460000</v>
          </cell>
          <cell r="R858">
            <v>12065160</v>
          </cell>
        </row>
        <row r="859">
          <cell r="A859">
            <v>53030202</v>
          </cell>
          <cell r="B859" t="str">
            <v>COS - OEMN Travel Ex</v>
          </cell>
          <cell r="C859">
            <v>70</v>
          </cell>
          <cell r="D859" t="str">
            <v>.</v>
          </cell>
          <cell r="E859">
            <v>4</v>
          </cell>
          <cell r="F859" t="str">
            <v>.</v>
          </cell>
          <cell r="G859">
            <v>53030202</v>
          </cell>
          <cell r="H859" t="str">
            <v>.</v>
          </cell>
          <cell r="I859">
            <v>60</v>
          </cell>
          <cell r="J859" t="str">
            <v>.</v>
          </cell>
          <cell r="K859">
            <v>0</v>
          </cell>
          <cell r="L859" t="str">
            <v>.</v>
          </cell>
          <cell r="M859">
            <v>0</v>
          </cell>
          <cell r="N859" t="str">
            <v>.</v>
          </cell>
          <cell r="O859" t="str">
            <v>00.00.00</v>
          </cell>
          <cell r="P859">
            <v>3199863</v>
          </cell>
          <cell r="Q859">
            <v>0</v>
          </cell>
          <cell r="R859">
            <v>3199863</v>
          </cell>
        </row>
        <row r="860">
          <cell r="A860">
            <v>53030203</v>
          </cell>
          <cell r="B860" t="str">
            <v>COS - OEMN Transport</v>
          </cell>
          <cell r="C860">
            <v>70</v>
          </cell>
          <cell r="D860" t="str">
            <v>.</v>
          </cell>
          <cell r="E860">
            <v>2</v>
          </cell>
          <cell r="F860" t="str">
            <v>.</v>
          </cell>
          <cell r="G860">
            <v>53030203</v>
          </cell>
          <cell r="H860" t="str">
            <v>.</v>
          </cell>
          <cell r="I860">
            <v>60</v>
          </cell>
          <cell r="J860" t="str">
            <v>.</v>
          </cell>
          <cell r="K860">
            <v>0</v>
          </cell>
          <cell r="L860" t="str">
            <v>.</v>
          </cell>
          <cell r="M860">
            <v>0</v>
          </cell>
          <cell r="N860" t="str">
            <v>.</v>
          </cell>
          <cell r="O860" t="str">
            <v>00.00.00</v>
          </cell>
          <cell r="P860">
            <v>1610000</v>
          </cell>
          <cell r="Q860">
            <v>0</v>
          </cell>
          <cell r="R860">
            <v>1610000</v>
          </cell>
        </row>
        <row r="861">
          <cell r="A861">
            <v>53030204</v>
          </cell>
          <cell r="B861" t="str">
            <v>COS - OEMN Airport P</v>
          </cell>
          <cell r="C861">
            <v>70</v>
          </cell>
          <cell r="D861" t="str">
            <v>.</v>
          </cell>
          <cell r="E861">
            <v>2</v>
          </cell>
          <cell r="F861" t="str">
            <v>.</v>
          </cell>
          <cell r="G861">
            <v>53030204</v>
          </cell>
          <cell r="H861" t="str">
            <v>.</v>
          </cell>
          <cell r="I861">
            <v>60</v>
          </cell>
          <cell r="J861" t="str">
            <v>.</v>
          </cell>
          <cell r="K861">
            <v>0</v>
          </cell>
          <cell r="L861" t="str">
            <v>.</v>
          </cell>
          <cell r="M861">
            <v>0</v>
          </cell>
          <cell r="N861" t="str">
            <v>.</v>
          </cell>
          <cell r="O861" t="str">
            <v>00.00.00</v>
          </cell>
          <cell r="P861">
            <v>2653500</v>
          </cell>
          <cell r="Q861">
            <v>280000</v>
          </cell>
          <cell r="R861">
            <v>2933500</v>
          </cell>
        </row>
        <row r="862">
          <cell r="A862">
            <v>53030204</v>
          </cell>
          <cell r="B862" t="str">
            <v>COS - OEMN Airport P</v>
          </cell>
          <cell r="C862">
            <v>70</v>
          </cell>
          <cell r="D862" t="str">
            <v>.</v>
          </cell>
          <cell r="E862">
            <v>3</v>
          </cell>
          <cell r="F862" t="str">
            <v>.</v>
          </cell>
          <cell r="G862">
            <v>53030204</v>
          </cell>
          <cell r="H862" t="str">
            <v>.</v>
          </cell>
          <cell r="I862">
            <v>60</v>
          </cell>
          <cell r="J862" t="str">
            <v>.</v>
          </cell>
          <cell r="K862">
            <v>0</v>
          </cell>
          <cell r="L862" t="str">
            <v>.</v>
          </cell>
          <cell r="M862">
            <v>0</v>
          </cell>
          <cell r="N862" t="str">
            <v>.</v>
          </cell>
          <cell r="O862" t="str">
            <v>00.00.00</v>
          </cell>
          <cell r="P862">
            <v>4770000</v>
          </cell>
          <cell r="Q862">
            <v>0</v>
          </cell>
          <cell r="R862">
            <v>4770000</v>
          </cell>
        </row>
        <row r="863">
          <cell r="A863">
            <v>53030204</v>
          </cell>
          <cell r="B863" t="str">
            <v>COS - OEMN Airport P</v>
          </cell>
          <cell r="C863">
            <v>70</v>
          </cell>
          <cell r="D863" t="str">
            <v>.</v>
          </cell>
          <cell r="E863">
            <v>4</v>
          </cell>
          <cell r="F863" t="str">
            <v>.</v>
          </cell>
          <cell r="G863">
            <v>53030204</v>
          </cell>
          <cell r="H863" t="str">
            <v>.</v>
          </cell>
          <cell r="I863">
            <v>60</v>
          </cell>
          <cell r="J863" t="str">
            <v>.</v>
          </cell>
          <cell r="K863">
            <v>0</v>
          </cell>
          <cell r="L863" t="str">
            <v>.</v>
          </cell>
          <cell r="M863">
            <v>0</v>
          </cell>
          <cell r="N863" t="str">
            <v>.</v>
          </cell>
          <cell r="O863" t="str">
            <v>00.00.00</v>
          </cell>
          <cell r="P863">
            <v>1286500</v>
          </cell>
          <cell r="Q863">
            <v>5000</v>
          </cell>
          <cell r="R863">
            <v>1291500</v>
          </cell>
        </row>
        <row r="864">
          <cell r="A864">
            <v>53030204</v>
          </cell>
          <cell r="B864" t="str">
            <v>COS - OEMN Airport P</v>
          </cell>
          <cell r="C864">
            <v>70</v>
          </cell>
          <cell r="D864" t="str">
            <v>.</v>
          </cell>
          <cell r="E864">
            <v>7</v>
          </cell>
          <cell r="F864" t="str">
            <v>.</v>
          </cell>
          <cell r="G864">
            <v>53030204</v>
          </cell>
          <cell r="H864" t="str">
            <v>.</v>
          </cell>
          <cell r="I864">
            <v>60</v>
          </cell>
          <cell r="J864" t="str">
            <v>.</v>
          </cell>
          <cell r="K864">
            <v>0</v>
          </cell>
          <cell r="L864" t="str">
            <v>.</v>
          </cell>
          <cell r="M864">
            <v>0</v>
          </cell>
          <cell r="N864" t="str">
            <v>.</v>
          </cell>
          <cell r="O864" t="str">
            <v>00.00.00</v>
          </cell>
          <cell r="P864">
            <v>1142500</v>
          </cell>
          <cell r="Q864">
            <v>0</v>
          </cell>
          <cell r="R864">
            <v>1142500</v>
          </cell>
        </row>
        <row r="865">
          <cell r="A865">
            <v>53030204</v>
          </cell>
          <cell r="B865" t="str">
            <v>COS - OEMN Airport P</v>
          </cell>
          <cell r="C865">
            <v>70</v>
          </cell>
          <cell r="D865" t="str">
            <v>.</v>
          </cell>
          <cell r="E865">
            <v>9</v>
          </cell>
          <cell r="F865" t="str">
            <v>.</v>
          </cell>
          <cell r="G865">
            <v>53030204</v>
          </cell>
          <cell r="H865" t="str">
            <v>.</v>
          </cell>
          <cell r="I865">
            <v>60</v>
          </cell>
          <cell r="J865" t="str">
            <v>.</v>
          </cell>
          <cell r="K865">
            <v>0</v>
          </cell>
          <cell r="L865" t="str">
            <v>.</v>
          </cell>
          <cell r="M865">
            <v>0</v>
          </cell>
          <cell r="N865" t="str">
            <v>.</v>
          </cell>
          <cell r="O865" t="str">
            <v>00.00.00</v>
          </cell>
          <cell r="P865">
            <v>960000</v>
          </cell>
          <cell r="Q865">
            <v>165000</v>
          </cell>
          <cell r="R865">
            <v>1125000</v>
          </cell>
        </row>
        <row r="866">
          <cell r="A866">
            <v>53030204</v>
          </cell>
          <cell r="B866" t="str">
            <v>COS - OEMN Airport P</v>
          </cell>
          <cell r="C866">
            <v>70</v>
          </cell>
          <cell r="D866" t="str">
            <v>.</v>
          </cell>
          <cell r="E866">
            <v>10</v>
          </cell>
          <cell r="F866" t="str">
            <v>.</v>
          </cell>
          <cell r="G866">
            <v>53030204</v>
          </cell>
          <cell r="H866" t="str">
            <v>.</v>
          </cell>
          <cell r="I866">
            <v>60</v>
          </cell>
          <cell r="J866" t="str">
            <v>.</v>
          </cell>
          <cell r="K866">
            <v>0</v>
          </cell>
          <cell r="L866" t="str">
            <v>.</v>
          </cell>
          <cell r="M866">
            <v>0</v>
          </cell>
          <cell r="N866" t="str">
            <v>.</v>
          </cell>
          <cell r="O866" t="str">
            <v>00.00.00</v>
          </cell>
          <cell r="P866">
            <v>440000</v>
          </cell>
          <cell r="Q866">
            <v>0</v>
          </cell>
          <cell r="R866">
            <v>440000</v>
          </cell>
        </row>
        <row r="867">
          <cell r="A867">
            <v>53030204</v>
          </cell>
          <cell r="B867" t="str">
            <v>COS - OEMN Airport P</v>
          </cell>
          <cell r="C867">
            <v>70</v>
          </cell>
          <cell r="D867" t="str">
            <v>.</v>
          </cell>
          <cell r="E867">
            <v>14</v>
          </cell>
          <cell r="F867" t="str">
            <v>.</v>
          </cell>
          <cell r="G867">
            <v>53030204</v>
          </cell>
          <cell r="H867" t="str">
            <v>.</v>
          </cell>
          <cell r="I867">
            <v>60</v>
          </cell>
          <cell r="J867" t="str">
            <v>.</v>
          </cell>
          <cell r="K867">
            <v>0</v>
          </cell>
          <cell r="L867" t="str">
            <v>.</v>
          </cell>
          <cell r="M867">
            <v>0</v>
          </cell>
          <cell r="N867" t="str">
            <v>.</v>
          </cell>
          <cell r="O867" t="str">
            <v>00.00.00</v>
          </cell>
          <cell r="P867">
            <v>533500</v>
          </cell>
          <cell r="Q867">
            <v>20000</v>
          </cell>
          <cell r="R867">
            <v>553500</v>
          </cell>
        </row>
        <row r="868">
          <cell r="A868">
            <v>53030205</v>
          </cell>
          <cell r="B868" t="str">
            <v>COS - OEMN Fuel and</v>
          </cell>
          <cell r="C868">
            <v>70</v>
          </cell>
          <cell r="D868" t="str">
            <v>.</v>
          </cell>
          <cell r="E868">
            <v>2</v>
          </cell>
          <cell r="F868" t="str">
            <v>.</v>
          </cell>
          <cell r="G868">
            <v>53030205</v>
          </cell>
          <cell r="H868" t="str">
            <v>.</v>
          </cell>
          <cell r="I868">
            <v>60</v>
          </cell>
          <cell r="J868" t="str">
            <v>.</v>
          </cell>
          <cell r="K868">
            <v>0</v>
          </cell>
          <cell r="L868" t="str">
            <v>.</v>
          </cell>
          <cell r="M868">
            <v>0</v>
          </cell>
          <cell r="N868" t="str">
            <v>.</v>
          </cell>
          <cell r="O868" t="str">
            <v>00.00.00</v>
          </cell>
          <cell r="P868">
            <v>91000</v>
          </cell>
          <cell r="Q868">
            <v>0</v>
          </cell>
          <cell r="R868">
            <v>91000</v>
          </cell>
        </row>
        <row r="869">
          <cell r="A869">
            <v>53030205</v>
          </cell>
          <cell r="B869" t="str">
            <v>COS - OEMN Fuel and</v>
          </cell>
          <cell r="C869">
            <v>70</v>
          </cell>
          <cell r="D869" t="str">
            <v>.</v>
          </cell>
          <cell r="E869">
            <v>3</v>
          </cell>
          <cell r="F869" t="str">
            <v>.</v>
          </cell>
          <cell r="G869">
            <v>53030205</v>
          </cell>
          <cell r="H869" t="str">
            <v>.</v>
          </cell>
          <cell r="I869">
            <v>60</v>
          </cell>
          <cell r="J869" t="str">
            <v>.</v>
          </cell>
          <cell r="K869">
            <v>0</v>
          </cell>
          <cell r="L869" t="str">
            <v>.</v>
          </cell>
          <cell r="M869">
            <v>0</v>
          </cell>
          <cell r="N869" t="str">
            <v>.</v>
          </cell>
          <cell r="O869" t="str">
            <v>00.00.00</v>
          </cell>
          <cell r="P869">
            <v>220000</v>
          </cell>
          <cell r="Q869">
            <v>0</v>
          </cell>
          <cell r="R869">
            <v>220000</v>
          </cell>
        </row>
        <row r="870">
          <cell r="A870">
            <v>53030205</v>
          </cell>
          <cell r="B870" t="str">
            <v>COS - OEMN Fuel and</v>
          </cell>
          <cell r="C870">
            <v>70</v>
          </cell>
          <cell r="D870" t="str">
            <v>.</v>
          </cell>
          <cell r="E870">
            <v>5</v>
          </cell>
          <cell r="F870" t="str">
            <v>.</v>
          </cell>
          <cell r="G870">
            <v>53030205</v>
          </cell>
          <cell r="H870" t="str">
            <v>.</v>
          </cell>
          <cell r="I870">
            <v>60</v>
          </cell>
          <cell r="J870" t="str">
            <v>.</v>
          </cell>
          <cell r="K870">
            <v>0</v>
          </cell>
          <cell r="L870" t="str">
            <v>.</v>
          </cell>
          <cell r="M870">
            <v>0</v>
          </cell>
          <cell r="N870" t="str">
            <v>.</v>
          </cell>
          <cell r="O870" t="str">
            <v>00.00.00</v>
          </cell>
          <cell r="P870">
            <v>200000</v>
          </cell>
          <cell r="Q870">
            <v>0</v>
          </cell>
          <cell r="R870">
            <v>200000</v>
          </cell>
        </row>
        <row r="871">
          <cell r="A871">
            <v>53030205</v>
          </cell>
          <cell r="B871" t="str">
            <v>COS - OEMN Fuel and</v>
          </cell>
          <cell r="C871">
            <v>70</v>
          </cell>
          <cell r="D871" t="str">
            <v>.</v>
          </cell>
          <cell r="E871">
            <v>7</v>
          </cell>
          <cell r="F871" t="str">
            <v>.</v>
          </cell>
          <cell r="G871">
            <v>53030205</v>
          </cell>
          <cell r="H871" t="str">
            <v>.</v>
          </cell>
          <cell r="I871">
            <v>60</v>
          </cell>
          <cell r="J871" t="str">
            <v>.</v>
          </cell>
          <cell r="K871">
            <v>0</v>
          </cell>
          <cell r="L871" t="str">
            <v>.</v>
          </cell>
          <cell r="M871">
            <v>0</v>
          </cell>
          <cell r="N871" t="str">
            <v>.</v>
          </cell>
          <cell r="O871" t="str">
            <v>00.00.00</v>
          </cell>
          <cell r="P871">
            <v>150000</v>
          </cell>
          <cell r="Q871">
            <v>0</v>
          </cell>
          <cell r="R871">
            <v>150000</v>
          </cell>
        </row>
        <row r="872">
          <cell r="A872">
            <v>53030205</v>
          </cell>
          <cell r="B872" t="str">
            <v>COS - OEMN Fuel and</v>
          </cell>
          <cell r="C872">
            <v>70</v>
          </cell>
          <cell r="D872" t="str">
            <v>.</v>
          </cell>
          <cell r="E872">
            <v>8</v>
          </cell>
          <cell r="F872" t="str">
            <v>.</v>
          </cell>
          <cell r="G872">
            <v>53030205</v>
          </cell>
          <cell r="H872" t="str">
            <v>.</v>
          </cell>
          <cell r="I872">
            <v>60</v>
          </cell>
          <cell r="J872" t="str">
            <v>.</v>
          </cell>
          <cell r="K872">
            <v>0</v>
          </cell>
          <cell r="L872" t="str">
            <v>.</v>
          </cell>
          <cell r="M872">
            <v>0</v>
          </cell>
          <cell r="N872" t="str">
            <v>.</v>
          </cell>
          <cell r="O872" t="str">
            <v>00.00.00</v>
          </cell>
          <cell r="P872">
            <v>946500</v>
          </cell>
          <cell r="Q872">
            <v>0</v>
          </cell>
          <cell r="R872">
            <v>946500</v>
          </cell>
        </row>
        <row r="873">
          <cell r="A873">
            <v>53030205</v>
          </cell>
          <cell r="B873" t="str">
            <v>COS - OEMN Fuel and</v>
          </cell>
          <cell r="C873">
            <v>70</v>
          </cell>
          <cell r="D873" t="str">
            <v>.</v>
          </cell>
          <cell r="E873">
            <v>9</v>
          </cell>
          <cell r="F873" t="str">
            <v>.</v>
          </cell>
          <cell r="G873">
            <v>53030205</v>
          </cell>
          <cell r="H873" t="str">
            <v>.</v>
          </cell>
          <cell r="I873">
            <v>60</v>
          </cell>
          <cell r="J873" t="str">
            <v>.</v>
          </cell>
          <cell r="K873">
            <v>0</v>
          </cell>
          <cell r="L873" t="str">
            <v>.</v>
          </cell>
          <cell r="M873">
            <v>0</v>
          </cell>
          <cell r="N873" t="str">
            <v>.</v>
          </cell>
          <cell r="O873" t="str">
            <v>00.00.00</v>
          </cell>
          <cell r="P873">
            <v>1042000</v>
          </cell>
          <cell r="Q873">
            <v>0</v>
          </cell>
          <cell r="R873">
            <v>1042000</v>
          </cell>
        </row>
        <row r="874">
          <cell r="A874">
            <v>53030205</v>
          </cell>
          <cell r="B874" t="str">
            <v>COS - OEMN Fuel and</v>
          </cell>
          <cell r="C874">
            <v>70</v>
          </cell>
          <cell r="D874" t="str">
            <v>.</v>
          </cell>
          <cell r="E874">
            <v>10</v>
          </cell>
          <cell r="F874" t="str">
            <v>.</v>
          </cell>
          <cell r="G874">
            <v>53030205</v>
          </cell>
          <cell r="H874" t="str">
            <v>.</v>
          </cell>
          <cell r="I874">
            <v>60</v>
          </cell>
          <cell r="J874" t="str">
            <v>.</v>
          </cell>
          <cell r="K874">
            <v>0</v>
          </cell>
          <cell r="L874" t="str">
            <v>.</v>
          </cell>
          <cell r="M874">
            <v>0</v>
          </cell>
          <cell r="N874" t="str">
            <v>.</v>
          </cell>
          <cell r="O874" t="str">
            <v>00.00.00</v>
          </cell>
          <cell r="P874">
            <v>500000</v>
          </cell>
          <cell r="Q874">
            <v>0</v>
          </cell>
          <cell r="R874">
            <v>500000</v>
          </cell>
        </row>
        <row r="875">
          <cell r="A875">
            <v>53030205</v>
          </cell>
          <cell r="B875" t="str">
            <v>COS - OEMN Fuel and</v>
          </cell>
          <cell r="C875">
            <v>70</v>
          </cell>
          <cell r="D875" t="str">
            <v>.</v>
          </cell>
          <cell r="E875">
            <v>11</v>
          </cell>
          <cell r="F875" t="str">
            <v>.</v>
          </cell>
          <cell r="G875">
            <v>53030205</v>
          </cell>
          <cell r="H875" t="str">
            <v>.</v>
          </cell>
          <cell r="I875">
            <v>60</v>
          </cell>
          <cell r="J875" t="str">
            <v>.</v>
          </cell>
          <cell r="K875">
            <v>0</v>
          </cell>
          <cell r="L875" t="str">
            <v>.</v>
          </cell>
          <cell r="M875">
            <v>0</v>
          </cell>
          <cell r="N875" t="str">
            <v>.</v>
          </cell>
          <cell r="O875" t="str">
            <v>00.00.00</v>
          </cell>
          <cell r="P875">
            <v>180000</v>
          </cell>
          <cell r="Q875">
            <v>0</v>
          </cell>
          <cell r="R875">
            <v>180000</v>
          </cell>
        </row>
        <row r="876">
          <cell r="A876">
            <v>53030205</v>
          </cell>
          <cell r="B876" t="str">
            <v>COS - OEMN Fuel and</v>
          </cell>
          <cell r="C876">
            <v>70</v>
          </cell>
          <cell r="D876" t="str">
            <v>.</v>
          </cell>
          <cell r="E876">
            <v>14</v>
          </cell>
          <cell r="F876" t="str">
            <v>.</v>
          </cell>
          <cell r="G876">
            <v>53030205</v>
          </cell>
          <cell r="H876" t="str">
            <v>.</v>
          </cell>
          <cell r="I876">
            <v>60</v>
          </cell>
          <cell r="J876" t="str">
            <v>.</v>
          </cell>
          <cell r="K876">
            <v>0</v>
          </cell>
          <cell r="L876" t="str">
            <v>.</v>
          </cell>
          <cell r="M876">
            <v>0</v>
          </cell>
          <cell r="N876" t="str">
            <v>.</v>
          </cell>
          <cell r="O876" t="str">
            <v>00.00.00</v>
          </cell>
          <cell r="P876">
            <v>300000</v>
          </cell>
          <cell r="Q876">
            <v>0</v>
          </cell>
          <cell r="R876">
            <v>300000</v>
          </cell>
        </row>
        <row r="877">
          <cell r="A877">
            <v>53030206</v>
          </cell>
          <cell r="B877" t="str">
            <v>COS - OEMN Toll Fare</v>
          </cell>
          <cell r="C877">
            <v>70</v>
          </cell>
          <cell r="D877" t="str">
            <v>.</v>
          </cell>
          <cell r="E877">
            <v>2</v>
          </cell>
          <cell r="F877" t="str">
            <v>.</v>
          </cell>
          <cell r="G877">
            <v>53030206</v>
          </cell>
          <cell r="H877" t="str">
            <v>.</v>
          </cell>
          <cell r="I877">
            <v>22</v>
          </cell>
          <cell r="J877" t="str">
            <v>.</v>
          </cell>
          <cell r="K877">
            <v>0</v>
          </cell>
          <cell r="L877" t="str">
            <v>.</v>
          </cell>
          <cell r="M877">
            <v>0</v>
          </cell>
          <cell r="N877" t="str">
            <v>.</v>
          </cell>
          <cell r="O877" t="str">
            <v>00.00.00</v>
          </cell>
          <cell r="P877">
            <v>344000</v>
          </cell>
          <cell r="Q877">
            <v>0</v>
          </cell>
          <cell r="R877">
            <v>344000</v>
          </cell>
        </row>
        <row r="878">
          <cell r="A878">
            <v>53030206</v>
          </cell>
          <cell r="B878" t="str">
            <v>COS - OEMN Toll Fare</v>
          </cell>
          <cell r="C878">
            <v>70</v>
          </cell>
          <cell r="D878" t="str">
            <v>.</v>
          </cell>
          <cell r="E878">
            <v>2</v>
          </cell>
          <cell r="F878" t="str">
            <v>.</v>
          </cell>
          <cell r="G878">
            <v>53030206</v>
          </cell>
          <cell r="H878" t="str">
            <v>.</v>
          </cell>
          <cell r="I878">
            <v>50</v>
          </cell>
          <cell r="J878" t="str">
            <v>.</v>
          </cell>
          <cell r="K878">
            <v>0</v>
          </cell>
          <cell r="L878" t="str">
            <v>.</v>
          </cell>
          <cell r="M878">
            <v>0</v>
          </cell>
          <cell r="N878" t="str">
            <v>.</v>
          </cell>
          <cell r="O878" t="str">
            <v>00.00.00</v>
          </cell>
          <cell r="P878">
            <v>300000</v>
          </cell>
          <cell r="Q878">
            <v>0</v>
          </cell>
          <cell r="R878">
            <v>300000</v>
          </cell>
        </row>
        <row r="879">
          <cell r="A879">
            <v>53030206</v>
          </cell>
          <cell r="B879" t="str">
            <v>COS - OEMN Toll Fare</v>
          </cell>
          <cell r="C879">
            <v>70</v>
          </cell>
          <cell r="D879" t="str">
            <v>.</v>
          </cell>
          <cell r="E879">
            <v>2</v>
          </cell>
          <cell r="F879" t="str">
            <v>.</v>
          </cell>
          <cell r="G879">
            <v>53030206</v>
          </cell>
          <cell r="H879" t="str">
            <v>.</v>
          </cell>
          <cell r="I879">
            <v>60</v>
          </cell>
          <cell r="J879" t="str">
            <v>.</v>
          </cell>
          <cell r="K879">
            <v>0</v>
          </cell>
          <cell r="L879" t="str">
            <v>.</v>
          </cell>
          <cell r="M879">
            <v>0</v>
          </cell>
          <cell r="N879" t="str">
            <v>.</v>
          </cell>
          <cell r="O879" t="str">
            <v>00.00.00</v>
          </cell>
          <cell r="P879">
            <v>2041000</v>
          </cell>
          <cell r="Q879">
            <v>357000</v>
          </cell>
          <cell r="R879">
            <v>2398000</v>
          </cell>
        </row>
        <row r="880">
          <cell r="A880">
            <v>53030206</v>
          </cell>
          <cell r="B880" t="str">
            <v>COS - OEMN Toll Fare</v>
          </cell>
          <cell r="C880">
            <v>70</v>
          </cell>
          <cell r="D880" t="str">
            <v>.</v>
          </cell>
          <cell r="E880">
            <v>3</v>
          </cell>
          <cell r="F880" t="str">
            <v>.</v>
          </cell>
          <cell r="G880">
            <v>53030206</v>
          </cell>
          <cell r="H880" t="str">
            <v>.</v>
          </cell>
          <cell r="I880">
            <v>60</v>
          </cell>
          <cell r="J880" t="str">
            <v>.</v>
          </cell>
          <cell r="K880">
            <v>0</v>
          </cell>
          <cell r="L880" t="str">
            <v>.</v>
          </cell>
          <cell r="M880">
            <v>0</v>
          </cell>
          <cell r="N880" t="str">
            <v>.</v>
          </cell>
          <cell r="O880" t="str">
            <v>00.00.00</v>
          </cell>
          <cell r="P880">
            <v>38500</v>
          </cell>
          <cell r="Q880">
            <v>0</v>
          </cell>
          <cell r="R880">
            <v>38500</v>
          </cell>
        </row>
        <row r="881">
          <cell r="A881">
            <v>53030206</v>
          </cell>
          <cell r="B881" t="str">
            <v>COS - OEMN Toll Fare</v>
          </cell>
          <cell r="C881">
            <v>70</v>
          </cell>
          <cell r="D881" t="str">
            <v>.</v>
          </cell>
          <cell r="E881">
            <v>7</v>
          </cell>
          <cell r="F881" t="str">
            <v>.</v>
          </cell>
          <cell r="G881">
            <v>53030206</v>
          </cell>
          <cell r="H881" t="str">
            <v>.</v>
          </cell>
          <cell r="I881">
            <v>60</v>
          </cell>
          <cell r="J881" t="str">
            <v>.</v>
          </cell>
          <cell r="K881">
            <v>0</v>
          </cell>
          <cell r="L881" t="str">
            <v>.</v>
          </cell>
          <cell r="M881">
            <v>0</v>
          </cell>
          <cell r="N881" t="str">
            <v>.</v>
          </cell>
          <cell r="O881" t="str">
            <v>00.00.00</v>
          </cell>
          <cell r="P881">
            <v>23000</v>
          </cell>
          <cell r="Q881">
            <v>8000</v>
          </cell>
          <cell r="R881">
            <v>31000</v>
          </cell>
        </row>
        <row r="882">
          <cell r="A882">
            <v>53030207</v>
          </cell>
          <cell r="B882" t="str">
            <v>COS - OEMN Communica</v>
          </cell>
          <cell r="C882">
            <v>70</v>
          </cell>
          <cell r="D882" t="str">
            <v>.</v>
          </cell>
          <cell r="E882">
            <v>2</v>
          </cell>
          <cell r="F882" t="str">
            <v>.</v>
          </cell>
          <cell r="G882">
            <v>53030207</v>
          </cell>
          <cell r="H882" t="str">
            <v>.</v>
          </cell>
          <cell r="I882">
            <v>21</v>
          </cell>
          <cell r="J882" t="str">
            <v>.</v>
          </cell>
          <cell r="K882">
            <v>0</v>
          </cell>
          <cell r="L882" t="str">
            <v>.</v>
          </cell>
          <cell r="M882">
            <v>0</v>
          </cell>
          <cell r="N882" t="str">
            <v>.</v>
          </cell>
          <cell r="O882" t="str">
            <v>00.00.00</v>
          </cell>
          <cell r="P882">
            <v>650000</v>
          </cell>
          <cell r="Q882">
            <v>0</v>
          </cell>
          <cell r="R882">
            <v>650000</v>
          </cell>
        </row>
        <row r="883">
          <cell r="A883">
            <v>53030207</v>
          </cell>
          <cell r="B883" t="str">
            <v>COS - OEMN Communica</v>
          </cell>
          <cell r="C883">
            <v>70</v>
          </cell>
          <cell r="D883" t="str">
            <v>.</v>
          </cell>
          <cell r="E883">
            <v>2</v>
          </cell>
          <cell r="F883" t="str">
            <v>.</v>
          </cell>
          <cell r="G883">
            <v>53030207</v>
          </cell>
          <cell r="H883" t="str">
            <v>.</v>
          </cell>
          <cell r="I883">
            <v>22</v>
          </cell>
          <cell r="J883" t="str">
            <v>.</v>
          </cell>
          <cell r="K883">
            <v>0</v>
          </cell>
          <cell r="L883" t="str">
            <v>.</v>
          </cell>
          <cell r="M883">
            <v>0</v>
          </cell>
          <cell r="N883" t="str">
            <v>.</v>
          </cell>
          <cell r="O883" t="str">
            <v>00.00.00</v>
          </cell>
          <cell r="P883">
            <v>2039875</v>
          </cell>
          <cell r="Q883">
            <v>300000</v>
          </cell>
          <cell r="R883">
            <v>2339875</v>
          </cell>
        </row>
        <row r="884">
          <cell r="A884">
            <v>53030207</v>
          </cell>
          <cell r="B884" t="str">
            <v>COS - OEMN Communica</v>
          </cell>
          <cell r="C884">
            <v>70</v>
          </cell>
          <cell r="D884" t="str">
            <v>.</v>
          </cell>
          <cell r="E884">
            <v>2</v>
          </cell>
          <cell r="F884" t="str">
            <v>.</v>
          </cell>
          <cell r="G884">
            <v>53030207</v>
          </cell>
          <cell r="H884" t="str">
            <v>.</v>
          </cell>
          <cell r="I884">
            <v>50</v>
          </cell>
          <cell r="J884" t="str">
            <v>.</v>
          </cell>
          <cell r="K884">
            <v>0</v>
          </cell>
          <cell r="L884" t="str">
            <v>.</v>
          </cell>
          <cell r="M884">
            <v>0</v>
          </cell>
          <cell r="N884" t="str">
            <v>.</v>
          </cell>
          <cell r="O884" t="str">
            <v>00.00.00</v>
          </cell>
          <cell r="P884">
            <v>0</v>
          </cell>
          <cell r="Q884">
            <v>2759599</v>
          </cell>
          <cell r="R884">
            <v>2759599</v>
          </cell>
        </row>
        <row r="885">
          <cell r="A885">
            <v>53030207</v>
          </cell>
          <cell r="B885" t="str">
            <v>COS - OEMN Communica</v>
          </cell>
          <cell r="C885">
            <v>70</v>
          </cell>
          <cell r="D885" t="str">
            <v>.</v>
          </cell>
          <cell r="E885">
            <v>2</v>
          </cell>
          <cell r="F885" t="str">
            <v>.</v>
          </cell>
          <cell r="G885">
            <v>53030207</v>
          </cell>
          <cell r="H885" t="str">
            <v>.</v>
          </cell>
          <cell r="I885">
            <v>60</v>
          </cell>
          <cell r="J885" t="str">
            <v>.</v>
          </cell>
          <cell r="K885">
            <v>0</v>
          </cell>
          <cell r="L885" t="str">
            <v>.</v>
          </cell>
          <cell r="M885">
            <v>0</v>
          </cell>
          <cell r="N885" t="str">
            <v>.</v>
          </cell>
          <cell r="O885" t="str">
            <v>00.00.00</v>
          </cell>
          <cell r="P885">
            <v>31547698.16</v>
          </cell>
          <cell r="Q885">
            <v>6416109</v>
          </cell>
          <cell r="R885">
            <v>37963807.159999996</v>
          </cell>
        </row>
        <row r="886">
          <cell r="A886">
            <v>53030207</v>
          </cell>
          <cell r="B886" t="str">
            <v>COS - OEMN Communica</v>
          </cell>
          <cell r="C886">
            <v>70</v>
          </cell>
          <cell r="D886" t="str">
            <v>.</v>
          </cell>
          <cell r="E886">
            <v>3</v>
          </cell>
          <cell r="F886" t="str">
            <v>.</v>
          </cell>
          <cell r="G886">
            <v>53030207</v>
          </cell>
          <cell r="H886" t="str">
            <v>.</v>
          </cell>
          <cell r="I886">
            <v>60</v>
          </cell>
          <cell r="J886" t="str">
            <v>.</v>
          </cell>
          <cell r="K886">
            <v>0</v>
          </cell>
          <cell r="L886" t="str">
            <v>.</v>
          </cell>
          <cell r="M886">
            <v>0</v>
          </cell>
          <cell r="N886" t="str">
            <v>.</v>
          </cell>
          <cell r="O886" t="str">
            <v>00.00.00</v>
          </cell>
          <cell r="P886">
            <v>16476416</v>
          </cell>
          <cell r="Q886">
            <v>3912951</v>
          </cell>
          <cell r="R886">
            <v>20389367</v>
          </cell>
        </row>
        <row r="887">
          <cell r="A887">
            <v>53030207</v>
          </cell>
          <cell r="B887" t="str">
            <v>COS - OEMN Communica</v>
          </cell>
          <cell r="C887">
            <v>70</v>
          </cell>
          <cell r="D887" t="str">
            <v>.</v>
          </cell>
          <cell r="E887">
            <v>4</v>
          </cell>
          <cell r="F887" t="str">
            <v>.</v>
          </cell>
          <cell r="G887">
            <v>53030207</v>
          </cell>
          <cell r="H887" t="str">
            <v>.</v>
          </cell>
          <cell r="I887">
            <v>60</v>
          </cell>
          <cell r="J887" t="str">
            <v>.</v>
          </cell>
          <cell r="K887">
            <v>0</v>
          </cell>
          <cell r="L887" t="str">
            <v>.</v>
          </cell>
          <cell r="M887">
            <v>0</v>
          </cell>
          <cell r="N887" t="str">
            <v>.</v>
          </cell>
          <cell r="O887" t="str">
            <v>00.00.00</v>
          </cell>
          <cell r="P887">
            <v>6207830.1799999997</v>
          </cell>
          <cell r="Q887">
            <v>964445</v>
          </cell>
          <cell r="R887">
            <v>7172275.1799999997</v>
          </cell>
        </row>
        <row r="888">
          <cell r="A888">
            <v>53030207</v>
          </cell>
          <cell r="B888" t="str">
            <v>COS - OEMN Communica</v>
          </cell>
          <cell r="C888">
            <v>70</v>
          </cell>
          <cell r="D888" t="str">
            <v>.</v>
          </cell>
          <cell r="E888">
            <v>5</v>
          </cell>
          <cell r="F888" t="str">
            <v>.</v>
          </cell>
          <cell r="G888">
            <v>53030207</v>
          </cell>
          <cell r="H888" t="str">
            <v>.</v>
          </cell>
          <cell r="I888">
            <v>60</v>
          </cell>
          <cell r="J888" t="str">
            <v>.</v>
          </cell>
          <cell r="K888">
            <v>0</v>
          </cell>
          <cell r="L888" t="str">
            <v>.</v>
          </cell>
          <cell r="M888">
            <v>0</v>
          </cell>
          <cell r="N888" t="str">
            <v>.</v>
          </cell>
          <cell r="O888" t="str">
            <v>00.00.00</v>
          </cell>
          <cell r="P888">
            <v>4034501</v>
          </cell>
          <cell r="Q888">
            <v>855879</v>
          </cell>
          <cell r="R888">
            <v>4890380</v>
          </cell>
        </row>
        <row r="889">
          <cell r="A889">
            <v>53030207</v>
          </cell>
          <cell r="B889" t="str">
            <v>COS - OEMN Communica</v>
          </cell>
          <cell r="C889">
            <v>70</v>
          </cell>
          <cell r="D889" t="str">
            <v>.</v>
          </cell>
          <cell r="E889">
            <v>7</v>
          </cell>
          <cell r="F889" t="str">
            <v>.</v>
          </cell>
          <cell r="G889">
            <v>53030207</v>
          </cell>
          <cell r="H889" t="str">
            <v>.</v>
          </cell>
          <cell r="I889">
            <v>60</v>
          </cell>
          <cell r="J889" t="str">
            <v>.</v>
          </cell>
          <cell r="K889">
            <v>0</v>
          </cell>
          <cell r="L889" t="str">
            <v>.</v>
          </cell>
          <cell r="M889">
            <v>0</v>
          </cell>
          <cell r="N889" t="str">
            <v>.</v>
          </cell>
          <cell r="O889" t="str">
            <v>00.00.00</v>
          </cell>
          <cell r="P889">
            <v>9881395</v>
          </cell>
          <cell r="Q889">
            <v>2994606</v>
          </cell>
          <cell r="R889">
            <v>12876001</v>
          </cell>
        </row>
        <row r="890">
          <cell r="A890">
            <v>53030207</v>
          </cell>
          <cell r="B890" t="str">
            <v>COS - OEMN Communica</v>
          </cell>
          <cell r="C890">
            <v>70</v>
          </cell>
          <cell r="D890" t="str">
            <v>.</v>
          </cell>
          <cell r="E890">
            <v>8</v>
          </cell>
          <cell r="F890" t="str">
            <v>.</v>
          </cell>
          <cell r="G890">
            <v>53030207</v>
          </cell>
          <cell r="H890" t="str">
            <v>.</v>
          </cell>
          <cell r="I890">
            <v>60</v>
          </cell>
          <cell r="J890" t="str">
            <v>.</v>
          </cell>
          <cell r="K890">
            <v>0</v>
          </cell>
          <cell r="L890" t="str">
            <v>.</v>
          </cell>
          <cell r="M890">
            <v>0</v>
          </cell>
          <cell r="N890" t="str">
            <v>.</v>
          </cell>
          <cell r="O890" t="str">
            <v>00.00.00</v>
          </cell>
          <cell r="P890">
            <v>2458044</v>
          </cell>
          <cell r="Q890">
            <v>1101977</v>
          </cell>
          <cell r="R890">
            <v>3560021</v>
          </cell>
        </row>
        <row r="891">
          <cell r="A891">
            <v>53030207</v>
          </cell>
          <cell r="B891" t="str">
            <v>COS - OEMN Communica</v>
          </cell>
          <cell r="C891">
            <v>70</v>
          </cell>
          <cell r="D891" t="str">
            <v>.</v>
          </cell>
          <cell r="E891">
            <v>9</v>
          </cell>
          <cell r="F891" t="str">
            <v>.</v>
          </cell>
          <cell r="G891">
            <v>53030207</v>
          </cell>
          <cell r="H891" t="str">
            <v>.</v>
          </cell>
          <cell r="I891">
            <v>60</v>
          </cell>
          <cell r="J891" t="str">
            <v>.</v>
          </cell>
          <cell r="K891">
            <v>0</v>
          </cell>
          <cell r="L891" t="str">
            <v>.</v>
          </cell>
          <cell r="M891">
            <v>0</v>
          </cell>
          <cell r="N891" t="str">
            <v>.</v>
          </cell>
          <cell r="O891" t="str">
            <v>00.00.00</v>
          </cell>
          <cell r="P891">
            <v>6719664</v>
          </cell>
          <cell r="Q891">
            <v>2321700</v>
          </cell>
          <cell r="R891">
            <v>9041364</v>
          </cell>
        </row>
        <row r="892">
          <cell r="A892">
            <v>53030207</v>
          </cell>
          <cell r="B892" t="str">
            <v>COS - OEMN Communica</v>
          </cell>
          <cell r="C892">
            <v>70</v>
          </cell>
          <cell r="D892" t="str">
            <v>.</v>
          </cell>
          <cell r="E892">
            <v>10</v>
          </cell>
          <cell r="F892" t="str">
            <v>.</v>
          </cell>
          <cell r="G892">
            <v>53030207</v>
          </cell>
          <cell r="H892" t="str">
            <v>.</v>
          </cell>
          <cell r="I892">
            <v>60</v>
          </cell>
          <cell r="J892" t="str">
            <v>.</v>
          </cell>
          <cell r="K892">
            <v>0</v>
          </cell>
          <cell r="L892" t="str">
            <v>.</v>
          </cell>
          <cell r="M892">
            <v>0</v>
          </cell>
          <cell r="N892" t="str">
            <v>.</v>
          </cell>
          <cell r="O892" t="str">
            <v>00.00.00</v>
          </cell>
          <cell r="P892">
            <v>3128189</v>
          </cell>
          <cell r="Q892">
            <v>419557</v>
          </cell>
          <cell r="R892">
            <v>3547746</v>
          </cell>
        </row>
        <row r="893">
          <cell r="A893">
            <v>53030207</v>
          </cell>
          <cell r="B893" t="str">
            <v>COS - OEMN Communica</v>
          </cell>
          <cell r="C893">
            <v>70</v>
          </cell>
          <cell r="D893" t="str">
            <v>.</v>
          </cell>
          <cell r="E893">
            <v>11</v>
          </cell>
          <cell r="F893" t="str">
            <v>.</v>
          </cell>
          <cell r="G893">
            <v>53030207</v>
          </cell>
          <cell r="H893" t="str">
            <v>.</v>
          </cell>
          <cell r="I893">
            <v>60</v>
          </cell>
          <cell r="J893" t="str">
            <v>.</v>
          </cell>
          <cell r="K893">
            <v>0</v>
          </cell>
          <cell r="L893" t="str">
            <v>.</v>
          </cell>
          <cell r="M893">
            <v>0</v>
          </cell>
          <cell r="N893" t="str">
            <v>.</v>
          </cell>
          <cell r="O893" t="str">
            <v>00.00.00</v>
          </cell>
          <cell r="P893">
            <v>6466491</v>
          </cell>
          <cell r="Q893">
            <v>1780598</v>
          </cell>
          <cell r="R893">
            <v>8247089</v>
          </cell>
        </row>
        <row r="894">
          <cell r="A894">
            <v>53030207</v>
          </cell>
          <cell r="B894" t="str">
            <v>COS - OEMN Communica</v>
          </cell>
          <cell r="C894">
            <v>70</v>
          </cell>
          <cell r="D894" t="str">
            <v>.</v>
          </cell>
          <cell r="E894">
            <v>14</v>
          </cell>
          <cell r="F894" t="str">
            <v>.</v>
          </cell>
          <cell r="G894">
            <v>53030207</v>
          </cell>
          <cell r="H894" t="str">
            <v>.</v>
          </cell>
          <cell r="I894">
            <v>60</v>
          </cell>
          <cell r="J894" t="str">
            <v>.</v>
          </cell>
          <cell r="K894">
            <v>0</v>
          </cell>
          <cell r="L894" t="str">
            <v>.</v>
          </cell>
          <cell r="M894">
            <v>0</v>
          </cell>
          <cell r="N894" t="str">
            <v>.</v>
          </cell>
          <cell r="O894" t="str">
            <v>00.00.00</v>
          </cell>
          <cell r="P894">
            <v>4183690</v>
          </cell>
          <cell r="Q894">
            <v>3088883</v>
          </cell>
          <cell r="R894">
            <v>7272573</v>
          </cell>
        </row>
        <row r="895">
          <cell r="A895">
            <v>53030208</v>
          </cell>
          <cell r="B895" t="str">
            <v>COS - OEMN Uniform</v>
          </cell>
          <cell r="C895">
            <v>70</v>
          </cell>
          <cell r="D895" t="str">
            <v>.</v>
          </cell>
          <cell r="E895">
            <v>2</v>
          </cell>
          <cell r="F895" t="str">
            <v>.</v>
          </cell>
          <cell r="G895">
            <v>53030208</v>
          </cell>
          <cell r="H895" t="str">
            <v>.</v>
          </cell>
          <cell r="I895">
            <v>22</v>
          </cell>
          <cell r="J895" t="str">
            <v>.</v>
          </cell>
          <cell r="K895">
            <v>0</v>
          </cell>
          <cell r="L895" t="str">
            <v>.</v>
          </cell>
          <cell r="M895">
            <v>0</v>
          </cell>
          <cell r="N895" t="str">
            <v>.</v>
          </cell>
          <cell r="O895" t="str">
            <v>00.00.00</v>
          </cell>
          <cell r="P895">
            <v>3760000</v>
          </cell>
          <cell r="Q895">
            <v>0</v>
          </cell>
          <cell r="R895">
            <v>3760000</v>
          </cell>
        </row>
        <row r="896">
          <cell r="A896">
            <v>53030208</v>
          </cell>
          <cell r="B896" t="str">
            <v>COS - OEMN Uniform</v>
          </cell>
          <cell r="C896">
            <v>70</v>
          </cell>
          <cell r="D896" t="str">
            <v>.</v>
          </cell>
          <cell r="E896">
            <v>2</v>
          </cell>
          <cell r="F896" t="str">
            <v>.</v>
          </cell>
          <cell r="G896">
            <v>53030208</v>
          </cell>
          <cell r="H896" t="str">
            <v>.</v>
          </cell>
          <cell r="I896">
            <v>33</v>
          </cell>
          <cell r="J896" t="str">
            <v>.</v>
          </cell>
          <cell r="K896">
            <v>0</v>
          </cell>
          <cell r="L896" t="str">
            <v>.</v>
          </cell>
          <cell r="M896">
            <v>0</v>
          </cell>
          <cell r="N896" t="str">
            <v>.</v>
          </cell>
          <cell r="O896" t="str">
            <v>00.00.00</v>
          </cell>
          <cell r="P896">
            <v>19040000</v>
          </cell>
          <cell r="Q896">
            <v>0</v>
          </cell>
          <cell r="R896">
            <v>19040000</v>
          </cell>
        </row>
        <row r="897">
          <cell r="A897">
            <v>53030208</v>
          </cell>
          <cell r="B897" t="str">
            <v>COS - OEMN Uniform</v>
          </cell>
          <cell r="C897">
            <v>70</v>
          </cell>
          <cell r="D897" t="str">
            <v>.</v>
          </cell>
          <cell r="E897">
            <v>2</v>
          </cell>
          <cell r="F897" t="str">
            <v>.</v>
          </cell>
          <cell r="G897">
            <v>53030208</v>
          </cell>
          <cell r="H897" t="str">
            <v>.</v>
          </cell>
          <cell r="I897">
            <v>50</v>
          </cell>
          <cell r="J897" t="str">
            <v>.</v>
          </cell>
          <cell r="K897">
            <v>0</v>
          </cell>
          <cell r="L897" t="str">
            <v>.</v>
          </cell>
          <cell r="M897">
            <v>0</v>
          </cell>
          <cell r="N897" t="str">
            <v>.</v>
          </cell>
          <cell r="O897" t="str">
            <v>00.00.00</v>
          </cell>
          <cell r="P897">
            <v>3500000</v>
          </cell>
          <cell r="Q897">
            <v>0</v>
          </cell>
          <cell r="R897">
            <v>3500000</v>
          </cell>
        </row>
        <row r="898">
          <cell r="A898">
            <v>53030208</v>
          </cell>
          <cell r="B898" t="str">
            <v>COS - OEMN Uniform</v>
          </cell>
          <cell r="C898">
            <v>70</v>
          </cell>
          <cell r="D898" t="str">
            <v>.</v>
          </cell>
          <cell r="E898">
            <v>2</v>
          </cell>
          <cell r="F898" t="str">
            <v>.</v>
          </cell>
          <cell r="G898">
            <v>53030208</v>
          </cell>
          <cell r="H898" t="str">
            <v>.</v>
          </cell>
          <cell r="I898">
            <v>60</v>
          </cell>
          <cell r="J898" t="str">
            <v>.</v>
          </cell>
          <cell r="K898">
            <v>0</v>
          </cell>
          <cell r="L898" t="str">
            <v>.</v>
          </cell>
          <cell r="M898">
            <v>0</v>
          </cell>
          <cell r="N898" t="str">
            <v>.</v>
          </cell>
          <cell r="O898" t="str">
            <v>00.00.00</v>
          </cell>
          <cell r="P898">
            <v>36185000</v>
          </cell>
          <cell r="Q898">
            <v>23133600</v>
          </cell>
          <cell r="R898">
            <v>59318600</v>
          </cell>
        </row>
        <row r="899">
          <cell r="A899">
            <v>53030208</v>
          </cell>
          <cell r="B899" t="str">
            <v>COS - OEMN Uniform</v>
          </cell>
          <cell r="C899">
            <v>70</v>
          </cell>
          <cell r="D899" t="str">
            <v>.</v>
          </cell>
          <cell r="E899">
            <v>3</v>
          </cell>
          <cell r="F899" t="str">
            <v>.</v>
          </cell>
          <cell r="G899">
            <v>53030208</v>
          </cell>
          <cell r="H899" t="str">
            <v>.</v>
          </cell>
          <cell r="I899">
            <v>60</v>
          </cell>
          <cell r="J899" t="str">
            <v>.</v>
          </cell>
          <cell r="K899">
            <v>0</v>
          </cell>
          <cell r="L899" t="str">
            <v>.</v>
          </cell>
          <cell r="M899">
            <v>0</v>
          </cell>
          <cell r="N899" t="str">
            <v>.</v>
          </cell>
          <cell r="O899" t="str">
            <v>00.00.00</v>
          </cell>
          <cell r="P899">
            <v>12200000</v>
          </cell>
          <cell r="Q899">
            <v>0</v>
          </cell>
          <cell r="R899">
            <v>12200000</v>
          </cell>
        </row>
        <row r="900">
          <cell r="A900">
            <v>53030208</v>
          </cell>
          <cell r="B900" t="str">
            <v>COS - OEMN Uniform</v>
          </cell>
          <cell r="C900">
            <v>70</v>
          </cell>
          <cell r="D900" t="str">
            <v>.</v>
          </cell>
          <cell r="E900">
            <v>4</v>
          </cell>
          <cell r="F900" t="str">
            <v>.</v>
          </cell>
          <cell r="G900">
            <v>53030208</v>
          </cell>
          <cell r="H900" t="str">
            <v>.</v>
          </cell>
          <cell r="I900">
            <v>60</v>
          </cell>
          <cell r="J900" t="str">
            <v>.</v>
          </cell>
          <cell r="K900">
            <v>0</v>
          </cell>
          <cell r="L900" t="str">
            <v>.</v>
          </cell>
          <cell r="M900">
            <v>0</v>
          </cell>
          <cell r="N900" t="str">
            <v>.</v>
          </cell>
          <cell r="O900" t="str">
            <v>00.00.00</v>
          </cell>
          <cell r="P900">
            <v>7100000</v>
          </cell>
          <cell r="Q900">
            <v>0</v>
          </cell>
          <cell r="R900">
            <v>7100000</v>
          </cell>
        </row>
        <row r="901">
          <cell r="A901">
            <v>53030208</v>
          </cell>
          <cell r="B901" t="str">
            <v>COS - OEMN Uniform</v>
          </cell>
          <cell r="C901">
            <v>70</v>
          </cell>
          <cell r="D901" t="str">
            <v>.</v>
          </cell>
          <cell r="E901">
            <v>7</v>
          </cell>
          <cell r="F901" t="str">
            <v>.</v>
          </cell>
          <cell r="G901">
            <v>53030208</v>
          </cell>
          <cell r="H901" t="str">
            <v>.</v>
          </cell>
          <cell r="I901">
            <v>60</v>
          </cell>
          <cell r="J901" t="str">
            <v>.</v>
          </cell>
          <cell r="K901">
            <v>0</v>
          </cell>
          <cell r="L901" t="str">
            <v>.</v>
          </cell>
          <cell r="M901">
            <v>0</v>
          </cell>
          <cell r="N901" t="str">
            <v>.</v>
          </cell>
          <cell r="O901" t="str">
            <v>00.00.00</v>
          </cell>
          <cell r="P901">
            <v>3500000</v>
          </cell>
          <cell r="Q901">
            <v>0</v>
          </cell>
          <cell r="R901">
            <v>3500000</v>
          </cell>
        </row>
        <row r="902">
          <cell r="A902">
            <v>53030208</v>
          </cell>
          <cell r="B902" t="str">
            <v>COS - OEMN Uniform</v>
          </cell>
          <cell r="C902">
            <v>70</v>
          </cell>
          <cell r="D902" t="str">
            <v>.</v>
          </cell>
          <cell r="E902">
            <v>9</v>
          </cell>
          <cell r="F902" t="str">
            <v>.</v>
          </cell>
          <cell r="G902">
            <v>53030208</v>
          </cell>
          <cell r="H902" t="str">
            <v>.</v>
          </cell>
          <cell r="I902">
            <v>60</v>
          </cell>
          <cell r="J902" t="str">
            <v>.</v>
          </cell>
          <cell r="K902">
            <v>0</v>
          </cell>
          <cell r="L902" t="str">
            <v>.</v>
          </cell>
          <cell r="M902">
            <v>0</v>
          </cell>
          <cell r="N902" t="str">
            <v>.</v>
          </cell>
          <cell r="O902" t="str">
            <v>00.00.00</v>
          </cell>
          <cell r="P902">
            <v>3500000</v>
          </cell>
          <cell r="Q902">
            <v>0</v>
          </cell>
          <cell r="R902">
            <v>3500000</v>
          </cell>
        </row>
        <row r="903">
          <cell r="A903">
            <v>53040101</v>
          </cell>
          <cell r="B903" t="str">
            <v>COS - OERM Consumabl</v>
          </cell>
          <cell r="C903">
            <v>70</v>
          </cell>
          <cell r="D903" t="str">
            <v>.</v>
          </cell>
          <cell r="E903">
            <v>2</v>
          </cell>
          <cell r="F903" t="str">
            <v>.</v>
          </cell>
          <cell r="G903">
            <v>53040101</v>
          </cell>
          <cell r="H903" t="str">
            <v>.</v>
          </cell>
          <cell r="I903">
            <v>60</v>
          </cell>
          <cell r="J903" t="str">
            <v>.</v>
          </cell>
          <cell r="K903">
            <v>0</v>
          </cell>
          <cell r="L903" t="str">
            <v>.</v>
          </cell>
          <cell r="M903">
            <v>0</v>
          </cell>
          <cell r="N903" t="str">
            <v>.</v>
          </cell>
          <cell r="O903" t="str">
            <v>00.00.00</v>
          </cell>
          <cell r="P903">
            <v>67004162.409999996</v>
          </cell>
          <cell r="Q903">
            <v>16853050</v>
          </cell>
          <cell r="R903">
            <v>83857212.409999996</v>
          </cell>
        </row>
        <row r="904">
          <cell r="A904">
            <v>53040101</v>
          </cell>
          <cell r="B904" t="str">
            <v>COS - OERM Consumabl</v>
          </cell>
          <cell r="C904">
            <v>70</v>
          </cell>
          <cell r="D904" t="str">
            <v>.</v>
          </cell>
          <cell r="E904">
            <v>3</v>
          </cell>
          <cell r="F904" t="str">
            <v>.</v>
          </cell>
          <cell r="G904">
            <v>53040101</v>
          </cell>
          <cell r="H904" t="str">
            <v>.</v>
          </cell>
          <cell r="I904">
            <v>60</v>
          </cell>
          <cell r="J904" t="str">
            <v>.</v>
          </cell>
          <cell r="K904">
            <v>0</v>
          </cell>
          <cell r="L904" t="str">
            <v>.</v>
          </cell>
          <cell r="M904">
            <v>0</v>
          </cell>
          <cell r="N904" t="str">
            <v>.</v>
          </cell>
          <cell r="O904" t="str">
            <v>00.00.00</v>
          </cell>
          <cell r="P904">
            <v>940795</v>
          </cell>
          <cell r="Q904">
            <v>0</v>
          </cell>
          <cell r="R904">
            <v>940795</v>
          </cell>
        </row>
        <row r="905">
          <cell r="A905">
            <v>53040101</v>
          </cell>
          <cell r="B905" t="str">
            <v>COS - OERM Consumabl</v>
          </cell>
          <cell r="C905">
            <v>70</v>
          </cell>
          <cell r="D905" t="str">
            <v>.</v>
          </cell>
          <cell r="E905">
            <v>4</v>
          </cell>
          <cell r="F905" t="str">
            <v>.</v>
          </cell>
          <cell r="G905">
            <v>53040101</v>
          </cell>
          <cell r="H905" t="str">
            <v>.</v>
          </cell>
          <cell r="I905">
            <v>60</v>
          </cell>
          <cell r="J905" t="str">
            <v>.</v>
          </cell>
          <cell r="K905">
            <v>0</v>
          </cell>
          <cell r="L905" t="str">
            <v>.</v>
          </cell>
          <cell r="M905">
            <v>0</v>
          </cell>
          <cell r="N905" t="str">
            <v>.</v>
          </cell>
          <cell r="O905" t="str">
            <v>00.00.00</v>
          </cell>
          <cell r="P905">
            <v>1594000</v>
          </cell>
          <cell r="Q905">
            <v>555000</v>
          </cell>
          <cell r="R905">
            <v>2149000</v>
          </cell>
        </row>
        <row r="906">
          <cell r="A906">
            <v>53040101</v>
          </cell>
          <cell r="B906" t="str">
            <v>COS - OERM Consumabl</v>
          </cell>
          <cell r="C906">
            <v>70</v>
          </cell>
          <cell r="D906" t="str">
            <v>.</v>
          </cell>
          <cell r="E906">
            <v>7</v>
          </cell>
          <cell r="F906" t="str">
            <v>.</v>
          </cell>
          <cell r="G906">
            <v>53040101</v>
          </cell>
          <cell r="H906" t="str">
            <v>.</v>
          </cell>
          <cell r="I906">
            <v>60</v>
          </cell>
          <cell r="J906" t="str">
            <v>.</v>
          </cell>
          <cell r="K906">
            <v>0</v>
          </cell>
          <cell r="L906" t="str">
            <v>.</v>
          </cell>
          <cell r="M906">
            <v>0</v>
          </cell>
          <cell r="N906" t="str">
            <v>.</v>
          </cell>
          <cell r="O906" t="str">
            <v>00.00.00</v>
          </cell>
          <cell r="P906">
            <v>346000</v>
          </cell>
          <cell r="Q906">
            <v>140000</v>
          </cell>
          <cell r="R906">
            <v>486000</v>
          </cell>
        </row>
        <row r="907">
          <cell r="A907">
            <v>53040101</v>
          </cell>
          <cell r="B907" t="str">
            <v>COS - OERM Consumabl</v>
          </cell>
          <cell r="C907">
            <v>70</v>
          </cell>
          <cell r="D907" t="str">
            <v>.</v>
          </cell>
          <cell r="E907">
            <v>8</v>
          </cell>
          <cell r="F907" t="str">
            <v>.</v>
          </cell>
          <cell r="G907">
            <v>53040101</v>
          </cell>
          <cell r="H907" t="str">
            <v>.</v>
          </cell>
          <cell r="I907">
            <v>60</v>
          </cell>
          <cell r="J907" t="str">
            <v>.</v>
          </cell>
          <cell r="K907">
            <v>0</v>
          </cell>
          <cell r="L907" t="str">
            <v>.</v>
          </cell>
          <cell r="M907">
            <v>0</v>
          </cell>
          <cell r="N907" t="str">
            <v>.</v>
          </cell>
          <cell r="O907" t="str">
            <v>00.00.00</v>
          </cell>
          <cell r="P907">
            <v>405000</v>
          </cell>
          <cell r="Q907">
            <v>0</v>
          </cell>
          <cell r="R907">
            <v>405000</v>
          </cell>
        </row>
        <row r="908">
          <cell r="A908">
            <v>53040101</v>
          </cell>
          <cell r="B908" t="str">
            <v>COS - OERM Consumabl</v>
          </cell>
          <cell r="C908">
            <v>70</v>
          </cell>
          <cell r="D908" t="str">
            <v>.</v>
          </cell>
          <cell r="E908">
            <v>11</v>
          </cell>
          <cell r="F908" t="str">
            <v>.</v>
          </cell>
          <cell r="G908">
            <v>53040101</v>
          </cell>
          <cell r="H908" t="str">
            <v>.</v>
          </cell>
          <cell r="I908">
            <v>60</v>
          </cell>
          <cell r="J908" t="str">
            <v>.</v>
          </cell>
          <cell r="K908">
            <v>0</v>
          </cell>
          <cell r="L908" t="str">
            <v>.</v>
          </cell>
          <cell r="M908">
            <v>0</v>
          </cell>
          <cell r="N908" t="str">
            <v>.</v>
          </cell>
          <cell r="O908" t="str">
            <v>00.00.00</v>
          </cell>
          <cell r="P908">
            <v>62500</v>
          </cell>
          <cell r="Q908">
            <v>0</v>
          </cell>
          <cell r="R908">
            <v>62500</v>
          </cell>
        </row>
        <row r="909">
          <cell r="A909">
            <v>53040102</v>
          </cell>
          <cell r="B909" t="str">
            <v>COS - OERM Building</v>
          </cell>
          <cell r="C909">
            <v>70</v>
          </cell>
          <cell r="D909" t="str">
            <v>.</v>
          </cell>
          <cell r="E909">
            <v>7</v>
          </cell>
          <cell r="F909" t="str">
            <v>.</v>
          </cell>
          <cell r="G909">
            <v>53040102</v>
          </cell>
          <cell r="H909" t="str">
            <v>.</v>
          </cell>
          <cell r="I909">
            <v>60</v>
          </cell>
          <cell r="J909" t="str">
            <v>.</v>
          </cell>
          <cell r="K909">
            <v>0</v>
          </cell>
          <cell r="L909" t="str">
            <v>.</v>
          </cell>
          <cell r="M909">
            <v>0</v>
          </cell>
          <cell r="N909" t="str">
            <v>.</v>
          </cell>
          <cell r="O909" t="str">
            <v>00.00.00</v>
          </cell>
          <cell r="P909">
            <v>58000</v>
          </cell>
          <cell r="Q909">
            <v>0</v>
          </cell>
          <cell r="R909">
            <v>58000</v>
          </cell>
        </row>
        <row r="910">
          <cell r="A910" t="str">
            <v>_x000C_</v>
          </cell>
        </row>
        <row r="914">
          <cell r="A914" t="str">
            <v>JAS Aero - En</v>
          </cell>
          <cell r="B914" t="str">
            <v>gineering IDR</v>
          </cell>
          <cell r="K914" t="str">
            <v>De</v>
          </cell>
          <cell r="L914" t="str">
            <v>t</v>
          </cell>
          <cell r="M914" t="str">
            <v>ail</v>
          </cell>
          <cell r="O914" t="str">
            <v>Trial Balance</v>
          </cell>
          <cell r="Q914" t="str">
            <v>Report Date</v>
          </cell>
          <cell r="R914" t="str">
            <v>: 08-JUN-2005 15:02</v>
          </cell>
        </row>
        <row r="915">
          <cell r="J915" t="str">
            <v>P</v>
          </cell>
          <cell r="K915" t="str">
            <v>erio</v>
          </cell>
          <cell r="L915" t="str">
            <v>d</v>
          </cell>
          <cell r="M915" t="str">
            <v>to</v>
          </cell>
          <cell r="O915" t="str">
            <v>date for MAY-0</v>
          </cell>
          <cell r="P915">
            <v>5</v>
          </cell>
          <cell r="Q915" t="str">
            <v>Page</v>
          </cell>
          <cell r="R915" t="str">
            <v>:    15 of       24</v>
          </cell>
        </row>
        <row r="916">
          <cell r="B916" t="str">
            <v>Currency:  IDR</v>
          </cell>
        </row>
        <row r="917">
          <cell r="B917" t="str">
            <v>COMPANY Range:  70 to</v>
          </cell>
          <cell r="C917">
            <v>7</v>
          </cell>
          <cell r="D917">
            <v>0</v>
          </cell>
        </row>
        <row r="919">
          <cell r="B919" t="str">
            <v>COMPANY:  70 JA</v>
          </cell>
          <cell r="C919" t="str">
            <v>S</v>
          </cell>
          <cell r="D919" t="str">
            <v>A</v>
          </cell>
          <cell r="E919" t="str">
            <v>er</v>
          </cell>
          <cell r="F919" t="str">
            <v>o</v>
          </cell>
          <cell r="G919" t="e">
            <v>#NAME?</v>
          </cell>
          <cell r="H919" t="str">
            <v>e</v>
          </cell>
          <cell r="I919" t="str">
            <v>er</v>
          </cell>
          <cell r="J919" t="str">
            <v>i</v>
          </cell>
          <cell r="K919" t="str">
            <v>ng S</v>
          </cell>
          <cell r="L919" t="str">
            <v>e</v>
          </cell>
          <cell r="M919" t="str">
            <v>rvi</v>
          </cell>
          <cell r="N919" t="str">
            <v>c</v>
          </cell>
          <cell r="O919" t="str">
            <v>es</v>
          </cell>
        </row>
        <row r="921">
          <cell r="A921" t="str">
            <v>ACCOUNT</v>
          </cell>
          <cell r="B921" t="str">
            <v>Description</v>
          </cell>
          <cell r="C921" t="str">
            <v>Ac</v>
          </cell>
          <cell r="D921" t="str">
            <v>c</v>
          </cell>
          <cell r="E921" t="str">
            <v>ou</v>
          </cell>
          <cell r="F921" t="str">
            <v>n</v>
          </cell>
          <cell r="G921" t="str">
            <v>ting Fle</v>
          </cell>
          <cell r="H921" t="str">
            <v>x</v>
          </cell>
          <cell r="I921" t="str">
            <v>fi</v>
          </cell>
          <cell r="J921" t="str">
            <v>e</v>
          </cell>
          <cell r="K921" t="str">
            <v>ld</v>
          </cell>
          <cell r="P921" t="str">
            <v>Beginning Balance</v>
          </cell>
          <cell r="Q921" t="str">
            <v>Period Activity</v>
          </cell>
          <cell r="R921" t="str">
            <v>Ending Balance</v>
          </cell>
        </row>
        <row r="922">
          <cell r="A922" t="str">
            <v>-----------</v>
          </cell>
          <cell r="B922" t="str">
            <v>--------------------</v>
          </cell>
          <cell r="C922" t="str">
            <v>--</v>
          </cell>
          <cell r="D922" t="str">
            <v>-</v>
          </cell>
          <cell r="E922" t="str">
            <v>--</v>
          </cell>
          <cell r="F922" t="str">
            <v>-</v>
          </cell>
          <cell r="G922" t="str">
            <v>--------</v>
          </cell>
          <cell r="H922" t="str">
            <v>-</v>
          </cell>
          <cell r="I922" t="str">
            <v>--</v>
          </cell>
          <cell r="J922" t="str">
            <v>-</v>
          </cell>
          <cell r="K922" t="str">
            <v>----</v>
          </cell>
          <cell r="L922" t="str">
            <v>-</v>
          </cell>
          <cell r="M922" t="str">
            <v>---</v>
          </cell>
          <cell r="N922" t="str">
            <v>-</v>
          </cell>
          <cell r="O922" t="str">
            <v>-------------</v>
          </cell>
          <cell r="P922" t="str">
            <v>------------------</v>
          </cell>
          <cell r="Q922" t="str">
            <v>------------------</v>
          </cell>
          <cell r="R922" t="str">
            <v>------------------</v>
          </cell>
        </row>
        <row r="923">
          <cell r="A923">
            <v>53040103</v>
          </cell>
          <cell r="B923" t="str">
            <v>COS - OERM Operation</v>
          </cell>
          <cell r="C923">
            <v>70</v>
          </cell>
          <cell r="D923" t="str">
            <v>.</v>
          </cell>
          <cell r="E923">
            <v>2</v>
          </cell>
          <cell r="F923" t="str">
            <v>.</v>
          </cell>
          <cell r="G923">
            <v>53040103</v>
          </cell>
          <cell r="H923" t="str">
            <v>.</v>
          </cell>
          <cell r="I923">
            <v>60</v>
          </cell>
          <cell r="J923" t="str">
            <v>.</v>
          </cell>
          <cell r="K923">
            <v>0</v>
          </cell>
          <cell r="L923" t="str">
            <v>.</v>
          </cell>
          <cell r="M923">
            <v>0</v>
          </cell>
          <cell r="N923" t="str">
            <v>.</v>
          </cell>
          <cell r="O923" t="str">
            <v>00.00.00</v>
          </cell>
          <cell r="P923">
            <v>43110411.509999998</v>
          </cell>
          <cell r="Q923">
            <v>11837835.119999999</v>
          </cell>
          <cell r="R923">
            <v>54948246.630000003</v>
          </cell>
        </row>
        <row r="924">
          <cell r="A924">
            <v>53040103</v>
          </cell>
          <cell r="B924" t="str">
            <v>COS - OERM Operation</v>
          </cell>
          <cell r="C924">
            <v>70</v>
          </cell>
          <cell r="D924" t="str">
            <v>.</v>
          </cell>
          <cell r="E924">
            <v>3</v>
          </cell>
          <cell r="F924" t="str">
            <v>.</v>
          </cell>
          <cell r="G924">
            <v>53040103</v>
          </cell>
          <cell r="H924" t="str">
            <v>.</v>
          </cell>
          <cell r="I924">
            <v>60</v>
          </cell>
          <cell r="J924" t="str">
            <v>.</v>
          </cell>
          <cell r="K924">
            <v>0</v>
          </cell>
          <cell r="L924" t="str">
            <v>.</v>
          </cell>
          <cell r="M924">
            <v>0</v>
          </cell>
          <cell r="N924" t="str">
            <v>.</v>
          </cell>
          <cell r="O924" t="str">
            <v>00.00.00</v>
          </cell>
          <cell r="P924">
            <v>68031259.400000006</v>
          </cell>
          <cell r="Q924">
            <v>6009967</v>
          </cell>
          <cell r="R924">
            <v>74041226.400000006</v>
          </cell>
        </row>
        <row r="925">
          <cell r="A925">
            <v>53040103</v>
          </cell>
          <cell r="B925" t="str">
            <v>COS - OERM Operation</v>
          </cell>
          <cell r="C925">
            <v>70</v>
          </cell>
          <cell r="D925" t="str">
            <v>.</v>
          </cell>
          <cell r="E925">
            <v>4</v>
          </cell>
          <cell r="F925" t="str">
            <v>.</v>
          </cell>
          <cell r="G925">
            <v>53040103</v>
          </cell>
          <cell r="H925" t="str">
            <v>.</v>
          </cell>
          <cell r="I925">
            <v>60</v>
          </cell>
          <cell r="J925" t="str">
            <v>.</v>
          </cell>
          <cell r="K925">
            <v>0</v>
          </cell>
          <cell r="L925" t="str">
            <v>.</v>
          </cell>
          <cell r="M925">
            <v>0</v>
          </cell>
          <cell r="N925" t="str">
            <v>.</v>
          </cell>
          <cell r="O925" t="str">
            <v>00.00.00</v>
          </cell>
          <cell r="P925">
            <v>48918239</v>
          </cell>
          <cell r="Q925">
            <v>647000</v>
          </cell>
          <cell r="R925">
            <v>49565239</v>
          </cell>
        </row>
        <row r="926">
          <cell r="A926">
            <v>53040103</v>
          </cell>
          <cell r="B926" t="str">
            <v>COS - OERM Operation</v>
          </cell>
          <cell r="C926">
            <v>70</v>
          </cell>
          <cell r="D926" t="str">
            <v>.</v>
          </cell>
          <cell r="E926">
            <v>5</v>
          </cell>
          <cell r="F926" t="str">
            <v>.</v>
          </cell>
          <cell r="G926">
            <v>53040103</v>
          </cell>
          <cell r="H926" t="str">
            <v>.</v>
          </cell>
          <cell r="I926">
            <v>60</v>
          </cell>
          <cell r="J926" t="str">
            <v>.</v>
          </cell>
          <cell r="K926">
            <v>0</v>
          </cell>
          <cell r="L926" t="str">
            <v>.</v>
          </cell>
          <cell r="M926">
            <v>0</v>
          </cell>
          <cell r="N926" t="str">
            <v>.</v>
          </cell>
          <cell r="O926" t="str">
            <v>00.00.00</v>
          </cell>
          <cell r="P926">
            <v>1532500</v>
          </cell>
          <cell r="Q926">
            <v>250000</v>
          </cell>
          <cell r="R926">
            <v>1782500</v>
          </cell>
        </row>
        <row r="927">
          <cell r="A927">
            <v>53040103</v>
          </cell>
          <cell r="B927" t="str">
            <v>COS - OERM Operation</v>
          </cell>
          <cell r="C927">
            <v>70</v>
          </cell>
          <cell r="D927" t="str">
            <v>.</v>
          </cell>
          <cell r="E927">
            <v>7</v>
          </cell>
          <cell r="F927" t="str">
            <v>.</v>
          </cell>
          <cell r="G927">
            <v>53040103</v>
          </cell>
          <cell r="H927" t="str">
            <v>.</v>
          </cell>
          <cell r="I927">
            <v>60</v>
          </cell>
          <cell r="J927" t="str">
            <v>.</v>
          </cell>
          <cell r="K927">
            <v>0</v>
          </cell>
          <cell r="L927" t="str">
            <v>.</v>
          </cell>
          <cell r="M927">
            <v>0</v>
          </cell>
          <cell r="N927" t="str">
            <v>.</v>
          </cell>
          <cell r="O927" t="str">
            <v>00.00.00</v>
          </cell>
          <cell r="P927">
            <v>655000</v>
          </cell>
          <cell r="Q927">
            <v>2020000</v>
          </cell>
          <cell r="R927">
            <v>2675000</v>
          </cell>
        </row>
        <row r="928">
          <cell r="A928">
            <v>53040103</v>
          </cell>
          <cell r="B928" t="str">
            <v>COS - OERM Operation</v>
          </cell>
          <cell r="C928">
            <v>70</v>
          </cell>
          <cell r="D928" t="str">
            <v>.</v>
          </cell>
          <cell r="E928">
            <v>10</v>
          </cell>
          <cell r="F928" t="str">
            <v>.</v>
          </cell>
          <cell r="G928">
            <v>53040103</v>
          </cell>
          <cell r="H928" t="str">
            <v>.</v>
          </cell>
          <cell r="I928">
            <v>60</v>
          </cell>
          <cell r="J928" t="str">
            <v>.</v>
          </cell>
          <cell r="K928">
            <v>0</v>
          </cell>
          <cell r="L928" t="str">
            <v>.</v>
          </cell>
          <cell r="M928">
            <v>0</v>
          </cell>
          <cell r="N928" t="str">
            <v>.</v>
          </cell>
          <cell r="O928" t="str">
            <v>00.00.00</v>
          </cell>
          <cell r="P928">
            <v>297400</v>
          </cell>
          <cell r="Q928">
            <v>0</v>
          </cell>
          <cell r="R928">
            <v>297400</v>
          </cell>
        </row>
        <row r="929">
          <cell r="A929">
            <v>53040103</v>
          </cell>
          <cell r="B929" t="str">
            <v>COS - OERM Operation</v>
          </cell>
          <cell r="C929">
            <v>70</v>
          </cell>
          <cell r="D929" t="str">
            <v>.</v>
          </cell>
          <cell r="E929">
            <v>14</v>
          </cell>
          <cell r="F929" t="str">
            <v>.</v>
          </cell>
          <cell r="G929">
            <v>53040103</v>
          </cell>
          <cell r="H929" t="str">
            <v>.</v>
          </cell>
          <cell r="I929">
            <v>60</v>
          </cell>
          <cell r="J929" t="str">
            <v>.</v>
          </cell>
          <cell r="K929">
            <v>0</v>
          </cell>
          <cell r="L929" t="str">
            <v>.</v>
          </cell>
          <cell r="M929">
            <v>0</v>
          </cell>
          <cell r="N929" t="str">
            <v>.</v>
          </cell>
          <cell r="O929" t="str">
            <v>00.00.00</v>
          </cell>
          <cell r="P929">
            <v>363000</v>
          </cell>
          <cell r="Q929">
            <v>0</v>
          </cell>
          <cell r="R929">
            <v>363000</v>
          </cell>
        </row>
        <row r="930">
          <cell r="A930">
            <v>53040105</v>
          </cell>
          <cell r="B930" t="str">
            <v>COS - OERM Transport</v>
          </cell>
          <cell r="C930">
            <v>70</v>
          </cell>
          <cell r="D930" t="str">
            <v>.</v>
          </cell>
          <cell r="E930">
            <v>2</v>
          </cell>
          <cell r="F930" t="str">
            <v>.</v>
          </cell>
          <cell r="G930">
            <v>53040105</v>
          </cell>
          <cell r="H930" t="str">
            <v>.</v>
          </cell>
          <cell r="I930">
            <v>50</v>
          </cell>
          <cell r="J930" t="str">
            <v>.</v>
          </cell>
          <cell r="K930">
            <v>0</v>
          </cell>
          <cell r="L930" t="str">
            <v>.</v>
          </cell>
          <cell r="M930">
            <v>0</v>
          </cell>
          <cell r="N930" t="str">
            <v>.</v>
          </cell>
          <cell r="O930" t="str">
            <v>00.00.00</v>
          </cell>
          <cell r="P930">
            <v>530000</v>
          </cell>
          <cell r="Q930">
            <v>0</v>
          </cell>
          <cell r="R930">
            <v>530000</v>
          </cell>
        </row>
        <row r="931">
          <cell r="A931">
            <v>53040105</v>
          </cell>
          <cell r="B931" t="str">
            <v>COS - OERM Transport</v>
          </cell>
          <cell r="C931">
            <v>70</v>
          </cell>
          <cell r="D931" t="str">
            <v>.</v>
          </cell>
          <cell r="E931">
            <v>2</v>
          </cell>
          <cell r="F931" t="str">
            <v>.</v>
          </cell>
          <cell r="G931">
            <v>53040105</v>
          </cell>
          <cell r="H931" t="str">
            <v>.</v>
          </cell>
          <cell r="I931">
            <v>60</v>
          </cell>
          <cell r="J931" t="str">
            <v>.</v>
          </cell>
          <cell r="K931">
            <v>0</v>
          </cell>
          <cell r="L931" t="str">
            <v>.</v>
          </cell>
          <cell r="M931">
            <v>0</v>
          </cell>
          <cell r="N931" t="str">
            <v>.</v>
          </cell>
          <cell r="O931" t="str">
            <v>00.00.00</v>
          </cell>
          <cell r="P931">
            <v>9372350</v>
          </cell>
          <cell r="Q931">
            <v>329155</v>
          </cell>
          <cell r="R931">
            <v>9701505</v>
          </cell>
        </row>
        <row r="932">
          <cell r="A932">
            <v>53040105</v>
          </cell>
          <cell r="B932" t="str">
            <v>COS - OERM Transport</v>
          </cell>
          <cell r="C932">
            <v>70</v>
          </cell>
          <cell r="D932" t="str">
            <v>.</v>
          </cell>
          <cell r="E932">
            <v>3</v>
          </cell>
          <cell r="F932" t="str">
            <v>.</v>
          </cell>
          <cell r="G932">
            <v>53040105</v>
          </cell>
          <cell r="H932" t="str">
            <v>.</v>
          </cell>
          <cell r="I932">
            <v>60</v>
          </cell>
          <cell r="J932" t="str">
            <v>.</v>
          </cell>
          <cell r="K932">
            <v>0</v>
          </cell>
          <cell r="L932" t="str">
            <v>.</v>
          </cell>
          <cell r="M932">
            <v>0</v>
          </cell>
          <cell r="N932" t="str">
            <v>.</v>
          </cell>
          <cell r="O932" t="str">
            <v>00.00.00</v>
          </cell>
          <cell r="P932">
            <v>12200489</v>
          </cell>
          <cell r="Q932">
            <v>1018942</v>
          </cell>
          <cell r="R932">
            <v>13219431</v>
          </cell>
        </row>
        <row r="933">
          <cell r="A933">
            <v>53040105</v>
          </cell>
          <cell r="B933" t="str">
            <v>COS - OERM Transport</v>
          </cell>
          <cell r="C933">
            <v>70</v>
          </cell>
          <cell r="D933" t="str">
            <v>.</v>
          </cell>
          <cell r="E933">
            <v>4</v>
          </cell>
          <cell r="F933" t="str">
            <v>.</v>
          </cell>
          <cell r="G933">
            <v>53040105</v>
          </cell>
          <cell r="H933" t="str">
            <v>.</v>
          </cell>
          <cell r="I933">
            <v>60</v>
          </cell>
          <cell r="J933" t="str">
            <v>.</v>
          </cell>
          <cell r="K933">
            <v>0</v>
          </cell>
          <cell r="L933" t="str">
            <v>.</v>
          </cell>
          <cell r="M933">
            <v>0</v>
          </cell>
          <cell r="N933" t="str">
            <v>.</v>
          </cell>
          <cell r="O933" t="str">
            <v>00.00.00</v>
          </cell>
          <cell r="P933">
            <v>379723.35</v>
          </cell>
          <cell r="Q933">
            <v>30000</v>
          </cell>
          <cell r="R933">
            <v>409723.35</v>
          </cell>
        </row>
        <row r="934">
          <cell r="A934">
            <v>53040105</v>
          </cell>
          <cell r="B934" t="str">
            <v>COS - OERM Transport</v>
          </cell>
          <cell r="C934">
            <v>70</v>
          </cell>
          <cell r="D934" t="str">
            <v>.</v>
          </cell>
          <cell r="E934">
            <v>5</v>
          </cell>
          <cell r="F934" t="str">
            <v>.</v>
          </cell>
          <cell r="G934">
            <v>53040105</v>
          </cell>
          <cell r="H934" t="str">
            <v>.</v>
          </cell>
          <cell r="I934">
            <v>60</v>
          </cell>
          <cell r="J934" t="str">
            <v>.</v>
          </cell>
          <cell r="K934">
            <v>0</v>
          </cell>
          <cell r="L934" t="str">
            <v>.</v>
          </cell>
          <cell r="M934">
            <v>0</v>
          </cell>
          <cell r="N934" t="str">
            <v>.</v>
          </cell>
          <cell r="O934" t="str">
            <v>00.00.00</v>
          </cell>
          <cell r="P934">
            <v>98600</v>
          </cell>
          <cell r="Q934">
            <v>0</v>
          </cell>
          <cell r="R934">
            <v>98600</v>
          </cell>
        </row>
        <row r="935">
          <cell r="A935">
            <v>53040105</v>
          </cell>
          <cell r="B935" t="str">
            <v>COS - OERM Transport</v>
          </cell>
          <cell r="C935">
            <v>70</v>
          </cell>
          <cell r="D935" t="str">
            <v>.</v>
          </cell>
          <cell r="E935">
            <v>7</v>
          </cell>
          <cell r="F935" t="str">
            <v>.</v>
          </cell>
          <cell r="G935">
            <v>53040105</v>
          </cell>
          <cell r="H935" t="str">
            <v>.</v>
          </cell>
          <cell r="I935">
            <v>60</v>
          </cell>
          <cell r="J935" t="str">
            <v>.</v>
          </cell>
          <cell r="K935">
            <v>0</v>
          </cell>
          <cell r="L935" t="str">
            <v>.</v>
          </cell>
          <cell r="M935">
            <v>0</v>
          </cell>
          <cell r="N935" t="str">
            <v>.</v>
          </cell>
          <cell r="O935" t="str">
            <v>00.00.00</v>
          </cell>
          <cell r="P935">
            <v>1015000</v>
          </cell>
          <cell r="Q935">
            <v>2386670</v>
          </cell>
          <cell r="R935">
            <v>3401670</v>
          </cell>
        </row>
        <row r="936">
          <cell r="A936">
            <v>53040105</v>
          </cell>
          <cell r="B936" t="str">
            <v>COS - OERM Transport</v>
          </cell>
          <cell r="C936">
            <v>70</v>
          </cell>
          <cell r="D936" t="str">
            <v>.</v>
          </cell>
          <cell r="E936">
            <v>8</v>
          </cell>
          <cell r="F936" t="str">
            <v>.</v>
          </cell>
          <cell r="G936">
            <v>53040105</v>
          </cell>
          <cell r="H936" t="str">
            <v>.</v>
          </cell>
          <cell r="I936">
            <v>60</v>
          </cell>
          <cell r="J936" t="str">
            <v>.</v>
          </cell>
          <cell r="K936">
            <v>0</v>
          </cell>
          <cell r="L936" t="str">
            <v>.</v>
          </cell>
          <cell r="M936">
            <v>0</v>
          </cell>
          <cell r="N936" t="str">
            <v>.</v>
          </cell>
          <cell r="O936" t="str">
            <v>00.00.00</v>
          </cell>
          <cell r="P936">
            <v>1091000</v>
          </cell>
          <cell r="Q936">
            <v>75000</v>
          </cell>
          <cell r="R936">
            <v>1166000</v>
          </cell>
        </row>
        <row r="937">
          <cell r="A937">
            <v>53040105</v>
          </cell>
          <cell r="B937" t="str">
            <v>COS - OERM Transport</v>
          </cell>
          <cell r="C937">
            <v>70</v>
          </cell>
          <cell r="D937" t="str">
            <v>.</v>
          </cell>
          <cell r="E937">
            <v>9</v>
          </cell>
          <cell r="F937" t="str">
            <v>.</v>
          </cell>
          <cell r="G937">
            <v>53040105</v>
          </cell>
          <cell r="H937" t="str">
            <v>.</v>
          </cell>
          <cell r="I937">
            <v>60</v>
          </cell>
          <cell r="J937" t="str">
            <v>.</v>
          </cell>
          <cell r="K937">
            <v>0</v>
          </cell>
          <cell r="L937" t="str">
            <v>.</v>
          </cell>
          <cell r="M937">
            <v>0</v>
          </cell>
          <cell r="N937" t="str">
            <v>.</v>
          </cell>
          <cell r="O937" t="str">
            <v>00.00.00</v>
          </cell>
          <cell r="P937">
            <v>2288350</v>
          </cell>
          <cell r="Q937">
            <v>0</v>
          </cell>
          <cell r="R937">
            <v>2288350</v>
          </cell>
        </row>
        <row r="938">
          <cell r="A938">
            <v>53040105</v>
          </cell>
          <cell r="B938" t="str">
            <v>COS - OERM Transport</v>
          </cell>
          <cell r="C938">
            <v>70</v>
          </cell>
          <cell r="D938" t="str">
            <v>.</v>
          </cell>
          <cell r="E938">
            <v>10</v>
          </cell>
          <cell r="F938" t="str">
            <v>.</v>
          </cell>
          <cell r="G938">
            <v>53040105</v>
          </cell>
          <cell r="H938" t="str">
            <v>.</v>
          </cell>
          <cell r="I938">
            <v>60</v>
          </cell>
          <cell r="J938" t="str">
            <v>.</v>
          </cell>
          <cell r="K938">
            <v>0</v>
          </cell>
          <cell r="L938" t="str">
            <v>.</v>
          </cell>
          <cell r="M938">
            <v>0</v>
          </cell>
          <cell r="N938" t="str">
            <v>.</v>
          </cell>
          <cell r="O938" t="str">
            <v>00.00.00</v>
          </cell>
          <cell r="P938">
            <v>822211</v>
          </cell>
          <cell r="Q938">
            <v>391100</v>
          </cell>
          <cell r="R938">
            <v>1213311</v>
          </cell>
        </row>
        <row r="939">
          <cell r="A939">
            <v>53040105</v>
          </cell>
          <cell r="B939" t="str">
            <v>COS - OERM Transport</v>
          </cell>
          <cell r="C939">
            <v>70</v>
          </cell>
          <cell r="D939" t="str">
            <v>.</v>
          </cell>
          <cell r="E939">
            <v>11</v>
          </cell>
          <cell r="F939" t="str">
            <v>.</v>
          </cell>
          <cell r="G939">
            <v>53040105</v>
          </cell>
          <cell r="H939" t="str">
            <v>.</v>
          </cell>
          <cell r="I939">
            <v>60</v>
          </cell>
          <cell r="J939" t="str">
            <v>.</v>
          </cell>
          <cell r="K939">
            <v>0</v>
          </cell>
          <cell r="L939" t="str">
            <v>.</v>
          </cell>
          <cell r="M939">
            <v>0</v>
          </cell>
          <cell r="N939" t="str">
            <v>.</v>
          </cell>
          <cell r="O939" t="str">
            <v>00.00.00</v>
          </cell>
          <cell r="P939">
            <v>570500</v>
          </cell>
          <cell r="Q939">
            <v>119800</v>
          </cell>
          <cell r="R939">
            <v>690300</v>
          </cell>
        </row>
        <row r="940">
          <cell r="A940">
            <v>53040105</v>
          </cell>
          <cell r="B940" t="str">
            <v>COS - OERM Transport</v>
          </cell>
          <cell r="C940">
            <v>70</v>
          </cell>
          <cell r="D940" t="str">
            <v>.</v>
          </cell>
          <cell r="E940">
            <v>14</v>
          </cell>
          <cell r="F940" t="str">
            <v>.</v>
          </cell>
          <cell r="G940">
            <v>53040105</v>
          </cell>
          <cell r="H940" t="str">
            <v>.</v>
          </cell>
          <cell r="I940">
            <v>60</v>
          </cell>
          <cell r="J940" t="str">
            <v>.</v>
          </cell>
          <cell r="K940">
            <v>0</v>
          </cell>
          <cell r="L940" t="str">
            <v>.</v>
          </cell>
          <cell r="M940">
            <v>0</v>
          </cell>
          <cell r="N940" t="str">
            <v>.</v>
          </cell>
          <cell r="O940" t="str">
            <v>00.00.00</v>
          </cell>
          <cell r="P940">
            <v>295000</v>
          </cell>
          <cell r="Q940">
            <v>263000</v>
          </cell>
          <cell r="R940">
            <v>558000</v>
          </cell>
        </row>
        <row r="941">
          <cell r="A941">
            <v>53040106</v>
          </cell>
          <cell r="B941" t="str">
            <v>COS - OERM Office Eq</v>
          </cell>
          <cell r="C941">
            <v>70</v>
          </cell>
          <cell r="D941" t="str">
            <v>.</v>
          </cell>
          <cell r="E941">
            <v>2</v>
          </cell>
          <cell r="F941" t="str">
            <v>.</v>
          </cell>
          <cell r="G941">
            <v>53040106</v>
          </cell>
          <cell r="H941" t="str">
            <v>.</v>
          </cell>
          <cell r="I941">
            <v>60</v>
          </cell>
          <cell r="J941" t="str">
            <v>.</v>
          </cell>
          <cell r="K941">
            <v>0</v>
          </cell>
          <cell r="L941" t="str">
            <v>.</v>
          </cell>
          <cell r="M941">
            <v>0</v>
          </cell>
          <cell r="N941" t="str">
            <v>.</v>
          </cell>
          <cell r="O941" t="str">
            <v>00.00.00</v>
          </cell>
          <cell r="P941">
            <v>4124250</v>
          </cell>
          <cell r="Q941">
            <v>341000</v>
          </cell>
          <cell r="R941">
            <v>4465250</v>
          </cell>
        </row>
        <row r="942">
          <cell r="A942">
            <v>53040106</v>
          </cell>
          <cell r="B942" t="str">
            <v>COS - OERM Office Eq</v>
          </cell>
          <cell r="C942">
            <v>70</v>
          </cell>
          <cell r="D942" t="str">
            <v>.</v>
          </cell>
          <cell r="E942">
            <v>3</v>
          </cell>
          <cell r="F942" t="str">
            <v>.</v>
          </cell>
          <cell r="G942">
            <v>53040106</v>
          </cell>
          <cell r="H942" t="str">
            <v>.</v>
          </cell>
          <cell r="I942">
            <v>60</v>
          </cell>
          <cell r="J942" t="str">
            <v>.</v>
          </cell>
          <cell r="K942">
            <v>0</v>
          </cell>
          <cell r="L942" t="str">
            <v>.</v>
          </cell>
          <cell r="M942">
            <v>0</v>
          </cell>
          <cell r="N942" t="str">
            <v>.</v>
          </cell>
          <cell r="O942" t="str">
            <v>00.00.00</v>
          </cell>
          <cell r="P942">
            <v>4233900</v>
          </cell>
          <cell r="Q942">
            <v>500800</v>
          </cell>
          <cell r="R942">
            <v>4734700</v>
          </cell>
        </row>
        <row r="943">
          <cell r="A943">
            <v>53040106</v>
          </cell>
          <cell r="B943" t="str">
            <v>COS - OERM Office Eq</v>
          </cell>
          <cell r="C943">
            <v>70</v>
          </cell>
          <cell r="D943" t="str">
            <v>.</v>
          </cell>
          <cell r="E943">
            <v>4</v>
          </cell>
          <cell r="F943" t="str">
            <v>.</v>
          </cell>
          <cell r="G943">
            <v>53040106</v>
          </cell>
          <cell r="H943" t="str">
            <v>.</v>
          </cell>
          <cell r="I943">
            <v>60</v>
          </cell>
          <cell r="J943" t="str">
            <v>.</v>
          </cell>
          <cell r="K943">
            <v>0</v>
          </cell>
          <cell r="L943" t="str">
            <v>.</v>
          </cell>
          <cell r="M943">
            <v>0</v>
          </cell>
          <cell r="N943" t="str">
            <v>.</v>
          </cell>
          <cell r="O943" t="str">
            <v>00.00.00</v>
          </cell>
          <cell r="P943">
            <v>1329500</v>
          </cell>
          <cell r="Q943">
            <v>150000</v>
          </cell>
          <cell r="R943">
            <v>1479500</v>
          </cell>
        </row>
        <row r="944">
          <cell r="A944">
            <v>53040106</v>
          </cell>
          <cell r="B944" t="str">
            <v>COS - OERM Office Eq</v>
          </cell>
          <cell r="C944">
            <v>70</v>
          </cell>
          <cell r="D944" t="str">
            <v>.</v>
          </cell>
          <cell r="E944">
            <v>7</v>
          </cell>
          <cell r="F944" t="str">
            <v>.</v>
          </cell>
          <cell r="G944">
            <v>53040106</v>
          </cell>
          <cell r="H944" t="str">
            <v>.</v>
          </cell>
          <cell r="I944">
            <v>60</v>
          </cell>
          <cell r="J944" t="str">
            <v>.</v>
          </cell>
          <cell r="K944">
            <v>0</v>
          </cell>
          <cell r="L944" t="str">
            <v>.</v>
          </cell>
          <cell r="M944">
            <v>0</v>
          </cell>
          <cell r="N944" t="str">
            <v>.</v>
          </cell>
          <cell r="O944" t="str">
            <v>00.00.00</v>
          </cell>
          <cell r="P944">
            <v>1105000</v>
          </cell>
          <cell r="Q944">
            <v>0</v>
          </cell>
          <cell r="R944">
            <v>1105000</v>
          </cell>
        </row>
        <row r="945">
          <cell r="A945">
            <v>53040106</v>
          </cell>
          <cell r="B945" t="str">
            <v>COS - OERM Office Eq</v>
          </cell>
          <cell r="C945">
            <v>70</v>
          </cell>
          <cell r="D945" t="str">
            <v>.</v>
          </cell>
          <cell r="E945">
            <v>8</v>
          </cell>
          <cell r="F945" t="str">
            <v>.</v>
          </cell>
          <cell r="G945">
            <v>53040106</v>
          </cell>
          <cell r="H945" t="str">
            <v>.</v>
          </cell>
          <cell r="I945">
            <v>60</v>
          </cell>
          <cell r="J945" t="str">
            <v>.</v>
          </cell>
          <cell r="K945">
            <v>0</v>
          </cell>
          <cell r="L945" t="str">
            <v>.</v>
          </cell>
          <cell r="M945">
            <v>0</v>
          </cell>
          <cell r="N945" t="str">
            <v>.</v>
          </cell>
          <cell r="O945" t="str">
            <v>00.00.00</v>
          </cell>
          <cell r="P945">
            <v>1208000</v>
          </cell>
          <cell r="Q945">
            <v>144000</v>
          </cell>
          <cell r="R945">
            <v>1352000</v>
          </cell>
        </row>
        <row r="946">
          <cell r="A946">
            <v>53040106</v>
          </cell>
          <cell r="B946" t="str">
            <v>COS - OERM Office Eq</v>
          </cell>
          <cell r="C946">
            <v>70</v>
          </cell>
          <cell r="D946" t="str">
            <v>.</v>
          </cell>
          <cell r="E946">
            <v>11</v>
          </cell>
          <cell r="F946" t="str">
            <v>.</v>
          </cell>
          <cell r="G946">
            <v>53040106</v>
          </cell>
          <cell r="H946" t="str">
            <v>.</v>
          </cell>
          <cell r="I946">
            <v>60</v>
          </cell>
          <cell r="J946" t="str">
            <v>.</v>
          </cell>
          <cell r="K946">
            <v>0</v>
          </cell>
          <cell r="L946" t="str">
            <v>.</v>
          </cell>
          <cell r="M946">
            <v>0</v>
          </cell>
          <cell r="N946" t="str">
            <v>.</v>
          </cell>
          <cell r="O946" t="str">
            <v>00.00.00</v>
          </cell>
          <cell r="P946">
            <v>35500</v>
          </cell>
          <cell r="Q946">
            <v>0</v>
          </cell>
          <cell r="R946">
            <v>35500</v>
          </cell>
        </row>
        <row r="947">
          <cell r="A947">
            <v>53040106</v>
          </cell>
          <cell r="B947" t="str">
            <v>COS - OERM Office Eq</v>
          </cell>
          <cell r="C947">
            <v>70</v>
          </cell>
          <cell r="D947" t="str">
            <v>.</v>
          </cell>
          <cell r="E947">
            <v>14</v>
          </cell>
          <cell r="F947" t="str">
            <v>.</v>
          </cell>
          <cell r="G947">
            <v>53040106</v>
          </cell>
          <cell r="H947" t="str">
            <v>.</v>
          </cell>
          <cell r="I947">
            <v>60</v>
          </cell>
          <cell r="J947" t="str">
            <v>.</v>
          </cell>
          <cell r="K947">
            <v>0</v>
          </cell>
          <cell r="L947" t="str">
            <v>.</v>
          </cell>
          <cell r="M947">
            <v>0</v>
          </cell>
          <cell r="N947" t="str">
            <v>.</v>
          </cell>
          <cell r="O947" t="str">
            <v>00.00.00</v>
          </cell>
          <cell r="P947">
            <v>220000</v>
          </cell>
          <cell r="Q947">
            <v>0</v>
          </cell>
          <cell r="R947">
            <v>220000</v>
          </cell>
        </row>
        <row r="948">
          <cell r="A948">
            <v>53040107</v>
          </cell>
          <cell r="B948" t="str">
            <v>COS - OERM Maintenan</v>
          </cell>
          <cell r="C948">
            <v>70</v>
          </cell>
          <cell r="D948" t="str">
            <v>.</v>
          </cell>
          <cell r="E948">
            <v>2</v>
          </cell>
          <cell r="F948" t="str">
            <v>.</v>
          </cell>
          <cell r="G948">
            <v>53040107</v>
          </cell>
          <cell r="H948" t="str">
            <v>.</v>
          </cell>
          <cell r="I948">
            <v>60</v>
          </cell>
          <cell r="J948" t="str">
            <v>.</v>
          </cell>
          <cell r="K948">
            <v>0</v>
          </cell>
          <cell r="L948" t="str">
            <v>.</v>
          </cell>
          <cell r="M948">
            <v>0</v>
          </cell>
          <cell r="N948" t="str">
            <v>.</v>
          </cell>
          <cell r="O948" t="str">
            <v>00.00.00</v>
          </cell>
          <cell r="P948">
            <v>687500</v>
          </cell>
          <cell r="Q948">
            <v>0</v>
          </cell>
          <cell r="R948">
            <v>687500</v>
          </cell>
        </row>
        <row r="949">
          <cell r="A949">
            <v>53040110</v>
          </cell>
          <cell r="B949" t="str">
            <v>COS - OERM Car Schem</v>
          </cell>
          <cell r="C949">
            <v>70</v>
          </cell>
          <cell r="D949" t="str">
            <v>.</v>
          </cell>
          <cell r="E949">
            <v>2</v>
          </cell>
          <cell r="F949" t="str">
            <v>.</v>
          </cell>
          <cell r="G949">
            <v>53040110</v>
          </cell>
          <cell r="H949" t="str">
            <v>.</v>
          </cell>
          <cell r="I949">
            <v>60</v>
          </cell>
          <cell r="J949" t="str">
            <v>.</v>
          </cell>
          <cell r="K949">
            <v>0</v>
          </cell>
          <cell r="L949" t="str">
            <v>.</v>
          </cell>
          <cell r="M949">
            <v>0</v>
          </cell>
          <cell r="N949" t="str">
            <v>.</v>
          </cell>
          <cell r="O949" t="str">
            <v>00.00.00</v>
          </cell>
          <cell r="P949">
            <v>5259000</v>
          </cell>
          <cell r="Q949">
            <v>867000</v>
          </cell>
          <cell r="R949">
            <v>6126000</v>
          </cell>
        </row>
        <row r="950">
          <cell r="A950">
            <v>53040110</v>
          </cell>
          <cell r="B950" t="str">
            <v>COS - OERM Car Schem</v>
          </cell>
          <cell r="C950">
            <v>70</v>
          </cell>
          <cell r="D950" t="str">
            <v>.</v>
          </cell>
          <cell r="E950">
            <v>3</v>
          </cell>
          <cell r="F950" t="str">
            <v>.</v>
          </cell>
          <cell r="G950">
            <v>53040110</v>
          </cell>
          <cell r="H950" t="str">
            <v>.</v>
          </cell>
          <cell r="I950">
            <v>60</v>
          </cell>
          <cell r="J950" t="str">
            <v>.</v>
          </cell>
          <cell r="K950">
            <v>0</v>
          </cell>
          <cell r="L950" t="str">
            <v>.</v>
          </cell>
          <cell r="M950">
            <v>0</v>
          </cell>
          <cell r="N950" t="str">
            <v>.</v>
          </cell>
          <cell r="O950" t="str">
            <v>00.00.00</v>
          </cell>
          <cell r="P950">
            <v>939100</v>
          </cell>
          <cell r="Q950">
            <v>1520950</v>
          </cell>
          <cell r="R950">
            <v>2460050</v>
          </cell>
        </row>
        <row r="951">
          <cell r="A951">
            <v>53040110</v>
          </cell>
          <cell r="B951" t="str">
            <v>COS - OERM Car Schem</v>
          </cell>
          <cell r="C951">
            <v>70</v>
          </cell>
          <cell r="D951" t="str">
            <v>.</v>
          </cell>
          <cell r="E951">
            <v>4</v>
          </cell>
          <cell r="F951" t="str">
            <v>.</v>
          </cell>
          <cell r="G951">
            <v>53040110</v>
          </cell>
          <cell r="H951" t="str">
            <v>.</v>
          </cell>
          <cell r="I951">
            <v>60</v>
          </cell>
          <cell r="J951" t="str">
            <v>.</v>
          </cell>
          <cell r="K951">
            <v>0</v>
          </cell>
          <cell r="L951" t="str">
            <v>.</v>
          </cell>
          <cell r="M951">
            <v>0</v>
          </cell>
          <cell r="N951" t="str">
            <v>.</v>
          </cell>
          <cell r="O951" t="str">
            <v>00.00.00</v>
          </cell>
          <cell r="P951">
            <v>1845492</v>
          </cell>
          <cell r="Q951">
            <v>1750000</v>
          </cell>
          <cell r="R951">
            <v>3595492</v>
          </cell>
        </row>
        <row r="952">
          <cell r="A952">
            <v>53040110</v>
          </cell>
          <cell r="B952" t="str">
            <v>COS - OERM Car Schem</v>
          </cell>
          <cell r="C952">
            <v>70</v>
          </cell>
          <cell r="D952" t="str">
            <v>.</v>
          </cell>
          <cell r="E952">
            <v>7</v>
          </cell>
          <cell r="F952" t="str">
            <v>.</v>
          </cell>
          <cell r="G952">
            <v>53040110</v>
          </cell>
          <cell r="H952" t="str">
            <v>.</v>
          </cell>
          <cell r="I952">
            <v>60</v>
          </cell>
          <cell r="J952" t="str">
            <v>.</v>
          </cell>
          <cell r="K952">
            <v>0</v>
          </cell>
          <cell r="L952" t="str">
            <v>.</v>
          </cell>
          <cell r="M952">
            <v>0</v>
          </cell>
          <cell r="N952" t="str">
            <v>.</v>
          </cell>
          <cell r="O952" t="str">
            <v>00.00.00</v>
          </cell>
          <cell r="P952">
            <v>0</v>
          </cell>
          <cell r="Q952">
            <v>2939000</v>
          </cell>
          <cell r="R952">
            <v>2939000</v>
          </cell>
        </row>
        <row r="953">
          <cell r="A953">
            <v>53040110</v>
          </cell>
          <cell r="B953" t="str">
            <v>COS - OERM Car Schem</v>
          </cell>
          <cell r="C953">
            <v>70</v>
          </cell>
          <cell r="D953" t="str">
            <v>.</v>
          </cell>
          <cell r="E953">
            <v>9</v>
          </cell>
          <cell r="F953" t="str">
            <v>.</v>
          </cell>
          <cell r="G953">
            <v>53040110</v>
          </cell>
          <cell r="H953" t="str">
            <v>.</v>
          </cell>
          <cell r="I953">
            <v>60</v>
          </cell>
          <cell r="J953" t="str">
            <v>.</v>
          </cell>
          <cell r="K953">
            <v>0</v>
          </cell>
          <cell r="L953" t="str">
            <v>.</v>
          </cell>
          <cell r="M953">
            <v>0</v>
          </cell>
          <cell r="N953" t="str">
            <v>.</v>
          </cell>
          <cell r="O953" t="str">
            <v>00.00.00</v>
          </cell>
          <cell r="P953">
            <v>0</v>
          </cell>
          <cell r="Q953">
            <v>4630000</v>
          </cell>
          <cell r="R953">
            <v>4630000</v>
          </cell>
        </row>
        <row r="954">
          <cell r="A954">
            <v>53040200</v>
          </cell>
          <cell r="B954" t="str">
            <v>COS - OE Hire of Opr</v>
          </cell>
          <cell r="C954">
            <v>70</v>
          </cell>
          <cell r="D954" t="str">
            <v>.</v>
          </cell>
          <cell r="E954">
            <v>2</v>
          </cell>
          <cell r="F954" t="str">
            <v>.</v>
          </cell>
          <cell r="G954">
            <v>53040200</v>
          </cell>
          <cell r="H954" t="str">
            <v>.</v>
          </cell>
          <cell r="I954">
            <v>60</v>
          </cell>
          <cell r="J954" t="str">
            <v>.</v>
          </cell>
          <cell r="K954">
            <v>0</v>
          </cell>
          <cell r="L954" t="str">
            <v>.</v>
          </cell>
          <cell r="M954">
            <v>0</v>
          </cell>
          <cell r="N954" t="str">
            <v>.</v>
          </cell>
          <cell r="O954" t="str">
            <v>00.00.00</v>
          </cell>
          <cell r="P954">
            <v>26433195</v>
          </cell>
          <cell r="Q954">
            <v>0</v>
          </cell>
          <cell r="R954">
            <v>26433195</v>
          </cell>
        </row>
        <row r="955">
          <cell r="A955">
            <v>53040200</v>
          </cell>
          <cell r="B955" t="str">
            <v>COS - OE Hire of Opr</v>
          </cell>
          <cell r="C955">
            <v>70</v>
          </cell>
          <cell r="D955" t="str">
            <v>.</v>
          </cell>
          <cell r="E955">
            <v>3</v>
          </cell>
          <cell r="F955" t="str">
            <v>.</v>
          </cell>
          <cell r="G955">
            <v>53040200</v>
          </cell>
          <cell r="H955" t="str">
            <v>.</v>
          </cell>
          <cell r="I955">
            <v>60</v>
          </cell>
          <cell r="J955" t="str">
            <v>.</v>
          </cell>
          <cell r="K955">
            <v>0</v>
          </cell>
          <cell r="L955" t="str">
            <v>.</v>
          </cell>
          <cell r="M955">
            <v>0</v>
          </cell>
          <cell r="N955" t="str">
            <v>.</v>
          </cell>
          <cell r="O955" t="str">
            <v>00.00.00</v>
          </cell>
          <cell r="P955">
            <v>3822500</v>
          </cell>
          <cell r="Q955">
            <v>82500</v>
          </cell>
          <cell r="R955">
            <v>3905000</v>
          </cell>
        </row>
        <row r="956">
          <cell r="A956">
            <v>53040200</v>
          </cell>
          <cell r="B956" t="str">
            <v>COS - OE Hire of Opr</v>
          </cell>
          <cell r="C956">
            <v>70</v>
          </cell>
          <cell r="D956" t="str">
            <v>.</v>
          </cell>
          <cell r="E956">
            <v>4</v>
          </cell>
          <cell r="F956" t="str">
            <v>.</v>
          </cell>
          <cell r="G956">
            <v>53040200</v>
          </cell>
          <cell r="H956" t="str">
            <v>.</v>
          </cell>
          <cell r="I956">
            <v>60</v>
          </cell>
          <cell r="J956" t="str">
            <v>.</v>
          </cell>
          <cell r="K956">
            <v>0</v>
          </cell>
          <cell r="L956" t="str">
            <v>.</v>
          </cell>
          <cell r="M956">
            <v>0</v>
          </cell>
          <cell r="N956" t="str">
            <v>.</v>
          </cell>
          <cell r="O956" t="str">
            <v>00.00.00</v>
          </cell>
          <cell r="P956">
            <v>1954080</v>
          </cell>
          <cell r="Q956">
            <v>5907000</v>
          </cell>
          <cell r="R956">
            <v>7861080</v>
          </cell>
        </row>
        <row r="957">
          <cell r="A957">
            <v>53040300</v>
          </cell>
          <cell r="B957" t="str">
            <v>COS - OE Rent Expens</v>
          </cell>
          <cell r="C957">
            <v>70</v>
          </cell>
          <cell r="D957" t="str">
            <v>.</v>
          </cell>
          <cell r="E957">
            <v>2</v>
          </cell>
          <cell r="F957" t="str">
            <v>.</v>
          </cell>
          <cell r="G957">
            <v>53040300</v>
          </cell>
          <cell r="H957" t="str">
            <v>.</v>
          </cell>
          <cell r="I957">
            <v>60</v>
          </cell>
          <cell r="J957" t="str">
            <v>.</v>
          </cell>
          <cell r="K957">
            <v>0</v>
          </cell>
          <cell r="L957" t="str">
            <v>.</v>
          </cell>
          <cell r="M957">
            <v>0</v>
          </cell>
          <cell r="N957" t="str">
            <v>.</v>
          </cell>
          <cell r="O957" t="str">
            <v>00.00.00</v>
          </cell>
          <cell r="P957">
            <v>137568616.69999999</v>
          </cell>
          <cell r="Q957">
            <v>49078520</v>
          </cell>
          <cell r="R957">
            <v>186647136.69999999</v>
          </cell>
        </row>
        <row r="958">
          <cell r="A958">
            <v>53040300</v>
          </cell>
          <cell r="B958" t="str">
            <v>COS - OE Rent Expens</v>
          </cell>
          <cell r="C958">
            <v>70</v>
          </cell>
          <cell r="D958" t="str">
            <v>.</v>
          </cell>
          <cell r="E958">
            <v>3</v>
          </cell>
          <cell r="F958" t="str">
            <v>.</v>
          </cell>
          <cell r="G958">
            <v>53040300</v>
          </cell>
          <cell r="H958" t="str">
            <v>.</v>
          </cell>
          <cell r="I958">
            <v>60</v>
          </cell>
          <cell r="J958" t="str">
            <v>.</v>
          </cell>
          <cell r="K958">
            <v>0</v>
          </cell>
          <cell r="L958" t="str">
            <v>.</v>
          </cell>
          <cell r="M958">
            <v>0</v>
          </cell>
          <cell r="N958" t="str">
            <v>.</v>
          </cell>
          <cell r="O958" t="str">
            <v>00.00.00</v>
          </cell>
          <cell r="P958">
            <v>64780168</v>
          </cell>
          <cell r="Q958">
            <v>15675000</v>
          </cell>
          <cell r="R958">
            <v>80455168</v>
          </cell>
        </row>
        <row r="959">
          <cell r="A959">
            <v>53040300</v>
          </cell>
          <cell r="B959" t="str">
            <v>COS - OE Rent Expens</v>
          </cell>
          <cell r="C959">
            <v>70</v>
          </cell>
          <cell r="D959" t="str">
            <v>.</v>
          </cell>
          <cell r="E959">
            <v>4</v>
          </cell>
          <cell r="F959" t="str">
            <v>.</v>
          </cell>
          <cell r="G959">
            <v>53040300</v>
          </cell>
          <cell r="H959" t="str">
            <v>.</v>
          </cell>
          <cell r="I959">
            <v>60</v>
          </cell>
          <cell r="J959" t="str">
            <v>.</v>
          </cell>
          <cell r="K959">
            <v>0</v>
          </cell>
          <cell r="L959" t="str">
            <v>.</v>
          </cell>
          <cell r="M959">
            <v>0</v>
          </cell>
          <cell r="N959" t="str">
            <v>.</v>
          </cell>
          <cell r="O959" t="str">
            <v>00.00.00</v>
          </cell>
          <cell r="P959">
            <v>79660000</v>
          </cell>
          <cell r="Q959">
            <v>12960000</v>
          </cell>
          <cell r="R959">
            <v>92620000</v>
          </cell>
        </row>
        <row r="960">
          <cell r="A960">
            <v>53040300</v>
          </cell>
          <cell r="B960" t="str">
            <v>COS - OE Rent Expens</v>
          </cell>
          <cell r="C960">
            <v>70</v>
          </cell>
          <cell r="D960" t="str">
            <v>.</v>
          </cell>
          <cell r="E960">
            <v>5</v>
          </cell>
          <cell r="F960" t="str">
            <v>.</v>
          </cell>
          <cell r="G960">
            <v>53040300</v>
          </cell>
          <cell r="H960" t="str">
            <v>.</v>
          </cell>
          <cell r="I960">
            <v>60</v>
          </cell>
          <cell r="J960" t="str">
            <v>.</v>
          </cell>
          <cell r="K960">
            <v>0</v>
          </cell>
          <cell r="L960" t="str">
            <v>.</v>
          </cell>
          <cell r="M960">
            <v>0</v>
          </cell>
          <cell r="N960" t="str">
            <v>.</v>
          </cell>
          <cell r="O960" t="str">
            <v>00.00.00</v>
          </cell>
          <cell r="P960">
            <v>10705375</v>
          </cell>
          <cell r="Q960">
            <v>2987500</v>
          </cell>
          <cell r="R960">
            <v>13692875</v>
          </cell>
        </row>
        <row r="961">
          <cell r="A961">
            <v>53040300</v>
          </cell>
          <cell r="B961" t="str">
            <v>COS - OE Rent Expens</v>
          </cell>
          <cell r="C961">
            <v>70</v>
          </cell>
          <cell r="D961" t="str">
            <v>.</v>
          </cell>
          <cell r="E961">
            <v>7</v>
          </cell>
          <cell r="F961" t="str">
            <v>.</v>
          </cell>
          <cell r="G961">
            <v>53040300</v>
          </cell>
          <cell r="H961" t="str">
            <v>.</v>
          </cell>
          <cell r="I961">
            <v>60</v>
          </cell>
          <cell r="J961" t="str">
            <v>.</v>
          </cell>
          <cell r="K961">
            <v>0</v>
          </cell>
          <cell r="L961" t="str">
            <v>.</v>
          </cell>
          <cell r="M961">
            <v>0</v>
          </cell>
          <cell r="N961" t="str">
            <v>.</v>
          </cell>
          <cell r="O961" t="str">
            <v>00.00.00</v>
          </cell>
          <cell r="P961">
            <v>6863500</v>
          </cell>
          <cell r="Q961">
            <v>3885000</v>
          </cell>
          <cell r="R961">
            <v>10748500</v>
          </cell>
        </row>
        <row r="962">
          <cell r="A962">
            <v>53040300</v>
          </cell>
          <cell r="B962" t="str">
            <v>COS - OE Rent Expens</v>
          </cell>
          <cell r="C962">
            <v>70</v>
          </cell>
          <cell r="D962" t="str">
            <v>.</v>
          </cell>
          <cell r="E962">
            <v>8</v>
          </cell>
          <cell r="F962" t="str">
            <v>.</v>
          </cell>
          <cell r="G962">
            <v>53040300</v>
          </cell>
          <cell r="H962" t="str">
            <v>.</v>
          </cell>
          <cell r="I962">
            <v>60</v>
          </cell>
          <cell r="J962" t="str">
            <v>.</v>
          </cell>
          <cell r="K962">
            <v>0</v>
          </cell>
          <cell r="L962" t="str">
            <v>.</v>
          </cell>
          <cell r="M962">
            <v>0</v>
          </cell>
          <cell r="N962" t="str">
            <v>.</v>
          </cell>
          <cell r="O962" t="str">
            <v>00.00.00</v>
          </cell>
          <cell r="P962">
            <v>3840000</v>
          </cell>
          <cell r="Q962">
            <v>0</v>
          </cell>
          <cell r="R962">
            <v>3840000</v>
          </cell>
        </row>
        <row r="963">
          <cell r="A963">
            <v>53040300</v>
          </cell>
          <cell r="B963" t="str">
            <v>COS - OE Rent Expens</v>
          </cell>
          <cell r="C963">
            <v>70</v>
          </cell>
          <cell r="D963" t="str">
            <v>.</v>
          </cell>
          <cell r="E963">
            <v>9</v>
          </cell>
          <cell r="F963" t="str">
            <v>.</v>
          </cell>
          <cell r="G963">
            <v>53040300</v>
          </cell>
          <cell r="H963" t="str">
            <v>.</v>
          </cell>
          <cell r="I963">
            <v>60</v>
          </cell>
          <cell r="J963" t="str">
            <v>.</v>
          </cell>
          <cell r="K963">
            <v>0</v>
          </cell>
          <cell r="L963" t="str">
            <v>.</v>
          </cell>
          <cell r="M963">
            <v>0</v>
          </cell>
          <cell r="N963" t="str">
            <v>.</v>
          </cell>
          <cell r="O963" t="str">
            <v>00.00.00</v>
          </cell>
          <cell r="P963">
            <v>7069200</v>
          </cell>
          <cell r="Q963">
            <v>1644000</v>
          </cell>
          <cell r="R963">
            <v>8713200</v>
          </cell>
        </row>
        <row r="964">
          <cell r="A964">
            <v>53040300</v>
          </cell>
          <cell r="B964" t="str">
            <v>COS - OE Rent Expens</v>
          </cell>
          <cell r="C964">
            <v>70</v>
          </cell>
          <cell r="D964" t="str">
            <v>.</v>
          </cell>
          <cell r="E964">
            <v>10</v>
          </cell>
          <cell r="F964" t="str">
            <v>.</v>
          </cell>
          <cell r="G964">
            <v>53040300</v>
          </cell>
          <cell r="H964" t="str">
            <v>.</v>
          </cell>
          <cell r="I964">
            <v>60</v>
          </cell>
          <cell r="J964" t="str">
            <v>.</v>
          </cell>
          <cell r="K964">
            <v>0</v>
          </cell>
          <cell r="L964" t="str">
            <v>.</v>
          </cell>
          <cell r="M964">
            <v>0</v>
          </cell>
          <cell r="N964" t="str">
            <v>.</v>
          </cell>
          <cell r="O964" t="str">
            <v>00.00.00</v>
          </cell>
          <cell r="P964">
            <v>4812500</v>
          </cell>
          <cell r="Q964">
            <v>0</v>
          </cell>
          <cell r="R964">
            <v>4812500</v>
          </cell>
        </row>
        <row r="965">
          <cell r="A965">
            <v>53040300</v>
          </cell>
          <cell r="B965" t="str">
            <v>COS - OE Rent Expens</v>
          </cell>
          <cell r="C965">
            <v>70</v>
          </cell>
          <cell r="D965" t="str">
            <v>.</v>
          </cell>
          <cell r="E965">
            <v>11</v>
          </cell>
          <cell r="F965" t="str">
            <v>.</v>
          </cell>
          <cell r="G965">
            <v>53040300</v>
          </cell>
          <cell r="H965" t="str">
            <v>.</v>
          </cell>
          <cell r="I965">
            <v>60</v>
          </cell>
          <cell r="J965" t="str">
            <v>.</v>
          </cell>
          <cell r="K965">
            <v>0</v>
          </cell>
          <cell r="L965" t="str">
            <v>.</v>
          </cell>
          <cell r="M965">
            <v>0</v>
          </cell>
          <cell r="N965" t="str">
            <v>.</v>
          </cell>
          <cell r="O965" t="str">
            <v>00.00.00</v>
          </cell>
          <cell r="P965">
            <v>7200000</v>
          </cell>
          <cell r="Q965">
            <v>1800000</v>
          </cell>
          <cell r="R965">
            <v>9000000</v>
          </cell>
        </row>
        <row r="966">
          <cell r="A966">
            <v>53040300</v>
          </cell>
          <cell r="B966" t="str">
            <v>COS - OE Rent Expens</v>
          </cell>
          <cell r="C966">
            <v>70</v>
          </cell>
          <cell r="D966" t="str">
            <v>.</v>
          </cell>
          <cell r="E966">
            <v>14</v>
          </cell>
          <cell r="F966" t="str">
            <v>.</v>
          </cell>
          <cell r="G966">
            <v>53040300</v>
          </cell>
          <cell r="H966" t="str">
            <v>.</v>
          </cell>
          <cell r="I966">
            <v>60</v>
          </cell>
          <cell r="J966" t="str">
            <v>.</v>
          </cell>
          <cell r="K966">
            <v>0</v>
          </cell>
          <cell r="L966" t="str">
            <v>.</v>
          </cell>
          <cell r="M966">
            <v>0</v>
          </cell>
          <cell r="N966" t="str">
            <v>.</v>
          </cell>
          <cell r="O966" t="str">
            <v>00.00.00</v>
          </cell>
          <cell r="P966">
            <v>5760000</v>
          </cell>
          <cell r="Q966">
            <v>1920000</v>
          </cell>
          <cell r="R966">
            <v>7680000</v>
          </cell>
        </row>
        <row r="967">
          <cell r="A967">
            <v>53040400</v>
          </cell>
          <cell r="B967" t="str">
            <v>COS - OE Un-Capitali</v>
          </cell>
          <cell r="C967">
            <v>70</v>
          </cell>
          <cell r="D967" t="str">
            <v>.</v>
          </cell>
          <cell r="E967">
            <v>2</v>
          </cell>
          <cell r="F967" t="str">
            <v>.</v>
          </cell>
          <cell r="G967">
            <v>53040400</v>
          </cell>
          <cell r="H967" t="str">
            <v>.</v>
          </cell>
          <cell r="I967">
            <v>60</v>
          </cell>
          <cell r="J967" t="str">
            <v>.</v>
          </cell>
          <cell r="K967">
            <v>0</v>
          </cell>
          <cell r="L967" t="str">
            <v>.</v>
          </cell>
          <cell r="M967">
            <v>0</v>
          </cell>
          <cell r="N967" t="str">
            <v>.</v>
          </cell>
          <cell r="O967" t="str">
            <v>00.00.00</v>
          </cell>
          <cell r="P967">
            <v>2787353</v>
          </cell>
          <cell r="Q967">
            <v>0</v>
          </cell>
          <cell r="R967">
            <v>2787353</v>
          </cell>
        </row>
        <row r="968">
          <cell r="A968">
            <v>53040400</v>
          </cell>
          <cell r="B968" t="str">
            <v>COS - OE Un-Capitali</v>
          </cell>
          <cell r="C968">
            <v>70</v>
          </cell>
          <cell r="D968" t="str">
            <v>.</v>
          </cell>
          <cell r="E968">
            <v>3</v>
          </cell>
          <cell r="F968" t="str">
            <v>.</v>
          </cell>
          <cell r="G968">
            <v>53040400</v>
          </cell>
          <cell r="H968" t="str">
            <v>.</v>
          </cell>
          <cell r="I968">
            <v>60</v>
          </cell>
          <cell r="J968" t="str">
            <v>.</v>
          </cell>
          <cell r="K968">
            <v>0</v>
          </cell>
          <cell r="L968" t="str">
            <v>.</v>
          </cell>
          <cell r="M968">
            <v>0</v>
          </cell>
          <cell r="N968" t="str">
            <v>.</v>
          </cell>
          <cell r="O968" t="str">
            <v>00.00.00</v>
          </cell>
          <cell r="P968">
            <v>940000</v>
          </cell>
          <cell r="Q968">
            <v>0</v>
          </cell>
          <cell r="R968">
            <v>940000</v>
          </cell>
        </row>
        <row r="969">
          <cell r="A969">
            <v>53040400</v>
          </cell>
          <cell r="B969" t="str">
            <v>COS - OE Un-Capitali</v>
          </cell>
          <cell r="C969">
            <v>70</v>
          </cell>
          <cell r="D969" t="str">
            <v>.</v>
          </cell>
          <cell r="E969">
            <v>4</v>
          </cell>
          <cell r="F969" t="str">
            <v>.</v>
          </cell>
          <cell r="G969">
            <v>53040400</v>
          </cell>
          <cell r="H969" t="str">
            <v>.</v>
          </cell>
          <cell r="I969">
            <v>60</v>
          </cell>
          <cell r="J969" t="str">
            <v>.</v>
          </cell>
          <cell r="K969">
            <v>0</v>
          </cell>
          <cell r="L969" t="str">
            <v>.</v>
          </cell>
          <cell r="M969">
            <v>0</v>
          </cell>
          <cell r="N969" t="str">
            <v>.</v>
          </cell>
          <cell r="O969" t="str">
            <v>00.00.00</v>
          </cell>
          <cell r="P969">
            <v>555000</v>
          </cell>
          <cell r="Q969">
            <v>600000</v>
          </cell>
          <cell r="R969">
            <v>1155000</v>
          </cell>
        </row>
        <row r="970">
          <cell r="A970">
            <v>53040400</v>
          </cell>
          <cell r="B970" t="str">
            <v>COS - OE Un-Capitali</v>
          </cell>
          <cell r="C970">
            <v>70</v>
          </cell>
          <cell r="D970" t="str">
            <v>.</v>
          </cell>
          <cell r="E970">
            <v>5</v>
          </cell>
          <cell r="F970" t="str">
            <v>.</v>
          </cell>
          <cell r="G970">
            <v>53040400</v>
          </cell>
          <cell r="H970" t="str">
            <v>.</v>
          </cell>
          <cell r="I970">
            <v>60</v>
          </cell>
          <cell r="J970" t="str">
            <v>.</v>
          </cell>
          <cell r="K970">
            <v>0</v>
          </cell>
          <cell r="L970" t="str">
            <v>.</v>
          </cell>
          <cell r="M970">
            <v>0</v>
          </cell>
          <cell r="N970" t="str">
            <v>.</v>
          </cell>
          <cell r="O970" t="str">
            <v>00.00.00</v>
          </cell>
          <cell r="P970">
            <v>0</v>
          </cell>
          <cell r="Q970">
            <v>529380</v>
          </cell>
          <cell r="R970">
            <v>529380</v>
          </cell>
        </row>
        <row r="971">
          <cell r="A971">
            <v>53040400</v>
          </cell>
          <cell r="B971" t="str">
            <v>COS - OE Un-Capitali</v>
          </cell>
          <cell r="C971">
            <v>70</v>
          </cell>
          <cell r="D971" t="str">
            <v>.</v>
          </cell>
          <cell r="E971">
            <v>10</v>
          </cell>
          <cell r="F971" t="str">
            <v>.</v>
          </cell>
          <cell r="G971">
            <v>53040400</v>
          </cell>
          <cell r="H971" t="str">
            <v>.</v>
          </cell>
          <cell r="I971">
            <v>60</v>
          </cell>
          <cell r="J971" t="str">
            <v>.</v>
          </cell>
          <cell r="K971">
            <v>0</v>
          </cell>
          <cell r="L971" t="str">
            <v>.</v>
          </cell>
          <cell r="M971">
            <v>0</v>
          </cell>
          <cell r="N971" t="str">
            <v>.</v>
          </cell>
          <cell r="O971" t="str">
            <v>00.00.00</v>
          </cell>
          <cell r="P971">
            <v>1405000</v>
          </cell>
          <cell r="Q971">
            <v>0</v>
          </cell>
          <cell r="R971">
            <v>1405000</v>
          </cell>
        </row>
        <row r="972">
          <cell r="A972">
            <v>53040500</v>
          </cell>
          <cell r="B972" t="str">
            <v>COS - OE Insurance E</v>
          </cell>
          <cell r="C972">
            <v>70</v>
          </cell>
          <cell r="D972" t="str">
            <v>.</v>
          </cell>
          <cell r="E972">
            <v>1</v>
          </cell>
          <cell r="F972" t="str">
            <v>.</v>
          </cell>
          <cell r="G972">
            <v>53040500</v>
          </cell>
          <cell r="H972" t="str">
            <v>.</v>
          </cell>
          <cell r="I972">
            <v>33</v>
          </cell>
          <cell r="J972" t="str">
            <v>.</v>
          </cell>
          <cell r="K972">
            <v>0</v>
          </cell>
          <cell r="L972" t="str">
            <v>.</v>
          </cell>
          <cell r="M972">
            <v>0</v>
          </cell>
          <cell r="N972" t="str">
            <v>.</v>
          </cell>
          <cell r="O972" t="str">
            <v>00.00.00</v>
          </cell>
          <cell r="P972">
            <v>48174306.530000001</v>
          </cell>
          <cell r="Q972">
            <v>1278487.42</v>
          </cell>
          <cell r="R972">
            <v>49452793.950000003</v>
          </cell>
        </row>
        <row r="973">
          <cell r="A973">
            <v>53040500</v>
          </cell>
          <cell r="B973" t="str">
            <v>COS - OE Insurance E</v>
          </cell>
          <cell r="C973">
            <v>70</v>
          </cell>
          <cell r="D973" t="str">
            <v>.</v>
          </cell>
          <cell r="E973">
            <v>2</v>
          </cell>
          <cell r="F973" t="str">
            <v>.</v>
          </cell>
          <cell r="G973">
            <v>53040500</v>
          </cell>
          <cell r="H973" t="str">
            <v>.</v>
          </cell>
          <cell r="I973">
            <v>33</v>
          </cell>
          <cell r="J973" t="str">
            <v>.</v>
          </cell>
          <cell r="K973">
            <v>0</v>
          </cell>
          <cell r="L973" t="str">
            <v>.</v>
          </cell>
          <cell r="M973">
            <v>0</v>
          </cell>
          <cell r="N973" t="str">
            <v>.</v>
          </cell>
          <cell r="O973" t="str">
            <v>00.00.00</v>
          </cell>
          <cell r="P973">
            <v>16058102.25</v>
          </cell>
          <cell r="Q973">
            <v>14779614.83</v>
          </cell>
          <cell r="R973">
            <v>30837717.079999998</v>
          </cell>
        </row>
        <row r="974">
          <cell r="A974">
            <v>53040500</v>
          </cell>
          <cell r="B974" t="str">
            <v>COS - OE Insurance E</v>
          </cell>
          <cell r="C974">
            <v>70</v>
          </cell>
          <cell r="D974" t="str">
            <v>.</v>
          </cell>
          <cell r="E974">
            <v>3</v>
          </cell>
          <cell r="F974" t="str">
            <v>.</v>
          </cell>
          <cell r="G974">
            <v>53040500</v>
          </cell>
          <cell r="H974" t="str">
            <v>.</v>
          </cell>
          <cell r="I974">
            <v>60</v>
          </cell>
          <cell r="J974" t="str">
            <v>.</v>
          </cell>
          <cell r="K974">
            <v>0</v>
          </cell>
          <cell r="L974" t="str">
            <v>.</v>
          </cell>
          <cell r="M974">
            <v>0</v>
          </cell>
          <cell r="N974" t="str">
            <v>.</v>
          </cell>
          <cell r="O974" t="str">
            <v>00.00.00</v>
          </cell>
          <cell r="P974">
            <v>924945</v>
          </cell>
          <cell r="Q974">
            <v>0</v>
          </cell>
          <cell r="R974">
            <v>924945</v>
          </cell>
        </row>
        <row r="975">
          <cell r="A975" t="str">
            <v>_x000C_</v>
          </cell>
        </row>
        <row r="979">
          <cell r="A979" t="str">
            <v>JAS Aero - En</v>
          </cell>
          <cell r="B979" t="str">
            <v>gineering IDR</v>
          </cell>
          <cell r="K979" t="str">
            <v>De</v>
          </cell>
          <cell r="L979" t="str">
            <v>t</v>
          </cell>
          <cell r="M979" t="str">
            <v>ail</v>
          </cell>
          <cell r="O979" t="str">
            <v>Trial Balance</v>
          </cell>
          <cell r="Q979" t="str">
            <v>Report Date</v>
          </cell>
          <cell r="R979" t="str">
            <v>: 08-JUN-2005 15:02</v>
          </cell>
        </row>
        <row r="980">
          <cell r="J980" t="str">
            <v>P</v>
          </cell>
          <cell r="K980" t="str">
            <v>erio</v>
          </cell>
          <cell r="L980" t="str">
            <v>d</v>
          </cell>
          <cell r="M980" t="str">
            <v>to</v>
          </cell>
          <cell r="O980" t="str">
            <v>date for MAY-0</v>
          </cell>
          <cell r="P980">
            <v>5</v>
          </cell>
          <cell r="Q980" t="str">
            <v>Page</v>
          </cell>
          <cell r="R980" t="str">
            <v>:    16 of       24</v>
          </cell>
        </row>
        <row r="981">
          <cell r="B981" t="str">
            <v>Currency:  IDR</v>
          </cell>
        </row>
        <row r="982">
          <cell r="B982" t="str">
            <v>COMPANY Range:  70 to</v>
          </cell>
          <cell r="C982">
            <v>7</v>
          </cell>
          <cell r="D982">
            <v>0</v>
          </cell>
        </row>
        <row r="984">
          <cell r="B984" t="str">
            <v>COMPANY:  70 JA</v>
          </cell>
          <cell r="C984" t="str">
            <v>S</v>
          </cell>
          <cell r="D984" t="str">
            <v>A</v>
          </cell>
          <cell r="E984" t="str">
            <v>er</v>
          </cell>
          <cell r="F984" t="str">
            <v>o</v>
          </cell>
          <cell r="G984" t="e">
            <v>#NAME?</v>
          </cell>
          <cell r="H984" t="str">
            <v>e</v>
          </cell>
          <cell r="I984" t="str">
            <v>er</v>
          </cell>
          <cell r="J984" t="str">
            <v>i</v>
          </cell>
          <cell r="K984" t="str">
            <v>ng S</v>
          </cell>
          <cell r="L984" t="str">
            <v>e</v>
          </cell>
          <cell r="M984" t="str">
            <v>rvi</v>
          </cell>
          <cell r="N984" t="str">
            <v>c</v>
          </cell>
          <cell r="O984" t="str">
            <v>es</v>
          </cell>
        </row>
        <row r="986">
          <cell r="A986" t="str">
            <v>ACCOUNT</v>
          </cell>
          <cell r="B986" t="str">
            <v>Description</v>
          </cell>
          <cell r="C986" t="str">
            <v>Ac</v>
          </cell>
          <cell r="D986" t="str">
            <v>c</v>
          </cell>
          <cell r="E986" t="str">
            <v>ou</v>
          </cell>
          <cell r="F986" t="str">
            <v>n</v>
          </cell>
          <cell r="G986" t="str">
            <v>ting Fle</v>
          </cell>
          <cell r="H986" t="str">
            <v>x</v>
          </cell>
          <cell r="I986" t="str">
            <v>fi</v>
          </cell>
          <cell r="J986" t="str">
            <v>e</v>
          </cell>
          <cell r="K986" t="str">
            <v>ld</v>
          </cell>
          <cell r="P986" t="str">
            <v>Beginning Balance</v>
          </cell>
          <cell r="Q986" t="str">
            <v>Period Activity</v>
          </cell>
          <cell r="R986" t="str">
            <v>Ending Balance</v>
          </cell>
        </row>
        <row r="987">
          <cell r="A987" t="str">
            <v>-----------</v>
          </cell>
          <cell r="B987" t="str">
            <v>--------------------</v>
          </cell>
          <cell r="C987" t="str">
            <v>--</v>
          </cell>
          <cell r="D987" t="str">
            <v>-</v>
          </cell>
          <cell r="E987" t="str">
            <v>--</v>
          </cell>
          <cell r="F987" t="str">
            <v>-</v>
          </cell>
          <cell r="G987" t="str">
            <v>--------</v>
          </cell>
          <cell r="H987" t="str">
            <v>-</v>
          </cell>
          <cell r="I987" t="str">
            <v>--</v>
          </cell>
          <cell r="J987" t="str">
            <v>-</v>
          </cell>
          <cell r="K987" t="str">
            <v>----</v>
          </cell>
          <cell r="L987" t="str">
            <v>-</v>
          </cell>
          <cell r="M987" t="str">
            <v>---</v>
          </cell>
          <cell r="N987" t="str">
            <v>-</v>
          </cell>
          <cell r="O987" t="str">
            <v>-------------</v>
          </cell>
          <cell r="P987" t="str">
            <v>------------------</v>
          </cell>
          <cell r="Q987" t="str">
            <v>------------------</v>
          </cell>
          <cell r="R987" t="str">
            <v>------------------</v>
          </cell>
        </row>
        <row r="988">
          <cell r="A988">
            <v>53040500</v>
          </cell>
          <cell r="B988" t="str">
            <v>COS - OE Insurance E</v>
          </cell>
          <cell r="C988">
            <v>70</v>
          </cell>
          <cell r="D988" t="str">
            <v>.</v>
          </cell>
          <cell r="E988">
            <v>4</v>
          </cell>
          <cell r="F988" t="str">
            <v>.</v>
          </cell>
          <cell r="G988">
            <v>53040500</v>
          </cell>
          <cell r="H988" t="str">
            <v>.</v>
          </cell>
          <cell r="I988">
            <v>60</v>
          </cell>
          <cell r="J988" t="str">
            <v>.</v>
          </cell>
          <cell r="K988">
            <v>0</v>
          </cell>
          <cell r="L988" t="str">
            <v>.</v>
          </cell>
          <cell r="M988">
            <v>0</v>
          </cell>
          <cell r="N988" t="str">
            <v>.</v>
          </cell>
          <cell r="O988" t="str">
            <v>00.00.00</v>
          </cell>
          <cell r="P988">
            <v>916458.23</v>
          </cell>
          <cell r="Q988">
            <v>0</v>
          </cell>
          <cell r="R988">
            <v>916458.23</v>
          </cell>
        </row>
        <row r="989">
          <cell r="A989">
            <v>53040500</v>
          </cell>
          <cell r="B989" t="str">
            <v>COS - OE Insurance E</v>
          </cell>
          <cell r="C989">
            <v>70</v>
          </cell>
          <cell r="D989" t="str">
            <v>.</v>
          </cell>
          <cell r="E989">
            <v>8</v>
          </cell>
          <cell r="F989" t="str">
            <v>.</v>
          </cell>
          <cell r="G989">
            <v>53040500</v>
          </cell>
          <cell r="H989" t="str">
            <v>.</v>
          </cell>
          <cell r="I989">
            <v>60</v>
          </cell>
          <cell r="J989" t="str">
            <v>.</v>
          </cell>
          <cell r="K989">
            <v>0</v>
          </cell>
          <cell r="L989" t="str">
            <v>.</v>
          </cell>
          <cell r="M989">
            <v>0</v>
          </cell>
          <cell r="N989" t="str">
            <v>.</v>
          </cell>
          <cell r="O989" t="str">
            <v>00.00.00</v>
          </cell>
          <cell r="P989">
            <v>1247373</v>
          </cell>
          <cell r="Q989">
            <v>0</v>
          </cell>
          <cell r="R989">
            <v>1247373</v>
          </cell>
        </row>
        <row r="990">
          <cell r="A990">
            <v>53040603</v>
          </cell>
          <cell r="B990" t="str">
            <v>COS - OED Depr. Exp.</v>
          </cell>
          <cell r="C990">
            <v>70</v>
          </cell>
          <cell r="D990" t="str">
            <v>.</v>
          </cell>
          <cell r="E990">
            <v>2</v>
          </cell>
          <cell r="F990" t="str">
            <v>.</v>
          </cell>
          <cell r="G990">
            <v>53040603</v>
          </cell>
          <cell r="H990" t="str">
            <v>.</v>
          </cell>
          <cell r="I990">
            <v>33</v>
          </cell>
          <cell r="J990" t="str">
            <v>.</v>
          </cell>
          <cell r="K990">
            <v>0</v>
          </cell>
          <cell r="L990" t="str">
            <v>.</v>
          </cell>
          <cell r="M990">
            <v>0</v>
          </cell>
          <cell r="N990" t="str">
            <v>.</v>
          </cell>
          <cell r="O990" t="str">
            <v>00.00.00</v>
          </cell>
          <cell r="P990">
            <v>66256</v>
          </cell>
          <cell r="Q990">
            <v>82821</v>
          </cell>
          <cell r="R990">
            <v>149077</v>
          </cell>
        </row>
        <row r="991">
          <cell r="A991">
            <v>53040604</v>
          </cell>
          <cell r="B991" t="str">
            <v>COS - OED Depr. Exp.</v>
          </cell>
          <cell r="C991">
            <v>70</v>
          </cell>
          <cell r="D991" t="str">
            <v>.</v>
          </cell>
          <cell r="E991">
            <v>2</v>
          </cell>
          <cell r="F991" t="str">
            <v>.</v>
          </cell>
          <cell r="G991">
            <v>53040604</v>
          </cell>
          <cell r="H991" t="str">
            <v>.</v>
          </cell>
          <cell r="I991">
            <v>33</v>
          </cell>
          <cell r="J991" t="str">
            <v>.</v>
          </cell>
          <cell r="K991">
            <v>0</v>
          </cell>
          <cell r="L991" t="str">
            <v>.</v>
          </cell>
          <cell r="M991">
            <v>0</v>
          </cell>
          <cell r="N991" t="str">
            <v>.</v>
          </cell>
          <cell r="O991" t="str">
            <v>00.00.00</v>
          </cell>
          <cell r="P991">
            <v>300420434</v>
          </cell>
          <cell r="Q991">
            <v>70668126</v>
          </cell>
          <cell r="R991">
            <v>371088560</v>
          </cell>
        </row>
        <row r="992">
          <cell r="A992">
            <v>53040604</v>
          </cell>
          <cell r="B992" t="str">
            <v>COS - OED Depr. Exp.</v>
          </cell>
          <cell r="C992">
            <v>70</v>
          </cell>
          <cell r="D992" t="str">
            <v>.</v>
          </cell>
          <cell r="E992">
            <v>3</v>
          </cell>
          <cell r="F992" t="str">
            <v>.</v>
          </cell>
          <cell r="G992">
            <v>53040604</v>
          </cell>
          <cell r="H992" t="str">
            <v>.</v>
          </cell>
          <cell r="I992">
            <v>33</v>
          </cell>
          <cell r="J992" t="str">
            <v>.</v>
          </cell>
          <cell r="K992">
            <v>0</v>
          </cell>
          <cell r="L992" t="str">
            <v>.</v>
          </cell>
          <cell r="M992">
            <v>0</v>
          </cell>
          <cell r="N992" t="str">
            <v>.</v>
          </cell>
          <cell r="O992" t="str">
            <v>00.00.00</v>
          </cell>
          <cell r="P992">
            <v>147799769</v>
          </cell>
          <cell r="Q992">
            <v>36949943</v>
          </cell>
          <cell r="R992">
            <v>184749712</v>
          </cell>
        </row>
        <row r="993">
          <cell r="A993">
            <v>53040604</v>
          </cell>
          <cell r="B993" t="str">
            <v>COS - OED Depr. Exp.</v>
          </cell>
          <cell r="C993">
            <v>70</v>
          </cell>
          <cell r="D993" t="str">
            <v>.</v>
          </cell>
          <cell r="E993">
            <v>4</v>
          </cell>
          <cell r="F993" t="str">
            <v>.</v>
          </cell>
          <cell r="G993">
            <v>53040604</v>
          </cell>
          <cell r="H993" t="str">
            <v>.</v>
          </cell>
          <cell r="I993">
            <v>33</v>
          </cell>
          <cell r="J993" t="str">
            <v>.</v>
          </cell>
          <cell r="K993">
            <v>0</v>
          </cell>
          <cell r="L993" t="str">
            <v>.</v>
          </cell>
          <cell r="M993">
            <v>0</v>
          </cell>
          <cell r="N993" t="str">
            <v>.</v>
          </cell>
          <cell r="O993" t="str">
            <v>00.00.00</v>
          </cell>
          <cell r="P993">
            <v>116213622</v>
          </cell>
          <cell r="Q993">
            <v>29082573</v>
          </cell>
          <cell r="R993">
            <v>145296195</v>
          </cell>
        </row>
        <row r="994">
          <cell r="A994">
            <v>53040604</v>
          </cell>
          <cell r="B994" t="str">
            <v>COS - OED Depr. Exp.</v>
          </cell>
          <cell r="C994">
            <v>70</v>
          </cell>
          <cell r="D994" t="str">
            <v>.</v>
          </cell>
          <cell r="E994">
            <v>5</v>
          </cell>
          <cell r="F994" t="str">
            <v>.</v>
          </cell>
          <cell r="G994">
            <v>53040604</v>
          </cell>
          <cell r="H994" t="str">
            <v>.</v>
          </cell>
          <cell r="I994">
            <v>33</v>
          </cell>
          <cell r="J994" t="str">
            <v>.</v>
          </cell>
          <cell r="K994">
            <v>0</v>
          </cell>
          <cell r="L994" t="str">
            <v>.</v>
          </cell>
          <cell r="M994">
            <v>0</v>
          </cell>
          <cell r="N994" t="str">
            <v>.</v>
          </cell>
          <cell r="O994" t="str">
            <v>00.00.00</v>
          </cell>
          <cell r="P994">
            <v>25565380</v>
          </cell>
          <cell r="Q994">
            <v>6427904</v>
          </cell>
          <cell r="R994">
            <v>31993284</v>
          </cell>
        </row>
        <row r="995">
          <cell r="A995">
            <v>53040604</v>
          </cell>
          <cell r="B995" t="str">
            <v>COS - OED Depr. Exp.</v>
          </cell>
          <cell r="C995">
            <v>70</v>
          </cell>
          <cell r="D995" t="str">
            <v>.</v>
          </cell>
          <cell r="E995">
            <v>7</v>
          </cell>
          <cell r="F995" t="str">
            <v>.</v>
          </cell>
          <cell r="G995">
            <v>53040604</v>
          </cell>
          <cell r="H995" t="str">
            <v>.</v>
          </cell>
          <cell r="I995">
            <v>33</v>
          </cell>
          <cell r="J995" t="str">
            <v>.</v>
          </cell>
          <cell r="K995">
            <v>0</v>
          </cell>
          <cell r="L995" t="str">
            <v>.</v>
          </cell>
          <cell r="M995">
            <v>0</v>
          </cell>
          <cell r="N995" t="str">
            <v>.</v>
          </cell>
          <cell r="O995" t="str">
            <v>00.00.00</v>
          </cell>
          <cell r="P995">
            <v>98508704</v>
          </cell>
          <cell r="Q995">
            <v>29422328</v>
          </cell>
          <cell r="R995">
            <v>127931032</v>
          </cell>
        </row>
        <row r="996">
          <cell r="A996">
            <v>53040604</v>
          </cell>
          <cell r="B996" t="str">
            <v>COS - OED Depr. Exp.</v>
          </cell>
          <cell r="C996">
            <v>70</v>
          </cell>
          <cell r="D996" t="str">
            <v>.</v>
          </cell>
          <cell r="E996">
            <v>10</v>
          </cell>
          <cell r="F996" t="str">
            <v>.</v>
          </cell>
          <cell r="G996">
            <v>53040604</v>
          </cell>
          <cell r="H996" t="str">
            <v>.</v>
          </cell>
          <cell r="I996">
            <v>33</v>
          </cell>
          <cell r="J996" t="str">
            <v>.</v>
          </cell>
          <cell r="K996">
            <v>0</v>
          </cell>
          <cell r="L996" t="str">
            <v>.</v>
          </cell>
          <cell r="M996">
            <v>0</v>
          </cell>
          <cell r="N996" t="str">
            <v>.</v>
          </cell>
          <cell r="O996" t="str">
            <v>00.00.00</v>
          </cell>
          <cell r="P996">
            <v>0</v>
          </cell>
          <cell r="Q996">
            <v>96458</v>
          </cell>
          <cell r="R996">
            <v>96458</v>
          </cell>
        </row>
        <row r="997">
          <cell r="A997">
            <v>53040605</v>
          </cell>
          <cell r="B997" t="str">
            <v>COS - OED Depr. Exp.</v>
          </cell>
          <cell r="C997">
            <v>70</v>
          </cell>
          <cell r="D997" t="str">
            <v>.</v>
          </cell>
          <cell r="E997">
            <v>2</v>
          </cell>
          <cell r="F997" t="str">
            <v>.</v>
          </cell>
          <cell r="G997">
            <v>53040605</v>
          </cell>
          <cell r="H997" t="str">
            <v>.</v>
          </cell>
          <cell r="I997">
            <v>33</v>
          </cell>
          <cell r="J997" t="str">
            <v>.</v>
          </cell>
          <cell r="K997">
            <v>0</v>
          </cell>
          <cell r="L997" t="str">
            <v>.</v>
          </cell>
          <cell r="M997">
            <v>0</v>
          </cell>
          <cell r="N997" t="str">
            <v>.</v>
          </cell>
          <cell r="O997" t="str">
            <v>00.00.00</v>
          </cell>
          <cell r="P997">
            <v>0</v>
          </cell>
          <cell r="Q997">
            <v>4370894</v>
          </cell>
          <cell r="R997">
            <v>4370894</v>
          </cell>
        </row>
        <row r="998">
          <cell r="A998">
            <v>53040606</v>
          </cell>
          <cell r="B998" t="str">
            <v>COS - OED Depr. Exp.</v>
          </cell>
          <cell r="C998">
            <v>70</v>
          </cell>
          <cell r="D998" t="str">
            <v>.</v>
          </cell>
          <cell r="E998">
            <v>2</v>
          </cell>
          <cell r="F998" t="str">
            <v>.</v>
          </cell>
          <cell r="G998">
            <v>53040606</v>
          </cell>
          <cell r="H998" t="str">
            <v>.</v>
          </cell>
          <cell r="I998">
            <v>33</v>
          </cell>
          <cell r="J998" t="str">
            <v>.</v>
          </cell>
          <cell r="K998">
            <v>0</v>
          </cell>
          <cell r="L998" t="str">
            <v>.</v>
          </cell>
          <cell r="M998">
            <v>0</v>
          </cell>
          <cell r="N998" t="str">
            <v>.</v>
          </cell>
          <cell r="O998" t="str">
            <v>00.00.00</v>
          </cell>
          <cell r="P998">
            <v>27026494</v>
          </cell>
          <cell r="Q998">
            <v>2302934</v>
          </cell>
          <cell r="R998">
            <v>29329428</v>
          </cell>
        </row>
        <row r="999">
          <cell r="A999">
            <v>53040606</v>
          </cell>
          <cell r="B999" t="str">
            <v>COS - OED Depr. Exp.</v>
          </cell>
          <cell r="C999">
            <v>70</v>
          </cell>
          <cell r="D999" t="str">
            <v>.</v>
          </cell>
          <cell r="E999">
            <v>3</v>
          </cell>
          <cell r="F999" t="str">
            <v>.</v>
          </cell>
          <cell r="G999">
            <v>53040606</v>
          </cell>
          <cell r="H999" t="str">
            <v>.</v>
          </cell>
          <cell r="I999">
            <v>33</v>
          </cell>
          <cell r="J999" t="str">
            <v>.</v>
          </cell>
          <cell r="K999">
            <v>0</v>
          </cell>
          <cell r="L999" t="str">
            <v>.</v>
          </cell>
          <cell r="M999">
            <v>0</v>
          </cell>
          <cell r="N999" t="str">
            <v>.</v>
          </cell>
          <cell r="O999" t="str">
            <v>00.00.00</v>
          </cell>
          <cell r="P999">
            <v>16763209</v>
          </cell>
          <cell r="Q999">
            <v>4190809</v>
          </cell>
          <cell r="R999">
            <v>20954018</v>
          </cell>
        </row>
        <row r="1000">
          <cell r="A1000">
            <v>53040606</v>
          </cell>
          <cell r="B1000" t="str">
            <v>COS - OED Depr. Exp.</v>
          </cell>
          <cell r="C1000">
            <v>70</v>
          </cell>
          <cell r="D1000" t="str">
            <v>.</v>
          </cell>
          <cell r="E1000">
            <v>4</v>
          </cell>
          <cell r="F1000" t="str">
            <v>.</v>
          </cell>
          <cell r="G1000">
            <v>53040606</v>
          </cell>
          <cell r="H1000" t="str">
            <v>.</v>
          </cell>
          <cell r="I1000">
            <v>33</v>
          </cell>
          <cell r="J1000" t="str">
            <v>.</v>
          </cell>
          <cell r="K1000">
            <v>0</v>
          </cell>
          <cell r="L1000" t="str">
            <v>.</v>
          </cell>
          <cell r="M1000">
            <v>0</v>
          </cell>
          <cell r="N1000" t="str">
            <v>.</v>
          </cell>
          <cell r="O1000" t="str">
            <v>00.00.00</v>
          </cell>
          <cell r="P1000">
            <v>4802020</v>
          </cell>
          <cell r="Q1000">
            <v>1200505</v>
          </cell>
          <cell r="R1000">
            <v>6002525</v>
          </cell>
        </row>
        <row r="1001">
          <cell r="A1001">
            <v>53040606</v>
          </cell>
          <cell r="B1001" t="str">
            <v>COS - OED Depr. Exp.</v>
          </cell>
          <cell r="C1001">
            <v>70</v>
          </cell>
          <cell r="D1001" t="str">
            <v>.</v>
          </cell>
          <cell r="E1001">
            <v>5</v>
          </cell>
          <cell r="F1001" t="str">
            <v>.</v>
          </cell>
          <cell r="G1001">
            <v>53040606</v>
          </cell>
          <cell r="H1001" t="str">
            <v>.</v>
          </cell>
          <cell r="I1001">
            <v>33</v>
          </cell>
          <cell r="J1001" t="str">
            <v>.</v>
          </cell>
          <cell r="K1001">
            <v>0</v>
          </cell>
          <cell r="L1001" t="str">
            <v>.</v>
          </cell>
          <cell r="M1001">
            <v>0</v>
          </cell>
          <cell r="N1001" t="str">
            <v>.</v>
          </cell>
          <cell r="O1001" t="str">
            <v>00.00.00</v>
          </cell>
          <cell r="P1001">
            <v>11296128</v>
          </cell>
          <cell r="Q1001">
            <v>2824032</v>
          </cell>
          <cell r="R1001">
            <v>14120160</v>
          </cell>
        </row>
        <row r="1002">
          <cell r="A1002">
            <v>53040606</v>
          </cell>
          <cell r="B1002" t="str">
            <v>COS - OED Depr. Exp.</v>
          </cell>
          <cell r="C1002">
            <v>70</v>
          </cell>
          <cell r="D1002" t="str">
            <v>.</v>
          </cell>
          <cell r="E1002">
            <v>7</v>
          </cell>
          <cell r="F1002" t="str">
            <v>.</v>
          </cell>
          <cell r="G1002">
            <v>53040606</v>
          </cell>
          <cell r="H1002" t="str">
            <v>.</v>
          </cell>
          <cell r="I1002">
            <v>33</v>
          </cell>
          <cell r="J1002" t="str">
            <v>.</v>
          </cell>
          <cell r="K1002">
            <v>0</v>
          </cell>
          <cell r="L1002" t="str">
            <v>.</v>
          </cell>
          <cell r="M1002">
            <v>0</v>
          </cell>
          <cell r="N1002" t="str">
            <v>.</v>
          </cell>
          <cell r="O1002" t="str">
            <v>00.00.00</v>
          </cell>
          <cell r="P1002">
            <v>9517766</v>
          </cell>
          <cell r="Q1002">
            <v>2379409</v>
          </cell>
          <cell r="R1002">
            <v>11897175</v>
          </cell>
        </row>
        <row r="1003">
          <cell r="A1003">
            <v>53040606</v>
          </cell>
          <cell r="B1003" t="str">
            <v>COS - OED Depr. Exp.</v>
          </cell>
          <cell r="C1003">
            <v>70</v>
          </cell>
          <cell r="D1003" t="str">
            <v>.</v>
          </cell>
          <cell r="E1003">
            <v>8</v>
          </cell>
          <cell r="F1003" t="str">
            <v>.</v>
          </cell>
          <cell r="G1003">
            <v>53040606</v>
          </cell>
          <cell r="H1003" t="str">
            <v>.</v>
          </cell>
          <cell r="I1003">
            <v>33</v>
          </cell>
          <cell r="J1003" t="str">
            <v>.</v>
          </cell>
          <cell r="K1003">
            <v>0</v>
          </cell>
          <cell r="L1003" t="str">
            <v>.</v>
          </cell>
          <cell r="M1003">
            <v>0</v>
          </cell>
          <cell r="N1003" t="str">
            <v>.</v>
          </cell>
          <cell r="O1003" t="str">
            <v>00.00.00</v>
          </cell>
          <cell r="P1003">
            <v>10445396</v>
          </cell>
          <cell r="Q1003">
            <v>2611349</v>
          </cell>
          <cell r="R1003">
            <v>13056745</v>
          </cell>
        </row>
        <row r="1004">
          <cell r="A1004">
            <v>53040606</v>
          </cell>
          <cell r="B1004" t="str">
            <v>COS - OED Depr. Exp.</v>
          </cell>
          <cell r="C1004">
            <v>70</v>
          </cell>
          <cell r="D1004" t="str">
            <v>.</v>
          </cell>
          <cell r="E1004">
            <v>9</v>
          </cell>
          <cell r="F1004" t="str">
            <v>.</v>
          </cell>
          <cell r="G1004">
            <v>53040606</v>
          </cell>
          <cell r="H1004" t="str">
            <v>.</v>
          </cell>
          <cell r="I1004">
            <v>33</v>
          </cell>
          <cell r="J1004" t="str">
            <v>.</v>
          </cell>
          <cell r="K1004">
            <v>0</v>
          </cell>
          <cell r="L1004" t="str">
            <v>.</v>
          </cell>
          <cell r="M1004">
            <v>0</v>
          </cell>
          <cell r="N1004" t="str">
            <v>.</v>
          </cell>
          <cell r="O1004" t="str">
            <v>00.00.00</v>
          </cell>
          <cell r="P1004">
            <v>10604748</v>
          </cell>
          <cell r="Q1004">
            <v>2651187</v>
          </cell>
          <cell r="R1004">
            <v>13255935</v>
          </cell>
        </row>
        <row r="1005">
          <cell r="A1005">
            <v>53040606</v>
          </cell>
          <cell r="B1005" t="str">
            <v>COS - OED Depr. Exp.</v>
          </cell>
          <cell r="C1005">
            <v>70</v>
          </cell>
          <cell r="D1005" t="str">
            <v>.</v>
          </cell>
          <cell r="E1005">
            <v>10</v>
          </cell>
          <cell r="F1005" t="str">
            <v>.</v>
          </cell>
          <cell r="G1005">
            <v>53040606</v>
          </cell>
          <cell r="H1005" t="str">
            <v>.</v>
          </cell>
          <cell r="I1005">
            <v>33</v>
          </cell>
          <cell r="J1005" t="str">
            <v>.</v>
          </cell>
          <cell r="K1005">
            <v>0</v>
          </cell>
          <cell r="L1005" t="str">
            <v>.</v>
          </cell>
          <cell r="M1005">
            <v>0</v>
          </cell>
          <cell r="N1005" t="str">
            <v>.</v>
          </cell>
          <cell r="O1005" t="str">
            <v>00.00.00</v>
          </cell>
          <cell r="P1005">
            <v>5903284</v>
          </cell>
          <cell r="Q1005">
            <v>1475821</v>
          </cell>
          <cell r="R1005">
            <v>7379105</v>
          </cell>
        </row>
        <row r="1006">
          <cell r="A1006">
            <v>53040606</v>
          </cell>
          <cell r="B1006" t="str">
            <v>COS - OED Depr. Exp.</v>
          </cell>
          <cell r="C1006">
            <v>70</v>
          </cell>
          <cell r="D1006" t="str">
            <v>.</v>
          </cell>
          <cell r="E1006">
            <v>11</v>
          </cell>
          <cell r="F1006" t="str">
            <v>.</v>
          </cell>
          <cell r="G1006">
            <v>53040606</v>
          </cell>
          <cell r="H1006" t="str">
            <v>.</v>
          </cell>
          <cell r="I1006">
            <v>33</v>
          </cell>
          <cell r="J1006" t="str">
            <v>.</v>
          </cell>
          <cell r="K1006">
            <v>0</v>
          </cell>
          <cell r="L1006" t="str">
            <v>.</v>
          </cell>
          <cell r="M1006">
            <v>0</v>
          </cell>
          <cell r="N1006" t="str">
            <v>.</v>
          </cell>
          <cell r="O1006" t="str">
            <v>00.00.00</v>
          </cell>
          <cell r="P1006">
            <v>8098496</v>
          </cell>
          <cell r="Q1006">
            <v>2024624</v>
          </cell>
          <cell r="R1006">
            <v>10123120</v>
          </cell>
        </row>
        <row r="1007">
          <cell r="A1007">
            <v>53040606</v>
          </cell>
          <cell r="B1007" t="str">
            <v>COS - OED Depr. Exp.</v>
          </cell>
          <cell r="C1007">
            <v>70</v>
          </cell>
          <cell r="D1007" t="str">
            <v>.</v>
          </cell>
          <cell r="E1007">
            <v>14</v>
          </cell>
          <cell r="F1007" t="str">
            <v>.</v>
          </cell>
          <cell r="G1007">
            <v>53040606</v>
          </cell>
          <cell r="H1007" t="str">
            <v>.</v>
          </cell>
          <cell r="I1007">
            <v>33</v>
          </cell>
          <cell r="J1007" t="str">
            <v>.</v>
          </cell>
          <cell r="K1007">
            <v>0</v>
          </cell>
          <cell r="L1007" t="str">
            <v>.</v>
          </cell>
          <cell r="M1007">
            <v>0</v>
          </cell>
          <cell r="N1007" t="str">
            <v>.</v>
          </cell>
          <cell r="O1007" t="str">
            <v>00.00.00</v>
          </cell>
          <cell r="P1007">
            <v>7950996</v>
          </cell>
          <cell r="Q1007">
            <v>1987749</v>
          </cell>
          <cell r="R1007">
            <v>9938745</v>
          </cell>
        </row>
        <row r="1008">
          <cell r="A1008">
            <v>53040607</v>
          </cell>
          <cell r="B1008" t="str">
            <v>COS - OED Depr. Exp.</v>
          </cell>
          <cell r="C1008">
            <v>70</v>
          </cell>
          <cell r="D1008" t="str">
            <v>.</v>
          </cell>
          <cell r="E1008">
            <v>2</v>
          </cell>
          <cell r="F1008" t="str">
            <v>.</v>
          </cell>
          <cell r="G1008">
            <v>53040607</v>
          </cell>
          <cell r="H1008" t="str">
            <v>.</v>
          </cell>
          <cell r="I1008">
            <v>33</v>
          </cell>
          <cell r="J1008" t="str">
            <v>.</v>
          </cell>
          <cell r="K1008">
            <v>0</v>
          </cell>
          <cell r="L1008" t="str">
            <v>.</v>
          </cell>
          <cell r="M1008">
            <v>0</v>
          </cell>
          <cell r="N1008" t="str">
            <v>.</v>
          </cell>
          <cell r="O1008" t="str">
            <v>00.00.00</v>
          </cell>
          <cell r="P1008">
            <v>19557204</v>
          </cell>
          <cell r="Q1008">
            <v>4455023</v>
          </cell>
          <cell r="R1008">
            <v>24012227</v>
          </cell>
        </row>
        <row r="1009">
          <cell r="A1009">
            <v>53040607</v>
          </cell>
          <cell r="B1009" t="str">
            <v>COS - OED Depr. Exp.</v>
          </cell>
          <cell r="C1009">
            <v>70</v>
          </cell>
          <cell r="D1009" t="str">
            <v>.</v>
          </cell>
          <cell r="E1009">
            <v>3</v>
          </cell>
          <cell r="F1009" t="str">
            <v>.</v>
          </cell>
          <cell r="G1009">
            <v>53040607</v>
          </cell>
          <cell r="H1009" t="str">
            <v>.</v>
          </cell>
          <cell r="I1009">
            <v>33</v>
          </cell>
          <cell r="J1009" t="str">
            <v>.</v>
          </cell>
          <cell r="K1009">
            <v>0</v>
          </cell>
          <cell r="L1009" t="str">
            <v>.</v>
          </cell>
          <cell r="M1009">
            <v>0</v>
          </cell>
          <cell r="N1009" t="str">
            <v>.</v>
          </cell>
          <cell r="O1009" t="str">
            <v>00.00.00</v>
          </cell>
          <cell r="P1009">
            <v>7701195</v>
          </cell>
          <cell r="Q1009">
            <v>2478542</v>
          </cell>
          <cell r="R1009">
            <v>10179737</v>
          </cell>
        </row>
        <row r="1010">
          <cell r="A1010">
            <v>53040607</v>
          </cell>
          <cell r="B1010" t="str">
            <v>COS - OED Depr. Exp.</v>
          </cell>
          <cell r="C1010">
            <v>70</v>
          </cell>
          <cell r="D1010" t="str">
            <v>.</v>
          </cell>
          <cell r="E1010">
            <v>4</v>
          </cell>
          <cell r="F1010" t="str">
            <v>.</v>
          </cell>
          <cell r="G1010">
            <v>53040607</v>
          </cell>
          <cell r="H1010" t="str">
            <v>.</v>
          </cell>
          <cell r="I1010">
            <v>33</v>
          </cell>
          <cell r="J1010" t="str">
            <v>.</v>
          </cell>
          <cell r="K1010">
            <v>0</v>
          </cell>
          <cell r="L1010" t="str">
            <v>.</v>
          </cell>
          <cell r="M1010">
            <v>0</v>
          </cell>
          <cell r="N1010" t="str">
            <v>.</v>
          </cell>
          <cell r="O1010" t="str">
            <v>00.00.00</v>
          </cell>
          <cell r="P1010">
            <v>3474224</v>
          </cell>
          <cell r="Q1010">
            <v>868556</v>
          </cell>
          <cell r="R1010">
            <v>4342780</v>
          </cell>
        </row>
        <row r="1011">
          <cell r="A1011">
            <v>53040607</v>
          </cell>
          <cell r="B1011" t="str">
            <v>COS - OED Depr. Exp.</v>
          </cell>
          <cell r="C1011">
            <v>70</v>
          </cell>
          <cell r="D1011" t="str">
            <v>.</v>
          </cell>
          <cell r="E1011">
            <v>5</v>
          </cell>
          <cell r="F1011" t="str">
            <v>.</v>
          </cell>
          <cell r="G1011">
            <v>53040607</v>
          </cell>
          <cell r="H1011" t="str">
            <v>.</v>
          </cell>
          <cell r="I1011">
            <v>33</v>
          </cell>
          <cell r="J1011" t="str">
            <v>.</v>
          </cell>
          <cell r="K1011">
            <v>0</v>
          </cell>
          <cell r="L1011" t="str">
            <v>.</v>
          </cell>
          <cell r="M1011">
            <v>0</v>
          </cell>
          <cell r="N1011" t="str">
            <v>.</v>
          </cell>
          <cell r="O1011" t="str">
            <v>00.00.00</v>
          </cell>
          <cell r="P1011">
            <v>11875000</v>
          </cell>
          <cell r="Q1011">
            <v>2968750</v>
          </cell>
          <cell r="R1011">
            <v>14843750</v>
          </cell>
        </row>
        <row r="1012">
          <cell r="A1012">
            <v>53040607</v>
          </cell>
          <cell r="B1012" t="str">
            <v>COS - OED Depr. Exp.</v>
          </cell>
          <cell r="C1012">
            <v>70</v>
          </cell>
          <cell r="D1012" t="str">
            <v>.</v>
          </cell>
          <cell r="E1012">
            <v>7</v>
          </cell>
          <cell r="F1012" t="str">
            <v>.</v>
          </cell>
          <cell r="G1012">
            <v>53040607</v>
          </cell>
          <cell r="H1012" t="str">
            <v>.</v>
          </cell>
          <cell r="I1012">
            <v>33</v>
          </cell>
          <cell r="J1012" t="str">
            <v>.</v>
          </cell>
          <cell r="K1012">
            <v>0</v>
          </cell>
          <cell r="L1012" t="str">
            <v>.</v>
          </cell>
          <cell r="M1012">
            <v>0</v>
          </cell>
          <cell r="N1012" t="str">
            <v>.</v>
          </cell>
          <cell r="O1012" t="str">
            <v>00.00.00</v>
          </cell>
          <cell r="P1012">
            <v>4748104</v>
          </cell>
          <cell r="Q1012">
            <v>1187026</v>
          </cell>
          <cell r="R1012">
            <v>5935130</v>
          </cell>
        </row>
        <row r="1013">
          <cell r="A1013">
            <v>53040607</v>
          </cell>
          <cell r="B1013" t="str">
            <v>COS - OED Depr. Exp.</v>
          </cell>
          <cell r="C1013">
            <v>70</v>
          </cell>
          <cell r="D1013" t="str">
            <v>.</v>
          </cell>
          <cell r="E1013">
            <v>8</v>
          </cell>
          <cell r="F1013" t="str">
            <v>.</v>
          </cell>
          <cell r="G1013">
            <v>53040607</v>
          </cell>
          <cell r="H1013" t="str">
            <v>.</v>
          </cell>
          <cell r="I1013">
            <v>33</v>
          </cell>
          <cell r="J1013" t="str">
            <v>.</v>
          </cell>
          <cell r="K1013">
            <v>0</v>
          </cell>
          <cell r="L1013" t="str">
            <v>.</v>
          </cell>
          <cell r="M1013">
            <v>0</v>
          </cell>
          <cell r="N1013" t="str">
            <v>.</v>
          </cell>
          <cell r="O1013" t="str">
            <v>00.00.00</v>
          </cell>
          <cell r="P1013">
            <v>6774736</v>
          </cell>
          <cell r="Q1013">
            <v>1693684</v>
          </cell>
          <cell r="R1013">
            <v>8468420</v>
          </cell>
        </row>
        <row r="1014">
          <cell r="A1014">
            <v>53040607</v>
          </cell>
          <cell r="B1014" t="str">
            <v>COS - OED Depr. Exp.</v>
          </cell>
          <cell r="C1014">
            <v>70</v>
          </cell>
          <cell r="D1014" t="str">
            <v>.</v>
          </cell>
          <cell r="E1014">
            <v>9</v>
          </cell>
          <cell r="F1014" t="str">
            <v>.</v>
          </cell>
          <cell r="G1014">
            <v>53040607</v>
          </cell>
          <cell r="H1014" t="str">
            <v>.</v>
          </cell>
          <cell r="I1014">
            <v>33</v>
          </cell>
          <cell r="J1014" t="str">
            <v>.</v>
          </cell>
          <cell r="K1014">
            <v>0</v>
          </cell>
          <cell r="L1014" t="str">
            <v>.</v>
          </cell>
          <cell r="M1014">
            <v>0</v>
          </cell>
          <cell r="N1014" t="str">
            <v>.</v>
          </cell>
          <cell r="O1014" t="str">
            <v>00.00.00</v>
          </cell>
          <cell r="P1014">
            <v>6079892</v>
          </cell>
          <cell r="Q1014">
            <v>1519973</v>
          </cell>
          <cell r="R1014">
            <v>7599865</v>
          </cell>
        </row>
        <row r="1015">
          <cell r="A1015">
            <v>53040607</v>
          </cell>
          <cell r="B1015" t="str">
            <v>COS - OED Depr. Exp.</v>
          </cell>
          <cell r="C1015">
            <v>70</v>
          </cell>
          <cell r="D1015" t="str">
            <v>.</v>
          </cell>
          <cell r="E1015">
            <v>10</v>
          </cell>
          <cell r="F1015" t="str">
            <v>.</v>
          </cell>
          <cell r="G1015">
            <v>53040607</v>
          </cell>
          <cell r="H1015" t="str">
            <v>.</v>
          </cell>
          <cell r="I1015">
            <v>33</v>
          </cell>
          <cell r="J1015" t="str">
            <v>.</v>
          </cell>
          <cell r="K1015">
            <v>0</v>
          </cell>
          <cell r="L1015" t="str">
            <v>.</v>
          </cell>
          <cell r="M1015">
            <v>0</v>
          </cell>
          <cell r="N1015" t="str">
            <v>.</v>
          </cell>
          <cell r="O1015" t="str">
            <v>00.00.00</v>
          </cell>
          <cell r="P1015">
            <v>6774736</v>
          </cell>
          <cell r="Q1015">
            <v>1693684</v>
          </cell>
          <cell r="R1015">
            <v>8468420</v>
          </cell>
        </row>
        <row r="1016">
          <cell r="A1016">
            <v>53040607</v>
          </cell>
          <cell r="B1016" t="str">
            <v>COS - OED Depr. Exp.</v>
          </cell>
          <cell r="C1016">
            <v>70</v>
          </cell>
          <cell r="D1016" t="str">
            <v>.</v>
          </cell>
          <cell r="E1016">
            <v>11</v>
          </cell>
          <cell r="F1016" t="str">
            <v>.</v>
          </cell>
          <cell r="G1016">
            <v>53040607</v>
          </cell>
          <cell r="H1016" t="str">
            <v>.</v>
          </cell>
          <cell r="I1016">
            <v>33</v>
          </cell>
          <cell r="J1016" t="str">
            <v>.</v>
          </cell>
          <cell r="K1016">
            <v>0</v>
          </cell>
          <cell r="L1016" t="str">
            <v>.</v>
          </cell>
          <cell r="M1016">
            <v>0</v>
          </cell>
          <cell r="N1016" t="str">
            <v>.</v>
          </cell>
          <cell r="O1016" t="str">
            <v>00.00.00</v>
          </cell>
          <cell r="P1016">
            <v>4748104</v>
          </cell>
          <cell r="Q1016">
            <v>1187026</v>
          </cell>
          <cell r="R1016">
            <v>5935130</v>
          </cell>
        </row>
        <row r="1017">
          <cell r="A1017">
            <v>53040607</v>
          </cell>
          <cell r="B1017" t="str">
            <v>COS - OED Depr. Exp.</v>
          </cell>
          <cell r="C1017">
            <v>70</v>
          </cell>
          <cell r="D1017" t="str">
            <v>.</v>
          </cell>
          <cell r="E1017">
            <v>14</v>
          </cell>
          <cell r="F1017" t="str">
            <v>.</v>
          </cell>
          <cell r="G1017">
            <v>53040607</v>
          </cell>
          <cell r="H1017" t="str">
            <v>.</v>
          </cell>
          <cell r="I1017">
            <v>33</v>
          </cell>
          <cell r="J1017" t="str">
            <v>.</v>
          </cell>
          <cell r="K1017">
            <v>0</v>
          </cell>
          <cell r="L1017" t="str">
            <v>.</v>
          </cell>
          <cell r="M1017">
            <v>0</v>
          </cell>
          <cell r="N1017" t="str">
            <v>.</v>
          </cell>
          <cell r="O1017" t="str">
            <v>00.00.00</v>
          </cell>
          <cell r="P1017">
            <v>7527478</v>
          </cell>
          <cell r="Q1017">
            <v>1881869</v>
          </cell>
          <cell r="R1017">
            <v>9409347</v>
          </cell>
        </row>
        <row r="1018">
          <cell r="A1018">
            <v>53040608</v>
          </cell>
          <cell r="B1018" t="str">
            <v>COS - OED Depr. Exp.</v>
          </cell>
          <cell r="C1018">
            <v>70</v>
          </cell>
          <cell r="D1018" t="str">
            <v>.</v>
          </cell>
          <cell r="E1018">
            <v>2</v>
          </cell>
          <cell r="F1018" t="str">
            <v>.</v>
          </cell>
          <cell r="G1018">
            <v>53040608</v>
          </cell>
          <cell r="H1018" t="str">
            <v>.</v>
          </cell>
          <cell r="I1018">
            <v>33</v>
          </cell>
          <cell r="J1018" t="str">
            <v>.</v>
          </cell>
          <cell r="K1018">
            <v>0</v>
          </cell>
          <cell r="L1018" t="str">
            <v>.</v>
          </cell>
          <cell r="M1018">
            <v>0</v>
          </cell>
          <cell r="N1018" t="str">
            <v>.</v>
          </cell>
          <cell r="O1018" t="str">
            <v>00.00.00</v>
          </cell>
          <cell r="P1018">
            <v>10592639</v>
          </cell>
          <cell r="Q1018">
            <v>2771597</v>
          </cell>
          <cell r="R1018">
            <v>13364236</v>
          </cell>
        </row>
        <row r="1019">
          <cell r="A1019">
            <v>53040608</v>
          </cell>
          <cell r="B1019" t="str">
            <v>COS - OED Depr. Exp.</v>
          </cell>
          <cell r="C1019">
            <v>70</v>
          </cell>
          <cell r="D1019" t="str">
            <v>.</v>
          </cell>
          <cell r="E1019">
            <v>3</v>
          </cell>
          <cell r="F1019" t="str">
            <v>.</v>
          </cell>
          <cell r="G1019">
            <v>53040608</v>
          </cell>
          <cell r="H1019" t="str">
            <v>.</v>
          </cell>
          <cell r="I1019">
            <v>33</v>
          </cell>
          <cell r="J1019" t="str">
            <v>.</v>
          </cell>
          <cell r="K1019">
            <v>0</v>
          </cell>
          <cell r="L1019" t="str">
            <v>.</v>
          </cell>
          <cell r="M1019">
            <v>0</v>
          </cell>
          <cell r="N1019" t="str">
            <v>.</v>
          </cell>
          <cell r="O1019" t="str">
            <v>00.00.00</v>
          </cell>
          <cell r="P1019">
            <v>3133199</v>
          </cell>
          <cell r="Q1019">
            <v>783300</v>
          </cell>
          <cell r="R1019">
            <v>3916499</v>
          </cell>
        </row>
        <row r="1020">
          <cell r="A1020">
            <v>53040608</v>
          </cell>
          <cell r="B1020" t="str">
            <v>COS - OED Depr. Exp.</v>
          </cell>
          <cell r="C1020">
            <v>70</v>
          </cell>
          <cell r="D1020" t="str">
            <v>.</v>
          </cell>
          <cell r="E1020">
            <v>4</v>
          </cell>
          <cell r="F1020" t="str">
            <v>.</v>
          </cell>
          <cell r="G1020">
            <v>53040608</v>
          </cell>
          <cell r="H1020" t="str">
            <v>.</v>
          </cell>
          <cell r="I1020">
            <v>33</v>
          </cell>
          <cell r="J1020" t="str">
            <v>.</v>
          </cell>
          <cell r="K1020">
            <v>0</v>
          </cell>
          <cell r="L1020" t="str">
            <v>.</v>
          </cell>
          <cell r="M1020">
            <v>0</v>
          </cell>
          <cell r="N1020" t="str">
            <v>.</v>
          </cell>
          <cell r="O1020" t="str">
            <v>00.00.00</v>
          </cell>
          <cell r="P1020">
            <v>4479628</v>
          </cell>
          <cell r="Q1020">
            <v>1139736</v>
          </cell>
          <cell r="R1020">
            <v>5619364</v>
          </cell>
        </row>
        <row r="1021">
          <cell r="A1021">
            <v>53040608</v>
          </cell>
          <cell r="B1021" t="str">
            <v>COS - OED Depr. Exp.</v>
          </cell>
          <cell r="C1021">
            <v>70</v>
          </cell>
          <cell r="D1021" t="str">
            <v>.</v>
          </cell>
          <cell r="E1021">
            <v>5</v>
          </cell>
          <cell r="F1021" t="str">
            <v>.</v>
          </cell>
          <cell r="G1021">
            <v>53040608</v>
          </cell>
          <cell r="H1021" t="str">
            <v>.</v>
          </cell>
          <cell r="I1021">
            <v>33</v>
          </cell>
          <cell r="J1021" t="str">
            <v>.</v>
          </cell>
          <cell r="K1021">
            <v>0</v>
          </cell>
          <cell r="L1021" t="str">
            <v>.</v>
          </cell>
          <cell r="M1021">
            <v>0</v>
          </cell>
          <cell r="N1021" t="str">
            <v>.</v>
          </cell>
          <cell r="O1021" t="str">
            <v>00.00.00</v>
          </cell>
          <cell r="P1021">
            <v>510254</v>
          </cell>
          <cell r="Q1021">
            <v>248657</v>
          </cell>
          <cell r="R1021">
            <v>758911</v>
          </cell>
        </row>
        <row r="1022">
          <cell r="A1022">
            <v>53040608</v>
          </cell>
          <cell r="B1022" t="str">
            <v>COS - OED Depr. Exp.</v>
          </cell>
          <cell r="C1022">
            <v>70</v>
          </cell>
          <cell r="D1022" t="str">
            <v>.</v>
          </cell>
          <cell r="E1022">
            <v>7</v>
          </cell>
          <cell r="F1022" t="str">
            <v>.</v>
          </cell>
          <cell r="G1022">
            <v>53040608</v>
          </cell>
          <cell r="H1022" t="str">
            <v>.</v>
          </cell>
          <cell r="I1022">
            <v>33</v>
          </cell>
          <cell r="J1022" t="str">
            <v>.</v>
          </cell>
          <cell r="K1022">
            <v>0</v>
          </cell>
          <cell r="L1022" t="str">
            <v>.</v>
          </cell>
          <cell r="M1022">
            <v>0</v>
          </cell>
          <cell r="N1022" t="str">
            <v>.</v>
          </cell>
          <cell r="O1022" t="str">
            <v>00.00.00</v>
          </cell>
          <cell r="P1022">
            <v>1523196</v>
          </cell>
          <cell r="Q1022">
            <v>380799</v>
          </cell>
          <cell r="R1022">
            <v>1903995</v>
          </cell>
        </row>
        <row r="1023">
          <cell r="A1023">
            <v>53040608</v>
          </cell>
          <cell r="B1023" t="str">
            <v>COS - OED Depr. Exp.</v>
          </cell>
          <cell r="C1023">
            <v>70</v>
          </cell>
          <cell r="D1023" t="str">
            <v>.</v>
          </cell>
          <cell r="E1023">
            <v>8</v>
          </cell>
          <cell r="F1023" t="str">
            <v>.</v>
          </cell>
          <cell r="G1023">
            <v>53040608</v>
          </cell>
          <cell r="H1023" t="str">
            <v>.</v>
          </cell>
          <cell r="I1023">
            <v>33</v>
          </cell>
          <cell r="J1023" t="str">
            <v>.</v>
          </cell>
          <cell r="K1023">
            <v>0</v>
          </cell>
          <cell r="L1023" t="str">
            <v>.</v>
          </cell>
          <cell r="M1023">
            <v>0</v>
          </cell>
          <cell r="N1023" t="str">
            <v>.</v>
          </cell>
          <cell r="O1023" t="str">
            <v>00.00.00</v>
          </cell>
          <cell r="P1023">
            <v>832778</v>
          </cell>
          <cell r="Q1023">
            <v>208194</v>
          </cell>
          <cell r="R1023">
            <v>1040972</v>
          </cell>
        </row>
        <row r="1024">
          <cell r="A1024">
            <v>53040608</v>
          </cell>
          <cell r="B1024" t="str">
            <v>COS - OED Depr. Exp.</v>
          </cell>
          <cell r="C1024">
            <v>70</v>
          </cell>
          <cell r="D1024" t="str">
            <v>.</v>
          </cell>
          <cell r="E1024">
            <v>9</v>
          </cell>
          <cell r="F1024" t="str">
            <v>.</v>
          </cell>
          <cell r="G1024">
            <v>53040608</v>
          </cell>
          <cell r="H1024" t="str">
            <v>.</v>
          </cell>
          <cell r="I1024">
            <v>33</v>
          </cell>
          <cell r="J1024" t="str">
            <v>.</v>
          </cell>
          <cell r="K1024">
            <v>0</v>
          </cell>
          <cell r="L1024" t="str">
            <v>.</v>
          </cell>
          <cell r="M1024">
            <v>0</v>
          </cell>
          <cell r="N1024" t="str">
            <v>.</v>
          </cell>
          <cell r="O1024" t="str">
            <v>00.00.00</v>
          </cell>
          <cell r="P1024">
            <v>1385532</v>
          </cell>
          <cell r="Q1024">
            <v>346383</v>
          </cell>
          <cell r="R1024">
            <v>1731915</v>
          </cell>
        </row>
        <row r="1025">
          <cell r="A1025">
            <v>53040608</v>
          </cell>
          <cell r="B1025" t="str">
            <v>COS - OED Depr. Exp.</v>
          </cell>
          <cell r="C1025">
            <v>70</v>
          </cell>
          <cell r="D1025" t="str">
            <v>.</v>
          </cell>
          <cell r="E1025">
            <v>10</v>
          </cell>
          <cell r="F1025" t="str">
            <v>.</v>
          </cell>
          <cell r="G1025">
            <v>53040608</v>
          </cell>
          <cell r="H1025" t="str">
            <v>.</v>
          </cell>
          <cell r="I1025">
            <v>33</v>
          </cell>
          <cell r="J1025" t="str">
            <v>.</v>
          </cell>
          <cell r="K1025">
            <v>0</v>
          </cell>
          <cell r="L1025" t="str">
            <v>.</v>
          </cell>
          <cell r="M1025">
            <v>0</v>
          </cell>
          <cell r="N1025" t="str">
            <v>.</v>
          </cell>
          <cell r="O1025" t="str">
            <v>00.00.00</v>
          </cell>
          <cell r="P1025">
            <v>697646</v>
          </cell>
          <cell r="Q1025">
            <v>244724</v>
          </cell>
          <cell r="R1025">
            <v>942370</v>
          </cell>
        </row>
        <row r="1026">
          <cell r="A1026">
            <v>53040608</v>
          </cell>
          <cell r="B1026" t="str">
            <v>COS - OED Depr. Exp.</v>
          </cell>
          <cell r="C1026">
            <v>70</v>
          </cell>
          <cell r="D1026" t="str">
            <v>.</v>
          </cell>
          <cell r="E1026">
            <v>11</v>
          </cell>
          <cell r="F1026" t="str">
            <v>.</v>
          </cell>
          <cell r="G1026">
            <v>53040608</v>
          </cell>
          <cell r="H1026" t="str">
            <v>.</v>
          </cell>
          <cell r="I1026">
            <v>33</v>
          </cell>
          <cell r="J1026" t="str">
            <v>.</v>
          </cell>
          <cell r="K1026">
            <v>0</v>
          </cell>
          <cell r="L1026" t="str">
            <v>.</v>
          </cell>
          <cell r="M1026">
            <v>0</v>
          </cell>
          <cell r="N1026" t="str">
            <v>.</v>
          </cell>
          <cell r="O1026" t="str">
            <v>00.00.00</v>
          </cell>
          <cell r="P1026">
            <v>614783</v>
          </cell>
          <cell r="Q1026">
            <v>167888</v>
          </cell>
          <cell r="R1026">
            <v>782671</v>
          </cell>
        </row>
        <row r="1027">
          <cell r="A1027">
            <v>53040608</v>
          </cell>
          <cell r="B1027" t="str">
            <v>COS - OED Depr. Exp.</v>
          </cell>
          <cell r="C1027">
            <v>70</v>
          </cell>
          <cell r="D1027" t="str">
            <v>.</v>
          </cell>
          <cell r="E1027">
            <v>14</v>
          </cell>
          <cell r="F1027" t="str">
            <v>.</v>
          </cell>
          <cell r="G1027">
            <v>53040608</v>
          </cell>
          <cell r="H1027" t="str">
            <v>.</v>
          </cell>
          <cell r="I1027">
            <v>33</v>
          </cell>
          <cell r="J1027" t="str">
            <v>.</v>
          </cell>
          <cell r="K1027">
            <v>0</v>
          </cell>
          <cell r="L1027" t="str">
            <v>.</v>
          </cell>
          <cell r="M1027">
            <v>0</v>
          </cell>
          <cell r="N1027" t="str">
            <v>.</v>
          </cell>
          <cell r="O1027" t="str">
            <v>00.00.00</v>
          </cell>
          <cell r="P1027">
            <v>1080811</v>
          </cell>
          <cell r="Q1027">
            <v>270203</v>
          </cell>
          <cell r="R1027">
            <v>1351014</v>
          </cell>
        </row>
        <row r="1028">
          <cell r="A1028">
            <v>53040610</v>
          </cell>
          <cell r="B1028" t="str">
            <v>COS - OED Depr. Exp.</v>
          </cell>
          <cell r="C1028">
            <v>70</v>
          </cell>
          <cell r="D1028" t="str">
            <v>.</v>
          </cell>
          <cell r="E1028">
            <v>2</v>
          </cell>
          <cell r="F1028" t="str">
            <v>.</v>
          </cell>
          <cell r="G1028">
            <v>53040610</v>
          </cell>
          <cell r="H1028" t="str">
            <v>.</v>
          </cell>
          <cell r="I1028">
            <v>33</v>
          </cell>
          <cell r="J1028" t="str">
            <v>.</v>
          </cell>
          <cell r="K1028">
            <v>0</v>
          </cell>
          <cell r="L1028" t="str">
            <v>.</v>
          </cell>
          <cell r="M1028">
            <v>0</v>
          </cell>
          <cell r="N1028" t="str">
            <v>.</v>
          </cell>
          <cell r="O1028" t="str">
            <v>00.00.00</v>
          </cell>
          <cell r="P1028">
            <v>320675</v>
          </cell>
          <cell r="Q1028">
            <v>73503</v>
          </cell>
          <cell r="R1028">
            <v>394178</v>
          </cell>
        </row>
        <row r="1029">
          <cell r="A1029">
            <v>53040610</v>
          </cell>
          <cell r="B1029" t="str">
            <v>COS - OED Depr. Exp.</v>
          </cell>
          <cell r="C1029">
            <v>70</v>
          </cell>
          <cell r="D1029" t="str">
            <v>.</v>
          </cell>
          <cell r="E1029">
            <v>3</v>
          </cell>
          <cell r="F1029" t="str">
            <v>.</v>
          </cell>
          <cell r="G1029">
            <v>53040610</v>
          </cell>
          <cell r="H1029" t="str">
            <v>.</v>
          </cell>
          <cell r="I1029">
            <v>60</v>
          </cell>
          <cell r="J1029" t="str">
            <v>.</v>
          </cell>
          <cell r="K1029">
            <v>0</v>
          </cell>
          <cell r="L1029" t="str">
            <v>.</v>
          </cell>
          <cell r="M1029">
            <v>0</v>
          </cell>
          <cell r="N1029" t="str">
            <v>.</v>
          </cell>
          <cell r="O1029" t="str">
            <v>00.00.00</v>
          </cell>
          <cell r="P1029">
            <v>0</v>
          </cell>
          <cell r="Q1029">
            <v>300000</v>
          </cell>
          <cell r="R1029">
            <v>300000</v>
          </cell>
        </row>
        <row r="1030">
          <cell r="A1030">
            <v>53040610</v>
          </cell>
          <cell r="B1030" t="str">
            <v>COS - OED Depr. Exp.</v>
          </cell>
          <cell r="C1030">
            <v>70</v>
          </cell>
          <cell r="D1030" t="str">
            <v>.</v>
          </cell>
          <cell r="E1030">
            <v>4</v>
          </cell>
          <cell r="F1030" t="str">
            <v>.</v>
          </cell>
          <cell r="G1030">
            <v>53040610</v>
          </cell>
          <cell r="H1030" t="str">
            <v>.</v>
          </cell>
          <cell r="I1030">
            <v>33</v>
          </cell>
          <cell r="J1030" t="str">
            <v>.</v>
          </cell>
          <cell r="K1030">
            <v>0</v>
          </cell>
          <cell r="L1030" t="str">
            <v>.</v>
          </cell>
          <cell r="M1030">
            <v>0</v>
          </cell>
          <cell r="N1030" t="str">
            <v>.</v>
          </cell>
          <cell r="O1030" t="str">
            <v>00.00.00</v>
          </cell>
          <cell r="P1030">
            <v>19044</v>
          </cell>
          <cell r="Q1030">
            <v>0</v>
          </cell>
          <cell r="R1030">
            <v>19044</v>
          </cell>
        </row>
        <row r="1031">
          <cell r="A1031">
            <v>53040610</v>
          </cell>
          <cell r="B1031" t="str">
            <v>COS - OED Depr. Exp.</v>
          </cell>
          <cell r="C1031">
            <v>70</v>
          </cell>
          <cell r="D1031" t="str">
            <v>.</v>
          </cell>
          <cell r="E1031">
            <v>7</v>
          </cell>
          <cell r="F1031" t="str">
            <v>.</v>
          </cell>
          <cell r="G1031">
            <v>53040610</v>
          </cell>
          <cell r="H1031" t="str">
            <v>.</v>
          </cell>
          <cell r="I1031">
            <v>33</v>
          </cell>
          <cell r="J1031" t="str">
            <v>.</v>
          </cell>
          <cell r="K1031">
            <v>0</v>
          </cell>
          <cell r="L1031" t="str">
            <v>.</v>
          </cell>
          <cell r="M1031">
            <v>0</v>
          </cell>
          <cell r="N1031" t="str">
            <v>.</v>
          </cell>
          <cell r="O1031" t="str">
            <v>00.00.00</v>
          </cell>
          <cell r="P1031">
            <v>0</v>
          </cell>
          <cell r="Q1031">
            <v>25000</v>
          </cell>
          <cell r="R1031">
            <v>25000</v>
          </cell>
        </row>
        <row r="1032">
          <cell r="A1032">
            <v>53050100</v>
          </cell>
          <cell r="B1032" t="str">
            <v>COS - Omt Profession</v>
          </cell>
          <cell r="C1032">
            <v>70</v>
          </cell>
          <cell r="D1032" t="str">
            <v>.</v>
          </cell>
          <cell r="E1032">
            <v>1</v>
          </cell>
          <cell r="F1032" t="str">
            <v>.</v>
          </cell>
          <cell r="G1032">
            <v>53050100</v>
          </cell>
          <cell r="H1032" t="str">
            <v>.</v>
          </cell>
          <cell r="I1032">
            <v>71</v>
          </cell>
          <cell r="J1032" t="str">
            <v>.</v>
          </cell>
          <cell r="K1032">
            <v>0</v>
          </cell>
          <cell r="L1032" t="str">
            <v>.</v>
          </cell>
          <cell r="M1032">
            <v>0</v>
          </cell>
          <cell r="N1032" t="str">
            <v>.</v>
          </cell>
          <cell r="O1032" t="str">
            <v>00.00.00</v>
          </cell>
          <cell r="P1032">
            <v>12500000</v>
          </cell>
          <cell r="Q1032">
            <v>0</v>
          </cell>
          <cell r="R1032">
            <v>12500000</v>
          </cell>
        </row>
        <row r="1033">
          <cell r="A1033">
            <v>53050300</v>
          </cell>
          <cell r="B1033" t="str">
            <v>COS - Omt Training</v>
          </cell>
          <cell r="C1033">
            <v>70</v>
          </cell>
          <cell r="D1033" t="str">
            <v>.</v>
          </cell>
          <cell r="E1033">
            <v>2</v>
          </cell>
          <cell r="F1033" t="str">
            <v>.</v>
          </cell>
          <cell r="G1033">
            <v>53050300</v>
          </cell>
          <cell r="H1033" t="str">
            <v>.</v>
          </cell>
          <cell r="I1033">
            <v>60</v>
          </cell>
          <cell r="J1033" t="str">
            <v>.</v>
          </cell>
          <cell r="K1033">
            <v>0</v>
          </cell>
          <cell r="L1033" t="str">
            <v>.</v>
          </cell>
          <cell r="M1033">
            <v>0</v>
          </cell>
          <cell r="N1033" t="str">
            <v>.</v>
          </cell>
          <cell r="O1033" t="str">
            <v>00.00.00</v>
          </cell>
          <cell r="P1033">
            <v>960261533.95000005</v>
          </cell>
          <cell r="Q1033">
            <v>229403100</v>
          </cell>
          <cell r="R1033">
            <v>1189664633.95</v>
          </cell>
        </row>
        <row r="1034">
          <cell r="A1034">
            <v>53050300</v>
          </cell>
          <cell r="B1034" t="str">
            <v>COS - Omt Training</v>
          </cell>
          <cell r="C1034">
            <v>70</v>
          </cell>
          <cell r="D1034" t="str">
            <v>.</v>
          </cell>
          <cell r="E1034">
            <v>3</v>
          </cell>
          <cell r="F1034" t="str">
            <v>.</v>
          </cell>
          <cell r="G1034">
            <v>53050300</v>
          </cell>
          <cell r="H1034" t="str">
            <v>.</v>
          </cell>
          <cell r="I1034">
            <v>60</v>
          </cell>
          <cell r="J1034" t="str">
            <v>.</v>
          </cell>
          <cell r="K1034">
            <v>0</v>
          </cell>
          <cell r="L1034" t="str">
            <v>.</v>
          </cell>
          <cell r="M1034">
            <v>0</v>
          </cell>
          <cell r="N1034" t="str">
            <v>.</v>
          </cell>
          <cell r="O1034" t="str">
            <v>00.00.00</v>
          </cell>
          <cell r="P1034">
            <v>-750000</v>
          </cell>
          <cell r="Q1034">
            <v>0</v>
          </cell>
          <cell r="R1034">
            <v>-750000</v>
          </cell>
        </row>
        <row r="1035">
          <cell r="A1035">
            <v>53050300</v>
          </cell>
          <cell r="B1035" t="str">
            <v>COS - Omt Training</v>
          </cell>
          <cell r="C1035">
            <v>70</v>
          </cell>
          <cell r="D1035" t="str">
            <v>.</v>
          </cell>
          <cell r="E1035">
            <v>4</v>
          </cell>
          <cell r="F1035" t="str">
            <v>.</v>
          </cell>
          <cell r="G1035">
            <v>53050300</v>
          </cell>
          <cell r="H1035" t="str">
            <v>.</v>
          </cell>
          <cell r="I1035">
            <v>60</v>
          </cell>
          <cell r="J1035" t="str">
            <v>.</v>
          </cell>
          <cell r="K1035">
            <v>0</v>
          </cell>
          <cell r="L1035" t="str">
            <v>.</v>
          </cell>
          <cell r="M1035">
            <v>0</v>
          </cell>
          <cell r="N1035" t="str">
            <v>.</v>
          </cell>
          <cell r="O1035" t="str">
            <v>00.00.00</v>
          </cell>
          <cell r="P1035">
            <v>5500000</v>
          </cell>
          <cell r="Q1035">
            <v>0</v>
          </cell>
          <cell r="R1035">
            <v>5500000</v>
          </cell>
        </row>
        <row r="1036">
          <cell r="A1036">
            <v>53050300</v>
          </cell>
          <cell r="B1036" t="str">
            <v>COS - Omt Training</v>
          </cell>
          <cell r="C1036">
            <v>70</v>
          </cell>
          <cell r="D1036" t="str">
            <v>.</v>
          </cell>
          <cell r="E1036">
            <v>8</v>
          </cell>
          <cell r="F1036" t="str">
            <v>.</v>
          </cell>
          <cell r="G1036">
            <v>53050300</v>
          </cell>
          <cell r="H1036" t="str">
            <v>.</v>
          </cell>
          <cell r="I1036">
            <v>60</v>
          </cell>
          <cell r="J1036" t="str">
            <v>.</v>
          </cell>
          <cell r="K1036">
            <v>0</v>
          </cell>
          <cell r="L1036" t="str">
            <v>.</v>
          </cell>
          <cell r="M1036">
            <v>0</v>
          </cell>
          <cell r="N1036" t="str">
            <v>.</v>
          </cell>
          <cell r="O1036" t="str">
            <v>00.00.00</v>
          </cell>
          <cell r="P1036">
            <v>2750000</v>
          </cell>
          <cell r="Q1036">
            <v>0</v>
          </cell>
          <cell r="R1036">
            <v>2750000</v>
          </cell>
        </row>
        <row r="1037">
          <cell r="A1037">
            <v>53050300</v>
          </cell>
          <cell r="B1037" t="str">
            <v>COS - Omt Training</v>
          </cell>
          <cell r="C1037">
            <v>70</v>
          </cell>
          <cell r="D1037" t="str">
            <v>.</v>
          </cell>
          <cell r="E1037">
            <v>11</v>
          </cell>
          <cell r="F1037" t="str">
            <v>.</v>
          </cell>
          <cell r="G1037">
            <v>53050300</v>
          </cell>
          <cell r="H1037" t="str">
            <v>.</v>
          </cell>
          <cell r="I1037">
            <v>60</v>
          </cell>
          <cell r="J1037" t="str">
            <v>.</v>
          </cell>
          <cell r="K1037">
            <v>0</v>
          </cell>
          <cell r="L1037" t="str">
            <v>.</v>
          </cell>
          <cell r="M1037">
            <v>0</v>
          </cell>
          <cell r="N1037" t="str">
            <v>.</v>
          </cell>
          <cell r="O1037" t="str">
            <v>00.00.00</v>
          </cell>
          <cell r="P1037">
            <v>1500000</v>
          </cell>
          <cell r="Q1037">
            <v>0</v>
          </cell>
          <cell r="R1037">
            <v>1500000</v>
          </cell>
        </row>
        <row r="1038">
          <cell r="A1038">
            <v>53050400</v>
          </cell>
          <cell r="B1038" t="str">
            <v>COS - Omt Library</v>
          </cell>
          <cell r="C1038">
            <v>70</v>
          </cell>
          <cell r="D1038" t="str">
            <v>.</v>
          </cell>
          <cell r="E1038">
            <v>3</v>
          </cell>
          <cell r="F1038" t="str">
            <v>.</v>
          </cell>
          <cell r="G1038">
            <v>53050400</v>
          </cell>
          <cell r="H1038" t="str">
            <v>.</v>
          </cell>
          <cell r="I1038">
            <v>60</v>
          </cell>
          <cell r="J1038" t="str">
            <v>.</v>
          </cell>
          <cell r="K1038">
            <v>0</v>
          </cell>
          <cell r="L1038" t="str">
            <v>.</v>
          </cell>
          <cell r="M1038">
            <v>0</v>
          </cell>
          <cell r="N1038" t="str">
            <v>.</v>
          </cell>
          <cell r="O1038" t="str">
            <v>00.00.00</v>
          </cell>
          <cell r="P1038">
            <v>0</v>
          </cell>
          <cell r="Q1038">
            <v>220000</v>
          </cell>
          <cell r="R1038">
            <v>220000</v>
          </cell>
        </row>
        <row r="1039">
          <cell r="A1039">
            <v>53050600</v>
          </cell>
          <cell r="B1039" t="str">
            <v>COS - Omt Subscripti</v>
          </cell>
          <cell r="C1039">
            <v>70</v>
          </cell>
          <cell r="D1039" t="str">
            <v>.</v>
          </cell>
          <cell r="E1039">
            <v>3</v>
          </cell>
          <cell r="F1039" t="str">
            <v>.</v>
          </cell>
          <cell r="G1039">
            <v>53050600</v>
          </cell>
          <cell r="H1039" t="str">
            <v>.</v>
          </cell>
          <cell r="I1039">
            <v>60</v>
          </cell>
          <cell r="J1039" t="str">
            <v>.</v>
          </cell>
          <cell r="K1039">
            <v>0</v>
          </cell>
          <cell r="L1039" t="str">
            <v>.</v>
          </cell>
          <cell r="M1039">
            <v>0</v>
          </cell>
          <cell r="N1039" t="str">
            <v>.</v>
          </cell>
          <cell r="O1039" t="str">
            <v>00.00.00</v>
          </cell>
          <cell r="P1039">
            <v>190000</v>
          </cell>
          <cell r="Q1039">
            <v>130000</v>
          </cell>
          <cell r="R1039">
            <v>320000</v>
          </cell>
        </row>
        <row r="1040">
          <cell r="A1040" t="str">
            <v>_x000C_</v>
          </cell>
        </row>
        <row r="1044">
          <cell r="A1044" t="str">
            <v>JAS Aero - En</v>
          </cell>
          <cell r="B1044" t="str">
            <v>gineering IDR</v>
          </cell>
          <cell r="K1044" t="str">
            <v>De</v>
          </cell>
          <cell r="L1044" t="str">
            <v>t</v>
          </cell>
          <cell r="M1044" t="str">
            <v>ail</v>
          </cell>
          <cell r="O1044" t="str">
            <v>Trial Balance</v>
          </cell>
          <cell r="Q1044" t="str">
            <v>Report Date</v>
          </cell>
          <cell r="R1044" t="str">
            <v>: 08-JUN-2005 15:02</v>
          </cell>
        </row>
        <row r="1045">
          <cell r="J1045" t="str">
            <v>P</v>
          </cell>
          <cell r="K1045" t="str">
            <v>erio</v>
          </cell>
          <cell r="L1045" t="str">
            <v>d</v>
          </cell>
          <cell r="M1045" t="str">
            <v>to</v>
          </cell>
          <cell r="O1045" t="str">
            <v>date for MAY-0</v>
          </cell>
          <cell r="P1045">
            <v>5</v>
          </cell>
          <cell r="Q1045" t="str">
            <v>Page</v>
          </cell>
          <cell r="R1045" t="str">
            <v>:    17 of       24</v>
          </cell>
        </row>
        <row r="1046">
          <cell r="B1046" t="str">
            <v>Currency:  IDR</v>
          </cell>
        </row>
        <row r="1047">
          <cell r="B1047" t="str">
            <v>COMPANY Range:  70 to</v>
          </cell>
          <cell r="C1047">
            <v>7</v>
          </cell>
          <cell r="D1047">
            <v>0</v>
          </cell>
        </row>
        <row r="1049">
          <cell r="B1049" t="str">
            <v>COMPANY:  70 JA</v>
          </cell>
          <cell r="C1049" t="str">
            <v>S</v>
          </cell>
          <cell r="D1049" t="str">
            <v>A</v>
          </cell>
          <cell r="E1049" t="str">
            <v>er</v>
          </cell>
          <cell r="F1049" t="str">
            <v>o</v>
          </cell>
          <cell r="G1049" t="e">
            <v>#NAME?</v>
          </cell>
          <cell r="H1049" t="str">
            <v>e</v>
          </cell>
          <cell r="I1049" t="str">
            <v>er</v>
          </cell>
          <cell r="J1049" t="str">
            <v>i</v>
          </cell>
          <cell r="K1049" t="str">
            <v>ng S</v>
          </cell>
          <cell r="L1049" t="str">
            <v>e</v>
          </cell>
          <cell r="M1049" t="str">
            <v>rvi</v>
          </cell>
          <cell r="N1049" t="str">
            <v>c</v>
          </cell>
          <cell r="O1049" t="str">
            <v>es</v>
          </cell>
        </row>
        <row r="1051">
          <cell r="A1051" t="str">
            <v>ACCOUNT</v>
          </cell>
          <cell r="B1051" t="str">
            <v>Description</v>
          </cell>
          <cell r="C1051" t="str">
            <v>Ac</v>
          </cell>
          <cell r="D1051" t="str">
            <v>c</v>
          </cell>
          <cell r="E1051" t="str">
            <v>ou</v>
          </cell>
          <cell r="F1051" t="str">
            <v>n</v>
          </cell>
          <cell r="G1051" t="str">
            <v>ting Fle</v>
          </cell>
          <cell r="H1051" t="str">
            <v>x</v>
          </cell>
          <cell r="I1051" t="str">
            <v>fi</v>
          </cell>
          <cell r="J1051" t="str">
            <v>e</v>
          </cell>
          <cell r="K1051" t="str">
            <v>ld</v>
          </cell>
          <cell r="P1051" t="str">
            <v>Beginning Balance</v>
          </cell>
          <cell r="Q1051" t="str">
            <v>Period Activity</v>
          </cell>
          <cell r="R1051" t="str">
            <v>Ending Balance</v>
          </cell>
        </row>
        <row r="1052">
          <cell r="A1052" t="str">
            <v>-----------</v>
          </cell>
          <cell r="B1052" t="str">
            <v>--------------------</v>
          </cell>
          <cell r="C1052" t="str">
            <v>--</v>
          </cell>
          <cell r="D1052" t="str">
            <v>-</v>
          </cell>
          <cell r="E1052" t="str">
            <v>--</v>
          </cell>
          <cell r="F1052" t="str">
            <v>-</v>
          </cell>
          <cell r="G1052" t="str">
            <v>--------</v>
          </cell>
          <cell r="H1052" t="str">
            <v>-</v>
          </cell>
          <cell r="I1052" t="str">
            <v>--</v>
          </cell>
          <cell r="J1052" t="str">
            <v>-</v>
          </cell>
          <cell r="K1052" t="str">
            <v>----</v>
          </cell>
          <cell r="L1052" t="str">
            <v>-</v>
          </cell>
          <cell r="M1052" t="str">
            <v>---</v>
          </cell>
          <cell r="N1052" t="str">
            <v>-</v>
          </cell>
          <cell r="O1052" t="str">
            <v>-------------</v>
          </cell>
          <cell r="P1052" t="str">
            <v>------------------</v>
          </cell>
          <cell r="Q1052" t="str">
            <v>------------------</v>
          </cell>
          <cell r="R1052" t="str">
            <v>------------------</v>
          </cell>
        </row>
        <row r="1053">
          <cell r="A1053">
            <v>53050600</v>
          </cell>
          <cell r="B1053" t="str">
            <v>COS - Omt Subscripti</v>
          </cell>
          <cell r="C1053">
            <v>70</v>
          </cell>
          <cell r="D1053" t="str">
            <v>.</v>
          </cell>
          <cell r="E1053">
            <v>4</v>
          </cell>
          <cell r="F1053" t="str">
            <v>.</v>
          </cell>
          <cell r="G1053">
            <v>53050600</v>
          </cell>
          <cell r="H1053" t="str">
            <v>.</v>
          </cell>
          <cell r="I1053">
            <v>60</v>
          </cell>
          <cell r="J1053" t="str">
            <v>.</v>
          </cell>
          <cell r="K1053">
            <v>0</v>
          </cell>
          <cell r="L1053" t="str">
            <v>.</v>
          </cell>
          <cell r="M1053">
            <v>0</v>
          </cell>
          <cell r="N1053" t="str">
            <v>.</v>
          </cell>
          <cell r="O1053" t="str">
            <v>00.00.00</v>
          </cell>
          <cell r="P1053">
            <v>207500</v>
          </cell>
          <cell r="Q1053">
            <v>57500</v>
          </cell>
          <cell r="R1053">
            <v>265000</v>
          </cell>
        </row>
        <row r="1054">
          <cell r="A1054">
            <v>53050600</v>
          </cell>
          <cell r="B1054" t="str">
            <v>COS - Omt Subscripti</v>
          </cell>
          <cell r="C1054">
            <v>70</v>
          </cell>
          <cell r="D1054" t="str">
            <v>.</v>
          </cell>
          <cell r="E1054">
            <v>10</v>
          </cell>
          <cell r="F1054" t="str">
            <v>.</v>
          </cell>
          <cell r="G1054">
            <v>53050600</v>
          </cell>
          <cell r="H1054" t="str">
            <v>.</v>
          </cell>
          <cell r="I1054">
            <v>60</v>
          </cell>
          <cell r="J1054" t="str">
            <v>.</v>
          </cell>
          <cell r="K1054">
            <v>0</v>
          </cell>
          <cell r="L1054" t="str">
            <v>.</v>
          </cell>
          <cell r="M1054">
            <v>0</v>
          </cell>
          <cell r="N1054" t="str">
            <v>.</v>
          </cell>
          <cell r="O1054" t="str">
            <v>00.00.00</v>
          </cell>
          <cell r="P1054">
            <v>105000</v>
          </cell>
          <cell r="Q1054">
            <v>40000</v>
          </cell>
          <cell r="R1054">
            <v>145000</v>
          </cell>
        </row>
        <row r="1055">
          <cell r="A1055">
            <v>53050600</v>
          </cell>
          <cell r="B1055" t="str">
            <v>COS - Omt Subscripti</v>
          </cell>
          <cell r="C1055">
            <v>70</v>
          </cell>
          <cell r="D1055" t="str">
            <v>.</v>
          </cell>
          <cell r="E1055">
            <v>14</v>
          </cell>
          <cell r="F1055" t="str">
            <v>.</v>
          </cell>
          <cell r="G1055">
            <v>53050600</v>
          </cell>
          <cell r="H1055" t="str">
            <v>.</v>
          </cell>
          <cell r="I1055">
            <v>60</v>
          </cell>
          <cell r="J1055" t="str">
            <v>.</v>
          </cell>
          <cell r="K1055">
            <v>0</v>
          </cell>
          <cell r="L1055" t="str">
            <v>.</v>
          </cell>
          <cell r="M1055">
            <v>0</v>
          </cell>
          <cell r="N1055" t="str">
            <v>.</v>
          </cell>
          <cell r="O1055" t="str">
            <v>00.00.00</v>
          </cell>
          <cell r="P1055">
            <v>150000</v>
          </cell>
          <cell r="Q1055">
            <v>100000</v>
          </cell>
          <cell r="R1055">
            <v>250000</v>
          </cell>
        </row>
        <row r="1056">
          <cell r="A1056">
            <v>53060100</v>
          </cell>
          <cell r="B1056" t="str">
            <v>COS - OC Licences</v>
          </cell>
          <cell r="C1056">
            <v>70</v>
          </cell>
          <cell r="D1056" t="str">
            <v>.</v>
          </cell>
          <cell r="E1056">
            <v>2</v>
          </cell>
          <cell r="F1056" t="str">
            <v>.</v>
          </cell>
          <cell r="G1056">
            <v>53060100</v>
          </cell>
          <cell r="H1056" t="str">
            <v>.</v>
          </cell>
          <cell r="I1056">
            <v>60</v>
          </cell>
          <cell r="J1056" t="str">
            <v>.</v>
          </cell>
          <cell r="K1056">
            <v>0</v>
          </cell>
          <cell r="L1056" t="str">
            <v>.</v>
          </cell>
          <cell r="M1056">
            <v>0</v>
          </cell>
          <cell r="N1056" t="str">
            <v>.</v>
          </cell>
          <cell r="O1056" t="str">
            <v>00.00.00</v>
          </cell>
          <cell r="P1056">
            <v>0</v>
          </cell>
          <cell r="Q1056">
            <v>1705000</v>
          </cell>
          <cell r="R1056">
            <v>1705000</v>
          </cell>
        </row>
        <row r="1057">
          <cell r="A1057">
            <v>53060100</v>
          </cell>
          <cell r="B1057" t="str">
            <v>COS - OC Licences</v>
          </cell>
          <cell r="C1057">
            <v>70</v>
          </cell>
          <cell r="D1057" t="str">
            <v>.</v>
          </cell>
          <cell r="E1057">
            <v>3</v>
          </cell>
          <cell r="F1057" t="str">
            <v>.</v>
          </cell>
          <cell r="G1057">
            <v>53060100</v>
          </cell>
          <cell r="H1057" t="str">
            <v>.</v>
          </cell>
          <cell r="I1057">
            <v>60</v>
          </cell>
          <cell r="J1057" t="str">
            <v>.</v>
          </cell>
          <cell r="K1057">
            <v>0</v>
          </cell>
          <cell r="L1057" t="str">
            <v>.</v>
          </cell>
          <cell r="M1057">
            <v>0</v>
          </cell>
          <cell r="N1057" t="str">
            <v>.</v>
          </cell>
          <cell r="O1057" t="str">
            <v>00.00.00</v>
          </cell>
          <cell r="P1057">
            <v>485200</v>
          </cell>
          <cell r="Q1057">
            <v>725200</v>
          </cell>
          <cell r="R1057">
            <v>1210400</v>
          </cell>
        </row>
        <row r="1058">
          <cell r="A1058">
            <v>53060100</v>
          </cell>
          <cell r="B1058" t="str">
            <v>COS - OC Licences</v>
          </cell>
          <cell r="C1058">
            <v>70</v>
          </cell>
          <cell r="D1058" t="str">
            <v>.</v>
          </cell>
          <cell r="E1058">
            <v>5</v>
          </cell>
          <cell r="F1058" t="str">
            <v>.</v>
          </cell>
          <cell r="G1058">
            <v>53060100</v>
          </cell>
          <cell r="H1058" t="str">
            <v>.</v>
          </cell>
          <cell r="I1058">
            <v>60</v>
          </cell>
          <cell r="J1058" t="str">
            <v>.</v>
          </cell>
          <cell r="K1058">
            <v>0</v>
          </cell>
          <cell r="L1058" t="str">
            <v>.</v>
          </cell>
          <cell r="M1058">
            <v>0</v>
          </cell>
          <cell r="N1058" t="str">
            <v>.</v>
          </cell>
          <cell r="O1058" t="str">
            <v>00.00.00</v>
          </cell>
          <cell r="P1058">
            <v>720000</v>
          </cell>
          <cell r="Q1058">
            <v>0</v>
          </cell>
          <cell r="R1058">
            <v>720000</v>
          </cell>
        </row>
        <row r="1059">
          <cell r="A1059">
            <v>53060100</v>
          </cell>
          <cell r="B1059" t="str">
            <v>COS - OC Licences</v>
          </cell>
          <cell r="C1059">
            <v>70</v>
          </cell>
          <cell r="D1059" t="str">
            <v>.</v>
          </cell>
          <cell r="E1059">
            <v>7</v>
          </cell>
          <cell r="F1059" t="str">
            <v>.</v>
          </cell>
          <cell r="G1059">
            <v>53060100</v>
          </cell>
          <cell r="H1059" t="str">
            <v>.</v>
          </cell>
          <cell r="I1059">
            <v>60</v>
          </cell>
          <cell r="J1059" t="str">
            <v>.</v>
          </cell>
          <cell r="K1059">
            <v>0</v>
          </cell>
          <cell r="L1059" t="str">
            <v>.</v>
          </cell>
          <cell r="M1059">
            <v>0</v>
          </cell>
          <cell r="N1059" t="str">
            <v>.</v>
          </cell>
          <cell r="O1059" t="str">
            <v>00.00.00</v>
          </cell>
          <cell r="P1059">
            <v>45000</v>
          </cell>
          <cell r="Q1059">
            <v>0</v>
          </cell>
          <cell r="R1059">
            <v>45000</v>
          </cell>
        </row>
        <row r="1060">
          <cell r="A1060">
            <v>53060400</v>
          </cell>
          <cell r="B1060" t="str">
            <v>COS - OC Vehicles &amp;</v>
          </cell>
          <cell r="C1060">
            <v>70</v>
          </cell>
          <cell r="D1060" t="str">
            <v>.</v>
          </cell>
          <cell r="E1060">
            <v>2</v>
          </cell>
          <cell r="F1060" t="str">
            <v>.</v>
          </cell>
          <cell r="G1060">
            <v>53060400</v>
          </cell>
          <cell r="H1060" t="str">
            <v>.</v>
          </cell>
          <cell r="I1060">
            <v>33</v>
          </cell>
          <cell r="J1060" t="str">
            <v>.</v>
          </cell>
          <cell r="K1060">
            <v>0</v>
          </cell>
          <cell r="L1060" t="str">
            <v>.</v>
          </cell>
          <cell r="M1060">
            <v>0</v>
          </cell>
          <cell r="N1060" t="str">
            <v>.</v>
          </cell>
          <cell r="O1060" t="str">
            <v>00.00.00</v>
          </cell>
          <cell r="P1060">
            <v>1035700</v>
          </cell>
          <cell r="Q1060">
            <v>0</v>
          </cell>
          <cell r="R1060">
            <v>1035700</v>
          </cell>
        </row>
        <row r="1061">
          <cell r="A1061">
            <v>53060400</v>
          </cell>
          <cell r="B1061" t="str">
            <v>COS - OC Vehicles &amp;</v>
          </cell>
          <cell r="C1061">
            <v>70</v>
          </cell>
          <cell r="D1061" t="str">
            <v>.</v>
          </cell>
          <cell r="E1061">
            <v>2</v>
          </cell>
          <cell r="F1061" t="str">
            <v>.</v>
          </cell>
          <cell r="G1061">
            <v>53060400</v>
          </cell>
          <cell r="H1061" t="str">
            <v>.</v>
          </cell>
          <cell r="I1061">
            <v>60</v>
          </cell>
          <cell r="J1061" t="str">
            <v>.</v>
          </cell>
          <cell r="K1061">
            <v>0</v>
          </cell>
          <cell r="L1061" t="str">
            <v>.</v>
          </cell>
          <cell r="M1061">
            <v>0</v>
          </cell>
          <cell r="N1061" t="str">
            <v>.</v>
          </cell>
          <cell r="O1061" t="str">
            <v>00.00.00</v>
          </cell>
          <cell r="P1061">
            <v>1992000</v>
          </cell>
          <cell r="Q1061">
            <v>0</v>
          </cell>
          <cell r="R1061">
            <v>1992000</v>
          </cell>
        </row>
        <row r="1062">
          <cell r="A1062">
            <v>53060400</v>
          </cell>
          <cell r="B1062" t="str">
            <v>COS - OC Vehicles &amp;</v>
          </cell>
          <cell r="C1062">
            <v>70</v>
          </cell>
          <cell r="D1062" t="str">
            <v>.</v>
          </cell>
          <cell r="E1062">
            <v>3</v>
          </cell>
          <cell r="F1062" t="str">
            <v>.</v>
          </cell>
          <cell r="G1062">
            <v>53060400</v>
          </cell>
          <cell r="H1062" t="str">
            <v>.</v>
          </cell>
          <cell r="I1062">
            <v>60</v>
          </cell>
          <cell r="J1062" t="str">
            <v>.</v>
          </cell>
          <cell r="K1062">
            <v>0</v>
          </cell>
          <cell r="L1062" t="str">
            <v>.</v>
          </cell>
          <cell r="M1062">
            <v>0</v>
          </cell>
          <cell r="N1062" t="str">
            <v>.</v>
          </cell>
          <cell r="O1062" t="str">
            <v>00.00.00</v>
          </cell>
          <cell r="P1062">
            <v>874500</v>
          </cell>
          <cell r="Q1062">
            <v>197000</v>
          </cell>
          <cell r="R1062">
            <v>1071500</v>
          </cell>
        </row>
        <row r="1063">
          <cell r="A1063">
            <v>53060400</v>
          </cell>
          <cell r="B1063" t="str">
            <v>COS - OC Vehicles &amp;</v>
          </cell>
          <cell r="C1063">
            <v>70</v>
          </cell>
          <cell r="D1063" t="str">
            <v>.</v>
          </cell>
          <cell r="E1063">
            <v>9</v>
          </cell>
          <cell r="F1063" t="str">
            <v>.</v>
          </cell>
          <cell r="G1063">
            <v>53060400</v>
          </cell>
          <cell r="H1063" t="str">
            <v>.</v>
          </cell>
          <cell r="I1063">
            <v>60</v>
          </cell>
          <cell r="J1063" t="str">
            <v>.</v>
          </cell>
          <cell r="K1063">
            <v>0</v>
          </cell>
          <cell r="L1063" t="str">
            <v>.</v>
          </cell>
          <cell r="M1063">
            <v>0</v>
          </cell>
          <cell r="N1063" t="str">
            <v>.</v>
          </cell>
          <cell r="O1063" t="str">
            <v>00.00.00</v>
          </cell>
          <cell r="P1063">
            <v>71500</v>
          </cell>
          <cell r="Q1063">
            <v>0</v>
          </cell>
          <cell r="R1063">
            <v>71500</v>
          </cell>
        </row>
        <row r="1064">
          <cell r="A1064">
            <v>53060400</v>
          </cell>
          <cell r="B1064" t="str">
            <v>COS - OC Vehicles &amp;</v>
          </cell>
          <cell r="C1064">
            <v>70</v>
          </cell>
          <cell r="D1064" t="str">
            <v>.</v>
          </cell>
          <cell r="E1064">
            <v>10</v>
          </cell>
          <cell r="F1064" t="str">
            <v>.</v>
          </cell>
          <cell r="G1064">
            <v>53060400</v>
          </cell>
          <cell r="H1064" t="str">
            <v>.</v>
          </cell>
          <cell r="I1064">
            <v>60</v>
          </cell>
          <cell r="J1064" t="str">
            <v>.</v>
          </cell>
          <cell r="K1064">
            <v>0</v>
          </cell>
          <cell r="L1064" t="str">
            <v>.</v>
          </cell>
          <cell r="M1064">
            <v>0</v>
          </cell>
          <cell r="N1064" t="str">
            <v>.</v>
          </cell>
          <cell r="O1064" t="str">
            <v>00.00.00</v>
          </cell>
          <cell r="P1064">
            <v>1484500</v>
          </cell>
          <cell r="Q1064">
            <v>0</v>
          </cell>
          <cell r="R1064">
            <v>1484500</v>
          </cell>
        </row>
        <row r="1065">
          <cell r="A1065">
            <v>53060400</v>
          </cell>
          <cell r="B1065" t="str">
            <v>COS - OC Vehicles &amp;</v>
          </cell>
          <cell r="C1065">
            <v>70</v>
          </cell>
          <cell r="D1065" t="str">
            <v>.</v>
          </cell>
          <cell r="E1065">
            <v>11</v>
          </cell>
          <cell r="F1065" t="str">
            <v>.</v>
          </cell>
          <cell r="G1065">
            <v>53060400</v>
          </cell>
          <cell r="H1065" t="str">
            <v>.</v>
          </cell>
          <cell r="I1065">
            <v>60</v>
          </cell>
          <cell r="J1065" t="str">
            <v>.</v>
          </cell>
          <cell r="K1065">
            <v>0</v>
          </cell>
          <cell r="L1065" t="str">
            <v>.</v>
          </cell>
          <cell r="M1065">
            <v>0</v>
          </cell>
          <cell r="N1065" t="str">
            <v>.</v>
          </cell>
          <cell r="O1065" t="str">
            <v>00.00.00</v>
          </cell>
          <cell r="P1065">
            <v>0</v>
          </cell>
          <cell r="Q1065">
            <v>1180000</v>
          </cell>
          <cell r="R1065">
            <v>1180000</v>
          </cell>
        </row>
        <row r="1066">
          <cell r="A1066">
            <v>53060500</v>
          </cell>
          <cell r="B1066" t="str">
            <v>COS - OC Membership</v>
          </cell>
          <cell r="C1066">
            <v>70</v>
          </cell>
          <cell r="D1066" t="str">
            <v>.</v>
          </cell>
          <cell r="E1066">
            <v>2</v>
          </cell>
          <cell r="F1066" t="str">
            <v>.</v>
          </cell>
          <cell r="G1066">
            <v>53060500</v>
          </cell>
          <cell r="H1066" t="str">
            <v>.</v>
          </cell>
          <cell r="I1066">
            <v>60</v>
          </cell>
          <cell r="J1066" t="str">
            <v>.</v>
          </cell>
          <cell r="K1066">
            <v>0</v>
          </cell>
          <cell r="L1066" t="str">
            <v>.</v>
          </cell>
          <cell r="M1066">
            <v>0</v>
          </cell>
          <cell r="N1066" t="str">
            <v>.</v>
          </cell>
          <cell r="O1066" t="str">
            <v>00.00.00</v>
          </cell>
          <cell r="P1066">
            <v>300000</v>
          </cell>
          <cell r="Q1066">
            <v>0</v>
          </cell>
          <cell r="R1066">
            <v>300000</v>
          </cell>
        </row>
        <row r="1067">
          <cell r="A1067">
            <v>53060600</v>
          </cell>
          <cell r="B1067" t="str">
            <v>COS - OC Donation an</v>
          </cell>
          <cell r="C1067">
            <v>70</v>
          </cell>
          <cell r="D1067" t="str">
            <v>.</v>
          </cell>
          <cell r="E1067">
            <v>3</v>
          </cell>
          <cell r="F1067" t="str">
            <v>.</v>
          </cell>
          <cell r="G1067">
            <v>53060600</v>
          </cell>
          <cell r="H1067" t="str">
            <v>.</v>
          </cell>
          <cell r="I1067">
            <v>60</v>
          </cell>
          <cell r="J1067" t="str">
            <v>.</v>
          </cell>
          <cell r="K1067">
            <v>0</v>
          </cell>
          <cell r="L1067" t="str">
            <v>.</v>
          </cell>
          <cell r="M1067">
            <v>0</v>
          </cell>
          <cell r="N1067" t="str">
            <v>.</v>
          </cell>
          <cell r="O1067" t="str">
            <v>00.00.00</v>
          </cell>
          <cell r="P1067">
            <v>100000</v>
          </cell>
          <cell r="Q1067">
            <v>0</v>
          </cell>
          <cell r="R1067">
            <v>100000</v>
          </cell>
        </row>
        <row r="1068">
          <cell r="A1068">
            <v>53060600</v>
          </cell>
          <cell r="B1068" t="str">
            <v>COS - OC Donation an</v>
          </cell>
          <cell r="C1068">
            <v>70</v>
          </cell>
          <cell r="D1068" t="str">
            <v>.</v>
          </cell>
          <cell r="E1068">
            <v>4</v>
          </cell>
          <cell r="F1068" t="str">
            <v>.</v>
          </cell>
          <cell r="G1068">
            <v>53060600</v>
          </cell>
          <cell r="H1068" t="str">
            <v>.</v>
          </cell>
          <cell r="I1068">
            <v>60</v>
          </cell>
          <cell r="J1068" t="str">
            <v>.</v>
          </cell>
          <cell r="K1068">
            <v>0</v>
          </cell>
          <cell r="L1068" t="str">
            <v>.</v>
          </cell>
          <cell r="M1068">
            <v>0</v>
          </cell>
          <cell r="N1068" t="str">
            <v>.</v>
          </cell>
          <cell r="O1068" t="str">
            <v>00.00.00</v>
          </cell>
          <cell r="P1068">
            <v>328570</v>
          </cell>
          <cell r="Q1068">
            <v>0</v>
          </cell>
          <cell r="R1068">
            <v>328570</v>
          </cell>
        </row>
        <row r="1069">
          <cell r="A1069">
            <v>53060600</v>
          </cell>
          <cell r="B1069" t="str">
            <v>COS - OC Donation an</v>
          </cell>
          <cell r="C1069">
            <v>70</v>
          </cell>
          <cell r="D1069" t="str">
            <v>.</v>
          </cell>
          <cell r="E1069">
            <v>10</v>
          </cell>
          <cell r="F1069" t="str">
            <v>.</v>
          </cell>
          <cell r="G1069">
            <v>53060600</v>
          </cell>
          <cell r="H1069" t="str">
            <v>.</v>
          </cell>
          <cell r="I1069">
            <v>60</v>
          </cell>
          <cell r="J1069" t="str">
            <v>.</v>
          </cell>
          <cell r="K1069">
            <v>0</v>
          </cell>
          <cell r="L1069" t="str">
            <v>.</v>
          </cell>
          <cell r="M1069">
            <v>0</v>
          </cell>
          <cell r="N1069" t="str">
            <v>.</v>
          </cell>
          <cell r="O1069" t="str">
            <v>00.00.00</v>
          </cell>
          <cell r="P1069">
            <v>299970</v>
          </cell>
          <cell r="Q1069">
            <v>0</v>
          </cell>
          <cell r="R1069">
            <v>299970</v>
          </cell>
        </row>
        <row r="1070">
          <cell r="A1070">
            <v>53060600</v>
          </cell>
          <cell r="B1070" t="str">
            <v>COS - OC Donation an</v>
          </cell>
          <cell r="C1070">
            <v>70</v>
          </cell>
          <cell r="D1070" t="str">
            <v>.</v>
          </cell>
          <cell r="E1070">
            <v>11</v>
          </cell>
          <cell r="F1070" t="str">
            <v>.</v>
          </cell>
          <cell r="G1070">
            <v>53060600</v>
          </cell>
          <cell r="H1070" t="str">
            <v>.</v>
          </cell>
          <cell r="I1070">
            <v>60</v>
          </cell>
          <cell r="J1070" t="str">
            <v>.</v>
          </cell>
          <cell r="K1070">
            <v>0</v>
          </cell>
          <cell r="L1070" t="str">
            <v>.</v>
          </cell>
          <cell r="M1070">
            <v>0</v>
          </cell>
          <cell r="N1070" t="str">
            <v>.</v>
          </cell>
          <cell r="O1070" t="str">
            <v>00.00.00</v>
          </cell>
          <cell r="P1070">
            <v>710000</v>
          </cell>
          <cell r="Q1070">
            <v>0</v>
          </cell>
          <cell r="R1070">
            <v>710000</v>
          </cell>
        </row>
        <row r="1071">
          <cell r="A1071">
            <v>53060700</v>
          </cell>
          <cell r="B1071" t="str">
            <v>COS - OC Platform</v>
          </cell>
          <cell r="C1071">
            <v>70</v>
          </cell>
          <cell r="D1071" t="str">
            <v>.</v>
          </cell>
          <cell r="E1071">
            <v>2</v>
          </cell>
          <cell r="F1071" t="str">
            <v>.</v>
          </cell>
          <cell r="G1071">
            <v>53060700</v>
          </cell>
          <cell r="H1071" t="str">
            <v>.</v>
          </cell>
          <cell r="I1071">
            <v>60</v>
          </cell>
          <cell r="J1071" t="str">
            <v>.</v>
          </cell>
          <cell r="K1071">
            <v>0</v>
          </cell>
          <cell r="L1071" t="str">
            <v>.</v>
          </cell>
          <cell r="M1071">
            <v>0</v>
          </cell>
          <cell r="N1071" t="str">
            <v>.</v>
          </cell>
          <cell r="O1071" t="str">
            <v>00.00.00</v>
          </cell>
          <cell r="P1071">
            <v>9575000</v>
          </cell>
          <cell r="Q1071">
            <v>0</v>
          </cell>
          <cell r="R1071">
            <v>9575000</v>
          </cell>
        </row>
        <row r="1072">
          <cell r="A1072">
            <v>53060700</v>
          </cell>
          <cell r="B1072" t="str">
            <v>COS - OC Platform</v>
          </cell>
          <cell r="C1072">
            <v>70</v>
          </cell>
          <cell r="D1072" t="str">
            <v>.</v>
          </cell>
          <cell r="E1072">
            <v>3</v>
          </cell>
          <cell r="F1072" t="str">
            <v>.</v>
          </cell>
          <cell r="G1072">
            <v>53060700</v>
          </cell>
          <cell r="H1072" t="str">
            <v>.</v>
          </cell>
          <cell r="I1072">
            <v>60</v>
          </cell>
          <cell r="J1072" t="str">
            <v>.</v>
          </cell>
          <cell r="K1072">
            <v>0</v>
          </cell>
          <cell r="L1072" t="str">
            <v>.</v>
          </cell>
          <cell r="M1072">
            <v>0</v>
          </cell>
          <cell r="N1072" t="str">
            <v>.</v>
          </cell>
          <cell r="O1072" t="str">
            <v>00.00.00</v>
          </cell>
          <cell r="P1072">
            <v>7967000</v>
          </cell>
          <cell r="Q1072">
            <v>0</v>
          </cell>
          <cell r="R1072">
            <v>7967000</v>
          </cell>
        </row>
        <row r="1073">
          <cell r="A1073">
            <v>53060700</v>
          </cell>
          <cell r="B1073" t="str">
            <v>COS - OC Platform</v>
          </cell>
          <cell r="C1073">
            <v>70</v>
          </cell>
          <cell r="D1073" t="str">
            <v>.</v>
          </cell>
          <cell r="E1073">
            <v>4</v>
          </cell>
          <cell r="F1073" t="str">
            <v>.</v>
          </cell>
          <cell r="G1073">
            <v>53060700</v>
          </cell>
          <cell r="H1073" t="str">
            <v>.</v>
          </cell>
          <cell r="I1073">
            <v>60</v>
          </cell>
          <cell r="J1073" t="str">
            <v>.</v>
          </cell>
          <cell r="K1073">
            <v>0</v>
          </cell>
          <cell r="L1073" t="str">
            <v>.</v>
          </cell>
          <cell r="M1073">
            <v>0</v>
          </cell>
          <cell r="N1073" t="str">
            <v>.</v>
          </cell>
          <cell r="O1073" t="str">
            <v>00.00.00</v>
          </cell>
          <cell r="P1073">
            <v>0</v>
          </cell>
          <cell r="Q1073">
            <v>5182925</v>
          </cell>
          <cell r="R1073">
            <v>5182925</v>
          </cell>
        </row>
        <row r="1074">
          <cell r="A1074">
            <v>53060700</v>
          </cell>
          <cell r="B1074" t="str">
            <v>COS - OC Platform</v>
          </cell>
          <cell r="C1074">
            <v>70</v>
          </cell>
          <cell r="D1074" t="str">
            <v>.</v>
          </cell>
          <cell r="E1074">
            <v>7</v>
          </cell>
          <cell r="F1074" t="str">
            <v>.</v>
          </cell>
          <cell r="G1074">
            <v>53060700</v>
          </cell>
          <cell r="H1074" t="str">
            <v>.</v>
          </cell>
          <cell r="I1074">
            <v>60</v>
          </cell>
          <cell r="J1074" t="str">
            <v>.</v>
          </cell>
          <cell r="K1074">
            <v>0</v>
          </cell>
          <cell r="L1074" t="str">
            <v>.</v>
          </cell>
          <cell r="M1074">
            <v>0</v>
          </cell>
          <cell r="N1074" t="str">
            <v>.</v>
          </cell>
          <cell r="O1074" t="str">
            <v>00.00.00</v>
          </cell>
          <cell r="P1074">
            <v>187000</v>
          </cell>
          <cell r="Q1074">
            <v>0</v>
          </cell>
          <cell r="R1074">
            <v>187000</v>
          </cell>
        </row>
        <row r="1075">
          <cell r="A1075">
            <v>53060700</v>
          </cell>
          <cell r="B1075" t="str">
            <v>COS - OC Platform</v>
          </cell>
          <cell r="C1075">
            <v>70</v>
          </cell>
          <cell r="D1075" t="str">
            <v>.</v>
          </cell>
          <cell r="E1075">
            <v>9</v>
          </cell>
          <cell r="F1075" t="str">
            <v>.</v>
          </cell>
          <cell r="G1075">
            <v>53060700</v>
          </cell>
          <cell r="H1075" t="str">
            <v>.</v>
          </cell>
          <cell r="I1075">
            <v>60</v>
          </cell>
          <cell r="J1075" t="str">
            <v>.</v>
          </cell>
          <cell r="K1075">
            <v>0</v>
          </cell>
          <cell r="L1075" t="str">
            <v>.</v>
          </cell>
          <cell r="M1075">
            <v>0</v>
          </cell>
          <cell r="N1075" t="str">
            <v>.</v>
          </cell>
          <cell r="O1075" t="str">
            <v>00.00.00</v>
          </cell>
          <cell r="P1075">
            <v>606250</v>
          </cell>
          <cell r="Q1075">
            <v>0</v>
          </cell>
          <cell r="R1075">
            <v>606250</v>
          </cell>
        </row>
        <row r="1076">
          <cell r="A1076">
            <v>53060700</v>
          </cell>
          <cell r="B1076" t="str">
            <v>COS - OC Platform</v>
          </cell>
          <cell r="C1076">
            <v>70</v>
          </cell>
          <cell r="D1076" t="str">
            <v>.</v>
          </cell>
          <cell r="E1076">
            <v>11</v>
          </cell>
          <cell r="F1076" t="str">
            <v>.</v>
          </cell>
          <cell r="G1076">
            <v>53060700</v>
          </cell>
          <cell r="H1076" t="str">
            <v>.</v>
          </cell>
          <cell r="I1076">
            <v>60</v>
          </cell>
          <cell r="J1076" t="str">
            <v>.</v>
          </cell>
          <cell r="K1076">
            <v>0</v>
          </cell>
          <cell r="L1076" t="str">
            <v>.</v>
          </cell>
          <cell r="M1076">
            <v>0</v>
          </cell>
          <cell r="N1076" t="str">
            <v>.</v>
          </cell>
          <cell r="O1076" t="str">
            <v>00.00.00</v>
          </cell>
          <cell r="P1076">
            <v>751625</v>
          </cell>
          <cell r="Q1076">
            <v>0</v>
          </cell>
          <cell r="R1076">
            <v>751625</v>
          </cell>
        </row>
        <row r="1077">
          <cell r="A1077">
            <v>53070100</v>
          </cell>
          <cell r="B1077" t="str">
            <v>COS - OG Transportat</v>
          </cell>
          <cell r="C1077">
            <v>70</v>
          </cell>
          <cell r="D1077" t="str">
            <v>.</v>
          </cell>
          <cell r="E1077">
            <v>2</v>
          </cell>
          <cell r="F1077" t="str">
            <v>.</v>
          </cell>
          <cell r="G1077">
            <v>53070100</v>
          </cell>
          <cell r="H1077" t="str">
            <v>.</v>
          </cell>
          <cell r="I1077">
            <v>60</v>
          </cell>
          <cell r="J1077" t="str">
            <v>.</v>
          </cell>
          <cell r="K1077">
            <v>0</v>
          </cell>
          <cell r="L1077" t="str">
            <v>.</v>
          </cell>
          <cell r="M1077">
            <v>0</v>
          </cell>
          <cell r="N1077" t="str">
            <v>.</v>
          </cell>
          <cell r="O1077" t="str">
            <v>00.00.00</v>
          </cell>
          <cell r="P1077">
            <v>181000</v>
          </cell>
          <cell r="Q1077">
            <v>0</v>
          </cell>
          <cell r="R1077">
            <v>181000</v>
          </cell>
        </row>
        <row r="1078">
          <cell r="A1078">
            <v>53070100</v>
          </cell>
          <cell r="B1078" t="str">
            <v>COS - OG Transportat</v>
          </cell>
          <cell r="C1078">
            <v>70</v>
          </cell>
          <cell r="D1078" t="str">
            <v>.</v>
          </cell>
          <cell r="E1078">
            <v>3</v>
          </cell>
          <cell r="F1078" t="str">
            <v>.</v>
          </cell>
          <cell r="G1078">
            <v>53070100</v>
          </cell>
          <cell r="H1078" t="str">
            <v>.</v>
          </cell>
          <cell r="I1078">
            <v>60</v>
          </cell>
          <cell r="J1078" t="str">
            <v>.</v>
          </cell>
          <cell r="K1078">
            <v>0</v>
          </cell>
          <cell r="L1078" t="str">
            <v>.</v>
          </cell>
          <cell r="M1078">
            <v>0</v>
          </cell>
          <cell r="N1078" t="str">
            <v>.</v>
          </cell>
          <cell r="O1078" t="str">
            <v>00.00.00</v>
          </cell>
          <cell r="P1078">
            <v>40000</v>
          </cell>
          <cell r="Q1078">
            <v>380000</v>
          </cell>
          <cell r="R1078">
            <v>420000</v>
          </cell>
        </row>
        <row r="1079">
          <cell r="A1079">
            <v>53070100</v>
          </cell>
          <cell r="B1079" t="str">
            <v>COS - OG Transportat</v>
          </cell>
          <cell r="C1079">
            <v>70</v>
          </cell>
          <cell r="D1079" t="str">
            <v>.</v>
          </cell>
          <cell r="E1079">
            <v>4</v>
          </cell>
          <cell r="F1079" t="str">
            <v>.</v>
          </cell>
          <cell r="G1079">
            <v>53070100</v>
          </cell>
          <cell r="H1079" t="str">
            <v>.</v>
          </cell>
          <cell r="I1079">
            <v>60</v>
          </cell>
          <cell r="J1079" t="str">
            <v>.</v>
          </cell>
          <cell r="K1079">
            <v>0</v>
          </cell>
          <cell r="L1079" t="str">
            <v>.</v>
          </cell>
          <cell r="M1079">
            <v>0</v>
          </cell>
          <cell r="N1079" t="str">
            <v>.</v>
          </cell>
          <cell r="O1079" t="str">
            <v>00.00.00</v>
          </cell>
          <cell r="P1079">
            <v>108500</v>
          </cell>
          <cell r="Q1079">
            <v>0</v>
          </cell>
          <cell r="R1079">
            <v>108500</v>
          </cell>
        </row>
        <row r="1080">
          <cell r="A1080">
            <v>53070100</v>
          </cell>
          <cell r="B1080" t="str">
            <v>COS - OG Transportat</v>
          </cell>
          <cell r="C1080">
            <v>70</v>
          </cell>
          <cell r="D1080" t="str">
            <v>.</v>
          </cell>
          <cell r="E1080">
            <v>5</v>
          </cell>
          <cell r="F1080" t="str">
            <v>.</v>
          </cell>
          <cell r="G1080">
            <v>53070100</v>
          </cell>
          <cell r="H1080" t="str">
            <v>.</v>
          </cell>
          <cell r="I1080">
            <v>60</v>
          </cell>
          <cell r="J1080" t="str">
            <v>.</v>
          </cell>
          <cell r="K1080">
            <v>0</v>
          </cell>
          <cell r="L1080" t="str">
            <v>.</v>
          </cell>
          <cell r="M1080">
            <v>0</v>
          </cell>
          <cell r="N1080" t="str">
            <v>.</v>
          </cell>
          <cell r="O1080" t="str">
            <v>00.00.00</v>
          </cell>
          <cell r="P1080">
            <v>107000</v>
          </cell>
          <cell r="Q1080">
            <v>0</v>
          </cell>
          <cell r="R1080">
            <v>107000</v>
          </cell>
        </row>
        <row r="1081">
          <cell r="A1081">
            <v>53070100</v>
          </cell>
          <cell r="B1081" t="str">
            <v>COS - OG Transportat</v>
          </cell>
          <cell r="C1081">
            <v>70</v>
          </cell>
          <cell r="D1081" t="str">
            <v>.</v>
          </cell>
          <cell r="E1081">
            <v>7</v>
          </cell>
          <cell r="F1081" t="str">
            <v>.</v>
          </cell>
          <cell r="G1081">
            <v>53070100</v>
          </cell>
          <cell r="H1081" t="str">
            <v>.</v>
          </cell>
          <cell r="I1081">
            <v>60</v>
          </cell>
          <cell r="J1081" t="str">
            <v>.</v>
          </cell>
          <cell r="K1081">
            <v>0</v>
          </cell>
          <cell r="L1081" t="str">
            <v>.</v>
          </cell>
          <cell r="M1081">
            <v>0</v>
          </cell>
          <cell r="N1081" t="str">
            <v>.</v>
          </cell>
          <cell r="O1081" t="str">
            <v>00.00.00</v>
          </cell>
          <cell r="P1081">
            <v>26000</v>
          </cell>
          <cell r="Q1081">
            <v>38000</v>
          </cell>
          <cell r="R1081">
            <v>64000</v>
          </cell>
        </row>
        <row r="1082">
          <cell r="A1082">
            <v>53070100</v>
          </cell>
          <cell r="B1082" t="str">
            <v>COS - OG Transportat</v>
          </cell>
          <cell r="C1082">
            <v>70</v>
          </cell>
          <cell r="D1082" t="str">
            <v>.</v>
          </cell>
          <cell r="E1082">
            <v>8</v>
          </cell>
          <cell r="F1082" t="str">
            <v>.</v>
          </cell>
          <cell r="G1082">
            <v>53070100</v>
          </cell>
          <cell r="H1082" t="str">
            <v>.</v>
          </cell>
          <cell r="I1082">
            <v>60</v>
          </cell>
          <cell r="J1082" t="str">
            <v>.</v>
          </cell>
          <cell r="K1082">
            <v>0</v>
          </cell>
          <cell r="L1082" t="str">
            <v>.</v>
          </cell>
          <cell r="M1082">
            <v>0</v>
          </cell>
          <cell r="N1082" t="str">
            <v>.</v>
          </cell>
          <cell r="O1082" t="str">
            <v>00.00.00</v>
          </cell>
          <cell r="P1082">
            <v>269000</v>
          </cell>
          <cell r="Q1082">
            <v>0</v>
          </cell>
          <cell r="R1082">
            <v>269000</v>
          </cell>
        </row>
        <row r="1083">
          <cell r="A1083">
            <v>53070200</v>
          </cell>
          <cell r="B1083" t="str">
            <v>COS - OG Fotocopy, P</v>
          </cell>
          <cell r="C1083">
            <v>70</v>
          </cell>
          <cell r="D1083" t="str">
            <v>.</v>
          </cell>
          <cell r="E1083">
            <v>2</v>
          </cell>
          <cell r="F1083" t="str">
            <v>.</v>
          </cell>
          <cell r="G1083">
            <v>53070200</v>
          </cell>
          <cell r="H1083" t="str">
            <v>.</v>
          </cell>
          <cell r="I1083">
            <v>33</v>
          </cell>
          <cell r="J1083" t="str">
            <v>.</v>
          </cell>
          <cell r="K1083">
            <v>0</v>
          </cell>
          <cell r="L1083" t="str">
            <v>.</v>
          </cell>
          <cell r="M1083">
            <v>0</v>
          </cell>
          <cell r="N1083" t="str">
            <v>.</v>
          </cell>
          <cell r="O1083" t="str">
            <v>00.00.00</v>
          </cell>
          <cell r="P1083">
            <v>1877012.5</v>
          </cell>
          <cell r="Q1083">
            <v>0</v>
          </cell>
          <cell r="R1083">
            <v>1877012.5</v>
          </cell>
        </row>
        <row r="1084">
          <cell r="A1084">
            <v>53070200</v>
          </cell>
          <cell r="B1084" t="str">
            <v>COS - OG Fotocopy, P</v>
          </cell>
          <cell r="C1084">
            <v>70</v>
          </cell>
          <cell r="D1084" t="str">
            <v>.</v>
          </cell>
          <cell r="E1084">
            <v>2</v>
          </cell>
          <cell r="F1084" t="str">
            <v>.</v>
          </cell>
          <cell r="G1084">
            <v>53070200</v>
          </cell>
          <cell r="H1084" t="str">
            <v>.</v>
          </cell>
          <cell r="I1084">
            <v>60</v>
          </cell>
          <cell r="J1084" t="str">
            <v>.</v>
          </cell>
          <cell r="K1084">
            <v>0</v>
          </cell>
          <cell r="L1084" t="str">
            <v>.</v>
          </cell>
          <cell r="M1084">
            <v>0</v>
          </cell>
          <cell r="N1084" t="str">
            <v>.</v>
          </cell>
          <cell r="O1084" t="str">
            <v>00.00.00</v>
          </cell>
          <cell r="P1084">
            <v>5030946</v>
          </cell>
          <cell r="Q1084">
            <v>2030099.5</v>
          </cell>
          <cell r="R1084">
            <v>7061045.5</v>
          </cell>
        </row>
        <row r="1085">
          <cell r="A1085">
            <v>53070200</v>
          </cell>
          <cell r="B1085" t="str">
            <v>COS - OG Fotocopy, P</v>
          </cell>
          <cell r="C1085">
            <v>70</v>
          </cell>
          <cell r="D1085" t="str">
            <v>.</v>
          </cell>
          <cell r="E1085">
            <v>3</v>
          </cell>
          <cell r="F1085" t="str">
            <v>.</v>
          </cell>
          <cell r="G1085">
            <v>53070200</v>
          </cell>
          <cell r="H1085" t="str">
            <v>.</v>
          </cell>
          <cell r="I1085">
            <v>60</v>
          </cell>
          <cell r="J1085" t="str">
            <v>.</v>
          </cell>
          <cell r="K1085">
            <v>0</v>
          </cell>
          <cell r="L1085" t="str">
            <v>.</v>
          </cell>
          <cell r="M1085">
            <v>0</v>
          </cell>
          <cell r="N1085" t="str">
            <v>.</v>
          </cell>
          <cell r="O1085" t="str">
            <v>00.00.00</v>
          </cell>
          <cell r="P1085">
            <v>2543500</v>
          </cell>
          <cell r="Q1085">
            <v>1100000</v>
          </cell>
          <cell r="R1085">
            <v>3643500</v>
          </cell>
        </row>
        <row r="1086">
          <cell r="A1086">
            <v>53070200</v>
          </cell>
          <cell r="B1086" t="str">
            <v>COS - OG Fotocopy, P</v>
          </cell>
          <cell r="C1086">
            <v>70</v>
          </cell>
          <cell r="D1086" t="str">
            <v>.</v>
          </cell>
          <cell r="E1086">
            <v>4</v>
          </cell>
          <cell r="F1086" t="str">
            <v>.</v>
          </cell>
          <cell r="G1086">
            <v>53070200</v>
          </cell>
          <cell r="H1086" t="str">
            <v>.</v>
          </cell>
          <cell r="I1086">
            <v>60</v>
          </cell>
          <cell r="J1086" t="str">
            <v>.</v>
          </cell>
          <cell r="K1086">
            <v>0</v>
          </cell>
          <cell r="L1086" t="str">
            <v>.</v>
          </cell>
          <cell r="M1086">
            <v>0</v>
          </cell>
          <cell r="N1086" t="str">
            <v>.</v>
          </cell>
          <cell r="O1086" t="str">
            <v>00.00.00</v>
          </cell>
          <cell r="P1086">
            <v>1366749</v>
          </cell>
          <cell r="Q1086">
            <v>425000</v>
          </cell>
          <cell r="R1086">
            <v>1791749</v>
          </cell>
        </row>
        <row r="1087">
          <cell r="A1087">
            <v>53070200</v>
          </cell>
          <cell r="B1087" t="str">
            <v>COS - OG Fotocopy, P</v>
          </cell>
          <cell r="C1087">
            <v>70</v>
          </cell>
          <cell r="D1087" t="str">
            <v>.</v>
          </cell>
          <cell r="E1087">
            <v>7</v>
          </cell>
          <cell r="F1087" t="str">
            <v>.</v>
          </cell>
          <cell r="G1087">
            <v>53070200</v>
          </cell>
          <cell r="H1087" t="str">
            <v>.</v>
          </cell>
          <cell r="I1087">
            <v>60</v>
          </cell>
          <cell r="J1087" t="str">
            <v>.</v>
          </cell>
          <cell r="K1087">
            <v>0</v>
          </cell>
          <cell r="L1087" t="str">
            <v>.</v>
          </cell>
          <cell r="M1087">
            <v>0</v>
          </cell>
          <cell r="N1087" t="str">
            <v>.</v>
          </cell>
          <cell r="O1087" t="str">
            <v>00.00.00</v>
          </cell>
          <cell r="P1087">
            <v>38700</v>
          </cell>
          <cell r="Q1087">
            <v>27600</v>
          </cell>
          <cell r="R1087">
            <v>66300</v>
          </cell>
        </row>
        <row r="1088">
          <cell r="A1088">
            <v>53070200</v>
          </cell>
          <cell r="B1088" t="str">
            <v>COS - OG Fotocopy, P</v>
          </cell>
          <cell r="C1088">
            <v>70</v>
          </cell>
          <cell r="D1088" t="str">
            <v>.</v>
          </cell>
          <cell r="E1088">
            <v>8</v>
          </cell>
          <cell r="F1088" t="str">
            <v>.</v>
          </cell>
          <cell r="G1088">
            <v>53070200</v>
          </cell>
          <cell r="H1088" t="str">
            <v>.</v>
          </cell>
          <cell r="I1088">
            <v>60</v>
          </cell>
          <cell r="J1088" t="str">
            <v>.</v>
          </cell>
          <cell r="K1088">
            <v>0</v>
          </cell>
          <cell r="L1088" t="str">
            <v>.</v>
          </cell>
          <cell r="M1088">
            <v>0</v>
          </cell>
          <cell r="N1088" t="str">
            <v>.</v>
          </cell>
          <cell r="O1088" t="str">
            <v>00.00.00</v>
          </cell>
          <cell r="P1088">
            <v>17500</v>
          </cell>
          <cell r="Q1088">
            <v>17500</v>
          </cell>
          <cell r="R1088">
            <v>35000</v>
          </cell>
        </row>
        <row r="1089">
          <cell r="A1089">
            <v>53070200</v>
          </cell>
          <cell r="B1089" t="str">
            <v>COS - OG Fotocopy, P</v>
          </cell>
          <cell r="C1089">
            <v>70</v>
          </cell>
          <cell r="D1089" t="str">
            <v>.</v>
          </cell>
          <cell r="E1089">
            <v>9</v>
          </cell>
          <cell r="F1089" t="str">
            <v>.</v>
          </cell>
          <cell r="G1089">
            <v>53070200</v>
          </cell>
          <cell r="H1089" t="str">
            <v>.</v>
          </cell>
          <cell r="I1089">
            <v>60</v>
          </cell>
          <cell r="J1089" t="str">
            <v>.</v>
          </cell>
          <cell r="K1089">
            <v>0</v>
          </cell>
          <cell r="L1089" t="str">
            <v>.</v>
          </cell>
          <cell r="M1089">
            <v>0</v>
          </cell>
          <cell r="N1089" t="str">
            <v>.</v>
          </cell>
          <cell r="O1089" t="str">
            <v>00.00.00</v>
          </cell>
          <cell r="P1089">
            <v>98050</v>
          </cell>
          <cell r="Q1089">
            <v>0</v>
          </cell>
          <cell r="R1089">
            <v>98050</v>
          </cell>
        </row>
        <row r="1090">
          <cell r="A1090">
            <v>53070200</v>
          </cell>
          <cell r="B1090" t="str">
            <v>COS - OG Fotocopy, P</v>
          </cell>
          <cell r="C1090">
            <v>70</v>
          </cell>
          <cell r="D1090" t="str">
            <v>.</v>
          </cell>
          <cell r="E1090">
            <v>10</v>
          </cell>
          <cell r="F1090" t="str">
            <v>.</v>
          </cell>
          <cell r="G1090">
            <v>53070200</v>
          </cell>
          <cell r="H1090" t="str">
            <v>.</v>
          </cell>
          <cell r="I1090">
            <v>60</v>
          </cell>
          <cell r="J1090" t="str">
            <v>.</v>
          </cell>
          <cell r="K1090">
            <v>0</v>
          </cell>
          <cell r="L1090" t="str">
            <v>.</v>
          </cell>
          <cell r="M1090">
            <v>0</v>
          </cell>
          <cell r="N1090" t="str">
            <v>.</v>
          </cell>
          <cell r="O1090" t="str">
            <v>00.00.00</v>
          </cell>
          <cell r="P1090">
            <v>11800</v>
          </cell>
          <cell r="Q1090">
            <v>10000</v>
          </cell>
          <cell r="R1090">
            <v>21800</v>
          </cell>
        </row>
        <row r="1091">
          <cell r="A1091">
            <v>53070200</v>
          </cell>
          <cell r="B1091" t="str">
            <v>COS - OG Fotocopy, P</v>
          </cell>
          <cell r="C1091">
            <v>70</v>
          </cell>
          <cell r="D1091" t="str">
            <v>.</v>
          </cell>
          <cell r="E1091">
            <v>11</v>
          </cell>
          <cell r="F1091" t="str">
            <v>.</v>
          </cell>
          <cell r="G1091">
            <v>53070200</v>
          </cell>
          <cell r="H1091" t="str">
            <v>.</v>
          </cell>
          <cell r="I1091">
            <v>60</v>
          </cell>
          <cell r="J1091" t="str">
            <v>.</v>
          </cell>
          <cell r="K1091">
            <v>0</v>
          </cell>
          <cell r="L1091" t="str">
            <v>.</v>
          </cell>
          <cell r="M1091">
            <v>0</v>
          </cell>
          <cell r="N1091" t="str">
            <v>.</v>
          </cell>
          <cell r="O1091" t="str">
            <v>00.00.00</v>
          </cell>
          <cell r="P1091">
            <v>42700</v>
          </cell>
          <cell r="Q1091">
            <v>9650</v>
          </cell>
          <cell r="R1091">
            <v>52350</v>
          </cell>
        </row>
        <row r="1092">
          <cell r="A1092">
            <v>53070200</v>
          </cell>
          <cell r="B1092" t="str">
            <v>COS - OG Fotocopy, P</v>
          </cell>
          <cell r="C1092">
            <v>70</v>
          </cell>
          <cell r="D1092" t="str">
            <v>.</v>
          </cell>
          <cell r="E1092">
            <v>14</v>
          </cell>
          <cell r="F1092" t="str">
            <v>.</v>
          </cell>
          <cell r="G1092">
            <v>53070200</v>
          </cell>
          <cell r="H1092" t="str">
            <v>.</v>
          </cell>
          <cell r="I1092">
            <v>60</v>
          </cell>
          <cell r="J1092" t="str">
            <v>.</v>
          </cell>
          <cell r="K1092">
            <v>0</v>
          </cell>
          <cell r="L1092" t="str">
            <v>.</v>
          </cell>
          <cell r="M1092">
            <v>0</v>
          </cell>
          <cell r="N1092" t="str">
            <v>.</v>
          </cell>
          <cell r="O1092" t="str">
            <v>00.00.00</v>
          </cell>
          <cell r="P1092">
            <v>4000</v>
          </cell>
          <cell r="Q1092">
            <v>5000</v>
          </cell>
          <cell r="R1092">
            <v>9000</v>
          </cell>
        </row>
        <row r="1093">
          <cell r="A1093">
            <v>53070500</v>
          </cell>
          <cell r="B1093" t="str">
            <v>COS - OG Cleaning Ma</v>
          </cell>
          <cell r="C1093">
            <v>70</v>
          </cell>
          <cell r="D1093" t="str">
            <v>.</v>
          </cell>
          <cell r="E1093">
            <v>2</v>
          </cell>
          <cell r="F1093" t="str">
            <v>.</v>
          </cell>
          <cell r="G1093">
            <v>53070500</v>
          </cell>
          <cell r="H1093" t="str">
            <v>.</v>
          </cell>
          <cell r="I1093">
            <v>60</v>
          </cell>
          <cell r="J1093" t="str">
            <v>.</v>
          </cell>
          <cell r="K1093">
            <v>0</v>
          </cell>
          <cell r="L1093" t="str">
            <v>.</v>
          </cell>
          <cell r="M1093">
            <v>0</v>
          </cell>
          <cell r="N1093" t="str">
            <v>.</v>
          </cell>
          <cell r="O1093" t="str">
            <v>00.00.00</v>
          </cell>
          <cell r="P1093">
            <v>5837290</v>
          </cell>
          <cell r="Q1093">
            <v>-331056</v>
          </cell>
          <cell r="R1093">
            <v>5506234</v>
          </cell>
        </row>
        <row r="1094">
          <cell r="A1094">
            <v>53070500</v>
          </cell>
          <cell r="B1094" t="str">
            <v>COS - OG Cleaning Ma</v>
          </cell>
          <cell r="C1094">
            <v>70</v>
          </cell>
          <cell r="D1094" t="str">
            <v>.</v>
          </cell>
          <cell r="E1094">
            <v>3</v>
          </cell>
          <cell r="F1094" t="str">
            <v>.</v>
          </cell>
          <cell r="G1094">
            <v>53070500</v>
          </cell>
          <cell r="H1094" t="str">
            <v>.</v>
          </cell>
          <cell r="I1094">
            <v>60</v>
          </cell>
          <cell r="J1094" t="str">
            <v>.</v>
          </cell>
          <cell r="K1094">
            <v>0</v>
          </cell>
          <cell r="L1094" t="str">
            <v>.</v>
          </cell>
          <cell r="M1094">
            <v>0</v>
          </cell>
          <cell r="N1094" t="str">
            <v>.</v>
          </cell>
          <cell r="O1094" t="str">
            <v>00.00.00</v>
          </cell>
          <cell r="P1094">
            <v>15576799.16</v>
          </cell>
          <cell r="Q1094">
            <v>0</v>
          </cell>
          <cell r="R1094">
            <v>15576799.16</v>
          </cell>
        </row>
        <row r="1095">
          <cell r="A1095">
            <v>53070500</v>
          </cell>
          <cell r="B1095" t="str">
            <v>COS - OG Cleaning Ma</v>
          </cell>
          <cell r="C1095">
            <v>70</v>
          </cell>
          <cell r="D1095" t="str">
            <v>.</v>
          </cell>
          <cell r="E1095">
            <v>4</v>
          </cell>
          <cell r="F1095" t="str">
            <v>.</v>
          </cell>
          <cell r="G1095">
            <v>53070500</v>
          </cell>
          <cell r="H1095" t="str">
            <v>.</v>
          </cell>
          <cell r="I1095">
            <v>60</v>
          </cell>
          <cell r="J1095" t="str">
            <v>.</v>
          </cell>
          <cell r="K1095">
            <v>0</v>
          </cell>
          <cell r="L1095" t="str">
            <v>.</v>
          </cell>
          <cell r="M1095">
            <v>0</v>
          </cell>
          <cell r="N1095" t="str">
            <v>.</v>
          </cell>
          <cell r="O1095" t="str">
            <v>00.00.00</v>
          </cell>
          <cell r="P1095">
            <v>3184967.28</v>
          </cell>
          <cell r="Q1095">
            <v>200000</v>
          </cell>
          <cell r="R1095">
            <v>3384967.28</v>
          </cell>
        </row>
        <row r="1096">
          <cell r="A1096">
            <v>53070500</v>
          </cell>
          <cell r="B1096" t="str">
            <v>COS - OG Cleaning Ma</v>
          </cell>
          <cell r="C1096">
            <v>70</v>
          </cell>
          <cell r="D1096" t="str">
            <v>.</v>
          </cell>
          <cell r="E1096">
            <v>8</v>
          </cell>
          <cell r="F1096" t="str">
            <v>.</v>
          </cell>
          <cell r="G1096">
            <v>53070500</v>
          </cell>
          <cell r="H1096" t="str">
            <v>.</v>
          </cell>
          <cell r="I1096">
            <v>60</v>
          </cell>
          <cell r="J1096" t="str">
            <v>.</v>
          </cell>
          <cell r="K1096">
            <v>0</v>
          </cell>
          <cell r="L1096" t="str">
            <v>.</v>
          </cell>
          <cell r="M1096">
            <v>0</v>
          </cell>
          <cell r="N1096" t="str">
            <v>.</v>
          </cell>
          <cell r="O1096" t="str">
            <v>00.00.00</v>
          </cell>
          <cell r="P1096">
            <v>0</v>
          </cell>
          <cell r="Q1096">
            <v>227600</v>
          </cell>
          <cell r="R1096">
            <v>227600</v>
          </cell>
        </row>
        <row r="1097">
          <cell r="A1097">
            <v>53070500</v>
          </cell>
          <cell r="B1097" t="str">
            <v>COS - OG Cleaning Ma</v>
          </cell>
          <cell r="C1097">
            <v>70</v>
          </cell>
          <cell r="D1097" t="str">
            <v>.</v>
          </cell>
          <cell r="E1097">
            <v>11</v>
          </cell>
          <cell r="F1097" t="str">
            <v>.</v>
          </cell>
          <cell r="G1097">
            <v>53070500</v>
          </cell>
          <cell r="H1097" t="str">
            <v>.</v>
          </cell>
          <cell r="I1097">
            <v>60</v>
          </cell>
          <cell r="J1097" t="str">
            <v>.</v>
          </cell>
          <cell r="K1097">
            <v>0</v>
          </cell>
          <cell r="L1097" t="str">
            <v>.</v>
          </cell>
          <cell r="M1097">
            <v>0</v>
          </cell>
          <cell r="N1097" t="str">
            <v>.</v>
          </cell>
          <cell r="O1097" t="str">
            <v>00.00.00</v>
          </cell>
          <cell r="P1097">
            <v>93790</v>
          </cell>
          <cell r="Q1097">
            <v>103950</v>
          </cell>
          <cell r="R1097">
            <v>197740</v>
          </cell>
        </row>
        <row r="1098">
          <cell r="A1098">
            <v>53070600</v>
          </cell>
          <cell r="B1098" t="str">
            <v>COS - OG Printing St</v>
          </cell>
          <cell r="C1098">
            <v>70</v>
          </cell>
          <cell r="D1098" t="str">
            <v>.</v>
          </cell>
          <cell r="E1098">
            <v>2</v>
          </cell>
          <cell r="F1098" t="str">
            <v>.</v>
          </cell>
          <cell r="G1098">
            <v>53070600</v>
          </cell>
          <cell r="H1098" t="str">
            <v>.</v>
          </cell>
          <cell r="I1098">
            <v>33</v>
          </cell>
          <cell r="J1098" t="str">
            <v>.</v>
          </cell>
          <cell r="K1098">
            <v>0</v>
          </cell>
          <cell r="L1098" t="str">
            <v>.</v>
          </cell>
          <cell r="M1098">
            <v>0</v>
          </cell>
          <cell r="N1098" t="str">
            <v>.</v>
          </cell>
          <cell r="O1098" t="str">
            <v>00.00.00</v>
          </cell>
          <cell r="P1098">
            <v>15805000</v>
          </cell>
          <cell r="Q1098">
            <v>0</v>
          </cell>
          <cell r="R1098">
            <v>15805000</v>
          </cell>
        </row>
        <row r="1099">
          <cell r="A1099">
            <v>53070600</v>
          </cell>
          <cell r="B1099" t="str">
            <v>COS - OG Printing St</v>
          </cell>
          <cell r="C1099">
            <v>70</v>
          </cell>
          <cell r="D1099" t="str">
            <v>.</v>
          </cell>
          <cell r="E1099">
            <v>2</v>
          </cell>
          <cell r="F1099" t="str">
            <v>.</v>
          </cell>
          <cell r="G1099">
            <v>53070600</v>
          </cell>
          <cell r="H1099" t="str">
            <v>.</v>
          </cell>
          <cell r="I1099">
            <v>60</v>
          </cell>
          <cell r="J1099" t="str">
            <v>.</v>
          </cell>
          <cell r="K1099">
            <v>0</v>
          </cell>
          <cell r="L1099" t="str">
            <v>.</v>
          </cell>
          <cell r="M1099">
            <v>0</v>
          </cell>
          <cell r="N1099" t="str">
            <v>.</v>
          </cell>
          <cell r="O1099" t="str">
            <v>00.00.00</v>
          </cell>
          <cell r="P1099">
            <v>14620250</v>
          </cell>
          <cell r="Q1099">
            <v>0</v>
          </cell>
          <cell r="R1099">
            <v>14620250</v>
          </cell>
        </row>
        <row r="1100">
          <cell r="A1100">
            <v>53070600</v>
          </cell>
          <cell r="B1100" t="str">
            <v>COS - OG Printing St</v>
          </cell>
          <cell r="C1100">
            <v>70</v>
          </cell>
          <cell r="D1100" t="str">
            <v>.</v>
          </cell>
          <cell r="E1100">
            <v>3</v>
          </cell>
          <cell r="F1100" t="str">
            <v>.</v>
          </cell>
          <cell r="G1100">
            <v>53070600</v>
          </cell>
          <cell r="H1100" t="str">
            <v>.</v>
          </cell>
          <cell r="I1100">
            <v>60</v>
          </cell>
          <cell r="J1100" t="str">
            <v>.</v>
          </cell>
          <cell r="K1100">
            <v>0</v>
          </cell>
          <cell r="L1100" t="str">
            <v>.</v>
          </cell>
          <cell r="M1100">
            <v>0</v>
          </cell>
          <cell r="N1100" t="str">
            <v>.</v>
          </cell>
          <cell r="O1100" t="str">
            <v>00.00.00</v>
          </cell>
          <cell r="P1100">
            <v>4047096</v>
          </cell>
          <cell r="Q1100">
            <v>440432</v>
          </cell>
          <cell r="R1100">
            <v>4487528</v>
          </cell>
        </row>
        <row r="1101">
          <cell r="A1101">
            <v>53070600</v>
          </cell>
          <cell r="B1101" t="str">
            <v>COS - OG Printing St</v>
          </cell>
          <cell r="C1101">
            <v>70</v>
          </cell>
          <cell r="D1101" t="str">
            <v>.</v>
          </cell>
          <cell r="E1101">
            <v>4</v>
          </cell>
          <cell r="F1101" t="str">
            <v>.</v>
          </cell>
          <cell r="G1101">
            <v>53070600</v>
          </cell>
          <cell r="H1101" t="str">
            <v>.</v>
          </cell>
          <cell r="I1101">
            <v>60</v>
          </cell>
          <cell r="J1101" t="str">
            <v>.</v>
          </cell>
          <cell r="K1101">
            <v>0</v>
          </cell>
          <cell r="L1101" t="str">
            <v>.</v>
          </cell>
          <cell r="M1101">
            <v>0</v>
          </cell>
          <cell r="N1101" t="str">
            <v>.</v>
          </cell>
          <cell r="O1101" t="str">
            <v>00.00.00</v>
          </cell>
          <cell r="P1101">
            <v>2439355</v>
          </cell>
          <cell r="Q1101">
            <v>737800</v>
          </cell>
          <cell r="R1101">
            <v>3177155</v>
          </cell>
        </row>
        <row r="1102">
          <cell r="A1102">
            <v>53070600</v>
          </cell>
          <cell r="B1102" t="str">
            <v>COS - OG Printing St</v>
          </cell>
          <cell r="C1102">
            <v>70</v>
          </cell>
          <cell r="D1102" t="str">
            <v>.</v>
          </cell>
          <cell r="E1102">
            <v>5</v>
          </cell>
          <cell r="F1102" t="str">
            <v>.</v>
          </cell>
          <cell r="G1102">
            <v>53070600</v>
          </cell>
          <cell r="H1102" t="str">
            <v>.</v>
          </cell>
          <cell r="I1102">
            <v>60</v>
          </cell>
          <cell r="J1102" t="str">
            <v>.</v>
          </cell>
          <cell r="K1102">
            <v>0</v>
          </cell>
          <cell r="L1102" t="str">
            <v>.</v>
          </cell>
          <cell r="M1102">
            <v>0</v>
          </cell>
          <cell r="N1102" t="str">
            <v>.</v>
          </cell>
          <cell r="O1102" t="str">
            <v>00.00.00</v>
          </cell>
          <cell r="P1102">
            <v>338027</v>
          </cell>
          <cell r="Q1102">
            <v>44500</v>
          </cell>
          <cell r="R1102">
            <v>382527</v>
          </cell>
        </row>
        <row r="1103">
          <cell r="A1103">
            <v>53070600</v>
          </cell>
          <cell r="B1103" t="str">
            <v>COS - OG Printing St</v>
          </cell>
          <cell r="C1103">
            <v>70</v>
          </cell>
          <cell r="D1103" t="str">
            <v>.</v>
          </cell>
          <cell r="E1103">
            <v>7</v>
          </cell>
          <cell r="F1103" t="str">
            <v>.</v>
          </cell>
          <cell r="G1103">
            <v>53070600</v>
          </cell>
          <cell r="H1103" t="str">
            <v>.</v>
          </cell>
          <cell r="I1103">
            <v>60</v>
          </cell>
          <cell r="J1103" t="str">
            <v>.</v>
          </cell>
          <cell r="K1103">
            <v>0</v>
          </cell>
          <cell r="L1103" t="str">
            <v>.</v>
          </cell>
          <cell r="M1103">
            <v>0</v>
          </cell>
          <cell r="N1103" t="str">
            <v>.</v>
          </cell>
          <cell r="O1103" t="str">
            <v>00.00.00</v>
          </cell>
          <cell r="P1103">
            <v>319850</v>
          </cell>
          <cell r="Q1103">
            <v>295500</v>
          </cell>
          <cell r="R1103">
            <v>615350</v>
          </cell>
        </row>
        <row r="1104">
          <cell r="A1104">
            <v>53070600</v>
          </cell>
          <cell r="B1104" t="str">
            <v>COS - OG Printing St</v>
          </cell>
          <cell r="C1104">
            <v>70</v>
          </cell>
          <cell r="D1104" t="str">
            <v>.</v>
          </cell>
          <cell r="E1104">
            <v>8</v>
          </cell>
          <cell r="F1104" t="str">
            <v>.</v>
          </cell>
          <cell r="G1104">
            <v>53070600</v>
          </cell>
          <cell r="H1104" t="str">
            <v>.</v>
          </cell>
          <cell r="I1104">
            <v>60</v>
          </cell>
          <cell r="J1104" t="str">
            <v>.</v>
          </cell>
          <cell r="K1104">
            <v>0</v>
          </cell>
          <cell r="L1104" t="str">
            <v>.</v>
          </cell>
          <cell r="M1104">
            <v>0</v>
          </cell>
          <cell r="N1104" t="str">
            <v>.</v>
          </cell>
          <cell r="O1104" t="str">
            <v>00.00.00</v>
          </cell>
          <cell r="P1104">
            <v>819500</v>
          </cell>
          <cell r="Q1104">
            <v>0</v>
          </cell>
          <cell r="R1104">
            <v>819500</v>
          </cell>
        </row>
        <row r="1105">
          <cell r="A1105" t="str">
            <v>_x000C_</v>
          </cell>
        </row>
        <row r="1109">
          <cell r="A1109" t="str">
            <v>JAS Aero - En</v>
          </cell>
          <cell r="B1109" t="str">
            <v>gineering IDR</v>
          </cell>
          <cell r="K1109" t="str">
            <v>De</v>
          </cell>
          <cell r="L1109" t="str">
            <v>t</v>
          </cell>
          <cell r="M1109" t="str">
            <v>ail</v>
          </cell>
          <cell r="O1109" t="str">
            <v>Trial Balance</v>
          </cell>
          <cell r="Q1109" t="str">
            <v>Report Date</v>
          </cell>
          <cell r="R1109" t="str">
            <v>: 08-JUN-2005 15:02</v>
          </cell>
        </row>
        <row r="1110">
          <cell r="J1110" t="str">
            <v>P</v>
          </cell>
          <cell r="K1110" t="str">
            <v>erio</v>
          </cell>
          <cell r="L1110" t="str">
            <v>d</v>
          </cell>
          <cell r="M1110" t="str">
            <v>to</v>
          </cell>
          <cell r="O1110" t="str">
            <v>date for MAY-0</v>
          </cell>
          <cell r="P1110">
            <v>5</v>
          </cell>
          <cell r="Q1110" t="str">
            <v>Page</v>
          </cell>
          <cell r="R1110" t="str">
            <v>:    18 of       24</v>
          </cell>
        </row>
        <row r="1111">
          <cell r="B1111" t="str">
            <v>Currency:  IDR</v>
          </cell>
        </row>
        <row r="1112">
          <cell r="B1112" t="str">
            <v>COMPANY Range:  70 to</v>
          </cell>
          <cell r="C1112">
            <v>7</v>
          </cell>
          <cell r="D1112">
            <v>0</v>
          </cell>
        </row>
        <row r="1114">
          <cell r="B1114" t="str">
            <v>COMPANY:  70 JA</v>
          </cell>
          <cell r="C1114" t="str">
            <v>S</v>
          </cell>
          <cell r="D1114" t="str">
            <v>A</v>
          </cell>
          <cell r="E1114" t="str">
            <v>er</v>
          </cell>
          <cell r="F1114" t="str">
            <v>o</v>
          </cell>
          <cell r="G1114" t="e">
            <v>#NAME?</v>
          </cell>
          <cell r="H1114" t="str">
            <v>e</v>
          </cell>
          <cell r="I1114" t="str">
            <v>er</v>
          </cell>
          <cell r="J1114" t="str">
            <v>i</v>
          </cell>
          <cell r="K1114" t="str">
            <v>ng S</v>
          </cell>
          <cell r="L1114" t="str">
            <v>e</v>
          </cell>
          <cell r="M1114" t="str">
            <v>rvi</v>
          </cell>
          <cell r="N1114" t="str">
            <v>c</v>
          </cell>
          <cell r="O1114" t="str">
            <v>es</v>
          </cell>
        </row>
        <row r="1116">
          <cell r="A1116" t="str">
            <v>ACCOUNT</v>
          </cell>
          <cell r="B1116" t="str">
            <v>Description</v>
          </cell>
          <cell r="C1116" t="str">
            <v>Ac</v>
          </cell>
          <cell r="D1116" t="str">
            <v>c</v>
          </cell>
          <cell r="E1116" t="str">
            <v>ou</v>
          </cell>
          <cell r="F1116" t="str">
            <v>n</v>
          </cell>
          <cell r="G1116" t="str">
            <v>ting Fle</v>
          </cell>
          <cell r="H1116" t="str">
            <v>x</v>
          </cell>
          <cell r="I1116" t="str">
            <v>fi</v>
          </cell>
          <cell r="J1116" t="str">
            <v>e</v>
          </cell>
          <cell r="K1116" t="str">
            <v>ld</v>
          </cell>
          <cell r="P1116" t="str">
            <v>Beginning Balance</v>
          </cell>
          <cell r="Q1116" t="str">
            <v>Period Activity</v>
          </cell>
          <cell r="R1116" t="str">
            <v>Ending Balance</v>
          </cell>
        </row>
        <row r="1117">
          <cell r="A1117" t="str">
            <v>-----------</v>
          </cell>
          <cell r="B1117" t="str">
            <v>--------------------</v>
          </cell>
          <cell r="C1117" t="str">
            <v>--</v>
          </cell>
          <cell r="D1117" t="str">
            <v>-</v>
          </cell>
          <cell r="E1117" t="str">
            <v>--</v>
          </cell>
          <cell r="F1117" t="str">
            <v>-</v>
          </cell>
          <cell r="G1117" t="str">
            <v>--------</v>
          </cell>
          <cell r="H1117" t="str">
            <v>-</v>
          </cell>
          <cell r="I1117" t="str">
            <v>--</v>
          </cell>
          <cell r="J1117" t="str">
            <v>-</v>
          </cell>
          <cell r="K1117" t="str">
            <v>----</v>
          </cell>
          <cell r="L1117" t="str">
            <v>-</v>
          </cell>
          <cell r="M1117" t="str">
            <v>---</v>
          </cell>
          <cell r="N1117" t="str">
            <v>-</v>
          </cell>
          <cell r="O1117" t="str">
            <v>-------------</v>
          </cell>
          <cell r="P1117" t="str">
            <v>------------------</v>
          </cell>
          <cell r="Q1117" t="str">
            <v>------------------</v>
          </cell>
          <cell r="R1117" t="str">
            <v>------------------</v>
          </cell>
        </row>
        <row r="1118">
          <cell r="A1118">
            <v>53070600</v>
          </cell>
          <cell r="B1118" t="str">
            <v>COS - OG Printing St</v>
          </cell>
          <cell r="C1118">
            <v>70</v>
          </cell>
          <cell r="D1118" t="str">
            <v>.</v>
          </cell>
          <cell r="E1118">
            <v>9</v>
          </cell>
          <cell r="F1118" t="str">
            <v>.</v>
          </cell>
          <cell r="G1118">
            <v>53070600</v>
          </cell>
          <cell r="H1118" t="str">
            <v>.</v>
          </cell>
          <cell r="I1118">
            <v>60</v>
          </cell>
          <cell r="J1118" t="str">
            <v>.</v>
          </cell>
          <cell r="K1118">
            <v>0</v>
          </cell>
          <cell r="L1118" t="str">
            <v>.</v>
          </cell>
          <cell r="M1118">
            <v>0</v>
          </cell>
          <cell r="N1118" t="str">
            <v>.</v>
          </cell>
          <cell r="O1118" t="str">
            <v>00.00.00</v>
          </cell>
          <cell r="P1118">
            <v>743990</v>
          </cell>
          <cell r="Q1118">
            <v>0</v>
          </cell>
          <cell r="R1118">
            <v>743990</v>
          </cell>
        </row>
        <row r="1119">
          <cell r="A1119">
            <v>53070600</v>
          </cell>
          <cell r="B1119" t="str">
            <v>COS - OG Printing St</v>
          </cell>
          <cell r="C1119">
            <v>70</v>
          </cell>
          <cell r="D1119" t="str">
            <v>.</v>
          </cell>
          <cell r="E1119">
            <v>10</v>
          </cell>
          <cell r="F1119" t="str">
            <v>.</v>
          </cell>
          <cell r="G1119">
            <v>53070600</v>
          </cell>
          <cell r="H1119" t="str">
            <v>.</v>
          </cell>
          <cell r="I1119">
            <v>60</v>
          </cell>
          <cell r="J1119" t="str">
            <v>.</v>
          </cell>
          <cell r="K1119">
            <v>0</v>
          </cell>
          <cell r="L1119" t="str">
            <v>.</v>
          </cell>
          <cell r="M1119">
            <v>0</v>
          </cell>
          <cell r="N1119" t="str">
            <v>.</v>
          </cell>
          <cell r="O1119" t="str">
            <v>00.00.00</v>
          </cell>
          <cell r="P1119">
            <v>138691</v>
          </cell>
          <cell r="Q1119">
            <v>0</v>
          </cell>
          <cell r="R1119">
            <v>138691</v>
          </cell>
        </row>
        <row r="1120">
          <cell r="A1120">
            <v>53070600</v>
          </cell>
          <cell r="B1120" t="str">
            <v>COS - OG Printing St</v>
          </cell>
          <cell r="C1120">
            <v>70</v>
          </cell>
          <cell r="D1120" t="str">
            <v>.</v>
          </cell>
          <cell r="E1120">
            <v>11</v>
          </cell>
          <cell r="F1120" t="str">
            <v>.</v>
          </cell>
          <cell r="G1120">
            <v>53070600</v>
          </cell>
          <cell r="H1120" t="str">
            <v>.</v>
          </cell>
          <cell r="I1120">
            <v>60</v>
          </cell>
          <cell r="J1120" t="str">
            <v>.</v>
          </cell>
          <cell r="K1120">
            <v>0</v>
          </cell>
          <cell r="L1120" t="str">
            <v>.</v>
          </cell>
          <cell r="M1120">
            <v>0</v>
          </cell>
          <cell r="N1120" t="str">
            <v>.</v>
          </cell>
          <cell r="O1120" t="str">
            <v>00.00.00</v>
          </cell>
          <cell r="P1120">
            <v>975855</v>
          </cell>
          <cell r="Q1120">
            <v>231550</v>
          </cell>
          <cell r="R1120">
            <v>1207405</v>
          </cell>
        </row>
        <row r="1121">
          <cell r="A1121">
            <v>53070600</v>
          </cell>
          <cell r="B1121" t="str">
            <v>COS - OG Printing St</v>
          </cell>
          <cell r="C1121">
            <v>70</v>
          </cell>
          <cell r="D1121" t="str">
            <v>.</v>
          </cell>
          <cell r="E1121">
            <v>14</v>
          </cell>
          <cell r="F1121" t="str">
            <v>.</v>
          </cell>
          <cell r="G1121">
            <v>53070600</v>
          </cell>
          <cell r="H1121" t="str">
            <v>.</v>
          </cell>
          <cell r="I1121">
            <v>60</v>
          </cell>
          <cell r="J1121" t="str">
            <v>.</v>
          </cell>
          <cell r="K1121">
            <v>0</v>
          </cell>
          <cell r="L1121" t="str">
            <v>.</v>
          </cell>
          <cell r="M1121">
            <v>0</v>
          </cell>
          <cell r="N1121" t="str">
            <v>.</v>
          </cell>
          <cell r="O1121" t="str">
            <v>00.00.00</v>
          </cell>
          <cell r="P1121">
            <v>188600</v>
          </cell>
          <cell r="Q1121">
            <v>0</v>
          </cell>
          <cell r="R1121">
            <v>188600</v>
          </cell>
        </row>
        <row r="1122">
          <cell r="A1122">
            <v>53070700</v>
          </cell>
          <cell r="B1122" t="str">
            <v>COS - OG Consumption</v>
          </cell>
          <cell r="C1122">
            <v>70</v>
          </cell>
          <cell r="D1122" t="str">
            <v>.</v>
          </cell>
          <cell r="E1122">
            <v>2</v>
          </cell>
          <cell r="F1122" t="str">
            <v>.</v>
          </cell>
          <cell r="G1122">
            <v>53070700</v>
          </cell>
          <cell r="H1122" t="str">
            <v>.</v>
          </cell>
          <cell r="I1122">
            <v>60</v>
          </cell>
          <cell r="J1122" t="str">
            <v>.</v>
          </cell>
          <cell r="K1122">
            <v>0</v>
          </cell>
          <cell r="L1122" t="str">
            <v>.</v>
          </cell>
          <cell r="M1122">
            <v>0</v>
          </cell>
          <cell r="N1122" t="str">
            <v>.</v>
          </cell>
          <cell r="O1122" t="str">
            <v>00.00.00</v>
          </cell>
          <cell r="P1122">
            <v>1182150</v>
          </cell>
          <cell r="Q1122">
            <v>600000</v>
          </cell>
          <cell r="R1122">
            <v>1782150</v>
          </cell>
        </row>
        <row r="1123">
          <cell r="A1123">
            <v>53070700</v>
          </cell>
          <cell r="B1123" t="str">
            <v>COS - OG Consumption</v>
          </cell>
          <cell r="C1123">
            <v>70</v>
          </cell>
          <cell r="D1123" t="str">
            <v>.</v>
          </cell>
          <cell r="E1123">
            <v>3</v>
          </cell>
          <cell r="F1123" t="str">
            <v>.</v>
          </cell>
          <cell r="G1123">
            <v>53070700</v>
          </cell>
          <cell r="H1123" t="str">
            <v>.</v>
          </cell>
          <cell r="I1123">
            <v>60</v>
          </cell>
          <cell r="J1123" t="str">
            <v>.</v>
          </cell>
          <cell r="K1123">
            <v>0</v>
          </cell>
          <cell r="L1123" t="str">
            <v>.</v>
          </cell>
          <cell r="M1123">
            <v>0</v>
          </cell>
          <cell r="N1123" t="str">
            <v>.</v>
          </cell>
          <cell r="O1123" t="str">
            <v>00.00.00</v>
          </cell>
          <cell r="P1123">
            <v>1844432</v>
          </cell>
          <cell r="Q1123">
            <v>436630</v>
          </cell>
          <cell r="R1123">
            <v>2281062</v>
          </cell>
        </row>
        <row r="1124">
          <cell r="A1124">
            <v>53070700</v>
          </cell>
          <cell r="B1124" t="str">
            <v>COS - OG Consumption</v>
          </cell>
          <cell r="C1124">
            <v>70</v>
          </cell>
          <cell r="D1124" t="str">
            <v>.</v>
          </cell>
          <cell r="E1124">
            <v>4</v>
          </cell>
          <cell r="F1124" t="str">
            <v>.</v>
          </cell>
          <cell r="G1124">
            <v>53070700</v>
          </cell>
          <cell r="H1124" t="str">
            <v>.</v>
          </cell>
          <cell r="I1124">
            <v>60</v>
          </cell>
          <cell r="J1124" t="str">
            <v>.</v>
          </cell>
          <cell r="K1124">
            <v>0</v>
          </cell>
          <cell r="L1124" t="str">
            <v>.</v>
          </cell>
          <cell r="M1124">
            <v>0</v>
          </cell>
          <cell r="N1124" t="str">
            <v>.</v>
          </cell>
          <cell r="O1124" t="str">
            <v>00.00.00</v>
          </cell>
          <cell r="P1124">
            <v>2491317.2000000002</v>
          </cell>
          <cell r="Q1124">
            <v>372000</v>
          </cell>
          <cell r="R1124">
            <v>2863317.2</v>
          </cell>
        </row>
        <row r="1125">
          <cell r="A1125">
            <v>53070700</v>
          </cell>
          <cell r="B1125" t="str">
            <v>COS - OG Consumption</v>
          </cell>
          <cell r="C1125">
            <v>70</v>
          </cell>
          <cell r="D1125" t="str">
            <v>.</v>
          </cell>
          <cell r="E1125">
            <v>5</v>
          </cell>
          <cell r="F1125" t="str">
            <v>.</v>
          </cell>
          <cell r="G1125">
            <v>53070700</v>
          </cell>
          <cell r="H1125" t="str">
            <v>.</v>
          </cell>
          <cell r="I1125">
            <v>60</v>
          </cell>
          <cell r="J1125" t="str">
            <v>.</v>
          </cell>
          <cell r="K1125">
            <v>0</v>
          </cell>
          <cell r="L1125" t="str">
            <v>.</v>
          </cell>
          <cell r="M1125">
            <v>0</v>
          </cell>
          <cell r="N1125" t="str">
            <v>.</v>
          </cell>
          <cell r="O1125" t="str">
            <v>00.00.00</v>
          </cell>
          <cell r="P1125">
            <v>63500</v>
          </cell>
          <cell r="Q1125">
            <v>0</v>
          </cell>
          <cell r="R1125">
            <v>63500</v>
          </cell>
        </row>
        <row r="1126">
          <cell r="A1126">
            <v>53070700</v>
          </cell>
          <cell r="B1126" t="str">
            <v>COS - OG Consumption</v>
          </cell>
          <cell r="C1126">
            <v>70</v>
          </cell>
          <cell r="D1126" t="str">
            <v>.</v>
          </cell>
          <cell r="E1126">
            <v>7</v>
          </cell>
          <cell r="F1126" t="str">
            <v>.</v>
          </cell>
          <cell r="G1126">
            <v>53070700</v>
          </cell>
          <cell r="H1126" t="str">
            <v>.</v>
          </cell>
          <cell r="I1126">
            <v>60</v>
          </cell>
          <cell r="J1126" t="str">
            <v>.</v>
          </cell>
          <cell r="K1126">
            <v>0</v>
          </cell>
          <cell r="L1126" t="str">
            <v>.</v>
          </cell>
          <cell r="M1126">
            <v>0</v>
          </cell>
          <cell r="N1126" t="str">
            <v>.</v>
          </cell>
          <cell r="O1126" t="str">
            <v>00.00.00</v>
          </cell>
          <cell r="P1126">
            <v>438830</v>
          </cell>
          <cell r="Q1126">
            <v>470255</v>
          </cell>
          <cell r="R1126">
            <v>909085</v>
          </cell>
        </row>
        <row r="1127">
          <cell r="A1127">
            <v>53070700</v>
          </cell>
          <cell r="B1127" t="str">
            <v>COS - OG Consumption</v>
          </cell>
          <cell r="C1127">
            <v>70</v>
          </cell>
          <cell r="D1127" t="str">
            <v>.</v>
          </cell>
          <cell r="E1127">
            <v>8</v>
          </cell>
          <cell r="F1127" t="str">
            <v>.</v>
          </cell>
          <cell r="G1127">
            <v>53070700</v>
          </cell>
          <cell r="H1127" t="str">
            <v>.</v>
          </cell>
          <cell r="I1127">
            <v>60</v>
          </cell>
          <cell r="J1127" t="str">
            <v>.</v>
          </cell>
          <cell r="K1127">
            <v>0</v>
          </cell>
          <cell r="L1127" t="str">
            <v>.</v>
          </cell>
          <cell r="M1127">
            <v>0</v>
          </cell>
          <cell r="N1127" t="str">
            <v>.</v>
          </cell>
          <cell r="O1127" t="str">
            <v>00.00.00</v>
          </cell>
          <cell r="P1127">
            <v>264800</v>
          </cell>
          <cell r="Q1127">
            <v>0</v>
          </cell>
          <cell r="R1127">
            <v>264800</v>
          </cell>
        </row>
        <row r="1128">
          <cell r="A1128">
            <v>53070700</v>
          </cell>
          <cell r="B1128" t="str">
            <v>COS - OG Consumption</v>
          </cell>
          <cell r="C1128">
            <v>70</v>
          </cell>
          <cell r="D1128" t="str">
            <v>.</v>
          </cell>
          <cell r="E1128">
            <v>9</v>
          </cell>
          <cell r="F1128" t="str">
            <v>.</v>
          </cell>
          <cell r="G1128">
            <v>53070700</v>
          </cell>
          <cell r="H1128" t="str">
            <v>.</v>
          </cell>
          <cell r="I1128">
            <v>60</v>
          </cell>
          <cell r="J1128" t="str">
            <v>.</v>
          </cell>
          <cell r="K1128">
            <v>0</v>
          </cell>
          <cell r="L1128" t="str">
            <v>.</v>
          </cell>
          <cell r="M1128">
            <v>0</v>
          </cell>
          <cell r="N1128" t="str">
            <v>.</v>
          </cell>
          <cell r="O1128" t="str">
            <v>00.00.00</v>
          </cell>
          <cell r="P1128">
            <v>153500</v>
          </cell>
          <cell r="Q1128">
            <v>116825</v>
          </cell>
          <cell r="R1128">
            <v>270325</v>
          </cell>
        </row>
        <row r="1129">
          <cell r="A1129">
            <v>53070700</v>
          </cell>
          <cell r="B1129" t="str">
            <v>COS - OG Consumption</v>
          </cell>
          <cell r="C1129">
            <v>70</v>
          </cell>
          <cell r="D1129" t="str">
            <v>.</v>
          </cell>
          <cell r="E1129">
            <v>10</v>
          </cell>
          <cell r="F1129" t="str">
            <v>.</v>
          </cell>
          <cell r="G1129">
            <v>53070700</v>
          </cell>
          <cell r="H1129" t="str">
            <v>.</v>
          </cell>
          <cell r="I1129">
            <v>60</v>
          </cell>
          <cell r="J1129" t="str">
            <v>.</v>
          </cell>
          <cell r="K1129">
            <v>0</v>
          </cell>
          <cell r="L1129" t="str">
            <v>.</v>
          </cell>
          <cell r="M1129">
            <v>0</v>
          </cell>
          <cell r="N1129" t="str">
            <v>.</v>
          </cell>
          <cell r="O1129" t="str">
            <v>00.00.00</v>
          </cell>
          <cell r="P1129">
            <v>103785</v>
          </cell>
          <cell r="Q1129">
            <v>77900</v>
          </cell>
          <cell r="R1129">
            <v>181685</v>
          </cell>
        </row>
        <row r="1130">
          <cell r="A1130">
            <v>53070700</v>
          </cell>
          <cell r="B1130" t="str">
            <v>COS - OG Consumption</v>
          </cell>
          <cell r="C1130">
            <v>70</v>
          </cell>
          <cell r="D1130" t="str">
            <v>.</v>
          </cell>
          <cell r="E1130">
            <v>11</v>
          </cell>
          <cell r="F1130" t="str">
            <v>.</v>
          </cell>
          <cell r="G1130">
            <v>53070700</v>
          </cell>
          <cell r="H1130" t="str">
            <v>.</v>
          </cell>
          <cell r="I1130">
            <v>60</v>
          </cell>
          <cell r="J1130" t="str">
            <v>.</v>
          </cell>
          <cell r="K1130">
            <v>0</v>
          </cell>
          <cell r="L1130" t="str">
            <v>.</v>
          </cell>
          <cell r="M1130">
            <v>0</v>
          </cell>
          <cell r="N1130" t="str">
            <v>.</v>
          </cell>
          <cell r="O1130" t="str">
            <v>00.00.00</v>
          </cell>
          <cell r="P1130">
            <v>234500</v>
          </cell>
          <cell r="Q1130">
            <v>175000</v>
          </cell>
          <cell r="R1130">
            <v>409500</v>
          </cell>
        </row>
        <row r="1131">
          <cell r="A1131">
            <v>53070700</v>
          </cell>
          <cell r="B1131" t="str">
            <v>COS - OG Consumption</v>
          </cell>
          <cell r="C1131">
            <v>70</v>
          </cell>
          <cell r="D1131" t="str">
            <v>.</v>
          </cell>
          <cell r="E1131">
            <v>14</v>
          </cell>
          <cell r="F1131" t="str">
            <v>.</v>
          </cell>
          <cell r="G1131">
            <v>53070700</v>
          </cell>
          <cell r="H1131" t="str">
            <v>.</v>
          </cell>
          <cell r="I1131">
            <v>60</v>
          </cell>
          <cell r="J1131" t="str">
            <v>.</v>
          </cell>
          <cell r="K1131">
            <v>0</v>
          </cell>
          <cell r="L1131" t="str">
            <v>.</v>
          </cell>
          <cell r="M1131">
            <v>0</v>
          </cell>
          <cell r="N1131" t="str">
            <v>.</v>
          </cell>
          <cell r="O1131" t="str">
            <v>00.00.00</v>
          </cell>
          <cell r="P1131">
            <v>701100</v>
          </cell>
          <cell r="Q1131">
            <v>223900</v>
          </cell>
          <cell r="R1131">
            <v>925000</v>
          </cell>
        </row>
        <row r="1132">
          <cell r="A1132">
            <v>53070800</v>
          </cell>
          <cell r="B1132" t="str">
            <v>COS - OG Stamp &amp; Pos</v>
          </cell>
          <cell r="C1132">
            <v>70</v>
          </cell>
          <cell r="D1132" t="str">
            <v>.</v>
          </cell>
          <cell r="E1132">
            <v>2</v>
          </cell>
          <cell r="F1132" t="str">
            <v>.</v>
          </cell>
          <cell r="G1132">
            <v>53070800</v>
          </cell>
          <cell r="H1132" t="str">
            <v>.</v>
          </cell>
          <cell r="I1132">
            <v>33</v>
          </cell>
          <cell r="J1132" t="str">
            <v>.</v>
          </cell>
          <cell r="K1132">
            <v>0</v>
          </cell>
          <cell r="L1132" t="str">
            <v>.</v>
          </cell>
          <cell r="M1132">
            <v>0</v>
          </cell>
          <cell r="N1132" t="str">
            <v>.</v>
          </cell>
          <cell r="O1132" t="str">
            <v>00.00.00</v>
          </cell>
          <cell r="P1132">
            <v>201450</v>
          </cell>
          <cell r="Q1132">
            <v>0</v>
          </cell>
          <cell r="R1132">
            <v>201450</v>
          </cell>
        </row>
        <row r="1133">
          <cell r="A1133">
            <v>53070800</v>
          </cell>
          <cell r="B1133" t="str">
            <v>COS - OG Stamp &amp; Pos</v>
          </cell>
          <cell r="C1133">
            <v>70</v>
          </cell>
          <cell r="D1133" t="str">
            <v>.</v>
          </cell>
          <cell r="E1133">
            <v>2</v>
          </cell>
          <cell r="F1133" t="str">
            <v>.</v>
          </cell>
          <cell r="G1133">
            <v>53070800</v>
          </cell>
          <cell r="H1133" t="str">
            <v>.</v>
          </cell>
          <cell r="I1133">
            <v>60</v>
          </cell>
          <cell r="J1133" t="str">
            <v>.</v>
          </cell>
          <cell r="K1133">
            <v>0</v>
          </cell>
          <cell r="L1133" t="str">
            <v>.</v>
          </cell>
          <cell r="M1133">
            <v>0</v>
          </cell>
          <cell r="N1133" t="str">
            <v>.</v>
          </cell>
          <cell r="O1133" t="str">
            <v>00.00.00</v>
          </cell>
          <cell r="P1133">
            <v>9286375</v>
          </cell>
          <cell r="Q1133">
            <v>6585420.7000000002</v>
          </cell>
          <cell r="R1133">
            <v>15871795.699999999</v>
          </cell>
        </row>
        <row r="1134">
          <cell r="A1134">
            <v>53070800</v>
          </cell>
          <cell r="B1134" t="str">
            <v>COS - OG Stamp &amp; Pos</v>
          </cell>
          <cell r="C1134">
            <v>70</v>
          </cell>
          <cell r="D1134" t="str">
            <v>.</v>
          </cell>
          <cell r="E1134">
            <v>3</v>
          </cell>
          <cell r="F1134" t="str">
            <v>.</v>
          </cell>
          <cell r="G1134">
            <v>53070800</v>
          </cell>
          <cell r="H1134" t="str">
            <v>.</v>
          </cell>
          <cell r="I1134">
            <v>60</v>
          </cell>
          <cell r="J1134" t="str">
            <v>.</v>
          </cell>
          <cell r="K1134">
            <v>0</v>
          </cell>
          <cell r="L1134" t="str">
            <v>.</v>
          </cell>
          <cell r="M1134">
            <v>0</v>
          </cell>
          <cell r="N1134" t="str">
            <v>.</v>
          </cell>
          <cell r="O1134" t="str">
            <v>00.00.00</v>
          </cell>
          <cell r="P1134">
            <v>2682400</v>
          </cell>
          <cell r="Q1134">
            <v>711400</v>
          </cell>
          <cell r="R1134">
            <v>3393800</v>
          </cell>
        </row>
        <row r="1135">
          <cell r="A1135">
            <v>53070800</v>
          </cell>
          <cell r="B1135" t="str">
            <v>COS - OG Stamp &amp; Pos</v>
          </cell>
          <cell r="C1135">
            <v>70</v>
          </cell>
          <cell r="D1135" t="str">
            <v>.</v>
          </cell>
          <cell r="E1135">
            <v>4</v>
          </cell>
          <cell r="F1135" t="str">
            <v>.</v>
          </cell>
          <cell r="G1135">
            <v>53070800</v>
          </cell>
          <cell r="H1135" t="str">
            <v>.</v>
          </cell>
          <cell r="I1135">
            <v>60</v>
          </cell>
          <cell r="J1135" t="str">
            <v>.</v>
          </cell>
          <cell r="K1135">
            <v>0</v>
          </cell>
          <cell r="L1135" t="str">
            <v>.</v>
          </cell>
          <cell r="M1135">
            <v>0</v>
          </cell>
          <cell r="N1135" t="str">
            <v>.</v>
          </cell>
          <cell r="O1135" t="str">
            <v>00.00.00</v>
          </cell>
          <cell r="P1135">
            <v>144948</v>
          </cell>
          <cell r="Q1135">
            <v>19500</v>
          </cell>
          <cell r="R1135">
            <v>164448</v>
          </cell>
        </row>
        <row r="1136">
          <cell r="A1136">
            <v>53070800</v>
          </cell>
          <cell r="B1136" t="str">
            <v>COS - OG Stamp &amp; Pos</v>
          </cell>
          <cell r="C1136">
            <v>70</v>
          </cell>
          <cell r="D1136" t="str">
            <v>.</v>
          </cell>
          <cell r="E1136">
            <v>5</v>
          </cell>
          <cell r="F1136" t="str">
            <v>.</v>
          </cell>
          <cell r="G1136">
            <v>53070800</v>
          </cell>
          <cell r="H1136" t="str">
            <v>.</v>
          </cell>
          <cell r="I1136">
            <v>60</v>
          </cell>
          <cell r="J1136" t="str">
            <v>.</v>
          </cell>
          <cell r="K1136">
            <v>0</v>
          </cell>
          <cell r="L1136" t="str">
            <v>.</v>
          </cell>
          <cell r="M1136">
            <v>0</v>
          </cell>
          <cell r="N1136" t="str">
            <v>.</v>
          </cell>
          <cell r="O1136" t="str">
            <v>00.00.00</v>
          </cell>
          <cell r="P1136">
            <v>84000</v>
          </cell>
          <cell r="Q1136">
            <v>34000</v>
          </cell>
          <cell r="R1136">
            <v>118000</v>
          </cell>
        </row>
        <row r="1137">
          <cell r="A1137">
            <v>53070800</v>
          </cell>
          <cell r="B1137" t="str">
            <v>COS - OG Stamp &amp; Pos</v>
          </cell>
          <cell r="C1137">
            <v>70</v>
          </cell>
          <cell r="D1137" t="str">
            <v>.</v>
          </cell>
          <cell r="E1137">
            <v>7</v>
          </cell>
          <cell r="F1137" t="str">
            <v>.</v>
          </cell>
          <cell r="G1137">
            <v>53070800</v>
          </cell>
          <cell r="H1137" t="str">
            <v>.</v>
          </cell>
          <cell r="I1137">
            <v>60</v>
          </cell>
          <cell r="J1137" t="str">
            <v>.</v>
          </cell>
          <cell r="K1137">
            <v>0</v>
          </cell>
          <cell r="L1137" t="str">
            <v>.</v>
          </cell>
          <cell r="M1137">
            <v>0</v>
          </cell>
          <cell r="N1137" t="str">
            <v>.</v>
          </cell>
          <cell r="O1137" t="str">
            <v>00.00.00</v>
          </cell>
          <cell r="P1137">
            <v>395000</v>
          </cell>
          <cell r="Q1137">
            <v>200000</v>
          </cell>
          <cell r="R1137">
            <v>595000</v>
          </cell>
        </row>
        <row r="1138">
          <cell r="A1138">
            <v>53070800</v>
          </cell>
          <cell r="B1138" t="str">
            <v>COS - OG Stamp &amp; Pos</v>
          </cell>
          <cell r="C1138">
            <v>70</v>
          </cell>
          <cell r="D1138" t="str">
            <v>.</v>
          </cell>
          <cell r="E1138">
            <v>8</v>
          </cell>
          <cell r="F1138" t="str">
            <v>.</v>
          </cell>
          <cell r="G1138">
            <v>53070800</v>
          </cell>
          <cell r="H1138" t="str">
            <v>.</v>
          </cell>
          <cell r="I1138">
            <v>60</v>
          </cell>
          <cell r="J1138" t="str">
            <v>.</v>
          </cell>
          <cell r="K1138">
            <v>0</v>
          </cell>
          <cell r="L1138" t="str">
            <v>.</v>
          </cell>
          <cell r="M1138">
            <v>0</v>
          </cell>
          <cell r="N1138" t="str">
            <v>.</v>
          </cell>
          <cell r="O1138" t="str">
            <v>00.00.00</v>
          </cell>
          <cell r="P1138">
            <v>77100</v>
          </cell>
          <cell r="Q1138">
            <v>26700</v>
          </cell>
          <cell r="R1138">
            <v>103800</v>
          </cell>
        </row>
        <row r="1139">
          <cell r="A1139">
            <v>53070800</v>
          </cell>
          <cell r="B1139" t="str">
            <v>COS - OG Stamp &amp; Pos</v>
          </cell>
          <cell r="C1139">
            <v>70</v>
          </cell>
          <cell r="D1139" t="str">
            <v>.</v>
          </cell>
          <cell r="E1139">
            <v>9</v>
          </cell>
          <cell r="F1139" t="str">
            <v>.</v>
          </cell>
          <cell r="G1139">
            <v>53070800</v>
          </cell>
          <cell r="H1139" t="str">
            <v>.</v>
          </cell>
          <cell r="I1139">
            <v>60</v>
          </cell>
          <cell r="J1139" t="str">
            <v>.</v>
          </cell>
          <cell r="K1139">
            <v>0</v>
          </cell>
          <cell r="L1139" t="str">
            <v>.</v>
          </cell>
          <cell r="M1139">
            <v>0</v>
          </cell>
          <cell r="N1139" t="str">
            <v>.</v>
          </cell>
          <cell r="O1139" t="str">
            <v>00.00.00</v>
          </cell>
          <cell r="P1139">
            <v>216353</v>
          </cell>
          <cell r="Q1139">
            <v>36663</v>
          </cell>
          <cell r="R1139">
            <v>253016</v>
          </cell>
        </row>
        <row r="1140">
          <cell r="A1140">
            <v>53070800</v>
          </cell>
          <cell r="B1140" t="str">
            <v>COS - OG Stamp &amp; Pos</v>
          </cell>
          <cell r="C1140">
            <v>70</v>
          </cell>
          <cell r="D1140" t="str">
            <v>.</v>
          </cell>
          <cell r="E1140">
            <v>10</v>
          </cell>
          <cell r="F1140" t="str">
            <v>.</v>
          </cell>
          <cell r="G1140">
            <v>53070800</v>
          </cell>
          <cell r="H1140" t="str">
            <v>.</v>
          </cell>
          <cell r="I1140">
            <v>60</v>
          </cell>
          <cell r="J1140" t="str">
            <v>.</v>
          </cell>
          <cell r="K1140">
            <v>0</v>
          </cell>
          <cell r="L1140" t="str">
            <v>.</v>
          </cell>
          <cell r="M1140">
            <v>0</v>
          </cell>
          <cell r="N1140" t="str">
            <v>.</v>
          </cell>
          <cell r="O1140" t="str">
            <v>00.00.00</v>
          </cell>
          <cell r="P1140">
            <v>125000</v>
          </cell>
          <cell r="Q1140">
            <v>70000</v>
          </cell>
          <cell r="R1140">
            <v>195000</v>
          </cell>
        </row>
        <row r="1141">
          <cell r="A1141">
            <v>53070800</v>
          </cell>
          <cell r="B1141" t="str">
            <v>COS - OG Stamp &amp; Pos</v>
          </cell>
          <cell r="C1141">
            <v>70</v>
          </cell>
          <cell r="D1141" t="str">
            <v>.</v>
          </cell>
          <cell r="E1141">
            <v>11</v>
          </cell>
          <cell r="F1141" t="str">
            <v>.</v>
          </cell>
          <cell r="G1141">
            <v>53070800</v>
          </cell>
          <cell r="H1141" t="str">
            <v>.</v>
          </cell>
          <cell r="I1141">
            <v>60</v>
          </cell>
          <cell r="J1141" t="str">
            <v>.</v>
          </cell>
          <cell r="K1141">
            <v>0</v>
          </cell>
          <cell r="L1141" t="str">
            <v>.</v>
          </cell>
          <cell r="M1141">
            <v>0</v>
          </cell>
          <cell r="N1141" t="str">
            <v>.</v>
          </cell>
          <cell r="O1141" t="str">
            <v>00.00.00</v>
          </cell>
          <cell r="P1141">
            <v>177000</v>
          </cell>
          <cell r="Q1141">
            <v>15000</v>
          </cell>
          <cell r="R1141">
            <v>192000</v>
          </cell>
        </row>
        <row r="1142">
          <cell r="A1142">
            <v>53070800</v>
          </cell>
          <cell r="B1142" t="str">
            <v>COS - OG Stamp &amp; Pos</v>
          </cell>
          <cell r="C1142">
            <v>70</v>
          </cell>
          <cell r="D1142" t="str">
            <v>.</v>
          </cell>
          <cell r="E1142">
            <v>14</v>
          </cell>
          <cell r="F1142" t="str">
            <v>.</v>
          </cell>
          <cell r="G1142">
            <v>53070800</v>
          </cell>
          <cell r="H1142" t="str">
            <v>.</v>
          </cell>
          <cell r="I1142">
            <v>60</v>
          </cell>
          <cell r="J1142" t="str">
            <v>.</v>
          </cell>
          <cell r="K1142">
            <v>0</v>
          </cell>
          <cell r="L1142" t="str">
            <v>.</v>
          </cell>
          <cell r="M1142">
            <v>0</v>
          </cell>
          <cell r="N1142" t="str">
            <v>.</v>
          </cell>
          <cell r="O1142" t="str">
            <v>00.00.00</v>
          </cell>
          <cell r="P1142">
            <v>39500</v>
          </cell>
          <cell r="Q1142">
            <v>17000</v>
          </cell>
          <cell r="R1142">
            <v>56500</v>
          </cell>
        </row>
        <row r="1143">
          <cell r="A1143">
            <v>53070900</v>
          </cell>
          <cell r="B1143" t="str">
            <v>COS - OG Freight Out</v>
          </cell>
          <cell r="C1143">
            <v>70</v>
          </cell>
          <cell r="D1143" t="str">
            <v>.</v>
          </cell>
          <cell r="E1143">
            <v>1</v>
          </cell>
          <cell r="F1143" t="str">
            <v>.</v>
          </cell>
          <cell r="G1143">
            <v>53070900</v>
          </cell>
          <cell r="H1143" t="str">
            <v>.</v>
          </cell>
          <cell r="I1143">
            <v>33</v>
          </cell>
          <cell r="J1143" t="str">
            <v>.</v>
          </cell>
          <cell r="K1143">
            <v>0</v>
          </cell>
          <cell r="L1143" t="str">
            <v>.</v>
          </cell>
          <cell r="M1143">
            <v>0</v>
          </cell>
          <cell r="N1143" t="str">
            <v>.</v>
          </cell>
          <cell r="O1143" t="str">
            <v>00.00.00</v>
          </cell>
          <cell r="P1143">
            <v>17000</v>
          </cell>
          <cell r="Q1143">
            <v>0</v>
          </cell>
          <cell r="R1143">
            <v>17000</v>
          </cell>
        </row>
        <row r="1144">
          <cell r="A1144">
            <v>53070900</v>
          </cell>
          <cell r="B1144" t="str">
            <v>COS - OG Freight Out</v>
          </cell>
          <cell r="C1144">
            <v>70</v>
          </cell>
          <cell r="D1144" t="str">
            <v>.</v>
          </cell>
          <cell r="E1144">
            <v>2</v>
          </cell>
          <cell r="F1144" t="str">
            <v>.</v>
          </cell>
          <cell r="G1144">
            <v>53070900</v>
          </cell>
          <cell r="H1144" t="str">
            <v>.</v>
          </cell>
          <cell r="I1144">
            <v>60</v>
          </cell>
          <cell r="J1144" t="str">
            <v>.</v>
          </cell>
          <cell r="K1144">
            <v>0</v>
          </cell>
          <cell r="L1144" t="str">
            <v>.</v>
          </cell>
          <cell r="M1144">
            <v>0</v>
          </cell>
          <cell r="N1144" t="str">
            <v>.</v>
          </cell>
          <cell r="O1144" t="str">
            <v>00.00.00</v>
          </cell>
          <cell r="P1144">
            <v>15231794.26</v>
          </cell>
          <cell r="Q1144">
            <v>5269061</v>
          </cell>
          <cell r="R1144">
            <v>20500855.260000002</v>
          </cell>
        </row>
        <row r="1145">
          <cell r="A1145">
            <v>53070900</v>
          </cell>
          <cell r="B1145" t="str">
            <v>COS - OG Freight Out</v>
          </cell>
          <cell r="C1145">
            <v>70</v>
          </cell>
          <cell r="D1145" t="str">
            <v>.</v>
          </cell>
          <cell r="E1145">
            <v>3</v>
          </cell>
          <cell r="F1145" t="str">
            <v>.</v>
          </cell>
          <cell r="G1145">
            <v>53070900</v>
          </cell>
          <cell r="H1145" t="str">
            <v>.</v>
          </cell>
          <cell r="I1145">
            <v>60</v>
          </cell>
          <cell r="J1145" t="str">
            <v>.</v>
          </cell>
          <cell r="K1145">
            <v>0</v>
          </cell>
          <cell r="L1145" t="str">
            <v>.</v>
          </cell>
          <cell r="M1145">
            <v>0</v>
          </cell>
          <cell r="N1145" t="str">
            <v>.</v>
          </cell>
          <cell r="O1145" t="str">
            <v>00.00.00</v>
          </cell>
          <cell r="P1145">
            <v>10785699.300000001</v>
          </cell>
          <cell r="Q1145">
            <v>0</v>
          </cell>
          <cell r="R1145">
            <v>10785699.300000001</v>
          </cell>
        </row>
        <row r="1146">
          <cell r="A1146">
            <v>53070900</v>
          </cell>
          <cell r="B1146" t="str">
            <v>COS - OG Freight Out</v>
          </cell>
          <cell r="C1146">
            <v>70</v>
          </cell>
          <cell r="D1146" t="str">
            <v>.</v>
          </cell>
          <cell r="E1146">
            <v>4</v>
          </cell>
          <cell r="F1146" t="str">
            <v>.</v>
          </cell>
          <cell r="G1146">
            <v>53070900</v>
          </cell>
          <cell r="H1146" t="str">
            <v>.</v>
          </cell>
          <cell r="I1146">
            <v>60</v>
          </cell>
          <cell r="J1146" t="str">
            <v>.</v>
          </cell>
          <cell r="K1146">
            <v>0</v>
          </cell>
          <cell r="L1146" t="str">
            <v>.</v>
          </cell>
          <cell r="M1146">
            <v>0</v>
          </cell>
          <cell r="N1146" t="str">
            <v>.</v>
          </cell>
          <cell r="O1146" t="str">
            <v>00.00.00</v>
          </cell>
          <cell r="P1146">
            <v>1035936</v>
          </cell>
          <cell r="Q1146">
            <v>114534</v>
          </cell>
          <cell r="R1146">
            <v>1150470</v>
          </cell>
        </row>
        <row r="1147">
          <cell r="A1147">
            <v>53070900</v>
          </cell>
          <cell r="B1147" t="str">
            <v>COS - OG Freight Out</v>
          </cell>
          <cell r="C1147">
            <v>70</v>
          </cell>
          <cell r="D1147" t="str">
            <v>.</v>
          </cell>
          <cell r="E1147">
            <v>9</v>
          </cell>
          <cell r="F1147" t="str">
            <v>.</v>
          </cell>
          <cell r="G1147">
            <v>53070900</v>
          </cell>
          <cell r="H1147" t="str">
            <v>.</v>
          </cell>
          <cell r="I1147">
            <v>60</v>
          </cell>
          <cell r="J1147" t="str">
            <v>.</v>
          </cell>
          <cell r="K1147">
            <v>0</v>
          </cell>
          <cell r="L1147" t="str">
            <v>.</v>
          </cell>
          <cell r="M1147">
            <v>0</v>
          </cell>
          <cell r="N1147" t="str">
            <v>.</v>
          </cell>
          <cell r="O1147" t="str">
            <v>00.00.00</v>
          </cell>
          <cell r="P1147">
            <v>133421</v>
          </cell>
          <cell r="Q1147">
            <v>0</v>
          </cell>
          <cell r="R1147">
            <v>133421</v>
          </cell>
        </row>
        <row r="1148">
          <cell r="A1148">
            <v>53070900</v>
          </cell>
          <cell r="B1148" t="str">
            <v>COS - OG Freight Out</v>
          </cell>
          <cell r="C1148">
            <v>70</v>
          </cell>
          <cell r="D1148" t="str">
            <v>.</v>
          </cell>
          <cell r="E1148">
            <v>10</v>
          </cell>
          <cell r="F1148" t="str">
            <v>.</v>
          </cell>
          <cell r="G1148">
            <v>53070900</v>
          </cell>
          <cell r="H1148" t="str">
            <v>.</v>
          </cell>
          <cell r="I1148">
            <v>60</v>
          </cell>
          <cell r="J1148" t="str">
            <v>.</v>
          </cell>
          <cell r="K1148">
            <v>0</v>
          </cell>
          <cell r="L1148" t="str">
            <v>.</v>
          </cell>
          <cell r="M1148">
            <v>0</v>
          </cell>
          <cell r="N1148" t="str">
            <v>.</v>
          </cell>
          <cell r="O1148" t="str">
            <v>00.00.00</v>
          </cell>
          <cell r="P1148">
            <v>14000</v>
          </cell>
          <cell r="Q1148">
            <v>0</v>
          </cell>
          <cell r="R1148">
            <v>14000</v>
          </cell>
        </row>
        <row r="1149">
          <cell r="A1149">
            <v>53070900</v>
          </cell>
          <cell r="B1149" t="str">
            <v>COS - OG Freight Out</v>
          </cell>
          <cell r="C1149">
            <v>70</v>
          </cell>
          <cell r="D1149" t="str">
            <v>.</v>
          </cell>
          <cell r="E1149">
            <v>11</v>
          </cell>
          <cell r="F1149" t="str">
            <v>.</v>
          </cell>
          <cell r="G1149">
            <v>53070900</v>
          </cell>
          <cell r="H1149" t="str">
            <v>.</v>
          </cell>
          <cell r="I1149">
            <v>60</v>
          </cell>
          <cell r="J1149" t="str">
            <v>.</v>
          </cell>
          <cell r="K1149">
            <v>0</v>
          </cell>
          <cell r="L1149" t="str">
            <v>.</v>
          </cell>
          <cell r="M1149">
            <v>0</v>
          </cell>
          <cell r="N1149" t="str">
            <v>.</v>
          </cell>
          <cell r="O1149" t="str">
            <v>00.00.00</v>
          </cell>
          <cell r="P1149">
            <v>2671800</v>
          </cell>
          <cell r="Q1149">
            <v>0</v>
          </cell>
          <cell r="R1149">
            <v>2671800</v>
          </cell>
        </row>
        <row r="1150">
          <cell r="A1150">
            <v>61020000</v>
          </cell>
          <cell r="B1150" t="str">
            <v>COM - Representation</v>
          </cell>
          <cell r="C1150">
            <v>70</v>
          </cell>
          <cell r="D1150" t="str">
            <v>.</v>
          </cell>
          <cell r="E1150">
            <v>1</v>
          </cell>
          <cell r="F1150" t="str">
            <v>.</v>
          </cell>
          <cell r="G1150">
            <v>61020000</v>
          </cell>
          <cell r="H1150" t="str">
            <v>.</v>
          </cell>
          <cell r="I1150">
            <v>11</v>
          </cell>
          <cell r="J1150" t="str">
            <v>.</v>
          </cell>
          <cell r="K1150">
            <v>0</v>
          </cell>
          <cell r="L1150" t="str">
            <v>.</v>
          </cell>
          <cell r="M1150">
            <v>0</v>
          </cell>
          <cell r="N1150" t="str">
            <v>.</v>
          </cell>
          <cell r="O1150" t="str">
            <v>00.00.00</v>
          </cell>
          <cell r="P1150">
            <v>5437640</v>
          </cell>
          <cell r="Q1150">
            <v>0</v>
          </cell>
          <cell r="R1150">
            <v>5437640</v>
          </cell>
        </row>
        <row r="1151">
          <cell r="A1151">
            <v>61020000</v>
          </cell>
          <cell r="B1151" t="str">
            <v>COM - Representation</v>
          </cell>
          <cell r="C1151">
            <v>70</v>
          </cell>
          <cell r="D1151" t="str">
            <v>.</v>
          </cell>
          <cell r="E1151">
            <v>1</v>
          </cell>
          <cell r="F1151" t="str">
            <v>.</v>
          </cell>
          <cell r="G1151">
            <v>61020000</v>
          </cell>
          <cell r="H1151" t="str">
            <v>.</v>
          </cell>
          <cell r="I1151">
            <v>12</v>
          </cell>
          <cell r="J1151" t="str">
            <v>.</v>
          </cell>
          <cell r="K1151">
            <v>0</v>
          </cell>
          <cell r="L1151" t="str">
            <v>.</v>
          </cell>
          <cell r="M1151">
            <v>0</v>
          </cell>
          <cell r="N1151" t="str">
            <v>.</v>
          </cell>
          <cell r="O1151" t="str">
            <v>00.00.00</v>
          </cell>
          <cell r="P1151">
            <v>1488817</v>
          </cell>
          <cell r="Q1151">
            <v>211750</v>
          </cell>
          <cell r="R1151">
            <v>1700567</v>
          </cell>
        </row>
        <row r="1152">
          <cell r="A1152">
            <v>61020000</v>
          </cell>
          <cell r="B1152" t="str">
            <v>COM - Representation</v>
          </cell>
          <cell r="C1152">
            <v>70</v>
          </cell>
          <cell r="D1152" t="str">
            <v>.</v>
          </cell>
          <cell r="E1152">
            <v>1</v>
          </cell>
          <cell r="F1152" t="str">
            <v>.</v>
          </cell>
          <cell r="G1152">
            <v>61020000</v>
          </cell>
          <cell r="H1152" t="str">
            <v>.</v>
          </cell>
          <cell r="I1152">
            <v>14</v>
          </cell>
          <cell r="J1152" t="str">
            <v>.</v>
          </cell>
          <cell r="K1152">
            <v>0</v>
          </cell>
          <cell r="L1152" t="str">
            <v>.</v>
          </cell>
          <cell r="M1152">
            <v>0</v>
          </cell>
          <cell r="N1152" t="str">
            <v>.</v>
          </cell>
          <cell r="O1152" t="str">
            <v>00.00.00</v>
          </cell>
          <cell r="P1152">
            <v>10313950</v>
          </cell>
          <cell r="Q1152">
            <v>0</v>
          </cell>
          <cell r="R1152">
            <v>10313950</v>
          </cell>
        </row>
        <row r="1153">
          <cell r="A1153">
            <v>61020000</v>
          </cell>
          <cell r="B1153" t="str">
            <v>COM - Representation</v>
          </cell>
          <cell r="C1153">
            <v>70</v>
          </cell>
          <cell r="D1153" t="str">
            <v>.</v>
          </cell>
          <cell r="E1153">
            <v>1</v>
          </cell>
          <cell r="F1153" t="str">
            <v>.</v>
          </cell>
          <cell r="G1153">
            <v>61020000</v>
          </cell>
          <cell r="H1153" t="str">
            <v>.</v>
          </cell>
          <cell r="I1153">
            <v>31</v>
          </cell>
          <cell r="J1153" t="str">
            <v>.</v>
          </cell>
          <cell r="K1153">
            <v>0</v>
          </cell>
          <cell r="L1153" t="str">
            <v>.</v>
          </cell>
          <cell r="M1153">
            <v>0</v>
          </cell>
          <cell r="N1153" t="str">
            <v>.</v>
          </cell>
          <cell r="O1153" t="str">
            <v>00.00.00</v>
          </cell>
          <cell r="P1153">
            <v>591700</v>
          </cell>
          <cell r="Q1153">
            <v>264000</v>
          </cell>
          <cell r="R1153">
            <v>855700</v>
          </cell>
        </row>
        <row r="1154">
          <cell r="A1154">
            <v>61020000</v>
          </cell>
          <cell r="B1154" t="str">
            <v>COM - Representation</v>
          </cell>
          <cell r="C1154">
            <v>70</v>
          </cell>
          <cell r="D1154" t="str">
            <v>.</v>
          </cell>
          <cell r="E1154">
            <v>1</v>
          </cell>
          <cell r="F1154" t="str">
            <v>.</v>
          </cell>
          <cell r="G1154">
            <v>61020000</v>
          </cell>
          <cell r="H1154" t="str">
            <v>.</v>
          </cell>
          <cell r="I1154">
            <v>32</v>
          </cell>
          <cell r="J1154" t="str">
            <v>.</v>
          </cell>
          <cell r="K1154">
            <v>0</v>
          </cell>
          <cell r="L1154" t="str">
            <v>.</v>
          </cell>
          <cell r="M1154">
            <v>0</v>
          </cell>
          <cell r="N1154" t="str">
            <v>.</v>
          </cell>
          <cell r="O1154" t="str">
            <v>00.00.00</v>
          </cell>
          <cell r="P1154">
            <v>1240630</v>
          </cell>
          <cell r="Q1154">
            <v>277000</v>
          </cell>
          <cell r="R1154">
            <v>1517630</v>
          </cell>
        </row>
        <row r="1155">
          <cell r="A1155">
            <v>61020000</v>
          </cell>
          <cell r="B1155" t="str">
            <v>COM - Representation</v>
          </cell>
          <cell r="C1155">
            <v>70</v>
          </cell>
          <cell r="D1155" t="str">
            <v>.</v>
          </cell>
          <cell r="E1155">
            <v>1</v>
          </cell>
          <cell r="F1155" t="str">
            <v>.</v>
          </cell>
          <cell r="G1155">
            <v>61020000</v>
          </cell>
          <cell r="H1155" t="str">
            <v>.</v>
          </cell>
          <cell r="I1155">
            <v>71</v>
          </cell>
          <cell r="J1155" t="str">
            <v>.</v>
          </cell>
          <cell r="K1155">
            <v>0</v>
          </cell>
          <cell r="L1155" t="str">
            <v>.</v>
          </cell>
          <cell r="M1155">
            <v>0</v>
          </cell>
          <cell r="N1155" t="str">
            <v>.</v>
          </cell>
          <cell r="O1155" t="str">
            <v>00.00.00</v>
          </cell>
          <cell r="P1155">
            <v>1210900</v>
          </cell>
          <cell r="Q1155">
            <v>0</v>
          </cell>
          <cell r="R1155">
            <v>1210900</v>
          </cell>
        </row>
        <row r="1156">
          <cell r="A1156">
            <v>61020000</v>
          </cell>
          <cell r="B1156" t="str">
            <v>COM - Representation</v>
          </cell>
          <cell r="C1156">
            <v>70</v>
          </cell>
          <cell r="D1156" t="str">
            <v>.</v>
          </cell>
          <cell r="E1156">
            <v>2</v>
          </cell>
          <cell r="F1156" t="str">
            <v>.</v>
          </cell>
          <cell r="G1156">
            <v>61020000</v>
          </cell>
          <cell r="H1156" t="str">
            <v>.</v>
          </cell>
          <cell r="I1156">
            <v>60</v>
          </cell>
          <cell r="J1156" t="str">
            <v>.</v>
          </cell>
          <cell r="K1156">
            <v>0</v>
          </cell>
          <cell r="L1156" t="str">
            <v>.</v>
          </cell>
          <cell r="M1156">
            <v>0</v>
          </cell>
          <cell r="N1156" t="str">
            <v>.</v>
          </cell>
          <cell r="O1156" t="str">
            <v>00.00.00</v>
          </cell>
          <cell r="P1156">
            <v>468000</v>
          </cell>
          <cell r="Q1156">
            <v>0</v>
          </cell>
          <cell r="R1156">
            <v>468000</v>
          </cell>
        </row>
        <row r="1157">
          <cell r="A1157">
            <v>61020000</v>
          </cell>
          <cell r="B1157" t="str">
            <v>COM - Representation</v>
          </cell>
          <cell r="C1157">
            <v>70</v>
          </cell>
          <cell r="D1157" t="str">
            <v>.</v>
          </cell>
          <cell r="E1157">
            <v>3</v>
          </cell>
          <cell r="F1157" t="str">
            <v>.</v>
          </cell>
          <cell r="G1157">
            <v>61020000</v>
          </cell>
          <cell r="H1157" t="str">
            <v>.</v>
          </cell>
          <cell r="I1157">
            <v>60</v>
          </cell>
          <cell r="J1157" t="str">
            <v>.</v>
          </cell>
          <cell r="K1157">
            <v>0</v>
          </cell>
          <cell r="L1157" t="str">
            <v>.</v>
          </cell>
          <cell r="M1157">
            <v>0</v>
          </cell>
          <cell r="N1157" t="str">
            <v>.</v>
          </cell>
          <cell r="O1157" t="str">
            <v>00.00.00</v>
          </cell>
          <cell r="P1157">
            <v>10267000</v>
          </cell>
          <cell r="Q1157">
            <v>2826878</v>
          </cell>
          <cell r="R1157">
            <v>13093878</v>
          </cell>
        </row>
        <row r="1158">
          <cell r="A1158">
            <v>61020000</v>
          </cell>
          <cell r="B1158" t="str">
            <v>COM - Representation</v>
          </cell>
          <cell r="C1158">
            <v>70</v>
          </cell>
          <cell r="D1158" t="str">
            <v>.</v>
          </cell>
          <cell r="E1158">
            <v>4</v>
          </cell>
          <cell r="F1158" t="str">
            <v>.</v>
          </cell>
          <cell r="G1158">
            <v>61020000</v>
          </cell>
          <cell r="H1158" t="str">
            <v>.</v>
          </cell>
          <cell r="I1158">
            <v>60</v>
          </cell>
          <cell r="J1158" t="str">
            <v>.</v>
          </cell>
          <cell r="K1158">
            <v>0</v>
          </cell>
          <cell r="L1158" t="str">
            <v>.</v>
          </cell>
          <cell r="M1158">
            <v>0</v>
          </cell>
          <cell r="N1158" t="str">
            <v>.</v>
          </cell>
          <cell r="O1158" t="str">
            <v>00.00.00</v>
          </cell>
          <cell r="P1158">
            <v>1340700</v>
          </cell>
          <cell r="Q1158">
            <v>817270</v>
          </cell>
          <cell r="R1158">
            <v>2157970</v>
          </cell>
        </row>
        <row r="1159">
          <cell r="A1159">
            <v>61020000</v>
          </cell>
          <cell r="B1159" t="str">
            <v>COM - Representation</v>
          </cell>
          <cell r="C1159">
            <v>70</v>
          </cell>
          <cell r="D1159" t="str">
            <v>.</v>
          </cell>
          <cell r="E1159">
            <v>5</v>
          </cell>
          <cell r="F1159" t="str">
            <v>.</v>
          </cell>
          <cell r="G1159">
            <v>61020000</v>
          </cell>
          <cell r="H1159" t="str">
            <v>.</v>
          </cell>
          <cell r="I1159">
            <v>60</v>
          </cell>
          <cell r="J1159" t="str">
            <v>.</v>
          </cell>
          <cell r="K1159">
            <v>0</v>
          </cell>
          <cell r="L1159" t="str">
            <v>.</v>
          </cell>
          <cell r="M1159">
            <v>0</v>
          </cell>
          <cell r="N1159" t="str">
            <v>.</v>
          </cell>
          <cell r="O1159" t="str">
            <v>00.00.00</v>
          </cell>
          <cell r="P1159">
            <v>0</v>
          </cell>
          <cell r="Q1159">
            <v>481000</v>
          </cell>
          <cell r="R1159">
            <v>481000</v>
          </cell>
        </row>
        <row r="1160">
          <cell r="A1160">
            <v>61020000</v>
          </cell>
          <cell r="B1160" t="str">
            <v>COM - Representation</v>
          </cell>
          <cell r="C1160">
            <v>70</v>
          </cell>
          <cell r="D1160" t="str">
            <v>.</v>
          </cell>
          <cell r="E1160">
            <v>7</v>
          </cell>
          <cell r="F1160" t="str">
            <v>.</v>
          </cell>
          <cell r="G1160">
            <v>61020000</v>
          </cell>
          <cell r="H1160" t="str">
            <v>.</v>
          </cell>
          <cell r="I1160">
            <v>22</v>
          </cell>
          <cell r="J1160" t="str">
            <v>.</v>
          </cell>
          <cell r="K1160">
            <v>0</v>
          </cell>
          <cell r="L1160" t="str">
            <v>.</v>
          </cell>
          <cell r="M1160">
            <v>0</v>
          </cell>
          <cell r="N1160" t="str">
            <v>.</v>
          </cell>
          <cell r="O1160" t="str">
            <v>00.00.00</v>
          </cell>
          <cell r="P1160">
            <v>200500</v>
          </cell>
          <cell r="Q1160">
            <v>0</v>
          </cell>
          <cell r="R1160">
            <v>200500</v>
          </cell>
        </row>
        <row r="1161">
          <cell r="A1161">
            <v>61020000</v>
          </cell>
          <cell r="B1161" t="str">
            <v>COM - Representation</v>
          </cell>
          <cell r="C1161">
            <v>70</v>
          </cell>
          <cell r="D1161" t="str">
            <v>.</v>
          </cell>
          <cell r="E1161">
            <v>7</v>
          </cell>
          <cell r="F1161" t="str">
            <v>.</v>
          </cell>
          <cell r="G1161">
            <v>61020000</v>
          </cell>
          <cell r="H1161" t="str">
            <v>.</v>
          </cell>
          <cell r="I1161">
            <v>60</v>
          </cell>
          <cell r="J1161" t="str">
            <v>.</v>
          </cell>
          <cell r="K1161">
            <v>0</v>
          </cell>
          <cell r="L1161" t="str">
            <v>.</v>
          </cell>
          <cell r="M1161">
            <v>0</v>
          </cell>
          <cell r="N1161" t="str">
            <v>.</v>
          </cell>
          <cell r="O1161" t="str">
            <v>00.00.00</v>
          </cell>
          <cell r="P1161">
            <v>189200</v>
          </cell>
          <cell r="Q1161">
            <v>197450</v>
          </cell>
          <cell r="R1161">
            <v>386650</v>
          </cell>
        </row>
        <row r="1162">
          <cell r="A1162">
            <v>61020000</v>
          </cell>
          <cell r="B1162" t="str">
            <v>COM - Representation</v>
          </cell>
          <cell r="C1162">
            <v>70</v>
          </cell>
          <cell r="D1162" t="str">
            <v>.</v>
          </cell>
          <cell r="E1162">
            <v>10</v>
          </cell>
          <cell r="F1162" t="str">
            <v>.</v>
          </cell>
          <cell r="G1162">
            <v>61020000</v>
          </cell>
          <cell r="H1162" t="str">
            <v>.</v>
          </cell>
          <cell r="I1162">
            <v>60</v>
          </cell>
          <cell r="J1162" t="str">
            <v>.</v>
          </cell>
          <cell r="K1162">
            <v>0</v>
          </cell>
          <cell r="L1162" t="str">
            <v>.</v>
          </cell>
          <cell r="M1162">
            <v>0</v>
          </cell>
          <cell r="N1162" t="str">
            <v>.</v>
          </cell>
          <cell r="O1162" t="str">
            <v>00.00.00</v>
          </cell>
          <cell r="P1162">
            <v>0</v>
          </cell>
          <cell r="Q1162">
            <v>322245</v>
          </cell>
          <cell r="R1162">
            <v>322245</v>
          </cell>
        </row>
        <row r="1163">
          <cell r="A1163">
            <v>61020000</v>
          </cell>
          <cell r="B1163" t="str">
            <v>COM - Representation</v>
          </cell>
          <cell r="C1163">
            <v>70</v>
          </cell>
          <cell r="D1163" t="str">
            <v>.</v>
          </cell>
          <cell r="E1163">
            <v>11</v>
          </cell>
          <cell r="F1163" t="str">
            <v>.</v>
          </cell>
          <cell r="G1163">
            <v>61020000</v>
          </cell>
          <cell r="H1163" t="str">
            <v>.</v>
          </cell>
          <cell r="I1163">
            <v>60</v>
          </cell>
          <cell r="J1163" t="str">
            <v>.</v>
          </cell>
          <cell r="K1163">
            <v>0</v>
          </cell>
          <cell r="L1163" t="str">
            <v>.</v>
          </cell>
          <cell r="M1163">
            <v>0</v>
          </cell>
          <cell r="N1163" t="str">
            <v>.</v>
          </cell>
          <cell r="O1163" t="str">
            <v>00.00.00</v>
          </cell>
          <cell r="P1163">
            <v>1000000</v>
          </cell>
          <cell r="Q1163">
            <v>150000</v>
          </cell>
          <cell r="R1163">
            <v>1150000</v>
          </cell>
        </row>
        <row r="1164">
          <cell r="A1164">
            <v>61020000</v>
          </cell>
          <cell r="B1164" t="str">
            <v>COM - Representation</v>
          </cell>
          <cell r="C1164">
            <v>70</v>
          </cell>
          <cell r="D1164" t="str">
            <v>.</v>
          </cell>
          <cell r="E1164">
            <v>14</v>
          </cell>
          <cell r="F1164" t="str">
            <v>.</v>
          </cell>
          <cell r="G1164">
            <v>61020000</v>
          </cell>
          <cell r="H1164" t="str">
            <v>.</v>
          </cell>
          <cell r="I1164">
            <v>60</v>
          </cell>
          <cell r="J1164" t="str">
            <v>.</v>
          </cell>
          <cell r="K1164">
            <v>0</v>
          </cell>
          <cell r="L1164" t="str">
            <v>.</v>
          </cell>
          <cell r="M1164">
            <v>0</v>
          </cell>
          <cell r="N1164" t="str">
            <v>.</v>
          </cell>
          <cell r="O1164" t="str">
            <v>00.00.00</v>
          </cell>
          <cell r="P1164">
            <v>1000000</v>
          </cell>
          <cell r="Q1164">
            <v>0</v>
          </cell>
          <cell r="R1164">
            <v>1000000</v>
          </cell>
        </row>
        <row r="1165">
          <cell r="A1165">
            <v>61030000</v>
          </cell>
          <cell r="B1165" t="str">
            <v>COM - Advertising an</v>
          </cell>
          <cell r="C1165">
            <v>70</v>
          </cell>
          <cell r="D1165" t="str">
            <v>.</v>
          </cell>
          <cell r="E1165">
            <v>1</v>
          </cell>
          <cell r="F1165" t="str">
            <v>.</v>
          </cell>
          <cell r="G1165">
            <v>61030000</v>
          </cell>
          <cell r="H1165" t="str">
            <v>.</v>
          </cell>
          <cell r="I1165">
            <v>32</v>
          </cell>
          <cell r="J1165" t="str">
            <v>.</v>
          </cell>
          <cell r="K1165">
            <v>0</v>
          </cell>
          <cell r="L1165" t="str">
            <v>.</v>
          </cell>
          <cell r="M1165">
            <v>0</v>
          </cell>
          <cell r="N1165" t="str">
            <v>.</v>
          </cell>
          <cell r="O1165" t="str">
            <v>00.00.00</v>
          </cell>
          <cell r="P1165">
            <v>29226155</v>
          </cell>
          <cell r="Q1165">
            <v>4700000</v>
          </cell>
          <cell r="R1165">
            <v>33926155</v>
          </cell>
        </row>
        <row r="1166">
          <cell r="A1166">
            <v>61030000</v>
          </cell>
          <cell r="B1166" t="str">
            <v>COM - Advertising an</v>
          </cell>
          <cell r="C1166">
            <v>70</v>
          </cell>
          <cell r="D1166" t="str">
            <v>.</v>
          </cell>
          <cell r="E1166">
            <v>1</v>
          </cell>
          <cell r="F1166" t="str">
            <v>.</v>
          </cell>
          <cell r="G1166">
            <v>61030000</v>
          </cell>
          <cell r="H1166" t="str">
            <v>.</v>
          </cell>
          <cell r="I1166">
            <v>33</v>
          </cell>
          <cell r="J1166" t="str">
            <v>.</v>
          </cell>
          <cell r="K1166">
            <v>0</v>
          </cell>
          <cell r="L1166" t="str">
            <v>.</v>
          </cell>
          <cell r="M1166">
            <v>0</v>
          </cell>
          <cell r="N1166" t="str">
            <v>.</v>
          </cell>
          <cell r="O1166" t="str">
            <v>00.00.00</v>
          </cell>
          <cell r="P1166">
            <v>500000</v>
          </cell>
          <cell r="Q1166">
            <v>0</v>
          </cell>
          <cell r="R1166">
            <v>500000</v>
          </cell>
        </row>
        <row r="1167">
          <cell r="A1167">
            <v>61030000</v>
          </cell>
          <cell r="B1167" t="str">
            <v>COM - Advertising an</v>
          </cell>
          <cell r="C1167">
            <v>70</v>
          </cell>
          <cell r="D1167" t="str">
            <v>.</v>
          </cell>
          <cell r="E1167">
            <v>1</v>
          </cell>
          <cell r="F1167" t="str">
            <v>.</v>
          </cell>
          <cell r="G1167">
            <v>61030000</v>
          </cell>
          <cell r="H1167" t="str">
            <v>.</v>
          </cell>
          <cell r="I1167">
            <v>60</v>
          </cell>
          <cell r="J1167" t="str">
            <v>.</v>
          </cell>
          <cell r="K1167">
            <v>0</v>
          </cell>
          <cell r="L1167" t="str">
            <v>.</v>
          </cell>
          <cell r="M1167">
            <v>0</v>
          </cell>
          <cell r="N1167" t="str">
            <v>.</v>
          </cell>
          <cell r="O1167" t="str">
            <v>00.00.00</v>
          </cell>
          <cell r="P1167">
            <v>5952272.7300000004</v>
          </cell>
          <cell r="Q1167">
            <v>0</v>
          </cell>
          <cell r="R1167">
            <v>5952272.7300000004</v>
          </cell>
        </row>
        <row r="1168">
          <cell r="A1168">
            <v>62010100</v>
          </cell>
          <cell r="B1168" t="str">
            <v>GAM - Printing Stat,</v>
          </cell>
          <cell r="C1168">
            <v>70</v>
          </cell>
          <cell r="D1168" t="str">
            <v>.</v>
          </cell>
          <cell r="E1168">
            <v>1</v>
          </cell>
          <cell r="F1168" t="str">
            <v>.</v>
          </cell>
          <cell r="G1168">
            <v>62010100</v>
          </cell>
          <cell r="H1168" t="str">
            <v>.</v>
          </cell>
          <cell r="I1168">
            <v>33</v>
          </cell>
          <cell r="J1168" t="str">
            <v>.</v>
          </cell>
          <cell r="K1168">
            <v>0</v>
          </cell>
          <cell r="L1168" t="str">
            <v>.</v>
          </cell>
          <cell r="M1168">
            <v>0</v>
          </cell>
          <cell r="N1168" t="str">
            <v>.</v>
          </cell>
          <cell r="O1168" t="str">
            <v>00.00.00</v>
          </cell>
          <cell r="P1168">
            <v>11793925</v>
          </cell>
          <cell r="Q1168">
            <v>1707400</v>
          </cell>
          <cell r="R1168">
            <v>13501325</v>
          </cell>
        </row>
        <row r="1169">
          <cell r="A1169">
            <v>62010100</v>
          </cell>
          <cell r="B1169" t="str">
            <v>GAM - Printing Stat,</v>
          </cell>
          <cell r="C1169">
            <v>70</v>
          </cell>
          <cell r="D1169" t="str">
            <v>.</v>
          </cell>
          <cell r="E1169">
            <v>1</v>
          </cell>
          <cell r="F1169" t="str">
            <v>.</v>
          </cell>
          <cell r="G1169">
            <v>62010100</v>
          </cell>
          <cell r="H1169" t="str">
            <v>.</v>
          </cell>
          <cell r="I1169">
            <v>41</v>
          </cell>
          <cell r="J1169" t="str">
            <v>.</v>
          </cell>
          <cell r="K1169">
            <v>0</v>
          </cell>
          <cell r="L1169" t="str">
            <v>.</v>
          </cell>
          <cell r="M1169">
            <v>0</v>
          </cell>
          <cell r="N1169" t="str">
            <v>.</v>
          </cell>
          <cell r="O1169" t="str">
            <v>00.00.00</v>
          </cell>
          <cell r="P1169">
            <v>353400</v>
          </cell>
          <cell r="Q1169">
            <v>0</v>
          </cell>
          <cell r="R1169">
            <v>353400</v>
          </cell>
        </row>
        <row r="1170">
          <cell r="A1170" t="str">
            <v>_x000C_</v>
          </cell>
        </row>
        <row r="1174">
          <cell r="A1174" t="str">
            <v>JAS Aero - En</v>
          </cell>
          <cell r="B1174" t="str">
            <v>gineering IDR</v>
          </cell>
          <cell r="K1174" t="str">
            <v>De</v>
          </cell>
          <cell r="L1174" t="str">
            <v>t</v>
          </cell>
          <cell r="M1174" t="str">
            <v>ail</v>
          </cell>
          <cell r="O1174" t="str">
            <v>Trial Balance</v>
          </cell>
          <cell r="Q1174" t="str">
            <v>Report Date</v>
          </cell>
          <cell r="R1174" t="str">
            <v>: 08-JUN-2005 15:02</v>
          </cell>
        </row>
        <row r="1175">
          <cell r="J1175" t="str">
            <v>P</v>
          </cell>
          <cell r="K1175" t="str">
            <v>erio</v>
          </cell>
          <cell r="L1175" t="str">
            <v>d</v>
          </cell>
          <cell r="M1175" t="str">
            <v>to</v>
          </cell>
          <cell r="O1175" t="str">
            <v>date for MAY-0</v>
          </cell>
          <cell r="P1175">
            <v>5</v>
          </cell>
          <cell r="Q1175" t="str">
            <v>Page</v>
          </cell>
          <cell r="R1175" t="str">
            <v>:    19 of       24</v>
          </cell>
        </row>
        <row r="1176">
          <cell r="B1176" t="str">
            <v>Currency:  IDR</v>
          </cell>
        </row>
        <row r="1177">
          <cell r="B1177" t="str">
            <v>COMPANY Range:  70 to</v>
          </cell>
          <cell r="C1177">
            <v>7</v>
          </cell>
          <cell r="D1177">
            <v>0</v>
          </cell>
        </row>
        <row r="1179">
          <cell r="B1179" t="str">
            <v>COMPANY:  70 JA</v>
          </cell>
          <cell r="C1179" t="str">
            <v>S</v>
          </cell>
          <cell r="D1179" t="str">
            <v>A</v>
          </cell>
          <cell r="E1179" t="str">
            <v>er</v>
          </cell>
          <cell r="F1179" t="str">
            <v>o</v>
          </cell>
          <cell r="G1179" t="e">
            <v>#NAME?</v>
          </cell>
          <cell r="H1179" t="str">
            <v>e</v>
          </cell>
          <cell r="I1179" t="str">
            <v>er</v>
          </cell>
          <cell r="J1179" t="str">
            <v>i</v>
          </cell>
          <cell r="K1179" t="str">
            <v>ng S</v>
          </cell>
          <cell r="L1179" t="str">
            <v>e</v>
          </cell>
          <cell r="M1179" t="str">
            <v>rvi</v>
          </cell>
          <cell r="N1179" t="str">
            <v>c</v>
          </cell>
          <cell r="O1179" t="str">
            <v>es</v>
          </cell>
        </row>
        <row r="1181">
          <cell r="A1181" t="str">
            <v>ACCOUNT</v>
          </cell>
          <cell r="B1181" t="str">
            <v>Description</v>
          </cell>
          <cell r="C1181" t="str">
            <v>Ac</v>
          </cell>
          <cell r="D1181" t="str">
            <v>c</v>
          </cell>
          <cell r="E1181" t="str">
            <v>ou</v>
          </cell>
          <cell r="F1181" t="str">
            <v>n</v>
          </cell>
          <cell r="G1181" t="str">
            <v>ting Fle</v>
          </cell>
          <cell r="H1181" t="str">
            <v>x</v>
          </cell>
          <cell r="I1181" t="str">
            <v>fi</v>
          </cell>
          <cell r="J1181" t="str">
            <v>e</v>
          </cell>
          <cell r="K1181" t="str">
            <v>ld</v>
          </cell>
          <cell r="P1181" t="str">
            <v>Beginning Balance</v>
          </cell>
          <cell r="Q1181" t="str">
            <v>Period Activity</v>
          </cell>
          <cell r="R1181" t="str">
            <v>Ending Balance</v>
          </cell>
        </row>
        <row r="1182">
          <cell r="A1182" t="str">
            <v>-----------</v>
          </cell>
          <cell r="B1182" t="str">
            <v>--------------------</v>
          </cell>
          <cell r="C1182" t="str">
            <v>--</v>
          </cell>
          <cell r="D1182" t="str">
            <v>-</v>
          </cell>
          <cell r="E1182" t="str">
            <v>--</v>
          </cell>
          <cell r="F1182" t="str">
            <v>-</v>
          </cell>
          <cell r="G1182" t="str">
            <v>--------</v>
          </cell>
          <cell r="H1182" t="str">
            <v>-</v>
          </cell>
          <cell r="I1182" t="str">
            <v>--</v>
          </cell>
          <cell r="J1182" t="str">
            <v>-</v>
          </cell>
          <cell r="K1182" t="str">
            <v>----</v>
          </cell>
          <cell r="L1182" t="str">
            <v>-</v>
          </cell>
          <cell r="M1182" t="str">
            <v>---</v>
          </cell>
          <cell r="N1182" t="str">
            <v>-</v>
          </cell>
          <cell r="O1182" t="str">
            <v>-------------</v>
          </cell>
          <cell r="P1182" t="str">
            <v>------------------</v>
          </cell>
          <cell r="Q1182" t="str">
            <v>------------------</v>
          </cell>
          <cell r="R1182" t="str">
            <v>------------------</v>
          </cell>
        </row>
        <row r="1183">
          <cell r="A1183">
            <v>62010100</v>
          </cell>
          <cell r="B1183" t="str">
            <v>GAM - Printing Stat,</v>
          </cell>
          <cell r="C1183">
            <v>70</v>
          </cell>
          <cell r="D1183" t="str">
            <v>.</v>
          </cell>
          <cell r="E1183">
            <v>1</v>
          </cell>
          <cell r="F1183" t="str">
            <v>.</v>
          </cell>
          <cell r="G1183">
            <v>62010100</v>
          </cell>
          <cell r="H1183" t="str">
            <v>.</v>
          </cell>
          <cell r="I1183">
            <v>60</v>
          </cell>
          <cell r="J1183" t="str">
            <v>.</v>
          </cell>
          <cell r="K1183">
            <v>0</v>
          </cell>
          <cell r="L1183" t="str">
            <v>.</v>
          </cell>
          <cell r="M1183">
            <v>0</v>
          </cell>
          <cell r="N1183" t="str">
            <v>.</v>
          </cell>
          <cell r="O1183" t="str">
            <v>00.00.00</v>
          </cell>
          <cell r="P1183">
            <v>298750</v>
          </cell>
          <cell r="Q1183">
            <v>0</v>
          </cell>
          <cell r="R1183">
            <v>298750</v>
          </cell>
        </row>
        <row r="1184">
          <cell r="A1184">
            <v>62010200</v>
          </cell>
          <cell r="B1184" t="str">
            <v>GAM - Stamp &amp; Postag</v>
          </cell>
          <cell r="C1184">
            <v>70</v>
          </cell>
          <cell r="D1184" t="str">
            <v>.</v>
          </cell>
          <cell r="E1184">
            <v>1</v>
          </cell>
          <cell r="F1184" t="str">
            <v>.</v>
          </cell>
          <cell r="G1184">
            <v>62010200</v>
          </cell>
          <cell r="H1184" t="str">
            <v>.</v>
          </cell>
          <cell r="I1184">
            <v>33</v>
          </cell>
          <cell r="J1184" t="str">
            <v>.</v>
          </cell>
          <cell r="K1184">
            <v>0</v>
          </cell>
          <cell r="L1184" t="str">
            <v>.</v>
          </cell>
          <cell r="M1184">
            <v>0</v>
          </cell>
          <cell r="N1184" t="str">
            <v>.</v>
          </cell>
          <cell r="O1184" t="str">
            <v>00.00.00</v>
          </cell>
          <cell r="P1184">
            <v>2745833.2</v>
          </cell>
          <cell r="Q1184">
            <v>0</v>
          </cell>
          <cell r="R1184">
            <v>2745833.2</v>
          </cell>
        </row>
        <row r="1185">
          <cell r="A1185">
            <v>62010200</v>
          </cell>
          <cell r="B1185" t="str">
            <v>GAM - Stamp &amp; Postag</v>
          </cell>
          <cell r="C1185">
            <v>70</v>
          </cell>
          <cell r="D1185" t="str">
            <v>.</v>
          </cell>
          <cell r="E1185">
            <v>1</v>
          </cell>
          <cell r="F1185" t="str">
            <v>.</v>
          </cell>
          <cell r="G1185">
            <v>62010200</v>
          </cell>
          <cell r="H1185" t="str">
            <v>.</v>
          </cell>
          <cell r="I1185">
            <v>71</v>
          </cell>
          <cell r="J1185" t="str">
            <v>.</v>
          </cell>
          <cell r="K1185">
            <v>0</v>
          </cell>
          <cell r="L1185" t="str">
            <v>.</v>
          </cell>
          <cell r="M1185">
            <v>0</v>
          </cell>
          <cell r="N1185" t="str">
            <v>.</v>
          </cell>
          <cell r="O1185" t="str">
            <v>00.00.00</v>
          </cell>
          <cell r="P1185">
            <v>403000</v>
          </cell>
          <cell r="Q1185">
            <v>141500</v>
          </cell>
          <cell r="R1185">
            <v>544500</v>
          </cell>
        </row>
        <row r="1186">
          <cell r="A1186">
            <v>62010200</v>
          </cell>
          <cell r="B1186" t="str">
            <v>GAM - Stamp &amp; Postag</v>
          </cell>
          <cell r="C1186">
            <v>70</v>
          </cell>
          <cell r="D1186" t="str">
            <v>.</v>
          </cell>
          <cell r="E1186">
            <v>3</v>
          </cell>
          <cell r="F1186" t="str">
            <v>.</v>
          </cell>
          <cell r="G1186">
            <v>62010200</v>
          </cell>
          <cell r="H1186" t="str">
            <v>.</v>
          </cell>
          <cell r="I1186">
            <v>60</v>
          </cell>
          <cell r="J1186" t="str">
            <v>.</v>
          </cell>
          <cell r="K1186">
            <v>0</v>
          </cell>
          <cell r="L1186" t="str">
            <v>.</v>
          </cell>
          <cell r="M1186">
            <v>0</v>
          </cell>
          <cell r="N1186" t="str">
            <v>.</v>
          </cell>
          <cell r="O1186" t="str">
            <v>00.00.00</v>
          </cell>
          <cell r="P1186">
            <v>60600</v>
          </cell>
          <cell r="Q1186">
            <v>0</v>
          </cell>
          <cell r="R1186">
            <v>60600</v>
          </cell>
        </row>
        <row r="1187">
          <cell r="A1187">
            <v>62010300</v>
          </cell>
          <cell r="B1187" t="str">
            <v>GAM - Consumption</v>
          </cell>
          <cell r="C1187">
            <v>70</v>
          </cell>
          <cell r="D1187" t="str">
            <v>.</v>
          </cell>
          <cell r="E1187">
            <v>1</v>
          </cell>
          <cell r="F1187" t="str">
            <v>.</v>
          </cell>
          <cell r="G1187">
            <v>62010300</v>
          </cell>
          <cell r="H1187" t="str">
            <v>.</v>
          </cell>
          <cell r="I1187">
            <v>12</v>
          </cell>
          <cell r="J1187" t="str">
            <v>.</v>
          </cell>
          <cell r="K1187">
            <v>0</v>
          </cell>
          <cell r="L1187" t="str">
            <v>.</v>
          </cell>
          <cell r="M1187">
            <v>0</v>
          </cell>
          <cell r="N1187" t="str">
            <v>.</v>
          </cell>
          <cell r="O1187" t="str">
            <v>00.00.00</v>
          </cell>
          <cell r="P1187">
            <v>684420</v>
          </cell>
          <cell r="Q1187">
            <v>81000</v>
          </cell>
          <cell r="R1187">
            <v>765420</v>
          </cell>
        </row>
        <row r="1188">
          <cell r="A1188">
            <v>62010300</v>
          </cell>
          <cell r="B1188" t="str">
            <v>GAM - Consumption</v>
          </cell>
          <cell r="C1188">
            <v>70</v>
          </cell>
          <cell r="D1188" t="str">
            <v>.</v>
          </cell>
          <cell r="E1188">
            <v>1</v>
          </cell>
          <cell r="F1188" t="str">
            <v>.</v>
          </cell>
          <cell r="G1188">
            <v>62010300</v>
          </cell>
          <cell r="H1188" t="str">
            <v>.</v>
          </cell>
          <cell r="I1188">
            <v>13</v>
          </cell>
          <cell r="J1188" t="str">
            <v>.</v>
          </cell>
          <cell r="K1188">
            <v>0</v>
          </cell>
          <cell r="L1188" t="str">
            <v>.</v>
          </cell>
          <cell r="M1188">
            <v>0</v>
          </cell>
          <cell r="N1188" t="str">
            <v>.</v>
          </cell>
          <cell r="O1188" t="str">
            <v>00.00.00</v>
          </cell>
          <cell r="P1188">
            <v>368500</v>
          </cell>
          <cell r="Q1188">
            <v>0</v>
          </cell>
          <cell r="R1188">
            <v>368500</v>
          </cell>
        </row>
        <row r="1189">
          <cell r="A1189">
            <v>62010300</v>
          </cell>
          <cell r="B1189" t="str">
            <v>GAM - Consumption</v>
          </cell>
          <cell r="C1189">
            <v>70</v>
          </cell>
          <cell r="D1189" t="str">
            <v>.</v>
          </cell>
          <cell r="E1189">
            <v>1</v>
          </cell>
          <cell r="F1189" t="str">
            <v>.</v>
          </cell>
          <cell r="G1189">
            <v>62010300</v>
          </cell>
          <cell r="H1189" t="str">
            <v>.</v>
          </cell>
          <cell r="I1189">
            <v>31</v>
          </cell>
          <cell r="J1189" t="str">
            <v>.</v>
          </cell>
          <cell r="K1189">
            <v>0</v>
          </cell>
          <cell r="L1189" t="str">
            <v>.</v>
          </cell>
          <cell r="M1189">
            <v>0</v>
          </cell>
          <cell r="N1189" t="str">
            <v>.</v>
          </cell>
          <cell r="O1189" t="str">
            <v>00.00.00</v>
          </cell>
          <cell r="P1189">
            <v>647370</v>
          </cell>
          <cell r="Q1189">
            <v>0</v>
          </cell>
          <cell r="R1189">
            <v>647370</v>
          </cell>
        </row>
        <row r="1190">
          <cell r="A1190">
            <v>62010300</v>
          </cell>
          <cell r="B1190" t="str">
            <v>GAM - Consumption</v>
          </cell>
          <cell r="C1190">
            <v>70</v>
          </cell>
          <cell r="D1190" t="str">
            <v>.</v>
          </cell>
          <cell r="E1190">
            <v>1</v>
          </cell>
          <cell r="F1190" t="str">
            <v>.</v>
          </cell>
          <cell r="G1190">
            <v>62010300</v>
          </cell>
          <cell r="H1190" t="str">
            <v>.</v>
          </cell>
          <cell r="I1190">
            <v>32</v>
          </cell>
          <cell r="J1190" t="str">
            <v>.</v>
          </cell>
          <cell r="K1190">
            <v>0</v>
          </cell>
          <cell r="L1190" t="str">
            <v>.</v>
          </cell>
          <cell r="M1190">
            <v>0</v>
          </cell>
          <cell r="N1190" t="str">
            <v>.</v>
          </cell>
          <cell r="O1190" t="str">
            <v>00.00.00</v>
          </cell>
          <cell r="P1190">
            <v>2041928</v>
          </cell>
          <cell r="Q1190">
            <v>0</v>
          </cell>
          <cell r="R1190">
            <v>2041928</v>
          </cell>
        </row>
        <row r="1191">
          <cell r="A1191">
            <v>62010300</v>
          </cell>
          <cell r="B1191" t="str">
            <v>GAM - Consumption</v>
          </cell>
          <cell r="C1191">
            <v>70</v>
          </cell>
          <cell r="D1191" t="str">
            <v>.</v>
          </cell>
          <cell r="E1191">
            <v>1</v>
          </cell>
          <cell r="F1191" t="str">
            <v>.</v>
          </cell>
          <cell r="G1191">
            <v>62010300</v>
          </cell>
          <cell r="H1191" t="str">
            <v>.</v>
          </cell>
          <cell r="I1191">
            <v>33</v>
          </cell>
          <cell r="J1191" t="str">
            <v>.</v>
          </cell>
          <cell r="K1191">
            <v>0</v>
          </cell>
          <cell r="L1191" t="str">
            <v>.</v>
          </cell>
          <cell r="M1191">
            <v>0</v>
          </cell>
          <cell r="N1191" t="str">
            <v>.</v>
          </cell>
          <cell r="O1191" t="str">
            <v>00.00.00</v>
          </cell>
          <cell r="P1191">
            <v>7214010</v>
          </cell>
          <cell r="Q1191">
            <v>2767920</v>
          </cell>
          <cell r="R1191">
            <v>9981930</v>
          </cell>
        </row>
        <row r="1192">
          <cell r="A1192">
            <v>62010300</v>
          </cell>
          <cell r="B1192" t="str">
            <v>GAM - Consumption</v>
          </cell>
          <cell r="C1192">
            <v>70</v>
          </cell>
          <cell r="D1192" t="str">
            <v>.</v>
          </cell>
          <cell r="E1192">
            <v>1</v>
          </cell>
          <cell r="F1192" t="str">
            <v>.</v>
          </cell>
          <cell r="G1192">
            <v>62010300</v>
          </cell>
          <cell r="H1192" t="str">
            <v>.</v>
          </cell>
          <cell r="I1192">
            <v>60</v>
          </cell>
          <cell r="J1192" t="str">
            <v>.</v>
          </cell>
          <cell r="K1192">
            <v>0</v>
          </cell>
          <cell r="L1192" t="str">
            <v>.</v>
          </cell>
          <cell r="M1192">
            <v>0</v>
          </cell>
          <cell r="N1192" t="str">
            <v>.</v>
          </cell>
          <cell r="O1192" t="str">
            <v>00.00.00</v>
          </cell>
          <cell r="P1192">
            <v>1222300</v>
          </cell>
          <cell r="Q1192">
            <v>0</v>
          </cell>
          <cell r="R1192">
            <v>1222300</v>
          </cell>
        </row>
        <row r="1193">
          <cell r="A1193">
            <v>62010300</v>
          </cell>
          <cell r="B1193" t="str">
            <v>GAM - Consumption</v>
          </cell>
          <cell r="C1193">
            <v>70</v>
          </cell>
          <cell r="D1193" t="str">
            <v>.</v>
          </cell>
          <cell r="E1193">
            <v>1</v>
          </cell>
          <cell r="F1193" t="str">
            <v>.</v>
          </cell>
          <cell r="G1193">
            <v>62010300</v>
          </cell>
          <cell r="H1193" t="str">
            <v>.</v>
          </cell>
          <cell r="I1193">
            <v>71</v>
          </cell>
          <cell r="J1193" t="str">
            <v>.</v>
          </cell>
          <cell r="K1193">
            <v>0</v>
          </cell>
          <cell r="L1193" t="str">
            <v>.</v>
          </cell>
          <cell r="M1193">
            <v>0</v>
          </cell>
          <cell r="N1193" t="str">
            <v>.</v>
          </cell>
          <cell r="O1193" t="str">
            <v>00.00.00</v>
          </cell>
          <cell r="P1193">
            <v>2874587</v>
          </cell>
          <cell r="Q1193">
            <v>0</v>
          </cell>
          <cell r="R1193">
            <v>2874587</v>
          </cell>
        </row>
        <row r="1194">
          <cell r="A1194">
            <v>62010300</v>
          </cell>
          <cell r="B1194" t="str">
            <v>GAM - Consumption</v>
          </cell>
          <cell r="C1194">
            <v>70</v>
          </cell>
          <cell r="D1194" t="str">
            <v>.</v>
          </cell>
          <cell r="E1194">
            <v>2</v>
          </cell>
          <cell r="F1194" t="str">
            <v>.</v>
          </cell>
          <cell r="G1194">
            <v>62010300</v>
          </cell>
          <cell r="H1194" t="str">
            <v>.</v>
          </cell>
          <cell r="I1194">
            <v>31</v>
          </cell>
          <cell r="J1194" t="str">
            <v>.</v>
          </cell>
          <cell r="K1194">
            <v>0</v>
          </cell>
          <cell r="L1194" t="str">
            <v>.</v>
          </cell>
          <cell r="M1194">
            <v>0</v>
          </cell>
          <cell r="N1194" t="str">
            <v>.</v>
          </cell>
          <cell r="O1194" t="str">
            <v>00.00.00</v>
          </cell>
          <cell r="P1194">
            <v>113450</v>
          </cell>
          <cell r="Q1194">
            <v>0</v>
          </cell>
          <cell r="R1194">
            <v>113450</v>
          </cell>
        </row>
        <row r="1195">
          <cell r="A1195">
            <v>62010400</v>
          </cell>
          <cell r="B1195" t="str">
            <v>GAM - Cleaning Mater</v>
          </cell>
          <cell r="C1195">
            <v>70</v>
          </cell>
          <cell r="D1195" t="str">
            <v>.</v>
          </cell>
          <cell r="E1195">
            <v>1</v>
          </cell>
          <cell r="F1195" t="str">
            <v>.</v>
          </cell>
          <cell r="G1195">
            <v>62010400</v>
          </cell>
          <cell r="H1195" t="str">
            <v>.</v>
          </cell>
          <cell r="I1195">
            <v>33</v>
          </cell>
          <cell r="J1195" t="str">
            <v>.</v>
          </cell>
          <cell r="K1195">
            <v>0</v>
          </cell>
          <cell r="L1195" t="str">
            <v>.</v>
          </cell>
          <cell r="M1195">
            <v>0</v>
          </cell>
          <cell r="N1195" t="str">
            <v>.</v>
          </cell>
          <cell r="O1195" t="str">
            <v>00.00.00</v>
          </cell>
          <cell r="P1195">
            <v>7008000</v>
          </cell>
          <cell r="Q1195">
            <v>0</v>
          </cell>
          <cell r="R1195">
            <v>7008000</v>
          </cell>
        </row>
        <row r="1196">
          <cell r="A1196">
            <v>62010400</v>
          </cell>
          <cell r="B1196" t="str">
            <v>GAM - Cleaning Mater</v>
          </cell>
          <cell r="C1196">
            <v>70</v>
          </cell>
          <cell r="D1196" t="str">
            <v>.</v>
          </cell>
          <cell r="E1196">
            <v>2</v>
          </cell>
          <cell r="F1196" t="str">
            <v>.</v>
          </cell>
          <cell r="G1196">
            <v>62010400</v>
          </cell>
          <cell r="H1196" t="str">
            <v>.</v>
          </cell>
          <cell r="I1196">
            <v>31</v>
          </cell>
          <cell r="J1196" t="str">
            <v>.</v>
          </cell>
          <cell r="K1196">
            <v>0</v>
          </cell>
          <cell r="L1196" t="str">
            <v>.</v>
          </cell>
          <cell r="M1196">
            <v>0</v>
          </cell>
          <cell r="N1196" t="str">
            <v>.</v>
          </cell>
          <cell r="O1196" t="str">
            <v>00.00.00</v>
          </cell>
          <cell r="P1196">
            <v>-1680000</v>
          </cell>
          <cell r="Q1196">
            <v>0</v>
          </cell>
          <cell r="R1196">
            <v>-1680000</v>
          </cell>
        </row>
        <row r="1197">
          <cell r="A1197">
            <v>62020100</v>
          </cell>
          <cell r="B1197" t="str">
            <v>GAE - Fuel and Oil</v>
          </cell>
          <cell r="C1197">
            <v>70</v>
          </cell>
          <cell r="D1197" t="str">
            <v>.</v>
          </cell>
          <cell r="E1197">
            <v>1</v>
          </cell>
          <cell r="F1197" t="str">
            <v>.</v>
          </cell>
          <cell r="G1197">
            <v>62020100</v>
          </cell>
          <cell r="H1197" t="str">
            <v>.</v>
          </cell>
          <cell r="I1197">
            <v>33</v>
          </cell>
          <cell r="J1197" t="str">
            <v>.</v>
          </cell>
          <cell r="K1197">
            <v>0</v>
          </cell>
          <cell r="L1197" t="str">
            <v>.</v>
          </cell>
          <cell r="M1197">
            <v>0</v>
          </cell>
          <cell r="N1197" t="str">
            <v>.</v>
          </cell>
          <cell r="O1197" t="str">
            <v>00.00.00</v>
          </cell>
          <cell r="P1197">
            <v>635200</v>
          </cell>
          <cell r="Q1197">
            <v>902000</v>
          </cell>
          <cell r="R1197">
            <v>1537200</v>
          </cell>
        </row>
        <row r="1198">
          <cell r="A1198">
            <v>62020100</v>
          </cell>
          <cell r="B1198" t="str">
            <v>GAE - Fuel and Oil</v>
          </cell>
          <cell r="C1198">
            <v>70</v>
          </cell>
          <cell r="D1198" t="str">
            <v>.</v>
          </cell>
          <cell r="E1198">
            <v>1</v>
          </cell>
          <cell r="F1198" t="str">
            <v>.</v>
          </cell>
          <cell r="G1198">
            <v>62020100</v>
          </cell>
          <cell r="H1198" t="str">
            <v>.</v>
          </cell>
          <cell r="I1198">
            <v>60</v>
          </cell>
          <cell r="J1198" t="str">
            <v>.</v>
          </cell>
          <cell r="K1198">
            <v>0</v>
          </cell>
          <cell r="L1198" t="str">
            <v>.</v>
          </cell>
          <cell r="M1198">
            <v>0</v>
          </cell>
          <cell r="N1198" t="str">
            <v>.</v>
          </cell>
          <cell r="O1198" t="str">
            <v>00.00.00</v>
          </cell>
          <cell r="P1198">
            <v>675000</v>
          </cell>
          <cell r="Q1198">
            <v>0</v>
          </cell>
          <cell r="R1198">
            <v>675000</v>
          </cell>
        </row>
        <row r="1199">
          <cell r="A1199">
            <v>62020200</v>
          </cell>
          <cell r="B1199" t="str">
            <v>GAE - Utilities (ele</v>
          </cell>
          <cell r="C1199">
            <v>70</v>
          </cell>
          <cell r="D1199" t="str">
            <v>.</v>
          </cell>
          <cell r="E1199">
            <v>1</v>
          </cell>
          <cell r="F1199" t="str">
            <v>.</v>
          </cell>
          <cell r="G1199">
            <v>62020200</v>
          </cell>
          <cell r="H1199" t="str">
            <v>.</v>
          </cell>
          <cell r="I1199">
            <v>12</v>
          </cell>
          <cell r="J1199" t="str">
            <v>.</v>
          </cell>
          <cell r="K1199">
            <v>0</v>
          </cell>
          <cell r="L1199" t="str">
            <v>.</v>
          </cell>
          <cell r="M1199">
            <v>0</v>
          </cell>
          <cell r="N1199" t="str">
            <v>.</v>
          </cell>
          <cell r="O1199" t="str">
            <v>00.00.00</v>
          </cell>
          <cell r="P1199">
            <v>9364744</v>
          </cell>
          <cell r="Q1199">
            <v>1820065</v>
          </cell>
          <cell r="R1199">
            <v>11184809</v>
          </cell>
        </row>
        <row r="1200">
          <cell r="A1200">
            <v>62020200</v>
          </cell>
          <cell r="B1200" t="str">
            <v>GAE - Utilities (ele</v>
          </cell>
          <cell r="C1200">
            <v>70</v>
          </cell>
          <cell r="D1200" t="str">
            <v>.</v>
          </cell>
          <cell r="E1200">
            <v>1</v>
          </cell>
          <cell r="F1200" t="str">
            <v>.</v>
          </cell>
          <cell r="G1200">
            <v>62020200</v>
          </cell>
          <cell r="H1200" t="str">
            <v>.</v>
          </cell>
          <cell r="I1200">
            <v>13</v>
          </cell>
          <cell r="J1200" t="str">
            <v>.</v>
          </cell>
          <cell r="K1200">
            <v>0</v>
          </cell>
          <cell r="L1200" t="str">
            <v>.</v>
          </cell>
          <cell r="M1200">
            <v>0</v>
          </cell>
          <cell r="N1200" t="str">
            <v>.</v>
          </cell>
          <cell r="O1200" t="str">
            <v>00.00.00</v>
          </cell>
          <cell r="P1200">
            <v>7710319</v>
          </cell>
          <cell r="Q1200">
            <v>0</v>
          </cell>
          <cell r="R1200">
            <v>7710319</v>
          </cell>
        </row>
        <row r="1201">
          <cell r="A1201">
            <v>62020200</v>
          </cell>
          <cell r="B1201" t="str">
            <v>GAE - Utilities (ele</v>
          </cell>
          <cell r="C1201">
            <v>70</v>
          </cell>
          <cell r="D1201" t="str">
            <v>.</v>
          </cell>
          <cell r="E1201">
            <v>1</v>
          </cell>
          <cell r="F1201" t="str">
            <v>.</v>
          </cell>
          <cell r="G1201">
            <v>62020200</v>
          </cell>
          <cell r="H1201" t="str">
            <v>.</v>
          </cell>
          <cell r="I1201">
            <v>33</v>
          </cell>
          <cell r="J1201" t="str">
            <v>.</v>
          </cell>
          <cell r="K1201">
            <v>0</v>
          </cell>
          <cell r="L1201" t="str">
            <v>.</v>
          </cell>
          <cell r="M1201">
            <v>0</v>
          </cell>
          <cell r="N1201" t="str">
            <v>.</v>
          </cell>
          <cell r="O1201" t="str">
            <v>00.00.00</v>
          </cell>
          <cell r="P1201">
            <v>9576734.9000000004</v>
          </cell>
          <cell r="Q1201">
            <v>0</v>
          </cell>
          <cell r="R1201">
            <v>9576734.9000000004</v>
          </cell>
        </row>
        <row r="1202">
          <cell r="A1202">
            <v>62020200</v>
          </cell>
          <cell r="B1202" t="str">
            <v>GAE - Utilities (ele</v>
          </cell>
          <cell r="C1202">
            <v>70</v>
          </cell>
          <cell r="D1202" t="str">
            <v>.</v>
          </cell>
          <cell r="E1202">
            <v>1</v>
          </cell>
          <cell r="F1202" t="str">
            <v>.</v>
          </cell>
          <cell r="G1202">
            <v>62020200</v>
          </cell>
          <cell r="H1202" t="str">
            <v>.</v>
          </cell>
          <cell r="I1202">
            <v>60</v>
          </cell>
          <cell r="J1202" t="str">
            <v>.</v>
          </cell>
          <cell r="K1202">
            <v>0</v>
          </cell>
          <cell r="L1202" t="str">
            <v>.</v>
          </cell>
          <cell r="M1202">
            <v>0</v>
          </cell>
          <cell r="N1202" t="str">
            <v>.</v>
          </cell>
          <cell r="O1202" t="str">
            <v>00.00.00</v>
          </cell>
          <cell r="P1202">
            <v>2426088</v>
          </cell>
          <cell r="Q1202">
            <v>2589559</v>
          </cell>
          <cell r="R1202">
            <v>5015647</v>
          </cell>
        </row>
        <row r="1203">
          <cell r="A1203">
            <v>62030101</v>
          </cell>
          <cell r="B1203" t="str">
            <v>GA/MSR - Salaries</v>
          </cell>
          <cell r="C1203">
            <v>70</v>
          </cell>
          <cell r="D1203" t="str">
            <v>.</v>
          </cell>
          <cell r="E1203">
            <v>1</v>
          </cell>
          <cell r="F1203" t="str">
            <v>.</v>
          </cell>
          <cell r="G1203">
            <v>62030101</v>
          </cell>
          <cell r="H1203" t="str">
            <v>.</v>
          </cell>
          <cell r="I1203">
            <v>11</v>
          </cell>
          <cell r="J1203" t="str">
            <v>.</v>
          </cell>
          <cell r="K1203">
            <v>0</v>
          </cell>
          <cell r="L1203" t="str">
            <v>.</v>
          </cell>
          <cell r="M1203">
            <v>0</v>
          </cell>
          <cell r="N1203" t="str">
            <v>.</v>
          </cell>
          <cell r="O1203" t="str">
            <v>00.00.00</v>
          </cell>
          <cell r="P1203">
            <v>36195388</v>
          </cell>
          <cell r="Q1203">
            <v>56681108</v>
          </cell>
          <cell r="R1203">
            <v>92876496</v>
          </cell>
        </row>
        <row r="1204">
          <cell r="A1204">
            <v>62030101</v>
          </cell>
          <cell r="B1204" t="str">
            <v>GA/MSR - Salaries</v>
          </cell>
          <cell r="C1204">
            <v>70</v>
          </cell>
          <cell r="D1204" t="str">
            <v>.</v>
          </cell>
          <cell r="E1204">
            <v>1</v>
          </cell>
          <cell r="F1204" t="str">
            <v>.</v>
          </cell>
          <cell r="G1204">
            <v>62030101</v>
          </cell>
          <cell r="H1204" t="str">
            <v>.</v>
          </cell>
          <cell r="I1204">
            <v>12</v>
          </cell>
          <cell r="J1204" t="str">
            <v>.</v>
          </cell>
          <cell r="K1204">
            <v>0</v>
          </cell>
          <cell r="L1204" t="str">
            <v>.</v>
          </cell>
          <cell r="M1204">
            <v>0</v>
          </cell>
          <cell r="N1204" t="str">
            <v>.</v>
          </cell>
          <cell r="O1204" t="str">
            <v>00.00.00</v>
          </cell>
          <cell r="P1204">
            <v>403446930.19999999</v>
          </cell>
          <cell r="Q1204">
            <v>82429053</v>
          </cell>
          <cell r="R1204">
            <v>485875983.19999999</v>
          </cell>
        </row>
        <row r="1205">
          <cell r="A1205">
            <v>62030101</v>
          </cell>
          <cell r="B1205" t="str">
            <v>GA/MSR - Salaries</v>
          </cell>
          <cell r="C1205">
            <v>70</v>
          </cell>
          <cell r="D1205" t="str">
            <v>.</v>
          </cell>
          <cell r="E1205">
            <v>1</v>
          </cell>
          <cell r="F1205" t="str">
            <v>.</v>
          </cell>
          <cell r="G1205">
            <v>62030101</v>
          </cell>
          <cell r="H1205" t="str">
            <v>.</v>
          </cell>
          <cell r="I1205">
            <v>13</v>
          </cell>
          <cell r="J1205" t="str">
            <v>.</v>
          </cell>
          <cell r="K1205">
            <v>0</v>
          </cell>
          <cell r="L1205" t="str">
            <v>.</v>
          </cell>
          <cell r="M1205">
            <v>0</v>
          </cell>
          <cell r="N1205" t="str">
            <v>.</v>
          </cell>
          <cell r="O1205" t="str">
            <v>00.00.00</v>
          </cell>
          <cell r="P1205">
            <v>612350000</v>
          </cell>
          <cell r="Q1205">
            <v>117687500</v>
          </cell>
          <cell r="R1205">
            <v>730037500</v>
          </cell>
        </row>
        <row r="1206">
          <cell r="A1206">
            <v>62030101</v>
          </cell>
          <cell r="B1206" t="str">
            <v>GA/MSR - Salaries</v>
          </cell>
          <cell r="C1206">
            <v>70</v>
          </cell>
          <cell r="D1206" t="str">
            <v>.</v>
          </cell>
          <cell r="E1206">
            <v>1</v>
          </cell>
          <cell r="F1206" t="str">
            <v>.</v>
          </cell>
          <cell r="G1206">
            <v>62030101</v>
          </cell>
          <cell r="H1206" t="str">
            <v>.</v>
          </cell>
          <cell r="I1206">
            <v>14</v>
          </cell>
          <cell r="J1206" t="str">
            <v>.</v>
          </cell>
          <cell r="K1206">
            <v>0</v>
          </cell>
          <cell r="L1206" t="str">
            <v>.</v>
          </cell>
          <cell r="M1206">
            <v>0</v>
          </cell>
          <cell r="N1206" t="str">
            <v>.</v>
          </cell>
          <cell r="O1206" t="str">
            <v>00.00.00</v>
          </cell>
          <cell r="P1206">
            <v>0</v>
          </cell>
          <cell r="Q1206">
            <v>35400000</v>
          </cell>
          <cell r="R1206">
            <v>35400000</v>
          </cell>
        </row>
        <row r="1207">
          <cell r="A1207">
            <v>62030101</v>
          </cell>
          <cell r="B1207" t="str">
            <v>GA/MSR - Salaries</v>
          </cell>
          <cell r="C1207">
            <v>70</v>
          </cell>
          <cell r="D1207" t="str">
            <v>.</v>
          </cell>
          <cell r="E1207">
            <v>1</v>
          </cell>
          <cell r="F1207" t="str">
            <v>.</v>
          </cell>
          <cell r="G1207">
            <v>62030101</v>
          </cell>
          <cell r="H1207" t="str">
            <v>.</v>
          </cell>
          <cell r="I1207">
            <v>31</v>
          </cell>
          <cell r="J1207" t="str">
            <v>.</v>
          </cell>
          <cell r="K1207">
            <v>0</v>
          </cell>
          <cell r="L1207" t="str">
            <v>.</v>
          </cell>
          <cell r="M1207">
            <v>0</v>
          </cell>
          <cell r="N1207" t="str">
            <v>.</v>
          </cell>
          <cell r="O1207" t="str">
            <v>00.00.00</v>
          </cell>
          <cell r="P1207">
            <v>288768336</v>
          </cell>
          <cell r="Q1207">
            <v>21621022</v>
          </cell>
          <cell r="R1207">
            <v>310389358</v>
          </cell>
        </row>
        <row r="1208">
          <cell r="A1208">
            <v>62030101</v>
          </cell>
          <cell r="B1208" t="str">
            <v>GA/MSR - Salaries</v>
          </cell>
          <cell r="C1208">
            <v>70</v>
          </cell>
          <cell r="D1208" t="str">
            <v>.</v>
          </cell>
          <cell r="E1208">
            <v>1</v>
          </cell>
          <cell r="F1208" t="str">
            <v>.</v>
          </cell>
          <cell r="G1208">
            <v>62030101</v>
          </cell>
          <cell r="H1208" t="str">
            <v>.</v>
          </cell>
          <cell r="I1208">
            <v>32</v>
          </cell>
          <cell r="J1208" t="str">
            <v>.</v>
          </cell>
          <cell r="K1208">
            <v>0</v>
          </cell>
          <cell r="L1208" t="str">
            <v>.</v>
          </cell>
          <cell r="M1208">
            <v>0</v>
          </cell>
          <cell r="N1208" t="str">
            <v>.</v>
          </cell>
          <cell r="O1208" t="str">
            <v>00.00.00</v>
          </cell>
          <cell r="P1208">
            <v>56378170</v>
          </cell>
          <cell r="Q1208">
            <v>3615030</v>
          </cell>
          <cell r="R1208">
            <v>59993200</v>
          </cell>
        </row>
        <row r="1209">
          <cell r="A1209">
            <v>62030101</v>
          </cell>
          <cell r="B1209" t="str">
            <v>GA/MSR - Salaries</v>
          </cell>
          <cell r="C1209">
            <v>70</v>
          </cell>
          <cell r="D1209" t="str">
            <v>.</v>
          </cell>
          <cell r="E1209">
            <v>1</v>
          </cell>
          <cell r="F1209" t="str">
            <v>.</v>
          </cell>
          <cell r="G1209">
            <v>62030101</v>
          </cell>
          <cell r="H1209" t="str">
            <v>.</v>
          </cell>
          <cell r="I1209">
            <v>33</v>
          </cell>
          <cell r="J1209" t="str">
            <v>.</v>
          </cell>
          <cell r="K1209">
            <v>0</v>
          </cell>
          <cell r="L1209" t="str">
            <v>.</v>
          </cell>
          <cell r="M1209">
            <v>0</v>
          </cell>
          <cell r="N1209" t="str">
            <v>.</v>
          </cell>
          <cell r="O1209" t="str">
            <v>00.00.00</v>
          </cell>
          <cell r="P1209">
            <v>133338721</v>
          </cell>
          <cell r="Q1209">
            <v>18576739</v>
          </cell>
          <cell r="R1209">
            <v>151915460</v>
          </cell>
        </row>
        <row r="1210">
          <cell r="A1210">
            <v>62030101</v>
          </cell>
          <cell r="B1210" t="str">
            <v>GA/MSR - Salaries</v>
          </cell>
          <cell r="C1210">
            <v>70</v>
          </cell>
          <cell r="D1210" t="str">
            <v>.</v>
          </cell>
          <cell r="E1210">
            <v>1</v>
          </cell>
          <cell r="F1210" t="str">
            <v>.</v>
          </cell>
          <cell r="G1210">
            <v>62030101</v>
          </cell>
          <cell r="H1210" t="str">
            <v>.</v>
          </cell>
          <cell r="I1210">
            <v>42</v>
          </cell>
          <cell r="J1210" t="str">
            <v>.</v>
          </cell>
          <cell r="K1210">
            <v>0</v>
          </cell>
          <cell r="L1210" t="str">
            <v>.</v>
          </cell>
          <cell r="M1210">
            <v>0</v>
          </cell>
          <cell r="N1210" t="str">
            <v>.</v>
          </cell>
          <cell r="O1210" t="str">
            <v>00.00.00</v>
          </cell>
          <cell r="P1210">
            <v>27667595</v>
          </cell>
          <cell r="Q1210">
            <v>6877328</v>
          </cell>
          <cell r="R1210">
            <v>34544923</v>
          </cell>
        </row>
        <row r="1211">
          <cell r="A1211">
            <v>62030101</v>
          </cell>
          <cell r="B1211" t="str">
            <v>GA/MSR - Salaries</v>
          </cell>
          <cell r="C1211">
            <v>70</v>
          </cell>
          <cell r="D1211" t="str">
            <v>.</v>
          </cell>
          <cell r="E1211">
            <v>1</v>
          </cell>
          <cell r="F1211" t="str">
            <v>.</v>
          </cell>
          <cell r="G1211">
            <v>62030101</v>
          </cell>
          <cell r="H1211" t="str">
            <v>.</v>
          </cell>
          <cell r="I1211">
            <v>50</v>
          </cell>
          <cell r="J1211" t="str">
            <v>.</v>
          </cell>
          <cell r="K1211">
            <v>0</v>
          </cell>
          <cell r="L1211" t="str">
            <v>.</v>
          </cell>
          <cell r="M1211">
            <v>0</v>
          </cell>
          <cell r="N1211" t="str">
            <v>.</v>
          </cell>
          <cell r="O1211" t="str">
            <v>00.00.00</v>
          </cell>
          <cell r="P1211">
            <v>-10801900</v>
          </cell>
          <cell r="Q1211">
            <v>0</v>
          </cell>
          <cell r="R1211">
            <v>-10801900</v>
          </cell>
        </row>
        <row r="1212">
          <cell r="A1212">
            <v>62030101</v>
          </cell>
          <cell r="B1212" t="str">
            <v>GA/MSR - Salaries</v>
          </cell>
          <cell r="C1212">
            <v>70</v>
          </cell>
          <cell r="D1212" t="str">
            <v>.</v>
          </cell>
          <cell r="E1212">
            <v>1</v>
          </cell>
          <cell r="F1212" t="str">
            <v>.</v>
          </cell>
          <cell r="G1212">
            <v>62030101</v>
          </cell>
          <cell r="H1212" t="str">
            <v>.</v>
          </cell>
          <cell r="I1212">
            <v>71</v>
          </cell>
          <cell r="J1212" t="str">
            <v>.</v>
          </cell>
          <cell r="K1212">
            <v>0</v>
          </cell>
          <cell r="L1212" t="str">
            <v>.</v>
          </cell>
          <cell r="M1212">
            <v>0</v>
          </cell>
          <cell r="N1212" t="str">
            <v>.</v>
          </cell>
          <cell r="O1212" t="str">
            <v>00.00.00</v>
          </cell>
          <cell r="P1212">
            <v>20848063</v>
          </cell>
          <cell r="Q1212">
            <v>-1208309</v>
          </cell>
          <cell r="R1212">
            <v>19639754</v>
          </cell>
        </row>
        <row r="1213">
          <cell r="A1213">
            <v>62030101</v>
          </cell>
          <cell r="B1213" t="str">
            <v>GA/MSR - Salaries</v>
          </cell>
          <cell r="C1213">
            <v>70</v>
          </cell>
          <cell r="D1213" t="str">
            <v>.</v>
          </cell>
          <cell r="E1213">
            <v>1</v>
          </cell>
          <cell r="F1213" t="str">
            <v>.</v>
          </cell>
          <cell r="G1213">
            <v>62030101</v>
          </cell>
          <cell r="H1213" t="str">
            <v>.</v>
          </cell>
          <cell r="I1213">
            <v>72</v>
          </cell>
          <cell r="J1213" t="str">
            <v>.</v>
          </cell>
          <cell r="K1213">
            <v>0</v>
          </cell>
          <cell r="L1213" t="str">
            <v>.</v>
          </cell>
          <cell r="M1213">
            <v>0</v>
          </cell>
          <cell r="N1213" t="str">
            <v>.</v>
          </cell>
          <cell r="O1213" t="str">
            <v>00.00.00</v>
          </cell>
          <cell r="P1213">
            <v>57985912</v>
          </cell>
          <cell r="Q1213">
            <v>21906551</v>
          </cell>
          <cell r="R1213">
            <v>79892463</v>
          </cell>
        </row>
        <row r="1214">
          <cell r="A1214">
            <v>62030101</v>
          </cell>
          <cell r="B1214" t="str">
            <v>GA/MSR - Salaries</v>
          </cell>
          <cell r="C1214">
            <v>70</v>
          </cell>
          <cell r="D1214" t="str">
            <v>.</v>
          </cell>
          <cell r="E1214">
            <v>2</v>
          </cell>
          <cell r="F1214" t="str">
            <v>.</v>
          </cell>
          <cell r="G1214">
            <v>62030101</v>
          </cell>
          <cell r="H1214" t="str">
            <v>.</v>
          </cell>
          <cell r="I1214">
            <v>22</v>
          </cell>
          <cell r="J1214" t="str">
            <v>.</v>
          </cell>
          <cell r="K1214">
            <v>0</v>
          </cell>
          <cell r="L1214" t="str">
            <v>.</v>
          </cell>
          <cell r="M1214">
            <v>0</v>
          </cell>
          <cell r="N1214" t="str">
            <v>.</v>
          </cell>
          <cell r="O1214" t="str">
            <v>00.00.00</v>
          </cell>
          <cell r="P1214">
            <v>168504188</v>
          </cell>
          <cell r="Q1214">
            <v>39539098</v>
          </cell>
          <cell r="R1214">
            <v>208043286</v>
          </cell>
        </row>
        <row r="1215">
          <cell r="A1215">
            <v>62030101</v>
          </cell>
          <cell r="B1215" t="str">
            <v>GA/MSR - Salaries</v>
          </cell>
          <cell r="C1215">
            <v>70</v>
          </cell>
          <cell r="D1215" t="str">
            <v>.</v>
          </cell>
          <cell r="E1215">
            <v>2</v>
          </cell>
          <cell r="F1215" t="str">
            <v>.</v>
          </cell>
          <cell r="G1215">
            <v>62030101</v>
          </cell>
          <cell r="H1215" t="str">
            <v>.</v>
          </cell>
          <cell r="I1215">
            <v>50</v>
          </cell>
          <cell r="J1215" t="str">
            <v>.</v>
          </cell>
          <cell r="K1215">
            <v>0</v>
          </cell>
          <cell r="L1215" t="str">
            <v>.</v>
          </cell>
          <cell r="M1215">
            <v>0</v>
          </cell>
          <cell r="N1215" t="str">
            <v>.</v>
          </cell>
          <cell r="O1215" t="str">
            <v>00.00.00</v>
          </cell>
          <cell r="P1215">
            <v>218823014</v>
          </cell>
          <cell r="Q1215">
            <v>37406310</v>
          </cell>
          <cell r="R1215">
            <v>256229324</v>
          </cell>
        </row>
        <row r="1216">
          <cell r="A1216">
            <v>62030101</v>
          </cell>
          <cell r="B1216" t="str">
            <v>GA/MSR - Salaries</v>
          </cell>
          <cell r="C1216">
            <v>70</v>
          </cell>
          <cell r="D1216" t="str">
            <v>.</v>
          </cell>
          <cell r="E1216">
            <v>2</v>
          </cell>
          <cell r="F1216" t="str">
            <v>.</v>
          </cell>
          <cell r="G1216">
            <v>62030101</v>
          </cell>
          <cell r="H1216" t="str">
            <v>.</v>
          </cell>
          <cell r="I1216">
            <v>71</v>
          </cell>
          <cell r="J1216" t="str">
            <v>.</v>
          </cell>
          <cell r="K1216">
            <v>0</v>
          </cell>
          <cell r="L1216" t="str">
            <v>.</v>
          </cell>
          <cell r="M1216">
            <v>0</v>
          </cell>
          <cell r="N1216" t="str">
            <v>.</v>
          </cell>
          <cell r="O1216" t="str">
            <v>00.00.00</v>
          </cell>
          <cell r="P1216">
            <v>105025490</v>
          </cell>
          <cell r="Q1216">
            <v>33690453</v>
          </cell>
          <cell r="R1216">
            <v>138715943</v>
          </cell>
        </row>
        <row r="1217">
          <cell r="A1217">
            <v>62030101</v>
          </cell>
          <cell r="B1217" t="str">
            <v>GA/MSR - Salaries</v>
          </cell>
          <cell r="C1217">
            <v>70</v>
          </cell>
          <cell r="D1217" t="str">
            <v>.</v>
          </cell>
          <cell r="E1217">
            <v>3</v>
          </cell>
          <cell r="F1217" t="str">
            <v>.</v>
          </cell>
          <cell r="G1217">
            <v>62030101</v>
          </cell>
          <cell r="H1217" t="str">
            <v>.</v>
          </cell>
          <cell r="I1217">
            <v>60</v>
          </cell>
          <cell r="J1217" t="str">
            <v>.</v>
          </cell>
          <cell r="K1217">
            <v>0</v>
          </cell>
          <cell r="L1217" t="str">
            <v>.</v>
          </cell>
          <cell r="M1217">
            <v>0</v>
          </cell>
          <cell r="N1217" t="str">
            <v>.</v>
          </cell>
          <cell r="O1217" t="str">
            <v>00.00.00</v>
          </cell>
          <cell r="P1217">
            <v>-240000</v>
          </cell>
          <cell r="Q1217">
            <v>0</v>
          </cell>
          <cell r="R1217">
            <v>-240000</v>
          </cell>
        </row>
        <row r="1218">
          <cell r="A1218">
            <v>62030101</v>
          </cell>
          <cell r="B1218" t="str">
            <v>GA/MSR - Salaries</v>
          </cell>
          <cell r="C1218">
            <v>70</v>
          </cell>
          <cell r="D1218" t="str">
            <v>.</v>
          </cell>
          <cell r="E1218">
            <v>14</v>
          </cell>
          <cell r="F1218" t="str">
            <v>.</v>
          </cell>
          <cell r="G1218">
            <v>62030101</v>
          </cell>
          <cell r="H1218" t="str">
            <v>.</v>
          </cell>
          <cell r="I1218">
            <v>60</v>
          </cell>
          <cell r="J1218" t="str">
            <v>.</v>
          </cell>
          <cell r="K1218">
            <v>0</v>
          </cell>
          <cell r="L1218" t="str">
            <v>.</v>
          </cell>
          <cell r="M1218">
            <v>0</v>
          </cell>
          <cell r="N1218" t="str">
            <v>.</v>
          </cell>
          <cell r="O1218" t="str">
            <v>00.00.00</v>
          </cell>
          <cell r="P1218">
            <v>-1580659</v>
          </cell>
          <cell r="Q1218">
            <v>-399180</v>
          </cell>
          <cell r="R1218">
            <v>-1979839</v>
          </cell>
        </row>
        <row r="1219">
          <cell r="A1219">
            <v>62030102</v>
          </cell>
          <cell r="B1219" t="str">
            <v>GA/MSR - Overtime</v>
          </cell>
          <cell r="C1219">
            <v>70</v>
          </cell>
          <cell r="D1219" t="str">
            <v>.</v>
          </cell>
          <cell r="E1219">
            <v>1</v>
          </cell>
          <cell r="F1219" t="str">
            <v>.</v>
          </cell>
          <cell r="G1219">
            <v>62030102</v>
          </cell>
          <cell r="H1219" t="str">
            <v>.</v>
          </cell>
          <cell r="I1219">
            <v>31</v>
          </cell>
          <cell r="J1219" t="str">
            <v>.</v>
          </cell>
          <cell r="K1219">
            <v>0</v>
          </cell>
          <cell r="L1219" t="str">
            <v>.</v>
          </cell>
          <cell r="M1219">
            <v>0</v>
          </cell>
          <cell r="N1219" t="str">
            <v>.</v>
          </cell>
          <cell r="O1219" t="str">
            <v>00.00.00</v>
          </cell>
          <cell r="P1219">
            <v>6668168</v>
          </cell>
          <cell r="Q1219">
            <v>337598</v>
          </cell>
          <cell r="R1219">
            <v>7005766</v>
          </cell>
        </row>
        <row r="1220">
          <cell r="A1220">
            <v>62030102</v>
          </cell>
          <cell r="B1220" t="str">
            <v>GA/MSR - Overtime</v>
          </cell>
          <cell r="C1220">
            <v>70</v>
          </cell>
          <cell r="D1220" t="str">
            <v>.</v>
          </cell>
          <cell r="E1220">
            <v>1</v>
          </cell>
          <cell r="F1220" t="str">
            <v>.</v>
          </cell>
          <cell r="G1220">
            <v>62030102</v>
          </cell>
          <cell r="H1220" t="str">
            <v>.</v>
          </cell>
          <cell r="I1220">
            <v>32</v>
          </cell>
          <cell r="J1220" t="str">
            <v>.</v>
          </cell>
          <cell r="K1220">
            <v>0</v>
          </cell>
          <cell r="L1220" t="str">
            <v>.</v>
          </cell>
          <cell r="M1220">
            <v>0</v>
          </cell>
          <cell r="N1220" t="str">
            <v>.</v>
          </cell>
          <cell r="O1220" t="str">
            <v>00.00.00</v>
          </cell>
          <cell r="P1220">
            <v>874792</v>
          </cell>
          <cell r="Q1220">
            <v>0</v>
          </cell>
          <cell r="R1220">
            <v>874792</v>
          </cell>
        </row>
        <row r="1221">
          <cell r="A1221">
            <v>62030102</v>
          </cell>
          <cell r="B1221" t="str">
            <v>GA/MSR - Overtime</v>
          </cell>
          <cell r="C1221">
            <v>70</v>
          </cell>
          <cell r="D1221" t="str">
            <v>.</v>
          </cell>
          <cell r="E1221">
            <v>1</v>
          </cell>
          <cell r="F1221" t="str">
            <v>.</v>
          </cell>
          <cell r="G1221">
            <v>62030102</v>
          </cell>
          <cell r="H1221" t="str">
            <v>.</v>
          </cell>
          <cell r="I1221">
            <v>33</v>
          </cell>
          <cell r="J1221" t="str">
            <v>.</v>
          </cell>
          <cell r="K1221">
            <v>0</v>
          </cell>
          <cell r="L1221" t="str">
            <v>.</v>
          </cell>
          <cell r="M1221">
            <v>0</v>
          </cell>
          <cell r="N1221" t="str">
            <v>.</v>
          </cell>
          <cell r="O1221" t="str">
            <v>00.00.00</v>
          </cell>
          <cell r="P1221">
            <v>424948</v>
          </cell>
          <cell r="Q1221">
            <v>0</v>
          </cell>
          <cell r="R1221">
            <v>424948</v>
          </cell>
        </row>
        <row r="1222">
          <cell r="A1222">
            <v>62030102</v>
          </cell>
          <cell r="B1222" t="str">
            <v>GA/MSR - Overtime</v>
          </cell>
          <cell r="C1222">
            <v>70</v>
          </cell>
          <cell r="D1222" t="str">
            <v>.</v>
          </cell>
          <cell r="E1222">
            <v>1</v>
          </cell>
          <cell r="F1222" t="str">
            <v>.</v>
          </cell>
          <cell r="G1222">
            <v>62030102</v>
          </cell>
          <cell r="H1222" t="str">
            <v>.</v>
          </cell>
          <cell r="I1222">
            <v>71</v>
          </cell>
          <cell r="J1222" t="str">
            <v>.</v>
          </cell>
          <cell r="K1222">
            <v>0</v>
          </cell>
          <cell r="L1222" t="str">
            <v>.</v>
          </cell>
          <cell r="M1222">
            <v>0</v>
          </cell>
          <cell r="N1222" t="str">
            <v>.</v>
          </cell>
          <cell r="O1222" t="str">
            <v>00.00.00</v>
          </cell>
          <cell r="P1222">
            <v>7589619</v>
          </cell>
          <cell r="Q1222">
            <v>2047538</v>
          </cell>
          <cell r="R1222">
            <v>9637157</v>
          </cell>
        </row>
        <row r="1223">
          <cell r="A1223">
            <v>62030102</v>
          </cell>
          <cell r="B1223" t="str">
            <v>GA/MSR - Overtime</v>
          </cell>
          <cell r="C1223">
            <v>70</v>
          </cell>
          <cell r="D1223" t="str">
            <v>.</v>
          </cell>
          <cell r="E1223">
            <v>1</v>
          </cell>
          <cell r="F1223" t="str">
            <v>.</v>
          </cell>
          <cell r="G1223">
            <v>62030102</v>
          </cell>
          <cell r="H1223" t="str">
            <v>.</v>
          </cell>
          <cell r="I1223">
            <v>72</v>
          </cell>
          <cell r="J1223" t="str">
            <v>.</v>
          </cell>
          <cell r="K1223">
            <v>0</v>
          </cell>
          <cell r="L1223" t="str">
            <v>.</v>
          </cell>
          <cell r="M1223">
            <v>0</v>
          </cell>
          <cell r="N1223" t="str">
            <v>.</v>
          </cell>
          <cell r="O1223" t="str">
            <v>00.00.00</v>
          </cell>
          <cell r="P1223">
            <v>7541911</v>
          </cell>
          <cell r="Q1223">
            <v>1846021</v>
          </cell>
          <cell r="R1223">
            <v>9387932</v>
          </cell>
        </row>
        <row r="1224">
          <cell r="A1224">
            <v>62030102</v>
          </cell>
          <cell r="B1224" t="str">
            <v>GA/MSR - Overtime</v>
          </cell>
          <cell r="C1224">
            <v>70</v>
          </cell>
          <cell r="D1224" t="str">
            <v>.</v>
          </cell>
          <cell r="E1224">
            <v>2</v>
          </cell>
          <cell r="F1224" t="str">
            <v>.</v>
          </cell>
          <cell r="G1224">
            <v>62030102</v>
          </cell>
          <cell r="H1224" t="str">
            <v>.</v>
          </cell>
          <cell r="I1224">
            <v>22</v>
          </cell>
          <cell r="J1224" t="str">
            <v>.</v>
          </cell>
          <cell r="K1224">
            <v>0</v>
          </cell>
          <cell r="L1224" t="str">
            <v>.</v>
          </cell>
          <cell r="M1224">
            <v>0</v>
          </cell>
          <cell r="N1224" t="str">
            <v>.</v>
          </cell>
          <cell r="O1224" t="str">
            <v>00.00.00</v>
          </cell>
          <cell r="P1224">
            <v>573454</v>
          </cell>
          <cell r="Q1224">
            <v>0</v>
          </cell>
          <cell r="R1224">
            <v>573454</v>
          </cell>
        </row>
        <row r="1225">
          <cell r="A1225">
            <v>62030105</v>
          </cell>
          <cell r="B1225" t="str">
            <v>GA/MSR - Medical Exp</v>
          </cell>
          <cell r="C1225">
            <v>70</v>
          </cell>
          <cell r="D1225" t="str">
            <v>.</v>
          </cell>
          <cell r="E1225">
            <v>1</v>
          </cell>
          <cell r="F1225" t="str">
            <v>.</v>
          </cell>
          <cell r="G1225">
            <v>62030105</v>
          </cell>
          <cell r="H1225" t="str">
            <v>.</v>
          </cell>
          <cell r="I1225">
            <v>11</v>
          </cell>
          <cell r="J1225" t="str">
            <v>.</v>
          </cell>
          <cell r="K1225">
            <v>0</v>
          </cell>
          <cell r="L1225" t="str">
            <v>.</v>
          </cell>
          <cell r="M1225">
            <v>0</v>
          </cell>
          <cell r="N1225" t="str">
            <v>.</v>
          </cell>
          <cell r="O1225" t="str">
            <v>00.00.00</v>
          </cell>
          <cell r="P1225">
            <v>4335562</v>
          </cell>
          <cell r="Q1225">
            <v>996000</v>
          </cell>
          <cell r="R1225">
            <v>5331562</v>
          </cell>
        </row>
        <row r="1226">
          <cell r="A1226">
            <v>62030105</v>
          </cell>
          <cell r="B1226" t="str">
            <v>GA/MSR - Medical Exp</v>
          </cell>
          <cell r="C1226">
            <v>70</v>
          </cell>
          <cell r="D1226" t="str">
            <v>.</v>
          </cell>
          <cell r="E1226">
            <v>1</v>
          </cell>
          <cell r="F1226" t="str">
            <v>.</v>
          </cell>
          <cell r="G1226">
            <v>62030105</v>
          </cell>
          <cell r="H1226" t="str">
            <v>.</v>
          </cell>
          <cell r="I1226">
            <v>12</v>
          </cell>
          <cell r="J1226" t="str">
            <v>.</v>
          </cell>
          <cell r="K1226">
            <v>0</v>
          </cell>
          <cell r="L1226" t="str">
            <v>.</v>
          </cell>
          <cell r="M1226">
            <v>0</v>
          </cell>
          <cell r="N1226" t="str">
            <v>.</v>
          </cell>
          <cell r="O1226" t="str">
            <v>00.00.00</v>
          </cell>
          <cell r="P1226">
            <v>2524647</v>
          </cell>
          <cell r="Q1226">
            <v>0</v>
          </cell>
          <cell r="R1226">
            <v>2524647</v>
          </cell>
        </row>
        <row r="1227">
          <cell r="A1227">
            <v>62030105</v>
          </cell>
          <cell r="B1227" t="str">
            <v>GA/MSR - Medical Exp</v>
          </cell>
          <cell r="C1227">
            <v>70</v>
          </cell>
          <cell r="D1227" t="str">
            <v>.</v>
          </cell>
          <cell r="E1227">
            <v>1</v>
          </cell>
          <cell r="F1227" t="str">
            <v>.</v>
          </cell>
          <cell r="G1227">
            <v>62030105</v>
          </cell>
          <cell r="H1227" t="str">
            <v>.</v>
          </cell>
          <cell r="I1227">
            <v>13</v>
          </cell>
          <cell r="J1227" t="str">
            <v>.</v>
          </cell>
          <cell r="K1227">
            <v>0</v>
          </cell>
          <cell r="L1227" t="str">
            <v>.</v>
          </cell>
          <cell r="M1227">
            <v>0</v>
          </cell>
          <cell r="N1227" t="str">
            <v>.</v>
          </cell>
          <cell r="O1227" t="str">
            <v>00.00.00</v>
          </cell>
          <cell r="P1227">
            <v>1147300</v>
          </cell>
          <cell r="Q1227">
            <v>0</v>
          </cell>
          <cell r="R1227">
            <v>1147300</v>
          </cell>
        </row>
        <row r="1228">
          <cell r="A1228">
            <v>62030105</v>
          </cell>
          <cell r="B1228" t="str">
            <v>GA/MSR - Medical Exp</v>
          </cell>
          <cell r="C1228">
            <v>70</v>
          </cell>
          <cell r="D1228" t="str">
            <v>.</v>
          </cell>
          <cell r="E1228">
            <v>1</v>
          </cell>
          <cell r="F1228" t="str">
            <v>.</v>
          </cell>
          <cell r="G1228">
            <v>62030105</v>
          </cell>
          <cell r="H1228" t="str">
            <v>.</v>
          </cell>
          <cell r="I1228">
            <v>14</v>
          </cell>
          <cell r="J1228" t="str">
            <v>.</v>
          </cell>
          <cell r="K1228">
            <v>0</v>
          </cell>
          <cell r="L1228" t="str">
            <v>.</v>
          </cell>
          <cell r="M1228">
            <v>0</v>
          </cell>
          <cell r="N1228" t="str">
            <v>.</v>
          </cell>
          <cell r="O1228" t="str">
            <v>00.00.00</v>
          </cell>
          <cell r="P1228">
            <v>2829200</v>
          </cell>
          <cell r="Q1228">
            <v>3075683</v>
          </cell>
          <cell r="R1228">
            <v>5904883</v>
          </cell>
        </row>
        <row r="1229">
          <cell r="A1229">
            <v>62030105</v>
          </cell>
          <cell r="B1229" t="str">
            <v>GA/MSR - Medical Exp</v>
          </cell>
          <cell r="C1229">
            <v>70</v>
          </cell>
          <cell r="D1229" t="str">
            <v>.</v>
          </cell>
          <cell r="E1229">
            <v>1</v>
          </cell>
          <cell r="F1229" t="str">
            <v>.</v>
          </cell>
          <cell r="G1229">
            <v>62030105</v>
          </cell>
          <cell r="H1229" t="str">
            <v>.</v>
          </cell>
          <cell r="I1229">
            <v>31</v>
          </cell>
          <cell r="J1229" t="str">
            <v>.</v>
          </cell>
          <cell r="K1229">
            <v>0</v>
          </cell>
          <cell r="L1229" t="str">
            <v>.</v>
          </cell>
          <cell r="M1229">
            <v>0</v>
          </cell>
          <cell r="N1229" t="str">
            <v>.</v>
          </cell>
          <cell r="O1229" t="str">
            <v>00.00.00</v>
          </cell>
          <cell r="P1229">
            <v>3620360</v>
          </cell>
          <cell r="Q1229">
            <v>223600</v>
          </cell>
          <cell r="R1229">
            <v>3843960</v>
          </cell>
        </row>
        <row r="1230">
          <cell r="A1230">
            <v>62030105</v>
          </cell>
          <cell r="B1230" t="str">
            <v>GA/MSR - Medical Exp</v>
          </cell>
          <cell r="C1230">
            <v>70</v>
          </cell>
          <cell r="D1230" t="str">
            <v>.</v>
          </cell>
          <cell r="E1230">
            <v>1</v>
          </cell>
          <cell r="F1230" t="str">
            <v>.</v>
          </cell>
          <cell r="G1230">
            <v>62030105</v>
          </cell>
          <cell r="H1230" t="str">
            <v>.</v>
          </cell>
          <cell r="I1230">
            <v>32</v>
          </cell>
          <cell r="J1230" t="str">
            <v>.</v>
          </cell>
          <cell r="K1230">
            <v>0</v>
          </cell>
          <cell r="L1230" t="str">
            <v>.</v>
          </cell>
          <cell r="M1230">
            <v>0</v>
          </cell>
          <cell r="N1230" t="str">
            <v>.</v>
          </cell>
          <cell r="O1230" t="str">
            <v>00.00.00</v>
          </cell>
          <cell r="P1230">
            <v>3173400</v>
          </cell>
          <cell r="Q1230">
            <v>413000</v>
          </cell>
          <cell r="R1230">
            <v>3586400</v>
          </cell>
        </row>
        <row r="1231">
          <cell r="A1231">
            <v>62030105</v>
          </cell>
          <cell r="B1231" t="str">
            <v>GA/MSR - Medical Exp</v>
          </cell>
          <cell r="C1231">
            <v>70</v>
          </cell>
          <cell r="D1231" t="str">
            <v>.</v>
          </cell>
          <cell r="E1231">
            <v>1</v>
          </cell>
          <cell r="F1231" t="str">
            <v>.</v>
          </cell>
          <cell r="G1231">
            <v>62030105</v>
          </cell>
          <cell r="H1231" t="str">
            <v>.</v>
          </cell>
          <cell r="I1231">
            <v>33</v>
          </cell>
          <cell r="J1231" t="str">
            <v>.</v>
          </cell>
          <cell r="K1231">
            <v>0</v>
          </cell>
          <cell r="L1231" t="str">
            <v>.</v>
          </cell>
          <cell r="M1231">
            <v>0</v>
          </cell>
          <cell r="N1231" t="str">
            <v>.</v>
          </cell>
          <cell r="O1231" t="str">
            <v>00.00.00</v>
          </cell>
          <cell r="P1231">
            <v>1300941</v>
          </cell>
          <cell r="Q1231">
            <v>815700</v>
          </cell>
          <cell r="R1231">
            <v>2116641</v>
          </cell>
        </row>
        <row r="1232">
          <cell r="A1232">
            <v>62030105</v>
          </cell>
          <cell r="B1232" t="str">
            <v>GA/MSR - Medical Exp</v>
          </cell>
          <cell r="C1232">
            <v>70</v>
          </cell>
          <cell r="D1232" t="str">
            <v>.</v>
          </cell>
          <cell r="E1232">
            <v>1</v>
          </cell>
          <cell r="F1232" t="str">
            <v>.</v>
          </cell>
          <cell r="G1232">
            <v>62030105</v>
          </cell>
          <cell r="H1232" t="str">
            <v>.</v>
          </cell>
          <cell r="I1232">
            <v>71</v>
          </cell>
          <cell r="J1232" t="str">
            <v>.</v>
          </cell>
          <cell r="K1232">
            <v>0</v>
          </cell>
          <cell r="L1232" t="str">
            <v>.</v>
          </cell>
          <cell r="M1232">
            <v>0</v>
          </cell>
          <cell r="N1232" t="str">
            <v>.</v>
          </cell>
          <cell r="O1232" t="str">
            <v>00.00.00</v>
          </cell>
          <cell r="P1232">
            <v>3245600</v>
          </cell>
          <cell r="Q1232">
            <v>2110650</v>
          </cell>
          <cell r="R1232">
            <v>5356250</v>
          </cell>
        </row>
        <row r="1233">
          <cell r="A1233">
            <v>62030105</v>
          </cell>
          <cell r="B1233" t="str">
            <v>GA/MSR - Medical Exp</v>
          </cell>
          <cell r="C1233">
            <v>70</v>
          </cell>
          <cell r="D1233" t="str">
            <v>.</v>
          </cell>
          <cell r="E1233">
            <v>1</v>
          </cell>
          <cell r="F1233" t="str">
            <v>.</v>
          </cell>
          <cell r="G1233">
            <v>62030105</v>
          </cell>
          <cell r="H1233" t="str">
            <v>.</v>
          </cell>
          <cell r="I1233">
            <v>72</v>
          </cell>
          <cell r="J1233" t="str">
            <v>.</v>
          </cell>
          <cell r="K1233">
            <v>0</v>
          </cell>
          <cell r="L1233" t="str">
            <v>.</v>
          </cell>
          <cell r="M1233">
            <v>0</v>
          </cell>
          <cell r="N1233" t="str">
            <v>.</v>
          </cell>
          <cell r="O1233" t="str">
            <v>00.00.00</v>
          </cell>
          <cell r="P1233">
            <v>4976471</v>
          </cell>
          <cell r="Q1233">
            <v>780200</v>
          </cell>
          <cell r="R1233">
            <v>5756671</v>
          </cell>
        </row>
        <row r="1234">
          <cell r="A1234">
            <v>62030105</v>
          </cell>
          <cell r="B1234" t="str">
            <v>GA/MSR - Medical Exp</v>
          </cell>
          <cell r="C1234">
            <v>70</v>
          </cell>
          <cell r="D1234" t="str">
            <v>.</v>
          </cell>
          <cell r="E1234">
            <v>2</v>
          </cell>
          <cell r="F1234" t="str">
            <v>.</v>
          </cell>
          <cell r="G1234">
            <v>62030105</v>
          </cell>
          <cell r="H1234" t="str">
            <v>.</v>
          </cell>
          <cell r="I1234">
            <v>32</v>
          </cell>
          <cell r="J1234" t="str">
            <v>.</v>
          </cell>
          <cell r="K1234">
            <v>0</v>
          </cell>
          <cell r="L1234" t="str">
            <v>.</v>
          </cell>
          <cell r="M1234">
            <v>0</v>
          </cell>
          <cell r="N1234" t="str">
            <v>.</v>
          </cell>
          <cell r="O1234" t="str">
            <v>00.00.00</v>
          </cell>
          <cell r="P1234">
            <v>565000</v>
          </cell>
          <cell r="Q1234">
            <v>0</v>
          </cell>
          <cell r="R1234">
            <v>565000</v>
          </cell>
        </row>
        <row r="1235">
          <cell r="A1235" t="str">
            <v>_x000C_</v>
          </cell>
        </row>
        <row r="1239">
          <cell r="A1239" t="str">
            <v>JAS Aero - En</v>
          </cell>
          <cell r="B1239" t="str">
            <v>gineering IDR</v>
          </cell>
          <cell r="K1239" t="str">
            <v>De</v>
          </cell>
          <cell r="L1239" t="str">
            <v>t</v>
          </cell>
          <cell r="M1239" t="str">
            <v>ail</v>
          </cell>
          <cell r="O1239" t="str">
            <v>Trial Balance</v>
          </cell>
          <cell r="Q1239" t="str">
            <v>Report Date</v>
          </cell>
          <cell r="R1239" t="str">
            <v>: 08-JUN-2005 15:02</v>
          </cell>
        </row>
        <row r="1240">
          <cell r="J1240" t="str">
            <v>P</v>
          </cell>
          <cell r="K1240" t="str">
            <v>erio</v>
          </cell>
          <cell r="L1240" t="str">
            <v>d</v>
          </cell>
          <cell r="M1240" t="str">
            <v>to</v>
          </cell>
          <cell r="O1240" t="str">
            <v>date for MAY-0</v>
          </cell>
          <cell r="P1240">
            <v>5</v>
          </cell>
          <cell r="Q1240" t="str">
            <v>Page</v>
          </cell>
          <cell r="R1240" t="str">
            <v>:    20 of       24</v>
          </cell>
        </row>
        <row r="1241">
          <cell r="B1241" t="str">
            <v>Currency:  IDR</v>
          </cell>
        </row>
        <row r="1242">
          <cell r="B1242" t="str">
            <v>COMPANY Range:  70 to</v>
          </cell>
          <cell r="C1242">
            <v>7</v>
          </cell>
          <cell r="D1242">
            <v>0</v>
          </cell>
        </row>
        <row r="1244">
          <cell r="B1244" t="str">
            <v>COMPANY:  70 JA</v>
          </cell>
          <cell r="C1244" t="str">
            <v>S</v>
          </cell>
          <cell r="D1244" t="str">
            <v>A</v>
          </cell>
          <cell r="E1244" t="str">
            <v>er</v>
          </cell>
          <cell r="F1244" t="str">
            <v>o</v>
          </cell>
          <cell r="G1244" t="e">
            <v>#NAME?</v>
          </cell>
          <cell r="H1244" t="str">
            <v>e</v>
          </cell>
          <cell r="I1244" t="str">
            <v>er</v>
          </cell>
          <cell r="J1244" t="str">
            <v>i</v>
          </cell>
          <cell r="K1244" t="str">
            <v>ng S</v>
          </cell>
          <cell r="L1244" t="str">
            <v>e</v>
          </cell>
          <cell r="M1244" t="str">
            <v>rvi</v>
          </cell>
          <cell r="N1244" t="str">
            <v>c</v>
          </cell>
          <cell r="O1244" t="str">
            <v>es</v>
          </cell>
        </row>
        <row r="1246">
          <cell r="A1246" t="str">
            <v>ACCOUNT</v>
          </cell>
          <cell r="B1246" t="str">
            <v>Description</v>
          </cell>
          <cell r="C1246" t="str">
            <v>Ac</v>
          </cell>
          <cell r="D1246" t="str">
            <v>c</v>
          </cell>
          <cell r="E1246" t="str">
            <v>ou</v>
          </cell>
          <cell r="F1246" t="str">
            <v>n</v>
          </cell>
          <cell r="G1246" t="str">
            <v>ting Fle</v>
          </cell>
          <cell r="H1246" t="str">
            <v>x</v>
          </cell>
          <cell r="I1246" t="str">
            <v>fi</v>
          </cell>
          <cell r="J1246" t="str">
            <v>e</v>
          </cell>
          <cell r="K1246" t="str">
            <v>ld</v>
          </cell>
          <cell r="P1246" t="str">
            <v>Beginning Balance</v>
          </cell>
          <cell r="Q1246" t="str">
            <v>Period Activity</v>
          </cell>
          <cell r="R1246" t="str">
            <v>Ending Balance</v>
          </cell>
        </row>
        <row r="1247">
          <cell r="A1247" t="str">
            <v>-----------</v>
          </cell>
          <cell r="B1247" t="str">
            <v>--------------------</v>
          </cell>
          <cell r="C1247" t="str">
            <v>--</v>
          </cell>
          <cell r="D1247" t="str">
            <v>-</v>
          </cell>
          <cell r="E1247" t="str">
            <v>--</v>
          </cell>
          <cell r="F1247" t="str">
            <v>-</v>
          </cell>
          <cell r="G1247" t="str">
            <v>--------</v>
          </cell>
          <cell r="H1247" t="str">
            <v>-</v>
          </cell>
          <cell r="I1247" t="str">
            <v>--</v>
          </cell>
          <cell r="J1247" t="str">
            <v>-</v>
          </cell>
          <cell r="K1247" t="str">
            <v>----</v>
          </cell>
          <cell r="L1247" t="str">
            <v>-</v>
          </cell>
          <cell r="M1247" t="str">
            <v>---</v>
          </cell>
          <cell r="N1247" t="str">
            <v>-</v>
          </cell>
          <cell r="O1247" t="str">
            <v>-------------</v>
          </cell>
          <cell r="P1247" t="str">
            <v>------------------</v>
          </cell>
          <cell r="Q1247" t="str">
            <v>------------------</v>
          </cell>
          <cell r="R1247" t="str">
            <v>------------------</v>
          </cell>
        </row>
        <row r="1248">
          <cell r="A1248">
            <v>62030106</v>
          </cell>
          <cell r="B1248" t="str">
            <v>GA/MSR - Hospitaliza</v>
          </cell>
          <cell r="C1248">
            <v>70</v>
          </cell>
          <cell r="D1248" t="str">
            <v>.</v>
          </cell>
          <cell r="E1248">
            <v>1</v>
          </cell>
          <cell r="F1248" t="str">
            <v>.</v>
          </cell>
          <cell r="G1248">
            <v>62030106</v>
          </cell>
          <cell r="H1248" t="str">
            <v>.</v>
          </cell>
          <cell r="I1248">
            <v>13</v>
          </cell>
          <cell r="J1248" t="str">
            <v>.</v>
          </cell>
          <cell r="K1248">
            <v>0</v>
          </cell>
          <cell r="L1248" t="str">
            <v>.</v>
          </cell>
          <cell r="M1248">
            <v>0</v>
          </cell>
          <cell r="N1248" t="str">
            <v>.</v>
          </cell>
          <cell r="O1248" t="str">
            <v>00.00.00</v>
          </cell>
          <cell r="P1248">
            <v>21216720</v>
          </cell>
          <cell r="Q1248">
            <v>0</v>
          </cell>
          <cell r="R1248">
            <v>21216720</v>
          </cell>
        </row>
        <row r="1249">
          <cell r="A1249">
            <v>62030106</v>
          </cell>
          <cell r="B1249" t="str">
            <v>GA/MSR - Hospitaliza</v>
          </cell>
          <cell r="C1249">
            <v>70</v>
          </cell>
          <cell r="D1249" t="str">
            <v>.</v>
          </cell>
          <cell r="E1249">
            <v>1</v>
          </cell>
          <cell r="F1249" t="str">
            <v>.</v>
          </cell>
          <cell r="G1249">
            <v>62030106</v>
          </cell>
          <cell r="H1249" t="str">
            <v>.</v>
          </cell>
          <cell r="I1249">
            <v>31</v>
          </cell>
          <cell r="J1249" t="str">
            <v>.</v>
          </cell>
          <cell r="K1249">
            <v>0</v>
          </cell>
          <cell r="L1249" t="str">
            <v>.</v>
          </cell>
          <cell r="M1249">
            <v>0</v>
          </cell>
          <cell r="N1249" t="str">
            <v>.</v>
          </cell>
          <cell r="O1249" t="str">
            <v>00.00.00</v>
          </cell>
          <cell r="P1249">
            <v>52072116.340000004</v>
          </cell>
          <cell r="Q1249">
            <v>1110705.56</v>
          </cell>
          <cell r="R1249">
            <v>53182821.899999999</v>
          </cell>
        </row>
        <row r="1250">
          <cell r="A1250">
            <v>62030106</v>
          </cell>
          <cell r="B1250" t="str">
            <v>GA/MSR - Hospitaliza</v>
          </cell>
          <cell r="C1250">
            <v>70</v>
          </cell>
          <cell r="D1250" t="str">
            <v>.</v>
          </cell>
          <cell r="E1250">
            <v>1</v>
          </cell>
          <cell r="F1250" t="str">
            <v>.</v>
          </cell>
          <cell r="G1250">
            <v>62030106</v>
          </cell>
          <cell r="H1250" t="str">
            <v>.</v>
          </cell>
          <cell r="I1250">
            <v>33</v>
          </cell>
          <cell r="J1250" t="str">
            <v>.</v>
          </cell>
          <cell r="K1250">
            <v>0</v>
          </cell>
          <cell r="L1250" t="str">
            <v>.</v>
          </cell>
          <cell r="M1250">
            <v>0</v>
          </cell>
          <cell r="N1250" t="str">
            <v>.</v>
          </cell>
          <cell r="O1250" t="str">
            <v>00.00.00</v>
          </cell>
          <cell r="P1250">
            <v>26036058</v>
          </cell>
          <cell r="Q1250">
            <v>26036058</v>
          </cell>
          <cell r="R1250">
            <v>52072116</v>
          </cell>
        </row>
        <row r="1251">
          <cell r="A1251">
            <v>62030106</v>
          </cell>
          <cell r="B1251" t="str">
            <v>GA/MSR - Hospitaliza</v>
          </cell>
          <cell r="C1251">
            <v>70</v>
          </cell>
          <cell r="D1251" t="str">
            <v>.</v>
          </cell>
          <cell r="E1251">
            <v>1</v>
          </cell>
          <cell r="F1251" t="str">
            <v>.</v>
          </cell>
          <cell r="G1251">
            <v>62030106</v>
          </cell>
          <cell r="H1251" t="str">
            <v>.</v>
          </cell>
          <cell r="I1251">
            <v>60</v>
          </cell>
          <cell r="J1251" t="str">
            <v>.</v>
          </cell>
          <cell r="K1251">
            <v>0</v>
          </cell>
          <cell r="L1251" t="str">
            <v>.</v>
          </cell>
          <cell r="M1251">
            <v>0</v>
          </cell>
          <cell r="N1251" t="str">
            <v>.</v>
          </cell>
          <cell r="O1251" t="str">
            <v>00.00.00</v>
          </cell>
          <cell r="P1251">
            <v>105000</v>
          </cell>
          <cell r="Q1251">
            <v>0</v>
          </cell>
          <cell r="R1251">
            <v>105000</v>
          </cell>
        </row>
        <row r="1252">
          <cell r="A1252">
            <v>62030107</v>
          </cell>
          <cell r="B1252" t="str">
            <v>GA/MSR - Jamsostek</v>
          </cell>
          <cell r="C1252">
            <v>70</v>
          </cell>
          <cell r="D1252" t="str">
            <v>.</v>
          </cell>
          <cell r="E1252">
            <v>1</v>
          </cell>
          <cell r="F1252" t="str">
            <v>.</v>
          </cell>
          <cell r="G1252">
            <v>62030107</v>
          </cell>
          <cell r="H1252" t="str">
            <v>.</v>
          </cell>
          <cell r="I1252">
            <v>31</v>
          </cell>
          <cell r="J1252" t="str">
            <v>.</v>
          </cell>
          <cell r="K1252">
            <v>0</v>
          </cell>
          <cell r="L1252" t="str">
            <v>.</v>
          </cell>
          <cell r="M1252">
            <v>0</v>
          </cell>
          <cell r="N1252" t="str">
            <v>.</v>
          </cell>
          <cell r="O1252" t="str">
            <v>00.00.00</v>
          </cell>
          <cell r="P1252">
            <v>7244867</v>
          </cell>
          <cell r="Q1252">
            <v>1088611</v>
          </cell>
          <cell r="R1252">
            <v>8333478</v>
          </cell>
        </row>
        <row r="1253">
          <cell r="A1253">
            <v>62030107</v>
          </cell>
          <cell r="B1253" t="str">
            <v>GA/MSR - Jamsostek</v>
          </cell>
          <cell r="C1253">
            <v>70</v>
          </cell>
          <cell r="D1253" t="str">
            <v>.</v>
          </cell>
          <cell r="E1253">
            <v>1</v>
          </cell>
          <cell r="F1253" t="str">
            <v>.</v>
          </cell>
          <cell r="G1253">
            <v>62030107</v>
          </cell>
          <cell r="H1253" t="str">
            <v>.</v>
          </cell>
          <cell r="I1253">
            <v>32</v>
          </cell>
          <cell r="J1253" t="str">
            <v>.</v>
          </cell>
          <cell r="K1253">
            <v>0</v>
          </cell>
          <cell r="L1253" t="str">
            <v>.</v>
          </cell>
          <cell r="M1253">
            <v>0</v>
          </cell>
          <cell r="N1253" t="str">
            <v>.</v>
          </cell>
          <cell r="O1253" t="str">
            <v>00.00.00</v>
          </cell>
          <cell r="P1253">
            <v>2759713</v>
          </cell>
          <cell r="Q1253">
            <v>585624</v>
          </cell>
          <cell r="R1253">
            <v>3345337</v>
          </cell>
        </row>
        <row r="1254">
          <cell r="A1254">
            <v>62030107</v>
          </cell>
          <cell r="B1254" t="str">
            <v>GA/MSR - Jamsostek</v>
          </cell>
          <cell r="C1254">
            <v>70</v>
          </cell>
          <cell r="D1254" t="str">
            <v>.</v>
          </cell>
          <cell r="E1254">
            <v>1</v>
          </cell>
          <cell r="F1254" t="str">
            <v>.</v>
          </cell>
          <cell r="G1254">
            <v>62030107</v>
          </cell>
          <cell r="H1254" t="str">
            <v>.</v>
          </cell>
          <cell r="I1254">
            <v>33</v>
          </cell>
          <cell r="J1254" t="str">
            <v>.</v>
          </cell>
          <cell r="K1254">
            <v>0</v>
          </cell>
          <cell r="L1254" t="str">
            <v>.</v>
          </cell>
          <cell r="M1254">
            <v>0</v>
          </cell>
          <cell r="N1254" t="str">
            <v>.</v>
          </cell>
          <cell r="O1254" t="str">
            <v>00.00.00</v>
          </cell>
          <cell r="P1254">
            <v>2663697</v>
          </cell>
          <cell r="Q1254">
            <v>781522</v>
          </cell>
          <cell r="R1254">
            <v>3445219</v>
          </cell>
        </row>
        <row r="1255">
          <cell r="A1255">
            <v>62030107</v>
          </cell>
          <cell r="B1255" t="str">
            <v>GA/MSR - Jamsostek</v>
          </cell>
          <cell r="C1255">
            <v>70</v>
          </cell>
          <cell r="D1255" t="str">
            <v>.</v>
          </cell>
          <cell r="E1255">
            <v>1</v>
          </cell>
          <cell r="F1255" t="str">
            <v>.</v>
          </cell>
          <cell r="G1255">
            <v>62030107</v>
          </cell>
          <cell r="H1255" t="str">
            <v>.</v>
          </cell>
          <cell r="I1255">
            <v>42</v>
          </cell>
          <cell r="J1255" t="str">
            <v>.</v>
          </cell>
          <cell r="K1255">
            <v>0</v>
          </cell>
          <cell r="L1255" t="str">
            <v>.</v>
          </cell>
          <cell r="M1255">
            <v>0</v>
          </cell>
          <cell r="N1255" t="str">
            <v>.</v>
          </cell>
          <cell r="O1255" t="str">
            <v>00.00.00</v>
          </cell>
          <cell r="P1255">
            <v>1358983</v>
          </cell>
          <cell r="Q1255">
            <v>310120</v>
          </cell>
          <cell r="R1255">
            <v>1669103</v>
          </cell>
        </row>
        <row r="1256">
          <cell r="A1256">
            <v>62030107</v>
          </cell>
          <cell r="B1256" t="str">
            <v>GA/MSR - Jamsostek</v>
          </cell>
          <cell r="C1256">
            <v>70</v>
          </cell>
          <cell r="D1256" t="str">
            <v>.</v>
          </cell>
          <cell r="E1256">
            <v>1</v>
          </cell>
          <cell r="F1256" t="str">
            <v>.</v>
          </cell>
          <cell r="G1256">
            <v>62030107</v>
          </cell>
          <cell r="H1256" t="str">
            <v>.</v>
          </cell>
          <cell r="I1256">
            <v>71</v>
          </cell>
          <cell r="J1256" t="str">
            <v>.</v>
          </cell>
          <cell r="K1256">
            <v>0</v>
          </cell>
          <cell r="L1256" t="str">
            <v>.</v>
          </cell>
          <cell r="M1256">
            <v>0</v>
          </cell>
          <cell r="N1256" t="str">
            <v>.</v>
          </cell>
          <cell r="O1256" t="str">
            <v>00.00.00</v>
          </cell>
          <cell r="P1256">
            <v>5322335</v>
          </cell>
          <cell r="Q1256">
            <v>1208309</v>
          </cell>
          <cell r="R1256">
            <v>6530644</v>
          </cell>
        </row>
        <row r="1257">
          <cell r="A1257">
            <v>62030107</v>
          </cell>
          <cell r="B1257" t="str">
            <v>GA/MSR - Jamsostek</v>
          </cell>
          <cell r="C1257">
            <v>70</v>
          </cell>
          <cell r="D1257" t="str">
            <v>.</v>
          </cell>
          <cell r="E1257">
            <v>1</v>
          </cell>
          <cell r="F1257" t="str">
            <v>.</v>
          </cell>
          <cell r="G1257">
            <v>62030107</v>
          </cell>
          <cell r="H1257" t="str">
            <v>.</v>
          </cell>
          <cell r="I1257">
            <v>72</v>
          </cell>
          <cell r="J1257" t="str">
            <v>.</v>
          </cell>
          <cell r="K1257">
            <v>0</v>
          </cell>
          <cell r="L1257" t="str">
            <v>.</v>
          </cell>
          <cell r="M1257">
            <v>0</v>
          </cell>
          <cell r="N1257" t="str">
            <v>.</v>
          </cell>
          <cell r="O1257" t="str">
            <v>00.00.00</v>
          </cell>
          <cell r="P1257">
            <v>1377468</v>
          </cell>
          <cell r="Q1257">
            <v>0</v>
          </cell>
          <cell r="R1257">
            <v>1377468</v>
          </cell>
        </row>
        <row r="1258">
          <cell r="A1258">
            <v>62030107</v>
          </cell>
          <cell r="B1258" t="str">
            <v>GA/MSR - Jamsostek</v>
          </cell>
          <cell r="C1258">
            <v>70</v>
          </cell>
          <cell r="D1258" t="str">
            <v>.</v>
          </cell>
          <cell r="E1258">
            <v>2</v>
          </cell>
          <cell r="F1258" t="str">
            <v>.</v>
          </cell>
          <cell r="G1258">
            <v>62030107</v>
          </cell>
          <cell r="H1258" t="str">
            <v>.</v>
          </cell>
          <cell r="I1258">
            <v>22</v>
          </cell>
          <cell r="J1258" t="str">
            <v>.</v>
          </cell>
          <cell r="K1258">
            <v>0</v>
          </cell>
          <cell r="L1258" t="str">
            <v>.</v>
          </cell>
          <cell r="M1258">
            <v>0</v>
          </cell>
          <cell r="N1258" t="str">
            <v>.</v>
          </cell>
          <cell r="O1258" t="str">
            <v>00.00.00</v>
          </cell>
          <cell r="P1258">
            <v>5736412</v>
          </cell>
          <cell r="Q1258">
            <v>1435584</v>
          </cell>
          <cell r="R1258">
            <v>7171996</v>
          </cell>
        </row>
        <row r="1259">
          <cell r="A1259">
            <v>62030107</v>
          </cell>
          <cell r="B1259" t="str">
            <v>GA/MSR - Jamsostek</v>
          </cell>
          <cell r="C1259">
            <v>70</v>
          </cell>
          <cell r="D1259" t="str">
            <v>.</v>
          </cell>
          <cell r="E1259">
            <v>2</v>
          </cell>
          <cell r="F1259" t="str">
            <v>.</v>
          </cell>
          <cell r="G1259">
            <v>62030107</v>
          </cell>
          <cell r="H1259" t="str">
            <v>.</v>
          </cell>
          <cell r="I1259">
            <v>50</v>
          </cell>
          <cell r="J1259" t="str">
            <v>.</v>
          </cell>
          <cell r="K1259">
            <v>0</v>
          </cell>
          <cell r="L1259" t="str">
            <v>.</v>
          </cell>
          <cell r="M1259">
            <v>0</v>
          </cell>
          <cell r="N1259" t="str">
            <v>.</v>
          </cell>
          <cell r="O1259" t="str">
            <v>00.00.00</v>
          </cell>
          <cell r="P1259">
            <v>2320188</v>
          </cell>
          <cell r="Q1259">
            <v>1165124</v>
          </cell>
          <cell r="R1259">
            <v>3485312</v>
          </cell>
        </row>
        <row r="1260">
          <cell r="A1260">
            <v>62030108</v>
          </cell>
          <cell r="B1260" t="str">
            <v>GA/MSR - Pention</v>
          </cell>
          <cell r="C1260">
            <v>70</v>
          </cell>
          <cell r="D1260" t="str">
            <v>.</v>
          </cell>
          <cell r="E1260">
            <v>1</v>
          </cell>
          <cell r="F1260" t="str">
            <v>.</v>
          </cell>
          <cell r="G1260">
            <v>62030108</v>
          </cell>
          <cell r="H1260" t="str">
            <v>.</v>
          </cell>
          <cell r="I1260">
            <v>31</v>
          </cell>
          <cell r="J1260" t="str">
            <v>.</v>
          </cell>
          <cell r="K1260">
            <v>0</v>
          </cell>
          <cell r="L1260" t="str">
            <v>.</v>
          </cell>
          <cell r="M1260">
            <v>0</v>
          </cell>
          <cell r="N1260" t="str">
            <v>.</v>
          </cell>
          <cell r="O1260" t="str">
            <v>00.00.00</v>
          </cell>
          <cell r="P1260">
            <v>48192676</v>
          </cell>
          <cell r="Q1260">
            <v>30357885</v>
          </cell>
          <cell r="R1260">
            <v>78550561</v>
          </cell>
        </row>
        <row r="1261">
          <cell r="A1261">
            <v>62030110</v>
          </cell>
          <cell r="B1261" t="str">
            <v>GA/MSR - Fuel</v>
          </cell>
          <cell r="C1261">
            <v>70</v>
          </cell>
          <cell r="D1261" t="str">
            <v>.</v>
          </cell>
          <cell r="E1261">
            <v>1</v>
          </cell>
          <cell r="F1261" t="str">
            <v>.</v>
          </cell>
          <cell r="G1261">
            <v>62030110</v>
          </cell>
          <cell r="H1261" t="str">
            <v>.</v>
          </cell>
          <cell r="I1261">
            <v>11</v>
          </cell>
          <cell r="J1261" t="str">
            <v>.</v>
          </cell>
          <cell r="K1261">
            <v>0</v>
          </cell>
          <cell r="L1261" t="str">
            <v>.</v>
          </cell>
          <cell r="M1261">
            <v>0</v>
          </cell>
          <cell r="N1261" t="str">
            <v>.</v>
          </cell>
          <cell r="O1261" t="str">
            <v>00.00.00</v>
          </cell>
          <cell r="P1261">
            <v>3280000</v>
          </cell>
          <cell r="Q1261">
            <v>1280000</v>
          </cell>
          <cell r="R1261">
            <v>4560000</v>
          </cell>
        </row>
        <row r="1262">
          <cell r="A1262">
            <v>62030110</v>
          </cell>
          <cell r="B1262" t="str">
            <v>GA/MSR - Fuel</v>
          </cell>
          <cell r="C1262">
            <v>70</v>
          </cell>
          <cell r="D1262" t="str">
            <v>.</v>
          </cell>
          <cell r="E1262">
            <v>1</v>
          </cell>
          <cell r="F1262" t="str">
            <v>.</v>
          </cell>
          <cell r="G1262">
            <v>62030110</v>
          </cell>
          <cell r="H1262" t="str">
            <v>.</v>
          </cell>
          <cell r="I1262">
            <v>12</v>
          </cell>
          <cell r="J1262" t="str">
            <v>.</v>
          </cell>
          <cell r="K1262">
            <v>0</v>
          </cell>
          <cell r="L1262" t="str">
            <v>.</v>
          </cell>
          <cell r="M1262">
            <v>0</v>
          </cell>
          <cell r="N1262" t="str">
            <v>.</v>
          </cell>
          <cell r="O1262" t="str">
            <v>00.00.00</v>
          </cell>
          <cell r="P1262">
            <v>5600000</v>
          </cell>
          <cell r="Q1262">
            <v>1416000</v>
          </cell>
          <cell r="R1262">
            <v>7016000</v>
          </cell>
        </row>
        <row r="1263">
          <cell r="A1263">
            <v>62030110</v>
          </cell>
          <cell r="B1263" t="str">
            <v>GA/MSR - Fuel</v>
          </cell>
          <cell r="C1263">
            <v>70</v>
          </cell>
          <cell r="D1263" t="str">
            <v>.</v>
          </cell>
          <cell r="E1263">
            <v>1</v>
          </cell>
          <cell r="F1263" t="str">
            <v>.</v>
          </cell>
          <cell r="G1263">
            <v>62030110</v>
          </cell>
          <cell r="H1263" t="str">
            <v>.</v>
          </cell>
          <cell r="I1263">
            <v>13</v>
          </cell>
          <cell r="J1263" t="str">
            <v>.</v>
          </cell>
          <cell r="K1263">
            <v>0</v>
          </cell>
          <cell r="L1263" t="str">
            <v>.</v>
          </cell>
          <cell r="M1263">
            <v>0</v>
          </cell>
          <cell r="N1263" t="str">
            <v>.</v>
          </cell>
          <cell r="O1263" t="str">
            <v>00.00.00</v>
          </cell>
          <cell r="P1263">
            <v>1700000</v>
          </cell>
          <cell r="Q1263">
            <v>1680000</v>
          </cell>
          <cell r="R1263">
            <v>3380000</v>
          </cell>
        </row>
        <row r="1264">
          <cell r="A1264">
            <v>62030110</v>
          </cell>
          <cell r="B1264" t="str">
            <v>GA/MSR - Fuel</v>
          </cell>
          <cell r="C1264">
            <v>70</v>
          </cell>
          <cell r="D1264" t="str">
            <v>.</v>
          </cell>
          <cell r="E1264">
            <v>1</v>
          </cell>
          <cell r="F1264" t="str">
            <v>.</v>
          </cell>
          <cell r="G1264">
            <v>62030110</v>
          </cell>
          <cell r="H1264" t="str">
            <v>.</v>
          </cell>
          <cell r="I1264">
            <v>14</v>
          </cell>
          <cell r="J1264" t="str">
            <v>.</v>
          </cell>
          <cell r="K1264">
            <v>0</v>
          </cell>
          <cell r="L1264" t="str">
            <v>.</v>
          </cell>
          <cell r="M1264">
            <v>0</v>
          </cell>
          <cell r="N1264" t="str">
            <v>.</v>
          </cell>
          <cell r="O1264" t="str">
            <v>00.00.00</v>
          </cell>
          <cell r="P1264">
            <v>5600000</v>
          </cell>
          <cell r="Q1264">
            <v>1600000</v>
          </cell>
          <cell r="R1264">
            <v>7200000</v>
          </cell>
        </row>
        <row r="1265">
          <cell r="A1265">
            <v>62030110</v>
          </cell>
          <cell r="B1265" t="str">
            <v>GA/MSR - Fuel</v>
          </cell>
          <cell r="C1265">
            <v>70</v>
          </cell>
          <cell r="D1265" t="str">
            <v>.</v>
          </cell>
          <cell r="E1265">
            <v>1</v>
          </cell>
          <cell r="F1265" t="str">
            <v>.</v>
          </cell>
          <cell r="G1265">
            <v>62030110</v>
          </cell>
          <cell r="H1265" t="str">
            <v>.</v>
          </cell>
          <cell r="I1265">
            <v>31</v>
          </cell>
          <cell r="J1265" t="str">
            <v>.</v>
          </cell>
          <cell r="K1265">
            <v>0</v>
          </cell>
          <cell r="L1265" t="str">
            <v>.</v>
          </cell>
          <cell r="M1265">
            <v>0</v>
          </cell>
          <cell r="N1265" t="str">
            <v>.</v>
          </cell>
          <cell r="O1265" t="str">
            <v>00.00.00</v>
          </cell>
          <cell r="P1265">
            <v>1823700</v>
          </cell>
          <cell r="Q1265">
            <v>720000</v>
          </cell>
          <cell r="R1265">
            <v>2543700</v>
          </cell>
        </row>
        <row r="1266">
          <cell r="A1266">
            <v>62030110</v>
          </cell>
          <cell r="B1266" t="str">
            <v>GA/MSR - Fuel</v>
          </cell>
          <cell r="C1266">
            <v>70</v>
          </cell>
          <cell r="D1266" t="str">
            <v>.</v>
          </cell>
          <cell r="E1266">
            <v>1</v>
          </cell>
          <cell r="F1266" t="str">
            <v>.</v>
          </cell>
          <cell r="G1266">
            <v>62030110</v>
          </cell>
          <cell r="H1266" t="str">
            <v>.</v>
          </cell>
          <cell r="I1266">
            <v>33</v>
          </cell>
          <cell r="J1266" t="str">
            <v>.</v>
          </cell>
          <cell r="K1266">
            <v>0</v>
          </cell>
          <cell r="L1266" t="str">
            <v>.</v>
          </cell>
          <cell r="M1266">
            <v>0</v>
          </cell>
          <cell r="N1266" t="str">
            <v>.</v>
          </cell>
          <cell r="O1266" t="str">
            <v>00.00.00</v>
          </cell>
          <cell r="P1266">
            <v>360000</v>
          </cell>
          <cell r="Q1266">
            <v>0</v>
          </cell>
          <cell r="R1266">
            <v>360000</v>
          </cell>
        </row>
        <row r="1267">
          <cell r="A1267">
            <v>62030110</v>
          </cell>
          <cell r="B1267" t="str">
            <v>GA/MSR - Fuel</v>
          </cell>
          <cell r="C1267">
            <v>70</v>
          </cell>
          <cell r="D1267" t="str">
            <v>.</v>
          </cell>
          <cell r="E1267">
            <v>1</v>
          </cell>
          <cell r="F1267" t="str">
            <v>.</v>
          </cell>
          <cell r="G1267">
            <v>62030110</v>
          </cell>
          <cell r="H1267" t="str">
            <v>.</v>
          </cell>
          <cell r="I1267">
            <v>71</v>
          </cell>
          <cell r="J1267" t="str">
            <v>.</v>
          </cell>
          <cell r="K1267">
            <v>0</v>
          </cell>
          <cell r="L1267" t="str">
            <v>.</v>
          </cell>
          <cell r="M1267">
            <v>0</v>
          </cell>
          <cell r="N1267" t="str">
            <v>.</v>
          </cell>
          <cell r="O1267" t="str">
            <v>00.00.00</v>
          </cell>
          <cell r="P1267">
            <v>1912200</v>
          </cell>
          <cell r="Q1267">
            <v>720000</v>
          </cell>
          <cell r="R1267">
            <v>2632200</v>
          </cell>
        </row>
        <row r="1268">
          <cell r="A1268">
            <v>62030110</v>
          </cell>
          <cell r="B1268" t="str">
            <v>GA/MSR - Fuel</v>
          </cell>
          <cell r="C1268">
            <v>70</v>
          </cell>
          <cell r="D1268" t="str">
            <v>.</v>
          </cell>
          <cell r="E1268">
            <v>1</v>
          </cell>
          <cell r="F1268" t="str">
            <v>.</v>
          </cell>
          <cell r="G1268">
            <v>62030110</v>
          </cell>
          <cell r="H1268" t="str">
            <v>.</v>
          </cell>
          <cell r="I1268">
            <v>72</v>
          </cell>
          <cell r="J1268" t="str">
            <v>.</v>
          </cell>
          <cell r="K1268">
            <v>0</v>
          </cell>
          <cell r="L1268" t="str">
            <v>.</v>
          </cell>
          <cell r="M1268">
            <v>0</v>
          </cell>
          <cell r="N1268" t="str">
            <v>.</v>
          </cell>
          <cell r="O1268" t="str">
            <v>00.00.00</v>
          </cell>
          <cell r="P1268">
            <v>271500</v>
          </cell>
          <cell r="Q1268">
            <v>0</v>
          </cell>
          <cell r="R1268">
            <v>271500</v>
          </cell>
        </row>
        <row r="1269">
          <cell r="A1269">
            <v>62030110</v>
          </cell>
          <cell r="B1269" t="str">
            <v>GA/MSR - Fuel</v>
          </cell>
          <cell r="C1269">
            <v>70</v>
          </cell>
          <cell r="D1269" t="str">
            <v>.</v>
          </cell>
          <cell r="E1269">
            <v>2</v>
          </cell>
          <cell r="F1269" t="str">
            <v>.</v>
          </cell>
          <cell r="G1269">
            <v>62030110</v>
          </cell>
          <cell r="H1269" t="str">
            <v>.</v>
          </cell>
          <cell r="I1269">
            <v>22</v>
          </cell>
          <cell r="J1269" t="str">
            <v>.</v>
          </cell>
          <cell r="K1269">
            <v>0</v>
          </cell>
          <cell r="L1269" t="str">
            <v>.</v>
          </cell>
          <cell r="M1269">
            <v>0</v>
          </cell>
          <cell r="N1269" t="str">
            <v>.</v>
          </cell>
          <cell r="O1269" t="str">
            <v>00.00.00</v>
          </cell>
          <cell r="P1269">
            <v>325800</v>
          </cell>
          <cell r="Q1269">
            <v>0</v>
          </cell>
          <cell r="R1269">
            <v>325800</v>
          </cell>
        </row>
        <row r="1270">
          <cell r="A1270">
            <v>62030111</v>
          </cell>
          <cell r="B1270" t="str">
            <v>GA/MSR - House Rent</v>
          </cell>
          <cell r="C1270">
            <v>70</v>
          </cell>
          <cell r="D1270" t="str">
            <v>.</v>
          </cell>
          <cell r="E1270">
            <v>1</v>
          </cell>
          <cell r="F1270" t="str">
            <v>.</v>
          </cell>
          <cell r="G1270">
            <v>62030111</v>
          </cell>
          <cell r="H1270" t="str">
            <v>.</v>
          </cell>
          <cell r="I1270">
            <v>12</v>
          </cell>
          <cell r="J1270" t="str">
            <v>.</v>
          </cell>
          <cell r="K1270">
            <v>0</v>
          </cell>
          <cell r="L1270" t="str">
            <v>.</v>
          </cell>
          <cell r="M1270">
            <v>0</v>
          </cell>
          <cell r="N1270" t="str">
            <v>.</v>
          </cell>
          <cell r="O1270" t="str">
            <v>00.00.00</v>
          </cell>
          <cell r="P1270">
            <v>56072160</v>
          </cell>
          <cell r="Q1270">
            <v>18690720</v>
          </cell>
          <cell r="R1270">
            <v>74762880</v>
          </cell>
        </row>
        <row r="1271">
          <cell r="A1271">
            <v>62030112</v>
          </cell>
          <cell r="B1271" t="str">
            <v>GA/MSR - Annual Leav</v>
          </cell>
          <cell r="C1271">
            <v>70</v>
          </cell>
          <cell r="D1271" t="str">
            <v>.</v>
          </cell>
          <cell r="E1271">
            <v>1</v>
          </cell>
          <cell r="F1271" t="str">
            <v>.</v>
          </cell>
          <cell r="G1271">
            <v>62030112</v>
          </cell>
          <cell r="H1271" t="str">
            <v>.</v>
          </cell>
          <cell r="I1271">
            <v>31</v>
          </cell>
          <cell r="J1271" t="str">
            <v>.</v>
          </cell>
          <cell r="K1271">
            <v>0</v>
          </cell>
          <cell r="L1271" t="str">
            <v>.</v>
          </cell>
          <cell r="M1271">
            <v>0</v>
          </cell>
          <cell r="N1271" t="str">
            <v>.</v>
          </cell>
          <cell r="O1271" t="str">
            <v>00.00.00</v>
          </cell>
          <cell r="P1271">
            <v>6467304</v>
          </cell>
          <cell r="Q1271">
            <v>15286911</v>
          </cell>
          <cell r="R1271">
            <v>21754215</v>
          </cell>
        </row>
        <row r="1272">
          <cell r="A1272">
            <v>62030112</v>
          </cell>
          <cell r="B1272" t="str">
            <v>GA/MSR - Annual Leav</v>
          </cell>
          <cell r="C1272">
            <v>70</v>
          </cell>
          <cell r="D1272" t="str">
            <v>.</v>
          </cell>
          <cell r="E1272">
            <v>1</v>
          </cell>
          <cell r="F1272" t="str">
            <v>.</v>
          </cell>
          <cell r="G1272">
            <v>62030112</v>
          </cell>
          <cell r="H1272" t="str">
            <v>.</v>
          </cell>
          <cell r="I1272">
            <v>32</v>
          </cell>
          <cell r="J1272" t="str">
            <v>.</v>
          </cell>
          <cell r="K1272">
            <v>0</v>
          </cell>
          <cell r="L1272" t="str">
            <v>.</v>
          </cell>
          <cell r="M1272">
            <v>0</v>
          </cell>
          <cell r="N1272" t="str">
            <v>.</v>
          </cell>
          <cell r="O1272" t="str">
            <v>00.00.00</v>
          </cell>
          <cell r="P1272">
            <v>3755408</v>
          </cell>
          <cell r="Q1272">
            <v>0</v>
          </cell>
          <cell r="R1272">
            <v>3755408</v>
          </cell>
        </row>
        <row r="1273">
          <cell r="A1273">
            <v>62030112</v>
          </cell>
          <cell r="B1273" t="str">
            <v>GA/MSR - Annual Leav</v>
          </cell>
          <cell r="C1273">
            <v>70</v>
          </cell>
          <cell r="D1273" t="str">
            <v>.</v>
          </cell>
          <cell r="E1273">
            <v>1</v>
          </cell>
          <cell r="F1273" t="str">
            <v>.</v>
          </cell>
          <cell r="G1273">
            <v>62030112</v>
          </cell>
          <cell r="H1273" t="str">
            <v>.</v>
          </cell>
          <cell r="I1273">
            <v>33</v>
          </cell>
          <cell r="J1273" t="str">
            <v>.</v>
          </cell>
          <cell r="K1273">
            <v>0</v>
          </cell>
          <cell r="L1273" t="str">
            <v>.</v>
          </cell>
          <cell r="M1273">
            <v>0</v>
          </cell>
          <cell r="N1273" t="str">
            <v>.</v>
          </cell>
          <cell r="O1273" t="str">
            <v>00.00.00</v>
          </cell>
          <cell r="P1273">
            <v>7334347</v>
          </cell>
          <cell r="Q1273">
            <v>0</v>
          </cell>
          <cell r="R1273">
            <v>7334347</v>
          </cell>
        </row>
        <row r="1274">
          <cell r="A1274">
            <v>62030112</v>
          </cell>
          <cell r="B1274" t="str">
            <v>GA/MSR - Annual Leav</v>
          </cell>
          <cell r="C1274">
            <v>70</v>
          </cell>
          <cell r="D1274" t="str">
            <v>.</v>
          </cell>
          <cell r="E1274">
            <v>1</v>
          </cell>
          <cell r="F1274" t="str">
            <v>.</v>
          </cell>
          <cell r="G1274">
            <v>62030112</v>
          </cell>
          <cell r="H1274" t="str">
            <v>.</v>
          </cell>
          <cell r="I1274">
            <v>71</v>
          </cell>
          <cell r="J1274" t="str">
            <v>.</v>
          </cell>
          <cell r="K1274">
            <v>0</v>
          </cell>
          <cell r="L1274" t="str">
            <v>.</v>
          </cell>
          <cell r="M1274">
            <v>0</v>
          </cell>
          <cell r="N1274" t="str">
            <v>.</v>
          </cell>
          <cell r="O1274" t="str">
            <v>00.00.00</v>
          </cell>
          <cell r="P1274">
            <v>5949306</v>
          </cell>
          <cell r="Q1274">
            <v>0</v>
          </cell>
          <cell r="R1274">
            <v>5949306</v>
          </cell>
        </row>
        <row r="1275">
          <cell r="A1275">
            <v>62030112</v>
          </cell>
          <cell r="B1275" t="str">
            <v>GA/MSR - Annual Leav</v>
          </cell>
          <cell r="C1275">
            <v>70</v>
          </cell>
          <cell r="D1275" t="str">
            <v>.</v>
          </cell>
          <cell r="E1275">
            <v>1</v>
          </cell>
          <cell r="F1275" t="str">
            <v>.</v>
          </cell>
          <cell r="G1275">
            <v>62030112</v>
          </cell>
          <cell r="H1275" t="str">
            <v>.</v>
          </cell>
          <cell r="I1275">
            <v>72</v>
          </cell>
          <cell r="J1275" t="str">
            <v>.</v>
          </cell>
          <cell r="K1275">
            <v>0</v>
          </cell>
          <cell r="L1275" t="str">
            <v>.</v>
          </cell>
          <cell r="M1275">
            <v>0</v>
          </cell>
          <cell r="N1275" t="str">
            <v>.</v>
          </cell>
          <cell r="O1275" t="str">
            <v>00.00.00</v>
          </cell>
          <cell r="P1275">
            <v>5558828</v>
          </cell>
          <cell r="Q1275">
            <v>0</v>
          </cell>
          <cell r="R1275">
            <v>5558828</v>
          </cell>
        </row>
        <row r="1276">
          <cell r="A1276">
            <v>62030114</v>
          </cell>
          <cell r="B1276" t="str">
            <v>GA/MSR - Productivit</v>
          </cell>
          <cell r="C1276">
            <v>70</v>
          </cell>
          <cell r="D1276" t="str">
            <v>.</v>
          </cell>
          <cell r="E1276">
            <v>1</v>
          </cell>
          <cell r="F1276" t="str">
            <v>.</v>
          </cell>
          <cell r="G1276">
            <v>62030114</v>
          </cell>
          <cell r="H1276" t="str">
            <v>.</v>
          </cell>
          <cell r="I1276">
            <v>11</v>
          </cell>
          <cell r="J1276" t="str">
            <v>.</v>
          </cell>
          <cell r="K1276">
            <v>0</v>
          </cell>
          <cell r="L1276" t="str">
            <v>.</v>
          </cell>
          <cell r="M1276">
            <v>0</v>
          </cell>
          <cell r="N1276" t="str">
            <v>.</v>
          </cell>
          <cell r="O1276" t="str">
            <v>00.00.00</v>
          </cell>
          <cell r="P1276">
            <v>185939790</v>
          </cell>
          <cell r="Q1276">
            <v>0</v>
          </cell>
          <cell r="R1276">
            <v>185939790</v>
          </cell>
        </row>
        <row r="1277">
          <cell r="A1277">
            <v>62030114</v>
          </cell>
          <cell r="B1277" t="str">
            <v>GA/MSR - Productivit</v>
          </cell>
          <cell r="C1277">
            <v>70</v>
          </cell>
          <cell r="D1277" t="str">
            <v>.</v>
          </cell>
          <cell r="E1277">
            <v>1</v>
          </cell>
          <cell r="F1277" t="str">
            <v>.</v>
          </cell>
          <cell r="G1277">
            <v>62030114</v>
          </cell>
          <cell r="H1277" t="str">
            <v>.</v>
          </cell>
          <cell r="I1277">
            <v>31</v>
          </cell>
          <cell r="J1277" t="str">
            <v>.</v>
          </cell>
          <cell r="K1277">
            <v>0</v>
          </cell>
          <cell r="L1277" t="str">
            <v>.</v>
          </cell>
          <cell r="M1277">
            <v>0</v>
          </cell>
          <cell r="N1277" t="str">
            <v>.</v>
          </cell>
          <cell r="O1277" t="str">
            <v>00.00.00</v>
          </cell>
          <cell r="P1277">
            <v>283282447</v>
          </cell>
          <cell r="Q1277">
            <v>107534101</v>
          </cell>
          <cell r="R1277">
            <v>390816548</v>
          </cell>
        </row>
        <row r="1278">
          <cell r="A1278">
            <v>62030117</v>
          </cell>
          <cell r="B1278" t="str">
            <v>GA/MSR - Amortisasi</v>
          </cell>
          <cell r="C1278">
            <v>70</v>
          </cell>
          <cell r="D1278" t="str">
            <v>.</v>
          </cell>
          <cell r="E1278">
            <v>1</v>
          </cell>
          <cell r="F1278" t="str">
            <v>.</v>
          </cell>
          <cell r="G1278">
            <v>62030117</v>
          </cell>
          <cell r="H1278" t="str">
            <v>.</v>
          </cell>
          <cell r="I1278">
            <v>31</v>
          </cell>
          <cell r="J1278" t="str">
            <v>.</v>
          </cell>
          <cell r="K1278">
            <v>0</v>
          </cell>
          <cell r="L1278" t="str">
            <v>.</v>
          </cell>
          <cell r="M1278">
            <v>0</v>
          </cell>
          <cell r="N1278" t="str">
            <v>.</v>
          </cell>
          <cell r="O1278" t="str">
            <v>00.00.00</v>
          </cell>
          <cell r="P1278">
            <v>130003666.68000001</v>
          </cell>
          <cell r="Q1278">
            <v>32500916.670000002</v>
          </cell>
          <cell r="R1278">
            <v>162504583.34999999</v>
          </cell>
        </row>
        <row r="1279">
          <cell r="A1279">
            <v>62030199</v>
          </cell>
          <cell r="B1279" t="str">
            <v>GA/MSR - Other Allow</v>
          </cell>
          <cell r="C1279">
            <v>70</v>
          </cell>
          <cell r="D1279" t="str">
            <v>.</v>
          </cell>
          <cell r="E1279">
            <v>1</v>
          </cell>
          <cell r="F1279" t="str">
            <v>.</v>
          </cell>
          <cell r="G1279">
            <v>62030199</v>
          </cell>
          <cell r="H1279" t="str">
            <v>.</v>
          </cell>
          <cell r="I1279">
            <v>11</v>
          </cell>
          <cell r="J1279" t="str">
            <v>.</v>
          </cell>
          <cell r="K1279">
            <v>0</v>
          </cell>
          <cell r="L1279" t="str">
            <v>.</v>
          </cell>
          <cell r="M1279">
            <v>0</v>
          </cell>
          <cell r="N1279" t="str">
            <v>.</v>
          </cell>
          <cell r="O1279" t="str">
            <v>00.00.00</v>
          </cell>
          <cell r="P1279">
            <v>5600000</v>
          </cell>
          <cell r="Q1279">
            <v>8727500</v>
          </cell>
          <cell r="R1279">
            <v>14327500</v>
          </cell>
        </row>
        <row r="1280">
          <cell r="A1280">
            <v>62030199</v>
          </cell>
          <cell r="B1280" t="str">
            <v>GA/MSR - Other Allow</v>
          </cell>
          <cell r="C1280">
            <v>70</v>
          </cell>
          <cell r="D1280" t="str">
            <v>.</v>
          </cell>
          <cell r="E1280">
            <v>1</v>
          </cell>
          <cell r="F1280" t="str">
            <v>.</v>
          </cell>
          <cell r="G1280">
            <v>62030199</v>
          </cell>
          <cell r="H1280" t="str">
            <v>.</v>
          </cell>
          <cell r="I1280">
            <v>12</v>
          </cell>
          <cell r="J1280" t="str">
            <v>.</v>
          </cell>
          <cell r="K1280">
            <v>0</v>
          </cell>
          <cell r="L1280" t="str">
            <v>.</v>
          </cell>
          <cell r="M1280">
            <v>0</v>
          </cell>
          <cell r="N1280" t="str">
            <v>.</v>
          </cell>
          <cell r="O1280" t="str">
            <v>00.00.00</v>
          </cell>
          <cell r="P1280">
            <v>10000000</v>
          </cell>
          <cell r="Q1280">
            <v>13751750</v>
          </cell>
          <cell r="R1280">
            <v>23751750</v>
          </cell>
        </row>
        <row r="1281">
          <cell r="A1281">
            <v>62030199</v>
          </cell>
          <cell r="B1281" t="str">
            <v>GA/MSR - Other Allow</v>
          </cell>
          <cell r="C1281">
            <v>70</v>
          </cell>
          <cell r="D1281" t="str">
            <v>.</v>
          </cell>
          <cell r="E1281">
            <v>1</v>
          </cell>
          <cell r="F1281" t="str">
            <v>.</v>
          </cell>
          <cell r="G1281">
            <v>62030199</v>
          </cell>
          <cell r="H1281" t="str">
            <v>.</v>
          </cell>
          <cell r="I1281">
            <v>13</v>
          </cell>
          <cell r="J1281" t="str">
            <v>.</v>
          </cell>
          <cell r="K1281">
            <v>0</v>
          </cell>
          <cell r="L1281" t="str">
            <v>.</v>
          </cell>
          <cell r="M1281">
            <v>0</v>
          </cell>
          <cell r="N1281" t="str">
            <v>.</v>
          </cell>
          <cell r="O1281" t="str">
            <v>00.00.00</v>
          </cell>
          <cell r="P1281">
            <v>5000000</v>
          </cell>
          <cell r="Q1281">
            <v>1250000</v>
          </cell>
          <cell r="R1281">
            <v>6250000</v>
          </cell>
        </row>
        <row r="1282">
          <cell r="A1282">
            <v>62030199</v>
          </cell>
          <cell r="B1282" t="str">
            <v>GA/MSR - Other Allow</v>
          </cell>
          <cell r="C1282">
            <v>70</v>
          </cell>
          <cell r="D1282" t="str">
            <v>.</v>
          </cell>
          <cell r="E1282">
            <v>1</v>
          </cell>
          <cell r="F1282" t="str">
            <v>.</v>
          </cell>
          <cell r="G1282">
            <v>62030199</v>
          </cell>
          <cell r="H1282" t="str">
            <v>.</v>
          </cell>
          <cell r="I1282">
            <v>14</v>
          </cell>
          <cell r="J1282" t="str">
            <v>.</v>
          </cell>
          <cell r="K1282">
            <v>0</v>
          </cell>
          <cell r="L1282" t="str">
            <v>.</v>
          </cell>
          <cell r="M1282">
            <v>0</v>
          </cell>
          <cell r="N1282" t="str">
            <v>.</v>
          </cell>
          <cell r="O1282" t="str">
            <v>00.00.00</v>
          </cell>
          <cell r="P1282">
            <v>5000000</v>
          </cell>
          <cell r="Q1282">
            <v>9445250</v>
          </cell>
          <cell r="R1282">
            <v>14445250</v>
          </cell>
        </row>
        <row r="1283">
          <cell r="A1283">
            <v>62030199</v>
          </cell>
          <cell r="B1283" t="str">
            <v>GA/MSR - Other Allow</v>
          </cell>
          <cell r="C1283">
            <v>70</v>
          </cell>
          <cell r="D1283" t="str">
            <v>.</v>
          </cell>
          <cell r="E1283">
            <v>1</v>
          </cell>
          <cell r="F1283" t="str">
            <v>.</v>
          </cell>
          <cell r="G1283">
            <v>62030199</v>
          </cell>
          <cell r="H1283" t="str">
            <v>.</v>
          </cell>
          <cell r="I1283">
            <v>31</v>
          </cell>
          <cell r="J1283" t="str">
            <v>.</v>
          </cell>
          <cell r="K1283">
            <v>0</v>
          </cell>
          <cell r="L1283" t="str">
            <v>.</v>
          </cell>
          <cell r="M1283">
            <v>0</v>
          </cell>
          <cell r="N1283" t="str">
            <v>.</v>
          </cell>
          <cell r="O1283" t="str">
            <v>00.00.00</v>
          </cell>
          <cell r="P1283">
            <v>2950000</v>
          </cell>
          <cell r="Q1283">
            <v>150000</v>
          </cell>
          <cell r="R1283">
            <v>3100000</v>
          </cell>
        </row>
        <row r="1284">
          <cell r="A1284">
            <v>62030199</v>
          </cell>
          <cell r="B1284" t="str">
            <v>GA/MSR - Other Allow</v>
          </cell>
          <cell r="C1284">
            <v>70</v>
          </cell>
          <cell r="D1284" t="str">
            <v>.</v>
          </cell>
          <cell r="E1284">
            <v>1</v>
          </cell>
          <cell r="F1284" t="str">
            <v>.</v>
          </cell>
          <cell r="G1284">
            <v>62030199</v>
          </cell>
          <cell r="H1284" t="str">
            <v>.</v>
          </cell>
          <cell r="I1284">
            <v>32</v>
          </cell>
          <cell r="J1284" t="str">
            <v>.</v>
          </cell>
          <cell r="K1284">
            <v>0</v>
          </cell>
          <cell r="L1284" t="str">
            <v>.</v>
          </cell>
          <cell r="M1284">
            <v>0</v>
          </cell>
          <cell r="N1284" t="str">
            <v>.</v>
          </cell>
          <cell r="O1284" t="str">
            <v>00.00.00</v>
          </cell>
          <cell r="P1284">
            <v>0</v>
          </cell>
          <cell r="Q1284">
            <v>200000</v>
          </cell>
          <cell r="R1284">
            <v>200000</v>
          </cell>
        </row>
        <row r="1285">
          <cell r="A1285">
            <v>62030199</v>
          </cell>
          <cell r="B1285" t="str">
            <v>GA/MSR - Other Allow</v>
          </cell>
          <cell r="C1285">
            <v>70</v>
          </cell>
          <cell r="D1285" t="str">
            <v>.</v>
          </cell>
          <cell r="E1285">
            <v>1</v>
          </cell>
          <cell r="F1285" t="str">
            <v>.</v>
          </cell>
          <cell r="G1285">
            <v>62030199</v>
          </cell>
          <cell r="H1285" t="str">
            <v>.</v>
          </cell>
          <cell r="I1285">
            <v>33</v>
          </cell>
          <cell r="J1285" t="str">
            <v>.</v>
          </cell>
          <cell r="K1285">
            <v>0</v>
          </cell>
          <cell r="L1285" t="str">
            <v>.</v>
          </cell>
          <cell r="M1285">
            <v>0</v>
          </cell>
          <cell r="N1285" t="str">
            <v>.</v>
          </cell>
          <cell r="O1285" t="str">
            <v>00.00.00</v>
          </cell>
          <cell r="P1285">
            <v>0</v>
          </cell>
          <cell r="Q1285">
            <v>200000</v>
          </cell>
          <cell r="R1285">
            <v>200000</v>
          </cell>
        </row>
        <row r="1286">
          <cell r="A1286">
            <v>62030199</v>
          </cell>
          <cell r="B1286" t="str">
            <v>GA/MSR - Other Allow</v>
          </cell>
          <cell r="C1286">
            <v>70</v>
          </cell>
          <cell r="D1286" t="str">
            <v>.</v>
          </cell>
          <cell r="E1286">
            <v>1</v>
          </cell>
          <cell r="F1286" t="str">
            <v>.</v>
          </cell>
          <cell r="G1286">
            <v>62030199</v>
          </cell>
          <cell r="H1286" t="str">
            <v>.</v>
          </cell>
          <cell r="I1286">
            <v>42</v>
          </cell>
          <cell r="J1286" t="str">
            <v>.</v>
          </cell>
          <cell r="K1286">
            <v>0</v>
          </cell>
          <cell r="L1286" t="str">
            <v>.</v>
          </cell>
          <cell r="M1286">
            <v>0</v>
          </cell>
          <cell r="N1286" t="str">
            <v>.</v>
          </cell>
          <cell r="O1286" t="str">
            <v>00.00.00</v>
          </cell>
          <cell r="P1286">
            <v>0</v>
          </cell>
          <cell r="Q1286">
            <v>6459750</v>
          </cell>
          <cell r="R1286">
            <v>6459750</v>
          </cell>
        </row>
        <row r="1287">
          <cell r="A1287">
            <v>62030199</v>
          </cell>
          <cell r="B1287" t="str">
            <v>GA/MSR - Other Allow</v>
          </cell>
          <cell r="C1287">
            <v>70</v>
          </cell>
          <cell r="D1287" t="str">
            <v>.</v>
          </cell>
          <cell r="E1287">
            <v>1</v>
          </cell>
          <cell r="F1287" t="str">
            <v>.</v>
          </cell>
          <cell r="G1287">
            <v>62030199</v>
          </cell>
          <cell r="H1287" t="str">
            <v>.</v>
          </cell>
          <cell r="I1287">
            <v>71</v>
          </cell>
          <cell r="J1287" t="str">
            <v>.</v>
          </cell>
          <cell r="K1287">
            <v>0</v>
          </cell>
          <cell r="L1287" t="str">
            <v>.</v>
          </cell>
          <cell r="M1287">
            <v>0</v>
          </cell>
          <cell r="N1287" t="str">
            <v>.</v>
          </cell>
          <cell r="O1287" t="str">
            <v>00.00.00</v>
          </cell>
          <cell r="P1287">
            <v>0</v>
          </cell>
          <cell r="Q1287">
            <v>250000</v>
          </cell>
          <cell r="R1287">
            <v>250000</v>
          </cell>
        </row>
        <row r="1288">
          <cell r="A1288">
            <v>62030199</v>
          </cell>
          <cell r="B1288" t="str">
            <v>GA/MSR - Other Allow</v>
          </cell>
          <cell r="C1288">
            <v>70</v>
          </cell>
          <cell r="D1288" t="str">
            <v>.</v>
          </cell>
          <cell r="E1288">
            <v>1</v>
          </cell>
          <cell r="F1288" t="str">
            <v>.</v>
          </cell>
          <cell r="G1288">
            <v>62030199</v>
          </cell>
          <cell r="H1288" t="str">
            <v>.</v>
          </cell>
          <cell r="I1288">
            <v>72</v>
          </cell>
          <cell r="J1288" t="str">
            <v>.</v>
          </cell>
          <cell r="K1288">
            <v>0</v>
          </cell>
          <cell r="L1288" t="str">
            <v>.</v>
          </cell>
          <cell r="M1288">
            <v>0</v>
          </cell>
          <cell r="N1288" t="str">
            <v>.</v>
          </cell>
          <cell r="O1288" t="str">
            <v>00.00.00</v>
          </cell>
          <cell r="P1288">
            <v>0</v>
          </cell>
          <cell r="Q1288">
            <v>200000</v>
          </cell>
          <cell r="R1288">
            <v>200000</v>
          </cell>
        </row>
        <row r="1289">
          <cell r="A1289">
            <v>62030201</v>
          </cell>
          <cell r="B1289" t="str">
            <v>GA/MSnR - Travel Exp</v>
          </cell>
          <cell r="C1289">
            <v>70</v>
          </cell>
          <cell r="D1289" t="str">
            <v>.</v>
          </cell>
          <cell r="E1289">
            <v>1</v>
          </cell>
          <cell r="F1289" t="str">
            <v>.</v>
          </cell>
          <cell r="G1289">
            <v>62030201</v>
          </cell>
          <cell r="H1289" t="str">
            <v>.</v>
          </cell>
          <cell r="I1289">
            <v>11</v>
          </cell>
          <cell r="J1289" t="str">
            <v>.</v>
          </cell>
          <cell r="K1289">
            <v>0</v>
          </cell>
          <cell r="L1289" t="str">
            <v>.</v>
          </cell>
          <cell r="M1289">
            <v>0</v>
          </cell>
          <cell r="N1289" t="str">
            <v>.</v>
          </cell>
          <cell r="O1289" t="str">
            <v>00.00.00</v>
          </cell>
          <cell r="P1289">
            <v>37488450</v>
          </cell>
          <cell r="Q1289">
            <v>14622437.800000001</v>
          </cell>
          <cell r="R1289">
            <v>52110887.799999997</v>
          </cell>
        </row>
        <row r="1290">
          <cell r="A1290">
            <v>62030201</v>
          </cell>
          <cell r="B1290" t="str">
            <v>GA/MSnR - Travel Exp</v>
          </cell>
          <cell r="C1290">
            <v>70</v>
          </cell>
          <cell r="D1290" t="str">
            <v>.</v>
          </cell>
          <cell r="E1290">
            <v>1</v>
          </cell>
          <cell r="F1290" t="str">
            <v>.</v>
          </cell>
          <cell r="G1290">
            <v>62030201</v>
          </cell>
          <cell r="H1290" t="str">
            <v>.</v>
          </cell>
          <cell r="I1290">
            <v>12</v>
          </cell>
          <cell r="J1290" t="str">
            <v>.</v>
          </cell>
          <cell r="K1290">
            <v>0</v>
          </cell>
          <cell r="L1290" t="str">
            <v>.</v>
          </cell>
          <cell r="M1290">
            <v>0</v>
          </cell>
          <cell r="N1290" t="str">
            <v>.</v>
          </cell>
          <cell r="O1290" t="str">
            <v>00.00.00</v>
          </cell>
          <cell r="P1290">
            <v>21165085</v>
          </cell>
          <cell r="Q1290">
            <v>31884986</v>
          </cell>
          <cell r="R1290">
            <v>53050071</v>
          </cell>
        </row>
        <row r="1291">
          <cell r="A1291">
            <v>62030201</v>
          </cell>
          <cell r="B1291" t="str">
            <v>GA/MSnR - Travel Exp</v>
          </cell>
          <cell r="C1291">
            <v>70</v>
          </cell>
          <cell r="D1291" t="str">
            <v>.</v>
          </cell>
          <cell r="E1291">
            <v>1</v>
          </cell>
          <cell r="F1291" t="str">
            <v>.</v>
          </cell>
          <cell r="G1291">
            <v>62030201</v>
          </cell>
          <cell r="H1291" t="str">
            <v>.</v>
          </cell>
          <cell r="I1291">
            <v>13</v>
          </cell>
          <cell r="J1291" t="str">
            <v>.</v>
          </cell>
          <cell r="K1291">
            <v>0</v>
          </cell>
          <cell r="L1291" t="str">
            <v>.</v>
          </cell>
          <cell r="M1291">
            <v>0</v>
          </cell>
          <cell r="N1291" t="str">
            <v>.</v>
          </cell>
          <cell r="O1291" t="str">
            <v>00.00.00</v>
          </cell>
          <cell r="P1291">
            <v>9625100</v>
          </cell>
          <cell r="Q1291">
            <v>26173950</v>
          </cell>
          <cell r="R1291">
            <v>35799050</v>
          </cell>
        </row>
        <row r="1292">
          <cell r="A1292">
            <v>62030201</v>
          </cell>
          <cell r="B1292" t="str">
            <v>GA/MSnR - Travel Exp</v>
          </cell>
          <cell r="C1292">
            <v>70</v>
          </cell>
          <cell r="D1292" t="str">
            <v>.</v>
          </cell>
          <cell r="E1292">
            <v>1</v>
          </cell>
          <cell r="F1292" t="str">
            <v>.</v>
          </cell>
          <cell r="G1292">
            <v>62030201</v>
          </cell>
          <cell r="H1292" t="str">
            <v>.</v>
          </cell>
          <cell r="I1292">
            <v>14</v>
          </cell>
          <cell r="J1292" t="str">
            <v>.</v>
          </cell>
          <cell r="K1292">
            <v>0</v>
          </cell>
          <cell r="L1292" t="str">
            <v>.</v>
          </cell>
          <cell r="M1292">
            <v>0</v>
          </cell>
          <cell r="N1292" t="str">
            <v>.</v>
          </cell>
          <cell r="O1292" t="str">
            <v>00.00.00</v>
          </cell>
          <cell r="P1292">
            <v>0</v>
          </cell>
          <cell r="Q1292">
            <v>11038510</v>
          </cell>
          <cell r="R1292">
            <v>11038510</v>
          </cell>
        </row>
        <row r="1293">
          <cell r="A1293">
            <v>62030201</v>
          </cell>
          <cell r="B1293" t="str">
            <v>GA/MSnR - Travel Exp</v>
          </cell>
          <cell r="C1293">
            <v>70</v>
          </cell>
          <cell r="D1293" t="str">
            <v>.</v>
          </cell>
          <cell r="E1293">
            <v>1</v>
          </cell>
          <cell r="F1293" t="str">
            <v>.</v>
          </cell>
          <cell r="G1293">
            <v>62030201</v>
          </cell>
          <cell r="H1293" t="str">
            <v>.</v>
          </cell>
          <cell r="I1293">
            <v>31</v>
          </cell>
          <cell r="J1293" t="str">
            <v>.</v>
          </cell>
          <cell r="K1293">
            <v>0</v>
          </cell>
          <cell r="L1293" t="str">
            <v>.</v>
          </cell>
          <cell r="M1293">
            <v>0</v>
          </cell>
          <cell r="N1293" t="str">
            <v>.</v>
          </cell>
          <cell r="O1293" t="str">
            <v>00.00.00</v>
          </cell>
          <cell r="P1293">
            <v>0</v>
          </cell>
          <cell r="Q1293">
            <v>1705930</v>
          </cell>
          <cell r="R1293">
            <v>1705930</v>
          </cell>
        </row>
        <row r="1294">
          <cell r="A1294">
            <v>62030201</v>
          </cell>
          <cell r="B1294" t="str">
            <v>GA/MSnR - Travel Exp</v>
          </cell>
          <cell r="C1294">
            <v>70</v>
          </cell>
          <cell r="D1294" t="str">
            <v>.</v>
          </cell>
          <cell r="E1294">
            <v>1</v>
          </cell>
          <cell r="F1294" t="str">
            <v>.</v>
          </cell>
          <cell r="G1294">
            <v>62030201</v>
          </cell>
          <cell r="H1294" t="str">
            <v>.</v>
          </cell>
          <cell r="I1294">
            <v>42</v>
          </cell>
          <cell r="J1294" t="str">
            <v>.</v>
          </cell>
          <cell r="K1294">
            <v>0</v>
          </cell>
          <cell r="L1294" t="str">
            <v>.</v>
          </cell>
          <cell r="M1294">
            <v>0</v>
          </cell>
          <cell r="N1294" t="str">
            <v>.</v>
          </cell>
          <cell r="O1294" t="str">
            <v>00.00.00</v>
          </cell>
          <cell r="P1294">
            <v>0</v>
          </cell>
          <cell r="Q1294">
            <v>19412260</v>
          </cell>
          <cell r="R1294">
            <v>19412260</v>
          </cell>
        </row>
        <row r="1295">
          <cell r="A1295">
            <v>62030202</v>
          </cell>
          <cell r="B1295" t="str">
            <v>GA/MSnR - Travel Exp</v>
          </cell>
          <cell r="C1295">
            <v>70</v>
          </cell>
          <cell r="D1295" t="str">
            <v>.</v>
          </cell>
          <cell r="E1295">
            <v>1</v>
          </cell>
          <cell r="F1295" t="str">
            <v>.</v>
          </cell>
          <cell r="G1295">
            <v>62030202</v>
          </cell>
          <cell r="H1295" t="str">
            <v>.</v>
          </cell>
          <cell r="I1295">
            <v>11</v>
          </cell>
          <cell r="J1295" t="str">
            <v>.</v>
          </cell>
          <cell r="K1295">
            <v>0</v>
          </cell>
          <cell r="L1295" t="str">
            <v>.</v>
          </cell>
          <cell r="M1295">
            <v>0</v>
          </cell>
          <cell r="N1295" t="str">
            <v>.</v>
          </cell>
          <cell r="O1295" t="str">
            <v>00.00.00</v>
          </cell>
          <cell r="P1295">
            <v>2881000</v>
          </cell>
          <cell r="Q1295">
            <v>0</v>
          </cell>
          <cell r="R1295">
            <v>2881000</v>
          </cell>
        </row>
        <row r="1296">
          <cell r="A1296">
            <v>62030202</v>
          </cell>
          <cell r="B1296" t="str">
            <v>GA/MSnR - Travel Exp</v>
          </cell>
          <cell r="C1296">
            <v>70</v>
          </cell>
          <cell r="D1296" t="str">
            <v>.</v>
          </cell>
          <cell r="E1296">
            <v>1</v>
          </cell>
          <cell r="F1296" t="str">
            <v>.</v>
          </cell>
          <cell r="G1296">
            <v>62030202</v>
          </cell>
          <cell r="H1296" t="str">
            <v>.</v>
          </cell>
          <cell r="I1296">
            <v>31</v>
          </cell>
          <cell r="J1296" t="str">
            <v>.</v>
          </cell>
          <cell r="K1296">
            <v>0</v>
          </cell>
          <cell r="L1296" t="str">
            <v>.</v>
          </cell>
          <cell r="M1296">
            <v>0</v>
          </cell>
          <cell r="N1296" t="str">
            <v>.</v>
          </cell>
          <cell r="O1296" t="str">
            <v>00.00.00</v>
          </cell>
          <cell r="P1296">
            <v>1855200</v>
          </cell>
          <cell r="Q1296">
            <v>0</v>
          </cell>
          <cell r="R1296">
            <v>1855200</v>
          </cell>
        </row>
        <row r="1297">
          <cell r="A1297">
            <v>62030202</v>
          </cell>
          <cell r="B1297" t="str">
            <v>GA/MSnR - Travel Exp</v>
          </cell>
          <cell r="C1297">
            <v>70</v>
          </cell>
          <cell r="D1297" t="str">
            <v>.</v>
          </cell>
          <cell r="E1297">
            <v>2</v>
          </cell>
          <cell r="F1297" t="str">
            <v>.</v>
          </cell>
          <cell r="G1297">
            <v>62030202</v>
          </cell>
          <cell r="H1297" t="str">
            <v>.</v>
          </cell>
          <cell r="I1297">
            <v>22</v>
          </cell>
          <cell r="J1297" t="str">
            <v>.</v>
          </cell>
          <cell r="K1297">
            <v>0</v>
          </cell>
          <cell r="L1297" t="str">
            <v>.</v>
          </cell>
          <cell r="M1297">
            <v>0</v>
          </cell>
          <cell r="N1297" t="str">
            <v>.</v>
          </cell>
          <cell r="O1297" t="str">
            <v>00.00.00</v>
          </cell>
          <cell r="P1297">
            <v>4777558</v>
          </cell>
          <cell r="Q1297">
            <v>0</v>
          </cell>
          <cell r="R1297">
            <v>4777558</v>
          </cell>
        </row>
        <row r="1298">
          <cell r="A1298">
            <v>62030203</v>
          </cell>
          <cell r="B1298" t="str">
            <v>GA/MSnR - Transport</v>
          </cell>
          <cell r="C1298">
            <v>70</v>
          </cell>
          <cell r="D1298" t="str">
            <v>.</v>
          </cell>
          <cell r="E1298">
            <v>1</v>
          </cell>
          <cell r="F1298" t="str">
            <v>.</v>
          </cell>
          <cell r="G1298">
            <v>62030203</v>
          </cell>
          <cell r="H1298" t="str">
            <v>.</v>
          </cell>
          <cell r="I1298">
            <v>31</v>
          </cell>
          <cell r="J1298" t="str">
            <v>.</v>
          </cell>
          <cell r="K1298">
            <v>0</v>
          </cell>
          <cell r="L1298" t="str">
            <v>.</v>
          </cell>
          <cell r="M1298">
            <v>0</v>
          </cell>
          <cell r="N1298" t="str">
            <v>.</v>
          </cell>
          <cell r="O1298" t="str">
            <v>00.00.00</v>
          </cell>
          <cell r="P1298">
            <v>450000</v>
          </cell>
          <cell r="Q1298">
            <v>0</v>
          </cell>
          <cell r="R1298">
            <v>450000</v>
          </cell>
        </row>
        <row r="1299">
          <cell r="A1299">
            <v>62030203</v>
          </cell>
          <cell r="B1299" t="str">
            <v>GA/MSnR - Transport</v>
          </cell>
          <cell r="C1299">
            <v>70</v>
          </cell>
          <cell r="D1299" t="str">
            <v>.</v>
          </cell>
          <cell r="E1299">
            <v>1</v>
          </cell>
          <cell r="F1299" t="str">
            <v>.</v>
          </cell>
          <cell r="G1299">
            <v>62030203</v>
          </cell>
          <cell r="H1299" t="str">
            <v>.</v>
          </cell>
          <cell r="I1299">
            <v>33</v>
          </cell>
          <cell r="J1299" t="str">
            <v>.</v>
          </cell>
          <cell r="K1299">
            <v>0</v>
          </cell>
          <cell r="L1299" t="str">
            <v>.</v>
          </cell>
          <cell r="M1299">
            <v>0</v>
          </cell>
          <cell r="N1299" t="str">
            <v>.</v>
          </cell>
          <cell r="O1299" t="str">
            <v>00.00.00</v>
          </cell>
          <cell r="P1299">
            <v>438000</v>
          </cell>
          <cell r="Q1299">
            <v>0</v>
          </cell>
          <cell r="R1299">
            <v>438000</v>
          </cell>
        </row>
        <row r="1300">
          <cell r="A1300" t="str">
            <v>_x000C_</v>
          </cell>
        </row>
        <row r="1304">
          <cell r="A1304" t="str">
            <v>JAS Aero - En</v>
          </cell>
          <cell r="B1304" t="str">
            <v>gineering IDR</v>
          </cell>
          <cell r="K1304" t="str">
            <v>De</v>
          </cell>
          <cell r="L1304" t="str">
            <v>t</v>
          </cell>
          <cell r="M1304" t="str">
            <v>ail</v>
          </cell>
          <cell r="O1304" t="str">
            <v>Trial Balance</v>
          </cell>
          <cell r="Q1304" t="str">
            <v>Report Date</v>
          </cell>
          <cell r="R1304" t="str">
            <v>: 08-JUN-2005 15:02</v>
          </cell>
        </row>
        <row r="1305">
          <cell r="J1305" t="str">
            <v>P</v>
          </cell>
          <cell r="K1305" t="str">
            <v>erio</v>
          </cell>
          <cell r="L1305" t="str">
            <v>d</v>
          </cell>
          <cell r="M1305" t="str">
            <v>to</v>
          </cell>
          <cell r="O1305" t="str">
            <v>date for MAY-0</v>
          </cell>
          <cell r="P1305">
            <v>5</v>
          </cell>
          <cell r="Q1305" t="str">
            <v>Page</v>
          </cell>
          <cell r="R1305" t="str">
            <v>:    21 of       24</v>
          </cell>
        </row>
        <row r="1306">
          <cell r="B1306" t="str">
            <v>Currency:  IDR</v>
          </cell>
        </row>
        <row r="1307">
          <cell r="B1307" t="str">
            <v>COMPANY Range:  70 to</v>
          </cell>
          <cell r="C1307">
            <v>7</v>
          </cell>
          <cell r="D1307">
            <v>0</v>
          </cell>
        </row>
        <row r="1309">
          <cell r="B1309" t="str">
            <v>COMPANY:  70 JA</v>
          </cell>
          <cell r="C1309" t="str">
            <v>S</v>
          </cell>
          <cell r="D1309" t="str">
            <v>A</v>
          </cell>
          <cell r="E1309" t="str">
            <v>er</v>
          </cell>
          <cell r="F1309" t="str">
            <v>o</v>
          </cell>
          <cell r="G1309" t="e">
            <v>#NAME?</v>
          </cell>
          <cell r="H1309" t="str">
            <v>e</v>
          </cell>
          <cell r="I1309" t="str">
            <v>er</v>
          </cell>
          <cell r="J1309" t="str">
            <v>i</v>
          </cell>
          <cell r="K1309" t="str">
            <v>ng S</v>
          </cell>
          <cell r="L1309" t="str">
            <v>e</v>
          </cell>
          <cell r="M1309" t="str">
            <v>rvi</v>
          </cell>
          <cell r="N1309" t="str">
            <v>c</v>
          </cell>
          <cell r="O1309" t="str">
            <v>es</v>
          </cell>
        </row>
        <row r="1311">
          <cell r="A1311" t="str">
            <v>ACCOUNT</v>
          </cell>
          <cell r="B1311" t="str">
            <v>Description</v>
          </cell>
          <cell r="C1311" t="str">
            <v>Ac</v>
          </cell>
          <cell r="D1311" t="str">
            <v>c</v>
          </cell>
          <cell r="E1311" t="str">
            <v>ou</v>
          </cell>
          <cell r="F1311" t="str">
            <v>n</v>
          </cell>
          <cell r="G1311" t="str">
            <v>ting Fle</v>
          </cell>
          <cell r="H1311" t="str">
            <v>x</v>
          </cell>
          <cell r="I1311" t="str">
            <v>fi</v>
          </cell>
          <cell r="J1311" t="str">
            <v>e</v>
          </cell>
          <cell r="K1311" t="str">
            <v>ld</v>
          </cell>
          <cell r="P1311" t="str">
            <v>Beginning Balance</v>
          </cell>
          <cell r="Q1311" t="str">
            <v>Period Activity</v>
          </cell>
          <cell r="R1311" t="str">
            <v>Ending Balance</v>
          </cell>
        </row>
        <row r="1312">
          <cell r="A1312" t="str">
            <v>-----------</v>
          </cell>
          <cell r="B1312" t="str">
            <v>--------------------</v>
          </cell>
          <cell r="C1312" t="str">
            <v>--</v>
          </cell>
          <cell r="D1312" t="str">
            <v>-</v>
          </cell>
          <cell r="E1312" t="str">
            <v>--</v>
          </cell>
          <cell r="F1312" t="str">
            <v>-</v>
          </cell>
          <cell r="G1312" t="str">
            <v>--------</v>
          </cell>
          <cell r="H1312" t="str">
            <v>-</v>
          </cell>
          <cell r="I1312" t="str">
            <v>--</v>
          </cell>
          <cell r="J1312" t="str">
            <v>-</v>
          </cell>
          <cell r="K1312" t="str">
            <v>----</v>
          </cell>
          <cell r="L1312" t="str">
            <v>-</v>
          </cell>
          <cell r="M1312" t="str">
            <v>---</v>
          </cell>
          <cell r="N1312" t="str">
            <v>-</v>
          </cell>
          <cell r="O1312" t="str">
            <v>-------------</v>
          </cell>
          <cell r="P1312" t="str">
            <v>------------------</v>
          </cell>
          <cell r="Q1312" t="str">
            <v>------------------</v>
          </cell>
          <cell r="R1312" t="str">
            <v>------------------</v>
          </cell>
        </row>
        <row r="1313">
          <cell r="A1313">
            <v>62030203</v>
          </cell>
          <cell r="B1313" t="str">
            <v>GA/MSnR - Transport</v>
          </cell>
          <cell r="C1313">
            <v>70</v>
          </cell>
          <cell r="D1313" t="str">
            <v>.</v>
          </cell>
          <cell r="E1313">
            <v>2</v>
          </cell>
          <cell r="F1313" t="str">
            <v>.</v>
          </cell>
          <cell r="G1313">
            <v>62030203</v>
          </cell>
          <cell r="H1313" t="str">
            <v>.</v>
          </cell>
          <cell r="I1313">
            <v>60</v>
          </cell>
          <cell r="J1313" t="str">
            <v>.</v>
          </cell>
          <cell r="K1313">
            <v>0</v>
          </cell>
          <cell r="L1313" t="str">
            <v>.</v>
          </cell>
          <cell r="M1313">
            <v>0</v>
          </cell>
          <cell r="N1313" t="str">
            <v>.</v>
          </cell>
          <cell r="O1313" t="str">
            <v>00.00.00</v>
          </cell>
          <cell r="P1313">
            <v>1150000</v>
          </cell>
          <cell r="Q1313">
            <v>0</v>
          </cell>
          <cell r="R1313">
            <v>1150000</v>
          </cell>
        </row>
        <row r="1314">
          <cell r="A1314">
            <v>62030204</v>
          </cell>
          <cell r="B1314" t="str">
            <v>GA/MSnR - Airport Pa</v>
          </cell>
          <cell r="C1314">
            <v>70</v>
          </cell>
          <cell r="D1314" t="str">
            <v>.</v>
          </cell>
          <cell r="E1314">
            <v>1</v>
          </cell>
          <cell r="F1314" t="str">
            <v>.</v>
          </cell>
          <cell r="G1314">
            <v>62030204</v>
          </cell>
          <cell r="H1314" t="str">
            <v>.</v>
          </cell>
          <cell r="I1314">
            <v>31</v>
          </cell>
          <cell r="J1314" t="str">
            <v>.</v>
          </cell>
          <cell r="K1314">
            <v>0</v>
          </cell>
          <cell r="L1314" t="str">
            <v>.</v>
          </cell>
          <cell r="M1314">
            <v>0</v>
          </cell>
          <cell r="N1314" t="str">
            <v>.</v>
          </cell>
          <cell r="O1314" t="str">
            <v>00.00.00</v>
          </cell>
          <cell r="P1314">
            <v>890000</v>
          </cell>
          <cell r="Q1314">
            <v>105000</v>
          </cell>
          <cell r="R1314">
            <v>995000</v>
          </cell>
        </row>
        <row r="1315">
          <cell r="A1315">
            <v>62030204</v>
          </cell>
          <cell r="B1315" t="str">
            <v>GA/MSnR - Airport Pa</v>
          </cell>
          <cell r="C1315">
            <v>70</v>
          </cell>
          <cell r="D1315" t="str">
            <v>.</v>
          </cell>
          <cell r="E1315">
            <v>1</v>
          </cell>
          <cell r="F1315" t="str">
            <v>.</v>
          </cell>
          <cell r="G1315">
            <v>62030204</v>
          </cell>
          <cell r="H1315" t="str">
            <v>.</v>
          </cell>
          <cell r="I1315">
            <v>33</v>
          </cell>
          <cell r="J1315" t="str">
            <v>.</v>
          </cell>
          <cell r="K1315">
            <v>0</v>
          </cell>
          <cell r="L1315" t="str">
            <v>.</v>
          </cell>
          <cell r="M1315">
            <v>0</v>
          </cell>
          <cell r="N1315" t="str">
            <v>.</v>
          </cell>
          <cell r="O1315" t="str">
            <v>00.00.00</v>
          </cell>
          <cell r="P1315">
            <v>624000</v>
          </cell>
          <cell r="Q1315">
            <v>1856000</v>
          </cell>
          <cell r="R1315">
            <v>2480000</v>
          </cell>
        </row>
        <row r="1316">
          <cell r="A1316">
            <v>62030204</v>
          </cell>
          <cell r="B1316" t="str">
            <v>GA/MSnR - Airport Pa</v>
          </cell>
          <cell r="C1316">
            <v>70</v>
          </cell>
          <cell r="D1316" t="str">
            <v>.</v>
          </cell>
          <cell r="E1316">
            <v>1</v>
          </cell>
          <cell r="F1316" t="str">
            <v>.</v>
          </cell>
          <cell r="G1316">
            <v>62030204</v>
          </cell>
          <cell r="H1316" t="str">
            <v>.</v>
          </cell>
          <cell r="I1316">
            <v>60</v>
          </cell>
          <cell r="J1316" t="str">
            <v>.</v>
          </cell>
          <cell r="K1316">
            <v>0</v>
          </cell>
          <cell r="L1316" t="str">
            <v>.</v>
          </cell>
          <cell r="M1316">
            <v>0</v>
          </cell>
          <cell r="N1316" t="str">
            <v>.</v>
          </cell>
          <cell r="O1316" t="str">
            <v>00.00.00</v>
          </cell>
          <cell r="P1316">
            <v>535000</v>
          </cell>
          <cell r="Q1316">
            <v>0</v>
          </cell>
          <cell r="R1316">
            <v>535000</v>
          </cell>
        </row>
        <row r="1317">
          <cell r="A1317">
            <v>62030204</v>
          </cell>
          <cell r="B1317" t="str">
            <v>GA/MSnR - Airport Pa</v>
          </cell>
          <cell r="C1317">
            <v>70</v>
          </cell>
          <cell r="D1317" t="str">
            <v>.</v>
          </cell>
          <cell r="E1317">
            <v>1</v>
          </cell>
          <cell r="F1317" t="str">
            <v>.</v>
          </cell>
          <cell r="G1317">
            <v>62030204</v>
          </cell>
          <cell r="H1317" t="str">
            <v>.</v>
          </cell>
          <cell r="I1317">
            <v>71</v>
          </cell>
          <cell r="J1317" t="str">
            <v>.</v>
          </cell>
          <cell r="K1317">
            <v>0</v>
          </cell>
          <cell r="L1317" t="str">
            <v>.</v>
          </cell>
          <cell r="M1317">
            <v>0</v>
          </cell>
          <cell r="N1317" t="str">
            <v>.</v>
          </cell>
          <cell r="O1317" t="str">
            <v>00.00.00</v>
          </cell>
          <cell r="P1317">
            <v>260500</v>
          </cell>
          <cell r="Q1317">
            <v>330000</v>
          </cell>
          <cell r="R1317">
            <v>590500</v>
          </cell>
        </row>
        <row r="1318">
          <cell r="A1318">
            <v>62030205</v>
          </cell>
          <cell r="B1318" t="str">
            <v>GA/MSnR - Fuel and O</v>
          </cell>
          <cell r="C1318">
            <v>70</v>
          </cell>
          <cell r="D1318" t="str">
            <v>.</v>
          </cell>
          <cell r="E1318">
            <v>1</v>
          </cell>
          <cell r="F1318" t="str">
            <v>.</v>
          </cell>
          <cell r="G1318">
            <v>62030205</v>
          </cell>
          <cell r="H1318" t="str">
            <v>.</v>
          </cell>
          <cell r="I1318">
            <v>33</v>
          </cell>
          <cell r="J1318" t="str">
            <v>.</v>
          </cell>
          <cell r="K1318">
            <v>0</v>
          </cell>
          <cell r="L1318" t="str">
            <v>.</v>
          </cell>
          <cell r="M1318">
            <v>0</v>
          </cell>
          <cell r="N1318" t="str">
            <v>.</v>
          </cell>
          <cell r="O1318" t="str">
            <v>00.00.00</v>
          </cell>
          <cell r="P1318">
            <v>1223000</v>
          </cell>
          <cell r="Q1318">
            <v>0</v>
          </cell>
          <cell r="R1318">
            <v>1223000</v>
          </cell>
        </row>
        <row r="1319">
          <cell r="A1319">
            <v>62030205</v>
          </cell>
          <cell r="B1319" t="str">
            <v>GA/MSnR - Fuel and O</v>
          </cell>
          <cell r="C1319">
            <v>70</v>
          </cell>
          <cell r="D1319" t="str">
            <v>.</v>
          </cell>
          <cell r="E1319">
            <v>1</v>
          </cell>
          <cell r="F1319" t="str">
            <v>.</v>
          </cell>
          <cell r="G1319">
            <v>62030205</v>
          </cell>
          <cell r="H1319" t="str">
            <v>.</v>
          </cell>
          <cell r="I1319">
            <v>60</v>
          </cell>
          <cell r="J1319" t="str">
            <v>.</v>
          </cell>
          <cell r="K1319">
            <v>0</v>
          </cell>
          <cell r="L1319" t="str">
            <v>.</v>
          </cell>
          <cell r="M1319">
            <v>0</v>
          </cell>
          <cell r="N1319" t="str">
            <v>.</v>
          </cell>
          <cell r="O1319" t="str">
            <v>00.00.00</v>
          </cell>
          <cell r="P1319">
            <v>428500</v>
          </cell>
          <cell r="Q1319">
            <v>0</v>
          </cell>
          <cell r="R1319">
            <v>428500</v>
          </cell>
        </row>
        <row r="1320">
          <cell r="A1320">
            <v>62030205</v>
          </cell>
          <cell r="B1320" t="str">
            <v>GA/MSnR - Fuel and O</v>
          </cell>
          <cell r="C1320">
            <v>70</v>
          </cell>
          <cell r="D1320" t="str">
            <v>.</v>
          </cell>
          <cell r="E1320">
            <v>1</v>
          </cell>
          <cell r="F1320" t="str">
            <v>.</v>
          </cell>
          <cell r="G1320">
            <v>62030205</v>
          </cell>
          <cell r="H1320" t="str">
            <v>.</v>
          </cell>
          <cell r="I1320">
            <v>71</v>
          </cell>
          <cell r="J1320" t="str">
            <v>.</v>
          </cell>
          <cell r="K1320">
            <v>0</v>
          </cell>
          <cell r="L1320" t="str">
            <v>.</v>
          </cell>
          <cell r="M1320">
            <v>0</v>
          </cell>
          <cell r="N1320" t="str">
            <v>.</v>
          </cell>
          <cell r="O1320" t="str">
            <v>00.00.00</v>
          </cell>
          <cell r="P1320">
            <v>175000</v>
          </cell>
          <cell r="Q1320">
            <v>0</v>
          </cell>
          <cell r="R1320">
            <v>175000</v>
          </cell>
        </row>
        <row r="1321">
          <cell r="A1321">
            <v>62030206</v>
          </cell>
          <cell r="B1321" t="str">
            <v>GA/MSnR - Toll Fares</v>
          </cell>
          <cell r="C1321">
            <v>70</v>
          </cell>
          <cell r="D1321" t="str">
            <v>.</v>
          </cell>
          <cell r="E1321">
            <v>1</v>
          </cell>
          <cell r="F1321" t="str">
            <v>.</v>
          </cell>
          <cell r="G1321">
            <v>62030206</v>
          </cell>
          <cell r="H1321" t="str">
            <v>.</v>
          </cell>
          <cell r="I1321">
            <v>11</v>
          </cell>
          <cell r="J1321" t="str">
            <v>.</v>
          </cell>
          <cell r="K1321">
            <v>0</v>
          </cell>
          <cell r="L1321" t="str">
            <v>.</v>
          </cell>
          <cell r="M1321">
            <v>0</v>
          </cell>
          <cell r="N1321" t="str">
            <v>.</v>
          </cell>
          <cell r="O1321" t="str">
            <v>00.00.00</v>
          </cell>
          <cell r="P1321">
            <v>1040000</v>
          </cell>
          <cell r="Q1321">
            <v>400000</v>
          </cell>
          <cell r="R1321">
            <v>1440000</v>
          </cell>
        </row>
        <row r="1322">
          <cell r="A1322">
            <v>62030206</v>
          </cell>
          <cell r="B1322" t="str">
            <v>GA/MSnR - Toll Fares</v>
          </cell>
          <cell r="C1322">
            <v>70</v>
          </cell>
          <cell r="D1322" t="str">
            <v>.</v>
          </cell>
          <cell r="E1322">
            <v>1</v>
          </cell>
          <cell r="F1322" t="str">
            <v>.</v>
          </cell>
          <cell r="G1322">
            <v>62030206</v>
          </cell>
          <cell r="H1322" t="str">
            <v>.</v>
          </cell>
          <cell r="I1322">
            <v>12</v>
          </cell>
          <cell r="J1322" t="str">
            <v>.</v>
          </cell>
          <cell r="K1322">
            <v>0</v>
          </cell>
          <cell r="L1322" t="str">
            <v>.</v>
          </cell>
          <cell r="M1322">
            <v>0</v>
          </cell>
          <cell r="N1322" t="str">
            <v>.</v>
          </cell>
          <cell r="O1322" t="str">
            <v>00.00.00</v>
          </cell>
          <cell r="P1322">
            <v>1600000</v>
          </cell>
          <cell r="Q1322">
            <v>400000</v>
          </cell>
          <cell r="R1322">
            <v>2000000</v>
          </cell>
        </row>
        <row r="1323">
          <cell r="A1323">
            <v>62030206</v>
          </cell>
          <cell r="B1323" t="str">
            <v>GA/MSnR - Toll Fares</v>
          </cell>
          <cell r="C1323">
            <v>70</v>
          </cell>
          <cell r="D1323" t="str">
            <v>.</v>
          </cell>
          <cell r="E1323">
            <v>1</v>
          </cell>
          <cell r="F1323" t="str">
            <v>.</v>
          </cell>
          <cell r="G1323">
            <v>62030206</v>
          </cell>
          <cell r="H1323" t="str">
            <v>.</v>
          </cell>
          <cell r="I1323">
            <v>13</v>
          </cell>
          <cell r="J1323" t="str">
            <v>.</v>
          </cell>
          <cell r="K1323">
            <v>0</v>
          </cell>
          <cell r="L1323" t="str">
            <v>.</v>
          </cell>
          <cell r="M1323">
            <v>0</v>
          </cell>
          <cell r="N1323" t="str">
            <v>.</v>
          </cell>
          <cell r="O1323" t="str">
            <v>00.00.00</v>
          </cell>
          <cell r="P1323">
            <v>498500</v>
          </cell>
          <cell r="Q1323">
            <v>400000</v>
          </cell>
          <cell r="R1323">
            <v>898500</v>
          </cell>
        </row>
        <row r="1324">
          <cell r="A1324">
            <v>62030206</v>
          </cell>
          <cell r="B1324" t="str">
            <v>GA/MSnR - Toll Fares</v>
          </cell>
          <cell r="C1324">
            <v>70</v>
          </cell>
          <cell r="D1324" t="str">
            <v>.</v>
          </cell>
          <cell r="E1324">
            <v>1</v>
          </cell>
          <cell r="F1324" t="str">
            <v>.</v>
          </cell>
          <cell r="G1324">
            <v>62030206</v>
          </cell>
          <cell r="H1324" t="str">
            <v>.</v>
          </cell>
          <cell r="I1324">
            <v>14</v>
          </cell>
          <cell r="J1324" t="str">
            <v>.</v>
          </cell>
          <cell r="K1324">
            <v>0</v>
          </cell>
          <cell r="L1324" t="str">
            <v>.</v>
          </cell>
          <cell r="M1324">
            <v>0</v>
          </cell>
          <cell r="N1324" t="str">
            <v>.</v>
          </cell>
          <cell r="O1324" t="str">
            <v>00.00.00</v>
          </cell>
          <cell r="P1324">
            <v>1600000</v>
          </cell>
          <cell r="Q1324">
            <v>400000</v>
          </cell>
          <cell r="R1324">
            <v>2000000</v>
          </cell>
        </row>
        <row r="1325">
          <cell r="A1325">
            <v>62030206</v>
          </cell>
          <cell r="B1325" t="str">
            <v>GA/MSnR - Toll Fares</v>
          </cell>
          <cell r="C1325">
            <v>70</v>
          </cell>
          <cell r="D1325" t="str">
            <v>.</v>
          </cell>
          <cell r="E1325">
            <v>1</v>
          </cell>
          <cell r="F1325" t="str">
            <v>.</v>
          </cell>
          <cell r="G1325">
            <v>62030206</v>
          </cell>
          <cell r="H1325" t="str">
            <v>.</v>
          </cell>
          <cell r="I1325">
            <v>31</v>
          </cell>
          <cell r="J1325" t="str">
            <v>.</v>
          </cell>
          <cell r="K1325">
            <v>0</v>
          </cell>
          <cell r="L1325" t="str">
            <v>.</v>
          </cell>
          <cell r="M1325">
            <v>0</v>
          </cell>
          <cell r="N1325" t="str">
            <v>.</v>
          </cell>
          <cell r="O1325" t="str">
            <v>00.00.00</v>
          </cell>
          <cell r="P1325">
            <v>816000</v>
          </cell>
          <cell r="Q1325">
            <v>400000</v>
          </cell>
          <cell r="R1325">
            <v>1216000</v>
          </cell>
        </row>
        <row r="1326">
          <cell r="A1326">
            <v>62030206</v>
          </cell>
          <cell r="B1326" t="str">
            <v>GA/MSnR - Toll Fares</v>
          </cell>
          <cell r="C1326">
            <v>70</v>
          </cell>
          <cell r="D1326" t="str">
            <v>.</v>
          </cell>
          <cell r="E1326">
            <v>1</v>
          </cell>
          <cell r="F1326" t="str">
            <v>.</v>
          </cell>
          <cell r="G1326">
            <v>62030206</v>
          </cell>
          <cell r="H1326" t="str">
            <v>.</v>
          </cell>
          <cell r="I1326">
            <v>33</v>
          </cell>
          <cell r="J1326" t="str">
            <v>.</v>
          </cell>
          <cell r="K1326">
            <v>0</v>
          </cell>
          <cell r="L1326" t="str">
            <v>.</v>
          </cell>
          <cell r="M1326">
            <v>0</v>
          </cell>
          <cell r="N1326" t="str">
            <v>.</v>
          </cell>
          <cell r="O1326" t="str">
            <v>00.00.00</v>
          </cell>
          <cell r="P1326">
            <v>1620500</v>
          </cell>
          <cell r="Q1326">
            <v>282500</v>
          </cell>
          <cell r="R1326">
            <v>1903000</v>
          </cell>
        </row>
        <row r="1327">
          <cell r="A1327">
            <v>62030206</v>
          </cell>
          <cell r="B1327" t="str">
            <v>GA/MSnR - Toll Fares</v>
          </cell>
          <cell r="C1327">
            <v>70</v>
          </cell>
          <cell r="D1327" t="str">
            <v>.</v>
          </cell>
          <cell r="E1327">
            <v>1</v>
          </cell>
          <cell r="F1327" t="str">
            <v>.</v>
          </cell>
          <cell r="G1327">
            <v>62030206</v>
          </cell>
          <cell r="H1327" t="str">
            <v>.</v>
          </cell>
          <cell r="I1327">
            <v>60</v>
          </cell>
          <cell r="J1327" t="str">
            <v>.</v>
          </cell>
          <cell r="K1327">
            <v>0</v>
          </cell>
          <cell r="L1327" t="str">
            <v>.</v>
          </cell>
          <cell r="M1327">
            <v>0</v>
          </cell>
          <cell r="N1327" t="str">
            <v>.</v>
          </cell>
          <cell r="O1327" t="str">
            <v>00.00.00</v>
          </cell>
          <cell r="P1327">
            <v>273000</v>
          </cell>
          <cell r="Q1327">
            <v>0</v>
          </cell>
          <cell r="R1327">
            <v>273000</v>
          </cell>
        </row>
        <row r="1328">
          <cell r="A1328">
            <v>62030206</v>
          </cell>
          <cell r="B1328" t="str">
            <v>GA/MSnR - Toll Fares</v>
          </cell>
          <cell r="C1328">
            <v>70</v>
          </cell>
          <cell r="D1328" t="str">
            <v>.</v>
          </cell>
          <cell r="E1328">
            <v>1</v>
          </cell>
          <cell r="F1328" t="str">
            <v>.</v>
          </cell>
          <cell r="G1328">
            <v>62030206</v>
          </cell>
          <cell r="H1328" t="str">
            <v>.</v>
          </cell>
          <cell r="I1328">
            <v>71</v>
          </cell>
          <cell r="J1328" t="str">
            <v>.</v>
          </cell>
          <cell r="K1328">
            <v>0</v>
          </cell>
          <cell r="L1328" t="str">
            <v>.</v>
          </cell>
          <cell r="M1328">
            <v>0</v>
          </cell>
          <cell r="N1328" t="str">
            <v>.</v>
          </cell>
          <cell r="O1328" t="str">
            <v>00.00.00</v>
          </cell>
          <cell r="P1328">
            <v>1600000</v>
          </cell>
          <cell r="Q1328">
            <v>400000</v>
          </cell>
          <cell r="R1328">
            <v>2000000</v>
          </cell>
        </row>
        <row r="1329">
          <cell r="A1329">
            <v>62030207</v>
          </cell>
          <cell r="B1329" t="str">
            <v>GA/MSnR - Communicat</v>
          </cell>
          <cell r="C1329">
            <v>70</v>
          </cell>
          <cell r="D1329" t="str">
            <v>.</v>
          </cell>
          <cell r="E1329">
            <v>1</v>
          </cell>
          <cell r="F1329" t="str">
            <v>.</v>
          </cell>
          <cell r="G1329">
            <v>62030207</v>
          </cell>
          <cell r="H1329" t="str">
            <v>.</v>
          </cell>
          <cell r="I1329">
            <v>11</v>
          </cell>
          <cell r="J1329" t="str">
            <v>.</v>
          </cell>
          <cell r="K1329">
            <v>0</v>
          </cell>
          <cell r="L1329" t="str">
            <v>.</v>
          </cell>
          <cell r="M1329">
            <v>0</v>
          </cell>
          <cell r="N1329" t="str">
            <v>.</v>
          </cell>
          <cell r="O1329" t="str">
            <v>00.00.00</v>
          </cell>
          <cell r="P1329">
            <v>2000000</v>
          </cell>
          <cell r="Q1329">
            <v>500000</v>
          </cell>
          <cell r="R1329">
            <v>2500000</v>
          </cell>
        </row>
        <row r="1330">
          <cell r="A1330">
            <v>62030207</v>
          </cell>
          <cell r="B1330" t="str">
            <v>GA/MSnR - Communicat</v>
          </cell>
          <cell r="C1330">
            <v>70</v>
          </cell>
          <cell r="D1330" t="str">
            <v>.</v>
          </cell>
          <cell r="E1330">
            <v>1</v>
          </cell>
          <cell r="F1330" t="str">
            <v>.</v>
          </cell>
          <cell r="G1330">
            <v>62030207</v>
          </cell>
          <cell r="H1330" t="str">
            <v>.</v>
          </cell>
          <cell r="I1330">
            <v>12</v>
          </cell>
          <cell r="J1330" t="str">
            <v>.</v>
          </cell>
          <cell r="K1330">
            <v>0</v>
          </cell>
          <cell r="L1330" t="str">
            <v>.</v>
          </cell>
          <cell r="M1330">
            <v>0</v>
          </cell>
          <cell r="N1330" t="str">
            <v>.</v>
          </cell>
          <cell r="O1330" t="str">
            <v>00.00.00</v>
          </cell>
          <cell r="P1330">
            <v>3317324</v>
          </cell>
          <cell r="Q1330">
            <v>696557</v>
          </cell>
          <cell r="R1330">
            <v>4013881</v>
          </cell>
        </row>
        <row r="1331">
          <cell r="A1331">
            <v>62030207</v>
          </cell>
          <cell r="B1331" t="str">
            <v>GA/MSnR - Communicat</v>
          </cell>
          <cell r="C1331">
            <v>70</v>
          </cell>
          <cell r="D1331" t="str">
            <v>.</v>
          </cell>
          <cell r="E1331">
            <v>1</v>
          </cell>
          <cell r="F1331" t="str">
            <v>.</v>
          </cell>
          <cell r="G1331">
            <v>62030207</v>
          </cell>
          <cell r="H1331" t="str">
            <v>.</v>
          </cell>
          <cell r="I1331">
            <v>13</v>
          </cell>
          <cell r="J1331" t="str">
            <v>.</v>
          </cell>
          <cell r="K1331">
            <v>0</v>
          </cell>
          <cell r="L1331" t="str">
            <v>.</v>
          </cell>
          <cell r="M1331">
            <v>0</v>
          </cell>
          <cell r="N1331" t="str">
            <v>.</v>
          </cell>
          <cell r="O1331" t="str">
            <v>00.00.00</v>
          </cell>
          <cell r="P1331">
            <v>12224892</v>
          </cell>
          <cell r="Q1331">
            <v>2844666</v>
          </cell>
          <cell r="R1331">
            <v>15069558</v>
          </cell>
        </row>
        <row r="1332">
          <cell r="A1332">
            <v>62030207</v>
          </cell>
          <cell r="B1332" t="str">
            <v>GA/MSnR - Communicat</v>
          </cell>
          <cell r="C1332">
            <v>70</v>
          </cell>
          <cell r="D1332" t="str">
            <v>.</v>
          </cell>
          <cell r="E1332">
            <v>1</v>
          </cell>
          <cell r="F1332" t="str">
            <v>.</v>
          </cell>
          <cell r="G1332">
            <v>62030207</v>
          </cell>
          <cell r="H1332" t="str">
            <v>.</v>
          </cell>
          <cell r="I1332">
            <v>14</v>
          </cell>
          <cell r="J1332" t="str">
            <v>.</v>
          </cell>
          <cell r="K1332">
            <v>0</v>
          </cell>
          <cell r="L1332" t="str">
            <v>.</v>
          </cell>
          <cell r="M1332">
            <v>0</v>
          </cell>
          <cell r="N1332" t="str">
            <v>.</v>
          </cell>
          <cell r="O1332" t="str">
            <v>00.00.00</v>
          </cell>
          <cell r="P1332">
            <v>2000000</v>
          </cell>
          <cell r="Q1332">
            <v>500000</v>
          </cell>
          <cell r="R1332">
            <v>2500000</v>
          </cell>
        </row>
        <row r="1333">
          <cell r="A1333">
            <v>62030207</v>
          </cell>
          <cell r="B1333" t="str">
            <v>GA/MSnR - Communicat</v>
          </cell>
          <cell r="C1333">
            <v>70</v>
          </cell>
          <cell r="D1333" t="str">
            <v>.</v>
          </cell>
          <cell r="E1333">
            <v>1</v>
          </cell>
          <cell r="F1333" t="str">
            <v>.</v>
          </cell>
          <cell r="G1333">
            <v>62030207</v>
          </cell>
          <cell r="H1333" t="str">
            <v>.</v>
          </cell>
          <cell r="I1333">
            <v>31</v>
          </cell>
          <cell r="J1333" t="str">
            <v>.</v>
          </cell>
          <cell r="K1333">
            <v>0</v>
          </cell>
          <cell r="L1333" t="str">
            <v>.</v>
          </cell>
          <cell r="M1333">
            <v>0</v>
          </cell>
          <cell r="N1333" t="str">
            <v>.</v>
          </cell>
          <cell r="O1333" t="str">
            <v>00.00.00</v>
          </cell>
          <cell r="P1333">
            <v>600000</v>
          </cell>
          <cell r="Q1333">
            <v>300000</v>
          </cell>
          <cell r="R1333">
            <v>900000</v>
          </cell>
        </row>
        <row r="1334">
          <cell r="A1334">
            <v>62030207</v>
          </cell>
          <cell r="B1334" t="str">
            <v>GA/MSnR - Communicat</v>
          </cell>
          <cell r="C1334">
            <v>70</v>
          </cell>
          <cell r="D1334" t="str">
            <v>.</v>
          </cell>
          <cell r="E1334">
            <v>1</v>
          </cell>
          <cell r="F1334" t="str">
            <v>.</v>
          </cell>
          <cell r="G1334">
            <v>62030207</v>
          </cell>
          <cell r="H1334" t="str">
            <v>.</v>
          </cell>
          <cell r="I1334">
            <v>33</v>
          </cell>
          <cell r="J1334" t="str">
            <v>.</v>
          </cell>
          <cell r="K1334">
            <v>0</v>
          </cell>
          <cell r="L1334" t="str">
            <v>.</v>
          </cell>
          <cell r="M1334">
            <v>0</v>
          </cell>
          <cell r="N1334" t="str">
            <v>.</v>
          </cell>
          <cell r="O1334" t="str">
            <v>00.00.00</v>
          </cell>
          <cell r="P1334">
            <v>13818760.43</v>
          </cell>
          <cell r="Q1334">
            <v>3842569</v>
          </cell>
          <cell r="R1334">
            <v>17661329.43</v>
          </cell>
        </row>
        <row r="1335">
          <cell r="A1335">
            <v>62030207</v>
          </cell>
          <cell r="B1335" t="str">
            <v>GA/MSnR - Communicat</v>
          </cell>
          <cell r="C1335">
            <v>70</v>
          </cell>
          <cell r="D1335" t="str">
            <v>.</v>
          </cell>
          <cell r="E1335">
            <v>1</v>
          </cell>
          <cell r="F1335" t="str">
            <v>.</v>
          </cell>
          <cell r="G1335">
            <v>62030207</v>
          </cell>
          <cell r="H1335" t="str">
            <v>.</v>
          </cell>
          <cell r="I1335">
            <v>60</v>
          </cell>
          <cell r="J1335" t="str">
            <v>.</v>
          </cell>
          <cell r="K1335">
            <v>0</v>
          </cell>
          <cell r="L1335" t="str">
            <v>.</v>
          </cell>
          <cell r="M1335">
            <v>0</v>
          </cell>
          <cell r="N1335" t="str">
            <v>.</v>
          </cell>
          <cell r="O1335" t="str">
            <v>00.00.00</v>
          </cell>
          <cell r="P1335">
            <v>5038952.97</v>
          </cell>
          <cell r="Q1335">
            <v>0</v>
          </cell>
          <cell r="R1335">
            <v>5038952.97</v>
          </cell>
        </row>
        <row r="1336">
          <cell r="A1336">
            <v>62030207</v>
          </cell>
          <cell r="B1336" t="str">
            <v>GA/MSnR - Communicat</v>
          </cell>
          <cell r="C1336">
            <v>70</v>
          </cell>
          <cell r="D1336" t="str">
            <v>.</v>
          </cell>
          <cell r="E1336">
            <v>1</v>
          </cell>
          <cell r="F1336" t="str">
            <v>.</v>
          </cell>
          <cell r="G1336">
            <v>62030207</v>
          </cell>
          <cell r="H1336" t="str">
            <v>.</v>
          </cell>
          <cell r="I1336">
            <v>71</v>
          </cell>
          <cell r="J1336" t="str">
            <v>.</v>
          </cell>
          <cell r="K1336">
            <v>0</v>
          </cell>
          <cell r="L1336" t="str">
            <v>.</v>
          </cell>
          <cell r="M1336">
            <v>0</v>
          </cell>
          <cell r="N1336" t="str">
            <v>.</v>
          </cell>
          <cell r="O1336" t="str">
            <v>00.00.00</v>
          </cell>
          <cell r="P1336">
            <v>3000000</v>
          </cell>
          <cell r="Q1336">
            <v>300000</v>
          </cell>
          <cell r="R1336">
            <v>3300000</v>
          </cell>
        </row>
        <row r="1337">
          <cell r="A1337">
            <v>62030207</v>
          </cell>
          <cell r="B1337" t="str">
            <v>GA/MSnR - Communicat</v>
          </cell>
          <cell r="C1337">
            <v>70</v>
          </cell>
          <cell r="D1337" t="str">
            <v>.</v>
          </cell>
          <cell r="E1337">
            <v>1</v>
          </cell>
          <cell r="F1337" t="str">
            <v>.</v>
          </cell>
          <cell r="G1337">
            <v>62030207</v>
          </cell>
          <cell r="H1337" t="str">
            <v>.</v>
          </cell>
          <cell r="I1337">
            <v>72</v>
          </cell>
          <cell r="J1337" t="str">
            <v>.</v>
          </cell>
          <cell r="K1337">
            <v>0</v>
          </cell>
          <cell r="L1337" t="str">
            <v>.</v>
          </cell>
          <cell r="M1337">
            <v>0</v>
          </cell>
          <cell r="N1337" t="str">
            <v>.</v>
          </cell>
          <cell r="O1337" t="str">
            <v>00.00.00</v>
          </cell>
          <cell r="P1337">
            <v>200000</v>
          </cell>
          <cell r="Q1337">
            <v>0</v>
          </cell>
          <cell r="R1337">
            <v>200000</v>
          </cell>
        </row>
        <row r="1338">
          <cell r="A1338">
            <v>62030208</v>
          </cell>
          <cell r="B1338" t="str">
            <v>GA/MSnR - Uniform</v>
          </cell>
          <cell r="C1338">
            <v>70</v>
          </cell>
          <cell r="D1338" t="str">
            <v>.</v>
          </cell>
          <cell r="E1338">
            <v>1</v>
          </cell>
          <cell r="F1338" t="str">
            <v>.</v>
          </cell>
          <cell r="G1338">
            <v>62030208</v>
          </cell>
          <cell r="H1338" t="str">
            <v>.</v>
          </cell>
          <cell r="I1338">
            <v>11</v>
          </cell>
          <cell r="J1338" t="str">
            <v>.</v>
          </cell>
          <cell r="K1338">
            <v>0</v>
          </cell>
          <cell r="L1338" t="str">
            <v>.</v>
          </cell>
          <cell r="M1338">
            <v>0</v>
          </cell>
          <cell r="N1338" t="str">
            <v>.</v>
          </cell>
          <cell r="O1338" t="str">
            <v>00.00.00</v>
          </cell>
          <cell r="P1338">
            <v>5500000</v>
          </cell>
          <cell r="Q1338">
            <v>0</v>
          </cell>
          <cell r="R1338">
            <v>5500000</v>
          </cell>
        </row>
        <row r="1339">
          <cell r="A1339">
            <v>62030208</v>
          </cell>
          <cell r="B1339" t="str">
            <v>GA/MSnR - Uniform</v>
          </cell>
          <cell r="C1339">
            <v>70</v>
          </cell>
          <cell r="D1339" t="str">
            <v>.</v>
          </cell>
          <cell r="E1339">
            <v>1</v>
          </cell>
          <cell r="F1339" t="str">
            <v>.</v>
          </cell>
          <cell r="G1339">
            <v>62030208</v>
          </cell>
          <cell r="H1339" t="str">
            <v>.</v>
          </cell>
          <cell r="I1339">
            <v>12</v>
          </cell>
          <cell r="J1339" t="str">
            <v>.</v>
          </cell>
          <cell r="K1339">
            <v>0</v>
          </cell>
          <cell r="L1339" t="str">
            <v>.</v>
          </cell>
          <cell r="M1339">
            <v>0</v>
          </cell>
          <cell r="N1339" t="str">
            <v>.</v>
          </cell>
          <cell r="O1339" t="str">
            <v>00.00.00</v>
          </cell>
          <cell r="P1339">
            <v>5500000</v>
          </cell>
          <cell r="Q1339">
            <v>0</v>
          </cell>
          <cell r="R1339">
            <v>5500000</v>
          </cell>
        </row>
        <row r="1340">
          <cell r="A1340">
            <v>62030208</v>
          </cell>
          <cell r="B1340" t="str">
            <v>GA/MSnR - Uniform</v>
          </cell>
          <cell r="C1340">
            <v>70</v>
          </cell>
          <cell r="D1340" t="str">
            <v>.</v>
          </cell>
          <cell r="E1340">
            <v>1</v>
          </cell>
          <cell r="F1340" t="str">
            <v>.</v>
          </cell>
          <cell r="G1340">
            <v>62030208</v>
          </cell>
          <cell r="H1340" t="str">
            <v>.</v>
          </cell>
          <cell r="I1340">
            <v>13</v>
          </cell>
          <cell r="J1340" t="str">
            <v>.</v>
          </cell>
          <cell r="K1340">
            <v>0</v>
          </cell>
          <cell r="L1340" t="str">
            <v>.</v>
          </cell>
          <cell r="M1340">
            <v>0</v>
          </cell>
          <cell r="N1340" t="str">
            <v>.</v>
          </cell>
          <cell r="O1340" t="str">
            <v>00.00.00</v>
          </cell>
          <cell r="P1340">
            <v>5500000</v>
          </cell>
          <cell r="Q1340">
            <v>0</v>
          </cell>
          <cell r="R1340">
            <v>5500000</v>
          </cell>
        </row>
        <row r="1341">
          <cell r="A1341">
            <v>62030208</v>
          </cell>
          <cell r="B1341" t="str">
            <v>GA/MSnR - Uniform</v>
          </cell>
          <cell r="C1341">
            <v>70</v>
          </cell>
          <cell r="D1341" t="str">
            <v>.</v>
          </cell>
          <cell r="E1341">
            <v>1</v>
          </cell>
          <cell r="F1341" t="str">
            <v>.</v>
          </cell>
          <cell r="G1341">
            <v>62030208</v>
          </cell>
          <cell r="H1341" t="str">
            <v>.</v>
          </cell>
          <cell r="I1341">
            <v>14</v>
          </cell>
          <cell r="J1341" t="str">
            <v>.</v>
          </cell>
          <cell r="K1341">
            <v>0</v>
          </cell>
          <cell r="L1341" t="str">
            <v>.</v>
          </cell>
          <cell r="M1341">
            <v>0</v>
          </cell>
          <cell r="N1341" t="str">
            <v>.</v>
          </cell>
          <cell r="O1341" t="str">
            <v>00.00.00</v>
          </cell>
          <cell r="P1341">
            <v>5500000</v>
          </cell>
          <cell r="Q1341">
            <v>0</v>
          </cell>
          <cell r="R1341">
            <v>5500000</v>
          </cell>
        </row>
        <row r="1342">
          <cell r="A1342">
            <v>62030208</v>
          </cell>
          <cell r="B1342" t="str">
            <v>GA/MSnR - Uniform</v>
          </cell>
          <cell r="C1342">
            <v>70</v>
          </cell>
          <cell r="D1342" t="str">
            <v>.</v>
          </cell>
          <cell r="E1342">
            <v>1</v>
          </cell>
          <cell r="F1342" t="str">
            <v>.</v>
          </cell>
          <cell r="G1342">
            <v>62030208</v>
          </cell>
          <cell r="H1342" t="str">
            <v>.</v>
          </cell>
          <cell r="I1342">
            <v>71</v>
          </cell>
          <cell r="J1342" t="str">
            <v>.</v>
          </cell>
          <cell r="K1342">
            <v>0</v>
          </cell>
          <cell r="L1342" t="str">
            <v>.</v>
          </cell>
          <cell r="M1342">
            <v>0</v>
          </cell>
          <cell r="N1342" t="str">
            <v>.</v>
          </cell>
          <cell r="O1342" t="str">
            <v>00.00.00</v>
          </cell>
          <cell r="P1342">
            <v>3500000</v>
          </cell>
          <cell r="Q1342">
            <v>0</v>
          </cell>
          <cell r="R1342">
            <v>3500000</v>
          </cell>
        </row>
        <row r="1343">
          <cell r="A1343">
            <v>62030208</v>
          </cell>
          <cell r="B1343" t="str">
            <v>GA/MSnR - Uniform</v>
          </cell>
          <cell r="C1343">
            <v>70</v>
          </cell>
          <cell r="D1343" t="str">
            <v>.</v>
          </cell>
          <cell r="E1343">
            <v>1</v>
          </cell>
          <cell r="F1343" t="str">
            <v>.</v>
          </cell>
          <cell r="G1343">
            <v>62030208</v>
          </cell>
          <cell r="H1343" t="str">
            <v>.</v>
          </cell>
          <cell r="I1343">
            <v>72</v>
          </cell>
          <cell r="J1343" t="str">
            <v>.</v>
          </cell>
          <cell r="K1343">
            <v>0</v>
          </cell>
          <cell r="L1343" t="str">
            <v>.</v>
          </cell>
          <cell r="M1343">
            <v>0</v>
          </cell>
          <cell r="N1343" t="str">
            <v>.</v>
          </cell>
          <cell r="O1343" t="str">
            <v>00.00.00</v>
          </cell>
          <cell r="P1343">
            <v>475000</v>
          </cell>
          <cell r="Q1343">
            <v>0</v>
          </cell>
          <cell r="R1343">
            <v>475000</v>
          </cell>
        </row>
        <row r="1344">
          <cell r="A1344">
            <v>62030209</v>
          </cell>
          <cell r="B1344" t="str">
            <v>GA/MSnR - Emlpoyee R</v>
          </cell>
          <cell r="C1344">
            <v>70</v>
          </cell>
          <cell r="D1344" t="str">
            <v>.</v>
          </cell>
          <cell r="E1344">
            <v>1</v>
          </cell>
          <cell r="F1344" t="str">
            <v>.</v>
          </cell>
          <cell r="G1344">
            <v>62030209</v>
          </cell>
          <cell r="H1344" t="str">
            <v>.</v>
          </cell>
          <cell r="I1344">
            <v>31</v>
          </cell>
          <cell r="J1344" t="str">
            <v>.</v>
          </cell>
          <cell r="K1344">
            <v>0</v>
          </cell>
          <cell r="L1344" t="str">
            <v>.</v>
          </cell>
          <cell r="M1344">
            <v>0</v>
          </cell>
          <cell r="N1344" t="str">
            <v>.</v>
          </cell>
          <cell r="O1344" t="str">
            <v>00.00.00</v>
          </cell>
          <cell r="P1344">
            <v>2218000</v>
          </cell>
          <cell r="Q1344">
            <v>6630000</v>
          </cell>
          <cell r="R1344">
            <v>8848000</v>
          </cell>
        </row>
        <row r="1345">
          <cell r="A1345">
            <v>62030209</v>
          </cell>
          <cell r="B1345" t="str">
            <v>GA/MSnR - Emlpoyee R</v>
          </cell>
          <cell r="C1345">
            <v>70</v>
          </cell>
          <cell r="D1345" t="str">
            <v>.</v>
          </cell>
          <cell r="E1345">
            <v>1</v>
          </cell>
          <cell r="F1345" t="str">
            <v>.</v>
          </cell>
          <cell r="G1345">
            <v>62030209</v>
          </cell>
          <cell r="H1345" t="str">
            <v>.</v>
          </cell>
          <cell r="I1345">
            <v>60</v>
          </cell>
          <cell r="J1345" t="str">
            <v>.</v>
          </cell>
          <cell r="K1345">
            <v>0</v>
          </cell>
          <cell r="L1345" t="str">
            <v>.</v>
          </cell>
          <cell r="M1345">
            <v>0</v>
          </cell>
          <cell r="N1345" t="str">
            <v>.</v>
          </cell>
          <cell r="O1345" t="str">
            <v>00.00.00</v>
          </cell>
          <cell r="P1345">
            <v>1364000</v>
          </cell>
          <cell r="Q1345">
            <v>0</v>
          </cell>
          <cell r="R1345">
            <v>1364000</v>
          </cell>
        </row>
        <row r="1346">
          <cell r="A1346">
            <v>62030209</v>
          </cell>
          <cell r="B1346" t="str">
            <v>GA/MSnR - Emlpoyee R</v>
          </cell>
          <cell r="C1346">
            <v>70</v>
          </cell>
          <cell r="D1346" t="str">
            <v>.</v>
          </cell>
          <cell r="E1346">
            <v>3</v>
          </cell>
          <cell r="F1346" t="str">
            <v>.</v>
          </cell>
          <cell r="G1346">
            <v>62030209</v>
          </cell>
          <cell r="H1346" t="str">
            <v>.</v>
          </cell>
          <cell r="I1346">
            <v>60</v>
          </cell>
          <cell r="J1346" t="str">
            <v>.</v>
          </cell>
          <cell r="K1346">
            <v>0</v>
          </cell>
          <cell r="L1346" t="str">
            <v>.</v>
          </cell>
          <cell r="M1346">
            <v>0</v>
          </cell>
          <cell r="N1346" t="str">
            <v>.</v>
          </cell>
          <cell r="O1346" t="str">
            <v>00.00.00</v>
          </cell>
          <cell r="P1346">
            <v>684500</v>
          </cell>
          <cell r="Q1346">
            <v>0</v>
          </cell>
          <cell r="R1346">
            <v>684500</v>
          </cell>
        </row>
        <row r="1347">
          <cell r="A1347">
            <v>62040101</v>
          </cell>
          <cell r="B1347" t="str">
            <v>GAER - Building</v>
          </cell>
          <cell r="C1347">
            <v>70</v>
          </cell>
          <cell r="D1347" t="str">
            <v>.</v>
          </cell>
          <cell r="E1347">
            <v>1</v>
          </cell>
          <cell r="F1347" t="str">
            <v>.</v>
          </cell>
          <cell r="G1347">
            <v>62040101</v>
          </cell>
          <cell r="H1347" t="str">
            <v>.</v>
          </cell>
          <cell r="I1347">
            <v>12</v>
          </cell>
          <cell r="J1347" t="str">
            <v>.</v>
          </cell>
          <cell r="K1347">
            <v>0</v>
          </cell>
          <cell r="L1347" t="str">
            <v>.</v>
          </cell>
          <cell r="M1347">
            <v>0</v>
          </cell>
          <cell r="N1347" t="str">
            <v>.</v>
          </cell>
          <cell r="O1347" t="str">
            <v>00.00.00</v>
          </cell>
          <cell r="P1347">
            <v>360000</v>
          </cell>
          <cell r="Q1347">
            <v>0</v>
          </cell>
          <cell r="R1347">
            <v>360000</v>
          </cell>
        </row>
        <row r="1348">
          <cell r="A1348">
            <v>62040102</v>
          </cell>
          <cell r="B1348" t="str">
            <v>GAER - Transportatio</v>
          </cell>
          <cell r="C1348">
            <v>70</v>
          </cell>
          <cell r="D1348" t="str">
            <v>.</v>
          </cell>
          <cell r="E1348">
            <v>1</v>
          </cell>
          <cell r="F1348" t="str">
            <v>.</v>
          </cell>
          <cell r="G1348">
            <v>62040102</v>
          </cell>
          <cell r="H1348" t="str">
            <v>.</v>
          </cell>
          <cell r="I1348">
            <v>12</v>
          </cell>
          <cell r="J1348" t="str">
            <v>.</v>
          </cell>
          <cell r="K1348">
            <v>0</v>
          </cell>
          <cell r="L1348" t="str">
            <v>.</v>
          </cell>
          <cell r="M1348">
            <v>0</v>
          </cell>
          <cell r="N1348" t="str">
            <v>.</v>
          </cell>
          <cell r="O1348" t="str">
            <v>00.00.00</v>
          </cell>
          <cell r="P1348">
            <v>333550</v>
          </cell>
          <cell r="Q1348">
            <v>562900</v>
          </cell>
          <cell r="R1348">
            <v>896450</v>
          </cell>
        </row>
        <row r="1349">
          <cell r="A1349">
            <v>62040102</v>
          </cell>
          <cell r="B1349" t="str">
            <v>GAER - Transportatio</v>
          </cell>
          <cell r="C1349">
            <v>70</v>
          </cell>
          <cell r="D1349" t="str">
            <v>.</v>
          </cell>
          <cell r="E1349">
            <v>1</v>
          </cell>
          <cell r="F1349" t="str">
            <v>.</v>
          </cell>
          <cell r="G1349">
            <v>62040102</v>
          </cell>
          <cell r="H1349" t="str">
            <v>.</v>
          </cell>
          <cell r="I1349">
            <v>33</v>
          </cell>
          <cell r="J1349" t="str">
            <v>.</v>
          </cell>
          <cell r="K1349">
            <v>0</v>
          </cell>
          <cell r="L1349" t="str">
            <v>.</v>
          </cell>
          <cell r="M1349">
            <v>0</v>
          </cell>
          <cell r="N1349" t="str">
            <v>.</v>
          </cell>
          <cell r="O1349" t="str">
            <v>00.00.00</v>
          </cell>
          <cell r="P1349">
            <v>854000</v>
          </cell>
          <cell r="Q1349">
            <v>515000</v>
          </cell>
          <cell r="R1349">
            <v>1369000</v>
          </cell>
        </row>
        <row r="1350">
          <cell r="A1350">
            <v>62040102</v>
          </cell>
          <cell r="B1350" t="str">
            <v>GAER - Transportatio</v>
          </cell>
          <cell r="C1350">
            <v>70</v>
          </cell>
          <cell r="D1350" t="str">
            <v>.</v>
          </cell>
          <cell r="E1350">
            <v>1</v>
          </cell>
          <cell r="F1350" t="str">
            <v>.</v>
          </cell>
          <cell r="G1350">
            <v>62040102</v>
          </cell>
          <cell r="H1350" t="str">
            <v>.</v>
          </cell>
          <cell r="I1350">
            <v>60</v>
          </cell>
          <cell r="J1350" t="str">
            <v>.</v>
          </cell>
          <cell r="K1350">
            <v>0</v>
          </cell>
          <cell r="L1350" t="str">
            <v>.</v>
          </cell>
          <cell r="M1350">
            <v>0</v>
          </cell>
          <cell r="N1350" t="str">
            <v>.</v>
          </cell>
          <cell r="O1350" t="str">
            <v>00.00.00</v>
          </cell>
          <cell r="P1350">
            <v>241930</v>
          </cell>
          <cell r="Q1350">
            <v>0</v>
          </cell>
          <cell r="R1350">
            <v>241930</v>
          </cell>
        </row>
        <row r="1351">
          <cell r="A1351">
            <v>62040103</v>
          </cell>
          <cell r="B1351" t="str">
            <v>GAER - Office Eqp.</v>
          </cell>
          <cell r="C1351">
            <v>70</v>
          </cell>
          <cell r="D1351" t="str">
            <v>.</v>
          </cell>
          <cell r="E1351">
            <v>1</v>
          </cell>
          <cell r="F1351" t="str">
            <v>.</v>
          </cell>
          <cell r="G1351">
            <v>62040103</v>
          </cell>
          <cell r="H1351" t="str">
            <v>.</v>
          </cell>
          <cell r="I1351">
            <v>31</v>
          </cell>
          <cell r="J1351" t="str">
            <v>.</v>
          </cell>
          <cell r="K1351">
            <v>0</v>
          </cell>
          <cell r="L1351" t="str">
            <v>.</v>
          </cell>
          <cell r="M1351">
            <v>0</v>
          </cell>
          <cell r="N1351" t="str">
            <v>.</v>
          </cell>
          <cell r="O1351" t="str">
            <v>00.00.00</v>
          </cell>
          <cell r="P1351">
            <v>300000</v>
          </cell>
          <cell r="Q1351">
            <v>0</v>
          </cell>
          <cell r="R1351">
            <v>300000</v>
          </cell>
        </row>
        <row r="1352">
          <cell r="A1352">
            <v>62040103</v>
          </cell>
          <cell r="B1352" t="str">
            <v>GAER - Office Eqp.</v>
          </cell>
          <cell r="C1352">
            <v>70</v>
          </cell>
          <cell r="D1352" t="str">
            <v>.</v>
          </cell>
          <cell r="E1352">
            <v>1</v>
          </cell>
          <cell r="F1352" t="str">
            <v>.</v>
          </cell>
          <cell r="G1352">
            <v>62040103</v>
          </cell>
          <cell r="H1352" t="str">
            <v>.</v>
          </cell>
          <cell r="I1352">
            <v>33</v>
          </cell>
          <cell r="J1352" t="str">
            <v>.</v>
          </cell>
          <cell r="K1352">
            <v>0</v>
          </cell>
          <cell r="L1352" t="str">
            <v>.</v>
          </cell>
          <cell r="M1352">
            <v>0</v>
          </cell>
          <cell r="N1352" t="str">
            <v>.</v>
          </cell>
          <cell r="O1352" t="str">
            <v>00.00.00</v>
          </cell>
          <cell r="P1352">
            <v>300000</v>
          </cell>
          <cell r="Q1352">
            <v>0</v>
          </cell>
          <cell r="R1352">
            <v>300000</v>
          </cell>
        </row>
        <row r="1353">
          <cell r="A1353">
            <v>62040103</v>
          </cell>
          <cell r="B1353" t="str">
            <v>GAER - Office Eqp.</v>
          </cell>
          <cell r="C1353">
            <v>70</v>
          </cell>
          <cell r="D1353" t="str">
            <v>.</v>
          </cell>
          <cell r="E1353">
            <v>3</v>
          </cell>
          <cell r="F1353" t="str">
            <v>.</v>
          </cell>
          <cell r="G1353">
            <v>62040103</v>
          </cell>
          <cell r="H1353" t="str">
            <v>.</v>
          </cell>
          <cell r="I1353">
            <v>60</v>
          </cell>
          <cell r="J1353" t="str">
            <v>.</v>
          </cell>
          <cell r="K1353">
            <v>0</v>
          </cell>
          <cell r="L1353" t="str">
            <v>.</v>
          </cell>
          <cell r="M1353">
            <v>0</v>
          </cell>
          <cell r="N1353" t="str">
            <v>.</v>
          </cell>
          <cell r="O1353" t="str">
            <v>00.00.00</v>
          </cell>
          <cell r="P1353">
            <v>100000</v>
          </cell>
          <cell r="Q1353">
            <v>0</v>
          </cell>
          <cell r="R1353">
            <v>100000</v>
          </cell>
        </row>
        <row r="1354">
          <cell r="A1354">
            <v>62040106</v>
          </cell>
          <cell r="B1354" t="str">
            <v>GAER - Car Scheme</v>
          </cell>
          <cell r="C1354">
            <v>70</v>
          </cell>
          <cell r="D1354" t="str">
            <v>.</v>
          </cell>
          <cell r="E1354">
            <v>1</v>
          </cell>
          <cell r="F1354" t="str">
            <v>.</v>
          </cell>
          <cell r="G1354">
            <v>62040106</v>
          </cell>
          <cell r="H1354" t="str">
            <v>.</v>
          </cell>
          <cell r="I1354">
            <v>11</v>
          </cell>
          <cell r="J1354" t="str">
            <v>.</v>
          </cell>
          <cell r="K1354">
            <v>0</v>
          </cell>
          <cell r="L1354" t="str">
            <v>.</v>
          </cell>
          <cell r="M1354">
            <v>0</v>
          </cell>
          <cell r="N1354" t="str">
            <v>.</v>
          </cell>
          <cell r="O1354" t="str">
            <v>00.00.00</v>
          </cell>
          <cell r="P1354">
            <v>5376800</v>
          </cell>
          <cell r="Q1354">
            <v>0</v>
          </cell>
          <cell r="R1354">
            <v>5376800</v>
          </cell>
        </row>
        <row r="1355">
          <cell r="A1355">
            <v>62040106</v>
          </cell>
          <cell r="B1355" t="str">
            <v>GAER - Car Scheme</v>
          </cell>
          <cell r="C1355">
            <v>70</v>
          </cell>
          <cell r="D1355" t="str">
            <v>.</v>
          </cell>
          <cell r="E1355">
            <v>1</v>
          </cell>
          <cell r="F1355" t="str">
            <v>.</v>
          </cell>
          <cell r="G1355">
            <v>62040106</v>
          </cell>
          <cell r="H1355" t="str">
            <v>.</v>
          </cell>
          <cell r="I1355">
            <v>12</v>
          </cell>
          <cell r="J1355" t="str">
            <v>.</v>
          </cell>
          <cell r="K1355">
            <v>0</v>
          </cell>
          <cell r="L1355" t="str">
            <v>.</v>
          </cell>
          <cell r="M1355">
            <v>0</v>
          </cell>
          <cell r="N1355" t="str">
            <v>.</v>
          </cell>
          <cell r="O1355" t="str">
            <v>00.00.00</v>
          </cell>
          <cell r="P1355">
            <v>590950</v>
          </cell>
          <cell r="Q1355">
            <v>0</v>
          </cell>
          <cell r="R1355">
            <v>590950</v>
          </cell>
        </row>
        <row r="1356">
          <cell r="A1356">
            <v>62040106</v>
          </cell>
          <cell r="B1356" t="str">
            <v>GAER - Car Scheme</v>
          </cell>
          <cell r="C1356">
            <v>70</v>
          </cell>
          <cell r="D1356" t="str">
            <v>.</v>
          </cell>
          <cell r="E1356">
            <v>1</v>
          </cell>
          <cell r="F1356" t="str">
            <v>.</v>
          </cell>
          <cell r="G1356">
            <v>62040106</v>
          </cell>
          <cell r="H1356" t="str">
            <v>.</v>
          </cell>
          <cell r="I1356">
            <v>14</v>
          </cell>
          <cell r="J1356" t="str">
            <v>.</v>
          </cell>
          <cell r="K1356">
            <v>0</v>
          </cell>
          <cell r="L1356" t="str">
            <v>.</v>
          </cell>
          <cell r="M1356">
            <v>0</v>
          </cell>
          <cell r="N1356" t="str">
            <v>.</v>
          </cell>
          <cell r="O1356" t="str">
            <v>00.00.00</v>
          </cell>
          <cell r="P1356">
            <v>3724300</v>
          </cell>
          <cell r="Q1356">
            <v>0</v>
          </cell>
          <cell r="R1356">
            <v>3724300</v>
          </cell>
        </row>
        <row r="1357">
          <cell r="A1357">
            <v>62040106</v>
          </cell>
          <cell r="B1357" t="str">
            <v>GAER - Car Scheme</v>
          </cell>
          <cell r="C1357">
            <v>70</v>
          </cell>
          <cell r="D1357" t="str">
            <v>.</v>
          </cell>
          <cell r="E1357">
            <v>1</v>
          </cell>
          <cell r="F1357" t="str">
            <v>.</v>
          </cell>
          <cell r="G1357">
            <v>62040106</v>
          </cell>
          <cell r="H1357" t="str">
            <v>.</v>
          </cell>
          <cell r="I1357">
            <v>71</v>
          </cell>
          <cell r="J1357" t="str">
            <v>.</v>
          </cell>
          <cell r="K1357">
            <v>0</v>
          </cell>
          <cell r="L1357" t="str">
            <v>.</v>
          </cell>
          <cell r="M1357">
            <v>0</v>
          </cell>
          <cell r="N1357" t="str">
            <v>.</v>
          </cell>
          <cell r="O1357" t="str">
            <v>00.00.00</v>
          </cell>
          <cell r="P1357">
            <v>3415100</v>
          </cell>
          <cell r="Q1357">
            <v>1516550</v>
          </cell>
          <cell r="R1357">
            <v>4931650</v>
          </cell>
        </row>
        <row r="1358">
          <cell r="A1358">
            <v>62040106</v>
          </cell>
          <cell r="B1358" t="str">
            <v>GAER - Car Scheme</v>
          </cell>
          <cell r="C1358">
            <v>70</v>
          </cell>
          <cell r="D1358" t="str">
            <v>.</v>
          </cell>
          <cell r="E1358">
            <v>2</v>
          </cell>
          <cell r="F1358" t="str">
            <v>.</v>
          </cell>
          <cell r="G1358">
            <v>62040106</v>
          </cell>
          <cell r="H1358" t="str">
            <v>.</v>
          </cell>
          <cell r="I1358">
            <v>22</v>
          </cell>
          <cell r="J1358" t="str">
            <v>.</v>
          </cell>
          <cell r="K1358">
            <v>0</v>
          </cell>
          <cell r="L1358" t="str">
            <v>.</v>
          </cell>
          <cell r="M1358">
            <v>0</v>
          </cell>
          <cell r="N1358" t="str">
            <v>.</v>
          </cell>
          <cell r="O1358" t="str">
            <v>00.00.00</v>
          </cell>
          <cell r="P1358">
            <v>1948000</v>
          </cell>
          <cell r="Q1358">
            <v>0</v>
          </cell>
          <cell r="R1358">
            <v>1948000</v>
          </cell>
        </row>
        <row r="1359">
          <cell r="A1359">
            <v>62040106</v>
          </cell>
          <cell r="B1359" t="str">
            <v>GAER - Car Scheme</v>
          </cell>
          <cell r="C1359">
            <v>70</v>
          </cell>
          <cell r="D1359" t="str">
            <v>.</v>
          </cell>
          <cell r="E1359">
            <v>2</v>
          </cell>
          <cell r="F1359" t="str">
            <v>.</v>
          </cell>
          <cell r="G1359">
            <v>62040106</v>
          </cell>
          <cell r="H1359" t="str">
            <v>.</v>
          </cell>
          <cell r="I1359">
            <v>60</v>
          </cell>
          <cell r="J1359" t="str">
            <v>.</v>
          </cell>
          <cell r="K1359">
            <v>0</v>
          </cell>
          <cell r="L1359" t="str">
            <v>.</v>
          </cell>
          <cell r="M1359">
            <v>0</v>
          </cell>
          <cell r="N1359" t="str">
            <v>.</v>
          </cell>
          <cell r="O1359" t="str">
            <v>00.00.00</v>
          </cell>
          <cell r="P1359">
            <v>350000</v>
          </cell>
          <cell r="Q1359">
            <v>0</v>
          </cell>
          <cell r="R1359">
            <v>350000</v>
          </cell>
        </row>
        <row r="1360">
          <cell r="A1360">
            <v>62040300</v>
          </cell>
          <cell r="B1360" t="str">
            <v>GAER - Rent Expenses</v>
          </cell>
          <cell r="C1360">
            <v>70</v>
          </cell>
          <cell r="D1360" t="str">
            <v>.</v>
          </cell>
          <cell r="E1360">
            <v>1</v>
          </cell>
          <cell r="F1360" t="str">
            <v>.</v>
          </cell>
          <cell r="G1360">
            <v>62040300</v>
          </cell>
          <cell r="H1360" t="str">
            <v>.</v>
          </cell>
          <cell r="I1360">
            <v>33</v>
          </cell>
          <cell r="J1360" t="str">
            <v>.</v>
          </cell>
          <cell r="K1360">
            <v>0</v>
          </cell>
          <cell r="L1360" t="str">
            <v>.</v>
          </cell>
          <cell r="M1360">
            <v>0</v>
          </cell>
          <cell r="N1360" t="str">
            <v>.</v>
          </cell>
          <cell r="O1360" t="str">
            <v>00.00.00</v>
          </cell>
          <cell r="P1360">
            <v>57527961</v>
          </cell>
          <cell r="Q1360">
            <v>0</v>
          </cell>
          <cell r="R1360">
            <v>57527961</v>
          </cell>
        </row>
        <row r="1361">
          <cell r="A1361">
            <v>62040300</v>
          </cell>
          <cell r="B1361" t="str">
            <v>GAER - Rent Expenses</v>
          </cell>
          <cell r="C1361">
            <v>70</v>
          </cell>
          <cell r="D1361" t="str">
            <v>.</v>
          </cell>
          <cell r="E1361">
            <v>1</v>
          </cell>
          <cell r="F1361" t="str">
            <v>.</v>
          </cell>
          <cell r="G1361">
            <v>62040300</v>
          </cell>
          <cell r="H1361" t="str">
            <v>.</v>
          </cell>
          <cell r="I1361">
            <v>60</v>
          </cell>
          <cell r="J1361" t="str">
            <v>.</v>
          </cell>
          <cell r="K1361">
            <v>0</v>
          </cell>
          <cell r="L1361" t="str">
            <v>.</v>
          </cell>
          <cell r="M1361">
            <v>0</v>
          </cell>
          <cell r="N1361" t="str">
            <v>.</v>
          </cell>
          <cell r="O1361" t="str">
            <v>00.00.00</v>
          </cell>
          <cell r="P1361">
            <v>12702000</v>
          </cell>
          <cell r="Q1361">
            <v>0</v>
          </cell>
          <cell r="R1361">
            <v>12702000</v>
          </cell>
        </row>
        <row r="1362">
          <cell r="A1362">
            <v>62040500</v>
          </cell>
          <cell r="B1362" t="str">
            <v>GAER - Equipment Ins</v>
          </cell>
          <cell r="C1362">
            <v>70</v>
          </cell>
          <cell r="D1362" t="str">
            <v>.</v>
          </cell>
          <cell r="E1362">
            <v>1</v>
          </cell>
          <cell r="F1362" t="str">
            <v>.</v>
          </cell>
          <cell r="G1362">
            <v>62040500</v>
          </cell>
          <cell r="H1362" t="str">
            <v>.</v>
          </cell>
          <cell r="I1362">
            <v>33</v>
          </cell>
          <cell r="J1362" t="str">
            <v>.</v>
          </cell>
          <cell r="K1362">
            <v>0</v>
          </cell>
          <cell r="L1362" t="str">
            <v>.</v>
          </cell>
          <cell r="M1362">
            <v>0</v>
          </cell>
          <cell r="N1362" t="str">
            <v>.</v>
          </cell>
          <cell r="O1362" t="str">
            <v>00.00.00</v>
          </cell>
          <cell r="P1362">
            <v>3697750</v>
          </cell>
          <cell r="Q1362">
            <v>0</v>
          </cell>
          <cell r="R1362">
            <v>3697750</v>
          </cell>
        </row>
        <row r="1363">
          <cell r="A1363">
            <v>62040500</v>
          </cell>
          <cell r="B1363" t="str">
            <v>GAER - Equipment Ins</v>
          </cell>
          <cell r="C1363">
            <v>70</v>
          </cell>
          <cell r="D1363" t="str">
            <v>.</v>
          </cell>
          <cell r="E1363">
            <v>1</v>
          </cell>
          <cell r="F1363" t="str">
            <v>.</v>
          </cell>
          <cell r="G1363">
            <v>62040500</v>
          </cell>
          <cell r="H1363" t="str">
            <v>.</v>
          </cell>
          <cell r="I1363">
            <v>60</v>
          </cell>
          <cell r="J1363" t="str">
            <v>.</v>
          </cell>
          <cell r="K1363">
            <v>0</v>
          </cell>
          <cell r="L1363" t="str">
            <v>.</v>
          </cell>
          <cell r="M1363">
            <v>0</v>
          </cell>
          <cell r="N1363" t="str">
            <v>.</v>
          </cell>
          <cell r="O1363" t="str">
            <v>00.00.00</v>
          </cell>
          <cell r="P1363">
            <v>129067</v>
          </cell>
          <cell r="Q1363">
            <v>0</v>
          </cell>
          <cell r="R1363">
            <v>129067</v>
          </cell>
        </row>
        <row r="1364">
          <cell r="A1364">
            <v>62040603</v>
          </cell>
          <cell r="B1364" t="str">
            <v>GAED - Depr. Exp. Tr</v>
          </cell>
          <cell r="C1364">
            <v>70</v>
          </cell>
          <cell r="D1364" t="str">
            <v>.</v>
          </cell>
          <cell r="E1364">
            <v>1</v>
          </cell>
          <cell r="F1364" t="str">
            <v>.</v>
          </cell>
          <cell r="G1364">
            <v>62040603</v>
          </cell>
          <cell r="H1364" t="str">
            <v>.</v>
          </cell>
          <cell r="I1364">
            <v>33</v>
          </cell>
          <cell r="J1364" t="str">
            <v>.</v>
          </cell>
          <cell r="K1364">
            <v>0</v>
          </cell>
          <cell r="L1364" t="str">
            <v>.</v>
          </cell>
          <cell r="M1364">
            <v>0</v>
          </cell>
          <cell r="N1364" t="str">
            <v>.</v>
          </cell>
          <cell r="O1364" t="str">
            <v>00.00.00</v>
          </cell>
          <cell r="P1364">
            <v>95665001</v>
          </cell>
          <cell r="Q1364">
            <v>24420417</v>
          </cell>
          <cell r="R1364">
            <v>120085418</v>
          </cell>
        </row>
        <row r="1365">
          <cell r="A1365" t="str">
            <v>_x000C_</v>
          </cell>
        </row>
        <row r="1369">
          <cell r="A1369" t="str">
            <v>JAS Aero - En</v>
          </cell>
          <cell r="B1369" t="str">
            <v>gineering IDR</v>
          </cell>
          <cell r="K1369" t="str">
            <v>De</v>
          </cell>
          <cell r="L1369" t="str">
            <v>t</v>
          </cell>
          <cell r="M1369" t="str">
            <v>ail</v>
          </cell>
          <cell r="O1369" t="str">
            <v>Trial Balance</v>
          </cell>
          <cell r="Q1369" t="str">
            <v>Report Date</v>
          </cell>
          <cell r="R1369" t="str">
            <v>: 08-JUN-2005 15:02</v>
          </cell>
        </row>
        <row r="1370">
          <cell r="J1370" t="str">
            <v>P</v>
          </cell>
          <cell r="K1370" t="str">
            <v>erio</v>
          </cell>
          <cell r="L1370" t="str">
            <v>d</v>
          </cell>
          <cell r="M1370" t="str">
            <v>to</v>
          </cell>
          <cell r="O1370" t="str">
            <v>date for MAY-0</v>
          </cell>
          <cell r="P1370">
            <v>5</v>
          </cell>
          <cell r="Q1370" t="str">
            <v>Page</v>
          </cell>
          <cell r="R1370" t="str">
            <v>:    22 of       24</v>
          </cell>
        </row>
        <row r="1371">
          <cell r="B1371" t="str">
            <v>Currency:  IDR</v>
          </cell>
        </row>
        <row r="1372">
          <cell r="B1372" t="str">
            <v>COMPANY Range:  70 to</v>
          </cell>
          <cell r="C1372">
            <v>7</v>
          </cell>
          <cell r="D1372">
            <v>0</v>
          </cell>
        </row>
        <row r="1374">
          <cell r="B1374" t="str">
            <v>COMPANY:  70 JA</v>
          </cell>
          <cell r="C1374" t="str">
            <v>S</v>
          </cell>
          <cell r="D1374" t="str">
            <v>A</v>
          </cell>
          <cell r="E1374" t="str">
            <v>er</v>
          </cell>
          <cell r="F1374" t="str">
            <v>o</v>
          </cell>
          <cell r="G1374" t="e">
            <v>#NAME?</v>
          </cell>
          <cell r="H1374" t="str">
            <v>e</v>
          </cell>
          <cell r="I1374" t="str">
            <v>er</v>
          </cell>
          <cell r="J1374" t="str">
            <v>i</v>
          </cell>
          <cell r="K1374" t="str">
            <v>ng S</v>
          </cell>
          <cell r="L1374" t="str">
            <v>e</v>
          </cell>
          <cell r="M1374" t="str">
            <v>rvi</v>
          </cell>
          <cell r="N1374" t="str">
            <v>c</v>
          </cell>
          <cell r="O1374" t="str">
            <v>es</v>
          </cell>
        </row>
        <row r="1376">
          <cell r="A1376" t="str">
            <v>ACCOUNT</v>
          </cell>
          <cell r="B1376" t="str">
            <v>Description</v>
          </cell>
          <cell r="C1376" t="str">
            <v>Ac</v>
          </cell>
          <cell r="D1376" t="str">
            <v>c</v>
          </cell>
          <cell r="E1376" t="str">
            <v>ou</v>
          </cell>
          <cell r="F1376" t="str">
            <v>n</v>
          </cell>
          <cell r="G1376" t="str">
            <v>ting Fle</v>
          </cell>
          <cell r="H1376" t="str">
            <v>x</v>
          </cell>
          <cell r="I1376" t="str">
            <v>fi</v>
          </cell>
          <cell r="J1376" t="str">
            <v>e</v>
          </cell>
          <cell r="K1376" t="str">
            <v>ld</v>
          </cell>
          <cell r="P1376" t="str">
            <v>Beginning Balance</v>
          </cell>
          <cell r="Q1376" t="str">
            <v>Period Activity</v>
          </cell>
          <cell r="R1376" t="str">
            <v>Ending Balance</v>
          </cell>
        </row>
        <row r="1377">
          <cell r="A1377" t="str">
            <v>-----------</v>
          </cell>
          <cell r="B1377" t="str">
            <v>--------------------</v>
          </cell>
          <cell r="C1377" t="str">
            <v>--</v>
          </cell>
          <cell r="D1377" t="str">
            <v>-</v>
          </cell>
          <cell r="E1377" t="str">
            <v>--</v>
          </cell>
          <cell r="F1377" t="str">
            <v>-</v>
          </cell>
          <cell r="G1377" t="str">
            <v>--------</v>
          </cell>
          <cell r="H1377" t="str">
            <v>-</v>
          </cell>
          <cell r="I1377" t="str">
            <v>--</v>
          </cell>
          <cell r="J1377" t="str">
            <v>-</v>
          </cell>
          <cell r="K1377" t="str">
            <v>----</v>
          </cell>
          <cell r="L1377" t="str">
            <v>-</v>
          </cell>
          <cell r="M1377" t="str">
            <v>---</v>
          </cell>
          <cell r="N1377" t="str">
            <v>-</v>
          </cell>
          <cell r="O1377" t="str">
            <v>-------------</v>
          </cell>
          <cell r="P1377" t="str">
            <v>------------------</v>
          </cell>
          <cell r="Q1377" t="str">
            <v>------------------</v>
          </cell>
          <cell r="R1377" t="str">
            <v>------------------</v>
          </cell>
        </row>
        <row r="1378">
          <cell r="A1378">
            <v>62040604</v>
          </cell>
          <cell r="B1378" t="str">
            <v>GAED - Depr. Exp. Of</v>
          </cell>
          <cell r="C1378">
            <v>70</v>
          </cell>
          <cell r="D1378" t="str">
            <v>.</v>
          </cell>
          <cell r="E1378">
            <v>1</v>
          </cell>
          <cell r="F1378" t="str">
            <v>.</v>
          </cell>
          <cell r="G1378">
            <v>62040604</v>
          </cell>
          <cell r="H1378" t="str">
            <v>.</v>
          </cell>
          <cell r="I1378">
            <v>33</v>
          </cell>
          <cell r="J1378" t="str">
            <v>.</v>
          </cell>
          <cell r="K1378">
            <v>0</v>
          </cell>
          <cell r="L1378" t="str">
            <v>.</v>
          </cell>
          <cell r="M1378">
            <v>0</v>
          </cell>
          <cell r="N1378" t="str">
            <v>.</v>
          </cell>
          <cell r="O1378" t="str">
            <v>00.00.00</v>
          </cell>
          <cell r="P1378">
            <v>17997340</v>
          </cell>
          <cell r="Q1378">
            <v>4944159</v>
          </cell>
          <cell r="R1378">
            <v>22941499</v>
          </cell>
        </row>
        <row r="1379">
          <cell r="A1379">
            <v>62050100</v>
          </cell>
          <cell r="B1379" t="str">
            <v>GAM - Professional</v>
          </cell>
          <cell r="C1379">
            <v>70</v>
          </cell>
          <cell r="D1379" t="str">
            <v>.</v>
          </cell>
          <cell r="E1379">
            <v>1</v>
          </cell>
          <cell r="F1379" t="str">
            <v>.</v>
          </cell>
          <cell r="G1379">
            <v>62050100</v>
          </cell>
          <cell r="H1379" t="str">
            <v>.</v>
          </cell>
          <cell r="I1379">
            <v>71</v>
          </cell>
          <cell r="J1379" t="str">
            <v>.</v>
          </cell>
          <cell r="K1379">
            <v>0</v>
          </cell>
          <cell r="L1379" t="str">
            <v>.</v>
          </cell>
          <cell r="M1379">
            <v>0</v>
          </cell>
          <cell r="N1379" t="str">
            <v>.</v>
          </cell>
          <cell r="O1379" t="str">
            <v>00.00.00</v>
          </cell>
          <cell r="P1379">
            <v>59500000</v>
          </cell>
          <cell r="Q1379">
            <v>0</v>
          </cell>
          <cell r="R1379">
            <v>59500000</v>
          </cell>
        </row>
        <row r="1380">
          <cell r="A1380">
            <v>62050300</v>
          </cell>
          <cell r="B1380" t="str">
            <v>GAM - Training</v>
          </cell>
          <cell r="C1380">
            <v>70</v>
          </cell>
          <cell r="D1380" t="str">
            <v>.</v>
          </cell>
          <cell r="E1380">
            <v>1</v>
          </cell>
          <cell r="F1380" t="str">
            <v>.</v>
          </cell>
          <cell r="G1380">
            <v>62050300</v>
          </cell>
          <cell r="H1380" t="str">
            <v>.</v>
          </cell>
          <cell r="I1380">
            <v>12</v>
          </cell>
          <cell r="J1380" t="str">
            <v>.</v>
          </cell>
          <cell r="K1380">
            <v>0</v>
          </cell>
          <cell r="L1380" t="str">
            <v>.</v>
          </cell>
          <cell r="M1380">
            <v>0</v>
          </cell>
          <cell r="N1380" t="str">
            <v>.</v>
          </cell>
          <cell r="O1380" t="str">
            <v>00.00.00</v>
          </cell>
          <cell r="P1380">
            <v>5075000</v>
          </cell>
          <cell r="Q1380">
            <v>0</v>
          </cell>
          <cell r="R1380">
            <v>5075000</v>
          </cell>
        </row>
        <row r="1381">
          <cell r="A1381">
            <v>62050300</v>
          </cell>
          <cell r="B1381" t="str">
            <v>GAM - Training</v>
          </cell>
          <cell r="C1381">
            <v>70</v>
          </cell>
          <cell r="D1381" t="str">
            <v>.</v>
          </cell>
          <cell r="E1381">
            <v>1</v>
          </cell>
          <cell r="F1381" t="str">
            <v>.</v>
          </cell>
          <cell r="G1381">
            <v>62050300</v>
          </cell>
          <cell r="H1381" t="str">
            <v>.</v>
          </cell>
          <cell r="I1381">
            <v>60</v>
          </cell>
          <cell r="J1381" t="str">
            <v>.</v>
          </cell>
          <cell r="K1381">
            <v>0</v>
          </cell>
          <cell r="L1381" t="str">
            <v>.</v>
          </cell>
          <cell r="M1381">
            <v>0</v>
          </cell>
          <cell r="N1381" t="str">
            <v>.</v>
          </cell>
          <cell r="O1381" t="str">
            <v>00.00.00</v>
          </cell>
          <cell r="P1381">
            <v>2181150</v>
          </cell>
          <cell r="Q1381">
            <v>0</v>
          </cell>
          <cell r="R1381">
            <v>2181150</v>
          </cell>
        </row>
        <row r="1382">
          <cell r="A1382">
            <v>62050300</v>
          </cell>
          <cell r="B1382" t="str">
            <v>GAM - Training</v>
          </cell>
          <cell r="C1382">
            <v>70</v>
          </cell>
          <cell r="D1382" t="str">
            <v>.</v>
          </cell>
          <cell r="E1382">
            <v>1</v>
          </cell>
          <cell r="F1382" t="str">
            <v>.</v>
          </cell>
          <cell r="G1382">
            <v>62050300</v>
          </cell>
          <cell r="H1382" t="str">
            <v>.</v>
          </cell>
          <cell r="I1382">
            <v>72</v>
          </cell>
          <cell r="J1382" t="str">
            <v>.</v>
          </cell>
          <cell r="K1382">
            <v>0</v>
          </cell>
          <cell r="L1382" t="str">
            <v>.</v>
          </cell>
          <cell r="M1382">
            <v>0</v>
          </cell>
          <cell r="N1382" t="str">
            <v>.</v>
          </cell>
          <cell r="O1382" t="str">
            <v>00.00.00</v>
          </cell>
          <cell r="P1382">
            <v>1500000</v>
          </cell>
          <cell r="Q1382">
            <v>0</v>
          </cell>
          <cell r="R1382">
            <v>1500000</v>
          </cell>
        </row>
        <row r="1383">
          <cell r="A1383">
            <v>62050400</v>
          </cell>
          <cell r="B1383" t="str">
            <v>GAM - Library</v>
          </cell>
          <cell r="C1383">
            <v>70</v>
          </cell>
          <cell r="D1383" t="str">
            <v>.</v>
          </cell>
          <cell r="E1383">
            <v>1</v>
          </cell>
          <cell r="F1383" t="str">
            <v>.</v>
          </cell>
          <cell r="G1383">
            <v>62050400</v>
          </cell>
          <cell r="H1383" t="str">
            <v>.</v>
          </cell>
          <cell r="I1383">
            <v>14</v>
          </cell>
          <cell r="J1383" t="str">
            <v>.</v>
          </cell>
          <cell r="K1383">
            <v>0</v>
          </cell>
          <cell r="L1383" t="str">
            <v>.</v>
          </cell>
          <cell r="M1383">
            <v>0</v>
          </cell>
          <cell r="N1383" t="str">
            <v>.</v>
          </cell>
          <cell r="O1383" t="str">
            <v>00.00.00</v>
          </cell>
          <cell r="P1383">
            <v>1697000</v>
          </cell>
          <cell r="Q1383">
            <v>0</v>
          </cell>
          <cell r="R1383">
            <v>1697000</v>
          </cell>
        </row>
        <row r="1384">
          <cell r="A1384">
            <v>62050400</v>
          </cell>
          <cell r="B1384" t="str">
            <v>GAM - Library</v>
          </cell>
          <cell r="C1384">
            <v>70</v>
          </cell>
          <cell r="D1384" t="str">
            <v>.</v>
          </cell>
          <cell r="E1384">
            <v>1</v>
          </cell>
          <cell r="F1384" t="str">
            <v>.</v>
          </cell>
          <cell r="G1384">
            <v>62050400</v>
          </cell>
          <cell r="H1384" t="str">
            <v>.</v>
          </cell>
          <cell r="I1384">
            <v>72</v>
          </cell>
          <cell r="J1384" t="str">
            <v>.</v>
          </cell>
          <cell r="K1384">
            <v>0</v>
          </cell>
          <cell r="L1384" t="str">
            <v>.</v>
          </cell>
          <cell r="M1384">
            <v>0</v>
          </cell>
          <cell r="N1384" t="str">
            <v>.</v>
          </cell>
          <cell r="O1384" t="str">
            <v>00.00.00</v>
          </cell>
          <cell r="P1384">
            <v>0</v>
          </cell>
          <cell r="Q1384">
            <v>1000000</v>
          </cell>
          <cell r="R1384">
            <v>1000000</v>
          </cell>
        </row>
        <row r="1385">
          <cell r="A1385">
            <v>62050600</v>
          </cell>
          <cell r="B1385" t="str">
            <v>GAM - Subscription</v>
          </cell>
          <cell r="C1385">
            <v>70</v>
          </cell>
          <cell r="D1385" t="str">
            <v>.</v>
          </cell>
          <cell r="E1385">
            <v>1</v>
          </cell>
          <cell r="F1385" t="str">
            <v>.</v>
          </cell>
          <cell r="G1385">
            <v>62050600</v>
          </cell>
          <cell r="H1385" t="str">
            <v>.</v>
          </cell>
          <cell r="I1385">
            <v>32</v>
          </cell>
          <cell r="J1385" t="str">
            <v>.</v>
          </cell>
          <cell r="K1385">
            <v>0</v>
          </cell>
          <cell r="L1385" t="str">
            <v>.</v>
          </cell>
          <cell r="M1385">
            <v>0</v>
          </cell>
          <cell r="N1385" t="str">
            <v>.</v>
          </cell>
          <cell r="O1385" t="str">
            <v>00.00.00</v>
          </cell>
          <cell r="P1385">
            <v>500000</v>
          </cell>
          <cell r="Q1385">
            <v>0</v>
          </cell>
          <cell r="R1385">
            <v>500000</v>
          </cell>
        </row>
        <row r="1386">
          <cell r="A1386">
            <v>62050600</v>
          </cell>
          <cell r="B1386" t="str">
            <v>GAM - Subscription</v>
          </cell>
          <cell r="C1386">
            <v>70</v>
          </cell>
          <cell r="D1386" t="str">
            <v>.</v>
          </cell>
          <cell r="E1386">
            <v>1</v>
          </cell>
          <cell r="F1386" t="str">
            <v>.</v>
          </cell>
          <cell r="G1386">
            <v>62050600</v>
          </cell>
          <cell r="H1386" t="str">
            <v>.</v>
          </cell>
          <cell r="I1386">
            <v>33</v>
          </cell>
          <cell r="J1386" t="str">
            <v>.</v>
          </cell>
          <cell r="K1386">
            <v>0</v>
          </cell>
          <cell r="L1386" t="str">
            <v>.</v>
          </cell>
          <cell r="M1386">
            <v>0</v>
          </cell>
          <cell r="N1386" t="str">
            <v>.</v>
          </cell>
          <cell r="O1386" t="str">
            <v>00.00.00</v>
          </cell>
          <cell r="P1386">
            <v>2840000</v>
          </cell>
          <cell r="Q1386">
            <v>330000</v>
          </cell>
          <cell r="R1386">
            <v>3170000</v>
          </cell>
        </row>
        <row r="1387">
          <cell r="A1387">
            <v>62060100</v>
          </cell>
          <cell r="B1387" t="str">
            <v>GAC - Licences</v>
          </cell>
          <cell r="C1387">
            <v>70</v>
          </cell>
          <cell r="D1387" t="str">
            <v>.</v>
          </cell>
          <cell r="E1387">
            <v>1</v>
          </cell>
          <cell r="F1387" t="str">
            <v>.</v>
          </cell>
          <cell r="G1387">
            <v>62060100</v>
          </cell>
          <cell r="H1387" t="str">
            <v>.</v>
          </cell>
          <cell r="I1387">
            <v>13</v>
          </cell>
          <cell r="J1387" t="str">
            <v>.</v>
          </cell>
          <cell r="K1387">
            <v>0</v>
          </cell>
          <cell r="L1387" t="str">
            <v>.</v>
          </cell>
          <cell r="M1387">
            <v>0</v>
          </cell>
          <cell r="N1387" t="str">
            <v>.</v>
          </cell>
          <cell r="O1387" t="str">
            <v>00.00.00</v>
          </cell>
          <cell r="P1387">
            <v>11112000</v>
          </cell>
          <cell r="Q1387">
            <v>0</v>
          </cell>
          <cell r="R1387">
            <v>11112000</v>
          </cell>
        </row>
        <row r="1388">
          <cell r="A1388">
            <v>62060100</v>
          </cell>
          <cell r="B1388" t="str">
            <v>GAC - Licences</v>
          </cell>
          <cell r="C1388">
            <v>70</v>
          </cell>
          <cell r="D1388" t="str">
            <v>.</v>
          </cell>
          <cell r="E1388">
            <v>1</v>
          </cell>
          <cell r="F1388" t="str">
            <v>.</v>
          </cell>
          <cell r="G1388">
            <v>62060100</v>
          </cell>
          <cell r="H1388" t="str">
            <v>.</v>
          </cell>
          <cell r="I1388">
            <v>41</v>
          </cell>
          <cell r="J1388" t="str">
            <v>.</v>
          </cell>
          <cell r="K1388">
            <v>0</v>
          </cell>
          <cell r="L1388" t="str">
            <v>.</v>
          </cell>
          <cell r="M1388">
            <v>0</v>
          </cell>
          <cell r="N1388" t="str">
            <v>.</v>
          </cell>
          <cell r="O1388" t="str">
            <v>00.00.00</v>
          </cell>
          <cell r="P1388">
            <v>2315000</v>
          </cell>
          <cell r="Q1388">
            <v>0</v>
          </cell>
          <cell r="R1388">
            <v>2315000</v>
          </cell>
        </row>
        <row r="1389">
          <cell r="A1389">
            <v>62060100</v>
          </cell>
          <cell r="B1389" t="str">
            <v>GAC - Licences</v>
          </cell>
          <cell r="C1389">
            <v>70</v>
          </cell>
          <cell r="D1389" t="str">
            <v>.</v>
          </cell>
          <cell r="E1389">
            <v>1</v>
          </cell>
          <cell r="F1389" t="str">
            <v>.</v>
          </cell>
          <cell r="G1389">
            <v>62060100</v>
          </cell>
          <cell r="H1389" t="str">
            <v>.</v>
          </cell>
          <cell r="I1389">
            <v>42</v>
          </cell>
          <cell r="J1389" t="str">
            <v>.</v>
          </cell>
          <cell r="K1389">
            <v>0</v>
          </cell>
          <cell r="L1389" t="str">
            <v>.</v>
          </cell>
          <cell r="M1389">
            <v>0</v>
          </cell>
          <cell r="N1389" t="str">
            <v>.</v>
          </cell>
          <cell r="O1389" t="str">
            <v>00.00.00</v>
          </cell>
          <cell r="P1389">
            <v>105000</v>
          </cell>
          <cell r="Q1389">
            <v>0</v>
          </cell>
          <cell r="R1389">
            <v>105000</v>
          </cell>
        </row>
        <row r="1390">
          <cell r="A1390">
            <v>62060400</v>
          </cell>
          <cell r="B1390" t="str">
            <v>GAC - Vehicle and Li</v>
          </cell>
          <cell r="C1390">
            <v>70</v>
          </cell>
          <cell r="D1390" t="str">
            <v>.</v>
          </cell>
          <cell r="E1390">
            <v>1</v>
          </cell>
          <cell r="F1390" t="str">
            <v>.</v>
          </cell>
          <cell r="G1390">
            <v>62060400</v>
          </cell>
          <cell r="H1390" t="str">
            <v>.</v>
          </cell>
          <cell r="I1390">
            <v>12</v>
          </cell>
          <cell r="J1390" t="str">
            <v>.</v>
          </cell>
          <cell r="K1390">
            <v>0</v>
          </cell>
          <cell r="L1390" t="str">
            <v>.</v>
          </cell>
          <cell r="M1390">
            <v>0</v>
          </cell>
          <cell r="N1390" t="str">
            <v>.</v>
          </cell>
          <cell r="O1390" t="str">
            <v>00.00.00</v>
          </cell>
          <cell r="P1390">
            <v>0</v>
          </cell>
          <cell r="Q1390">
            <v>3559900</v>
          </cell>
          <cell r="R1390">
            <v>3559900</v>
          </cell>
        </row>
        <row r="1391">
          <cell r="A1391">
            <v>62060400</v>
          </cell>
          <cell r="B1391" t="str">
            <v>GAC - Vehicle and Li</v>
          </cell>
          <cell r="C1391">
            <v>70</v>
          </cell>
          <cell r="D1391" t="str">
            <v>.</v>
          </cell>
          <cell r="E1391">
            <v>1</v>
          </cell>
          <cell r="F1391" t="str">
            <v>.</v>
          </cell>
          <cell r="G1391">
            <v>62060400</v>
          </cell>
          <cell r="H1391" t="str">
            <v>.</v>
          </cell>
          <cell r="I1391">
            <v>33</v>
          </cell>
          <cell r="J1391" t="str">
            <v>.</v>
          </cell>
          <cell r="K1391">
            <v>0</v>
          </cell>
          <cell r="L1391" t="str">
            <v>.</v>
          </cell>
          <cell r="M1391">
            <v>0</v>
          </cell>
          <cell r="N1391" t="str">
            <v>.</v>
          </cell>
          <cell r="O1391" t="str">
            <v>00.00.00</v>
          </cell>
          <cell r="P1391">
            <v>775000</v>
          </cell>
          <cell r="Q1391">
            <v>0</v>
          </cell>
          <cell r="R1391">
            <v>775000</v>
          </cell>
        </row>
        <row r="1392">
          <cell r="A1392">
            <v>62060500</v>
          </cell>
          <cell r="B1392" t="str">
            <v>GAC - Membership</v>
          </cell>
          <cell r="C1392">
            <v>70</v>
          </cell>
          <cell r="D1392" t="str">
            <v>.</v>
          </cell>
          <cell r="E1392">
            <v>1</v>
          </cell>
          <cell r="F1392" t="str">
            <v>.</v>
          </cell>
          <cell r="G1392">
            <v>62060500</v>
          </cell>
          <cell r="H1392" t="str">
            <v>.</v>
          </cell>
          <cell r="I1392">
            <v>12</v>
          </cell>
          <cell r="J1392" t="str">
            <v>.</v>
          </cell>
          <cell r="K1392">
            <v>0</v>
          </cell>
          <cell r="L1392" t="str">
            <v>.</v>
          </cell>
          <cell r="M1392">
            <v>0</v>
          </cell>
          <cell r="N1392" t="str">
            <v>.</v>
          </cell>
          <cell r="O1392" t="str">
            <v>00.00.00</v>
          </cell>
          <cell r="P1392">
            <v>20998000</v>
          </cell>
          <cell r="Q1392">
            <v>0</v>
          </cell>
          <cell r="R1392">
            <v>20998000</v>
          </cell>
        </row>
        <row r="1393">
          <cell r="A1393">
            <v>62060500</v>
          </cell>
          <cell r="B1393" t="str">
            <v>GAC - Membership</v>
          </cell>
          <cell r="C1393">
            <v>70</v>
          </cell>
          <cell r="D1393" t="str">
            <v>.</v>
          </cell>
          <cell r="E1393">
            <v>1</v>
          </cell>
          <cell r="F1393" t="str">
            <v>.</v>
          </cell>
          <cell r="G1393">
            <v>62060500</v>
          </cell>
          <cell r="H1393" t="str">
            <v>.</v>
          </cell>
          <cell r="I1393">
            <v>14</v>
          </cell>
          <cell r="J1393" t="str">
            <v>.</v>
          </cell>
          <cell r="K1393">
            <v>0</v>
          </cell>
          <cell r="L1393" t="str">
            <v>.</v>
          </cell>
          <cell r="M1393">
            <v>0</v>
          </cell>
          <cell r="N1393" t="str">
            <v>.</v>
          </cell>
          <cell r="O1393" t="str">
            <v>00.00.00</v>
          </cell>
          <cell r="P1393">
            <v>300000</v>
          </cell>
          <cell r="Q1393">
            <v>0</v>
          </cell>
          <cell r="R1393">
            <v>300000</v>
          </cell>
        </row>
        <row r="1394">
          <cell r="A1394">
            <v>62060500</v>
          </cell>
          <cell r="B1394" t="str">
            <v>GAC - Membership</v>
          </cell>
          <cell r="C1394">
            <v>70</v>
          </cell>
          <cell r="D1394" t="str">
            <v>.</v>
          </cell>
          <cell r="E1394">
            <v>1</v>
          </cell>
          <cell r="F1394" t="str">
            <v>.</v>
          </cell>
          <cell r="G1394">
            <v>62060500</v>
          </cell>
          <cell r="H1394" t="str">
            <v>.</v>
          </cell>
          <cell r="I1394">
            <v>32</v>
          </cell>
          <cell r="J1394" t="str">
            <v>.</v>
          </cell>
          <cell r="K1394">
            <v>0</v>
          </cell>
          <cell r="L1394" t="str">
            <v>.</v>
          </cell>
          <cell r="M1394">
            <v>0</v>
          </cell>
          <cell r="N1394" t="str">
            <v>.</v>
          </cell>
          <cell r="O1394" t="str">
            <v>00.00.00</v>
          </cell>
          <cell r="P1394">
            <v>55560000</v>
          </cell>
          <cell r="Q1394">
            <v>0</v>
          </cell>
          <cell r="R1394">
            <v>55560000</v>
          </cell>
        </row>
        <row r="1395">
          <cell r="A1395">
            <v>62060500</v>
          </cell>
          <cell r="B1395" t="str">
            <v>GAC - Membership</v>
          </cell>
          <cell r="C1395">
            <v>70</v>
          </cell>
          <cell r="D1395" t="str">
            <v>.</v>
          </cell>
          <cell r="E1395">
            <v>1</v>
          </cell>
          <cell r="F1395" t="str">
            <v>.</v>
          </cell>
          <cell r="G1395">
            <v>62060500</v>
          </cell>
          <cell r="H1395" t="str">
            <v>.</v>
          </cell>
          <cell r="I1395">
            <v>41</v>
          </cell>
          <cell r="J1395" t="str">
            <v>.</v>
          </cell>
          <cell r="K1395">
            <v>0</v>
          </cell>
          <cell r="L1395" t="str">
            <v>.</v>
          </cell>
          <cell r="M1395">
            <v>0</v>
          </cell>
          <cell r="N1395" t="str">
            <v>.</v>
          </cell>
          <cell r="O1395" t="str">
            <v>00.00.00</v>
          </cell>
          <cell r="P1395">
            <v>-55560000</v>
          </cell>
          <cell r="Q1395">
            <v>0</v>
          </cell>
          <cell r="R1395">
            <v>-55560000</v>
          </cell>
        </row>
        <row r="1396">
          <cell r="A1396">
            <v>62060600</v>
          </cell>
          <cell r="B1396" t="str">
            <v>GAC - Donation and C</v>
          </cell>
          <cell r="C1396">
            <v>70</v>
          </cell>
          <cell r="D1396" t="str">
            <v>.</v>
          </cell>
          <cell r="E1396">
            <v>1</v>
          </cell>
          <cell r="F1396" t="str">
            <v>.</v>
          </cell>
          <cell r="G1396">
            <v>62060600</v>
          </cell>
          <cell r="H1396" t="str">
            <v>.</v>
          </cell>
          <cell r="I1396">
            <v>32</v>
          </cell>
          <cell r="J1396" t="str">
            <v>.</v>
          </cell>
          <cell r="K1396">
            <v>0</v>
          </cell>
          <cell r="L1396" t="str">
            <v>.</v>
          </cell>
          <cell r="M1396">
            <v>0</v>
          </cell>
          <cell r="N1396" t="str">
            <v>.</v>
          </cell>
          <cell r="O1396" t="str">
            <v>00.00.00</v>
          </cell>
          <cell r="P1396">
            <v>500000</v>
          </cell>
          <cell r="Q1396">
            <v>0</v>
          </cell>
          <cell r="R1396">
            <v>500000</v>
          </cell>
        </row>
        <row r="1397">
          <cell r="A1397">
            <v>62060700</v>
          </cell>
          <cell r="B1397" t="str">
            <v>GAC - Platform</v>
          </cell>
          <cell r="C1397">
            <v>70</v>
          </cell>
          <cell r="D1397" t="str">
            <v>.</v>
          </cell>
          <cell r="E1397">
            <v>2</v>
          </cell>
          <cell r="F1397" t="str">
            <v>.</v>
          </cell>
          <cell r="G1397">
            <v>62060700</v>
          </cell>
          <cell r="H1397" t="str">
            <v>.</v>
          </cell>
          <cell r="I1397">
            <v>22</v>
          </cell>
          <cell r="J1397" t="str">
            <v>.</v>
          </cell>
          <cell r="K1397">
            <v>0</v>
          </cell>
          <cell r="L1397" t="str">
            <v>.</v>
          </cell>
          <cell r="M1397">
            <v>0</v>
          </cell>
          <cell r="N1397" t="str">
            <v>.</v>
          </cell>
          <cell r="O1397" t="str">
            <v>00.00.00</v>
          </cell>
          <cell r="P1397">
            <v>600000</v>
          </cell>
          <cell r="Q1397">
            <v>0</v>
          </cell>
          <cell r="R1397">
            <v>600000</v>
          </cell>
        </row>
        <row r="1398">
          <cell r="A1398">
            <v>62070100</v>
          </cell>
          <cell r="B1398" t="str">
            <v>GAG - Fotocopy, Foto</v>
          </cell>
          <cell r="C1398">
            <v>70</v>
          </cell>
          <cell r="D1398" t="str">
            <v>.</v>
          </cell>
          <cell r="E1398">
            <v>1</v>
          </cell>
          <cell r="F1398" t="str">
            <v>.</v>
          </cell>
          <cell r="G1398">
            <v>62070100</v>
          </cell>
          <cell r="H1398" t="str">
            <v>.</v>
          </cell>
          <cell r="I1398">
            <v>33</v>
          </cell>
          <cell r="J1398" t="str">
            <v>.</v>
          </cell>
          <cell r="K1398">
            <v>0</v>
          </cell>
          <cell r="L1398" t="str">
            <v>.</v>
          </cell>
          <cell r="M1398">
            <v>0</v>
          </cell>
          <cell r="N1398" t="str">
            <v>.</v>
          </cell>
          <cell r="O1398" t="str">
            <v>00.00.00</v>
          </cell>
          <cell r="P1398">
            <v>2824570</v>
          </cell>
          <cell r="Q1398">
            <v>0</v>
          </cell>
          <cell r="R1398">
            <v>2824570</v>
          </cell>
        </row>
        <row r="1399">
          <cell r="A1399">
            <v>62070200</v>
          </cell>
          <cell r="B1399" t="str">
            <v>GAG - Transportation</v>
          </cell>
          <cell r="C1399">
            <v>70</v>
          </cell>
          <cell r="D1399" t="str">
            <v>.</v>
          </cell>
          <cell r="E1399">
            <v>1</v>
          </cell>
          <cell r="F1399" t="str">
            <v>.</v>
          </cell>
          <cell r="G1399">
            <v>62070200</v>
          </cell>
          <cell r="H1399" t="str">
            <v>.</v>
          </cell>
          <cell r="I1399">
            <v>12</v>
          </cell>
          <cell r="J1399" t="str">
            <v>.</v>
          </cell>
          <cell r="K1399">
            <v>0</v>
          </cell>
          <cell r="L1399" t="str">
            <v>.</v>
          </cell>
          <cell r="M1399">
            <v>0</v>
          </cell>
          <cell r="N1399" t="str">
            <v>.</v>
          </cell>
          <cell r="O1399" t="str">
            <v>00.00.00</v>
          </cell>
          <cell r="P1399">
            <v>403520</v>
          </cell>
          <cell r="Q1399">
            <v>0</v>
          </cell>
          <cell r="R1399">
            <v>403520</v>
          </cell>
        </row>
        <row r="1400">
          <cell r="A1400">
            <v>62070200</v>
          </cell>
          <cell r="B1400" t="str">
            <v>GAG - Transportation</v>
          </cell>
          <cell r="C1400">
            <v>70</v>
          </cell>
          <cell r="D1400" t="str">
            <v>.</v>
          </cell>
          <cell r="E1400">
            <v>1</v>
          </cell>
          <cell r="F1400" t="str">
            <v>.</v>
          </cell>
          <cell r="G1400">
            <v>62070200</v>
          </cell>
          <cell r="H1400" t="str">
            <v>.</v>
          </cell>
          <cell r="I1400">
            <v>31</v>
          </cell>
          <cell r="J1400" t="str">
            <v>.</v>
          </cell>
          <cell r="K1400">
            <v>0</v>
          </cell>
          <cell r="L1400" t="str">
            <v>.</v>
          </cell>
          <cell r="M1400">
            <v>0</v>
          </cell>
          <cell r="N1400" t="str">
            <v>.</v>
          </cell>
          <cell r="O1400" t="str">
            <v>00.00.00</v>
          </cell>
          <cell r="P1400">
            <v>211500</v>
          </cell>
          <cell r="Q1400">
            <v>0</v>
          </cell>
          <cell r="R1400">
            <v>211500</v>
          </cell>
        </row>
        <row r="1401">
          <cell r="A1401">
            <v>62070200</v>
          </cell>
          <cell r="B1401" t="str">
            <v>GAG - Transportation</v>
          </cell>
          <cell r="C1401">
            <v>70</v>
          </cell>
          <cell r="D1401" t="str">
            <v>.</v>
          </cell>
          <cell r="E1401">
            <v>1</v>
          </cell>
          <cell r="F1401" t="str">
            <v>.</v>
          </cell>
          <cell r="G1401">
            <v>62070200</v>
          </cell>
          <cell r="H1401" t="str">
            <v>.</v>
          </cell>
          <cell r="I1401">
            <v>33</v>
          </cell>
          <cell r="J1401" t="str">
            <v>.</v>
          </cell>
          <cell r="K1401">
            <v>0</v>
          </cell>
          <cell r="L1401" t="str">
            <v>.</v>
          </cell>
          <cell r="M1401">
            <v>0</v>
          </cell>
          <cell r="N1401" t="str">
            <v>.</v>
          </cell>
          <cell r="O1401" t="str">
            <v>00.00.00</v>
          </cell>
          <cell r="P1401">
            <v>5015150</v>
          </cell>
          <cell r="Q1401">
            <v>946745</v>
          </cell>
          <cell r="R1401">
            <v>5961895</v>
          </cell>
        </row>
        <row r="1402">
          <cell r="A1402">
            <v>62070200</v>
          </cell>
          <cell r="B1402" t="str">
            <v>GAG - Transportation</v>
          </cell>
          <cell r="C1402">
            <v>70</v>
          </cell>
          <cell r="D1402" t="str">
            <v>.</v>
          </cell>
          <cell r="E1402">
            <v>1</v>
          </cell>
          <cell r="F1402" t="str">
            <v>.</v>
          </cell>
          <cell r="G1402">
            <v>62070200</v>
          </cell>
          <cell r="H1402" t="str">
            <v>.</v>
          </cell>
          <cell r="I1402">
            <v>60</v>
          </cell>
          <cell r="J1402" t="str">
            <v>.</v>
          </cell>
          <cell r="K1402">
            <v>0</v>
          </cell>
          <cell r="L1402" t="str">
            <v>.</v>
          </cell>
          <cell r="M1402">
            <v>0</v>
          </cell>
          <cell r="N1402" t="str">
            <v>.</v>
          </cell>
          <cell r="O1402" t="str">
            <v>00.00.00</v>
          </cell>
          <cell r="P1402">
            <v>454500</v>
          </cell>
          <cell r="Q1402">
            <v>0</v>
          </cell>
          <cell r="R1402">
            <v>454500</v>
          </cell>
        </row>
        <row r="1403">
          <cell r="A1403">
            <v>62070200</v>
          </cell>
          <cell r="B1403" t="str">
            <v>GAG - Transportation</v>
          </cell>
          <cell r="C1403">
            <v>70</v>
          </cell>
          <cell r="D1403" t="str">
            <v>.</v>
          </cell>
          <cell r="E1403">
            <v>1</v>
          </cell>
          <cell r="F1403" t="str">
            <v>.</v>
          </cell>
          <cell r="G1403">
            <v>62070200</v>
          </cell>
          <cell r="H1403" t="str">
            <v>.</v>
          </cell>
          <cell r="I1403">
            <v>71</v>
          </cell>
          <cell r="J1403" t="str">
            <v>.</v>
          </cell>
          <cell r="K1403">
            <v>0</v>
          </cell>
          <cell r="L1403" t="str">
            <v>.</v>
          </cell>
          <cell r="M1403">
            <v>0</v>
          </cell>
          <cell r="N1403" t="str">
            <v>.</v>
          </cell>
          <cell r="O1403" t="str">
            <v>00.00.00</v>
          </cell>
          <cell r="P1403">
            <v>1458500</v>
          </cell>
          <cell r="Q1403">
            <v>0</v>
          </cell>
          <cell r="R1403">
            <v>1458500</v>
          </cell>
        </row>
        <row r="1404">
          <cell r="A1404">
            <v>62070200</v>
          </cell>
          <cell r="B1404" t="str">
            <v>GAG - Transportation</v>
          </cell>
          <cell r="C1404">
            <v>70</v>
          </cell>
          <cell r="D1404" t="str">
            <v>.</v>
          </cell>
          <cell r="E1404">
            <v>1</v>
          </cell>
          <cell r="F1404" t="str">
            <v>.</v>
          </cell>
          <cell r="G1404">
            <v>62070200</v>
          </cell>
          <cell r="H1404" t="str">
            <v>.</v>
          </cell>
          <cell r="I1404">
            <v>72</v>
          </cell>
          <cell r="J1404" t="str">
            <v>.</v>
          </cell>
          <cell r="K1404">
            <v>0</v>
          </cell>
          <cell r="L1404" t="str">
            <v>.</v>
          </cell>
          <cell r="M1404">
            <v>0</v>
          </cell>
          <cell r="N1404" t="str">
            <v>.</v>
          </cell>
          <cell r="O1404" t="str">
            <v>00.00.00</v>
          </cell>
          <cell r="P1404">
            <v>153000</v>
          </cell>
          <cell r="Q1404">
            <v>0</v>
          </cell>
          <cell r="R1404">
            <v>153000</v>
          </cell>
        </row>
        <row r="1405">
          <cell r="A1405">
            <v>62070300</v>
          </cell>
          <cell r="B1405" t="str">
            <v>GAG - Reimbursement</v>
          </cell>
          <cell r="C1405">
            <v>70</v>
          </cell>
          <cell r="D1405" t="str">
            <v>.</v>
          </cell>
          <cell r="E1405">
            <v>1</v>
          </cell>
          <cell r="F1405" t="str">
            <v>.</v>
          </cell>
          <cell r="G1405">
            <v>62070300</v>
          </cell>
          <cell r="H1405" t="str">
            <v>.</v>
          </cell>
          <cell r="I1405">
            <v>42</v>
          </cell>
          <cell r="J1405" t="str">
            <v>.</v>
          </cell>
          <cell r="K1405">
            <v>0</v>
          </cell>
          <cell r="L1405" t="str">
            <v>.</v>
          </cell>
          <cell r="M1405">
            <v>0</v>
          </cell>
          <cell r="N1405" t="str">
            <v>.</v>
          </cell>
          <cell r="O1405" t="str">
            <v>00.00.00</v>
          </cell>
          <cell r="P1405">
            <v>71779044</v>
          </cell>
          <cell r="Q1405">
            <v>17944761</v>
          </cell>
          <cell r="R1405">
            <v>89723805</v>
          </cell>
        </row>
        <row r="1406">
          <cell r="A1406">
            <v>71040000</v>
          </cell>
          <cell r="B1406" t="str">
            <v>Interest Income</v>
          </cell>
          <cell r="C1406">
            <v>70</v>
          </cell>
          <cell r="D1406" t="str">
            <v>.</v>
          </cell>
          <cell r="E1406">
            <v>1</v>
          </cell>
          <cell r="F1406" t="str">
            <v>.</v>
          </cell>
          <cell r="G1406">
            <v>71040000</v>
          </cell>
          <cell r="H1406" t="str">
            <v>.</v>
          </cell>
          <cell r="I1406">
            <v>0</v>
          </cell>
          <cell r="J1406" t="str">
            <v>.</v>
          </cell>
          <cell r="K1406">
            <v>0</v>
          </cell>
          <cell r="L1406" t="str">
            <v>.</v>
          </cell>
          <cell r="M1406">
            <v>0</v>
          </cell>
          <cell r="N1406" t="str">
            <v>.</v>
          </cell>
          <cell r="O1406" t="str">
            <v>00.00.00</v>
          </cell>
          <cell r="P1406">
            <v>-35959807.789999999</v>
          </cell>
          <cell r="Q1406">
            <v>-19294547.300000001</v>
          </cell>
          <cell r="R1406">
            <v>-55254355.090000004</v>
          </cell>
        </row>
        <row r="1407">
          <cell r="A1407">
            <v>71050000</v>
          </cell>
          <cell r="B1407" t="str">
            <v>Realized Foreign Exc</v>
          </cell>
          <cell r="C1407">
            <v>70</v>
          </cell>
          <cell r="D1407" t="str">
            <v>.</v>
          </cell>
          <cell r="E1407">
            <v>1</v>
          </cell>
          <cell r="F1407" t="str">
            <v>.</v>
          </cell>
          <cell r="G1407">
            <v>71050000</v>
          </cell>
          <cell r="H1407" t="str">
            <v>.</v>
          </cell>
          <cell r="I1407">
            <v>0</v>
          </cell>
          <cell r="J1407" t="str">
            <v>.</v>
          </cell>
          <cell r="K1407">
            <v>0</v>
          </cell>
          <cell r="L1407" t="str">
            <v>.</v>
          </cell>
          <cell r="M1407">
            <v>0</v>
          </cell>
          <cell r="N1407" t="str">
            <v>.</v>
          </cell>
          <cell r="O1407" t="str">
            <v>00.00.00</v>
          </cell>
          <cell r="P1407">
            <v>-395292091.92000002</v>
          </cell>
          <cell r="Q1407">
            <v>-8460</v>
          </cell>
          <cell r="R1407">
            <v>-395300551.92000002</v>
          </cell>
        </row>
        <row r="1408">
          <cell r="A1408">
            <v>71050000</v>
          </cell>
          <cell r="B1408" t="str">
            <v>Realized Foreign Exc</v>
          </cell>
          <cell r="C1408">
            <v>70</v>
          </cell>
          <cell r="D1408" t="str">
            <v>.</v>
          </cell>
          <cell r="E1408">
            <v>1</v>
          </cell>
          <cell r="F1408" t="str">
            <v>.</v>
          </cell>
          <cell r="G1408">
            <v>71050000</v>
          </cell>
          <cell r="H1408" t="str">
            <v>.</v>
          </cell>
          <cell r="I1408">
            <v>71</v>
          </cell>
          <cell r="J1408" t="str">
            <v>.</v>
          </cell>
          <cell r="K1408">
            <v>0</v>
          </cell>
          <cell r="L1408" t="str">
            <v>.</v>
          </cell>
          <cell r="M1408">
            <v>0</v>
          </cell>
          <cell r="N1408" t="str">
            <v>.</v>
          </cell>
          <cell r="O1408" t="str">
            <v>00.00.00</v>
          </cell>
          <cell r="P1408">
            <v>-25802573.890000001</v>
          </cell>
          <cell r="Q1408">
            <v>-360743.25</v>
          </cell>
          <cell r="R1408">
            <v>-26163317.140000001</v>
          </cell>
        </row>
        <row r="1409">
          <cell r="A1409">
            <v>71050000</v>
          </cell>
          <cell r="B1409" t="str">
            <v>Realized Foreign Exc</v>
          </cell>
          <cell r="C1409">
            <v>70</v>
          </cell>
          <cell r="D1409" t="str">
            <v>.</v>
          </cell>
          <cell r="E1409">
            <v>1</v>
          </cell>
          <cell r="F1409" t="str">
            <v>.</v>
          </cell>
          <cell r="G1409">
            <v>71050000</v>
          </cell>
          <cell r="H1409" t="str">
            <v>.</v>
          </cell>
          <cell r="I1409">
            <v>72</v>
          </cell>
          <cell r="J1409" t="str">
            <v>.</v>
          </cell>
          <cell r="K1409">
            <v>0</v>
          </cell>
          <cell r="L1409" t="str">
            <v>.</v>
          </cell>
          <cell r="M1409">
            <v>0</v>
          </cell>
          <cell r="N1409" t="str">
            <v>.</v>
          </cell>
          <cell r="O1409" t="str">
            <v>00.00.00</v>
          </cell>
          <cell r="P1409">
            <v>-17055579.710000001</v>
          </cell>
          <cell r="Q1409">
            <v>0</v>
          </cell>
          <cell r="R1409">
            <v>-17055579.710000001</v>
          </cell>
        </row>
        <row r="1410">
          <cell r="A1410">
            <v>71050000</v>
          </cell>
          <cell r="B1410" t="str">
            <v>Realized Foreign Exc</v>
          </cell>
          <cell r="C1410">
            <v>70</v>
          </cell>
          <cell r="D1410" t="str">
            <v>.</v>
          </cell>
          <cell r="E1410">
            <v>2</v>
          </cell>
          <cell r="F1410" t="str">
            <v>.</v>
          </cell>
          <cell r="G1410">
            <v>71050000</v>
          </cell>
          <cell r="H1410" t="str">
            <v>.</v>
          </cell>
          <cell r="I1410">
            <v>0</v>
          </cell>
          <cell r="J1410" t="str">
            <v>.</v>
          </cell>
          <cell r="K1410">
            <v>0</v>
          </cell>
          <cell r="L1410" t="str">
            <v>.</v>
          </cell>
          <cell r="M1410">
            <v>0</v>
          </cell>
          <cell r="N1410" t="str">
            <v>.</v>
          </cell>
          <cell r="O1410" t="str">
            <v>00.00.00</v>
          </cell>
          <cell r="P1410">
            <v>-205375052.18000001</v>
          </cell>
          <cell r="Q1410">
            <v>-45635753.689999998</v>
          </cell>
          <cell r="R1410">
            <v>-251010805.87</v>
          </cell>
        </row>
        <row r="1411">
          <cell r="A1411">
            <v>71050000</v>
          </cell>
          <cell r="B1411" t="str">
            <v>Realized Foreign Exc</v>
          </cell>
          <cell r="C1411">
            <v>70</v>
          </cell>
          <cell r="D1411" t="str">
            <v>.</v>
          </cell>
          <cell r="E1411">
            <v>2</v>
          </cell>
          <cell r="F1411" t="str">
            <v>.</v>
          </cell>
          <cell r="G1411">
            <v>71050000</v>
          </cell>
          <cell r="H1411" t="str">
            <v>.</v>
          </cell>
          <cell r="I1411">
            <v>71</v>
          </cell>
          <cell r="J1411" t="str">
            <v>.</v>
          </cell>
          <cell r="K1411">
            <v>0</v>
          </cell>
          <cell r="L1411" t="str">
            <v>.</v>
          </cell>
          <cell r="M1411">
            <v>0</v>
          </cell>
          <cell r="N1411" t="str">
            <v>.</v>
          </cell>
          <cell r="O1411" t="str">
            <v>00.00.00</v>
          </cell>
          <cell r="P1411">
            <v>-397420922.05000001</v>
          </cell>
          <cell r="Q1411">
            <v>0</v>
          </cell>
          <cell r="R1411">
            <v>-397420922.05000001</v>
          </cell>
        </row>
        <row r="1412">
          <cell r="A1412">
            <v>71050000</v>
          </cell>
          <cell r="B1412" t="str">
            <v>Realized Foreign Exc</v>
          </cell>
          <cell r="C1412">
            <v>70</v>
          </cell>
          <cell r="D1412" t="str">
            <v>.</v>
          </cell>
          <cell r="E1412">
            <v>3</v>
          </cell>
          <cell r="F1412" t="str">
            <v>.</v>
          </cell>
          <cell r="G1412">
            <v>71050000</v>
          </cell>
          <cell r="H1412" t="str">
            <v>.</v>
          </cell>
          <cell r="I1412">
            <v>0</v>
          </cell>
          <cell r="J1412" t="str">
            <v>.</v>
          </cell>
          <cell r="K1412">
            <v>0</v>
          </cell>
          <cell r="L1412" t="str">
            <v>.</v>
          </cell>
          <cell r="M1412">
            <v>0</v>
          </cell>
          <cell r="N1412" t="str">
            <v>.</v>
          </cell>
          <cell r="O1412" t="str">
            <v>00.00.00</v>
          </cell>
          <cell r="P1412">
            <v>-75158724.219999999</v>
          </cell>
          <cell r="Q1412">
            <v>-23600518.699999999</v>
          </cell>
          <cell r="R1412">
            <v>-98759242.920000002</v>
          </cell>
        </row>
        <row r="1413">
          <cell r="A1413">
            <v>71050000</v>
          </cell>
          <cell r="B1413" t="str">
            <v>Realized Foreign Exc</v>
          </cell>
          <cell r="C1413">
            <v>70</v>
          </cell>
          <cell r="D1413" t="str">
            <v>.</v>
          </cell>
          <cell r="E1413">
            <v>4</v>
          </cell>
          <cell r="F1413" t="str">
            <v>.</v>
          </cell>
          <cell r="G1413">
            <v>71050000</v>
          </cell>
          <cell r="H1413" t="str">
            <v>.</v>
          </cell>
          <cell r="I1413">
            <v>0</v>
          </cell>
          <cell r="J1413" t="str">
            <v>.</v>
          </cell>
          <cell r="K1413">
            <v>0</v>
          </cell>
          <cell r="L1413" t="str">
            <v>.</v>
          </cell>
          <cell r="M1413">
            <v>0</v>
          </cell>
          <cell r="N1413" t="str">
            <v>.</v>
          </cell>
          <cell r="O1413" t="str">
            <v>00.00.00</v>
          </cell>
          <cell r="P1413">
            <v>-30585394.25</v>
          </cell>
          <cell r="Q1413">
            <v>-12158282.15</v>
          </cell>
          <cell r="R1413">
            <v>-42743676.399999999</v>
          </cell>
        </row>
        <row r="1414">
          <cell r="A1414">
            <v>71050000</v>
          </cell>
          <cell r="B1414" t="str">
            <v>Realized Foreign Exc</v>
          </cell>
          <cell r="C1414">
            <v>70</v>
          </cell>
          <cell r="D1414" t="str">
            <v>.</v>
          </cell>
          <cell r="E1414">
            <v>5</v>
          </cell>
          <cell r="F1414" t="str">
            <v>.</v>
          </cell>
          <cell r="G1414">
            <v>71050000</v>
          </cell>
          <cell r="H1414" t="str">
            <v>.</v>
          </cell>
          <cell r="I1414">
            <v>0</v>
          </cell>
          <cell r="J1414" t="str">
            <v>.</v>
          </cell>
          <cell r="K1414">
            <v>0</v>
          </cell>
          <cell r="L1414" t="str">
            <v>.</v>
          </cell>
          <cell r="M1414">
            <v>0</v>
          </cell>
          <cell r="N1414" t="str">
            <v>.</v>
          </cell>
          <cell r="O1414" t="str">
            <v>00.00.00</v>
          </cell>
          <cell r="P1414">
            <v>-2096056.2</v>
          </cell>
          <cell r="Q1414">
            <v>-390852</v>
          </cell>
          <cell r="R1414">
            <v>-2486908.2000000002</v>
          </cell>
        </row>
        <row r="1415">
          <cell r="A1415">
            <v>71050000</v>
          </cell>
          <cell r="B1415" t="str">
            <v>Realized Foreign Exc</v>
          </cell>
          <cell r="C1415">
            <v>70</v>
          </cell>
          <cell r="D1415" t="str">
            <v>.</v>
          </cell>
          <cell r="E1415">
            <v>5</v>
          </cell>
          <cell r="F1415" t="str">
            <v>.</v>
          </cell>
          <cell r="G1415">
            <v>71050000</v>
          </cell>
          <cell r="H1415" t="str">
            <v>.</v>
          </cell>
          <cell r="I1415">
            <v>71</v>
          </cell>
          <cell r="J1415" t="str">
            <v>.</v>
          </cell>
          <cell r="K1415">
            <v>0</v>
          </cell>
          <cell r="L1415" t="str">
            <v>.</v>
          </cell>
          <cell r="M1415">
            <v>0</v>
          </cell>
          <cell r="N1415" t="str">
            <v>.</v>
          </cell>
          <cell r="O1415" t="str">
            <v>00.00.00</v>
          </cell>
          <cell r="P1415">
            <v>-1055286.8</v>
          </cell>
          <cell r="Q1415">
            <v>0</v>
          </cell>
          <cell r="R1415">
            <v>-1055286.8</v>
          </cell>
        </row>
        <row r="1416">
          <cell r="A1416">
            <v>71050000</v>
          </cell>
          <cell r="B1416" t="str">
            <v>Realized Foreign Exc</v>
          </cell>
          <cell r="C1416">
            <v>70</v>
          </cell>
          <cell r="D1416" t="str">
            <v>.</v>
          </cell>
          <cell r="E1416">
            <v>7</v>
          </cell>
          <cell r="F1416" t="str">
            <v>.</v>
          </cell>
          <cell r="G1416">
            <v>71050000</v>
          </cell>
          <cell r="H1416" t="str">
            <v>.</v>
          </cell>
          <cell r="I1416">
            <v>0</v>
          </cell>
          <cell r="J1416" t="str">
            <v>.</v>
          </cell>
          <cell r="K1416">
            <v>0</v>
          </cell>
          <cell r="L1416" t="str">
            <v>.</v>
          </cell>
          <cell r="M1416">
            <v>0</v>
          </cell>
          <cell r="N1416" t="str">
            <v>.</v>
          </cell>
          <cell r="O1416" t="str">
            <v>00.00.00</v>
          </cell>
          <cell r="P1416">
            <v>-6438297</v>
          </cell>
          <cell r="Q1416">
            <v>-2077099.2</v>
          </cell>
          <cell r="R1416">
            <v>-8515396.1999999993</v>
          </cell>
        </row>
        <row r="1417">
          <cell r="A1417">
            <v>71050000</v>
          </cell>
          <cell r="B1417" t="str">
            <v>Realized Foreign Exc</v>
          </cell>
          <cell r="C1417">
            <v>70</v>
          </cell>
          <cell r="D1417" t="str">
            <v>.</v>
          </cell>
          <cell r="E1417">
            <v>8</v>
          </cell>
          <cell r="F1417" t="str">
            <v>.</v>
          </cell>
          <cell r="G1417">
            <v>71050000</v>
          </cell>
          <cell r="H1417" t="str">
            <v>.</v>
          </cell>
          <cell r="I1417">
            <v>0</v>
          </cell>
          <cell r="J1417" t="str">
            <v>.</v>
          </cell>
          <cell r="K1417">
            <v>0</v>
          </cell>
          <cell r="L1417" t="str">
            <v>.</v>
          </cell>
          <cell r="M1417">
            <v>0</v>
          </cell>
          <cell r="N1417" t="str">
            <v>.</v>
          </cell>
          <cell r="O1417" t="str">
            <v>00.00.00</v>
          </cell>
          <cell r="P1417">
            <v>-749574.8</v>
          </cell>
          <cell r="Q1417">
            <v>0</v>
          </cell>
          <cell r="R1417">
            <v>-749574.8</v>
          </cell>
        </row>
        <row r="1418">
          <cell r="A1418">
            <v>71050000</v>
          </cell>
          <cell r="B1418" t="str">
            <v>Realized Foreign Exc</v>
          </cell>
          <cell r="C1418">
            <v>70</v>
          </cell>
          <cell r="D1418" t="str">
            <v>.</v>
          </cell>
          <cell r="E1418">
            <v>9</v>
          </cell>
          <cell r="F1418" t="str">
            <v>.</v>
          </cell>
          <cell r="G1418">
            <v>71050000</v>
          </cell>
          <cell r="H1418" t="str">
            <v>.</v>
          </cell>
          <cell r="I1418">
            <v>0</v>
          </cell>
          <cell r="J1418" t="str">
            <v>.</v>
          </cell>
          <cell r="K1418">
            <v>0</v>
          </cell>
          <cell r="L1418" t="str">
            <v>.</v>
          </cell>
          <cell r="M1418">
            <v>0</v>
          </cell>
          <cell r="N1418" t="str">
            <v>.</v>
          </cell>
          <cell r="O1418" t="str">
            <v>00.00.00</v>
          </cell>
          <cell r="P1418">
            <v>-2877697.88</v>
          </cell>
          <cell r="Q1418">
            <v>-2703073.4</v>
          </cell>
          <cell r="R1418">
            <v>-5580771.2800000003</v>
          </cell>
        </row>
        <row r="1419">
          <cell r="A1419">
            <v>71050000</v>
          </cell>
          <cell r="B1419" t="str">
            <v>Realized Foreign Exc</v>
          </cell>
          <cell r="C1419">
            <v>70</v>
          </cell>
          <cell r="D1419" t="str">
            <v>.</v>
          </cell>
          <cell r="E1419">
            <v>10</v>
          </cell>
          <cell r="F1419" t="str">
            <v>.</v>
          </cell>
          <cell r="G1419">
            <v>71050000</v>
          </cell>
          <cell r="H1419" t="str">
            <v>.</v>
          </cell>
          <cell r="I1419">
            <v>0</v>
          </cell>
          <cell r="J1419" t="str">
            <v>.</v>
          </cell>
          <cell r="K1419">
            <v>0</v>
          </cell>
          <cell r="L1419" t="str">
            <v>.</v>
          </cell>
          <cell r="M1419">
            <v>0</v>
          </cell>
          <cell r="N1419" t="str">
            <v>.</v>
          </cell>
          <cell r="O1419" t="str">
            <v>00.00.00</v>
          </cell>
          <cell r="P1419">
            <v>-1729301.28</v>
          </cell>
          <cell r="Q1419">
            <v>-235002.6</v>
          </cell>
          <cell r="R1419">
            <v>-1964303.88</v>
          </cell>
        </row>
        <row r="1420">
          <cell r="A1420">
            <v>71050000</v>
          </cell>
          <cell r="B1420" t="str">
            <v>Realized Foreign Exc</v>
          </cell>
          <cell r="C1420">
            <v>70</v>
          </cell>
          <cell r="D1420" t="str">
            <v>.</v>
          </cell>
          <cell r="E1420">
            <v>11</v>
          </cell>
          <cell r="F1420" t="str">
            <v>.</v>
          </cell>
          <cell r="G1420">
            <v>71050000</v>
          </cell>
          <cell r="H1420" t="str">
            <v>.</v>
          </cell>
          <cell r="I1420">
            <v>0</v>
          </cell>
          <cell r="J1420" t="str">
            <v>.</v>
          </cell>
          <cell r="K1420">
            <v>0</v>
          </cell>
          <cell r="L1420" t="str">
            <v>.</v>
          </cell>
          <cell r="M1420">
            <v>0</v>
          </cell>
          <cell r="N1420" t="str">
            <v>.</v>
          </cell>
          <cell r="O1420" t="str">
            <v>00.00.00</v>
          </cell>
          <cell r="P1420">
            <v>-1870118.08</v>
          </cell>
          <cell r="Q1420">
            <v>-241956</v>
          </cell>
          <cell r="R1420">
            <v>-2112074.08</v>
          </cell>
        </row>
        <row r="1421">
          <cell r="A1421">
            <v>71050000</v>
          </cell>
          <cell r="B1421" t="str">
            <v>Realized Foreign Exc</v>
          </cell>
          <cell r="C1421">
            <v>70</v>
          </cell>
          <cell r="D1421" t="str">
            <v>.</v>
          </cell>
          <cell r="E1421">
            <v>14</v>
          </cell>
          <cell r="F1421" t="str">
            <v>.</v>
          </cell>
          <cell r="G1421">
            <v>71050000</v>
          </cell>
          <cell r="H1421" t="str">
            <v>.</v>
          </cell>
          <cell r="I1421">
            <v>0</v>
          </cell>
          <cell r="J1421" t="str">
            <v>.</v>
          </cell>
          <cell r="K1421">
            <v>0</v>
          </cell>
          <cell r="L1421" t="str">
            <v>.</v>
          </cell>
          <cell r="M1421">
            <v>0</v>
          </cell>
          <cell r="N1421" t="str">
            <v>.</v>
          </cell>
          <cell r="O1421" t="str">
            <v>00.00.00</v>
          </cell>
          <cell r="P1421">
            <v>-2064072.68</v>
          </cell>
          <cell r="Q1421">
            <v>-265982.40000000002</v>
          </cell>
          <cell r="R1421">
            <v>-2330055.08</v>
          </cell>
        </row>
        <row r="1422">
          <cell r="A1422">
            <v>71100000</v>
          </cell>
          <cell r="B1422" t="str">
            <v>Non-operating Income</v>
          </cell>
          <cell r="C1422">
            <v>70</v>
          </cell>
          <cell r="D1422" t="str">
            <v>.</v>
          </cell>
          <cell r="E1422">
            <v>1</v>
          </cell>
          <cell r="F1422" t="str">
            <v>.</v>
          </cell>
          <cell r="G1422">
            <v>71100000</v>
          </cell>
          <cell r="H1422" t="str">
            <v>.</v>
          </cell>
          <cell r="I1422">
            <v>0</v>
          </cell>
          <cell r="J1422" t="str">
            <v>.</v>
          </cell>
          <cell r="K1422">
            <v>0</v>
          </cell>
          <cell r="L1422" t="str">
            <v>.</v>
          </cell>
          <cell r="M1422">
            <v>0</v>
          </cell>
          <cell r="N1422" t="str">
            <v>.</v>
          </cell>
          <cell r="O1422" t="str">
            <v>00.00.00</v>
          </cell>
          <cell r="P1422">
            <v>-21861327.77</v>
          </cell>
          <cell r="Q1422">
            <v>-1603755.33</v>
          </cell>
          <cell r="R1422">
            <v>-23465083.100000001</v>
          </cell>
        </row>
        <row r="1423">
          <cell r="A1423">
            <v>71100000</v>
          </cell>
          <cell r="B1423" t="str">
            <v>Non-operating Income</v>
          </cell>
          <cell r="C1423">
            <v>70</v>
          </cell>
          <cell r="D1423" t="str">
            <v>.</v>
          </cell>
          <cell r="E1423">
            <v>1</v>
          </cell>
          <cell r="F1423" t="str">
            <v>.</v>
          </cell>
          <cell r="G1423">
            <v>71100000</v>
          </cell>
          <cell r="H1423" t="str">
            <v>.</v>
          </cell>
          <cell r="I1423">
            <v>11</v>
          </cell>
          <cell r="J1423" t="str">
            <v>.</v>
          </cell>
          <cell r="K1423">
            <v>0</v>
          </cell>
          <cell r="L1423" t="str">
            <v>.</v>
          </cell>
          <cell r="M1423">
            <v>0</v>
          </cell>
          <cell r="N1423" t="str">
            <v>.</v>
          </cell>
          <cell r="O1423" t="str">
            <v>00.00.00</v>
          </cell>
          <cell r="P1423">
            <v>0</v>
          </cell>
          <cell r="Q1423">
            <v>-3035628</v>
          </cell>
          <cell r="R1423">
            <v>-3035628</v>
          </cell>
        </row>
        <row r="1424">
          <cell r="A1424">
            <v>71100000</v>
          </cell>
          <cell r="B1424" t="str">
            <v>Non-operating Income</v>
          </cell>
          <cell r="C1424">
            <v>70</v>
          </cell>
          <cell r="D1424" t="str">
            <v>.</v>
          </cell>
          <cell r="E1424">
            <v>1</v>
          </cell>
          <cell r="F1424" t="str">
            <v>.</v>
          </cell>
          <cell r="G1424">
            <v>71100000</v>
          </cell>
          <cell r="H1424" t="str">
            <v>.</v>
          </cell>
          <cell r="I1424">
            <v>12</v>
          </cell>
          <cell r="J1424" t="str">
            <v>.</v>
          </cell>
          <cell r="K1424">
            <v>0</v>
          </cell>
          <cell r="L1424" t="str">
            <v>.</v>
          </cell>
          <cell r="M1424">
            <v>0</v>
          </cell>
          <cell r="N1424" t="str">
            <v>.</v>
          </cell>
          <cell r="O1424" t="str">
            <v>00.00.00</v>
          </cell>
          <cell r="P1424">
            <v>0</v>
          </cell>
          <cell r="Q1424">
            <v>-177500</v>
          </cell>
          <cell r="R1424">
            <v>-177500</v>
          </cell>
        </row>
        <row r="1425">
          <cell r="A1425">
            <v>71100000</v>
          </cell>
          <cell r="B1425" t="str">
            <v>Non-operating Income</v>
          </cell>
          <cell r="C1425">
            <v>70</v>
          </cell>
          <cell r="D1425" t="str">
            <v>.</v>
          </cell>
          <cell r="E1425">
            <v>1</v>
          </cell>
          <cell r="F1425" t="str">
            <v>.</v>
          </cell>
          <cell r="G1425">
            <v>71100000</v>
          </cell>
          <cell r="H1425" t="str">
            <v>.</v>
          </cell>
          <cell r="I1425">
            <v>71</v>
          </cell>
          <cell r="J1425" t="str">
            <v>.</v>
          </cell>
          <cell r="K1425">
            <v>0</v>
          </cell>
          <cell r="L1425" t="str">
            <v>.</v>
          </cell>
          <cell r="M1425">
            <v>0</v>
          </cell>
          <cell r="N1425" t="str">
            <v>.</v>
          </cell>
          <cell r="O1425" t="str">
            <v>00.00.00</v>
          </cell>
          <cell r="P1425">
            <v>0</v>
          </cell>
          <cell r="Q1425">
            <v>5920971</v>
          </cell>
          <cell r="R1425">
            <v>5920971</v>
          </cell>
        </row>
        <row r="1426">
          <cell r="A1426">
            <v>71100000</v>
          </cell>
          <cell r="B1426" t="str">
            <v>Non-operating Income</v>
          </cell>
          <cell r="C1426">
            <v>70</v>
          </cell>
          <cell r="D1426" t="str">
            <v>.</v>
          </cell>
          <cell r="E1426">
            <v>2</v>
          </cell>
          <cell r="F1426" t="str">
            <v>.</v>
          </cell>
          <cell r="G1426">
            <v>71100000</v>
          </cell>
          <cell r="H1426" t="str">
            <v>.</v>
          </cell>
          <cell r="I1426">
            <v>0</v>
          </cell>
          <cell r="J1426" t="str">
            <v>.</v>
          </cell>
          <cell r="K1426">
            <v>0</v>
          </cell>
          <cell r="L1426" t="str">
            <v>.</v>
          </cell>
          <cell r="M1426">
            <v>0</v>
          </cell>
          <cell r="N1426" t="str">
            <v>.</v>
          </cell>
          <cell r="O1426" t="str">
            <v>00.00.00</v>
          </cell>
          <cell r="P1426">
            <v>-20864493</v>
          </cell>
          <cell r="Q1426">
            <v>-8542767.1999999993</v>
          </cell>
          <cell r="R1426">
            <v>-29407260.199999999</v>
          </cell>
        </row>
        <row r="1427">
          <cell r="A1427">
            <v>71100000</v>
          </cell>
          <cell r="B1427" t="str">
            <v>Non-operating Income</v>
          </cell>
          <cell r="C1427">
            <v>70</v>
          </cell>
          <cell r="D1427" t="str">
            <v>.</v>
          </cell>
          <cell r="E1427">
            <v>2</v>
          </cell>
          <cell r="F1427" t="str">
            <v>.</v>
          </cell>
          <cell r="G1427">
            <v>71100000</v>
          </cell>
          <cell r="H1427" t="str">
            <v>.</v>
          </cell>
          <cell r="I1427">
            <v>0</v>
          </cell>
          <cell r="J1427" t="str">
            <v>.</v>
          </cell>
          <cell r="K1427">
            <v>0</v>
          </cell>
          <cell r="L1427" t="str">
            <v>.</v>
          </cell>
          <cell r="M1427">
            <v>501</v>
          </cell>
          <cell r="N1427" t="str">
            <v>.</v>
          </cell>
          <cell r="O1427" t="str">
            <v>00.00.00</v>
          </cell>
          <cell r="P1427">
            <v>-221190</v>
          </cell>
          <cell r="Q1427">
            <v>0</v>
          </cell>
          <cell r="R1427">
            <v>-221190</v>
          </cell>
        </row>
        <row r="1428">
          <cell r="A1428">
            <v>71100000</v>
          </cell>
          <cell r="B1428" t="str">
            <v>Non-operating Income</v>
          </cell>
          <cell r="C1428">
            <v>70</v>
          </cell>
          <cell r="D1428" t="str">
            <v>.</v>
          </cell>
          <cell r="E1428">
            <v>2</v>
          </cell>
          <cell r="F1428" t="str">
            <v>.</v>
          </cell>
          <cell r="G1428">
            <v>71100000</v>
          </cell>
          <cell r="H1428" t="str">
            <v>.</v>
          </cell>
          <cell r="I1428">
            <v>60</v>
          </cell>
          <cell r="J1428" t="str">
            <v>.</v>
          </cell>
          <cell r="K1428">
            <v>0</v>
          </cell>
          <cell r="L1428" t="str">
            <v>.</v>
          </cell>
          <cell r="M1428">
            <v>0</v>
          </cell>
          <cell r="N1428" t="str">
            <v>.</v>
          </cell>
          <cell r="O1428" t="str">
            <v>00.00.00</v>
          </cell>
          <cell r="P1428">
            <v>-19625060</v>
          </cell>
          <cell r="Q1428">
            <v>-1235700</v>
          </cell>
          <cell r="R1428">
            <v>-20860760</v>
          </cell>
        </row>
        <row r="1429">
          <cell r="A1429">
            <v>71100000</v>
          </cell>
          <cell r="B1429" t="str">
            <v>Non-operating Income</v>
          </cell>
          <cell r="C1429">
            <v>70</v>
          </cell>
          <cell r="D1429" t="str">
            <v>.</v>
          </cell>
          <cell r="E1429">
            <v>3</v>
          </cell>
          <cell r="F1429" t="str">
            <v>.</v>
          </cell>
          <cell r="G1429">
            <v>71100000</v>
          </cell>
          <cell r="H1429" t="str">
            <v>.</v>
          </cell>
          <cell r="I1429">
            <v>0</v>
          </cell>
          <cell r="J1429" t="str">
            <v>.</v>
          </cell>
          <cell r="K1429">
            <v>0</v>
          </cell>
          <cell r="L1429" t="str">
            <v>.</v>
          </cell>
          <cell r="M1429">
            <v>0</v>
          </cell>
          <cell r="N1429" t="str">
            <v>.</v>
          </cell>
          <cell r="O1429" t="str">
            <v>00.00.00</v>
          </cell>
          <cell r="P1429">
            <v>-44532452.450000003</v>
          </cell>
          <cell r="Q1429">
            <v>-6343607.9000000004</v>
          </cell>
          <cell r="R1429">
            <v>-50876060.350000001</v>
          </cell>
        </row>
        <row r="1430">
          <cell r="A1430" t="str">
            <v>_x000C_</v>
          </cell>
        </row>
        <row r="1434">
          <cell r="A1434" t="str">
            <v>JAS Aero - En</v>
          </cell>
          <cell r="B1434" t="str">
            <v>gineering IDR</v>
          </cell>
          <cell r="K1434" t="str">
            <v>De</v>
          </cell>
          <cell r="L1434" t="str">
            <v>t</v>
          </cell>
          <cell r="M1434" t="str">
            <v>ail</v>
          </cell>
          <cell r="O1434" t="str">
            <v>Trial Balance</v>
          </cell>
          <cell r="Q1434" t="str">
            <v>Report Date</v>
          </cell>
          <cell r="R1434" t="str">
            <v>: 08-JUN-2005 15:02</v>
          </cell>
        </row>
        <row r="1435">
          <cell r="J1435" t="str">
            <v>P</v>
          </cell>
          <cell r="K1435" t="str">
            <v>erio</v>
          </cell>
          <cell r="L1435" t="str">
            <v>d</v>
          </cell>
          <cell r="M1435" t="str">
            <v>to</v>
          </cell>
          <cell r="O1435" t="str">
            <v>date for MAY-0</v>
          </cell>
          <cell r="P1435">
            <v>5</v>
          </cell>
          <cell r="Q1435" t="str">
            <v>Page</v>
          </cell>
          <cell r="R1435" t="str">
            <v>:    23 of       24</v>
          </cell>
        </row>
        <row r="1436">
          <cell r="B1436" t="str">
            <v>Currency:  IDR</v>
          </cell>
        </row>
        <row r="1437">
          <cell r="B1437" t="str">
            <v>COMPANY Range:  70 to</v>
          </cell>
          <cell r="C1437">
            <v>7</v>
          </cell>
          <cell r="D1437">
            <v>0</v>
          </cell>
        </row>
        <row r="1439">
          <cell r="B1439" t="str">
            <v>COMPANY:  70 JA</v>
          </cell>
          <cell r="C1439" t="str">
            <v>S</v>
          </cell>
          <cell r="D1439" t="str">
            <v>A</v>
          </cell>
          <cell r="E1439" t="str">
            <v>er</v>
          </cell>
          <cell r="F1439" t="str">
            <v>o</v>
          </cell>
          <cell r="G1439" t="e">
            <v>#NAME?</v>
          </cell>
          <cell r="H1439" t="str">
            <v>e</v>
          </cell>
          <cell r="I1439" t="str">
            <v>er</v>
          </cell>
          <cell r="J1439" t="str">
            <v>i</v>
          </cell>
          <cell r="K1439" t="str">
            <v>ng S</v>
          </cell>
          <cell r="L1439" t="str">
            <v>e</v>
          </cell>
          <cell r="M1439" t="str">
            <v>rvi</v>
          </cell>
          <cell r="N1439" t="str">
            <v>c</v>
          </cell>
          <cell r="O1439" t="str">
            <v>es</v>
          </cell>
        </row>
        <row r="1441">
          <cell r="A1441" t="str">
            <v>ACCOUNT</v>
          </cell>
          <cell r="B1441" t="str">
            <v>Description</v>
          </cell>
          <cell r="C1441" t="str">
            <v>Ac</v>
          </cell>
          <cell r="D1441" t="str">
            <v>c</v>
          </cell>
          <cell r="E1441" t="str">
            <v>ou</v>
          </cell>
          <cell r="F1441" t="str">
            <v>n</v>
          </cell>
          <cell r="G1441" t="str">
            <v>ting Fle</v>
          </cell>
          <cell r="H1441" t="str">
            <v>x</v>
          </cell>
          <cell r="I1441" t="str">
            <v>fi</v>
          </cell>
          <cell r="J1441" t="str">
            <v>e</v>
          </cell>
          <cell r="K1441" t="str">
            <v>ld</v>
          </cell>
          <cell r="P1441" t="str">
            <v>Beginning Balance</v>
          </cell>
          <cell r="Q1441" t="str">
            <v>Period Activity</v>
          </cell>
          <cell r="R1441" t="str">
            <v>Ending Balance</v>
          </cell>
        </row>
        <row r="1442">
          <cell r="A1442" t="str">
            <v>-----------</v>
          </cell>
          <cell r="B1442" t="str">
            <v>--------------------</v>
          </cell>
          <cell r="C1442" t="str">
            <v>--</v>
          </cell>
          <cell r="D1442" t="str">
            <v>-</v>
          </cell>
          <cell r="E1442" t="str">
            <v>--</v>
          </cell>
          <cell r="F1442" t="str">
            <v>-</v>
          </cell>
          <cell r="G1442" t="str">
            <v>--------</v>
          </cell>
          <cell r="H1442" t="str">
            <v>-</v>
          </cell>
          <cell r="I1442" t="str">
            <v>--</v>
          </cell>
          <cell r="J1442" t="str">
            <v>-</v>
          </cell>
          <cell r="K1442" t="str">
            <v>----</v>
          </cell>
          <cell r="L1442" t="str">
            <v>-</v>
          </cell>
          <cell r="M1442" t="str">
            <v>---</v>
          </cell>
          <cell r="N1442" t="str">
            <v>-</v>
          </cell>
          <cell r="O1442" t="str">
            <v>-------------</v>
          </cell>
          <cell r="P1442" t="str">
            <v>------------------</v>
          </cell>
          <cell r="Q1442" t="str">
            <v>------------------</v>
          </cell>
          <cell r="R1442" t="str">
            <v>------------------</v>
          </cell>
        </row>
        <row r="1443">
          <cell r="A1443">
            <v>71100000</v>
          </cell>
          <cell r="B1443" t="str">
            <v>Non-operating Income</v>
          </cell>
          <cell r="C1443">
            <v>70</v>
          </cell>
          <cell r="D1443" t="str">
            <v>.</v>
          </cell>
          <cell r="E1443">
            <v>3</v>
          </cell>
          <cell r="F1443" t="str">
            <v>.</v>
          </cell>
          <cell r="G1443">
            <v>71100000</v>
          </cell>
          <cell r="H1443" t="str">
            <v>.</v>
          </cell>
          <cell r="I1443">
            <v>0</v>
          </cell>
          <cell r="J1443" t="str">
            <v>.</v>
          </cell>
          <cell r="K1443">
            <v>0</v>
          </cell>
          <cell r="L1443" t="str">
            <v>.</v>
          </cell>
          <cell r="M1443">
            <v>4</v>
          </cell>
          <cell r="N1443" t="str">
            <v>.</v>
          </cell>
          <cell r="O1443" t="str">
            <v>00.00.00</v>
          </cell>
          <cell r="P1443">
            <v>-90000</v>
          </cell>
          <cell r="Q1443">
            <v>0</v>
          </cell>
          <cell r="R1443">
            <v>-90000</v>
          </cell>
        </row>
        <row r="1444">
          <cell r="A1444">
            <v>71100000</v>
          </cell>
          <cell r="B1444" t="str">
            <v>Non-operating Income</v>
          </cell>
          <cell r="C1444">
            <v>70</v>
          </cell>
          <cell r="D1444" t="str">
            <v>.</v>
          </cell>
          <cell r="E1444">
            <v>3</v>
          </cell>
          <cell r="F1444" t="str">
            <v>.</v>
          </cell>
          <cell r="G1444">
            <v>71100000</v>
          </cell>
          <cell r="H1444" t="str">
            <v>.</v>
          </cell>
          <cell r="I1444">
            <v>0</v>
          </cell>
          <cell r="J1444" t="str">
            <v>.</v>
          </cell>
          <cell r="K1444">
            <v>0</v>
          </cell>
          <cell r="L1444" t="str">
            <v>.</v>
          </cell>
          <cell r="M1444">
            <v>7</v>
          </cell>
          <cell r="N1444" t="str">
            <v>.</v>
          </cell>
          <cell r="O1444" t="str">
            <v>00.00.00</v>
          </cell>
          <cell r="P1444">
            <v>-165754</v>
          </cell>
          <cell r="Q1444">
            <v>0</v>
          </cell>
          <cell r="R1444">
            <v>-165754</v>
          </cell>
        </row>
        <row r="1445">
          <cell r="A1445">
            <v>71100000</v>
          </cell>
          <cell r="B1445" t="str">
            <v>Non-operating Income</v>
          </cell>
          <cell r="C1445">
            <v>70</v>
          </cell>
          <cell r="D1445" t="str">
            <v>.</v>
          </cell>
          <cell r="E1445">
            <v>4</v>
          </cell>
          <cell r="F1445" t="str">
            <v>.</v>
          </cell>
          <cell r="G1445">
            <v>71100000</v>
          </cell>
          <cell r="H1445" t="str">
            <v>.</v>
          </cell>
          <cell r="I1445">
            <v>0</v>
          </cell>
          <cell r="J1445" t="str">
            <v>.</v>
          </cell>
          <cell r="K1445">
            <v>0</v>
          </cell>
          <cell r="L1445" t="str">
            <v>.</v>
          </cell>
          <cell r="M1445">
            <v>501</v>
          </cell>
          <cell r="N1445" t="str">
            <v>.</v>
          </cell>
          <cell r="O1445" t="str">
            <v>00.00.00</v>
          </cell>
          <cell r="P1445">
            <v>-482718</v>
          </cell>
          <cell r="Q1445">
            <v>0</v>
          </cell>
          <cell r="R1445">
            <v>-482718</v>
          </cell>
        </row>
        <row r="1446">
          <cell r="A1446">
            <v>72040000</v>
          </cell>
          <cell r="B1446" t="str">
            <v>Interest Expense</v>
          </cell>
          <cell r="C1446">
            <v>70</v>
          </cell>
          <cell r="D1446" t="str">
            <v>.</v>
          </cell>
          <cell r="E1446">
            <v>1</v>
          </cell>
          <cell r="F1446" t="str">
            <v>.</v>
          </cell>
          <cell r="G1446">
            <v>72040000</v>
          </cell>
          <cell r="H1446" t="str">
            <v>.</v>
          </cell>
          <cell r="I1446">
            <v>0</v>
          </cell>
          <cell r="J1446" t="str">
            <v>.</v>
          </cell>
          <cell r="K1446">
            <v>0</v>
          </cell>
          <cell r="L1446" t="str">
            <v>.</v>
          </cell>
          <cell r="M1446">
            <v>0</v>
          </cell>
          <cell r="N1446" t="str">
            <v>.</v>
          </cell>
          <cell r="O1446" t="str">
            <v>00.00.00</v>
          </cell>
          <cell r="P1446">
            <v>3986585.24</v>
          </cell>
          <cell r="Q1446">
            <v>0</v>
          </cell>
          <cell r="R1446">
            <v>3986585.24</v>
          </cell>
        </row>
        <row r="1447">
          <cell r="A1447">
            <v>72040000</v>
          </cell>
          <cell r="B1447" t="str">
            <v>Interest Expense</v>
          </cell>
          <cell r="C1447">
            <v>70</v>
          </cell>
          <cell r="D1447" t="str">
            <v>.</v>
          </cell>
          <cell r="E1447">
            <v>1</v>
          </cell>
          <cell r="F1447" t="str">
            <v>.</v>
          </cell>
          <cell r="G1447">
            <v>72040000</v>
          </cell>
          <cell r="H1447" t="str">
            <v>.</v>
          </cell>
          <cell r="I1447">
            <v>11</v>
          </cell>
          <cell r="J1447" t="str">
            <v>.</v>
          </cell>
          <cell r="K1447">
            <v>0</v>
          </cell>
          <cell r="L1447" t="str">
            <v>.</v>
          </cell>
          <cell r="M1447">
            <v>0</v>
          </cell>
          <cell r="N1447" t="str">
            <v>.</v>
          </cell>
          <cell r="O1447" t="str">
            <v>00.00.00</v>
          </cell>
          <cell r="P1447">
            <v>2674348</v>
          </cell>
          <cell r="Q1447">
            <v>0</v>
          </cell>
          <cell r="R1447">
            <v>2674348</v>
          </cell>
        </row>
        <row r="1448">
          <cell r="A1448">
            <v>72040000</v>
          </cell>
          <cell r="B1448" t="str">
            <v>Interest Expense</v>
          </cell>
          <cell r="C1448">
            <v>70</v>
          </cell>
          <cell r="D1448" t="str">
            <v>.</v>
          </cell>
          <cell r="E1448">
            <v>1</v>
          </cell>
          <cell r="F1448" t="str">
            <v>.</v>
          </cell>
          <cell r="G1448">
            <v>72040000</v>
          </cell>
          <cell r="H1448" t="str">
            <v>.</v>
          </cell>
          <cell r="I1448">
            <v>12</v>
          </cell>
          <cell r="J1448" t="str">
            <v>.</v>
          </cell>
          <cell r="K1448">
            <v>0</v>
          </cell>
          <cell r="L1448" t="str">
            <v>.</v>
          </cell>
          <cell r="M1448">
            <v>0</v>
          </cell>
          <cell r="N1448" t="str">
            <v>.</v>
          </cell>
          <cell r="O1448" t="str">
            <v>00.00.00</v>
          </cell>
          <cell r="P1448">
            <v>3174538</v>
          </cell>
          <cell r="Q1448">
            <v>0</v>
          </cell>
          <cell r="R1448">
            <v>3174538</v>
          </cell>
        </row>
        <row r="1449">
          <cell r="A1449">
            <v>72040000</v>
          </cell>
          <cell r="B1449" t="str">
            <v>Interest Expense</v>
          </cell>
          <cell r="C1449">
            <v>70</v>
          </cell>
          <cell r="D1449" t="str">
            <v>.</v>
          </cell>
          <cell r="E1449">
            <v>1</v>
          </cell>
          <cell r="F1449" t="str">
            <v>.</v>
          </cell>
          <cell r="G1449">
            <v>72040000</v>
          </cell>
          <cell r="H1449" t="str">
            <v>.</v>
          </cell>
          <cell r="I1449">
            <v>14</v>
          </cell>
          <cell r="J1449" t="str">
            <v>.</v>
          </cell>
          <cell r="K1449">
            <v>0</v>
          </cell>
          <cell r="L1449" t="str">
            <v>.</v>
          </cell>
          <cell r="M1449">
            <v>0</v>
          </cell>
          <cell r="N1449" t="str">
            <v>.</v>
          </cell>
          <cell r="O1449" t="str">
            <v>00.00.00</v>
          </cell>
          <cell r="P1449">
            <v>2662148</v>
          </cell>
          <cell r="Q1449">
            <v>0</v>
          </cell>
          <cell r="R1449">
            <v>2662148</v>
          </cell>
        </row>
        <row r="1450">
          <cell r="A1450">
            <v>72040000</v>
          </cell>
          <cell r="B1450" t="str">
            <v>Interest Expense</v>
          </cell>
          <cell r="C1450">
            <v>70</v>
          </cell>
          <cell r="D1450" t="str">
            <v>.</v>
          </cell>
          <cell r="E1450">
            <v>1</v>
          </cell>
          <cell r="F1450" t="str">
            <v>.</v>
          </cell>
          <cell r="G1450">
            <v>72040000</v>
          </cell>
          <cell r="H1450" t="str">
            <v>.</v>
          </cell>
          <cell r="I1450">
            <v>33</v>
          </cell>
          <cell r="J1450" t="str">
            <v>.</v>
          </cell>
          <cell r="K1450">
            <v>0</v>
          </cell>
          <cell r="L1450" t="str">
            <v>.</v>
          </cell>
          <cell r="M1450">
            <v>0</v>
          </cell>
          <cell r="N1450" t="str">
            <v>.</v>
          </cell>
          <cell r="O1450" t="str">
            <v>00.00.00</v>
          </cell>
          <cell r="P1450">
            <v>11183518.24</v>
          </cell>
          <cell r="Q1450">
            <v>0</v>
          </cell>
          <cell r="R1450">
            <v>11183518.24</v>
          </cell>
        </row>
        <row r="1451">
          <cell r="A1451">
            <v>72040000</v>
          </cell>
          <cell r="B1451" t="str">
            <v>Interest Expense</v>
          </cell>
          <cell r="C1451">
            <v>70</v>
          </cell>
          <cell r="D1451" t="str">
            <v>.</v>
          </cell>
          <cell r="E1451">
            <v>1</v>
          </cell>
          <cell r="F1451" t="str">
            <v>.</v>
          </cell>
          <cell r="G1451">
            <v>72040000</v>
          </cell>
          <cell r="H1451" t="str">
            <v>.</v>
          </cell>
          <cell r="I1451">
            <v>71</v>
          </cell>
          <cell r="J1451" t="str">
            <v>.</v>
          </cell>
          <cell r="K1451">
            <v>0</v>
          </cell>
          <cell r="L1451" t="str">
            <v>.</v>
          </cell>
          <cell r="M1451">
            <v>0</v>
          </cell>
          <cell r="N1451" t="str">
            <v>.</v>
          </cell>
          <cell r="O1451" t="str">
            <v>00.00.00</v>
          </cell>
          <cell r="P1451">
            <v>28631678.02</v>
          </cell>
          <cell r="Q1451">
            <v>9170058</v>
          </cell>
          <cell r="R1451">
            <v>37801736.020000003</v>
          </cell>
        </row>
        <row r="1452">
          <cell r="A1452">
            <v>72040000</v>
          </cell>
          <cell r="B1452" t="str">
            <v>Interest Expense</v>
          </cell>
          <cell r="C1452">
            <v>70</v>
          </cell>
          <cell r="D1452" t="str">
            <v>.</v>
          </cell>
          <cell r="E1452">
            <v>2</v>
          </cell>
          <cell r="F1452" t="str">
            <v>.</v>
          </cell>
          <cell r="G1452">
            <v>72040000</v>
          </cell>
          <cell r="H1452" t="str">
            <v>.</v>
          </cell>
          <cell r="I1452">
            <v>0</v>
          </cell>
          <cell r="J1452" t="str">
            <v>.</v>
          </cell>
          <cell r="K1452">
            <v>0</v>
          </cell>
          <cell r="L1452" t="str">
            <v>.</v>
          </cell>
          <cell r="M1452">
            <v>0</v>
          </cell>
          <cell r="N1452" t="str">
            <v>.</v>
          </cell>
          <cell r="O1452" t="str">
            <v>00.00.00</v>
          </cell>
          <cell r="P1452">
            <v>1077473</v>
          </cell>
          <cell r="Q1452">
            <v>0</v>
          </cell>
          <cell r="R1452">
            <v>1077473</v>
          </cell>
        </row>
        <row r="1453">
          <cell r="A1453">
            <v>72040000</v>
          </cell>
          <cell r="B1453" t="str">
            <v>Interest Expense</v>
          </cell>
          <cell r="C1453">
            <v>70</v>
          </cell>
          <cell r="D1453" t="str">
            <v>.</v>
          </cell>
          <cell r="E1453">
            <v>2</v>
          </cell>
          <cell r="F1453" t="str">
            <v>.</v>
          </cell>
          <cell r="G1453">
            <v>72040000</v>
          </cell>
          <cell r="H1453" t="str">
            <v>.</v>
          </cell>
          <cell r="I1453">
            <v>60</v>
          </cell>
          <cell r="J1453" t="str">
            <v>.</v>
          </cell>
          <cell r="K1453">
            <v>0</v>
          </cell>
          <cell r="L1453" t="str">
            <v>.</v>
          </cell>
          <cell r="M1453">
            <v>0</v>
          </cell>
          <cell r="N1453" t="str">
            <v>.</v>
          </cell>
          <cell r="O1453" t="str">
            <v>00.00.00</v>
          </cell>
          <cell r="P1453">
            <v>1048123</v>
          </cell>
          <cell r="Q1453">
            <v>0</v>
          </cell>
          <cell r="R1453">
            <v>1048123</v>
          </cell>
        </row>
        <row r="1454">
          <cell r="A1454">
            <v>72040000</v>
          </cell>
          <cell r="B1454" t="str">
            <v>Interest Expense</v>
          </cell>
          <cell r="C1454">
            <v>70</v>
          </cell>
          <cell r="D1454" t="str">
            <v>.</v>
          </cell>
          <cell r="E1454">
            <v>2</v>
          </cell>
          <cell r="F1454" t="str">
            <v>.</v>
          </cell>
          <cell r="G1454">
            <v>72040000</v>
          </cell>
          <cell r="H1454" t="str">
            <v>.</v>
          </cell>
          <cell r="I1454">
            <v>71</v>
          </cell>
          <cell r="J1454" t="str">
            <v>.</v>
          </cell>
          <cell r="K1454">
            <v>0</v>
          </cell>
          <cell r="L1454" t="str">
            <v>.</v>
          </cell>
          <cell r="M1454">
            <v>0</v>
          </cell>
          <cell r="N1454" t="str">
            <v>.</v>
          </cell>
          <cell r="O1454" t="str">
            <v>00.00.00</v>
          </cell>
          <cell r="P1454">
            <v>0</v>
          </cell>
          <cell r="Q1454">
            <v>987978</v>
          </cell>
          <cell r="R1454">
            <v>987978</v>
          </cell>
        </row>
        <row r="1455">
          <cell r="A1455">
            <v>72040000</v>
          </cell>
          <cell r="B1455" t="str">
            <v>Interest Expense</v>
          </cell>
          <cell r="C1455">
            <v>70</v>
          </cell>
          <cell r="D1455" t="str">
            <v>.</v>
          </cell>
          <cell r="E1455">
            <v>5</v>
          </cell>
          <cell r="F1455" t="str">
            <v>.</v>
          </cell>
          <cell r="G1455">
            <v>72040000</v>
          </cell>
          <cell r="H1455" t="str">
            <v>.</v>
          </cell>
          <cell r="I1455">
            <v>60</v>
          </cell>
          <cell r="J1455" t="str">
            <v>.</v>
          </cell>
          <cell r="K1455">
            <v>0</v>
          </cell>
          <cell r="L1455" t="str">
            <v>.</v>
          </cell>
          <cell r="M1455">
            <v>0</v>
          </cell>
          <cell r="N1455" t="str">
            <v>.</v>
          </cell>
          <cell r="O1455" t="str">
            <v>00.00.00</v>
          </cell>
          <cell r="P1455">
            <v>3730264</v>
          </cell>
          <cell r="Q1455">
            <v>1790143</v>
          </cell>
          <cell r="R1455">
            <v>5520407</v>
          </cell>
        </row>
        <row r="1456">
          <cell r="A1456">
            <v>72070000</v>
          </cell>
          <cell r="B1456" t="str">
            <v>Bank Charges</v>
          </cell>
          <cell r="C1456">
            <v>70</v>
          </cell>
          <cell r="D1456" t="str">
            <v>.</v>
          </cell>
          <cell r="E1456">
            <v>1</v>
          </cell>
          <cell r="F1456" t="str">
            <v>.</v>
          </cell>
          <cell r="G1456">
            <v>72070000</v>
          </cell>
          <cell r="H1456" t="str">
            <v>.</v>
          </cell>
          <cell r="I1456">
            <v>0</v>
          </cell>
          <cell r="J1456" t="str">
            <v>.</v>
          </cell>
          <cell r="K1456">
            <v>0</v>
          </cell>
          <cell r="L1456" t="str">
            <v>.</v>
          </cell>
          <cell r="M1456">
            <v>0</v>
          </cell>
          <cell r="N1456" t="str">
            <v>.</v>
          </cell>
          <cell r="O1456" t="str">
            <v>00.00.00</v>
          </cell>
          <cell r="P1456">
            <v>20000</v>
          </cell>
          <cell r="Q1456">
            <v>0</v>
          </cell>
          <cell r="R1456">
            <v>20000</v>
          </cell>
        </row>
        <row r="1457">
          <cell r="A1457">
            <v>72070000</v>
          </cell>
          <cell r="B1457" t="str">
            <v>Bank Charges</v>
          </cell>
          <cell r="C1457">
            <v>70</v>
          </cell>
          <cell r="D1457" t="str">
            <v>.</v>
          </cell>
          <cell r="E1457">
            <v>1</v>
          </cell>
          <cell r="F1457" t="str">
            <v>.</v>
          </cell>
          <cell r="G1457">
            <v>72070000</v>
          </cell>
          <cell r="H1457" t="str">
            <v>.</v>
          </cell>
          <cell r="I1457">
            <v>60</v>
          </cell>
          <cell r="J1457" t="str">
            <v>.</v>
          </cell>
          <cell r="K1457">
            <v>0</v>
          </cell>
          <cell r="L1457" t="str">
            <v>.</v>
          </cell>
          <cell r="M1457">
            <v>0</v>
          </cell>
          <cell r="N1457" t="str">
            <v>.</v>
          </cell>
          <cell r="O1457" t="str">
            <v>00.00.00</v>
          </cell>
          <cell r="P1457">
            <v>198500</v>
          </cell>
          <cell r="Q1457">
            <v>0</v>
          </cell>
          <cell r="R1457">
            <v>198500</v>
          </cell>
        </row>
        <row r="1458">
          <cell r="A1458">
            <v>72070000</v>
          </cell>
          <cell r="B1458" t="str">
            <v>Bank Charges</v>
          </cell>
          <cell r="C1458">
            <v>70</v>
          </cell>
          <cell r="D1458" t="str">
            <v>.</v>
          </cell>
          <cell r="E1458">
            <v>1</v>
          </cell>
          <cell r="F1458" t="str">
            <v>.</v>
          </cell>
          <cell r="G1458">
            <v>72070000</v>
          </cell>
          <cell r="H1458" t="str">
            <v>.</v>
          </cell>
          <cell r="I1458">
            <v>71</v>
          </cell>
          <cell r="J1458" t="str">
            <v>.</v>
          </cell>
          <cell r="K1458">
            <v>0</v>
          </cell>
          <cell r="L1458" t="str">
            <v>.</v>
          </cell>
          <cell r="M1458">
            <v>0</v>
          </cell>
          <cell r="N1458" t="str">
            <v>.</v>
          </cell>
          <cell r="O1458" t="str">
            <v>00.00.00</v>
          </cell>
          <cell r="P1458">
            <v>32216521.98</v>
          </cell>
          <cell r="Q1458">
            <v>9229110.7899999991</v>
          </cell>
          <cell r="R1458">
            <v>41445632.770000003</v>
          </cell>
        </row>
        <row r="1459">
          <cell r="A1459">
            <v>72070000</v>
          </cell>
          <cell r="B1459" t="str">
            <v>Bank Charges</v>
          </cell>
          <cell r="C1459">
            <v>70</v>
          </cell>
          <cell r="D1459" t="str">
            <v>.</v>
          </cell>
          <cell r="E1459">
            <v>2</v>
          </cell>
          <cell r="F1459" t="str">
            <v>.</v>
          </cell>
          <cell r="G1459">
            <v>72070000</v>
          </cell>
          <cell r="H1459" t="str">
            <v>.</v>
          </cell>
          <cell r="I1459">
            <v>0</v>
          </cell>
          <cell r="J1459" t="str">
            <v>.</v>
          </cell>
          <cell r="K1459">
            <v>0</v>
          </cell>
          <cell r="L1459" t="str">
            <v>.</v>
          </cell>
          <cell r="M1459">
            <v>0</v>
          </cell>
          <cell r="N1459" t="str">
            <v>.</v>
          </cell>
          <cell r="O1459" t="str">
            <v>00.00.00</v>
          </cell>
          <cell r="P1459">
            <v>6727089.0599999996</v>
          </cell>
          <cell r="Q1459">
            <v>1813556.8</v>
          </cell>
          <cell r="R1459">
            <v>8540645.8599999994</v>
          </cell>
        </row>
        <row r="1460">
          <cell r="A1460">
            <v>72070000</v>
          </cell>
          <cell r="B1460" t="str">
            <v>Bank Charges</v>
          </cell>
          <cell r="C1460">
            <v>70</v>
          </cell>
          <cell r="D1460" t="str">
            <v>.</v>
          </cell>
          <cell r="E1460">
            <v>3</v>
          </cell>
          <cell r="F1460" t="str">
            <v>.</v>
          </cell>
          <cell r="G1460">
            <v>72070000</v>
          </cell>
          <cell r="H1460" t="str">
            <v>.</v>
          </cell>
          <cell r="I1460">
            <v>0</v>
          </cell>
          <cell r="J1460" t="str">
            <v>.</v>
          </cell>
          <cell r="K1460">
            <v>0</v>
          </cell>
          <cell r="L1460" t="str">
            <v>.</v>
          </cell>
          <cell r="M1460">
            <v>0</v>
          </cell>
          <cell r="N1460" t="str">
            <v>.</v>
          </cell>
          <cell r="O1460" t="str">
            <v>00.00.00</v>
          </cell>
          <cell r="P1460">
            <v>319530.93</v>
          </cell>
          <cell r="Q1460">
            <v>355843</v>
          </cell>
          <cell r="R1460">
            <v>675373.93</v>
          </cell>
        </row>
        <row r="1461">
          <cell r="A1461">
            <v>72070000</v>
          </cell>
          <cell r="B1461" t="str">
            <v>Bank Charges</v>
          </cell>
          <cell r="C1461">
            <v>70</v>
          </cell>
          <cell r="D1461" t="str">
            <v>.</v>
          </cell>
          <cell r="E1461">
            <v>4</v>
          </cell>
          <cell r="F1461" t="str">
            <v>.</v>
          </cell>
          <cell r="G1461">
            <v>72070000</v>
          </cell>
          <cell r="H1461" t="str">
            <v>.</v>
          </cell>
          <cell r="I1461">
            <v>0</v>
          </cell>
          <cell r="J1461" t="str">
            <v>.</v>
          </cell>
          <cell r="K1461">
            <v>0</v>
          </cell>
          <cell r="L1461" t="str">
            <v>.</v>
          </cell>
          <cell r="M1461">
            <v>0</v>
          </cell>
          <cell r="N1461" t="str">
            <v>.</v>
          </cell>
          <cell r="O1461" t="str">
            <v>00.00.00</v>
          </cell>
          <cell r="P1461">
            <v>1635791.92</v>
          </cell>
          <cell r="Q1461">
            <v>231500</v>
          </cell>
          <cell r="R1461">
            <v>1867291.92</v>
          </cell>
        </row>
        <row r="1462">
          <cell r="A1462">
            <v>72070000</v>
          </cell>
          <cell r="B1462" t="str">
            <v>Bank Charges</v>
          </cell>
          <cell r="C1462">
            <v>70</v>
          </cell>
          <cell r="D1462" t="str">
            <v>.</v>
          </cell>
          <cell r="E1462">
            <v>4</v>
          </cell>
          <cell r="F1462" t="str">
            <v>.</v>
          </cell>
          <cell r="G1462">
            <v>72070000</v>
          </cell>
          <cell r="H1462" t="str">
            <v>.</v>
          </cell>
          <cell r="I1462">
            <v>60</v>
          </cell>
          <cell r="J1462" t="str">
            <v>.</v>
          </cell>
          <cell r="K1462">
            <v>0</v>
          </cell>
          <cell r="L1462" t="str">
            <v>.</v>
          </cell>
          <cell r="M1462">
            <v>0</v>
          </cell>
          <cell r="N1462" t="str">
            <v>.</v>
          </cell>
          <cell r="O1462" t="str">
            <v>00.00.00</v>
          </cell>
          <cell r="P1462">
            <v>112970</v>
          </cell>
          <cell r="Q1462">
            <v>12500</v>
          </cell>
          <cell r="R1462">
            <v>125470</v>
          </cell>
        </row>
        <row r="1463">
          <cell r="A1463">
            <v>72070000</v>
          </cell>
          <cell r="B1463" t="str">
            <v>Bank Charges</v>
          </cell>
          <cell r="C1463">
            <v>70</v>
          </cell>
          <cell r="D1463" t="str">
            <v>.</v>
          </cell>
          <cell r="E1463">
            <v>5</v>
          </cell>
          <cell r="F1463" t="str">
            <v>.</v>
          </cell>
          <cell r="G1463">
            <v>72070000</v>
          </cell>
          <cell r="H1463" t="str">
            <v>.</v>
          </cell>
          <cell r="I1463">
            <v>71</v>
          </cell>
          <cell r="J1463" t="str">
            <v>.</v>
          </cell>
          <cell r="K1463">
            <v>0</v>
          </cell>
          <cell r="L1463" t="str">
            <v>.</v>
          </cell>
          <cell r="M1463">
            <v>0</v>
          </cell>
          <cell r="N1463" t="str">
            <v>.</v>
          </cell>
          <cell r="O1463" t="str">
            <v>00.00.00</v>
          </cell>
          <cell r="P1463">
            <v>20000</v>
          </cell>
          <cell r="Q1463">
            <v>0</v>
          </cell>
          <cell r="R1463">
            <v>20000</v>
          </cell>
        </row>
        <row r="1464">
          <cell r="A1464">
            <v>72070000</v>
          </cell>
          <cell r="B1464" t="str">
            <v>Bank Charges</v>
          </cell>
          <cell r="C1464">
            <v>70</v>
          </cell>
          <cell r="D1464" t="str">
            <v>.</v>
          </cell>
          <cell r="E1464">
            <v>9</v>
          </cell>
          <cell r="F1464" t="str">
            <v>.</v>
          </cell>
          <cell r="G1464">
            <v>72070000</v>
          </cell>
          <cell r="H1464" t="str">
            <v>.</v>
          </cell>
          <cell r="I1464">
            <v>0</v>
          </cell>
          <cell r="J1464" t="str">
            <v>.</v>
          </cell>
          <cell r="K1464">
            <v>0</v>
          </cell>
          <cell r="L1464" t="str">
            <v>.</v>
          </cell>
          <cell r="M1464">
            <v>0</v>
          </cell>
          <cell r="N1464" t="str">
            <v>.</v>
          </cell>
          <cell r="O1464" t="str">
            <v>00.00.00</v>
          </cell>
          <cell r="P1464">
            <v>22545</v>
          </cell>
          <cell r="Q1464">
            <v>0</v>
          </cell>
          <cell r="R1464">
            <v>22545</v>
          </cell>
        </row>
        <row r="1465">
          <cell r="A1465">
            <v>72070000</v>
          </cell>
          <cell r="B1465" t="str">
            <v>Bank Charges</v>
          </cell>
          <cell r="C1465">
            <v>70</v>
          </cell>
          <cell r="D1465" t="str">
            <v>.</v>
          </cell>
          <cell r="E1465">
            <v>9</v>
          </cell>
          <cell r="F1465" t="str">
            <v>.</v>
          </cell>
          <cell r="G1465">
            <v>72070000</v>
          </cell>
          <cell r="H1465" t="str">
            <v>.</v>
          </cell>
          <cell r="I1465">
            <v>60</v>
          </cell>
          <cell r="J1465" t="str">
            <v>.</v>
          </cell>
          <cell r="K1465">
            <v>0</v>
          </cell>
          <cell r="L1465" t="str">
            <v>.</v>
          </cell>
          <cell r="M1465">
            <v>0</v>
          </cell>
          <cell r="N1465" t="str">
            <v>.</v>
          </cell>
          <cell r="O1465" t="str">
            <v>00.00.00</v>
          </cell>
          <cell r="P1465">
            <v>90000</v>
          </cell>
          <cell r="Q1465">
            <v>0</v>
          </cell>
          <cell r="R1465">
            <v>90000</v>
          </cell>
        </row>
        <row r="1466">
          <cell r="A1466">
            <v>72070000</v>
          </cell>
          <cell r="B1466" t="str">
            <v>Bank Charges</v>
          </cell>
          <cell r="C1466">
            <v>70</v>
          </cell>
          <cell r="D1466" t="str">
            <v>.</v>
          </cell>
          <cell r="E1466">
            <v>10</v>
          </cell>
          <cell r="F1466" t="str">
            <v>.</v>
          </cell>
          <cell r="G1466">
            <v>72070000</v>
          </cell>
          <cell r="H1466" t="str">
            <v>.</v>
          </cell>
          <cell r="I1466">
            <v>0</v>
          </cell>
          <cell r="J1466" t="str">
            <v>.</v>
          </cell>
          <cell r="K1466">
            <v>0</v>
          </cell>
          <cell r="L1466" t="str">
            <v>.</v>
          </cell>
          <cell r="M1466">
            <v>0</v>
          </cell>
          <cell r="N1466" t="str">
            <v>.</v>
          </cell>
          <cell r="O1466" t="str">
            <v>00.00.00</v>
          </cell>
          <cell r="P1466">
            <v>842332.5</v>
          </cell>
          <cell r="Q1466">
            <v>251220</v>
          </cell>
          <cell r="R1466">
            <v>1093552.5</v>
          </cell>
        </row>
        <row r="1467">
          <cell r="A1467">
            <v>72070000</v>
          </cell>
          <cell r="B1467" t="str">
            <v>Bank Charges</v>
          </cell>
          <cell r="C1467">
            <v>70</v>
          </cell>
          <cell r="D1467" t="str">
            <v>.</v>
          </cell>
          <cell r="E1467">
            <v>11</v>
          </cell>
          <cell r="F1467" t="str">
            <v>.</v>
          </cell>
          <cell r="G1467">
            <v>72070000</v>
          </cell>
          <cell r="H1467" t="str">
            <v>.</v>
          </cell>
          <cell r="I1467">
            <v>0</v>
          </cell>
          <cell r="J1467" t="str">
            <v>.</v>
          </cell>
          <cell r="K1467">
            <v>0</v>
          </cell>
          <cell r="L1467" t="str">
            <v>.</v>
          </cell>
          <cell r="M1467">
            <v>0</v>
          </cell>
          <cell r="N1467" t="str">
            <v>.</v>
          </cell>
          <cell r="O1467" t="str">
            <v>00.00.00</v>
          </cell>
          <cell r="P1467">
            <v>455048.28</v>
          </cell>
          <cell r="Q1467">
            <v>0</v>
          </cell>
          <cell r="R1467">
            <v>455048.28</v>
          </cell>
        </row>
        <row r="1468">
          <cell r="A1468">
            <v>72080000</v>
          </cell>
          <cell r="B1468" t="str">
            <v>Realized Foreign Exc</v>
          </cell>
          <cell r="C1468">
            <v>70</v>
          </cell>
          <cell r="D1468" t="str">
            <v>.</v>
          </cell>
          <cell r="E1468">
            <v>1</v>
          </cell>
          <cell r="F1468" t="str">
            <v>.</v>
          </cell>
          <cell r="G1468">
            <v>72080000</v>
          </cell>
          <cell r="H1468" t="str">
            <v>.</v>
          </cell>
          <cell r="I1468">
            <v>0</v>
          </cell>
          <cell r="J1468" t="str">
            <v>.</v>
          </cell>
          <cell r="K1468">
            <v>0</v>
          </cell>
          <cell r="L1468" t="str">
            <v>.</v>
          </cell>
          <cell r="M1468">
            <v>0</v>
          </cell>
          <cell r="N1468" t="str">
            <v>.</v>
          </cell>
          <cell r="O1468" t="str">
            <v>00.00.00</v>
          </cell>
          <cell r="P1468">
            <v>117760.7</v>
          </cell>
          <cell r="Q1468">
            <v>0</v>
          </cell>
          <cell r="R1468">
            <v>117760.7</v>
          </cell>
        </row>
        <row r="1469">
          <cell r="A1469">
            <v>72080000</v>
          </cell>
          <cell r="B1469" t="str">
            <v>Realized Foreign Exc</v>
          </cell>
          <cell r="C1469">
            <v>70</v>
          </cell>
          <cell r="D1469" t="str">
            <v>.</v>
          </cell>
          <cell r="E1469">
            <v>1</v>
          </cell>
          <cell r="F1469" t="str">
            <v>.</v>
          </cell>
          <cell r="G1469">
            <v>72080000</v>
          </cell>
          <cell r="H1469" t="str">
            <v>.</v>
          </cell>
          <cell r="I1469">
            <v>71</v>
          </cell>
          <cell r="J1469" t="str">
            <v>.</v>
          </cell>
          <cell r="K1469">
            <v>0</v>
          </cell>
          <cell r="L1469" t="str">
            <v>.</v>
          </cell>
          <cell r="M1469">
            <v>0</v>
          </cell>
          <cell r="N1469" t="str">
            <v>.</v>
          </cell>
          <cell r="O1469" t="str">
            <v>00.00.00</v>
          </cell>
          <cell r="P1469">
            <v>516468129.02999997</v>
          </cell>
          <cell r="Q1469">
            <v>117539784.94</v>
          </cell>
          <cell r="R1469">
            <v>634007913.97000003</v>
          </cell>
        </row>
        <row r="1470">
          <cell r="A1470">
            <v>72080000</v>
          </cell>
          <cell r="B1470" t="str">
            <v>Realized Foreign Exc</v>
          </cell>
          <cell r="C1470">
            <v>70</v>
          </cell>
          <cell r="D1470" t="str">
            <v>.</v>
          </cell>
          <cell r="E1470">
            <v>1</v>
          </cell>
          <cell r="F1470" t="str">
            <v>.</v>
          </cell>
          <cell r="G1470">
            <v>72080000</v>
          </cell>
          <cell r="H1470" t="str">
            <v>.</v>
          </cell>
          <cell r="I1470">
            <v>72</v>
          </cell>
          <cell r="J1470" t="str">
            <v>.</v>
          </cell>
          <cell r="K1470">
            <v>0</v>
          </cell>
          <cell r="L1470" t="str">
            <v>.</v>
          </cell>
          <cell r="M1470">
            <v>0</v>
          </cell>
          <cell r="N1470" t="str">
            <v>.</v>
          </cell>
          <cell r="O1470" t="str">
            <v>00.00.00</v>
          </cell>
          <cell r="P1470">
            <v>0</v>
          </cell>
          <cell r="Q1470">
            <v>22672669.800000001</v>
          </cell>
          <cell r="R1470">
            <v>22672669.800000001</v>
          </cell>
        </row>
        <row r="1471">
          <cell r="A1471">
            <v>72080000</v>
          </cell>
          <cell r="B1471" t="str">
            <v>Realized Foreign Exc</v>
          </cell>
          <cell r="C1471">
            <v>70</v>
          </cell>
          <cell r="D1471" t="str">
            <v>.</v>
          </cell>
          <cell r="E1471">
            <v>2</v>
          </cell>
          <cell r="F1471" t="str">
            <v>.</v>
          </cell>
          <cell r="G1471">
            <v>72080000</v>
          </cell>
          <cell r="H1471" t="str">
            <v>.</v>
          </cell>
          <cell r="I1471">
            <v>0</v>
          </cell>
          <cell r="J1471" t="str">
            <v>.</v>
          </cell>
          <cell r="K1471">
            <v>0</v>
          </cell>
          <cell r="L1471" t="str">
            <v>.</v>
          </cell>
          <cell r="M1471">
            <v>0</v>
          </cell>
          <cell r="N1471" t="str">
            <v>.</v>
          </cell>
          <cell r="O1471" t="str">
            <v>00.00.00</v>
          </cell>
          <cell r="P1471">
            <v>11915417.800000001</v>
          </cell>
          <cell r="Q1471">
            <v>0</v>
          </cell>
          <cell r="R1471">
            <v>11915417.800000001</v>
          </cell>
        </row>
        <row r="1472">
          <cell r="A1472">
            <v>72080000</v>
          </cell>
          <cell r="B1472" t="str">
            <v>Realized Foreign Exc</v>
          </cell>
          <cell r="C1472">
            <v>70</v>
          </cell>
          <cell r="D1472" t="str">
            <v>.</v>
          </cell>
          <cell r="E1472">
            <v>2</v>
          </cell>
          <cell r="F1472" t="str">
            <v>.</v>
          </cell>
          <cell r="G1472">
            <v>72080000</v>
          </cell>
          <cell r="H1472" t="str">
            <v>.</v>
          </cell>
          <cell r="I1472">
            <v>71</v>
          </cell>
          <cell r="J1472" t="str">
            <v>.</v>
          </cell>
          <cell r="K1472">
            <v>0</v>
          </cell>
          <cell r="L1472" t="str">
            <v>.</v>
          </cell>
          <cell r="M1472">
            <v>0</v>
          </cell>
          <cell r="N1472" t="str">
            <v>.</v>
          </cell>
          <cell r="O1472" t="str">
            <v>00.00.00</v>
          </cell>
          <cell r="P1472">
            <v>0</v>
          </cell>
          <cell r="Q1472">
            <v>135477731.59999999</v>
          </cell>
          <cell r="R1472">
            <v>135477731.59999999</v>
          </cell>
        </row>
        <row r="1473">
          <cell r="A1473">
            <v>72080000</v>
          </cell>
          <cell r="B1473" t="str">
            <v>Realized Foreign Exc</v>
          </cell>
          <cell r="C1473">
            <v>70</v>
          </cell>
          <cell r="D1473" t="str">
            <v>.</v>
          </cell>
          <cell r="E1473">
            <v>3</v>
          </cell>
          <cell r="F1473" t="str">
            <v>.</v>
          </cell>
          <cell r="G1473">
            <v>72080000</v>
          </cell>
          <cell r="H1473" t="str">
            <v>.</v>
          </cell>
          <cell r="I1473">
            <v>0</v>
          </cell>
          <cell r="J1473" t="str">
            <v>.</v>
          </cell>
          <cell r="K1473">
            <v>0</v>
          </cell>
          <cell r="L1473" t="str">
            <v>.</v>
          </cell>
          <cell r="M1473">
            <v>0</v>
          </cell>
          <cell r="N1473" t="str">
            <v>.</v>
          </cell>
          <cell r="O1473" t="str">
            <v>00.00.00</v>
          </cell>
          <cell r="P1473">
            <v>8322654.1799999997</v>
          </cell>
          <cell r="Q1473">
            <v>26430</v>
          </cell>
          <cell r="R1473">
            <v>8349084.1799999997</v>
          </cell>
        </row>
        <row r="1474">
          <cell r="A1474">
            <v>72080000</v>
          </cell>
          <cell r="B1474" t="str">
            <v>Realized Foreign Exc</v>
          </cell>
          <cell r="C1474">
            <v>70</v>
          </cell>
          <cell r="D1474" t="str">
            <v>.</v>
          </cell>
          <cell r="E1474">
            <v>4</v>
          </cell>
          <cell r="F1474" t="str">
            <v>.</v>
          </cell>
          <cell r="G1474">
            <v>72080000</v>
          </cell>
          <cell r="H1474" t="str">
            <v>.</v>
          </cell>
          <cell r="I1474">
            <v>0</v>
          </cell>
          <cell r="J1474" t="str">
            <v>.</v>
          </cell>
          <cell r="K1474">
            <v>0</v>
          </cell>
          <cell r="L1474" t="str">
            <v>.</v>
          </cell>
          <cell r="M1474">
            <v>0</v>
          </cell>
          <cell r="N1474" t="str">
            <v>.</v>
          </cell>
          <cell r="O1474" t="str">
            <v>00.00.00</v>
          </cell>
          <cell r="P1474">
            <v>2493829.7000000002</v>
          </cell>
          <cell r="Q1474">
            <v>1705499.2</v>
          </cell>
          <cell r="R1474">
            <v>4199328.9000000004</v>
          </cell>
        </row>
        <row r="1475">
          <cell r="A1475">
            <v>72080000</v>
          </cell>
          <cell r="B1475" t="str">
            <v>Realized Foreign Exc</v>
          </cell>
          <cell r="C1475">
            <v>70</v>
          </cell>
          <cell r="D1475" t="str">
            <v>.</v>
          </cell>
          <cell r="E1475">
            <v>5</v>
          </cell>
          <cell r="F1475" t="str">
            <v>.</v>
          </cell>
          <cell r="G1475">
            <v>72080000</v>
          </cell>
          <cell r="H1475" t="str">
            <v>.</v>
          </cell>
          <cell r="I1475">
            <v>0</v>
          </cell>
          <cell r="J1475" t="str">
            <v>.</v>
          </cell>
          <cell r="K1475">
            <v>0</v>
          </cell>
          <cell r="L1475" t="str">
            <v>.</v>
          </cell>
          <cell r="M1475">
            <v>0</v>
          </cell>
          <cell r="N1475" t="str">
            <v>.</v>
          </cell>
          <cell r="O1475" t="str">
            <v>00.00.00</v>
          </cell>
          <cell r="P1475">
            <v>648318</v>
          </cell>
          <cell r="Q1475">
            <v>0</v>
          </cell>
          <cell r="R1475">
            <v>648318</v>
          </cell>
        </row>
        <row r="1476">
          <cell r="A1476">
            <v>72080000</v>
          </cell>
          <cell r="B1476" t="str">
            <v>Realized Foreign Exc</v>
          </cell>
          <cell r="C1476">
            <v>70</v>
          </cell>
          <cell r="D1476" t="str">
            <v>.</v>
          </cell>
          <cell r="E1476">
            <v>7</v>
          </cell>
          <cell r="F1476" t="str">
            <v>.</v>
          </cell>
          <cell r="G1476">
            <v>72080000</v>
          </cell>
          <cell r="H1476" t="str">
            <v>.</v>
          </cell>
          <cell r="I1476">
            <v>0</v>
          </cell>
          <cell r="J1476" t="str">
            <v>.</v>
          </cell>
          <cell r="K1476">
            <v>0</v>
          </cell>
          <cell r="L1476" t="str">
            <v>.</v>
          </cell>
          <cell r="M1476">
            <v>0</v>
          </cell>
          <cell r="N1476" t="str">
            <v>.</v>
          </cell>
          <cell r="O1476" t="str">
            <v>00.00.00</v>
          </cell>
          <cell r="P1476">
            <v>650997</v>
          </cell>
          <cell r="Q1476">
            <v>0</v>
          </cell>
          <cell r="R1476">
            <v>650997</v>
          </cell>
        </row>
        <row r="1477">
          <cell r="A1477">
            <v>72080000</v>
          </cell>
          <cell r="B1477" t="str">
            <v>Realized Foreign Exc</v>
          </cell>
          <cell r="C1477">
            <v>70</v>
          </cell>
          <cell r="D1477" t="str">
            <v>.</v>
          </cell>
          <cell r="E1477">
            <v>8</v>
          </cell>
          <cell r="F1477" t="str">
            <v>.</v>
          </cell>
          <cell r="G1477">
            <v>72080000</v>
          </cell>
          <cell r="H1477" t="str">
            <v>.</v>
          </cell>
          <cell r="I1477">
            <v>0</v>
          </cell>
          <cell r="J1477" t="str">
            <v>.</v>
          </cell>
          <cell r="K1477">
            <v>0</v>
          </cell>
          <cell r="L1477" t="str">
            <v>.</v>
          </cell>
          <cell r="M1477">
            <v>0</v>
          </cell>
          <cell r="N1477" t="str">
            <v>.</v>
          </cell>
          <cell r="O1477" t="str">
            <v>00.00.00</v>
          </cell>
          <cell r="P1477">
            <v>363451</v>
          </cell>
          <cell r="Q1477">
            <v>0</v>
          </cell>
          <cell r="R1477">
            <v>363451</v>
          </cell>
        </row>
        <row r="1478">
          <cell r="A1478">
            <v>72080000</v>
          </cell>
          <cell r="B1478" t="str">
            <v>Realized Foreign Exc</v>
          </cell>
          <cell r="C1478">
            <v>70</v>
          </cell>
          <cell r="D1478" t="str">
            <v>.</v>
          </cell>
          <cell r="E1478">
            <v>9</v>
          </cell>
          <cell r="F1478" t="str">
            <v>.</v>
          </cell>
          <cell r="G1478">
            <v>72080000</v>
          </cell>
          <cell r="H1478" t="str">
            <v>.</v>
          </cell>
          <cell r="I1478">
            <v>0</v>
          </cell>
          <cell r="J1478" t="str">
            <v>.</v>
          </cell>
          <cell r="K1478">
            <v>0</v>
          </cell>
          <cell r="L1478" t="str">
            <v>.</v>
          </cell>
          <cell r="M1478">
            <v>0</v>
          </cell>
          <cell r="N1478" t="str">
            <v>.</v>
          </cell>
          <cell r="O1478" t="str">
            <v>00.00.00</v>
          </cell>
          <cell r="P1478">
            <v>646621.30000000005</v>
          </cell>
          <cell r="Q1478">
            <v>0</v>
          </cell>
          <cell r="R1478">
            <v>646621.30000000005</v>
          </cell>
        </row>
        <row r="1479">
          <cell r="A1479">
            <v>72080000</v>
          </cell>
          <cell r="B1479" t="str">
            <v>Realized Foreign Exc</v>
          </cell>
          <cell r="C1479">
            <v>70</v>
          </cell>
          <cell r="D1479" t="str">
            <v>.</v>
          </cell>
          <cell r="E1479">
            <v>10</v>
          </cell>
          <cell r="F1479" t="str">
            <v>.</v>
          </cell>
          <cell r="G1479">
            <v>72080000</v>
          </cell>
          <cell r="H1479" t="str">
            <v>.</v>
          </cell>
          <cell r="I1479">
            <v>0</v>
          </cell>
          <cell r="J1479" t="str">
            <v>.</v>
          </cell>
          <cell r="K1479">
            <v>0</v>
          </cell>
          <cell r="L1479" t="str">
            <v>.</v>
          </cell>
          <cell r="M1479">
            <v>0</v>
          </cell>
          <cell r="N1479" t="str">
            <v>.</v>
          </cell>
          <cell r="O1479" t="str">
            <v>00.00.00</v>
          </cell>
          <cell r="P1479">
            <v>496116.6</v>
          </cell>
          <cell r="Q1479">
            <v>0</v>
          </cell>
          <cell r="R1479">
            <v>496116.6</v>
          </cell>
        </row>
        <row r="1480">
          <cell r="A1480">
            <v>72080000</v>
          </cell>
          <cell r="B1480" t="str">
            <v>Realized Foreign Exc</v>
          </cell>
          <cell r="C1480">
            <v>70</v>
          </cell>
          <cell r="D1480" t="str">
            <v>.</v>
          </cell>
          <cell r="E1480">
            <v>11</v>
          </cell>
          <cell r="F1480" t="str">
            <v>.</v>
          </cell>
          <cell r="G1480">
            <v>72080000</v>
          </cell>
          <cell r="H1480" t="str">
            <v>.</v>
          </cell>
          <cell r="I1480">
            <v>0</v>
          </cell>
          <cell r="J1480" t="str">
            <v>.</v>
          </cell>
          <cell r="K1480">
            <v>0</v>
          </cell>
          <cell r="L1480" t="str">
            <v>.</v>
          </cell>
          <cell r="M1480">
            <v>0</v>
          </cell>
          <cell r="N1480" t="str">
            <v>.</v>
          </cell>
          <cell r="O1480" t="str">
            <v>00.00.00</v>
          </cell>
          <cell r="P1480">
            <v>550088</v>
          </cell>
          <cell r="Q1480">
            <v>0</v>
          </cell>
          <cell r="R1480">
            <v>550088</v>
          </cell>
        </row>
        <row r="1481">
          <cell r="A1481">
            <v>72080000</v>
          </cell>
          <cell r="B1481" t="str">
            <v>Realized Foreign Exc</v>
          </cell>
          <cell r="C1481">
            <v>70</v>
          </cell>
          <cell r="D1481" t="str">
            <v>.</v>
          </cell>
          <cell r="E1481">
            <v>14</v>
          </cell>
          <cell r="F1481" t="str">
            <v>.</v>
          </cell>
          <cell r="G1481">
            <v>72080000</v>
          </cell>
          <cell r="H1481" t="str">
            <v>.</v>
          </cell>
          <cell r="I1481">
            <v>0</v>
          </cell>
          <cell r="J1481" t="str">
            <v>.</v>
          </cell>
          <cell r="K1481">
            <v>0</v>
          </cell>
          <cell r="L1481" t="str">
            <v>.</v>
          </cell>
          <cell r="M1481">
            <v>0</v>
          </cell>
          <cell r="N1481" t="str">
            <v>.</v>
          </cell>
          <cell r="O1481" t="str">
            <v>00.00.00</v>
          </cell>
          <cell r="P1481">
            <v>655104.80000000005</v>
          </cell>
          <cell r="Q1481">
            <v>0</v>
          </cell>
          <cell r="R1481">
            <v>655104.80000000005</v>
          </cell>
        </row>
        <row r="1482">
          <cell r="A1482">
            <v>72140000</v>
          </cell>
          <cell r="B1482" t="str">
            <v>Non-operating Exp. a</v>
          </cell>
          <cell r="C1482">
            <v>70</v>
          </cell>
          <cell r="D1482" t="str">
            <v>.</v>
          </cell>
          <cell r="E1482">
            <v>1</v>
          </cell>
          <cell r="F1482" t="str">
            <v>.</v>
          </cell>
          <cell r="G1482">
            <v>72140000</v>
          </cell>
          <cell r="H1482" t="str">
            <v>.</v>
          </cell>
          <cell r="I1482">
            <v>12</v>
          </cell>
          <cell r="J1482" t="str">
            <v>.</v>
          </cell>
          <cell r="K1482">
            <v>0</v>
          </cell>
          <cell r="L1482" t="str">
            <v>.</v>
          </cell>
          <cell r="M1482">
            <v>0</v>
          </cell>
          <cell r="N1482" t="str">
            <v>.</v>
          </cell>
          <cell r="O1482" t="str">
            <v>00.00.00</v>
          </cell>
          <cell r="P1482">
            <v>7477971.2999999998</v>
          </cell>
          <cell r="Q1482">
            <v>100000</v>
          </cell>
          <cell r="R1482">
            <v>7577971.2999999998</v>
          </cell>
        </row>
        <row r="1483">
          <cell r="A1483">
            <v>72140000</v>
          </cell>
          <cell r="B1483" t="str">
            <v>Non-operating Exp. a</v>
          </cell>
          <cell r="C1483">
            <v>70</v>
          </cell>
          <cell r="D1483" t="str">
            <v>.</v>
          </cell>
          <cell r="E1483">
            <v>1</v>
          </cell>
          <cell r="F1483" t="str">
            <v>.</v>
          </cell>
          <cell r="G1483">
            <v>72140000</v>
          </cell>
          <cell r="H1483" t="str">
            <v>.</v>
          </cell>
          <cell r="I1483">
            <v>13</v>
          </cell>
          <cell r="J1483" t="str">
            <v>.</v>
          </cell>
          <cell r="K1483">
            <v>0</v>
          </cell>
          <cell r="L1483" t="str">
            <v>.</v>
          </cell>
          <cell r="M1483">
            <v>0</v>
          </cell>
          <cell r="N1483" t="str">
            <v>.</v>
          </cell>
          <cell r="O1483" t="str">
            <v>00.00.00</v>
          </cell>
          <cell r="P1483">
            <v>500000</v>
          </cell>
          <cell r="Q1483">
            <v>0</v>
          </cell>
          <cell r="R1483">
            <v>500000</v>
          </cell>
        </row>
        <row r="1484">
          <cell r="A1484">
            <v>72140000</v>
          </cell>
          <cell r="B1484" t="str">
            <v>Non-operating Exp. a</v>
          </cell>
          <cell r="C1484">
            <v>70</v>
          </cell>
          <cell r="D1484" t="str">
            <v>.</v>
          </cell>
          <cell r="E1484">
            <v>1</v>
          </cell>
          <cell r="F1484" t="str">
            <v>.</v>
          </cell>
          <cell r="G1484">
            <v>72140000</v>
          </cell>
          <cell r="H1484" t="str">
            <v>.</v>
          </cell>
          <cell r="I1484">
            <v>31</v>
          </cell>
          <cell r="J1484" t="str">
            <v>.</v>
          </cell>
          <cell r="K1484">
            <v>0</v>
          </cell>
          <cell r="L1484" t="str">
            <v>.</v>
          </cell>
          <cell r="M1484">
            <v>0</v>
          </cell>
          <cell r="N1484" t="str">
            <v>.</v>
          </cell>
          <cell r="O1484" t="str">
            <v>00.00.00</v>
          </cell>
          <cell r="P1484">
            <v>750000</v>
          </cell>
          <cell r="Q1484">
            <v>0</v>
          </cell>
          <cell r="R1484">
            <v>750000</v>
          </cell>
        </row>
        <row r="1485">
          <cell r="A1485">
            <v>72140000</v>
          </cell>
          <cell r="B1485" t="str">
            <v>Non-operating Exp. a</v>
          </cell>
          <cell r="C1485">
            <v>70</v>
          </cell>
          <cell r="D1485" t="str">
            <v>.</v>
          </cell>
          <cell r="E1485">
            <v>1</v>
          </cell>
          <cell r="F1485" t="str">
            <v>.</v>
          </cell>
          <cell r="G1485">
            <v>72140000</v>
          </cell>
          <cell r="H1485" t="str">
            <v>.</v>
          </cell>
          <cell r="I1485">
            <v>32</v>
          </cell>
          <cell r="J1485" t="str">
            <v>.</v>
          </cell>
          <cell r="K1485">
            <v>0</v>
          </cell>
          <cell r="L1485" t="str">
            <v>.</v>
          </cell>
          <cell r="M1485">
            <v>0</v>
          </cell>
          <cell r="N1485" t="str">
            <v>.</v>
          </cell>
          <cell r="O1485" t="str">
            <v>00.00.00</v>
          </cell>
          <cell r="P1485">
            <v>1050000</v>
          </cell>
          <cell r="Q1485">
            <v>0</v>
          </cell>
          <cell r="R1485">
            <v>1050000</v>
          </cell>
        </row>
        <row r="1486">
          <cell r="A1486">
            <v>72140000</v>
          </cell>
          <cell r="B1486" t="str">
            <v>Non-operating Exp. a</v>
          </cell>
          <cell r="C1486">
            <v>70</v>
          </cell>
          <cell r="D1486" t="str">
            <v>.</v>
          </cell>
          <cell r="E1486">
            <v>1</v>
          </cell>
          <cell r="F1486" t="str">
            <v>.</v>
          </cell>
          <cell r="G1486">
            <v>72140000</v>
          </cell>
          <cell r="H1486" t="str">
            <v>.</v>
          </cell>
          <cell r="I1486">
            <v>33</v>
          </cell>
          <cell r="J1486" t="str">
            <v>.</v>
          </cell>
          <cell r="K1486">
            <v>0</v>
          </cell>
          <cell r="L1486" t="str">
            <v>.</v>
          </cell>
          <cell r="M1486">
            <v>0</v>
          </cell>
          <cell r="N1486" t="str">
            <v>.</v>
          </cell>
          <cell r="O1486" t="str">
            <v>00.00.00</v>
          </cell>
          <cell r="P1486">
            <v>9320000</v>
          </cell>
          <cell r="Q1486">
            <v>1177500</v>
          </cell>
          <cell r="R1486">
            <v>10497500</v>
          </cell>
        </row>
        <row r="1487">
          <cell r="A1487">
            <v>72140000</v>
          </cell>
          <cell r="B1487" t="str">
            <v>Non-operating Exp. a</v>
          </cell>
          <cell r="C1487">
            <v>70</v>
          </cell>
          <cell r="D1487" t="str">
            <v>.</v>
          </cell>
          <cell r="E1487">
            <v>1</v>
          </cell>
          <cell r="F1487" t="str">
            <v>.</v>
          </cell>
          <cell r="G1487">
            <v>72140000</v>
          </cell>
          <cell r="H1487" t="str">
            <v>.</v>
          </cell>
          <cell r="I1487">
            <v>60</v>
          </cell>
          <cell r="J1487" t="str">
            <v>.</v>
          </cell>
          <cell r="K1487">
            <v>0</v>
          </cell>
          <cell r="L1487" t="str">
            <v>.</v>
          </cell>
          <cell r="M1487">
            <v>0</v>
          </cell>
          <cell r="N1487" t="str">
            <v>.</v>
          </cell>
          <cell r="O1487" t="str">
            <v>00.00.00</v>
          </cell>
          <cell r="P1487">
            <v>1988000</v>
          </cell>
          <cell r="Q1487">
            <v>0</v>
          </cell>
          <cell r="R1487">
            <v>1988000</v>
          </cell>
        </row>
        <row r="1488">
          <cell r="A1488">
            <v>72140000</v>
          </cell>
          <cell r="B1488" t="str">
            <v>Non-operating Exp. a</v>
          </cell>
          <cell r="C1488">
            <v>70</v>
          </cell>
          <cell r="D1488" t="str">
            <v>.</v>
          </cell>
          <cell r="E1488">
            <v>1</v>
          </cell>
          <cell r="F1488" t="str">
            <v>.</v>
          </cell>
          <cell r="G1488">
            <v>72140000</v>
          </cell>
          <cell r="H1488" t="str">
            <v>.</v>
          </cell>
          <cell r="I1488">
            <v>71</v>
          </cell>
          <cell r="J1488" t="str">
            <v>.</v>
          </cell>
          <cell r="K1488">
            <v>0</v>
          </cell>
          <cell r="L1488" t="str">
            <v>.</v>
          </cell>
          <cell r="M1488">
            <v>0</v>
          </cell>
          <cell r="N1488" t="str">
            <v>.</v>
          </cell>
          <cell r="O1488" t="str">
            <v>00.00.00</v>
          </cell>
          <cell r="P1488">
            <v>3397632</v>
          </cell>
          <cell r="Q1488">
            <v>73500</v>
          </cell>
          <cell r="R1488">
            <v>3471132</v>
          </cell>
        </row>
        <row r="1489">
          <cell r="A1489">
            <v>72140000</v>
          </cell>
          <cell r="B1489" t="str">
            <v>Non-operating Exp. a</v>
          </cell>
          <cell r="C1489">
            <v>70</v>
          </cell>
          <cell r="D1489" t="str">
            <v>.</v>
          </cell>
          <cell r="E1489">
            <v>1</v>
          </cell>
          <cell r="F1489" t="str">
            <v>.</v>
          </cell>
          <cell r="G1489">
            <v>72140000</v>
          </cell>
          <cell r="H1489" t="str">
            <v>.</v>
          </cell>
          <cell r="I1489">
            <v>72</v>
          </cell>
          <cell r="J1489" t="str">
            <v>.</v>
          </cell>
          <cell r="K1489">
            <v>0</v>
          </cell>
          <cell r="L1489" t="str">
            <v>.</v>
          </cell>
          <cell r="M1489">
            <v>0</v>
          </cell>
          <cell r="N1489" t="str">
            <v>.</v>
          </cell>
          <cell r="O1489" t="str">
            <v>00.00.00</v>
          </cell>
          <cell r="P1489">
            <v>2600000</v>
          </cell>
          <cell r="Q1489">
            <v>0</v>
          </cell>
          <cell r="R1489">
            <v>2600000</v>
          </cell>
        </row>
        <row r="1490">
          <cell r="A1490">
            <v>72140000</v>
          </cell>
          <cell r="B1490" t="str">
            <v>Non-operating Exp. a</v>
          </cell>
          <cell r="C1490">
            <v>70</v>
          </cell>
          <cell r="D1490" t="str">
            <v>.</v>
          </cell>
          <cell r="E1490">
            <v>2</v>
          </cell>
          <cell r="F1490" t="str">
            <v>.</v>
          </cell>
          <cell r="G1490">
            <v>72140000</v>
          </cell>
          <cell r="H1490" t="str">
            <v>.</v>
          </cell>
          <cell r="I1490">
            <v>60</v>
          </cell>
          <cell r="J1490" t="str">
            <v>.</v>
          </cell>
          <cell r="K1490">
            <v>0</v>
          </cell>
          <cell r="L1490" t="str">
            <v>.</v>
          </cell>
          <cell r="M1490">
            <v>0</v>
          </cell>
          <cell r="N1490" t="str">
            <v>.</v>
          </cell>
          <cell r="O1490" t="str">
            <v>00.00.00</v>
          </cell>
          <cell r="P1490">
            <v>35673629</v>
          </cell>
          <cell r="Q1490">
            <v>250000</v>
          </cell>
          <cell r="R1490">
            <v>35923629</v>
          </cell>
        </row>
        <row r="1491">
          <cell r="A1491">
            <v>72140000</v>
          </cell>
          <cell r="B1491" t="str">
            <v>Non-operating Exp. a</v>
          </cell>
          <cell r="C1491">
            <v>70</v>
          </cell>
          <cell r="D1491" t="str">
            <v>.</v>
          </cell>
          <cell r="E1491">
            <v>3</v>
          </cell>
          <cell r="F1491" t="str">
            <v>.</v>
          </cell>
          <cell r="G1491">
            <v>72140000</v>
          </cell>
          <cell r="H1491" t="str">
            <v>.</v>
          </cell>
          <cell r="I1491">
            <v>60</v>
          </cell>
          <cell r="J1491" t="str">
            <v>.</v>
          </cell>
          <cell r="K1491">
            <v>0</v>
          </cell>
          <cell r="L1491" t="str">
            <v>.</v>
          </cell>
          <cell r="M1491">
            <v>0</v>
          </cell>
          <cell r="N1491" t="str">
            <v>.</v>
          </cell>
          <cell r="O1491" t="str">
            <v>00.00.00</v>
          </cell>
          <cell r="P1491">
            <v>40318452</v>
          </cell>
          <cell r="Q1491">
            <v>6019344</v>
          </cell>
          <cell r="R1491">
            <v>46337796</v>
          </cell>
        </row>
        <row r="1492">
          <cell r="A1492">
            <v>72140000</v>
          </cell>
          <cell r="B1492" t="str">
            <v>Non-operating Exp. a</v>
          </cell>
          <cell r="C1492">
            <v>70</v>
          </cell>
          <cell r="D1492" t="str">
            <v>.</v>
          </cell>
          <cell r="E1492">
            <v>4</v>
          </cell>
          <cell r="F1492" t="str">
            <v>.</v>
          </cell>
          <cell r="G1492">
            <v>72140000</v>
          </cell>
          <cell r="H1492" t="str">
            <v>.</v>
          </cell>
          <cell r="I1492">
            <v>60</v>
          </cell>
          <cell r="J1492" t="str">
            <v>.</v>
          </cell>
          <cell r="K1492">
            <v>0</v>
          </cell>
          <cell r="L1492" t="str">
            <v>.</v>
          </cell>
          <cell r="M1492">
            <v>0</v>
          </cell>
          <cell r="N1492" t="str">
            <v>.</v>
          </cell>
          <cell r="O1492" t="str">
            <v>00.00.00</v>
          </cell>
          <cell r="P1492">
            <v>4444056.0199999996</v>
          </cell>
          <cell r="Q1492">
            <v>50000</v>
          </cell>
          <cell r="R1492">
            <v>4494056.0199999996</v>
          </cell>
        </row>
        <row r="1493">
          <cell r="A1493">
            <v>72140000</v>
          </cell>
          <cell r="B1493" t="str">
            <v>Non-operating Exp. a</v>
          </cell>
          <cell r="C1493">
            <v>70</v>
          </cell>
          <cell r="D1493" t="str">
            <v>.</v>
          </cell>
          <cell r="E1493">
            <v>5</v>
          </cell>
          <cell r="F1493" t="str">
            <v>.</v>
          </cell>
          <cell r="G1493">
            <v>72140000</v>
          </cell>
          <cell r="H1493" t="str">
            <v>.</v>
          </cell>
          <cell r="I1493">
            <v>60</v>
          </cell>
          <cell r="J1493" t="str">
            <v>.</v>
          </cell>
          <cell r="K1493">
            <v>0</v>
          </cell>
          <cell r="L1493" t="str">
            <v>.</v>
          </cell>
          <cell r="M1493">
            <v>0</v>
          </cell>
          <cell r="N1493" t="str">
            <v>.</v>
          </cell>
          <cell r="O1493" t="str">
            <v>00.00.00</v>
          </cell>
          <cell r="P1493">
            <v>250000</v>
          </cell>
          <cell r="Q1493">
            <v>50000</v>
          </cell>
          <cell r="R1493">
            <v>300000</v>
          </cell>
        </row>
        <row r="1494">
          <cell r="A1494">
            <v>72140000</v>
          </cell>
          <cell r="B1494" t="str">
            <v>Non-operating Exp. a</v>
          </cell>
          <cell r="C1494">
            <v>70</v>
          </cell>
          <cell r="D1494" t="str">
            <v>.</v>
          </cell>
          <cell r="E1494">
            <v>7</v>
          </cell>
          <cell r="F1494" t="str">
            <v>.</v>
          </cell>
          <cell r="G1494">
            <v>72140000</v>
          </cell>
          <cell r="H1494" t="str">
            <v>.</v>
          </cell>
          <cell r="I1494">
            <v>60</v>
          </cell>
          <cell r="J1494" t="str">
            <v>.</v>
          </cell>
          <cell r="K1494">
            <v>0</v>
          </cell>
          <cell r="L1494" t="str">
            <v>.</v>
          </cell>
          <cell r="M1494">
            <v>0</v>
          </cell>
          <cell r="N1494" t="str">
            <v>.</v>
          </cell>
          <cell r="O1494" t="str">
            <v>00.00.00</v>
          </cell>
          <cell r="P1494">
            <v>360000</v>
          </cell>
          <cell r="Q1494">
            <v>120000</v>
          </cell>
          <cell r="R1494">
            <v>480000</v>
          </cell>
        </row>
        <row r="1495">
          <cell r="A1495" t="str">
            <v>_x000C_</v>
          </cell>
        </row>
        <row r="1499">
          <cell r="A1499" t="str">
            <v>JAS Aero - En</v>
          </cell>
          <cell r="B1499" t="str">
            <v>gineering IDR</v>
          </cell>
          <cell r="K1499" t="str">
            <v>De</v>
          </cell>
          <cell r="L1499" t="str">
            <v>t</v>
          </cell>
          <cell r="M1499" t="str">
            <v>ail</v>
          </cell>
          <cell r="O1499" t="str">
            <v>Trial Balance</v>
          </cell>
          <cell r="Q1499" t="str">
            <v>Report Date</v>
          </cell>
          <cell r="R1499" t="str">
            <v>: 08-JUN-2005 15:02</v>
          </cell>
        </row>
        <row r="1500">
          <cell r="J1500" t="str">
            <v>P</v>
          </cell>
          <cell r="K1500" t="str">
            <v>erio</v>
          </cell>
          <cell r="L1500" t="str">
            <v>d</v>
          </cell>
          <cell r="M1500" t="str">
            <v>to</v>
          </cell>
          <cell r="O1500" t="str">
            <v>date for MAY-0</v>
          </cell>
          <cell r="P1500">
            <v>5</v>
          </cell>
          <cell r="Q1500" t="str">
            <v>Page</v>
          </cell>
          <cell r="R1500" t="str">
            <v>:    24 of       24</v>
          </cell>
        </row>
        <row r="1501">
          <cell r="B1501" t="str">
            <v>Currency:  IDR</v>
          </cell>
        </row>
        <row r="1502">
          <cell r="B1502" t="str">
            <v>COMPANY Range:  70 to</v>
          </cell>
          <cell r="C1502">
            <v>7</v>
          </cell>
          <cell r="D1502">
            <v>0</v>
          </cell>
        </row>
        <row r="1504">
          <cell r="B1504" t="str">
            <v>COMPANY:  70 JA</v>
          </cell>
          <cell r="C1504" t="str">
            <v>S</v>
          </cell>
          <cell r="D1504" t="str">
            <v>A</v>
          </cell>
          <cell r="E1504" t="str">
            <v>er</v>
          </cell>
          <cell r="F1504" t="str">
            <v>o</v>
          </cell>
          <cell r="G1504" t="e">
            <v>#NAME?</v>
          </cell>
          <cell r="H1504" t="str">
            <v>e</v>
          </cell>
          <cell r="I1504" t="str">
            <v>er</v>
          </cell>
          <cell r="J1504" t="str">
            <v>i</v>
          </cell>
          <cell r="K1504" t="str">
            <v>ng S</v>
          </cell>
          <cell r="L1504" t="str">
            <v>e</v>
          </cell>
          <cell r="M1504" t="str">
            <v>rvi</v>
          </cell>
          <cell r="N1504" t="str">
            <v>c</v>
          </cell>
          <cell r="O1504" t="str">
            <v>es</v>
          </cell>
        </row>
        <row r="1506">
          <cell r="A1506" t="str">
            <v>ACCOUNT</v>
          </cell>
          <cell r="B1506" t="str">
            <v>Description</v>
          </cell>
          <cell r="C1506" t="str">
            <v>Ac</v>
          </cell>
          <cell r="D1506" t="str">
            <v>c</v>
          </cell>
          <cell r="E1506" t="str">
            <v>ou</v>
          </cell>
          <cell r="F1506" t="str">
            <v>n</v>
          </cell>
          <cell r="G1506" t="str">
            <v>ting Fle</v>
          </cell>
          <cell r="H1506" t="str">
            <v>x</v>
          </cell>
          <cell r="I1506" t="str">
            <v>fi</v>
          </cell>
          <cell r="J1506" t="str">
            <v>e</v>
          </cell>
          <cell r="K1506" t="str">
            <v>ld</v>
          </cell>
          <cell r="P1506" t="str">
            <v>Beginning Balance</v>
          </cell>
          <cell r="Q1506" t="str">
            <v>Period Activity</v>
          </cell>
          <cell r="R1506" t="str">
            <v>Ending Balance</v>
          </cell>
        </row>
        <row r="1507">
          <cell r="A1507" t="str">
            <v>-----------</v>
          </cell>
          <cell r="B1507" t="str">
            <v>--------------------</v>
          </cell>
          <cell r="C1507" t="str">
            <v>--</v>
          </cell>
          <cell r="D1507" t="str">
            <v>-</v>
          </cell>
          <cell r="E1507" t="str">
            <v>--</v>
          </cell>
          <cell r="F1507" t="str">
            <v>-</v>
          </cell>
          <cell r="G1507" t="str">
            <v>--------</v>
          </cell>
          <cell r="H1507" t="str">
            <v>-</v>
          </cell>
          <cell r="I1507" t="str">
            <v>--</v>
          </cell>
          <cell r="J1507" t="str">
            <v>-</v>
          </cell>
          <cell r="K1507" t="str">
            <v>----</v>
          </cell>
          <cell r="L1507" t="str">
            <v>-</v>
          </cell>
          <cell r="M1507" t="str">
            <v>---</v>
          </cell>
          <cell r="N1507" t="str">
            <v>-</v>
          </cell>
          <cell r="O1507" t="str">
            <v>-------------</v>
          </cell>
          <cell r="P1507" t="str">
            <v>------------------</v>
          </cell>
          <cell r="Q1507" t="str">
            <v>------------------</v>
          </cell>
          <cell r="R1507" t="str">
            <v>------------------</v>
          </cell>
        </row>
        <row r="1508">
          <cell r="A1508">
            <v>72140000</v>
          </cell>
          <cell r="B1508" t="str">
            <v>Non-operating Exp. a</v>
          </cell>
          <cell r="C1508">
            <v>70</v>
          </cell>
          <cell r="D1508" t="str">
            <v>.</v>
          </cell>
          <cell r="E1508">
            <v>8</v>
          </cell>
          <cell r="F1508" t="str">
            <v>.</v>
          </cell>
          <cell r="G1508">
            <v>72140000</v>
          </cell>
          <cell r="H1508" t="str">
            <v>.</v>
          </cell>
          <cell r="I1508">
            <v>60</v>
          </cell>
          <cell r="J1508" t="str">
            <v>.</v>
          </cell>
          <cell r="K1508">
            <v>0</v>
          </cell>
          <cell r="L1508" t="str">
            <v>.</v>
          </cell>
          <cell r="M1508">
            <v>0</v>
          </cell>
          <cell r="N1508" t="str">
            <v>.</v>
          </cell>
          <cell r="O1508" t="str">
            <v>00.00.00</v>
          </cell>
          <cell r="P1508">
            <v>1153500</v>
          </cell>
          <cell r="Q1508">
            <v>350000</v>
          </cell>
          <cell r="R1508">
            <v>1503500</v>
          </cell>
        </row>
        <row r="1509">
          <cell r="A1509">
            <v>72140000</v>
          </cell>
          <cell r="B1509" t="str">
            <v>Non-operating Exp. a</v>
          </cell>
          <cell r="C1509">
            <v>70</v>
          </cell>
          <cell r="D1509" t="str">
            <v>.</v>
          </cell>
          <cell r="E1509">
            <v>10</v>
          </cell>
          <cell r="F1509" t="str">
            <v>.</v>
          </cell>
          <cell r="G1509">
            <v>72140000</v>
          </cell>
          <cell r="H1509" t="str">
            <v>.</v>
          </cell>
          <cell r="I1509">
            <v>60</v>
          </cell>
          <cell r="J1509" t="str">
            <v>.</v>
          </cell>
          <cell r="K1509">
            <v>0</v>
          </cell>
          <cell r="L1509" t="str">
            <v>.</v>
          </cell>
          <cell r="M1509">
            <v>0</v>
          </cell>
          <cell r="N1509" t="str">
            <v>.</v>
          </cell>
          <cell r="O1509" t="str">
            <v>00.00.00</v>
          </cell>
          <cell r="P1509">
            <v>650000</v>
          </cell>
          <cell r="Q1509">
            <v>100000</v>
          </cell>
          <cell r="R1509">
            <v>750000</v>
          </cell>
        </row>
        <row r="1510">
          <cell r="A1510">
            <v>72140000</v>
          </cell>
          <cell r="B1510" t="str">
            <v>Non-operating Exp. a</v>
          </cell>
          <cell r="C1510">
            <v>70</v>
          </cell>
          <cell r="D1510" t="str">
            <v>.</v>
          </cell>
          <cell r="E1510">
            <v>11</v>
          </cell>
          <cell r="F1510" t="str">
            <v>.</v>
          </cell>
          <cell r="G1510">
            <v>72140000</v>
          </cell>
          <cell r="H1510" t="str">
            <v>.</v>
          </cell>
          <cell r="I1510">
            <v>60</v>
          </cell>
          <cell r="J1510" t="str">
            <v>.</v>
          </cell>
          <cell r="K1510">
            <v>0</v>
          </cell>
          <cell r="L1510" t="str">
            <v>.</v>
          </cell>
          <cell r="M1510">
            <v>0</v>
          </cell>
          <cell r="N1510" t="str">
            <v>.</v>
          </cell>
          <cell r="O1510" t="str">
            <v>00.00.00</v>
          </cell>
          <cell r="P1510">
            <v>1500000</v>
          </cell>
          <cell r="Q1510">
            <v>300000</v>
          </cell>
          <cell r="R1510">
            <v>1800000</v>
          </cell>
        </row>
        <row r="1511">
          <cell r="A1511">
            <v>72140000</v>
          </cell>
          <cell r="B1511" t="str">
            <v>Non-operating Exp. a</v>
          </cell>
          <cell r="C1511">
            <v>70</v>
          </cell>
          <cell r="D1511" t="str">
            <v>.</v>
          </cell>
          <cell r="E1511">
            <v>14</v>
          </cell>
          <cell r="F1511" t="str">
            <v>.</v>
          </cell>
          <cell r="G1511">
            <v>72140000</v>
          </cell>
          <cell r="H1511" t="str">
            <v>.</v>
          </cell>
          <cell r="I1511">
            <v>60</v>
          </cell>
          <cell r="J1511" t="str">
            <v>.</v>
          </cell>
          <cell r="K1511">
            <v>0</v>
          </cell>
          <cell r="L1511" t="str">
            <v>.</v>
          </cell>
          <cell r="M1511">
            <v>0</v>
          </cell>
          <cell r="N1511" t="str">
            <v>.</v>
          </cell>
          <cell r="O1511" t="str">
            <v>00.00.00</v>
          </cell>
          <cell r="P1511">
            <v>600000</v>
          </cell>
          <cell r="Q1511">
            <v>400000</v>
          </cell>
          <cell r="R1511">
            <v>1000000</v>
          </cell>
        </row>
        <row r="1512">
          <cell r="A1512">
            <v>72150000</v>
          </cell>
          <cell r="B1512" t="str">
            <v>Tax Expenses</v>
          </cell>
          <cell r="C1512">
            <v>70</v>
          </cell>
          <cell r="D1512" t="str">
            <v>.</v>
          </cell>
          <cell r="E1512">
            <v>1</v>
          </cell>
          <cell r="F1512" t="str">
            <v>.</v>
          </cell>
          <cell r="G1512">
            <v>72150000</v>
          </cell>
          <cell r="H1512" t="str">
            <v>.</v>
          </cell>
          <cell r="I1512">
            <v>71</v>
          </cell>
          <cell r="J1512" t="str">
            <v>.</v>
          </cell>
          <cell r="K1512">
            <v>0</v>
          </cell>
          <cell r="L1512" t="str">
            <v>.</v>
          </cell>
          <cell r="M1512">
            <v>0</v>
          </cell>
          <cell r="N1512" t="str">
            <v>.</v>
          </cell>
          <cell r="O1512" t="str">
            <v>00.00.00</v>
          </cell>
          <cell r="P1512">
            <v>150000</v>
          </cell>
          <cell r="Q1512">
            <v>150000</v>
          </cell>
          <cell r="R1512">
            <v>300000</v>
          </cell>
        </row>
        <row r="1513">
          <cell r="A1513">
            <v>72150000</v>
          </cell>
          <cell r="B1513" t="str">
            <v>Tax Expenses</v>
          </cell>
          <cell r="C1513">
            <v>70</v>
          </cell>
          <cell r="D1513" t="str">
            <v>.</v>
          </cell>
          <cell r="E1513">
            <v>1</v>
          </cell>
          <cell r="F1513" t="str">
            <v>.</v>
          </cell>
          <cell r="G1513">
            <v>72150000</v>
          </cell>
          <cell r="H1513" t="str">
            <v>.</v>
          </cell>
          <cell r="I1513">
            <v>72</v>
          </cell>
          <cell r="J1513" t="str">
            <v>.</v>
          </cell>
          <cell r="K1513">
            <v>0</v>
          </cell>
          <cell r="L1513" t="str">
            <v>.</v>
          </cell>
          <cell r="M1513">
            <v>0</v>
          </cell>
          <cell r="N1513" t="str">
            <v>.</v>
          </cell>
          <cell r="O1513" t="str">
            <v>00.00.00</v>
          </cell>
          <cell r="P1513">
            <v>0</v>
          </cell>
          <cell r="Q1513">
            <v>1905806</v>
          </cell>
          <cell r="R1513">
            <v>1905806</v>
          </cell>
        </row>
        <row r="1514">
          <cell r="A1514">
            <v>80200000</v>
          </cell>
          <cell r="B1514" t="str">
            <v>Current Income Tax</v>
          </cell>
          <cell r="C1514">
            <v>70</v>
          </cell>
          <cell r="D1514" t="str">
            <v>.</v>
          </cell>
          <cell r="E1514">
            <v>1</v>
          </cell>
          <cell r="F1514" t="str">
            <v>.</v>
          </cell>
          <cell r="G1514">
            <v>80200000</v>
          </cell>
          <cell r="H1514" t="str">
            <v>.</v>
          </cell>
          <cell r="I1514">
            <v>72</v>
          </cell>
          <cell r="J1514" t="str">
            <v>.</v>
          </cell>
          <cell r="K1514">
            <v>0</v>
          </cell>
          <cell r="L1514" t="str">
            <v>.</v>
          </cell>
          <cell r="M1514">
            <v>0</v>
          </cell>
          <cell r="N1514" t="str">
            <v>.</v>
          </cell>
          <cell r="O1514" t="str">
            <v>00.00.00</v>
          </cell>
          <cell r="P1514">
            <v>921869640</v>
          </cell>
          <cell r="Q1514">
            <v>90563482</v>
          </cell>
          <cell r="R1514">
            <v>1012433122</v>
          </cell>
        </row>
        <row r="1515">
          <cell r="A1515">
            <v>72070000</v>
          </cell>
          <cell r="B1515" t="str">
            <v>Bank Charges</v>
          </cell>
          <cell r="C1515">
            <v>70</v>
          </cell>
          <cell r="D1515" t="str">
            <v>.</v>
          </cell>
          <cell r="E1515">
            <v>4</v>
          </cell>
          <cell r="F1515" t="str">
            <v>.</v>
          </cell>
          <cell r="G1515">
            <v>72070000</v>
          </cell>
          <cell r="H1515" t="str">
            <v>.</v>
          </cell>
          <cell r="I1515">
            <v>0</v>
          </cell>
          <cell r="J1515" t="str">
            <v>.</v>
          </cell>
          <cell r="K1515">
            <v>0</v>
          </cell>
          <cell r="L1515" t="str">
            <v>.</v>
          </cell>
          <cell r="M1515">
            <v>0</v>
          </cell>
          <cell r="N1515" t="str">
            <v>.</v>
          </cell>
          <cell r="O1515" t="str">
            <v>00.00.00</v>
          </cell>
          <cell r="P1515" t="str">
            <v>------------------</v>
          </cell>
          <cell r="Q1515" t="str">
            <v>------------------</v>
          </cell>
          <cell r="R1515" t="str">
            <v>------------------</v>
          </cell>
        </row>
        <row r="1516">
          <cell r="A1516">
            <v>72070000</v>
          </cell>
          <cell r="B1516" t="str">
            <v>Bank Charges</v>
          </cell>
          <cell r="C1516">
            <v>70</v>
          </cell>
          <cell r="D1516" t="str">
            <v>.</v>
          </cell>
          <cell r="E1516">
            <v>4</v>
          </cell>
          <cell r="F1516" t="str">
            <v>.</v>
          </cell>
          <cell r="G1516">
            <v>72070000</v>
          </cell>
          <cell r="H1516" t="str">
            <v>.</v>
          </cell>
          <cell r="I1516">
            <v>60</v>
          </cell>
          <cell r="J1516" t="str">
            <v>.</v>
          </cell>
          <cell r="K1516">
            <v>0</v>
          </cell>
          <cell r="L1516" t="str">
            <v>.</v>
          </cell>
          <cell r="M1516">
            <v>0</v>
          </cell>
          <cell r="N1516" t="str">
            <v>.</v>
          </cell>
          <cell r="O1516" t="str">
            <v>00.00.00</v>
          </cell>
          <cell r="P1516">
            <v>0</v>
          </cell>
          <cell r="Q1516">
            <v>0</v>
          </cell>
          <cell r="R1516">
            <v>0</v>
          </cell>
        </row>
        <row r="1517">
          <cell r="A1517">
            <v>72070000</v>
          </cell>
          <cell r="B1517" t="str">
            <v>Bank Charges</v>
          </cell>
          <cell r="C1517">
            <v>70</v>
          </cell>
          <cell r="D1517" t="str">
            <v>.</v>
          </cell>
          <cell r="E1517">
            <v>5</v>
          </cell>
          <cell r="F1517" t="str">
            <v>.</v>
          </cell>
          <cell r="G1517">
            <v>72070000</v>
          </cell>
          <cell r="H1517" t="str">
            <v>.</v>
          </cell>
          <cell r="I1517">
            <v>71</v>
          </cell>
          <cell r="J1517" t="str">
            <v>.</v>
          </cell>
          <cell r="K1517">
            <v>0</v>
          </cell>
          <cell r="L1517" t="str">
            <v>.</v>
          </cell>
          <cell r="M1517">
            <v>0</v>
          </cell>
          <cell r="N1517" t="str">
            <v>.</v>
          </cell>
          <cell r="O1517" t="str">
            <v>00.00.00</v>
          </cell>
          <cell r="P1517">
            <v>20000</v>
          </cell>
          <cell r="Q1517">
            <v>0</v>
          </cell>
          <cell r="R1517">
            <v>20000</v>
          </cell>
        </row>
        <row r="1518">
          <cell r="A1518">
            <v>72070000</v>
          </cell>
          <cell r="B1518" t="str">
            <v>Bank Charges</v>
          </cell>
          <cell r="C1518">
            <v>70</v>
          </cell>
          <cell r="D1518" t="str">
            <v>.</v>
          </cell>
          <cell r="E1518">
            <v>9</v>
          </cell>
          <cell r="F1518" t="str">
            <v>.</v>
          </cell>
          <cell r="G1518">
            <v>72070000</v>
          </cell>
          <cell r="H1518" t="str">
            <v>.</v>
          </cell>
          <cell r="I1518">
            <v>0</v>
          </cell>
          <cell r="J1518" t="str">
            <v>.</v>
          </cell>
          <cell r="K1518">
            <v>0</v>
          </cell>
          <cell r="L1518" t="str">
            <v>.</v>
          </cell>
          <cell r="M1518">
            <v>0</v>
          </cell>
          <cell r="N1518" t="str">
            <v>.</v>
          </cell>
          <cell r="O1518" t="str">
            <v>00.00.00</v>
          </cell>
          <cell r="P1518">
            <v>22545</v>
          </cell>
          <cell r="Q1518">
            <v>0</v>
          </cell>
          <cell r="R1518">
            <v>22545</v>
          </cell>
        </row>
        <row r="1519">
          <cell r="A1519">
            <v>72070000</v>
          </cell>
          <cell r="B1519" t="str">
            <v>Bank Charges</v>
          </cell>
          <cell r="C1519">
            <v>70</v>
          </cell>
          <cell r="D1519" t="str">
            <v>.</v>
          </cell>
          <cell r="E1519">
            <v>9</v>
          </cell>
          <cell r="F1519" t="str">
            <v>.</v>
          </cell>
          <cell r="G1519">
            <v>72070000</v>
          </cell>
          <cell r="H1519" t="str">
            <v>.</v>
          </cell>
          <cell r="I1519">
            <v>60</v>
          </cell>
          <cell r="J1519" t="str">
            <v>.</v>
          </cell>
          <cell r="K1519">
            <v>0</v>
          </cell>
          <cell r="L1519" t="str">
            <v>.</v>
          </cell>
          <cell r="M1519">
            <v>0</v>
          </cell>
          <cell r="N1519" t="str">
            <v>.</v>
          </cell>
          <cell r="O1519" t="str">
            <v>00.00.00</v>
          </cell>
          <cell r="P1519">
            <v>90000</v>
          </cell>
          <cell r="Q1519">
            <v>0</v>
          </cell>
          <cell r="R1519">
            <v>90000</v>
          </cell>
        </row>
        <row r="1520">
          <cell r="A1520">
            <v>72070000</v>
          </cell>
          <cell r="B1520" t="str">
            <v>Bank Charges</v>
          </cell>
          <cell r="C1520">
            <v>70</v>
          </cell>
          <cell r="D1520" t="str">
            <v>.</v>
          </cell>
          <cell r="E1520">
            <v>10</v>
          </cell>
          <cell r="F1520" t="str">
            <v>.</v>
          </cell>
          <cell r="G1520">
            <v>72070000</v>
          </cell>
          <cell r="H1520" t="str">
            <v>.</v>
          </cell>
          <cell r="I1520">
            <v>0</v>
          </cell>
          <cell r="J1520" t="str">
            <v>.</v>
          </cell>
          <cell r="K1520">
            <v>0</v>
          </cell>
          <cell r="L1520" t="str">
            <v>.</v>
          </cell>
          <cell r="M1520">
            <v>0</v>
          </cell>
          <cell r="N1520" t="str">
            <v>.</v>
          </cell>
          <cell r="O1520" t="str">
            <v>00.00.00</v>
          </cell>
          <cell r="P1520">
            <v>1093552.5</v>
          </cell>
          <cell r="Q1520">
            <v>239250</v>
          </cell>
          <cell r="R1520">
            <v>1332802.5</v>
          </cell>
        </row>
        <row r="1521">
          <cell r="A1521">
            <v>72070000</v>
          </cell>
          <cell r="B1521" t="str">
            <v>Bank Charges</v>
          </cell>
          <cell r="C1521">
            <v>70</v>
          </cell>
          <cell r="D1521" t="str">
            <v>.</v>
          </cell>
          <cell r="E1521">
            <v>11</v>
          </cell>
          <cell r="F1521" t="str">
            <v>.</v>
          </cell>
          <cell r="G1521">
            <v>72070000</v>
          </cell>
          <cell r="H1521" t="str">
            <v>.</v>
          </cell>
          <cell r="I1521">
            <v>0</v>
          </cell>
          <cell r="J1521" t="str">
            <v>.</v>
          </cell>
          <cell r="K1521">
            <v>0</v>
          </cell>
          <cell r="L1521" t="str">
            <v>.</v>
          </cell>
          <cell r="M1521">
            <v>0</v>
          </cell>
          <cell r="N1521" t="str">
            <v>.</v>
          </cell>
          <cell r="O1521" t="str">
            <v>00.00.00</v>
          </cell>
          <cell r="P1521">
            <v>455048.28</v>
          </cell>
          <cell r="Q1521">
            <v>0</v>
          </cell>
          <cell r="R1521">
            <v>455048.28</v>
          </cell>
        </row>
        <row r="1522">
          <cell r="A1522">
            <v>72080000</v>
          </cell>
          <cell r="B1522" t="str">
            <v>Realized Foreign Exc</v>
          </cell>
          <cell r="C1522">
            <v>70</v>
          </cell>
          <cell r="D1522" t="str">
            <v>.</v>
          </cell>
          <cell r="E1522">
            <v>1</v>
          </cell>
          <cell r="F1522" t="str">
            <v>.</v>
          </cell>
          <cell r="G1522">
            <v>72080000</v>
          </cell>
          <cell r="H1522" t="str">
            <v>.</v>
          </cell>
          <cell r="I1522">
            <v>0</v>
          </cell>
          <cell r="J1522" t="str">
            <v>.</v>
          </cell>
          <cell r="K1522">
            <v>0</v>
          </cell>
          <cell r="L1522" t="str">
            <v>.</v>
          </cell>
          <cell r="M1522">
            <v>0</v>
          </cell>
          <cell r="N1522" t="str">
            <v>.</v>
          </cell>
          <cell r="O1522" t="str">
            <v>00.00.00</v>
          </cell>
          <cell r="P1522">
            <v>117760.7</v>
          </cell>
          <cell r="Q1522">
            <v>7050</v>
          </cell>
          <cell r="R1522">
            <v>124810.7</v>
          </cell>
        </row>
        <row r="1523">
          <cell r="A1523">
            <v>72080000</v>
          </cell>
          <cell r="B1523" t="str">
            <v>Realized Foreign Exc</v>
          </cell>
          <cell r="C1523">
            <v>70</v>
          </cell>
          <cell r="D1523" t="str">
            <v>.</v>
          </cell>
          <cell r="E1523">
            <v>1</v>
          </cell>
          <cell r="F1523" t="str">
            <v>.</v>
          </cell>
          <cell r="G1523">
            <v>72080000</v>
          </cell>
          <cell r="H1523" t="str">
            <v>.</v>
          </cell>
          <cell r="I1523">
            <v>71</v>
          </cell>
          <cell r="J1523" t="str">
            <v>.</v>
          </cell>
          <cell r="K1523">
            <v>0</v>
          </cell>
          <cell r="L1523" t="str">
            <v>.</v>
          </cell>
          <cell r="M1523">
            <v>0</v>
          </cell>
          <cell r="N1523" t="str">
            <v>.</v>
          </cell>
          <cell r="O1523" t="str">
            <v>00.00.00</v>
          </cell>
          <cell r="P1523">
            <v>634007913.97000003</v>
          </cell>
          <cell r="Q1523">
            <v>-71848518.010000005</v>
          </cell>
          <cell r="R1523">
            <v>562159395.96000004</v>
          </cell>
        </row>
        <row r="1524">
          <cell r="A1524">
            <v>72080000</v>
          </cell>
          <cell r="B1524" t="str">
            <v>Realized Foreign Exc</v>
          </cell>
          <cell r="C1524">
            <v>70</v>
          </cell>
          <cell r="D1524" t="str">
            <v>.</v>
          </cell>
          <cell r="E1524">
            <v>1</v>
          </cell>
          <cell r="F1524" t="str">
            <v>.</v>
          </cell>
          <cell r="G1524">
            <v>72080000</v>
          </cell>
          <cell r="H1524" t="str">
            <v>.</v>
          </cell>
          <cell r="I1524">
            <v>72</v>
          </cell>
          <cell r="J1524" t="str">
            <v>.</v>
          </cell>
          <cell r="K1524">
            <v>0</v>
          </cell>
          <cell r="L1524" t="str">
            <v>.</v>
          </cell>
          <cell r="M1524">
            <v>0</v>
          </cell>
          <cell r="N1524" t="str">
            <v>.</v>
          </cell>
          <cell r="O1524" t="str">
            <v>00.00.00</v>
          </cell>
          <cell r="P1524">
            <v>22672669.800000001</v>
          </cell>
          <cell r="Q1524">
            <v>0</v>
          </cell>
          <cell r="R1524">
            <v>22672669.800000001</v>
          </cell>
        </row>
        <row r="1525">
          <cell r="A1525">
            <v>72080000</v>
          </cell>
          <cell r="B1525" t="str">
            <v>Realized Foreign Exc</v>
          </cell>
          <cell r="C1525">
            <v>70</v>
          </cell>
          <cell r="D1525" t="str">
            <v>.</v>
          </cell>
          <cell r="E1525">
            <v>2</v>
          </cell>
          <cell r="F1525" t="str">
            <v>.</v>
          </cell>
          <cell r="G1525">
            <v>72080000</v>
          </cell>
          <cell r="H1525" t="str">
            <v>.</v>
          </cell>
          <cell r="I1525">
            <v>0</v>
          </cell>
          <cell r="J1525" t="str">
            <v>.</v>
          </cell>
          <cell r="K1525">
            <v>0</v>
          </cell>
          <cell r="L1525" t="str">
            <v>.</v>
          </cell>
          <cell r="M1525">
            <v>0</v>
          </cell>
          <cell r="N1525" t="str">
            <v>.</v>
          </cell>
          <cell r="O1525" t="str">
            <v>00.00.00</v>
          </cell>
          <cell r="P1525">
            <v>11915417.800000001</v>
          </cell>
          <cell r="Q1525">
            <v>6644328</v>
          </cell>
          <cell r="R1525">
            <v>18559745.800000001</v>
          </cell>
        </row>
        <row r="1526">
          <cell r="A1526">
            <v>72080000</v>
          </cell>
          <cell r="B1526" t="str">
            <v>Realized Foreign Exc</v>
          </cell>
          <cell r="C1526">
            <v>70</v>
          </cell>
          <cell r="D1526" t="str">
            <v>.</v>
          </cell>
          <cell r="E1526">
            <v>2</v>
          </cell>
          <cell r="F1526" t="str">
            <v>.</v>
          </cell>
          <cell r="G1526">
            <v>72080000</v>
          </cell>
          <cell r="H1526" t="str">
            <v>.</v>
          </cell>
          <cell r="I1526">
            <v>71</v>
          </cell>
          <cell r="J1526" t="str">
            <v>.</v>
          </cell>
          <cell r="K1526">
            <v>0</v>
          </cell>
          <cell r="L1526" t="str">
            <v>.</v>
          </cell>
          <cell r="M1526">
            <v>0</v>
          </cell>
          <cell r="N1526" t="str">
            <v>.</v>
          </cell>
          <cell r="O1526" t="str">
            <v>00.00.00</v>
          </cell>
          <cell r="P1526">
            <v>135477731.59999999</v>
          </cell>
          <cell r="Q1526">
            <v>0</v>
          </cell>
          <cell r="R1526">
            <v>135477731.59999999</v>
          </cell>
        </row>
        <row r="1527">
          <cell r="A1527">
            <v>72080000</v>
          </cell>
          <cell r="B1527" t="str">
            <v>Realized Foreign Exc</v>
          </cell>
          <cell r="C1527">
            <v>70</v>
          </cell>
          <cell r="D1527" t="str">
            <v>.</v>
          </cell>
          <cell r="E1527">
            <v>3</v>
          </cell>
          <cell r="F1527" t="str">
            <v>.</v>
          </cell>
          <cell r="G1527">
            <v>72080000</v>
          </cell>
          <cell r="H1527" t="str">
            <v>.</v>
          </cell>
          <cell r="I1527">
            <v>0</v>
          </cell>
          <cell r="J1527" t="str">
            <v>.</v>
          </cell>
          <cell r="K1527">
            <v>0</v>
          </cell>
          <cell r="L1527" t="str">
            <v>.</v>
          </cell>
          <cell r="M1527">
            <v>0</v>
          </cell>
          <cell r="N1527" t="str">
            <v>.</v>
          </cell>
          <cell r="O1527" t="str">
            <v>00.00.00</v>
          </cell>
          <cell r="P1527">
            <v>8349084.1799999997</v>
          </cell>
          <cell r="Q1527">
            <v>804936.4</v>
          </cell>
          <cell r="R1527">
            <v>9154020.5800000001</v>
          </cell>
        </row>
        <row r="1528">
          <cell r="A1528">
            <v>72080000</v>
          </cell>
          <cell r="B1528" t="str">
            <v>Realized Foreign Exc</v>
          </cell>
          <cell r="C1528">
            <v>70</v>
          </cell>
          <cell r="D1528" t="str">
            <v>.</v>
          </cell>
          <cell r="E1528">
            <v>4</v>
          </cell>
          <cell r="F1528" t="str">
            <v>.</v>
          </cell>
          <cell r="G1528">
            <v>72080000</v>
          </cell>
          <cell r="H1528" t="str">
            <v>.</v>
          </cell>
          <cell r="I1528">
            <v>0</v>
          </cell>
          <cell r="J1528" t="str">
            <v>.</v>
          </cell>
          <cell r="K1528">
            <v>0</v>
          </cell>
          <cell r="L1528" t="str">
            <v>.</v>
          </cell>
          <cell r="M1528">
            <v>0</v>
          </cell>
          <cell r="N1528" t="str">
            <v>.</v>
          </cell>
          <cell r="O1528" t="str">
            <v>00.00.00</v>
          </cell>
          <cell r="P1528">
            <v>4199328.9000000004</v>
          </cell>
          <cell r="Q1528">
            <v>0</v>
          </cell>
          <cell r="R1528">
            <v>4199328.9000000004</v>
          </cell>
        </row>
        <row r="1529">
          <cell r="A1529">
            <v>72080000</v>
          </cell>
          <cell r="B1529" t="str">
            <v>Realized Foreign Exc</v>
          </cell>
          <cell r="C1529">
            <v>70</v>
          </cell>
          <cell r="D1529" t="str">
            <v>.</v>
          </cell>
          <cell r="E1529">
            <v>5</v>
          </cell>
          <cell r="F1529" t="str">
            <v>.</v>
          </cell>
          <cell r="G1529">
            <v>72080000</v>
          </cell>
          <cell r="H1529" t="str">
            <v>.</v>
          </cell>
          <cell r="I1529">
            <v>0</v>
          </cell>
          <cell r="J1529" t="str">
            <v>.</v>
          </cell>
          <cell r="K1529">
            <v>0</v>
          </cell>
          <cell r="L1529" t="str">
            <v>.</v>
          </cell>
          <cell r="M1529">
            <v>0</v>
          </cell>
          <cell r="N1529" t="str">
            <v>.</v>
          </cell>
          <cell r="O1529" t="str">
            <v>00.00.00</v>
          </cell>
          <cell r="P1529">
            <v>648318</v>
          </cell>
          <cell r="Q1529">
            <v>334170</v>
          </cell>
          <cell r="R1529">
            <v>982488</v>
          </cell>
        </row>
        <row r="1530">
          <cell r="A1530">
            <v>72080000</v>
          </cell>
          <cell r="B1530" t="str">
            <v>Realized Foreign Exc</v>
          </cell>
          <cell r="C1530">
            <v>70</v>
          </cell>
          <cell r="D1530" t="str">
            <v>.</v>
          </cell>
          <cell r="E1530">
            <v>7</v>
          </cell>
          <cell r="F1530" t="str">
            <v>.</v>
          </cell>
          <cell r="G1530">
            <v>72080000</v>
          </cell>
          <cell r="H1530" t="str">
            <v>.</v>
          </cell>
          <cell r="I1530">
            <v>0</v>
          </cell>
          <cell r="J1530" t="str">
            <v>.</v>
          </cell>
          <cell r="K1530">
            <v>0</v>
          </cell>
          <cell r="L1530" t="str">
            <v>.</v>
          </cell>
          <cell r="M1530">
            <v>0</v>
          </cell>
          <cell r="N1530" t="str">
            <v>.</v>
          </cell>
          <cell r="O1530" t="str">
            <v>00.00.00</v>
          </cell>
          <cell r="P1530">
            <v>650997</v>
          </cell>
          <cell r="Q1530">
            <v>0</v>
          </cell>
          <cell r="R1530">
            <v>650997</v>
          </cell>
        </row>
        <row r="1531">
          <cell r="A1531">
            <v>72080000</v>
          </cell>
          <cell r="B1531" t="str">
            <v>Realized Foreign Exc</v>
          </cell>
          <cell r="C1531">
            <v>70</v>
          </cell>
          <cell r="D1531" t="str">
            <v>.</v>
          </cell>
          <cell r="E1531">
            <v>8</v>
          </cell>
          <cell r="F1531" t="str">
            <v>.</v>
          </cell>
          <cell r="G1531">
            <v>72080000</v>
          </cell>
          <cell r="H1531" t="str">
            <v>.</v>
          </cell>
          <cell r="I1531">
            <v>0</v>
          </cell>
          <cell r="J1531" t="str">
            <v>.</v>
          </cell>
          <cell r="K1531">
            <v>0</v>
          </cell>
          <cell r="L1531" t="str">
            <v>.</v>
          </cell>
          <cell r="M1531">
            <v>0</v>
          </cell>
          <cell r="N1531" t="str">
            <v>.</v>
          </cell>
          <cell r="O1531" t="str">
            <v>00.00.00</v>
          </cell>
          <cell r="P1531">
            <v>363451</v>
          </cell>
          <cell r="Q1531">
            <v>128310</v>
          </cell>
          <cell r="R1531">
            <v>491761</v>
          </cell>
        </row>
        <row r="1532">
          <cell r="A1532">
            <v>72080000</v>
          </cell>
          <cell r="B1532" t="str">
            <v>Realized Foreign Exc</v>
          </cell>
          <cell r="C1532">
            <v>70</v>
          </cell>
          <cell r="D1532" t="str">
            <v>.</v>
          </cell>
          <cell r="E1532">
            <v>9</v>
          </cell>
          <cell r="F1532" t="str">
            <v>.</v>
          </cell>
          <cell r="G1532">
            <v>72080000</v>
          </cell>
          <cell r="H1532" t="str">
            <v>.</v>
          </cell>
          <cell r="I1532">
            <v>0</v>
          </cell>
          <cell r="J1532" t="str">
            <v>.</v>
          </cell>
          <cell r="K1532">
            <v>0</v>
          </cell>
          <cell r="L1532" t="str">
            <v>.</v>
          </cell>
          <cell r="M1532">
            <v>0</v>
          </cell>
          <cell r="N1532" t="str">
            <v>.</v>
          </cell>
          <cell r="O1532" t="str">
            <v>00.00.00</v>
          </cell>
          <cell r="P1532">
            <v>646621.30000000005</v>
          </cell>
          <cell r="Q1532">
            <v>0</v>
          </cell>
          <cell r="R1532">
            <v>646621.30000000005</v>
          </cell>
        </row>
        <row r="1533">
          <cell r="A1533">
            <v>72080000</v>
          </cell>
          <cell r="B1533" t="str">
            <v>Realized Foreign Exc</v>
          </cell>
          <cell r="C1533">
            <v>70</v>
          </cell>
          <cell r="D1533" t="str">
            <v>.</v>
          </cell>
          <cell r="E1533">
            <v>10</v>
          </cell>
          <cell r="F1533" t="str">
            <v>.</v>
          </cell>
          <cell r="G1533">
            <v>72080000</v>
          </cell>
          <cell r="H1533" t="str">
            <v>.</v>
          </cell>
          <cell r="I1533">
            <v>0</v>
          </cell>
          <cell r="J1533" t="str">
            <v>.</v>
          </cell>
          <cell r="K1533">
            <v>0</v>
          </cell>
          <cell r="L1533" t="str">
            <v>.</v>
          </cell>
          <cell r="M1533">
            <v>0</v>
          </cell>
          <cell r="N1533" t="str">
            <v>.</v>
          </cell>
          <cell r="O1533" t="str">
            <v>00.00.00</v>
          </cell>
          <cell r="P1533">
            <v>496116.6</v>
          </cell>
          <cell r="Q1533">
            <v>195948</v>
          </cell>
          <cell r="R1533">
            <v>692064.6</v>
          </cell>
        </row>
        <row r="1534">
          <cell r="A1534">
            <v>72080000</v>
          </cell>
          <cell r="B1534" t="str">
            <v>Realized Foreign Exc</v>
          </cell>
          <cell r="C1534">
            <v>70</v>
          </cell>
          <cell r="D1534" t="str">
            <v>.</v>
          </cell>
          <cell r="E1534">
            <v>11</v>
          </cell>
          <cell r="F1534" t="str">
            <v>.</v>
          </cell>
          <cell r="G1534">
            <v>72080000</v>
          </cell>
          <cell r="H1534" t="str">
            <v>.</v>
          </cell>
          <cell r="I1534">
            <v>0</v>
          </cell>
          <cell r="J1534" t="str">
            <v>.</v>
          </cell>
          <cell r="K1534">
            <v>0</v>
          </cell>
          <cell r="L1534" t="str">
            <v>.</v>
          </cell>
          <cell r="M1534">
            <v>0</v>
          </cell>
          <cell r="N1534" t="str">
            <v>.</v>
          </cell>
          <cell r="O1534" t="str">
            <v>00.00.00</v>
          </cell>
          <cell r="P1534">
            <v>550088</v>
          </cell>
          <cell r="Q1534">
            <v>201630</v>
          </cell>
          <cell r="R1534">
            <v>751718</v>
          </cell>
        </row>
        <row r="1535">
          <cell r="A1535">
            <v>72080000</v>
          </cell>
          <cell r="B1535" t="str">
            <v>Realized Foreign Exc</v>
          </cell>
          <cell r="C1535">
            <v>70</v>
          </cell>
          <cell r="D1535" t="str">
            <v>.</v>
          </cell>
          <cell r="E1535">
            <v>14</v>
          </cell>
          <cell r="F1535" t="str">
            <v>.</v>
          </cell>
          <cell r="G1535">
            <v>72080000</v>
          </cell>
          <cell r="H1535" t="str">
            <v>.</v>
          </cell>
          <cell r="I1535">
            <v>0</v>
          </cell>
          <cell r="J1535" t="str">
            <v>.</v>
          </cell>
          <cell r="K1535">
            <v>0</v>
          </cell>
          <cell r="L1535" t="str">
            <v>.</v>
          </cell>
          <cell r="M1535">
            <v>0</v>
          </cell>
          <cell r="N1535" t="str">
            <v>.</v>
          </cell>
          <cell r="O1535" t="str">
            <v>00.00.00</v>
          </cell>
          <cell r="P1535">
            <v>655104.80000000005</v>
          </cell>
          <cell r="Q1535">
            <v>258594</v>
          </cell>
          <cell r="R1535">
            <v>913698.8</v>
          </cell>
        </row>
        <row r="1536">
          <cell r="A1536">
            <v>72140000</v>
          </cell>
          <cell r="B1536" t="str">
            <v>Non-operating Exp. a</v>
          </cell>
          <cell r="C1536">
            <v>70</v>
          </cell>
          <cell r="D1536" t="str">
            <v>.</v>
          </cell>
          <cell r="E1536">
            <v>1</v>
          </cell>
          <cell r="F1536" t="str">
            <v>.</v>
          </cell>
          <cell r="G1536">
            <v>72140000</v>
          </cell>
          <cell r="H1536" t="str">
            <v>.</v>
          </cell>
          <cell r="I1536">
            <v>11</v>
          </cell>
          <cell r="J1536" t="str">
            <v>.</v>
          </cell>
          <cell r="K1536">
            <v>0</v>
          </cell>
          <cell r="L1536" t="str">
            <v>.</v>
          </cell>
          <cell r="M1536">
            <v>0</v>
          </cell>
          <cell r="N1536" t="str">
            <v>.</v>
          </cell>
          <cell r="O1536" t="str">
            <v>00.00.00</v>
          </cell>
          <cell r="P1536">
            <v>0</v>
          </cell>
          <cell r="Q1536">
            <v>100000</v>
          </cell>
          <cell r="R1536">
            <v>100000</v>
          </cell>
        </row>
        <row r="1537">
          <cell r="A1537">
            <v>72140000</v>
          </cell>
          <cell r="B1537" t="str">
            <v>Non-operating Exp. a</v>
          </cell>
          <cell r="C1537">
            <v>70</v>
          </cell>
          <cell r="D1537" t="str">
            <v>.</v>
          </cell>
          <cell r="E1537">
            <v>1</v>
          </cell>
          <cell r="F1537" t="str">
            <v>.</v>
          </cell>
          <cell r="G1537">
            <v>72140000</v>
          </cell>
          <cell r="H1537" t="str">
            <v>.</v>
          </cell>
          <cell r="I1537">
            <v>12</v>
          </cell>
          <cell r="J1537" t="str">
            <v>.</v>
          </cell>
          <cell r="K1537">
            <v>0</v>
          </cell>
          <cell r="L1537" t="str">
            <v>.</v>
          </cell>
          <cell r="M1537">
            <v>0</v>
          </cell>
          <cell r="N1537" t="str">
            <v>.</v>
          </cell>
          <cell r="O1537" t="str">
            <v>00.00.00</v>
          </cell>
          <cell r="P1537">
            <v>7577971.2999999998</v>
          </cell>
          <cell r="Q1537">
            <v>0</v>
          </cell>
          <cell r="R1537">
            <v>7577971.2999999998</v>
          </cell>
        </row>
        <row r="1538">
          <cell r="A1538">
            <v>72140000</v>
          </cell>
          <cell r="B1538" t="str">
            <v>Non-operating Exp. a</v>
          </cell>
          <cell r="C1538">
            <v>70</v>
          </cell>
          <cell r="D1538" t="str">
            <v>.</v>
          </cell>
          <cell r="E1538">
            <v>1</v>
          </cell>
          <cell r="F1538" t="str">
            <v>.</v>
          </cell>
          <cell r="G1538">
            <v>72140000</v>
          </cell>
          <cell r="H1538" t="str">
            <v>.</v>
          </cell>
          <cell r="I1538">
            <v>13</v>
          </cell>
          <cell r="J1538" t="str">
            <v>.</v>
          </cell>
          <cell r="K1538">
            <v>0</v>
          </cell>
          <cell r="L1538" t="str">
            <v>.</v>
          </cell>
          <cell r="M1538">
            <v>0</v>
          </cell>
          <cell r="N1538" t="str">
            <v>.</v>
          </cell>
          <cell r="O1538" t="str">
            <v>00.00.00</v>
          </cell>
          <cell r="P1538">
            <v>500000</v>
          </cell>
          <cell r="Q1538">
            <v>0</v>
          </cell>
          <cell r="R1538">
            <v>500000</v>
          </cell>
        </row>
        <row r="1539">
          <cell r="A1539">
            <v>72140000</v>
          </cell>
          <cell r="B1539" t="str">
            <v>Non-operating Exp. a</v>
          </cell>
          <cell r="C1539">
            <v>70</v>
          </cell>
          <cell r="D1539" t="str">
            <v>.</v>
          </cell>
          <cell r="E1539">
            <v>1</v>
          </cell>
          <cell r="F1539" t="str">
            <v>.</v>
          </cell>
          <cell r="G1539">
            <v>72140000</v>
          </cell>
          <cell r="H1539" t="str">
            <v>.</v>
          </cell>
          <cell r="I1539">
            <v>31</v>
          </cell>
          <cell r="J1539" t="str">
            <v>.</v>
          </cell>
          <cell r="K1539">
            <v>0</v>
          </cell>
          <cell r="L1539" t="str">
            <v>.</v>
          </cell>
          <cell r="M1539">
            <v>0</v>
          </cell>
          <cell r="N1539" t="str">
            <v>.</v>
          </cell>
          <cell r="O1539" t="str">
            <v>00.00.00</v>
          </cell>
          <cell r="P1539">
            <v>750000</v>
          </cell>
          <cell r="Q1539">
            <v>0</v>
          </cell>
          <cell r="R1539">
            <v>750000</v>
          </cell>
        </row>
        <row r="1540">
          <cell r="A1540">
            <v>72140000</v>
          </cell>
          <cell r="B1540" t="str">
            <v>Non-operating Exp. a</v>
          </cell>
          <cell r="C1540">
            <v>70</v>
          </cell>
          <cell r="D1540" t="str">
            <v>.</v>
          </cell>
          <cell r="E1540">
            <v>1</v>
          </cell>
          <cell r="F1540" t="str">
            <v>.</v>
          </cell>
          <cell r="G1540">
            <v>72140000</v>
          </cell>
          <cell r="H1540" t="str">
            <v>.</v>
          </cell>
          <cell r="I1540">
            <v>32</v>
          </cell>
          <cell r="J1540" t="str">
            <v>.</v>
          </cell>
          <cell r="K1540">
            <v>0</v>
          </cell>
          <cell r="L1540" t="str">
            <v>.</v>
          </cell>
          <cell r="M1540">
            <v>0</v>
          </cell>
          <cell r="N1540" t="str">
            <v>.</v>
          </cell>
          <cell r="O1540" t="str">
            <v>00.00.00</v>
          </cell>
          <cell r="P1540">
            <v>1050000</v>
          </cell>
          <cell r="Q1540">
            <v>0</v>
          </cell>
          <cell r="R1540">
            <v>1050000</v>
          </cell>
        </row>
        <row r="1541">
          <cell r="A1541">
            <v>72140000</v>
          </cell>
          <cell r="B1541" t="str">
            <v>Non-operating Exp. a</v>
          </cell>
          <cell r="C1541">
            <v>70</v>
          </cell>
          <cell r="D1541" t="str">
            <v>.</v>
          </cell>
          <cell r="E1541">
            <v>1</v>
          </cell>
          <cell r="F1541" t="str">
            <v>.</v>
          </cell>
          <cell r="G1541">
            <v>72140000</v>
          </cell>
          <cell r="H1541" t="str">
            <v>.</v>
          </cell>
          <cell r="I1541">
            <v>33</v>
          </cell>
          <cell r="J1541" t="str">
            <v>.</v>
          </cell>
          <cell r="K1541">
            <v>0</v>
          </cell>
          <cell r="L1541" t="str">
            <v>.</v>
          </cell>
          <cell r="M1541">
            <v>0</v>
          </cell>
          <cell r="N1541" t="str">
            <v>.</v>
          </cell>
          <cell r="O1541" t="str">
            <v>00.00.00</v>
          </cell>
          <cell r="P1541">
            <v>10497500</v>
          </cell>
          <cell r="Q1541">
            <v>957000</v>
          </cell>
          <cell r="R1541">
            <v>11454500</v>
          </cell>
        </row>
        <row r="1542">
          <cell r="A1542">
            <v>72140000</v>
          </cell>
          <cell r="B1542" t="str">
            <v>Non-operating Exp. a</v>
          </cell>
          <cell r="C1542">
            <v>70</v>
          </cell>
          <cell r="D1542" t="str">
            <v>.</v>
          </cell>
          <cell r="E1542">
            <v>1</v>
          </cell>
          <cell r="F1542" t="str">
            <v>.</v>
          </cell>
          <cell r="G1542">
            <v>72140000</v>
          </cell>
          <cell r="H1542" t="str">
            <v>.</v>
          </cell>
          <cell r="I1542">
            <v>60</v>
          </cell>
          <cell r="J1542" t="str">
            <v>.</v>
          </cell>
          <cell r="K1542">
            <v>0</v>
          </cell>
          <cell r="L1542" t="str">
            <v>.</v>
          </cell>
          <cell r="M1542">
            <v>0</v>
          </cell>
          <cell r="N1542" t="str">
            <v>.</v>
          </cell>
          <cell r="O1542" t="str">
            <v>00.00.00</v>
          </cell>
          <cell r="P1542">
            <v>1988000</v>
          </cell>
          <cell r="Q1542">
            <v>0</v>
          </cell>
          <cell r="R1542">
            <v>1988000</v>
          </cell>
        </row>
        <row r="1543">
          <cell r="A1543">
            <v>72140000</v>
          </cell>
          <cell r="B1543" t="str">
            <v>Non-operating Exp. a</v>
          </cell>
          <cell r="C1543">
            <v>70</v>
          </cell>
          <cell r="D1543" t="str">
            <v>.</v>
          </cell>
          <cell r="E1543">
            <v>1</v>
          </cell>
          <cell r="F1543" t="str">
            <v>.</v>
          </cell>
          <cell r="G1543">
            <v>72140000</v>
          </cell>
          <cell r="H1543" t="str">
            <v>.</v>
          </cell>
          <cell r="I1543">
            <v>71</v>
          </cell>
          <cell r="J1543" t="str">
            <v>.</v>
          </cell>
          <cell r="K1543">
            <v>0</v>
          </cell>
          <cell r="L1543" t="str">
            <v>.</v>
          </cell>
          <cell r="M1543">
            <v>0</v>
          </cell>
          <cell r="N1543" t="str">
            <v>.</v>
          </cell>
          <cell r="O1543" t="str">
            <v>00.00.00</v>
          </cell>
          <cell r="P1543">
            <v>3471132</v>
          </cell>
          <cell r="Q1543">
            <v>24276816</v>
          </cell>
          <cell r="R1543">
            <v>27747948</v>
          </cell>
        </row>
        <row r="1544">
          <cell r="A1544">
            <v>72140000</v>
          </cell>
          <cell r="B1544" t="str">
            <v>Non-operating Exp. a</v>
          </cell>
          <cell r="C1544">
            <v>70</v>
          </cell>
          <cell r="D1544" t="str">
            <v>.</v>
          </cell>
          <cell r="E1544">
            <v>1</v>
          </cell>
          <cell r="F1544" t="str">
            <v>.</v>
          </cell>
          <cell r="G1544">
            <v>72140000</v>
          </cell>
          <cell r="H1544" t="str">
            <v>.</v>
          </cell>
          <cell r="I1544">
            <v>72</v>
          </cell>
          <cell r="J1544" t="str">
            <v>.</v>
          </cell>
          <cell r="K1544">
            <v>0</v>
          </cell>
          <cell r="L1544" t="str">
            <v>.</v>
          </cell>
          <cell r="M1544">
            <v>0</v>
          </cell>
          <cell r="N1544" t="str">
            <v>.</v>
          </cell>
          <cell r="O1544" t="str">
            <v>00.00.00</v>
          </cell>
          <cell r="P1544">
            <v>2600000</v>
          </cell>
          <cell r="Q1544">
            <v>425000</v>
          </cell>
          <cell r="R1544">
            <v>3025000</v>
          </cell>
        </row>
        <row r="1545">
          <cell r="A1545">
            <v>72140000</v>
          </cell>
          <cell r="B1545" t="str">
            <v>Non-operating Exp. a</v>
          </cell>
          <cell r="C1545">
            <v>70</v>
          </cell>
          <cell r="D1545" t="str">
            <v>.</v>
          </cell>
          <cell r="E1545">
            <v>2</v>
          </cell>
          <cell r="F1545" t="str">
            <v>.</v>
          </cell>
          <cell r="G1545">
            <v>72140000</v>
          </cell>
          <cell r="H1545" t="str">
            <v>.</v>
          </cell>
          <cell r="I1545">
            <v>60</v>
          </cell>
          <cell r="J1545" t="str">
            <v>.</v>
          </cell>
          <cell r="K1545">
            <v>0</v>
          </cell>
          <cell r="L1545" t="str">
            <v>.</v>
          </cell>
          <cell r="M1545">
            <v>0</v>
          </cell>
          <cell r="N1545" t="str">
            <v>.</v>
          </cell>
          <cell r="O1545" t="str">
            <v>00.00.00</v>
          </cell>
          <cell r="P1545">
            <v>35923629</v>
          </cell>
          <cell r="Q1545">
            <v>6693975</v>
          </cell>
          <cell r="R1545">
            <v>42617604</v>
          </cell>
        </row>
        <row r="1546">
          <cell r="A1546">
            <v>72140000</v>
          </cell>
          <cell r="B1546" t="str">
            <v>Non-operating Exp. a</v>
          </cell>
          <cell r="C1546">
            <v>70</v>
          </cell>
          <cell r="D1546" t="str">
            <v>.</v>
          </cell>
          <cell r="E1546">
            <v>3</v>
          </cell>
          <cell r="F1546" t="str">
            <v>.</v>
          </cell>
          <cell r="G1546">
            <v>72140000</v>
          </cell>
          <cell r="H1546" t="str">
            <v>.</v>
          </cell>
          <cell r="I1546">
            <v>60</v>
          </cell>
          <cell r="J1546" t="str">
            <v>.</v>
          </cell>
          <cell r="K1546">
            <v>0</v>
          </cell>
          <cell r="L1546" t="str">
            <v>.</v>
          </cell>
          <cell r="M1546">
            <v>0</v>
          </cell>
          <cell r="N1546" t="str">
            <v>.</v>
          </cell>
          <cell r="O1546" t="str">
            <v>00.00.00</v>
          </cell>
          <cell r="P1546">
            <v>46337796</v>
          </cell>
          <cell r="Q1546">
            <v>5980667</v>
          </cell>
          <cell r="R1546">
            <v>52318463</v>
          </cell>
        </row>
        <row r="1547">
          <cell r="A1547">
            <v>72140000</v>
          </cell>
          <cell r="B1547" t="str">
            <v>Non-operating Exp. a</v>
          </cell>
          <cell r="C1547">
            <v>70</v>
          </cell>
          <cell r="D1547" t="str">
            <v>.</v>
          </cell>
          <cell r="E1547">
            <v>4</v>
          </cell>
          <cell r="F1547" t="str">
            <v>.</v>
          </cell>
          <cell r="G1547">
            <v>72140000</v>
          </cell>
          <cell r="H1547" t="str">
            <v>.</v>
          </cell>
          <cell r="I1547">
            <v>60</v>
          </cell>
          <cell r="J1547" t="str">
            <v>.</v>
          </cell>
          <cell r="K1547">
            <v>0</v>
          </cell>
          <cell r="L1547" t="str">
            <v>.</v>
          </cell>
          <cell r="M1547">
            <v>0</v>
          </cell>
          <cell r="N1547" t="str">
            <v>.</v>
          </cell>
          <cell r="O1547" t="str">
            <v>00.00.00</v>
          </cell>
          <cell r="P1547">
            <v>4494056.0199999996</v>
          </cell>
          <cell r="Q1547">
            <v>20000</v>
          </cell>
          <cell r="R1547">
            <v>4514056.0199999996</v>
          </cell>
        </row>
        <row r="1548">
          <cell r="A1548">
            <v>72140000</v>
          </cell>
          <cell r="B1548" t="str">
            <v>Non-operating Exp. a</v>
          </cell>
          <cell r="C1548">
            <v>70</v>
          </cell>
          <cell r="D1548" t="str">
            <v>.</v>
          </cell>
          <cell r="E1548">
            <v>5</v>
          </cell>
          <cell r="F1548" t="str">
            <v>.</v>
          </cell>
          <cell r="G1548">
            <v>72140000</v>
          </cell>
          <cell r="H1548" t="str">
            <v>.</v>
          </cell>
          <cell r="I1548">
            <v>60</v>
          </cell>
          <cell r="J1548" t="str">
            <v>.</v>
          </cell>
          <cell r="K1548">
            <v>0</v>
          </cell>
          <cell r="L1548" t="str">
            <v>.</v>
          </cell>
          <cell r="M1548">
            <v>0</v>
          </cell>
          <cell r="N1548" t="str">
            <v>.</v>
          </cell>
          <cell r="O1548" t="str">
            <v>00.00.00</v>
          </cell>
          <cell r="P1548">
            <v>300000</v>
          </cell>
          <cell r="Q1548">
            <v>100000</v>
          </cell>
          <cell r="R1548">
            <v>400000</v>
          </cell>
        </row>
        <row r="1549">
          <cell r="A1549">
            <v>72140000</v>
          </cell>
          <cell r="B1549" t="str">
            <v>Non-operating Exp. a</v>
          </cell>
          <cell r="C1549">
            <v>70</v>
          </cell>
          <cell r="D1549" t="str">
            <v>.</v>
          </cell>
          <cell r="E1549">
            <v>7</v>
          </cell>
          <cell r="F1549" t="str">
            <v>.</v>
          </cell>
          <cell r="G1549">
            <v>72140000</v>
          </cell>
          <cell r="H1549" t="str">
            <v>.</v>
          </cell>
          <cell r="I1549">
            <v>60</v>
          </cell>
          <cell r="J1549" t="str">
            <v>.</v>
          </cell>
          <cell r="K1549">
            <v>0</v>
          </cell>
          <cell r="L1549" t="str">
            <v>.</v>
          </cell>
          <cell r="M1549">
            <v>0</v>
          </cell>
          <cell r="N1549" t="str">
            <v>.</v>
          </cell>
          <cell r="O1549" t="str">
            <v>00.00.00</v>
          </cell>
          <cell r="P1549">
            <v>480000</v>
          </cell>
          <cell r="Q1549">
            <v>120000</v>
          </cell>
          <cell r="R1549">
            <v>600000</v>
          </cell>
        </row>
        <row r="1550">
          <cell r="A1550">
            <v>72140000</v>
          </cell>
          <cell r="B1550" t="str">
            <v>Non-operating Exp. a</v>
          </cell>
          <cell r="C1550">
            <v>70</v>
          </cell>
          <cell r="D1550" t="str">
            <v>.</v>
          </cell>
          <cell r="E1550">
            <v>8</v>
          </cell>
          <cell r="F1550" t="str">
            <v>.</v>
          </cell>
          <cell r="G1550">
            <v>72140000</v>
          </cell>
          <cell r="H1550" t="str">
            <v>.</v>
          </cell>
          <cell r="I1550">
            <v>60</v>
          </cell>
          <cell r="J1550" t="str">
            <v>.</v>
          </cell>
          <cell r="K1550">
            <v>0</v>
          </cell>
          <cell r="L1550" t="str">
            <v>.</v>
          </cell>
          <cell r="M1550">
            <v>0</v>
          </cell>
          <cell r="N1550" t="str">
            <v>.</v>
          </cell>
          <cell r="O1550" t="str">
            <v>00.00.00</v>
          </cell>
          <cell r="P1550">
            <v>1503500</v>
          </cell>
          <cell r="Q1550">
            <v>770000</v>
          </cell>
          <cell r="R1550">
            <v>2273500</v>
          </cell>
        </row>
        <row r="1551">
          <cell r="A1551">
            <v>72140000</v>
          </cell>
          <cell r="B1551" t="str">
            <v>Non-operating Exp. a</v>
          </cell>
          <cell r="C1551">
            <v>70</v>
          </cell>
          <cell r="D1551" t="str">
            <v>.</v>
          </cell>
          <cell r="E1551">
            <v>9</v>
          </cell>
          <cell r="F1551" t="str">
            <v>.</v>
          </cell>
          <cell r="G1551">
            <v>72140000</v>
          </cell>
          <cell r="H1551" t="str">
            <v>.</v>
          </cell>
          <cell r="I1551">
            <v>60</v>
          </cell>
          <cell r="J1551" t="str">
            <v>.</v>
          </cell>
          <cell r="K1551">
            <v>0</v>
          </cell>
          <cell r="L1551" t="str">
            <v>.</v>
          </cell>
          <cell r="M1551">
            <v>0</v>
          </cell>
          <cell r="N1551" t="str">
            <v>.</v>
          </cell>
          <cell r="O1551" t="str">
            <v>00.00.00</v>
          </cell>
          <cell r="P1551">
            <v>0</v>
          </cell>
          <cell r="Q1551">
            <v>37500</v>
          </cell>
          <cell r="R1551">
            <v>37500</v>
          </cell>
        </row>
        <row r="1552">
          <cell r="A1552">
            <v>72140000</v>
          </cell>
          <cell r="B1552" t="str">
            <v>Non-operating Exp. a</v>
          </cell>
          <cell r="C1552">
            <v>70</v>
          </cell>
          <cell r="D1552" t="str">
            <v>.</v>
          </cell>
          <cell r="E1552">
            <v>10</v>
          </cell>
          <cell r="F1552" t="str">
            <v>.</v>
          </cell>
          <cell r="G1552">
            <v>72140000</v>
          </cell>
          <cell r="H1552" t="str">
            <v>.</v>
          </cell>
          <cell r="I1552">
            <v>60</v>
          </cell>
          <cell r="J1552" t="str">
            <v>.</v>
          </cell>
          <cell r="K1552">
            <v>0</v>
          </cell>
          <cell r="L1552" t="str">
            <v>.</v>
          </cell>
          <cell r="M1552">
            <v>0</v>
          </cell>
          <cell r="N1552" t="str">
            <v>.</v>
          </cell>
          <cell r="O1552" t="str">
            <v>00.00.00</v>
          </cell>
          <cell r="P1552">
            <v>750000</v>
          </cell>
          <cell r="Q1552">
            <v>100000</v>
          </cell>
          <cell r="R1552">
            <v>850000</v>
          </cell>
        </row>
        <row r="1553">
          <cell r="A1553">
            <v>72140000</v>
          </cell>
          <cell r="B1553" t="str">
            <v>Non-operating Exp. a</v>
          </cell>
          <cell r="C1553">
            <v>70</v>
          </cell>
          <cell r="D1553" t="str">
            <v>.</v>
          </cell>
          <cell r="E1553">
            <v>11</v>
          </cell>
          <cell r="F1553" t="str">
            <v>.</v>
          </cell>
          <cell r="G1553">
            <v>72140000</v>
          </cell>
          <cell r="H1553" t="str">
            <v>.</v>
          </cell>
          <cell r="I1553">
            <v>60</v>
          </cell>
          <cell r="J1553" t="str">
            <v>.</v>
          </cell>
          <cell r="K1553">
            <v>0</v>
          </cell>
          <cell r="L1553" t="str">
            <v>.</v>
          </cell>
          <cell r="M1553">
            <v>0</v>
          </cell>
          <cell r="N1553" t="str">
            <v>.</v>
          </cell>
          <cell r="O1553" t="str">
            <v>00.00.00</v>
          </cell>
          <cell r="P1553">
            <v>1800000</v>
          </cell>
          <cell r="Q1553">
            <v>0</v>
          </cell>
          <cell r="R1553">
            <v>1800000</v>
          </cell>
        </row>
        <row r="1554">
          <cell r="A1554">
            <v>72140000</v>
          </cell>
          <cell r="B1554" t="str">
            <v>Non-operating Exp. a</v>
          </cell>
          <cell r="C1554">
            <v>70</v>
          </cell>
          <cell r="D1554" t="str">
            <v>.</v>
          </cell>
          <cell r="E1554">
            <v>14</v>
          </cell>
          <cell r="F1554" t="str">
            <v>.</v>
          </cell>
          <cell r="G1554">
            <v>72140000</v>
          </cell>
          <cell r="H1554" t="str">
            <v>.</v>
          </cell>
          <cell r="I1554">
            <v>60</v>
          </cell>
          <cell r="J1554" t="str">
            <v>.</v>
          </cell>
          <cell r="K1554">
            <v>0</v>
          </cell>
          <cell r="L1554" t="str">
            <v>.</v>
          </cell>
          <cell r="M1554">
            <v>0</v>
          </cell>
          <cell r="N1554" t="str">
            <v>.</v>
          </cell>
          <cell r="O1554" t="str">
            <v>00.00.00</v>
          </cell>
          <cell r="P1554">
            <v>1000000</v>
          </cell>
          <cell r="Q1554">
            <v>0</v>
          </cell>
          <cell r="R1554">
            <v>1000000</v>
          </cell>
        </row>
        <row r="1555">
          <cell r="A1555">
            <v>72150000</v>
          </cell>
          <cell r="B1555" t="str">
            <v>Tax Expenses</v>
          </cell>
          <cell r="C1555">
            <v>70</v>
          </cell>
          <cell r="D1555" t="str">
            <v>.</v>
          </cell>
          <cell r="E1555">
            <v>1</v>
          </cell>
          <cell r="F1555" t="str">
            <v>.</v>
          </cell>
          <cell r="G1555">
            <v>72150000</v>
          </cell>
          <cell r="H1555" t="str">
            <v>.</v>
          </cell>
          <cell r="I1555">
            <v>71</v>
          </cell>
          <cell r="J1555" t="str">
            <v>.</v>
          </cell>
          <cell r="K1555">
            <v>0</v>
          </cell>
          <cell r="L1555" t="str">
            <v>.</v>
          </cell>
          <cell r="M1555">
            <v>0</v>
          </cell>
          <cell r="N1555" t="str">
            <v>.</v>
          </cell>
          <cell r="O1555" t="str">
            <v>00.00.00</v>
          </cell>
          <cell r="P1555">
            <v>300000</v>
          </cell>
          <cell r="Q1555">
            <v>0</v>
          </cell>
          <cell r="R1555">
            <v>300000</v>
          </cell>
        </row>
        <row r="1556">
          <cell r="A1556">
            <v>72150000</v>
          </cell>
          <cell r="B1556" t="str">
            <v>Tax Expenses</v>
          </cell>
          <cell r="C1556">
            <v>70</v>
          </cell>
          <cell r="D1556" t="str">
            <v>.</v>
          </cell>
          <cell r="E1556">
            <v>1</v>
          </cell>
          <cell r="F1556" t="str">
            <v>.</v>
          </cell>
          <cell r="G1556">
            <v>72150000</v>
          </cell>
          <cell r="H1556" t="str">
            <v>.</v>
          </cell>
          <cell r="I1556">
            <v>72</v>
          </cell>
          <cell r="J1556" t="str">
            <v>.</v>
          </cell>
          <cell r="K1556">
            <v>0</v>
          </cell>
          <cell r="L1556" t="str">
            <v>.</v>
          </cell>
          <cell r="M1556">
            <v>0</v>
          </cell>
          <cell r="N1556" t="str">
            <v>.</v>
          </cell>
          <cell r="O1556" t="str">
            <v>00.00.00</v>
          </cell>
          <cell r="P1556">
            <v>1905806</v>
          </cell>
          <cell r="Q1556">
            <v>0</v>
          </cell>
          <cell r="R1556">
            <v>1905806</v>
          </cell>
        </row>
        <row r="1557">
          <cell r="A1557">
            <v>80200000</v>
          </cell>
          <cell r="B1557" t="str">
            <v>Current Income Tax</v>
          </cell>
          <cell r="C1557">
            <v>70</v>
          </cell>
          <cell r="D1557" t="str">
            <v>.</v>
          </cell>
          <cell r="E1557">
            <v>1</v>
          </cell>
          <cell r="F1557" t="str">
            <v>.</v>
          </cell>
          <cell r="G1557">
            <v>80200000</v>
          </cell>
          <cell r="H1557" t="str">
            <v>.</v>
          </cell>
          <cell r="I1557">
            <v>0</v>
          </cell>
          <cell r="J1557" t="str">
            <v>.</v>
          </cell>
          <cell r="K1557">
            <v>0</v>
          </cell>
          <cell r="L1557" t="str">
            <v>.</v>
          </cell>
          <cell r="M1557">
            <v>0</v>
          </cell>
          <cell r="N1557" t="str">
            <v>.</v>
          </cell>
          <cell r="O1557" t="str">
            <v>00.00.00</v>
          </cell>
          <cell r="P1557">
            <v>97445317</v>
          </cell>
          <cell r="Q1557">
            <v>0</v>
          </cell>
          <cell r="R1557">
            <v>97445317</v>
          </cell>
        </row>
        <row r="1558">
          <cell r="A1558">
            <v>80200000</v>
          </cell>
          <cell r="B1558" t="str">
            <v>Current Income Tax</v>
          </cell>
          <cell r="C1558">
            <v>70</v>
          </cell>
          <cell r="D1558" t="str">
            <v>.</v>
          </cell>
          <cell r="E1558">
            <v>1</v>
          </cell>
          <cell r="F1558" t="str">
            <v>.</v>
          </cell>
          <cell r="G1558">
            <v>80200000</v>
          </cell>
          <cell r="H1558" t="str">
            <v>.</v>
          </cell>
          <cell r="I1558">
            <v>72</v>
          </cell>
          <cell r="J1558" t="str">
            <v>.</v>
          </cell>
          <cell r="K1558">
            <v>0</v>
          </cell>
          <cell r="L1558" t="str">
            <v>.</v>
          </cell>
          <cell r="M1558">
            <v>0</v>
          </cell>
          <cell r="N1558" t="str">
            <v>.</v>
          </cell>
          <cell r="O1558" t="str">
            <v>00.00.00</v>
          </cell>
          <cell r="P1558">
            <v>921869640</v>
          </cell>
          <cell r="Q1558">
            <v>0</v>
          </cell>
          <cell r="R1558">
            <v>921869640</v>
          </cell>
        </row>
        <row r="1559">
          <cell r="A1559" t="str">
            <v>_x000C_</v>
          </cell>
          <cell r="B1559" t="str">
            <v>Interest Expense</v>
          </cell>
          <cell r="C1559">
            <v>70</v>
          </cell>
          <cell r="D1559" t="str">
            <v>.</v>
          </cell>
          <cell r="E1559">
            <v>5</v>
          </cell>
          <cell r="F1559" t="str">
            <v>.</v>
          </cell>
          <cell r="G1559">
            <v>72040000</v>
          </cell>
          <cell r="H1559" t="str">
            <v>.</v>
          </cell>
          <cell r="I1559">
            <v>60</v>
          </cell>
          <cell r="J1559" t="str">
            <v>.</v>
          </cell>
          <cell r="K1559">
            <v>0</v>
          </cell>
          <cell r="L1559" t="str">
            <v>.</v>
          </cell>
          <cell r="M1559">
            <v>0</v>
          </cell>
          <cell r="N1559" t="str">
            <v>.</v>
          </cell>
          <cell r="O1559" t="str">
            <v>00.00.00</v>
          </cell>
          <cell r="P1559">
            <v>7152164</v>
          </cell>
          <cell r="Q1559">
            <v>0</v>
          </cell>
          <cell r="R1559">
            <v>7152164</v>
          </cell>
        </row>
        <row r="1560">
          <cell r="A1560" t="str">
            <v>_x000C_</v>
          </cell>
        </row>
        <row r="1563">
          <cell r="A1563" t="str">
            <v>JAS Aero - En</v>
          </cell>
          <cell r="B1563" t="str">
            <v>gineering IDR</v>
          </cell>
          <cell r="K1563" t="str">
            <v>De</v>
          </cell>
          <cell r="L1563" t="str">
            <v>t</v>
          </cell>
          <cell r="M1563" t="str">
            <v>ail</v>
          </cell>
          <cell r="O1563" t="str">
            <v>Trial Balance</v>
          </cell>
          <cell r="Q1563" t="str">
            <v>Report Date</v>
          </cell>
          <cell r="R1563" t="str">
            <v>: 05-JUL-2005 08:56</v>
          </cell>
        </row>
        <row r="1564">
          <cell r="A1564" t="str">
            <v>JAS Aero - En</v>
          </cell>
          <cell r="B1564" t="str">
            <v>gineering IDR</v>
          </cell>
          <cell r="J1564" t="str">
            <v>P</v>
          </cell>
          <cell r="K1564" t="str">
            <v>De</v>
          </cell>
          <cell r="L1564" t="str">
            <v>t</v>
          </cell>
          <cell r="M1564" t="str">
            <v>ail</v>
          </cell>
          <cell r="O1564" t="str">
            <v>date for JUN-0</v>
          </cell>
          <cell r="P1564">
            <v>5</v>
          </cell>
          <cell r="Q1564" t="str">
            <v>Report Date</v>
          </cell>
          <cell r="R1564" t="str">
            <v>: 05-DEC-2005 16:34</v>
          </cell>
        </row>
        <row r="1565">
          <cell r="B1565" t="str">
            <v>Currency:  IDR</v>
          </cell>
          <cell r="J1565" t="str">
            <v>P</v>
          </cell>
          <cell r="K1565" t="str">
            <v>erio</v>
          </cell>
          <cell r="L1565" t="str">
            <v>d</v>
          </cell>
          <cell r="M1565" t="str">
            <v>to</v>
          </cell>
          <cell r="O1565" t="str">
            <v>date for JUL-0</v>
          </cell>
          <cell r="P1565">
            <v>5</v>
          </cell>
          <cell r="Q1565" t="str">
            <v>Page</v>
          </cell>
          <cell r="R1565" t="str">
            <v>:    25 of       26</v>
          </cell>
        </row>
        <row r="1566">
          <cell r="B1566" t="str">
            <v>COMPANY Range:  70 to</v>
          </cell>
          <cell r="C1566">
            <v>7</v>
          </cell>
          <cell r="D1566">
            <v>0</v>
          </cell>
        </row>
        <row r="1567">
          <cell r="B1567" t="str">
            <v>COMPANY Range:  70 to</v>
          </cell>
          <cell r="C1567">
            <v>7</v>
          </cell>
          <cell r="D1567">
            <v>0</v>
          </cell>
        </row>
        <row r="1568">
          <cell r="B1568" t="str">
            <v>COMPANY:  70 JA</v>
          </cell>
          <cell r="C1568" t="str">
            <v>S</v>
          </cell>
          <cell r="D1568" t="str">
            <v>A</v>
          </cell>
          <cell r="E1568" t="str">
            <v>er</v>
          </cell>
          <cell r="F1568" t="str">
            <v>o</v>
          </cell>
          <cell r="G1568" t="e">
            <v>#NAME?</v>
          </cell>
          <cell r="H1568" t="str">
            <v>e</v>
          </cell>
          <cell r="I1568" t="str">
            <v>er</v>
          </cell>
          <cell r="J1568" t="str">
            <v>i</v>
          </cell>
          <cell r="K1568" t="str">
            <v>ng S</v>
          </cell>
          <cell r="L1568" t="str">
            <v>e</v>
          </cell>
          <cell r="M1568" t="str">
            <v>rvi</v>
          </cell>
          <cell r="N1568" t="str">
            <v>c</v>
          </cell>
          <cell r="O1568" t="str">
            <v>es</v>
          </cell>
        </row>
        <row r="1569">
          <cell r="B1569" t="str">
            <v>COMPANY:  70 JA</v>
          </cell>
          <cell r="C1569" t="str">
            <v>S</v>
          </cell>
          <cell r="D1569" t="str">
            <v>A</v>
          </cell>
          <cell r="E1569" t="str">
            <v>er</v>
          </cell>
          <cell r="F1569" t="str">
            <v>o</v>
          </cell>
          <cell r="G1569" t="e">
            <v>#NAME?</v>
          </cell>
          <cell r="H1569" t="str">
            <v>e</v>
          </cell>
          <cell r="I1569" t="str">
            <v>er</v>
          </cell>
          <cell r="J1569" t="str">
            <v>i</v>
          </cell>
          <cell r="K1569" t="str">
            <v>ng S</v>
          </cell>
          <cell r="L1569" t="str">
            <v>e</v>
          </cell>
          <cell r="M1569" t="str">
            <v>rvi</v>
          </cell>
          <cell r="N1569" t="str">
            <v>c</v>
          </cell>
          <cell r="O1569" t="str">
            <v>es</v>
          </cell>
        </row>
        <row r="1570">
          <cell r="A1570" t="str">
            <v>ACCOUNT</v>
          </cell>
          <cell r="B1570" t="str">
            <v>Description</v>
          </cell>
          <cell r="C1570" t="str">
            <v>Ac</v>
          </cell>
          <cell r="D1570" t="str">
            <v>c</v>
          </cell>
          <cell r="E1570" t="str">
            <v>ou</v>
          </cell>
          <cell r="F1570" t="str">
            <v>n</v>
          </cell>
          <cell r="G1570" t="str">
            <v>ting Fle</v>
          </cell>
          <cell r="H1570" t="str">
            <v>x</v>
          </cell>
          <cell r="I1570" t="str">
            <v>fi</v>
          </cell>
          <cell r="J1570" t="str">
            <v>e</v>
          </cell>
          <cell r="K1570" t="str">
            <v>ld</v>
          </cell>
          <cell r="P1570" t="str">
            <v>Beginning Balance</v>
          </cell>
          <cell r="Q1570" t="str">
            <v>Period Activity</v>
          </cell>
          <cell r="R1570" t="str">
            <v>Ending Balance</v>
          </cell>
        </row>
        <row r="1571">
          <cell r="A1571" t="str">
            <v>-----------</v>
          </cell>
          <cell r="B1571" t="str">
            <v>--------------------</v>
          </cell>
          <cell r="C1571" t="str">
            <v>--</v>
          </cell>
          <cell r="D1571" t="str">
            <v>-</v>
          </cell>
          <cell r="E1571" t="str">
            <v>--</v>
          </cell>
          <cell r="F1571" t="str">
            <v>-</v>
          </cell>
          <cell r="G1571" t="str">
            <v>--------</v>
          </cell>
          <cell r="H1571" t="str">
            <v>-</v>
          </cell>
          <cell r="I1571" t="str">
            <v>--</v>
          </cell>
          <cell r="J1571" t="str">
            <v>-</v>
          </cell>
          <cell r="K1571" t="str">
            <v>----</v>
          </cell>
          <cell r="L1571" t="str">
            <v>-</v>
          </cell>
          <cell r="M1571" t="str">
            <v>---</v>
          </cell>
          <cell r="N1571" t="str">
            <v>-</v>
          </cell>
          <cell r="O1571" t="str">
            <v>-------------</v>
          </cell>
          <cell r="P1571" t="str">
            <v>Beginning Balance</v>
          </cell>
          <cell r="Q1571" t="str">
            <v>Period Activity</v>
          </cell>
          <cell r="R1571" t="str">
            <v>Ending Balance</v>
          </cell>
        </row>
        <row r="1572">
          <cell r="A1572" t="str">
            <v>-----------</v>
          </cell>
          <cell r="B1572" t="str">
            <v>--------------------</v>
          </cell>
          <cell r="C1572" t="str">
            <v>--</v>
          </cell>
          <cell r="D1572" t="str">
            <v>-</v>
          </cell>
          <cell r="E1572" t="str">
            <v>--</v>
          </cell>
          <cell r="F1572" t="str">
            <v>-</v>
          </cell>
          <cell r="G1572" t="str">
            <v>--------</v>
          </cell>
          <cell r="H1572" t="str">
            <v>-</v>
          </cell>
          <cell r="I1572" t="str">
            <v>--</v>
          </cell>
          <cell r="J1572" t="str">
            <v>-</v>
          </cell>
          <cell r="K1572" t="str">
            <v>----</v>
          </cell>
          <cell r="L1572" t="str">
            <v>-</v>
          </cell>
          <cell r="M1572" t="str">
            <v>---</v>
          </cell>
          <cell r="N1572" t="str">
            <v>-</v>
          </cell>
          <cell r="O1572" t="str">
            <v>-------------</v>
          </cell>
          <cell r="P1572" t="str">
            <v>------------------</v>
          </cell>
          <cell r="Q1572" t="str">
            <v>------------------</v>
          </cell>
          <cell r="R1572" t="str">
            <v>------------------</v>
          </cell>
        </row>
        <row r="1573">
          <cell r="A1573">
            <v>72070000</v>
          </cell>
          <cell r="B1573" t="str">
            <v>Bank Charges</v>
          </cell>
          <cell r="C1573">
            <v>70</v>
          </cell>
          <cell r="D1573" t="str">
            <v>.</v>
          </cell>
          <cell r="E1573">
            <v>1</v>
          </cell>
          <cell r="F1573" t="str">
            <v>.</v>
          </cell>
          <cell r="G1573">
            <v>72070000</v>
          </cell>
          <cell r="H1573" t="str">
            <v>.</v>
          </cell>
          <cell r="I1573">
            <v>0</v>
          </cell>
          <cell r="J1573" t="str">
            <v>.</v>
          </cell>
          <cell r="K1573">
            <v>0</v>
          </cell>
          <cell r="L1573" t="str">
            <v>.</v>
          </cell>
          <cell r="M1573">
            <v>0</v>
          </cell>
          <cell r="N1573" t="str">
            <v>.</v>
          </cell>
          <cell r="O1573" t="str">
            <v>00.00.00</v>
          </cell>
          <cell r="P1573">
            <v>0</v>
          </cell>
          <cell r="Q1573">
            <v>0</v>
          </cell>
          <cell r="R1573">
            <v>0</v>
          </cell>
        </row>
        <row r="1574">
          <cell r="A1574">
            <v>72070000</v>
          </cell>
          <cell r="B1574" t="str">
            <v>Bank Charges</v>
          </cell>
          <cell r="C1574">
            <v>70</v>
          </cell>
          <cell r="D1574" t="str">
            <v>.</v>
          </cell>
          <cell r="E1574">
            <v>1</v>
          </cell>
          <cell r="F1574" t="str">
            <v>.</v>
          </cell>
          <cell r="G1574">
            <v>72070000</v>
          </cell>
          <cell r="H1574" t="str">
            <v>.</v>
          </cell>
          <cell r="I1574">
            <v>60</v>
          </cell>
          <cell r="J1574" t="str">
            <v>.</v>
          </cell>
          <cell r="K1574">
            <v>0</v>
          </cell>
          <cell r="L1574" t="str">
            <v>.</v>
          </cell>
          <cell r="M1574">
            <v>0</v>
          </cell>
          <cell r="N1574" t="str">
            <v>.</v>
          </cell>
          <cell r="O1574" t="str">
            <v>00.00.00</v>
          </cell>
          <cell r="P1574">
            <v>198500</v>
          </cell>
          <cell r="Q1574">
            <v>0</v>
          </cell>
          <cell r="R1574">
            <v>198500</v>
          </cell>
        </row>
        <row r="1575">
          <cell r="A1575">
            <v>72070000</v>
          </cell>
          <cell r="B1575" t="str">
            <v>Bank Charges</v>
          </cell>
          <cell r="C1575">
            <v>70</v>
          </cell>
          <cell r="D1575" t="str">
            <v>.</v>
          </cell>
          <cell r="E1575">
            <v>1</v>
          </cell>
          <cell r="F1575" t="str">
            <v>.</v>
          </cell>
          <cell r="G1575">
            <v>72070000</v>
          </cell>
          <cell r="H1575" t="str">
            <v>.</v>
          </cell>
          <cell r="I1575">
            <v>71</v>
          </cell>
          <cell r="J1575" t="str">
            <v>.</v>
          </cell>
          <cell r="K1575">
            <v>0</v>
          </cell>
          <cell r="L1575" t="str">
            <v>.</v>
          </cell>
          <cell r="M1575">
            <v>0</v>
          </cell>
          <cell r="N1575" t="str">
            <v>.</v>
          </cell>
          <cell r="O1575" t="str">
            <v>00.00.00</v>
          </cell>
          <cell r="P1575">
            <v>49647046.469999999</v>
          </cell>
          <cell r="Q1575">
            <v>7206175.8499999996</v>
          </cell>
          <cell r="R1575">
            <v>56853222.32</v>
          </cell>
        </row>
        <row r="1576">
          <cell r="A1576">
            <v>72070000</v>
          </cell>
          <cell r="B1576" t="str">
            <v>Bank Charges</v>
          </cell>
          <cell r="C1576">
            <v>70</v>
          </cell>
          <cell r="D1576" t="str">
            <v>.</v>
          </cell>
          <cell r="E1576">
            <v>2</v>
          </cell>
          <cell r="F1576" t="str">
            <v>.</v>
          </cell>
          <cell r="G1576">
            <v>72070000</v>
          </cell>
          <cell r="H1576" t="str">
            <v>.</v>
          </cell>
          <cell r="I1576">
            <v>0</v>
          </cell>
          <cell r="J1576" t="str">
            <v>.</v>
          </cell>
          <cell r="K1576">
            <v>0</v>
          </cell>
          <cell r="L1576" t="str">
            <v>.</v>
          </cell>
          <cell r="M1576">
            <v>0</v>
          </cell>
          <cell r="N1576" t="str">
            <v>.</v>
          </cell>
          <cell r="O1576" t="str">
            <v>00.00.00</v>
          </cell>
          <cell r="P1576">
            <v>10926029.859999999</v>
          </cell>
          <cell r="Q1576">
            <v>95700</v>
          </cell>
          <cell r="R1576">
            <v>11021729.859999999</v>
          </cell>
        </row>
        <row r="1577">
          <cell r="A1577">
            <v>72070000</v>
          </cell>
          <cell r="B1577" t="str">
            <v>Bank Charges</v>
          </cell>
          <cell r="C1577">
            <v>70</v>
          </cell>
          <cell r="D1577" t="str">
            <v>.</v>
          </cell>
          <cell r="E1577">
            <v>3</v>
          </cell>
          <cell r="F1577" t="str">
            <v>.</v>
          </cell>
          <cell r="G1577">
            <v>72070000</v>
          </cell>
          <cell r="H1577" t="str">
            <v>.</v>
          </cell>
          <cell r="I1577">
            <v>0</v>
          </cell>
          <cell r="J1577" t="str">
            <v>.</v>
          </cell>
          <cell r="K1577">
            <v>0</v>
          </cell>
          <cell r="L1577" t="str">
            <v>.</v>
          </cell>
          <cell r="M1577">
            <v>0</v>
          </cell>
          <cell r="N1577" t="str">
            <v>.</v>
          </cell>
          <cell r="O1577" t="str">
            <v>00.00.00</v>
          </cell>
          <cell r="P1577">
            <v>772132.93</v>
          </cell>
          <cell r="Q1577">
            <v>95700</v>
          </cell>
          <cell r="R1577">
            <v>867832.93</v>
          </cell>
        </row>
        <row r="1578">
          <cell r="A1578">
            <v>72070000</v>
          </cell>
          <cell r="B1578" t="str">
            <v>Bank Charges</v>
          </cell>
          <cell r="C1578">
            <v>70</v>
          </cell>
          <cell r="D1578" t="str">
            <v>.</v>
          </cell>
          <cell r="E1578">
            <v>3</v>
          </cell>
          <cell r="F1578" t="str">
            <v>.</v>
          </cell>
          <cell r="G1578">
            <v>72070000</v>
          </cell>
          <cell r="H1578" t="str">
            <v>.</v>
          </cell>
          <cell r="I1578">
            <v>60</v>
          </cell>
          <cell r="J1578" t="str">
            <v>.</v>
          </cell>
          <cell r="K1578">
            <v>0</v>
          </cell>
          <cell r="L1578" t="str">
            <v>.</v>
          </cell>
          <cell r="M1578">
            <v>0</v>
          </cell>
          <cell r="N1578" t="str">
            <v>.</v>
          </cell>
          <cell r="O1578" t="str">
            <v>00.00.00</v>
          </cell>
          <cell r="P1578">
            <v>0</v>
          </cell>
          <cell r="Q1578">
            <v>5000</v>
          </cell>
          <cell r="R1578">
            <v>5000</v>
          </cell>
        </row>
        <row r="1579">
          <cell r="A1579">
            <v>72070000</v>
          </cell>
          <cell r="B1579" t="str">
            <v>Bank Charges</v>
          </cell>
          <cell r="C1579">
            <v>70</v>
          </cell>
          <cell r="D1579" t="str">
            <v>.</v>
          </cell>
          <cell r="E1579">
            <v>4</v>
          </cell>
          <cell r="F1579" t="str">
            <v>.</v>
          </cell>
          <cell r="G1579">
            <v>72070000</v>
          </cell>
          <cell r="H1579" t="str">
            <v>.</v>
          </cell>
          <cell r="I1579">
            <v>0</v>
          </cell>
          <cell r="J1579" t="str">
            <v>.</v>
          </cell>
          <cell r="K1579">
            <v>0</v>
          </cell>
          <cell r="L1579" t="str">
            <v>.</v>
          </cell>
          <cell r="M1579">
            <v>0</v>
          </cell>
          <cell r="N1579" t="str">
            <v>.</v>
          </cell>
          <cell r="O1579" t="str">
            <v>00.00.00</v>
          </cell>
          <cell r="P1579">
            <v>1962091.92</v>
          </cell>
          <cell r="Q1579">
            <v>143550</v>
          </cell>
          <cell r="R1579">
            <v>2105641.92</v>
          </cell>
        </row>
        <row r="1580">
          <cell r="A1580">
            <v>72070000</v>
          </cell>
          <cell r="B1580" t="str">
            <v>Bank Charges</v>
          </cell>
          <cell r="C1580">
            <v>70</v>
          </cell>
          <cell r="D1580" t="str">
            <v>.</v>
          </cell>
          <cell r="E1580">
            <v>4</v>
          </cell>
          <cell r="F1580" t="str">
            <v>.</v>
          </cell>
          <cell r="G1580">
            <v>72070000</v>
          </cell>
          <cell r="H1580" t="str">
            <v>.</v>
          </cell>
          <cell r="I1580">
            <v>60</v>
          </cell>
          <cell r="J1580" t="str">
            <v>.</v>
          </cell>
          <cell r="K1580">
            <v>0</v>
          </cell>
          <cell r="L1580" t="str">
            <v>.</v>
          </cell>
          <cell r="M1580">
            <v>0</v>
          </cell>
          <cell r="N1580" t="str">
            <v>.</v>
          </cell>
          <cell r="O1580" t="str">
            <v>00.00.00</v>
          </cell>
          <cell r="P1580">
            <v>140470</v>
          </cell>
          <cell r="Q1580">
            <v>7500</v>
          </cell>
          <cell r="R1580">
            <v>147970</v>
          </cell>
        </row>
        <row r="1581">
          <cell r="A1581">
            <v>72070000</v>
          </cell>
          <cell r="B1581" t="str">
            <v>Bank Charges</v>
          </cell>
          <cell r="C1581">
            <v>70</v>
          </cell>
          <cell r="D1581" t="str">
            <v>.</v>
          </cell>
          <cell r="E1581">
            <v>5</v>
          </cell>
          <cell r="F1581" t="str">
            <v>.</v>
          </cell>
          <cell r="G1581">
            <v>72070000</v>
          </cell>
          <cell r="H1581" t="str">
            <v>.</v>
          </cell>
          <cell r="I1581">
            <v>0</v>
          </cell>
          <cell r="J1581" t="str">
            <v>.</v>
          </cell>
          <cell r="K1581">
            <v>0</v>
          </cell>
          <cell r="L1581" t="str">
            <v>.</v>
          </cell>
          <cell r="M1581">
            <v>0</v>
          </cell>
          <cell r="N1581" t="str">
            <v>.</v>
          </cell>
          <cell r="O1581" t="str">
            <v>00.00.00</v>
          </cell>
          <cell r="P1581">
            <v>0</v>
          </cell>
          <cell r="Q1581">
            <v>10000</v>
          </cell>
          <cell r="R1581">
            <v>10000</v>
          </cell>
        </row>
        <row r="1582">
          <cell r="A1582">
            <v>72070000</v>
          </cell>
          <cell r="B1582" t="str">
            <v>Bank Charges</v>
          </cell>
          <cell r="C1582">
            <v>70</v>
          </cell>
          <cell r="D1582" t="str">
            <v>.</v>
          </cell>
          <cell r="E1582">
            <v>5</v>
          </cell>
          <cell r="F1582" t="str">
            <v>.</v>
          </cell>
          <cell r="G1582">
            <v>72070000</v>
          </cell>
          <cell r="H1582" t="str">
            <v>.</v>
          </cell>
          <cell r="I1582">
            <v>71</v>
          </cell>
          <cell r="J1582" t="str">
            <v>.</v>
          </cell>
          <cell r="K1582">
            <v>0</v>
          </cell>
          <cell r="L1582" t="str">
            <v>.</v>
          </cell>
          <cell r="M1582">
            <v>0</v>
          </cell>
          <cell r="N1582" t="str">
            <v>.</v>
          </cell>
          <cell r="O1582" t="str">
            <v>00.00.00</v>
          </cell>
          <cell r="P1582">
            <v>20000</v>
          </cell>
          <cell r="Q1582">
            <v>0</v>
          </cell>
          <cell r="R1582">
            <v>20000</v>
          </cell>
        </row>
        <row r="1583">
          <cell r="A1583">
            <v>72070000</v>
          </cell>
          <cell r="B1583" t="str">
            <v>Bank Charges</v>
          </cell>
          <cell r="C1583">
            <v>70</v>
          </cell>
          <cell r="D1583" t="str">
            <v>.</v>
          </cell>
          <cell r="E1583">
            <v>9</v>
          </cell>
          <cell r="F1583" t="str">
            <v>.</v>
          </cell>
          <cell r="G1583">
            <v>72070000</v>
          </cell>
          <cell r="H1583" t="str">
            <v>.</v>
          </cell>
          <cell r="I1583">
            <v>0</v>
          </cell>
          <cell r="J1583" t="str">
            <v>.</v>
          </cell>
          <cell r="K1583">
            <v>0</v>
          </cell>
          <cell r="L1583" t="str">
            <v>.</v>
          </cell>
          <cell r="M1583">
            <v>0</v>
          </cell>
          <cell r="N1583" t="str">
            <v>.</v>
          </cell>
          <cell r="O1583" t="str">
            <v>00.00.00</v>
          </cell>
          <cell r="P1583">
            <v>22545</v>
          </cell>
          <cell r="Q1583">
            <v>0</v>
          </cell>
          <cell r="R1583">
            <v>22545</v>
          </cell>
        </row>
        <row r="1584">
          <cell r="A1584">
            <v>72070000</v>
          </cell>
          <cell r="B1584" t="str">
            <v>Bank Charges</v>
          </cell>
          <cell r="C1584">
            <v>70</v>
          </cell>
          <cell r="D1584" t="str">
            <v>.</v>
          </cell>
          <cell r="E1584">
            <v>9</v>
          </cell>
          <cell r="F1584" t="str">
            <v>.</v>
          </cell>
          <cell r="G1584">
            <v>72070000</v>
          </cell>
          <cell r="H1584" t="str">
            <v>.</v>
          </cell>
          <cell r="I1584">
            <v>60</v>
          </cell>
          <cell r="J1584" t="str">
            <v>.</v>
          </cell>
          <cell r="K1584">
            <v>0</v>
          </cell>
          <cell r="L1584" t="str">
            <v>.</v>
          </cell>
          <cell r="M1584">
            <v>0</v>
          </cell>
          <cell r="N1584" t="str">
            <v>.</v>
          </cell>
          <cell r="O1584" t="str">
            <v>00.00.00</v>
          </cell>
          <cell r="P1584">
            <v>90000</v>
          </cell>
          <cell r="Q1584">
            <v>0</v>
          </cell>
          <cell r="R1584">
            <v>90000</v>
          </cell>
        </row>
        <row r="1585">
          <cell r="A1585">
            <v>72070000</v>
          </cell>
          <cell r="B1585" t="str">
            <v>Bank Charges</v>
          </cell>
          <cell r="C1585">
            <v>70</v>
          </cell>
          <cell r="D1585" t="str">
            <v>.</v>
          </cell>
          <cell r="E1585">
            <v>10</v>
          </cell>
          <cell r="F1585" t="str">
            <v>.</v>
          </cell>
          <cell r="G1585">
            <v>72070000</v>
          </cell>
          <cell r="H1585" t="str">
            <v>.</v>
          </cell>
          <cell r="I1585">
            <v>0</v>
          </cell>
          <cell r="J1585" t="str">
            <v>.</v>
          </cell>
          <cell r="K1585">
            <v>0</v>
          </cell>
          <cell r="L1585" t="str">
            <v>.</v>
          </cell>
          <cell r="M1585">
            <v>0</v>
          </cell>
          <cell r="N1585" t="str">
            <v>.</v>
          </cell>
          <cell r="O1585" t="str">
            <v>00.00.00</v>
          </cell>
          <cell r="P1585">
            <v>1332802.5</v>
          </cell>
          <cell r="Q1585">
            <v>251617.5</v>
          </cell>
          <cell r="R1585">
            <v>1584420</v>
          </cell>
        </row>
        <row r="1586">
          <cell r="A1586">
            <v>72070000</v>
          </cell>
          <cell r="B1586" t="str">
            <v>Bank Charges</v>
          </cell>
          <cell r="C1586">
            <v>70</v>
          </cell>
          <cell r="D1586" t="str">
            <v>.</v>
          </cell>
          <cell r="E1586">
            <v>11</v>
          </cell>
          <cell r="F1586" t="str">
            <v>.</v>
          </cell>
          <cell r="G1586">
            <v>72070000</v>
          </cell>
          <cell r="H1586" t="str">
            <v>.</v>
          </cell>
          <cell r="I1586">
            <v>0</v>
          </cell>
          <cell r="J1586" t="str">
            <v>.</v>
          </cell>
          <cell r="K1586">
            <v>0</v>
          </cell>
          <cell r="L1586" t="str">
            <v>.</v>
          </cell>
          <cell r="M1586">
            <v>0</v>
          </cell>
          <cell r="N1586" t="str">
            <v>.</v>
          </cell>
          <cell r="O1586" t="str">
            <v>00.00.00</v>
          </cell>
          <cell r="P1586">
            <v>455048.28</v>
          </cell>
          <cell r="Q1586">
            <v>0</v>
          </cell>
          <cell r="R1586">
            <v>455048.28</v>
          </cell>
        </row>
        <row r="1587">
          <cell r="A1587">
            <v>72080000</v>
          </cell>
          <cell r="B1587" t="str">
            <v>Realized Foreign Exc</v>
          </cell>
          <cell r="C1587">
            <v>70</v>
          </cell>
          <cell r="D1587" t="str">
            <v>.</v>
          </cell>
          <cell r="E1587">
            <v>1</v>
          </cell>
          <cell r="F1587" t="str">
            <v>.</v>
          </cell>
          <cell r="G1587">
            <v>72080000</v>
          </cell>
          <cell r="H1587" t="str">
            <v>.</v>
          </cell>
          <cell r="I1587">
            <v>0</v>
          </cell>
          <cell r="J1587" t="str">
            <v>.</v>
          </cell>
          <cell r="K1587">
            <v>0</v>
          </cell>
          <cell r="L1587" t="str">
            <v>.</v>
          </cell>
          <cell r="M1587">
            <v>0</v>
          </cell>
          <cell r="N1587" t="str">
            <v>.</v>
          </cell>
          <cell r="O1587" t="str">
            <v>00.00.00</v>
          </cell>
          <cell r="P1587">
            <v>124810.7</v>
          </cell>
          <cell r="Q1587">
            <v>0</v>
          </cell>
          <cell r="R1587">
            <v>124810.7</v>
          </cell>
        </row>
        <row r="1588">
          <cell r="A1588">
            <v>72080000</v>
          </cell>
          <cell r="B1588" t="str">
            <v>Realized Foreign Exc</v>
          </cell>
          <cell r="C1588">
            <v>70</v>
          </cell>
          <cell r="D1588" t="str">
            <v>.</v>
          </cell>
          <cell r="E1588">
            <v>1</v>
          </cell>
          <cell r="F1588" t="str">
            <v>.</v>
          </cell>
          <cell r="G1588">
            <v>72080000</v>
          </cell>
          <cell r="H1588" t="str">
            <v>.</v>
          </cell>
          <cell r="I1588">
            <v>71</v>
          </cell>
          <cell r="J1588" t="str">
            <v>.</v>
          </cell>
          <cell r="K1588">
            <v>0</v>
          </cell>
          <cell r="L1588" t="str">
            <v>.</v>
          </cell>
          <cell r="M1588">
            <v>0</v>
          </cell>
          <cell r="N1588" t="str">
            <v>.</v>
          </cell>
          <cell r="O1588" t="str">
            <v>00.00.00</v>
          </cell>
          <cell r="P1588">
            <v>562159395.96000004</v>
          </cell>
          <cell r="Q1588">
            <v>328951.07</v>
          </cell>
          <cell r="R1588">
            <v>562488347.02999997</v>
          </cell>
        </row>
        <row r="1589">
          <cell r="A1589">
            <v>72080000</v>
          </cell>
          <cell r="B1589" t="str">
            <v>Realized Foreign Exc</v>
          </cell>
          <cell r="C1589">
            <v>70</v>
          </cell>
          <cell r="D1589" t="str">
            <v>.</v>
          </cell>
          <cell r="E1589">
            <v>1</v>
          </cell>
          <cell r="F1589" t="str">
            <v>.</v>
          </cell>
          <cell r="G1589">
            <v>72080000</v>
          </cell>
          <cell r="H1589" t="str">
            <v>.</v>
          </cell>
          <cell r="I1589">
            <v>72</v>
          </cell>
          <cell r="J1589" t="str">
            <v>.</v>
          </cell>
          <cell r="K1589">
            <v>0</v>
          </cell>
          <cell r="L1589" t="str">
            <v>.</v>
          </cell>
          <cell r="M1589">
            <v>0</v>
          </cell>
          <cell r="N1589" t="str">
            <v>.</v>
          </cell>
          <cell r="O1589" t="str">
            <v>00.00.00</v>
          </cell>
          <cell r="P1589">
            <v>22672669.800000001</v>
          </cell>
          <cell r="Q1589">
            <v>844343</v>
          </cell>
          <cell r="R1589">
            <v>23517012.800000001</v>
          </cell>
        </row>
        <row r="1590">
          <cell r="A1590">
            <v>72080000</v>
          </cell>
          <cell r="B1590" t="str">
            <v>Realized Foreign Exc</v>
          </cell>
          <cell r="C1590">
            <v>70</v>
          </cell>
          <cell r="D1590" t="str">
            <v>.</v>
          </cell>
          <cell r="E1590">
            <v>2</v>
          </cell>
          <cell r="F1590" t="str">
            <v>.</v>
          </cell>
          <cell r="G1590">
            <v>72080000</v>
          </cell>
          <cell r="H1590" t="str">
            <v>.</v>
          </cell>
          <cell r="I1590">
            <v>0</v>
          </cell>
          <cell r="J1590" t="str">
            <v>.</v>
          </cell>
          <cell r="K1590">
            <v>0</v>
          </cell>
          <cell r="L1590" t="str">
            <v>.</v>
          </cell>
          <cell r="M1590">
            <v>0</v>
          </cell>
          <cell r="N1590" t="str">
            <v>.</v>
          </cell>
          <cell r="O1590" t="str">
            <v>00.00.00</v>
          </cell>
          <cell r="P1590">
            <v>18559745.800000001</v>
          </cell>
          <cell r="Q1590">
            <v>0</v>
          </cell>
          <cell r="R1590">
            <v>18559745.800000001</v>
          </cell>
        </row>
        <row r="1591">
          <cell r="A1591">
            <v>72080000</v>
          </cell>
          <cell r="B1591" t="str">
            <v>Realized Foreign Exc</v>
          </cell>
          <cell r="C1591">
            <v>70</v>
          </cell>
          <cell r="D1591" t="str">
            <v>.</v>
          </cell>
          <cell r="E1591">
            <v>2</v>
          </cell>
          <cell r="F1591" t="str">
            <v>.</v>
          </cell>
          <cell r="G1591">
            <v>72080000</v>
          </cell>
          <cell r="H1591" t="str">
            <v>.</v>
          </cell>
          <cell r="I1591">
            <v>71</v>
          </cell>
          <cell r="J1591" t="str">
            <v>.</v>
          </cell>
          <cell r="K1591">
            <v>0</v>
          </cell>
          <cell r="L1591" t="str">
            <v>.</v>
          </cell>
          <cell r="M1591">
            <v>0</v>
          </cell>
          <cell r="N1591" t="str">
            <v>.</v>
          </cell>
          <cell r="O1591" t="str">
            <v>00.00.00</v>
          </cell>
          <cell r="P1591">
            <v>135477731.59999999</v>
          </cell>
          <cell r="Q1591">
            <v>0</v>
          </cell>
          <cell r="R1591">
            <v>135477731.59999999</v>
          </cell>
        </row>
        <row r="1592">
          <cell r="A1592">
            <v>72080000</v>
          </cell>
          <cell r="B1592" t="str">
            <v>Realized Foreign Exc</v>
          </cell>
          <cell r="C1592">
            <v>70</v>
          </cell>
          <cell r="D1592" t="str">
            <v>.</v>
          </cell>
          <cell r="E1592">
            <v>3</v>
          </cell>
          <cell r="F1592" t="str">
            <v>.</v>
          </cell>
          <cell r="G1592">
            <v>72080000</v>
          </cell>
          <cell r="H1592" t="str">
            <v>.</v>
          </cell>
          <cell r="I1592">
            <v>0</v>
          </cell>
          <cell r="J1592" t="str">
            <v>.</v>
          </cell>
          <cell r="K1592">
            <v>0</v>
          </cell>
          <cell r="L1592" t="str">
            <v>.</v>
          </cell>
          <cell r="M1592">
            <v>0</v>
          </cell>
          <cell r="N1592" t="str">
            <v>.</v>
          </cell>
          <cell r="O1592" t="str">
            <v>00.00.00</v>
          </cell>
          <cell r="P1592">
            <v>9154020.5800000001</v>
          </cell>
          <cell r="Q1592">
            <v>70301.97</v>
          </cell>
          <cell r="R1592">
            <v>9224322.5500000007</v>
          </cell>
        </row>
        <row r="1593">
          <cell r="A1593">
            <v>72080000</v>
          </cell>
          <cell r="B1593" t="str">
            <v>Realized Foreign Exc</v>
          </cell>
          <cell r="C1593">
            <v>70</v>
          </cell>
          <cell r="D1593" t="str">
            <v>.</v>
          </cell>
          <cell r="E1593">
            <v>4</v>
          </cell>
          <cell r="F1593" t="str">
            <v>.</v>
          </cell>
          <cell r="G1593">
            <v>72080000</v>
          </cell>
          <cell r="H1593" t="str">
            <v>.</v>
          </cell>
          <cell r="I1593">
            <v>0</v>
          </cell>
          <cell r="J1593" t="str">
            <v>.</v>
          </cell>
          <cell r="K1593">
            <v>0</v>
          </cell>
          <cell r="L1593" t="str">
            <v>.</v>
          </cell>
          <cell r="M1593">
            <v>0</v>
          </cell>
          <cell r="N1593" t="str">
            <v>.</v>
          </cell>
          <cell r="O1593" t="str">
            <v>00.00.00</v>
          </cell>
          <cell r="P1593">
            <v>4199328.9000000004</v>
          </cell>
          <cell r="Q1593">
            <v>0</v>
          </cell>
          <cell r="R1593">
            <v>4199328.9000000004</v>
          </cell>
        </row>
        <row r="1594">
          <cell r="A1594">
            <v>72080000</v>
          </cell>
          <cell r="B1594" t="str">
            <v>Realized Foreign Exc</v>
          </cell>
          <cell r="C1594">
            <v>70</v>
          </cell>
          <cell r="D1594" t="str">
            <v>.</v>
          </cell>
          <cell r="E1594">
            <v>5</v>
          </cell>
          <cell r="F1594" t="str">
            <v>.</v>
          </cell>
          <cell r="G1594">
            <v>72080000</v>
          </cell>
          <cell r="H1594" t="str">
            <v>.</v>
          </cell>
          <cell r="I1594">
            <v>0</v>
          </cell>
          <cell r="J1594" t="str">
            <v>.</v>
          </cell>
          <cell r="K1594">
            <v>0</v>
          </cell>
          <cell r="L1594" t="str">
            <v>.</v>
          </cell>
          <cell r="M1594">
            <v>0</v>
          </cell>
          <cell r="N1594" t="str">
            <v>.</v>
          </cell>
          <cell r="O1594" t="str">
            <v>00.00.00</v>
          </cell>
          <cell r="P1594">
            <v>982488</v>
          </cell>
          <cell r="Q1594">
            <v>3643517.04</v>
          </cell>
          <cell r="R1594">
            <v>4626005.04</v>
          </cell>
        </row>
        <row r="1595">
          <cell r="A1595">
            <v>72080000</v>
          </cell>
          <cell r="B1595" t="str">
            <v>Realized Foreign Exc</v>
          </cell>
          <cell r="C1595">
            <v>70</v>
          </cell>
          <cell r="D1595" t="str">
            <v>.</v>
          </cell>
          <cell r="E1595">
            <v>7</v>
          </cell>
          <cell r="F1595" t="str">
            <v>.</v>
          </cell>
          <cell r="G1595">
            <v>72080000</v>
          </cell>
          <cell r="H1595" t="str">
            <v>.</v>
          </cell>
          <cell r="I1595">
            <v>0</v>
          </cell>
          <cell r="J1595" t="str">
            <v>.</v>
          </cell>
          <cell r="K1595">
            <v>0</v>
          </cell>
          <cell r="L1595" t="str">
            <v>.</v>
          </cell>
          <cell r="M1595">
            <v>0</v>
          </cell>
          <cell r="N1595" t="str">
            <v>.</v>
          </cell>
          <cell r="O1595" t="str">
            <v>00.00.00</v>
          </cell>
          <cell r="P1595">
            <v>650997</v>
          </cell>
          <cell r="Q1595">
            <v>0</v>
          </cell>
          <cell r="R1595">
            <v>650997</v>
          </cell>
        </row>
        <row r="1596">
          <cell r="A1596">
            <v>72080000</v>
          </cell>
          <cell r="B1596" t="str">
            <v>Realized Foreign Exc</v>
          </cell>
          <cell r="C1596">
            <v>70</v>
          </cell>
          <cell r="D1596" t="str">
            <v>.</v>
          </cell>
          <cell r="E1596">
            <v>8</v>
          </cell>
          <cell r="F1596" t="str">
            <v>.</v>
          </cell>
          <cell r="G1596">
            <v>72080000</v>
          </cell>
          <cell r="H1596" t="str">
            <v>.</v>
          </cell>
          <cell r="I1596">
            <v>0</v>
          </cell>
          <cell r="J1596" t="str">
            <v>.</v>
          </cell>
          <cell r="K1596">
            <v>0</v>
          </cell>
          <cell r="L1596" t="str">
            <v>.</v>
          </cell>
          <cell r="M1596">
            <v>0</v>
          </cell>
          <cell r="N1596" t="str">
            <v>.</v>
          </cell>
          <cell r="O1596" t="str">
            <v>00.00.00</v>
          </cell>
          <cell r="P1596">
            <v>491761</v>
          </cell>
          <cell r="Q1596">
            <v>0</v>
          </cell>
          <cell r="R1596">
            <v>491761</v>
          </cell>
        </row>
        <row r="1597">
          <cell r="A1597">
            <v>72080000</v>
          </cell>
          <cell r="B1597" t="str">
            <v>Realized Foreign Exc</v>
          </cell>
          <cell r="C1597">
            <v>70</v>
          </cell>
          <cell r="D1597" t="str">
            <v>.</v>
          </cell>
          <cell r="E1597">
            <v>9</v>
          </cell>
          <cell r="F1597" t="str">
            <v>.</v>
          </cell>
          <cell r="G1597">
            <v>72080000</v>
          </cell>
          <cell r="H1597" t="str">
            <v>.</v>
          </cell>
          <cell r="I1597">
            <v>0</v>
          </cell>
          <cell r="J1597" t="str">
            <v>.</v>
          </cell>
          <cell r="K1597">
            <v>0</v>
          </cell>
          <cell r="L1597" t="str">
            <v>.</v>
          </cell>
          <cell r="M1597">
            <v>0</v>
          </cell>
          <cell r="N1597" t="str">
            <v>.</v>
          </cell>
          <cell r="O1597" t="str">
            <v>00.00.00</v>
          </cell>
          <cell r="P1597">
            <v>646621.30000000005</v>
          </cell>
          <cell r="Q1597">
            <v>0</v>
          </cell>
          <cell r="R1597">
            <v>646621.30000000005</v>
          </cell>
        </row>
        <row r="1598">
          <cell r="A1598">
            <v>72080000</v>
          </cell>
          <cell r="B1598" t="str">
            <v>Realized Foreign Exc</v>
          </cell>
          <cell r="C1598">
            <v>70</v>
          </cell>
          <cell r="D1598" t="str">
            <v>.</v>
          </cell>
          <cell r="E1598">
            <v>10</v>
          </cell>
          <cell r="F1598" t="str">
            <v>.</v>
          </cell>
          <cell r="G1598">
            <v>72080000</v>
          </cell>
          <cell r="H1598" t="str">
            <v>.</v>
          </cell>
          <cell r="I1598">
            <v>0</v>
          </cell>
          <cell r="J1598" t="str">
            <v>.</v>
          </cell>
          <cell r="K1598">
            <v>0</v>
          </cell>
          <cell r="L1598" t="str">
            <v>.</v>
          </cell>
          <cell r="M1598">
            <v>0</v>
          </cell>
          <cell r="N1598" t="str">
            <v>.</v>
          </cell>
          <cell r="O1598" t="str">
            <v>00.00.00</v>
          </cell>
          <cell r="P1598">
            <v>692064.6</v>
          </cell>
          <cell r="Q1598">
            <v>0</v>
          </cell>
          <cell r="R1598">
            <v>692064.6</v>
          </cell>
        </row>
        <row r="1599">
          <cell r="A1599">
            <v>72080000</v>
          </cell>
          <cell r="B1599" t="str">
            <v>Realized Foreign Exc</v>
          </cell>
          <cell r="C1599">
            <v>70</v>
          </cell>
          <cell r="D1599" t="str">
            <v>.</v>
          </cell>
          <cell r="E1599">
            <v>11</v>
          </cell>
          <cell r="F1599" t="str">
            <v>.</v>
          </cell>
          <cell r="G1599">
            <v>72080000</v>
          </cell>
          <cell r="H1599" t="str">
            <v>.</v>
          </cell>
          <cell r="I1599">
            <v>0</v>
          </cell>
          <cell r="J1599" t="str">
            <v>.</v>
          </cell>
          <cell r="K1599">
            <v>0</v>
          </cell>
          <cell r="L1599" t="str">
            <v>.</v>
          </cell>
          <cell r="M1599">
            <v>0</v>
          </cell>
          <cell r="N1599" t="str">
            <v>.</v>
          </cell>
          <cell r="O1599" t="str">
            <v>00.00.00</v>
          </cell>
          <cell r="P1599">
            <v>751718</v>
          </cell>
          <cell r="Q1599">
            <v>0</v>
          </cell>
          <cell r="R1599">
            <v>751718</v>
          </cell>
        </row>
        <row r="1600">
          <cell r="A1600">
            <v>72080000</v>
          </cell>
          <cell r="B1600" t="str">
            <v>Realized Foreign Exc</v>
          </cell>
          <cell r="C1600">
            <v>70</v>
          </cell>
          <cell r="D1600" t="str">
            <v>.</v>
          </cell>
          <cell r="E1600">
            <v>14</v>
          </cell>
          <cell r="F1600" t="str">
            <v>.</v>
          </cell>
          <cell r="G1600">
            <v>72080000</v>
          </cell>
          <cell r="H1600" t="str">
            <v>.</v>
          </cell>
          <cell r="I1600">
            <v>0</v>
          </cell>
          <cell r="J1600" t="str">
            <v>.</v>
          </cell>
          <cell r="K1600">
            <v>0</v>
          </cell>
          <cell r="L1600" t="str">
            <v>.</v>
          </cell>
          <cell r="M1600">
            <v>0</v>
          </cell>
          <cell r="N1600" t="str">
            <v>.</v>
          </cell>
          <cell r="O1600" t="str">
            <v>00.00.00</v>
          </cell>
          <cell r="P1600">
            <v>913698.8</v>
          </cell>
          <cell r="Q1600">
            <v>0</v>
          </cell>
          <cell r="R1600">
            <v>913698.8</v>
          </cell>
        </row>
        <row r="1601">
          <cell r="A1601">
            <v>72140000</v>
          </cell>
          <cell r="B1601" t="str">
            <v>Non-operating Exp. a</v>
          </cell>
          <cell r="C1601">
            <v>70</v>
          </cell>
          <cell r="D1601" t="str">
            <v>.</v>
          </cell>
          <cell r="E1601">
            <v>1</v>
          </cell>
          <cell r="F1601" t="str">
            <v>.</v>
          </cell>
          <cell r="G1601">
            <v>72140000</v>
          </cell>
          <cell r="H1601" t="str">
            <v>.</v>
          </cell>
          <cell r="I1601">
            <v>11</v>
          </cell>
          <cell r="J1601" t="str">
            <v>.</v>
          </cell>
          <cell r="K1601">
            <v>0</v>
          </cell>
          <cell r="L1601" t="str">
            <v>.</v>
          </cell>
          <cell r="M1601">
            <v>0</v>
          </cell>
          <cell r="N1601" t="str">
            <v>.</v>
          </cell>
          <cell r="O1601" t="str">
            <v>00.00.00</v>
          </cell>
          <cell r="P1601">
            <v>100000</v>
          </cell>
          <cell r="Q1601">
            <v>0</v>
          </cell>
          <cell r="R1601">
            <v>100000</v>
          </cell>
        </row>
        <row r="1602">
          <cell r="A1602">
            <v>72140000</v>
          </cell>
          <cell r="B1602" t="str">
            <v>Non-operating Exp. a</v>
          </cell>
          <cell r="C1602">
            <v>70</v>
          </cell>
          <cell r="D1602" t="str">
            <v>.</v>
          </cell>
          <cell r="E1602">
            <v>1</v>
          </cell>
          <cell r="F1602" t="str">
            <v>.</v>
          </cell>
          <cell r="G1602">
            <v>72140000</v>
          </cell>
          <cell r="H1602" t="str">
            <v>.</v>
          </cell>
          <cell r="I1602">
            <v>12</v>
          </cell>
          <cell r="J1602" t="str">
            <v>.</v>
          </cell>
          <cell r="K1602">
            <v>0</v>
          </cell>
          <cell r="L1602" t="str">
            <v>.</v>
          </cell>
          <cell r="M1602">
            <v>0</v>
          </cell>
          <cell r="N1602" t="str">
            <v>.</v>
          </cell>
          <cell r="O1602" t="str">
            <v>00.00.00</v>
          </cell>
          <cell r="P1602">
            <v>7577971.2999999998</v>
          </cell>
          <cell r="Q1602">
            <v>0</v>
          </cell>
          <cell r="R1602">
            <v>7577971.2999999998</v>
          </cell>
        </row>
        <row r="1603">
          <cell r="A1603">
            <v>72140000</v>
          </cell>
          <cell r="B1603" t="str">
            <v>Non-operating Exp. a</v>
          </cell>
          <cell r="C1603">
            <v>70</v>
          </cell>
          <cell r="D1603" t="str">
            <v>.</v>
          </cell>
          <cell r="E1603">
            <v>1</v>
          </cell>
          <cell r="F1603" t="str">
            <v>.</v>
          </cell>
          <cell r="G1603">
            <v>72140000</v>
          </cell>
          <cell r="H1603" t="str">
            <v>.</v>
          </cell>
          <cell r="I1603">
            <v>13</v>
          </cell>
          <cell r="J1603" t="str">
            <v>.</v>
          </cell>
          <cell r="K1603">
            <v>0</v>
          </cell>
          <cell r="L1603" t="str">
            <v>.</v>
          </cell>
          <cell r="M1603">
            <v>0</v>
          </cell>
          <cell r="N1603" t="str">
            <v>.</v>
          </cell>
          <cell r="O1603" t="str">
            <v>00.00.00</v>
          </cell>
          <cell r="P1603">
            <v>500000</v>
          </cell>
          <cell r="Q1603">
            <v>0</v>
          </cell>
          <cell r="R1603">
            <v>500000</v>
          </cell>
        </row>
        <row r="1604">
          <cell r="A1604">
            <v>72140000</v>
          </cell>
          <cell r="B1604" t="str">
            <v>Non-operating Exp. a</v>
          </cell>
          <cell r="C1604">
            <v>70</v>
          </cell>
          <cell r="D1604" t="str">
            <v>.</v>
          </cell>
          <cell r="E1604">
            <v>1</v>
          </cell>
          <cell r="F1604" t="str">
            <v>.</v>
          </cell>
          <cell r="G1604">
            <v>72140000</v>
          </cell>
          <cell r="H1604" t="str">
            <v>.</v>
          </cell>
          <cell r="I1604">
            <v>31</v>
          </cell>
          <cell r="J1604" t="str">
            <v>.</v>
          </cell>
          <cell r="K1604">
            <v>0</v>
          </cell>
          <cell r="L1604" t="str">
            <v>.</v>
          </cell>
          <cell r="M1604">
            <v>0</v>
          </cell>
          <cell r="N1604" t="str">
            <v>.</v>
          </cell>
          <cell r="O1604" t="str">
            <v>00.00.00</v>
          </cell>
          <cell r="P1604">
            <v>750000</v>
          </cell>
          <cell r="Q1604">
            <v>250000</v>
          </cell>
          <cell r="R1604">
            <v>1000000</v>
          </cell>
        </row>
        <row r="1605">
          <cell r="A1605">
            <v>72140000</v>
          </cell>
          <cell r="B1605" t="str">
            <v>Non-operating Exp. a</v>
          </cell>
          <cell r="C1605">
            <v>70</v>
          </cell>
          <cell r="D1605" t="str">
            <v>.</v>
          </cell>
          <cell r="E1605">
            <v>1</v>
          </cell>
          <cell r="F1605" t="str">
            <v>.</v>
          </cell>
          <cell r="G1605">
            <v>72140000</v>
          </cell>
          <cell r="H1605" t="str">
            <v>.</v>
          </cell>
          <cell r="I1605">
            <v>32</v>
          </cell>
          <cell r="J1605" t="str">
            <v>.</v>
          </cell>
          <cell r="K1605">
            <v>0</v>
          </cell>
          <cell r="L1605" t="str">
            <v>.</v>
          </cell>
          <cell r="M1605">
            <v>0</v>
          </cell>
          <cell r="N1605" t="str">
            <v>.</v>
          </cell>
          <cell r="O1605" t="str">
            <v>00.00.00</v>
          </cell>
          <cell r="P1605">
            <v>1050000</v>
          </cell>
          <cell r="Q1605">
            <v>0</v>
          </cell>
          <cell r="R1605">
            <v>1050000</v>
          </cell>
        </row>
        <row r="1606">
          <cell r="A1606">
            <v>72140000</v>
          </cell>
          <cell r="B1606" t="str">
            <v>Non-operating Exp. a</v>
          </cell>
          <cell r="C1606">
            <v>70</v>
          </cell>
          <cell r="D1606" t="str">
            <v>.</v>
          </cell>
          <cell r="E1606">
            <v>1</v>
          </cell>
          <cell r="F1606" t="str">
            <v>.</v>
          </cell>
          <cell r="G1606">
            <v>72140000</v>
          </cell>
          <cell r="H1606" t="str">
            <v>.</v>
          </cell>
          <cell r="I1606">
            <v>33</v>
          </cell>
          <cell r="J1606" t="str">
            <v>.</v>
          </cell>
          <cell r="K1606">
            <v>0</v>
          </cell>
          <cell r="L1606" t="str">
            <v>.</v>
          </cell>
          <cell r="M1606">
            <v>0</v>
          </cell>
          <cell r="N1606" t="str">
            <v>.</v>
          </cell>
          <cell r="O1606" t="str">
            <v>00.00.00</v>
          </cell>
          <cell r="P1606">
            <v>11454500</v>
          </cell>
          <cell r="Q1606">
            <v>110000</v>
          </cell>
          <cell r="R1606">
            <v>11564500</v>
          </cell>
        </row>
        <row r="1607">
          <cell r="A1607">
            <v>72140000</v>
          </cell>
          <cell r="B1607" t="str">
            <v>Non-operating Exp. a</v>
          </cell>
          <cell r="C1607">
            <v>70</v>
          </cell>
          <cell r="D1607" t="str">
            <v>.</v>
          </cell>
          <cell r="E1607">
            <v>1</v>
          </cell>
          <cell r="F1607" t="str">
            <v>.</v>
          </cell>
          <cell r="G1607">
            <v>72140000</v>
          </cell>
          <cell r="H1607" t="str">
            <v>.</v>
          </cell>
          <cell r="I1607">
            <v>42</v>
          </cell>
          <cell r="J1607" t="str">
            <v>.</v>
          </cell>
          <cell r="K1607">
            <v>0</v>
          </cell>
          <cell r="L1607" t="str">
            <v>.</v>
          </cell>
          <cell r="M1607">
            <v>0</v>
          </cell>
          <cell r="N1607" t="str">
            <v>.</v>
          </cell>
          <cell r="O1607" t="str">
            <v>00.00.00</v>
          </cell>
          <cell r="P1607">
            <v>0</v>
          </cell>
          <cell r="Q1607">
            <v>518500</v>
          </cell>
          <cell r="R1607">
            <v>518500</v>
          </cell>
        </row>
        <row r="1608">
          <cell r="A1608">
            <v>72140000</v>
          </cell>
          <cell r="B1608" t="str">
            <v>Non-operating Exp. a</v>
          </cell>
          <cell r="C1608">
            <v>70</v>
          </cell>
          <cell r="D1608" t="str">
            <v>.</v>
          </cell>
          <cell r="E1608">
            <v>1</v>
          </cell>
          <cell r="F1608" t="str">
            <v>.</v>
          </cell>
          <cell r="G1608">
            <v>72140000</v>
          </cell>
          <cell r="H1608" t="str">
            <v>.</v>
          </cell>
          <cell r="I1608">
            <v>60</v>
          </cell>
          <cell r="J1608" t="str">
            <v>.</v>
          </cell>
          <cell r="K1608">
            <v>0</v>
          </cell>
          <cell r="L1608" t="str">
            <v>.</v>
          </cell>
          <cell r="M1608">
            <v>0</v>
          </cell>
          <cell r="N1608" t="str">
            <v>.</v>
          </cell>
          <cell r="O1608" t="str">
            <v>00.00.00</v>
          </cell>
          <cell r="P1608">
            <v>1988000</v>
          </cell>
          <cell r="Q1608">
            <v>0</v>
          </cell>
          <cell r="R1608">
            <v>1988000</v>
          </cell>
        </row>
        <row r="1609">
          <cell r="A1609">
            <v>72140000</v>
          </cell>
          <cell r="B1609" t="str">
            <v>Non-operating Exp. a</v>
          </cell>
          <cell r="C1609">
            <v>70</v>
          </cell>
          <cell r="D1609" t="str">
            <v>.</v>
          </cell>
          <cell r="E1609">
            <v>1</v>
          </cell>
          <cell r="F1609" t="str">
            <v>.</v>
          </cell>
          <cell r="G1609">
            <v>72140000</v>
          </cell>
          <cell r="H1609" t="str">
            <v>.</v>
          </cell>
          <cell r="I1609">
            <v>71</v>
          </cell>
          <cell r="J1609" t="str">
            <v>.</v>
          </cell>
          <cell r="K1609">
            <v>0</v>
          </cell>
          <cell r="L1609" t="str">
            <v>.</v>
          </cell>
          <cell r="M1609">
            <v>0</v>
          </cell>
          <cell r="N1609" t="str">
            <v>.</v>
          </cell>
          <cell r="O1609" t="str">
            <v>00.00.00</v>
          </cell>
          <cell r="P1609">
            <v>27747948</v>
          </cell>
          <cell r="Q1609">
            <v>290000</v>
          </cell>
          <cell r="R1609">
            <v>28037948</v>
          </cell>
        </row>
        <row r="1610">
          <cell r="A1610">
            <v>72140000</v>
          </cell>
          <cell r="B1610" t="str">
            <v>Non-operating Exp. a</v>
          </cell>
          <cell r="C1610">
            <v>70</v>
          </cell>
          <cell r="D1610" t="str">
            <v>.</v>
          </cell>
          <cell r="E1610">
            <v>1</v>
          </cell>
          <cell r="F1610" t="str">
            <v>.</v>
          </cell>
          <cell r="G1610">
            <v>72140000</v>
          </cell>
          <cell r="H1610" t="str">
            <v>.</v>
          </cell>
          <cell r="I1610">
            <v>72</v>
          </cell>
          <cell r="J1610" t="str">
            <v>.</v>
          </cell>
          <cell r="K1610">
            <v>0</v>
          </cell>
          <cell r="L1610" t="str">
            <v>.</v>
          </cell>
          <cell r="M1610">
            <v>0</v>
          </cell>
          <cell r="N1610" t="str">
            <v>.</v>
          </cell>
          <cell r="O1610" t="str">
            <v>00.00.00</v>
          </cell>
          <cell r="P1610">
            <v>3025000</v>
          </cell>
          <cell r="Q1610">
            <v>0</v>
          </cell>
          <cell r="R1610">
            <v>3025000</v>
          </cell>
        </row>
        <row r="1611">
          <cell r="A1611">
            <v>72140000</v>
          </cell>
          <cell r="B1611" t="str">
            <v>Non-operating Exp. a</v>
          </cell>
          <cell r="C1611">
            <v>70</v>
          </cell>
          <cell r="D1611" t="str">
            <v>.</v>
          </cell>
          <cell r="E1611">
            <v>2</v>
          </cell>
          <cell r="F1611" t="str">
            <v>.</v>
          </cell>
          <cell r="G1611">
            <v>72140000</v>
          </cell>
          <cell r="H1611" t="str">
            <v>.</v>
          </cell>
          <cell r="I1611">
            <v>60</v>
          </cell>
          <cell r="J1611" t="str">
            <v>.</v>
          </cell>
          <cell r="K1611">
            <v>0</v>
          </cell>
          <cell r="L1611" t="str">
            <v>.</v>
          </cell>
          <cell r="M1611">
            <v>0</v>
          </cell>
          <cell r="N1611" t="str">
            <v>.</v>
          </cell>
          <cell r="O1611" t="str">
            <v>00.00.00</v>
          </cell>
          <cell r="P1611">
            <v>42617604</v>
          </cell>
          <cell r="Q1611">
            <v>200000</v>
          </cell>
          <cell r="R1611">
            <v>42817604</v>
          </cell>
        </row>
        <row r="1612">
          <cell r="A1612">
            <v>72140000</v>
          </cell>
          <cell r="B1612" t="str">
            <v>Non-operating Exp. a</v>
          </cell>
          <cell r="C1612">
            <v>70</v>
          </cell>
          <cell r="D1612" t="str">
            <v>.</v>
          </cell>
          <cell r="E1612">
            <v>3</v>
          </cell>
          <cell r="F1612" t="str">
            <v>.</v>
          </cell>
          <cell r="G1612">
            <v>72140000</v>
          </cell>
          <cell r="H1612" t="str">
            <v>.</v>
          </cell>
          <cell r="I1612">
            <v>60</v>
          </cell>
          <cell r="J1612" t="str">
            <v>.</v>
          </cell>
          <cell r="K1612">
            <v>0</v>
          </cell>
          <cell r="L1612" t="str">
            <v>.</v>
          </cell>
          <cell r="M1612">
            <v>0</v>
          </cell>
          <cell r="N1612" t="str">
            <v>.</v>
          </cell>
          <cell r="O1612" t="str">
            <v>00.00.00</v>
          </cell>
          <cell r="P1612">
            <v>52318463</v>
          </cell>
          <cell r="Q1612">
            <v>6074760</v>
          </cell>
          <cell r="R1612">
            <v>58393223</v>
          </cell>
        </row>
        <row r="1613">
          <cell r="A1613">
            <v>72140000</v>
          </cell>
          <cell r="B1613" t="str">
            <v>Non-operating Exp. a</v>
          </cell>
          <cell r="C1613">
            <v>70</v>
          </cell>
          <cell r="D1613" t="str">
            <v>.</v>
          </cell>
          <cell r="E1613">
            <v>4</v>
          </cell>
          <cell r="F1613" t="str">
            <v>.</v>
          </cell>
          <cell r="G1613">
            <v>72140000</v>
          </cell>
          <cell r="H1613" t="str">
            <v>.</v>
          </cell>
          <cell r="I1613">
            <v>60</v>
          </cell>
          <cell r="J1613" t="str">
            <v>.</v>
          </cell>
          <cell r="K1613">
            <v>0</v>
          </cell>
          <cell r="L1613" t="str">
            <v>.</v>
          </cell>
          <cell r="M1613">
            <v>0</v>
          </cell>
          <cell r="N1613" t="str">
            <v>.</v>
          </cell>
          <cell r="O1613" t="str">
            <v>00.00.00</v>
          </cell>
          <cell r="P1613">
            <v>4514056.0199999996</v>
          </cell>
          <cell r="Q1613">
            <v>0</v>
          </cell>
          <cell r="R1613">
            <v>4514056.0199999996</v>
          </cell>
        </row>
        <row r="1614">
          <cell r="A1614">
            <v>72140000</v>
          </cell>
          <cell r="B1614" t="str">
            <v>Non-operating Exp. a</v>
          </cell>
          <cell r="C1614">
            <v>70</v>
          </cell>
          <cell r="D1614" t="str">
            <v>.</v>
          </cell>
          <cell r="E1614">
            <v>5</v>
          </cell>
          <cell r="F1614" t="str">
            <v>.</v>
          </cell>
          <cell r="G1614">
            <v>72140000</v>
          </cell>
          <cell r="H1614" t="str">
            <v>.</v>
          </cell>
          <cell r="I1614">
            <v>60</v>
          </cell>
          <cell r="J1614" t="str">
            <v>.</v>
          </cell>
          <cell r="K1614">
            <v>0</v>
          </cell>
          <cell r="L1614" t="str">
            <v>.</v>
          </cell>
          <cell r="M1614">
            <v>0</v>
          </cell>
          <cell r="N1614" t="str">
            <v>.</v>
          </cell>
          <cell r="O1614" t="str">
            <v>00.00.00</v>
          </cell>
          <cell r="P1614">
            <v>400000</v>
          </cell>
          <cell r="Q1614">
            <v>50000</v>
          </cell>
          <cell r="R1614">
            <v>450000</v>
          </cell>
        </row>
        <row r="1615">
          <cell r="A1615">
            <v>72140000</v>
          </cell>
          <cell r="B1615" t="str">
            <v>Non-operating Exp. a</v>
          </cell>
          <cell r="C1615">
            <v>70</v>
          </cell>
          <cell r="D1615" t="str">
            <v>.</v>
          </cell>
          <cell r="E1615">
            <v>7</v>
          </cell>
          <cell r="F1615" t="str">
            <v>.</v>
          </cell>
          <cell r="G1615">
            <v>72140000</v>
          </cell>
          <cell r="H1615" t="str">
            <v>.</v>
          </cell>
          <cell r="I1615">
            <v>60</v>
          </cell>
          <cell r="J1615" t="str">
            <v>.</v>
          </cell>
          <cell r="K1615">
            <v>0</v>
          </cell>
          <cell r="L1615" t="str">
            <v>.</v>
          </cell>
          <cell r="M1615">
            <v>0</v>
          </cell>
          <cell r="N1615" t="str">
            <v>.</v>
          </cell>
          <cell r="O1615" t="str">
            <v>00.00.00</v>
          </cell>
          <cell r="P1615">
            <v>600000</v>
          </cell>
          <cell r="Q1615">
            <v>0</v>
          </cell>
          <cell r="R1615">
            <v>600000</v>
          </cell>
        </row>
        <row r="1616">
          <cell r="A1616">
            <v>72140000</v>
          </cell>
          <cell r="B1616" t="str">
            <v>Non-operating Exp. a</v>
          </cell>
          <cell r="C1616">
            <v>70</v>
          </cell>
          <cell r="D1616" t="str">
            <v>.</v>
          </cell>
          <cell r="E1616">
            <v>8</v>
          </cell>
          <cell r="F1616" t="str">
            <v>.</v>
          </cell>
          <cell r="G1616">
            <v>72140000</v>
          </cell>
          <cell r="H1616" t="str">
            <v>.</v>
          </cell>
          <cell r="I1616">
            <v>60</v>
          </cell>
          <cell r="J1616" t="str">
            <v>.</v>
          </cell>
          <cell r="K1616">
            <v>0</v>
          </cell>
          <cell r="L1616" t="str">
            <v>.</v>
          </cell>
          <cell r="M1616">
            <v>0</v>
          </cell>
          <cell r="N1616" t="str">
            <v>.</v>
          </cell>
          <cell r="O1616" t="str">
            <v>00.00.00</v>
          </cell>
          <cell r="P1616">
            <v>2273500</v>
          </cell>
          <cell r="Q1616">
            <v>0</v>
          </cell>
          <cell r="R1616">
            <v>2273500</v>
          </cell>
        </row>
        <row r="1617">
          <cell r="A1617">
            <v>72140000</v>
          </cell>
          <cell r="B1617" t="str">
            <v>Non-operating Exp. a</v>
          </cell>
          <cell r="C1617">
            <v>70</v>
          </cell>
          <cell r="D1617" t="str">
            <v>.</v>
          </cell>
          <cell r="E1617">
            <v>9</v>
          </cell>
          <cell r="F1617" t="str">
            <v>.</v>
          </cell>
          <cell r="G1617">
            <v>72140000</v>
          </cell>
          <cell r="H1617" t="str">
            <v>.</v>
          </cell>
          <cell r="I1617">
            <v>60</v>
          </cell>
          <cell r="J1617" t="str">
            <v>.</v>
          </cell>
          <cell r="K1617">
            <v>0</v>
          </cell>
          <cell r="L1617" t="str">
            <v>.</v>
          </cell>
          <cell r="M1617">
            <v>0</v>
          </cell>
          <cell r="N1617" t="str">
            <v>.</v>
          </cell>
          <cell r="O1617" t="str">
            <v>00.00.00</v>
          </cell>
          <cell r="P1617">
            <v>37500</v>
          </cell>
          <cell r="Q1617">
            <v>0</v>
          </cell>
          <cell r="R1617">
            <v>37500</v>
          </cell>
        </row>
        <row r="1618">
          <cell r="A1618">
            <v>72140000</v>
          </cell>
          <cell r="B1618" t="str">
            <v>Non-operating Exp. a</v>
          </cell>
          <cell r="C1618">
            <v>70</v>
          </cell>
          <cell r="D1618" t="str">
            <v>.</v>
          </cell>
          <cell r="E1618">
            <v>10</v>
          </cell>
          <cell r="F1618" t="str">
            <v>.</v>
          </cell>
          <cell r="G1618">
            <v>72140000</v>
          </cell>
          <cell r="H1618" t="str">
            <v>.</v>
          </cell>
          <cell r="I1618">
            <v>60</v>
          </cell>
          <cell r="J1618" t="str">
            <v>.</v>
          </cell>
          <cell r="K1618">
            <v>0</v>
          </cell>
          <cell r="L1618" t="str">
            <v>.</v>
          </cell>
          <cell r="M1618">
            <v>0</v>
          </cell>
          <cell r="N1618" t="str">
            <v>.</v>
          </cell>
          <cell r="O1618" t="str">
            <v>00.00.00</v>
          </cell>
          <cell r="P1618">
            <v>850000</v>
          </cell>
          <cell r="Q1618">
            <v>403250</v>
          </cell>
          <cell r="R1618">
            <v>1253250</v>
          </cell>
        </row>
        <row r="1619">
          <cell r="A1619">
            <v>72140000</v>
          </cell>
          <cell r="B1619" t="str">
            <v>Non-operating Exp. a</v>
          </cell>
          <cell r="C1619">
            <v>70</v>
          </cell>
          <cell r="D1619" t="str">
            <v>.</v>
          </cell>
          <cell r="E1619">
            <v>11</v>
          </cell>
          <cell r="F1619" t="str">
            <v>.</v>
          </cell>
          <cell r="G1619">
            <v>72140000</v>
          </cell>
          <cell r="H1619" t="str">
            <v>.</v>
          </cell>
          <cell r="I1619">
            <v>60</v>
          </cell>
          <cell r="J1619" t="str">
            <v>.</v>
          </cell>
          <cell r="K1619">
            <v>0</v>
          </cell>
          <cell r="L1619" t="str">
            <v>.</v>
          </cell>
          <cell r="M1619">
            <v>0</v>
          </cell>
          <cell r="N1619" t="str">
            <v>.</v>
          </cell>
          <cell r="O1619" t="str">
            <v>00.00.00</v>
          </cell>
          <cell r="P1619">
            <v>1800000</v>
          </cell>
          <cell r="Q1619">
            <v>0</v>
          </cell>
          <cell r="R1619">
            <v>1800000</v>
          </cell>
        </row>
        <row r="1620">
          <cell r="A1620">
            <v>72140000</v>
          </cell>
          <cell r="B1620" t="str">
            <v>Non-operating Exp. a</v>
          </cell>
          <cell r="C1620">
            <v>70</v>
          </cell>
          <cell r="D1620" t="str">
            <v>.</v>
          </cell>
          <cell r="E1620">
            <v>14</v>
          </cell>
          <cell r="F1620" t="str">
            <v>.</v>
          </cell>
          <cell r="G1620">
            <v>72140000</v>
          </cell>
          <cell r="H1620" t="str">
            <v>.</v>
          </cell>
          <cell r="I1620">
            <v>60</v>
          </cell>
          <cell r="J1620" t="str">
            <v>.</v>
          </cell>
          <cell r="K1620">
            <v>0</v>
          </cell>
          <cell r="L1620" t="str">
            <v>.</v>
          </cell>
          <cell r="M1620">
            <v>0</v>
          </cell>
          <cell r="N1620" t="str">
            <v>.</v>
          </cell>
          <cell r="O1620" t="str">
            <v>00.00.00</v>
          </cell>
          <cell r="P1620">
            <v>1000000</v>
          </cell>
          <cell r="Q1620">
            <v>400000</v>
          </cell>
          <cell r="R1620">
            <v>1400000</v>
          </cell>
        </row>
        <row r="1621">
          <cell r="A1621">
            <v>72150000</v>
          </cell>
          <cell r="B1621" t="str">
            <v>Tax Expenses</v>
          </cell>
          <cell r="C1621">
            <v>70</v>
          </cell>
          <cell r="D1621" t="str">
            <v>.</v>
          </cell>
          <cell r="E1621">
            <v>1</v>
          </cell>
          <cell r="F1621" t="str">
            <v>.</v>
          </cell>
          <cell r="G1621">
            <v>72150000</v>
          </cell>
          <cell r="H1621" t="str">
            <v>.</v>
          </cell>
          <cell r="I1621">
            <v>71</v>
          </cell>
          <cell r="J1621" t="str">
            <v>.</v>
          </cell>
          <cell r="K1621">
            <v>0</v>
          </cell>
          <cell r="L1621" t="str">
            <v>.</v>
          </cell>
          <cell r="M1621">
            <v>0</v>
          </cell>
          <cell r="N1621" t="str">
            <v>.</v>
          </cell>
          <cell r="O1621" t="str">
            <v>00.00.00</v>
          </cell>
          <cell r="P1621">
            <v>300000</v>
          </cell>
          <cell r="Q1621">
            <v>0</v>
          </cell>
          <cell r="R1621">
            <v>300000</v>
          </cell>
        </row>
        <row r="1622">
          <cell r="A1622">
            <v>72150000</v>
          </cell>
          <cell r="B1622" t="str">
            <v>Tax Expenses</v>
          </cell>
          <cell r="C1622">
            <v>70</v>
          </cell>
          <cell r="D1622" t="str">
            <v>.</v>
          </cell>
          <cell r="E1622">
            <v>1</v>
          </cell>
          <cell r="F1622" t="str">
            <v>.</v>
          </cell>
          <cell r="G1622">
            <v>72150000</v>
          </cell>
          <cell r="H1622" t="str">
            <v>.</v>
          </cell>
          <cell r="I1622">
            <v>72</v>
          </cell>
          <cell r="J1622" t="str">
            <v>.</v>
          </cell>
          <cell r="K1622">
            <v>0</v>
          </cell>
          <cell r="L1622" t="str">
            <v>.</v>
          </cell>
          <cell r="M1622">
            <v>0</v>
          </cell>
          <cell r="N1622" t="str">
            <v>.</v>
          </cell>
          <cell r="O1622" t="str">
            <v>00.00.00</v>
          </cell>
          <cell r="P1622">
            <v>1905806</v>
          </cell>
          <cell r="Q1622">
            <v>0</v>
          </cell>
          <cell r="R1622">
            <v>1905806</v>
          </cell>
        </row>
        <row r="1623">
          <cell r="A1623">
            <v>80200000</v>
          </cell>
          <cell r="B1623" t="str">
            <v>Current Income Tax</v>
          </cell>
          <cell r="C1623">
            <v>70</v>
          </cell>
          <cell r="D1623" t="str">
            <v>.</v>
          </cell>
          <cell r="E1623">
            <v>1</v>
          </cell>
          <cell r="F1623" t="str">
            <v>.</v>
          </cell>
          <cell r="G1623">
            <v>80200000</v>
          </cell>
          <cell r="H1623" t="str">
            <v>.</v>
          </cell>
          <cell r="I1623">
            <v>0</v>
          </cell>
          <cell r="J1623" t="str">
            <v>.</v>
          </cell>
          <cell r="K1623">
            <v>0</v>
          </cell>
          <cell r="L1623" t="str">
            <v>.</v>
          </cell>
          <cell r="M1623">
            <v>0</v>
          </cell>
          <cell r="N1623" t="str">
            <v>.</v>
          </cell>
          <cell r="O1623" t="str">
            <v>00.00.00</v>
          </cell>
          <cell r="P1623">
            <v>97445317</v>
          </cell>
          <cell r="Q1623">
            <v>0</v>
          </cell>
          <cell r="R1623">
            <v>97445317</v>
          </cell>
        </row>
        <row r="1624">
          <cell r="A1624">
            <v>80200000</v>
          </cell>
          <cell r="B1624" t="str">
            <v>Current Income Tax</v>
          </cell>
          <cell r="C1624">
            <v>70</v>
          </cell>
          <cell r="D1624" t="str">
            <v>.</v>
          </cell>
          <cell r="E1624">
            <v>1</v>
          </cell>
          <cell r="F1624" t="str">
            <v>.</v>
          </cell>
          <cell r="G1624">
            <v>80200000</v>
          </cell>
          <cell r="H1624" t="str">
            <v>.</v>
          </cell>
          <cell r="I1624">
            <v>72</v>
          </cell>
          <cell r="J1624" t="str">
            <v>.</v>
          </cell>
          <cell r="K1624">
            <v>0</v>
          </cell>
          <cell r="L1624" t="str">
            <v>.</v>
          </cell>
          <cell r="M1624">
            <v>0</v>
          </cell>
          <cell r="N1624" t="str">
            <v>.</v>
          </cell>
          <cell r="O1624" t="str">
            <v>00.00.00</v>
          </cell>
          <cell r="P1624">
            <v>1302812927</v>
          </cell>
          <cell r="Q1624">
            <v>279373495</v>
          </cell>
          <cell r="R1624">
            <v>1582186422</v>
          </cell>
        </row>
        <row r="1625">
          <cell r="A1625" t="str">
            <v>_x000C_</v>
          </cell>
        </row>
        <row r="1629">
          <cell r="A1629" t="str">
            <v>JAS Aero - En</v>
          </cell>
          <cell r="B1629" t="str">
            <v>gineering IDR</v>
          </cell>
          <cell r="K1629" t="str">
            <v>De</v>
          </cell>
          <cell r="L1629" t="str">
            <v>t</v>
          </cell>
          <cell r="M1629" t="str">
            <v>ail</v>
          </cell>
          <cell r="O1629" t="str">
            <v>Trial Balance</v>
          </cell>
          <cell r="Q1629" t="str">
            <v>Report Date</v>
          </cell>
          <cell r="R1629" t="str">
            <v>: 04-AUG-2005 15:42</v>
          </cell>
        </row>
        <row r="1630">
          <cell r="J1630" t="str">
            <v>P</v>
          </cell>
          <cell r="K1630" t="str">
            <v>erio</v>
          </cell>
          <cell r="L1630" t="str">
            <v>d</v>
          </cell>
          <cell r="M1630" t="str">
            <v>to</v>
          </cell>
          <cell r="O1630" t="str">
            <v>date for JUL-0</v>
          </cell>
          <cell r="P1630">
            <v>5</v>
          </cell>
          <cell r="Q1630" t="str">
            <v>Page</v>
          </cell>
          <cell r="R1630" t="str">
            <v>:    26 of       26</v>
          </cell>
        </row>
        <row r="1631">
          <cell r="B1631" t="str">
            <v>Currency:  IDR</v>
          </cell>
        </row>
        <row r="1632">
          <cell r="B1632" t="str">
            <v>COMPANY Range:  70 to</v>
          </cell>
          <cell r="C1632">
            <v>7</v>
          </cell>
          <cell r="D1632">
            <v>0</v>
          </cell>
        </row>
        <row r="1634">
          <cell r="B1634" t="str">
            <v>COMPANY:  70 JA</v>
          </cell>
          <cell r="C1634" t="str">
            <v>S</v>
          </cell>
          <cell r="D1634" t="str">
            <v>A</v>
          </cell>
          <cell r="E1634" t="str">
            <v>er</v>
          </cell>
          <cell r="F1634" t="str">
            <v>o</v>
          </cell>
          <cell r="G1634" t="e">
            <v>#NAME?</v>
          </cell>
          <cell r="H1634" t="str">
            <v>e</v>
          </cell>
          <cell r="I1634" t="str">
            <v>er</v>
          </cell>
          <cell r="J1634" t="str">
            <v>i</v>
          </cell>
          <cell r="K1634" t="str">
            <v>ng S</v>
          </cell>
          <cell r="L1634" t="str">
            <v>e</v>
          </cell>
          <cell r="M1634" t="str">
            <v>rvi</v>
          </cell>
          <cell r="N1634" t="str">
            <v>c</v>
          </cell>
          <cell r="O1634" t="str">
            <v>es</v>
          </cell>
        </row>
        <row r="1636">
          <cell r="A1636" t="str">
            <v>ACCOUNT</v>
          </cell>
          <cell r="B1636" t="str">
            <v>Description</v>
          </cell>
          <cell r="C1636" t="str">
            <v>Ac</v>
          </cell>
          <cell r="D1636" t="str">
            <v>c</v>
          </cell>
          <cell r="E1636" t="str">
            <v>ou</v>
          </cell>
          <cell r="F1636" t="str">
            <v>n</v>
          </cell>
          <cell r="G1636" t="str">
            <v>ting Fle</v>
          </cell>
          <cell r="H1636" t="str">
            <v>x</v>
          </cell>
          <cell r="I1636" t="str">
            <v>fi</v>
          </cell>
          <cell r="J1636" t="str">
            <v>e</v>
          </cell>
          <cell r="K1636" t="str">
            <v>ld</v>
          </cell>
          <cell r="P1636" t="str">
            <v>Beginning Balance</v>
          </cell>
          <cell r="Q1636" t="str">
            <v>Period Activity</v>
          </cell>
          <cell r="R1636" t="str">
            <v>Ending Balance</v>
          </cell>
        </row>
        <row r="1637">
          <cell r="A1637" t="str">
            <v>-----------</v>
          </cell>
          <cell r="B1637" t="str">
            <v>--------------------</v>
          </cell>
          <cell r="C1637" t="str">
            <v>--</v>
          </cell>
          <cell r="D1637" t="str">
            <v>-</v>
          </cell>
          <cell r="E1637" t="str">
            <v>--</v>
          </cell>
          <cell r="F1637" t="str">
            <v>-</v>
          </cell>
          <cell r="G1637" t="str">
            <v>--------</v>
          </cell>
          <cell r="H1637" t="str">
            <v>-</v>
          </cell>
          <cell r="I1637" t="str">
            <v>--</v>
          </cell>
          <cell r="J1637" t="str">
            <v>-</v>
          </cell>
          <cell r="K1637" t="str">
            <v>----</v>
          </cell>
          <cell r="L1637" t="str">
            <v>-</v>
          </cell>
          <cell r="M1637" t="str">
            <v>---</v>
          </cell>
          <cell r="N1637" t="str">
            <v>-</v>
          </cell>
          <cell r="O1637" t="str">
            <v>-------------</v>
          </cell>
          <cell r="P1637" t="str">
            <v>------------------</v>
          </cell>
          <cell r="Q1637" t="str">
            <v>------------------</v>
          </cell>
          <cell r="R1637" t="str">
            <v>------------------</v>
          </cell>
        </row>
        <row r="1638">
          <cell r="A1638">
            <v>72080000</v>
          </cell>
          <cell r="B1638" t="str">
            <v>Realized Foreign Exc</v>
          </cell>
          <cell r="C1638">
            <v>70</v>
          </cell>
          <cell r="D1638" t="str">
            <v>.</v>
          </cell>
          <cell r="E1638">
            <v>3</v>
          </cell>
          <cell r="F1638" t="str">
            <v>.</v>
          </cell>
          <cell r="G1638">
            <v>72080000</v>
          </cell>
          <cell r="H1638" t="str">
            <v>.</v>
          </cell>
          <cell r="I1638">
            <v>0</v>
          </cell>
          <cell r="J1638" t="str">
            <v>.</v>
          </cell>
          <cell r="K1638">
            <v>0</v>
          </cell>
          <cell r="L1638" t="str">
            <v>.</v>
          </cell>
          <cell r="M1638">
            <v>0</v>
          </cell>
          <cell r="N1638" t="str">
            <v>.</v>
          </cell>
          <cell r="O1638" t="str">
            <v>00.00.00</v>
          </cell>
          <cell r="P1638" t="str">
            <v>------------------</v>
          </cell>
          <cell r="Q1638" t="str">
            <v>------------------</v>
          </cell>
          <cell r="R1638" t="str">
            <v>------------------</v>
          </cell>
        </row>
        <row r="1639">
          <cell r="A1639">
            <v>72080000</v>
          </cell>
          <cell r="B1639" t="str">
            <v>Realized Foreign Exc</v>
          </cell>
          <cell r="C1639">
            <v>70</v>
          </cell>
          <cell r="D1639" t="str">
            <v>.</v>
          </cell>
          <cell r="E1639">
            <v>4</v>
          </cell>
          <cell r="F1639" t="str">
            <v>.</v>
          </cell>
          <cell r="G1639">
            <v>72080000</v>
          </cell>
          <cell r="H1639" t="str">
            <v>.</v>
          </cell>
          <cell r="I1639">
            <v>0</v>
          </cell>
          <cell r="J1639" t="str">
            <v>.</v>
          </cell>
          <cell r="K1639">
            <v>0</v>
          </cell>
          <cell r="L1639" t="str">
            <v>.</v>
          </cell>
          <cell r="M1639">
            <v>0</v>
          </cell>
          <cell r="N1639" t="str">
            <v>.</v>
          </cell>
          <cell r="O1639" t="str">
            <v>00.00.00</v>
          </cell>
          <cell r="P1639">
            <v>0</v>
          </cell>
          <cell r="Q1639">
            <v>0</v>
          </cell>
          <cell r="R1639">
            <v>0</v>
          </cell>
        </row>
        <row r="1640">
          <cell r="A1640">
            <v>72080000</v>
          </cell>
          <cell r="B1640" t="str">
            <v>Realized Foreign Exc</v>
          </cell>
          <cell r="C1640">
            <v>70</v>
          </cell>
          <cell r="D1640" t="str">
            <v>.</v>
          </cell>
          <cell r="E1640">
            <v>5</v>
          </cell>
          <cell r="F1640" t="str">
            <v>.</v>
          </cell>
          <cell r="G1640">
            <v>72080000</v>
          </cell>
          <cell r="H1640" t="str">
            <v>.</v>
          </cell>
          <cell r="I1640">
            <v>0</v>
          </cell>
          <cell r="J1640" t="str">
            <v>.</v>
          </cell>
          <cell r="K1640">
            <v>0</v>
          </cell>
          <cell r="L1640" t="str">
            <v>.</v>
          </cell>
          <cell r="M1640">
            <v>0</v>
          </cell>
          <cell r="N1640" t="str">
            <v>.</v>
          </cell>
          <cell r="O1640" t="str">
            <v>00.00.00</v>
          </cell>
          <cell r="P1640">
            <v>4626005.04</v>
          </cell>
          <cell r="Q1640">
            <v>0</v>
          </cell>
          <cell r="R1640">
            <v>4626005.04</v>
          </cell>
        </row>
        <row r="1641">
          <cell r="A1641">
            <v>72080000</v>
          </cell>
          <cell r="B1641" t="str">
            <v>Realized Foreign Exc</v>
          </cell>
          <cell r="C1641">
            <v>70</v>
          </cell>
          <cell r="D1641" t="str">
            <v>.</v>
          </cell>
          <cell r="E1641">
            <v>7</v>
          </cell>
          <cell r="F1641" t="str">
            <v>.</v>
          </cell>
          <cell r="G1641">
            <v>72080000</v>
          </cell>
          <cell r="H1641" t="str">
            <v>.</v>
          </cell>
          <cell r="I1641">
            <v>0</v>
          </cell>
          <cell r="J1641" t="str">
            <v>.</v>
          </cell>
          <cell r="K1641">
            <v>0</v>
          </cell>
          <cell r="L1641" t="str">
            <v>.</v>
          </cell>
          <cell r="M1641">
            <v>0</v>
          </cell>
          <cell r="N1641" t="str">
            <v>.</v>
          </cell>
          <cell r="O1641" t="str">
            <v>00.00.00</v>
          </cell>
          <cell r="P1641">
            <v>650997</v>
          </cell>
          <cell r="Q1641">
            <v>0</v>
          </cell>
          <cell r="R1641">
            <v>650997</v>
          </cell>
        </row>
        <row r="1642">
          <cell r="A1642">
            <v>72080000</v>
          </cell>
          <cell r="B1642" t="str">
            <v>Realized Foreign Exc</v>
          </cell>
          <cell r="C1642">
            <v>70</v>
          </cell>
          <cell r="D1642" t="str">
            <v>.</v>
          </cell>
          <cell r="E1642">
            <v>8</v>
          </cell>
          <cell r="F1642" t="str">
            <v>.</v>
          </cell>
          <cell r="G1642">
            <v>72080000</v>
          </cell>
          <cell r="H1642" t="str">
            <v>.</v>
          </cell>
          <cell r="I1642">
            <v>0</v>
          </cell>
          <cell r="J1642" t="str">
            <v>.</v>
          </cell>
          <cell r="K1642">
            <v>0</v>
          </cell>
          <cell r="L1642" t="str">
            <v>.</v>
          </cell>
          <cell r="M1642">
            <v>0</v>
          </cell>
          <cell r="N1642" t="str">
            <v>.</v>
          </cell>
          <cell r="O1642" t="str">
            <v>00.00.00</v>
          </cell>
          <cell r="P1642">
            <v>491761</v>
          </cell>
          <cell r="Q1642">
            <v>0</v>
          </cell>
          <cell r="R1642">
            <v>491761</v>
          </cell>
        </row>
        <row r="1643">
          <cell r="A1643">
            <v>72080000</v>
          </cell>
          <cell r="B1643" t="str">
            <v>Realized Foreign Exc</v>
          </cell>
          <cell r="C1643">
            <v>70</v>
          </cell>
          <cell r="D1643" t="str">
            <v>.</v>
          </cell>
          <cell r="E1643">
            <v>9</v>
          </cell>
          <cell r="F1643" t="str">
            <v>.</v>
          </cell>
          <cell r="G1643">
            <v>72080000</v>
          </cell>
          <cell r="H1643" t="str">
            <v>.</v>
          </cell>
          <cell r="I1643">
            <v>0</v>
          </cell>
          <cell r="J1643" t="str">
            <v>.</v>
          </cell>
          <cell r="K1643">
            <v>0</v>
          </cell>
          <cell r="L1643" t="str">
            <v>.</v>
          </cell>
          <cell r="M1643">
            <v>0</v>
          </cell>
          <cell r="N1643" t="str">
            <v>.</v>
          </cell>
          <cell r="O1643" t="str">
            <v>00.00.00</v>
          </cell>
          <cell r="P1643">
            <v>646621.30000000005</v>
          </cell>
          <cell r="Q1643">
            <v>0</v>
          </cell>
          <cell r="R1643">
            <v>646621.30000000005</v>
          </cell>
        </row>
        <row r="1644">
          <cell r="A1644">
            <v>72080000</v>
          </cell>
          <cell r="B1644" t="str">
            <v>Realized Foreign Exc</v>
          </cell>
          <cell r="C1644">
            <v>70</v>
          </cell>
          <cell r="D1644" t="str">
            <v>.</v>
          </cell>
          <cell r="E1644">
            <v>10</v>
          </cell>
          <cell r="F1644" t="str">
            <v>.</v>
          </cell>
          <cell r="G1644">
            <v>72080000</v>
          </cell>
          <cell r="H1644" t="str">
            <v>.</v>
          </cell>
          <cell r="I1644">
            <v>0</v>
          </cell>
          <cell r="J1644" t="str">
            <v>.</v>
          </cell>
          <cell r="K1644">
            <v>0</v>
          </cell>
          <cell r="L1644" t="str">
            <v>.</v>
          </cell>
          <cell r="M1644">
            <v>0</v>
          </cell>
          <cell r="N1644" t="str">
            <v>.</v>
          </cell>
          <cell r="O1644" t="str">
            <v>00.00.00</v>
          </cell>
          <cell r="P1644">
            <v>692064.6</v>
          </cell>
          <cell r="Q1644">
            <v>0</v>
          </cell>
          <cell r="R1644">
            <v>692064.6</v>
          </cell>
        </row>
        <row r="1645">
          <cell r="A1645">
            <v>72080000</v>
          </cell>
          <cell r="B1645" t="str">
            <v>Realized Foreign Exc</v>
          </cell>
          <cell r="C1645">
            <v>70</v>
          </cell>
          <cell r="D1645" t="str">
            <v>.</v>
          </cell>
          <cell r="E1645">
            <v>11</v>
          </cell>
          <cell r="F1645" t="str">
            <v>.</v>
          </cell>
          <cell r="G1645">
            <v>72080000</v>
          </cell>
          <cell r="H1645" t="str">
            <v>.</v>
          </cell>
          <cell r="I1645">
            <v>0</v>
          </cell>
          <cell r="J1645" t="str">
            <v>.</v>
          </cell>
          <cell r="K1645">
            <v>0</v>
          </cell>
          <cell r="L1645" t="str">
            <v>.</v>
          </cell>
          <cell r="M1645">
            <v>0</v>
          </cell>
          <cell r="N1645" t="str">
            <v>.</v>
          </cell>
          <cell r="O1645" t="str">
            <v>00.00.00</v>
          </cell>
          <cell r="P1645">
            <v>751718</v>
          </cell>
          <cell r="Q1645">
            <v>0</v>
          </cell>
          <cell r="R1645">
            <v>751718</v>
          </cell>
        </row>
        <row r="1646">
          <cell r="A1646">
            <v>72080000</v>
          </cell>
          <cell r="B1646" t="str">
            <v>Realized Foreign Exc</v>
          </cell>
          <cell r="C1646">
            <v>70</v>
          </cell>
          <cell r="D1646" t="str">
            <v>.</v>
          </cell>
          <cell r="E1646">
            <v>14</v>
          </cell>
          <cell r="F1646" t="str">
            <v>.</v>
          </cell>
          <cell r="G1646">
            <v>72080000</v>
          </cell>
          <cell r="H1646" t="str">
            <v>.</v>
          </cell>
          <cell r="I1646">
            <v>0</v>
          </cell>
          <cell r="J1646" t="str">
            <v>.</v>
          </cell>
          <cell r="K1646">
            <v>0</v>
          </cell>
          <cell r="L1646" t="str">
            <v>.</v>
          </cell>
          <cell r="M1646">
            <v>0</v>
          </cell>
          <cell r="N1646" t="str">
            <v>.</v>
          </cell>
          <cell r="O1646" t="str">
            <v>00.00.00</v>
          </cell>
          <cell r="P1646">
            <v>913698.8</v>
          </cell>
          <cell r="Q1646">
            <v>0</v>
          </cell>
          <cell r="R1646">
            <v>913698.8</v>
          </cell>
        </row>
        <row r="1647">
          <cell r="A1647">
            <v>72140000</v>
          </cell>
          <cell r="B1647" t="str">
            <v>Non-operating Exp. a</v>
          </cell>
          <cell r="C1647">
            <v>70</v>
          </cell>
          <cell r="D1647" t="str">
            <v>.</v>
          </cell>
          <cell r="E1647">
            <v>1</v>
          </cell>
          <cell r="F1647" t="str">
            <v>.</v>
          </cell>
          <cell r="G1647">
            <v>72140000</v>
          </cell>
          <cell r="H1647" t="str">
            <v>.</v>
          </cell>
          <cell r="I1647">
            <v>11</v>
          </cell>
          <cell r="J1647" t="str">
            <v>.</v>
          </cell>
          <cell r="K1647">
            <v>0</v>
          </cell>
          <cell r="L1647" t="str">
            <v>.</v>
          </cell>
          <cell r="M1647">
            <v>0</v>
          </cell>
          <cell r="N1647" t="str">
            <v>.</v>
          </cell>
          <cell r="O1647" t="str">
            <v>00.00.00</v>
          </cell>
          <cell r="P1647">
            <v>100000</v>
          </cell>
          <cell r="Q1647">
            <v>0</v>
          </cell>
          <cell r="R1647">
            <v>100000</v>
          </cell>
        </row>
        <row r="1648">
          <cell r="A1648">
            <v>72140000</v>
          </cell>
          <cell r="B1648" t="str">
            <v>Non-operating Exp. a</v>
          </cell>
          <cell r="C1648">
            <v>70</v>
          </cell>
          <cell r="D1648" t="str">
            <v>.</v>
          </cell>
          <cell r="E1648">
            <v>1</v>
          </cell>
          <cell r="F1648" t="str">
            <v>.</v>
          </cell>
          <cell r="G1648">
            <v>72140000</v>
          </cell>
          <cell r="H1648" t="str">
            <v>.</v>
          </cell>
          <cell r="I1648">
            <v>12</v>
          </cell>
          <cell r="J1648" t="str">
            <v>.</v>
          </cell>
          <cell r="K1648">
            <v>0</v>
          </cell>
          <cell r="L1648" t="str">
            <v>.</v>
          </cell>
          <cell r="M1648">
            <v>0</v>
          </cell>
          <cell r="N1648" t="str">
            <v>.</v>
          </cell>
          <cell r="O1648" t="str">
            <v>00.00.00</v>
          </cell>
          <cell r="P1648">
            <v>7577971.2999999998</v>
          </cell>
          <cell r="Q1648">
            <v>200000</v>
          </cell>
          <cell r="R1648">
            <v>7777971.2999999998</v>
          </cell>
        </row>
        <row r="1649">
          <cell r="A1649">
            <v>72140000</v>
          </cell>
          <cell r="B1649" t="str">
            <v>Non-operating Exp. a</v>
          </cell>
          <cell r="C1649">
            <v>70</v>
          </cell>
          <cell r="D1649" t="str">
            <v>.</v>
          </cell>
          <cell r="E1649">
            <v>1</v>
          </cell>
          <cell r="F1649" t="str">
            <v>.</v>
          </cell>
          <cell r="G1649">
            <v>72140000</v>
          </cell>
          <cell r="H1649" t="str">
            <v>.</v>
          </cell>
          <cell r="I1649">
            <v>13</v>
          </cell>
          <cell r="J1649" t="str">
            <v>.</v>
          </cell>
          <cell r="K1649">
            <v>0</v>
          </cell>
          <cell r="L1649" t="str">
            <v>.</v>
          </cell>
          <cell r="M1649">
            <v>0</v>
          </cell>
          <cell r="N1649" t="str">
            <v>.</v>
          </cell>
          <cell r="O1649" t="str">
            <v>00.00.00</v>
          </cell>
          <cell r="P1649">
            <v>500000</v>
          </cell>
          <cell r="Q1649">
            <v>0</v>
          </cell>
          <cell r="R1649">
            <v>500000</v>
          </cell>
        </row>
        <row r="1650">
          <cell r="A1650">
            <v>72140000</v>
          </cell>
          <cell r="B1650" t="str">
            <v>Non-operating Exp. a</v>
          </cell>
          <cell r="C1650">
            <v>70</v>
          </cell>
          <cell r="D1650" t="str">
            <v>.</v>
          </cell>
          <cell r="E1650">
            <v>1</v>
          </cell>
          <cell r="F1650" t="str">
            <v>.</v>
          </cell>
          <cell r="G1650">
            <v>72140000</v>
          </cell>
          <cell r="H1650" t="str">
            <v>.</v>
          </cell>
          <cell r="I1650">
            <v>31</v>
          </cell>
          <cell r="J1650" t="str">
            <v>.</v>
          </cell>
          <cell r="K1650">
            <v>0</v>
          </cell>
          <cell r="L1650" t="str">
            <v>.</v>
          </cell>
          <cell r="M1650">
            <v>0</v>
          </cell>
          <cell r="N1650" t="str">
            <v>.</v>
          </cell>
          <cell r="O1650" t="str">
            <v>00.00.00</v>
          </cell>
          <cell r="P1650">
            <v>1000000</v>
          </cell>
          <cell r="Q1650">
            <v>0</v>
          </cell>
          <cell r="R1650">
            <v>1000000</v>
          </cell>
        </row>
        <row r="1651">
          <cell r="A1651">
            <v>72140000</v>
          </cell>
          <cell r="B1651" t="str">
            <v>Non-operating Exp. a</v>
          </cell>
          <cell r="C1651">
            <v>70</v>
          </cell>
          <cell r="D1651" t="str">
            <v>.</v>
          </cell>
          <cell r="E1651">
            <v>1</v>
          </cell>
          <cell r="F1651" t="str">
            <v>.</v>
          </cell>
          <cell r="G1651">
            <v>72140000</v>
          </cell>
          <cell r="H1651" t="str">
            <v>.</v>
          </cell>
          <cell r="I1651">
            <v>32</v>
          </cell>
          <cell r="J1651" t="str">
            <v>.</v>
          </cell>
          <cell r="K1651">
            <v>0</v>
          </cell>
          <cell r="L1651" t="str">
            <v>.</v>
          </cell>
          <cell r="M1651">
            <v>0</v>
          </cell>
          <cell r="N1651" t="str">
            <v>.</v>
          </cell>
          <cell r="O1651" t="str">
            <v>00.00.00</v>
          </cell>
          <cell r="P1651">
            <v>1050000</v>
          </cell>
          <cell r="Q1651">
            <v>272250</v>
          </cell>
          <cell r="R1651">
            <v>1322250</v>
          </cell>
        </row>
        <row r="1652">
          <cell r="A1652">
            <v>72140000</v>
          </cell>
          <cell r="B1652" t="str">
            <v>Non-operating Exp. a</v>
          </cell>
          <cell r="C1652">
            <v>70</v>
          </cell>
          <cell r="D1652" t="str">
            <v>.</v>
          </cell>
          <cell r="E1652">
            <v>1</v>
          </cell>
          <cell r="F1652" t="str">
            <v>.</v>
          </cell>
          <cell r="G1652">
            <v>72140000</v>
          </cell>
          <cell r="H1652" t="str">
            <v>.</v>
          </cell>
          <cell r="I1652">
            <v>33</v>
          </cell>
          <cell r="J1652" t="str">
            <v>.</v>
          </cell>
          <cell r="K1652">
            <v>0</v>
          </cell>
          <cell r="L1652" t="str">
            <v>.</v>
          </cell>
          <cell r="M1652">
            <v>0</v>
          </cell>
          <cell r="N1652" t="str">
            <v>.</v>
          </cell>
          <cell r="O1652" t="str">
            <v>00.00.00</v>
          </cell>
          <cell r="P1652">
            <v>11564500</v>
          </cell>
          <cell r="Q1652">
            <v>400000</v>
          </cell>
          <cell r="R1652">
            <v>11964500</v>
          </cell>
        </row>
        <row r="1653">
          <cell r="A1653">
            <v>72140000</v>
          </cell>
          <cell r="B1653" t="str">
            <v>Non-operating Exp. a</v>
          </cell>
          <cell r="C1653">
            <v>70</v>
          </cell>
          <cell r="D1653" t="str">
            <v>.</v>
          </cell>
          <cell r="E1653">
            <v>1</v>
          </cell>
          <cell r="F1653" t="str">
            <v>.</v>
          </cell>
          <cell r="G1653">
            <v>72140000</v>
          </cell>
          <cell r="H1653" t="str">
            <v>.</v>
          </cell>
          <cell r="I1653">
            <v>42</v>
          </cell>
          <cell r="J1653" t="str">
            <v>.</v>
          </cell>
          <cell r="K1653">
            <v>0</v>
          </cell>
          <cell r="L1653" t="str">
            <v>.</v>
          </cell>
          <cell r="M1653">
            <v>0</v>
          </cell>
          <cell r="N1653" t="str">
            <v>.</v>
          </cell>
          <cell r="O1653" t="str">
            <v>00.00.00</v>
          </cell>
          <cell r="P1653">
            <v>518500</v>
          </cell>
          <cell r="Q1653">
            <v>154000</v>
          </cell>
          <cell r="R1653">
            <v>672500</v>
          </cell>
        </row>
        <row r="1654">
          <cell r="A1654">
            <v>72140000</v>
          </cell>
          <cell r="B1654" t="str">
            <v>Non-operating Exp. a</v>
          </cell>
          <cell r="C1654">
            <v>70</v>
          </cell>
          <cell r="D1654" t="str">
            <v>.</v>
          </cell>
          <cell r="E1654">
            <v>1</v>
          </cell>
          <cell r="F1654" t="str">
            <v>.</v>
          </cell>
          <cell r="G1654">
            <v>72140000</v>
          </cell>
          <cell r="H1654" t="str">
            <v>.</v>
          </cell>
          <cell r="I1654">
            <v>60</v>
          </cell>
          <cell r="J1654" t="str">
            <v>.</v>
          </cell>
          <cell r="K1654">
            <v>0</v>
          </cell>
          <cell r="L1654" t="str">
            <v>.</v>
          </cell>
          <cell r="M1654">
            <v>0</v>
          </cell>
          <cell r="N1654" t="str">
            <v>.</v>
          </cell>
          <cell r="O1654" t="str">
            <v>00.00.00</v>
          </cell>
          <cell r="P1654">
            <v>1988000</v>
          </cell>
          <cell r="Q1654">
            <v>0</v>
          </cell>
          <cell r="R1654">
            <v>1988000</v>
          </cell>
        </row>
        <row r="1655">
          <cell r="A1655">
            <v>72140000</v>
          </cell>
          <cell r="B1655" t="str">
            <v>Non-operating Exp. a</v>
          </cell>
          <cell r="C1655">
            <v>70</v>
          </cell>
          <cell r="D1655" t="str">
            <v>.</v>
          </cell>
          <cell r="E1655">
            <v>1</v>
          </cell>
          <cell r="F1655" t="str">
            <v>.</v>
          </cell>
          <cell r="G1655">
            <v>72140000</v>
          </cell>
          <cell r="H1655" t="str">
            <v>.</v>
          </cell>
          <cell r="I1655">
            <v>71</v>
          </cell>
          <cell r="J1655" t="str">
            <v>.</v>
          </cell>
          <cell r="K1655">
            <v>0</v>
          </cell>
          <cell r="L1655" t="str">
            <v>.</v>
          </cell>
          <cell r="M1655">
            <v>0</v>
          </cell>
          <cell r="N1655" t="str">
            <v>.</v>
          </cell>
          <cell r="O1655" t="str">
            <v>00.00.00</v>
          </cell>
          <cell r="P1655">
            <v>28037948</v>
          </cell>
          <cell r="Q1655">
            <v>0</v>
          </cell>
          <cell r="R1655">
            <v>28037948</v>
          </cell>
        </row>
        <row r="1656">
          <cell r="A1656">
            <v>72140000</v>
          </cell>
          <cell r="B1656" t="str">
            <v>Non-operating Exp. a</v>
          </cell>
          <cell r="C1656">
            <v>70</v>
          </cell>
          <cell r="D1656" t="str">
            <v>.</v>
          </cell>
          <cell r="E1656">
            <v>1</v>
          </cell>
          <cell r="F1656" t="str">
            <v>.</v>
          </cell>
          <cell r="G1656">
            <v>72140000</v>
          </cell>
          <cell r="H1656" t="str">
            <v>.</v>
          </cell>
          <cell r="I1656">
            <v>72</v>
          </cell>
          <cell r="J1656" t="str">
            <v>.</v>
          </cell>
          <cell r="K1656">
            <v>0</v>
          </cell>
          <cell r="L1656" t="str">
            <v>.</v>
          </cell>
          <cell r="M1656">
            <v>0</v>
          </cell>
          <cell r="N1656" t="str">
            <v>.</v>
          </cell>
          <cell r="O1656" t="str">
            <v>00.00.00</v>
          </cell>
          <cell r="P1656">
            <v>3025000</v>
          </cell>
          <cell r="Q1656">
            <v>0</v>
          </cell>
          <cell r="R1656">
            <v>3025000</v>
          </cell>
        </row>
        <row r="1657">
          <cell r="A1657">
            <v>72140000</v>
          </cell>
          <cell r="B1657" t="str">
            <v>Non-operating Exp. a</v>
          </cell>
          <cell r="C1657">
            <v>70</v>
          </cell>
          <cell r="D1657" t="str">
            <v>.</v>
          </cell>
          <cell r="E1657">
            <v>2</v>
          </cell>
          <cell r="F1657" t="str">
            <v>.</v>
          </cell>
          <cell r="G1657">
            <v>72140000</v>
          </cell>
          <cell r="H1657" t="str">
            <v>.</v>
          </cell>
          <cell r="I1657">
            <v>60</v>
          </cell>
          <cell r="J1657" t="str">
            <v>.</v>
          </cell>
          <cell r="K1657">
            <v>0</v>
          </cell>
          <cell r="L1657" t="str">
            <v>.</v>
          </cell>
          <cell r="M1657">
            <v>0</v>
          </cell>
          <cell r="N1657" t="str">
            <v>.</v>
          </cell>
          <cell r="O1657" t="str">
            <v>00.00.00</v>
          </cell>
          <cell r="P1657">
            <v>42817604</v>
          </cell>
          <cell r="Q1657">
            <v>18290</v>
          </cell>
          <cell r="R1657">
            <v>42835894</v>
          </cell>
        </row>
        <row r="1658">
          <cell r="A1658">
            <v>72140000</v>
          </cell>
          <cell r="B1658" t="str">
            <v>Non-operating Exp. a</v>
          </cell>
          <cell r="C1658">
            <v>70</v>
          </cell>
          <cell r="D1658" t="str">
            <v>.</v>
          </cell>
          <cell r="E1658">
            <v>3</v>
          </cell>
          <cell r="F1658" t="str">
            <v>.</v>
          </cell>
          <cell r="G1658">
            <v>72140000</v>
          </cell>
          <cell r="H1658" t="str">
            <v>.</v>
          </cell>
          <cell r="I1658">
            <v>60</v>
          </cell>
          <cell r="J1658" t="str">
            <v>.</v>
          </cell>
          <cell r="K1658">
            <v>0</v>
          </cell>
          <cell r="L1658" t="str">
            <v>.</v>
          </cell>
          <cell r="M1658">
            <v>0</v>
          </cell>
          <cell r="N1658" t="str">
            <v>.</v>
          </cell>
          <cell r="O1658" t="str">
            <v>00.00.00</v>
          </cell>
          <cell r="P1658">
            <v>58393223</v>
          </cell>
          <cell r="Q1658">
            <v>4474762</v>
          </cell>
          <cell r="R1658">
            <v>62867985</v>
          </cell>
        </row>
        <row r="1659">
          <cell r="A1659">
            <v>72140000</v>
          </cell>
          <cell r="B1659" t="str">
            <v>Non-operating Exp. a</v>
          </cell>
          <cell r="C1659">
            <v>70</v>
          </cell>
          <cell r="D1659" t="str">
            <v>.</v>
          </cell>
          <cell r="E1659">
            <v>4</v>
          </cell>
          <cell r="F1659" t="str">
            <v>.</v>
          </cell>
          <cell r="G1659">
            <v>72140000</v>
          </cell>
          <cell r="H1659" t="str">
            <v>.</v>
          </cell>
          <cell r="I1659">
            <v>60</v>
          </cell>
          <cell r="J1659" t="str">
            <v>.</v>
          </cell>
          <cell r="K1659">
            <v>0</v>
          </cell>
          <cell r="L1659" t="str">
            <v>.</v>
          </cell>
          <cell r="M1659">
            <v>0</v>
          </cell>
          <cell r="N1659" t="str">
            <v>.</v>
          </cell>
          <cell r="O1659" t="str">
            <v>00.00.00</v>
          </cell>
          <cell r="P1659">
            <v>4514056.0199999996</v>
          </cell>
          <cell r="Q1659">
            <v>0</v>
          </cell>
          <cell r="R1659">
            <v>4514056.0199999996</v>
          </cell>
        </row>
        <row r="1660">
          <cell r="A1660">
            <v>72140000</v>
          </cell>
          <cell r="B1660" t="str">
            <v>Non-operating Exp. a</v>
          </cell>
          <cell r="C1660">
            <v>70</v>
          </cell>
          <cell r="D1660" t="str">
            <v>.</v>
          </cell>
          <cell r="E1660">
            <v>5</v>
          </cell>
          <cell r="F1660" t="str">
            <v>.</v>
          </cell>
          <cell r="G1660">
            <v>72140000</v>
          </cell>
          <cell r="H1660" t="str">
            <v>.</v>
          </cell>
          <cell r="I1660">
            <v>60</v>
          </cell>
          <cell r="J1660" t="str">
            <v>.</v>
          </cell>
          <cell r="K1660">
            <v>0</v>
          </cell>
          <cell r="L1660" t="str">
            <v>.</v>
          </cell>
          <cell r="M1660">
            <v>0</v>
          </cell>
          <cell r="N1660" t="str">
            <v>.</v>
          </cell>
          <cell r="O1660" t="str">
            <v>00.00.00</v>
          </cell>
          <cell r="P1660">
            <v>450000</v>
          </cell>
          <cell r="Q1660">
            <v>50000</v>
          </cell>
          <cell r="R1660">
            <v>500000</v>
          </cell>
        </row>
        <row r="1661">
          <cell r="A1661">
            <v>72140000</v>
          </cell>
          <cell r="B1661" t="str">
            <v>Non-operating Exp. a</v>
          </cell>
          <cell r="C1661">
            <v>70</v>
          </cell>
          <cell r="D1661" t="str">
            <v>.</v>
          </cell>
          <cell r="E1661">
            <v>7</v>
          </cell>
          <cell r="F1661" t="str">
            <v>.</v>
          </cell>
          <cell r="G1661">
            <v>72140000</v>
          </cell>
          <cell r="H1661" t="str">
            <v>.</v>
          </cell>
          <cell r="I1661">
            <v>60</v>
          </cell>
          <cell r="J1661" t="str">
            <v>.</v>
          </cell>
          <cell r="K1661">
            <v>0</v>
          </cell>
          <cell r="L1661" t="str">
            <v>.</v>
          </cell>
          <cell r="M1661">
            <v>0</v>
          </cell>
          <cell r="N1661" t="str">
            <v>.</v>
          </cell>
          <cell r="O1661" t="str">
            <v>00.00.00</v>
          </cell>
          <cell r="P1661">
            <v>600000</v>
          </cell>
          <cell r="Q1661">
            <v>120000</v>
          </cell>
          <cell r="R1661">
            <v>720000</v>
          </cell>
        </row>
        <row r="1662">
          <cell r="A1662">
            <v>72140000</v>
          </cell>
          <cell r="B1662" t="str">
            <v>Non-operating Exp. a</v>
          </cell>
          <cell r="C1662">
            <v>70</v>
          </cell>
          <cell r="D1662" t="str">
            <v>.</v>
          </cell>
          <cell r="E1662">
            <v>8</v>
          </cell>
          <cell r="F1662" t="str">
            <v>.</v>
          </cell>
          <cell r="G1662">
            <v>72140000</v>
          </cell>
          <cell r="H1662" t="str">
            <v>.</v>
          </cell>
          <cell r="I1662">
            <v>60</v>
          </cell>
          <cell r="J1662" t="str">
            <v>.</v>
          </cell>
          <cell r="K1662">
            <v>0</v>
          </cell>
          <cell r="L1662" t="str">
            <v>.</v>
          </cell>
          <cell r="M1662">
            <v>0</v>
          </cell>
          <cell r="N1662" t="str">
            <v>.</v>
          </cell>
          <cell r="O1662" t="str">
            <v>00.00.00</v>
          </cell>
          <cell r="P1662">
            <v>2273500</v>
          </cell>
          <cell r="Q1662">
            <v>100000</v>
          </cell>
          <cell r="R1662">
            <v>2373500</v>
          </cell>
        </row>
        <row r="1663">
          <cell r="A1663">
            <v>72140000</v>
          </cell>
          <cell r="B1663" t="str">
            <v>Non-operating Exp. a</v>
          </cell>
          <cell r="C1663">
            <v>70</v>
          </cell>
          <cell r="D1663" t="str">
            <v>.</v>
          </cell>
          <cell r="E1663">
            <v>9</v>
          </cell>
          <cell r="F1663" t="str">
            <v>.</v>
          </cell>
          <cell r="G1663">
            <v>72140000</v>
          </cell>
          <cell r="H1663" t="str">
            <v>.</v>
          </cell>
          <cell r="I1663">
            <v>60</v>
          </cell>
          <cell r="J1663" t="str">
            <v>.</v>
          </cell>
          <cell r="K1663">
            <v>0</v>
          </cell>
          <cell r="L1663" t="str">
            <v>.</v>
          </cell>
          <cell r="M1663">
            <v>0</v>
          </cell>
          <cell r="N1663" t="str">
            <v>.</v>
          </cell>
          <cell r="O1663" t="str">
            <v>00.00.00</v>
          </cell>
          <cell r="P1663">
            <v>37500</v>
          </cell>
          <cell r="Q1663">
            <v>0</v>
          </cell>
          <cell r="R1663">
            <v>37500</v>
          </cell>
        </row>
        <row r="1664">
          <cell r="A1664">
            <v>72140000</v>
          </cell>
          <cell r="B1664" t="str">
            <v>Non-operating Exp. a</v>
          </cell>
          <cell r="C1664">
            <v>70</v>
          </cell>
          <cell r="D1664" t="str">
            <v>.</v>
          </cell>
          <cell r="E1664">
            <v>10</v>
          </cell>
          <cell r="F1664" t="str">
            <v>.</v>
          </cell>
          <cell r="G1664">
            <v>72140000</v>
          </cell>
          <cell r="H1664" t="str">
            <v>.</v>
          </cell>
          <cell r="I1664">
            <v>60</v>
          </cell>
          <cell r="J1664" t="str">
            <v>.</v>
          </cell>
          <cell r="K1664">
            <v>0</v>
          </cell>
          <cell r="L1664" t="str">
            <v>.</v>
          </cell>
          <cell r="M1664">
            <v>0</v>
          </cell>
          <cell r="N1664" t="str">
            <v>.</v>
          </cell>
          <cell r="O1664" t="str">
            <v>00.00.00</v>
          </cell>
          <cell r="P1664">
            <v>1253250</v>
          </cell>
          <cell r="Q1664">
            <v>0</v>
          </cell>
          <cell r="R1664">
            <v>1253250</v>
          </cell>
        </row>
        <row r="1665">
          <cell r="A1665">
            <v>72140000</v>
          </cell>
          <cell r="B1665" t="str">
            <v>Non-operating Exp. a</v>
          </cell>
          <cell r="C1665">
            <v>70</v>
          </cell>
          <cell r="D1665" t="str">
            <v>.</v>
          </cell>
          <cell r="E1665">
            <v>11</v>
          </cell>
          <cell r="F1665" t="str">
            <v>.</v>
          </cell>
          <cell r="G1665">
            <v>72140000</v>
          </cell>
          <cell r="H1665" t="str">
            <v>.</v>
          </cell>
          <cell r="I1665">
            <v>60</v>
          </cell>
          <cell r="J1665" t="str">
            <v>.</v>
          </cell>
          <cell r="K1665">
            <v>0</v>
          </cell>
          <cell r="L1665" t="str">
            <v>.</v>
          </cell>
          <cell r="M1665">
            <v>0</v>
          </cell>
          <cell r="N1665" t="str">
            <v>.</v>
          </cell>
          <cell r="O1665" t="str">
            <v>00.00.00</v>
          </cell>
          <cell r="P1665">
            <v>1800000</v>
          </cell>
          <cell r="Q1665">
            <v>0</v>
          </cell>
          <cell r="R1665">
            <v>1800000</v>
          </cell>
        </row>
        <row r="1666">
          <cell r="A1666">
            <v>72140000</v>
          </cell>
          <cell r="B1666" t="str">
            <v>Non-operating Exp. a</v>
          </cell>
          <cell r="C1666">
            <v>70</v>
          </cell>
          <cell r="D1666" t="str">
            <v>.</v>
          </cell>
          <cell r="E1666">
            <v>14</v>
          </cell>
          <cell r="F1666" t="str">
            <v>.</v>
          </cell>
          <cell r="G1666">
            <v>72140000</v>
          </cell>
          <cell r="H1666" t="str">
            <v>.</v>
          </cell>
          <cell r="I1666">
            <v>60</v>
          </cell>
          <cell r="J1666" t="str">
            <v>.</v>
          </cell>
          <cell r="K1666">
            <v>0</v>
          </cell>
          <cell r="L1666" t="str">
            <v>.</v>
          </cell>
          <cell r="M1666">
            <v>0</v>
          </cell>
          <cell r="N1666" t="str">
            <v>.</v>
          </cell>
          <cell r="O1666" t="str">
            <v>00.00.00</v>
          </cell>
          <cell r="P1666">
            <v>1400000</v>
          </cell>
          <cell r="Q1666">
            <v>0</v>
          </cell>
          <cell r="R1666">
            <v>1400000</v>
          </cell>
        </row>
        <row r="1667">
          <cell r="A1667">
            <v>72150000</v>
          </cell>
          <cell r="B1667" t="str">
            <v>Tax Expenses</v>
          </cell>
          <cell r="C1667">
            <v>70</v>
          </cell>
          <cell r="D1667" t="str">
            <v>.</v>
          </cell>
          <cell r="E1667">
            <v>1</v>
          </cell>
          <cell r="F1667" t="str">
            <v>.</v>
          </cell>
          <cell r="G1667">
            <v>72150000</v>
          </cell>
          <cell r="H1667" t="str">
            <v>.</v>
          </cell>
          <cell r="I1667">
            <v>71</v>
          </cell>
          <cell r="J1667" t="str">
            <v>.</v>
          </cell>
          <cell r="K1667">
            <v>0</v>
          </cell>
          <cell r="L1667" t="str">
            <v>.</v>
          </cell>
          <cell r="M1667">
            <v>0</v>
          </cell>
          <cell r="N1667" t="str">
            <v>.</v>
          </cell>
          <cell r="O1667" t="str">
            <v>00.00.00</v>
          </cell>
          <cell r="P1667">
            <v>300000</v>
          </cell>
          <cell r="Q1667">
            <v>0</v>
          </cell>
          <cell r="R1667">
            <v>300000</v>
          </cell>
        </row>
        <row r="1668">
          <cell r="A1668">
            <v>72150000</v>
          </cell>
          <cell r="B1668" t="str">
            <v>Tax Expenses</v>
          </cell>
          <cell r="C1668">
            <v>70</v>
          </cell>
          <cell r="D1668" t="str">
            <v>.</v>
          </cell>
          <cell r="E1668">
            <v>1</v>
          </cell>
          <cell r="F1668" t="str">
            <v>.</v>
          </cell>
          <cell r="G1668">
            <v>72150000</v>
          </cell>
          <cell r="H1668" t="str">
            <v>.</v>
          </cell>
          <cell r="I1668">
            <v>72</v>
          </cell>
          <cell r="J1668" t="str">
            <v>.</v>
          </cell>
          <cell r="K1668">
            <v>0</v>
          </cell>
          <cell r="L1668" t="str">
            <v>.</v>
          </cell>
          <cell r="M1668">
            <v>0</v>
          </cell>
          <cell r="N1668" t="str">
            <v>.</v>
          </cell>
          <cell r="O1668" t="str">
            <v>00.00.00</v>
          </cell>
          <cell r="P1668">
            <v>1905806</v>
          </cell>
          <cell r="Q1668">
            <v>0</v>
          </cell>
          <cell r="R1668">
            <v>1905806</v>
          </cell>
        </row>
        <row r="1669">
          <cell r="A1669">
            <v>80200000</v>
          </cell>
          <cell r="B1669" t="str">
            <v>Current Income Tax</v>
          </cell>
          <cell r="C1669">
            <v>70</v>
          </cell>
          <cell r="D1669" t="str">
            <v>.</v>
          </cell>
          <cell r="E1669">
            <v>1</v>
          </cell>
          <cell r="F1669" t="str">
            <v>.</v>
          </cell>
          <cell r="G1669">
            <v>80200000</v>
          </cell>
          <cell r="H1669" t="str">
            <v>.</v>
          </cell>
          <cell r="I1669">
            <v>0</v>
          </cell>
          <cell r="J1669" t="str">
            <v>.</v>
          </cell>
          <cell r="K1669">
            <v>0</v>
          </cell>
          <cell r="L1669" t="str">
            <v>.</v>
          </cell>
          <cell r="M1669">
            <v>0</v>
          </cell>
          <cell r="N1669" t="str">
            <v>.</v>
          </cell>
          <cell r="O1669" t="str">
            <v>00.00.00</v>
          </cell>
          <cell r="P1669">
            <v>97445317</v>
          </cell>
          <cell r="Q1669">
            <v>0</v>
          </cell>
          <cell r="R1669">
            <v>97445317</v>
          </cell>
        </row>
        <row r="1670">
          <cell r="A1670">
            <v>80200000</v>
          </cell>
          <cell r="B1670" t="str">
            <v>Current Income Tax</v>
          </cell>
          <cell r="C1670">
            <v>70</v>
          </cell>
          <cell r="D1670" t="str">
            <v>.</v>
          </cell>
          <cell r="E1670">
            <v>1</v>
          </cell>
          <cell r="F1670" t="str">
            <v>.</v>
          </cell>
          <cell r="G1670">
            <v>80200000</v>
          </cell>
          <cell r="H1670" t="str">
            <v>.</v>
          </cell>
          <cell r="I1670">
            <v>72</v>
          </cell>
          <cell r="J1670" t="str">
            <v>.</v>
          </cell>
          <cell r="K1670">
            <v>0</v>
          </cell>
          <cell r="L1670" t="str">
            <v>.</v>
          </cell>
          <cell r="M1670">
            <v>0</v>
          </cell>
          <cell r="N1670" t="str">
            <v>.</v>
          </cell>
          <cell r="O1670" t="str">
            <v>00.00.00</v>
          </cell>
          <cell r="P1670">
            <v>1586016302</v>
          </cell>
          <cell r="Q1670">
            <v>0</v>
          </cell>
          <cell r="R1670">
            <v>1586016302</v>
          </cell>
        </row>
        <row r="1671">
          <cell r="A1671">
            <v>72080000</v>
          </cell>
          <cell r="B1671" t="str">
            <v>Realized Foreign Exc</v>
          </cell>
          <cell r="C1671">
            <v>70</v>
          </cell>
          <cell r="D1671" t="str">
            <v>.</v>
          </cell>
          <cell r="E1671">
            <v>14</v>
          </cell>
          <cell r="F1671" t="str">
            <v>.</v>
          </cell>
          <cell r="G1671">
            <v>72080000</v>
          </cell>
          <cell r="H1671" t="str">
            <v>.</v>
          </cell>
          <cell r="I1671">
            <v>0</v>
          </cell>
          <cell r="J1671" t="str">
            <v>.</v>
          </cell>
          <cell r="K1671">
            <v>0</v>
          </cell>
          <cell r="L1671" t="str">
            <v>.</v>
          </cell>
          <cell r="M1671">
            <v>0</v>
          </cell>
          <cell r="N1671" t="str">
            <v>.</v>
          </cell>
          <cell r="O1671" t="str">
            <v>00.00.00</v>
          </cell>
          <cell r="P1671" t="str">
            <v>------------------</v>
          </cell>
          <cell r="Q1671" t="str">
            <v>------------------</v>
          </cell>
          <cell r="R1671" t="str">
            <v>------------------</v>
          </cell>
        </row>
        <row r="1672">
          <cell r="A1672">
            <v>72140000</v>
          </cell>
          <cell r="B1672" t="str">
            <v>Non-operating Exp. a</v>
          </cell>
          <cell r="C1672">
            <v>70</v>
          </cell>
          <cell r="D1672" t="str">
            <v>.</v>
          </cell>
          <cell r="E1672">
            <v>1</v>
          </cell>
          <cell r="F1672" t="str">
            <v>.</v>
          </cell>
          <cell r="G1672">
            <v>72140000</v>
          </cell>
          <cell r="H1672" t="str">
            <v>.</v>
          </cell>
          <cell r="I1672">
            <v>11</v>
          </cell>
          <cell r="J1672" t="str">
            <v>.</v>
          </cell>
          <cell r="K1672">
            <v>0</v>
          </cell>
          <cell r="L1672" t="str">
            <v>.</v>
          </cell>
          <cell r="M1672">
            <v>0</v>
          </cell>
          <cell r="N1672" t="str">
            <v>.</v>
          </cell>
          <cell r="O1672" t="str">
            <v>00.00.00</v>
          </cell>
          <cell r="P1672">
            <v>0</v>
          </cell>
          <cell r="Q1672">
            <v>0</v>
          </cell>
          <cell r="R1672">
            <v>0</v>
          </cell>
        </row>
        <row r="1673">
          <cell r="A1673">
            <v>72140000</v>
          </cell>
          <cell r="B1673" t="str">
            <v>Non-operating Exp. a</v>
          </cell>
          <cell r="C1673">
            <v>70</v>
          </cell>
          <cell r="D1673" t="str">
            <v>.</v>
          </cell>
          <cell r="E1673">
            <v>1</v>
          </cell>
          <cell r="F1673" t="str">
            <v>.</v>
          </cell>
          <cell r="G1673">
            <v>72140000</v>
          </cell>
          <cell r="H1673" t="str">
            <v>.</v>
          </cell>
          <cell r="I1673">
            <v>12</v>
          </cell>
          <cell r="J1673" t="str">
            <v>.</v>
          </cell>
          <cell r="K1673">
            <v>0</v>
          </cell>
          <cell r="L1673" t="str">
            <v>.</v>
          </cell>
          <cell r="M1673">
            <v>0</v>
          </cell>
          <cell r="N1673" t="str">
            <v>.</v>
          </cell>
          <cell r="O1673" t="str">
            <v>00.00.00</v>
          </cell>
          <cell r="P1673">
            <v>7777971.2999999998</v>
          </cell>
          <cell r="Q1673">
            <v>15000</v>
          </cell>
          <cell r="R1673">
            <v>7792971.2999999998</v>
          </cell>
        </row>
        <row r="1674">
          <cell r="A1674">
            <v>72140000</v>
          </cell>
          <cell r="B1674" t="str">
            <v>Non-operating Exp. a</v>
          </cell>
          <cell r="C1674">
            <v>70</v>
          </cell>
          <cell r="D1674" t="str">
            <v>.</v>
          </cell>
          <cell r="E1674">
            <v>1</v>
          </cell>
          <cell r="F1674" t="str">
            <v>.</v>
          </cell>
          <cell r="G1674">
            <v>72140000</v>
          </cell>
          <cell r="H1674" t="str">
            <v>.</v>
          </cell>
          <cell r="I1674">
            <v>13</v>
          </cell>
          <cell r="J1674" t="str">
            <v>.</v>
          </cell>
          <cell r="K1674">
            <v>0</v>
          </cell>
          <cell r="L1674" t="str">
            <v>.</v>
          </cell>
          <cell r="M1674">
            <v>0</v>
          </cell>
          <cell r="N1674" t="str">
            <v>.</v>
          </cell>
          <cell r="O1674" t="str">
            <v>00.00.00</v>
          </cell>
          <cell r="P1674" t="str">
            <v>------------------</v>
          </cell>
          <cell r="Q1674" t="str">
            <v>------------------</v>
          </cell>
          <cell r="R1674">
            <v>163235840</v>
          </cell>
        </row>
        <row r="1675">
          <cell r="A1675">
            <v>72140000</v>
          </cell>
          <cell r="B1675" t="str">
            <v>Non-operating Exp. a</v>
          </cell>
          <cell r="C1675">
            <v>70</v>
          </cell>
          <cell r="D1675" t="str">
            <v>.</v>
          </cell>
          <cell r="E1675">
            <v>1</v>
          </cell>
          <cell r="F1675" t="str">
            <v>.</v>
          </cell>
          <cell r="G1675">
            <v>72140000</v>
          </cell>
          <cell r="H1675" t="str">
            <v>.</v>
          </cell>
          <cell r="I1675">
            <v>31</v>
          </cell>
          <cell r="J1675" t="str">
            <v>.</v>
          </cell>
          <cell r="K1675">
            <v>0</v>
          </cell>
          <cell r="L1675" t="str">
            <v>.</v>
          </cell>
          <cell r="M1675">
            <v>0</v>
          </cell>
          <cell r="N1675" t="str">
            <v>.</v>
          </cell>
          <cell r="O1675" t="str">
            <v>00.00.00</v>
          </cell>
          <cell r="P1675">
            <v>0</v>
          </cell>
          <cell r="Q1675">
            <v>0</v>
          </cell>
          <cell r="R1675">
            <v>0</v>
          </cell>
        </row>
        <row r="1676">
          <cell r="A1676">
            <v>72140000</v>
          </cell>
          <cell r="B1676" t="str">
            <v>Non-operating Exp. a</v>
          </cell>
          <cell r="C1676">
            <v>70</v>
          </cell>
          <cell r="D1676" t="str">
            <v>.</v>
          </cell>
          <cell r="E1676">
            <v>1</v>
          </cell>
          <cell r="F1676" t="str">
            <v>.</v>
          </cell>
          <cell r="G1676">
            <v>72140000</v>
          </cell>
          <cell r="H1676" t="str">
            <v>.</v>
          </cell>
          <cell r="I1676">
            <v>32</v>
          </cell>
          <cell r="J1676" t="str">
            <v>.</v>
          </cell>
          <cell r="K1676">
            <v>0</v>
          </cell>
          <cell r="L1676" t="str">
            <v>.</v>
          </cell>
          <cell r="M1676">
            <v>0</v>
          </cell>
          <cell r="N1676" t="str">
            <v>.</v>
          </cell>
          <cell r="O1676" t="str">
            <v>00.00.00</v>
          </cell>
          <cell r="P1676">
            <v>1322250</v>
          </cell>
          <cell r="Q1676">
            <v>0</v>
          </cell>
          <cell r="R1676">
            <v>1322250</v>
          </cell>
        </row>
        <row r="1677">
          <cell r="A1677">
            <v>72140000</v>
          </cell>
          <cell r="B1677" t="str">
            <v>Non-operating Exp. a</v>
          </cell>
          <cell r="C1677">
            <v>70</v>
          </cell>
          <cell r="D1677" t="str">
            <v>.</v>
          </cell>
          <cell r="E1677">
            <v>1</v>
          </cell>
          <cell r="F1677" t="str">
            <v>.</v>
          </cell>
          <cell r="G1677">
            <v>72140000</v>
          </cell>
          <cell r="H1677" t="str">
            <v>.</v>
          </cell>
          <cell r="I1677">
            <v>33</v>
          </cell>
          <cell r="J1677" t="str">
            <v>.</v>
          </cell>
          <cell r="K1677">
            <v>0</v>
          </cell>
          <cell r="L1677" t="str">
            <v>.</v>
          </cell>
          <cell r="M1677">
            <v>0</v>
          </cell>
          <cell r="N1677" t="str">
            <v>.</v>
          </cell>
          <cell r="O1677" t="str">
            <v>00.00.00</v>
          </cell>
          <cell r="P1677">
            <v>11964500</v>
          </cell>
          <cell r="Q1677">
            <v>19000</v>
          </cell>
          <cell r="R1677">
            <v>11983500</v>
          </cell>
        </row>
        <row r="1678">
          <cell r="A1678">
            <v>72140000</v>
          </cell>
          <cell r="B1678" t="str">
            <v>Non-operating Exp. a</v>
          </cell>
          <cell r="C1678">
            <v>70</v>
          </cell>
          <cell r="D1678" t="str">
            <v>.</v>
          </cell>
          <cell r="E1678">
            <v>1</v>
          </cell>
          <cell r="F1678" t="str">
            <v>.</v>
          </cell>
          <cell r="G1678">
            <v>72140000</v>
          </cell>
          <cell r="H1678" t="str">
            <v>.</v>
          </cell>
          <cell r="I1678">
            <v>42</v>
          </cell>
          <cell r="J1678" t="str">
            <v>.</v>
          </cell>
          <cell r="K1678">
            <v>0</v>
          </cell>
          <cell r="L1678" t="str">
            <v>.</v>
          </cell>
          <cell r="M1678">
            <v>0</v>
          </cell>
          <cell r="N1678" t="str">
            <v>.</v>
          </cell>
          <cell r="O1678" t="str">
            <v>00.00.00</v>
          </cell>
          <cell r="P1678">
            <v>672500</v>
          </cell>
          <cell r="Q1678">
            <v>150000</v>
          </cell>
          <cell r="R1678">
            <v>822500</v>
          </cell>
        </row>
        <row r="1679">
          <cell r="A1679">
            <v>72140000</v>
          </cell>
          <cell r="B1679" t="str">
            <v>Non-operating Exp. a</v>
          </cell>
          <cell r="C1679">
            <v>70</v>
          </cell>
          <cell r="D1679" t="str">
            <v>.</v>
          </cell>
          <cell r="E1679">
            <v>1</v>
          </cell>
          <cell r="F1679" t="str">
            <v>.</v>
          </cell>
          <cell r="G1679">
            <v>72140000</v>
          </cell>
          <cell r="H1679" t="str">
            <v>.</v>
          </cell>
          <cell r="I1679">
            <v>60</v>
          </cell>
          <cell r="J1679" t="str">
            <v>.</v>
          </cell>
          <cell r="K1679">
            <v>0</v>
          </cell>
          <cell r="L1679" t="str">
            <v>.</v>
          </cell>
          <cell r="M1679">
            <v>0</v>
          </cell>
          <cell r="N1679" t="str">
            <v>.</v>
          </cell>
          <cell r="O1679" t="str">
            <v>00.00.00</v>
          </cell>
          <cell r="P1679">
            <v>1988000</v>
          </cell>
          <cell r="Q1679">
            <v>0</v>
          </cell>
          <cell r="R1679">
            <v>1988000</v>
          </cell>
        </row>
        <row r="1680">
          <cell r="A1680">
            <v>72140000</v>
          </cell>
          <cell r="B1680" t="str">
            <v>Non-operating Exp. a</v>
          </cell>
          <cell r="C1680">
            <v>70</v>
          </cell>
          <cell r="D1680" t="str">
            <v>.</v>
          </cell>
          <cell r="E1680">
            <v>1</v>
          </cell>
          <cell r="F1680" t="str">
            <v>.</v>
          </cell>
          <cell r="G1680">
            <v>72140000</v>
          </cell>
          <cell r="H1680" t="str">
            <v>.</v>
          </cell>
          <cell r="I1680">
            <v>71</v>
          </cell>
          <cell r="J1680" t="str">
            <v>.</v>
          </cell>
          <cell r="K1680">
            <v>0</v>
          </cell>
          <cell r="L1680" t="str">
            <v>.</v>
          </cell>
          <cell r="M1680">
            <v>0</v>
          </cell>
          <cell r="N1680" t="str">
            <v>.</v>
          </cell>
          <cell r="O1680" t="str">
            <v>00.00.00</v>
          </cell>
          <cell r="P1680">
            <v>28037948</v>
          </cell>
          <cell r="Q1680">
            <v>972400</v>
          </cell>
          <cell r="R1680">
            <v>29010348</v>
          </cell>
        </row>
        <row r="1681">
          <cell r="A1681">
            <v>72140000</v>
          </cell>
          <cell r="B1681" t="str">
            <v>Non-operating Exp. a</v>
          </cell>
          <cell r="C1681">
            <v>70</v>
          </cell>
          <cell r="D1681" t="str">
            <v>.</v>
          </cell>
          <cell r="E1681">
            <v>1</v>
          </cell>
          <cell r="F1681" t="str">
            <v>.</v>
          </cell>
          <cell r="G1681">
            <v>72140000</v>
          </cell>
          <cell r="H1681" t="str">
            <v>.</v>
          </cell>
          <cell r="I1681">
            <v>72</v>
          </cell>
          <cell r="J1681" t="str">
            <v>.</v>
          </cell>
          <cell r="K1681">
            <v>0</v>
          </cell>
          <cell r="L1681" t="str">
            <v>.</v>
          </cell>
          <cell r="M1681">
            <v>0</v>
          </cell>
          <cell r="N1681" t="str">
            <v>.</v>
          </cell>
          <cell r="O1681" t="str">
            <v>00.00.00</v>
          </cell>
          <cell r="P1681">
            <v>3025000</v>
          </cell>
          <cell r="Q1681">
            <v>-425000</v>
          </cell>
          <cell r="R1681">
            <v>2600000</v>
          </cell>
        </row>
        <row r="1682">
          <cell r="A1682">
            <v>72140000</v>
          </cell>
          <cell r="B1682" t="str">
            <v>Non-operating Exp. a</v>
          </cell>
          <cell r="C1682">
            <v>70</v>
          </cell>
          <cell r="D1682" t="str">
            <v>.</v>
          </cell>
          <cell r="E1682">
            <v>2</v>
          </cell>
          <cell r="F1682" t="str">
            <v>.</v>
          </cell>
          <cell r="G1682">
            <v>72140000</v>
          </cell>
          <cell r="H1682" t="str">
            <v>.</v>
          </cell>
          <cell r="I1682">
            <v>60</v>
          </cell>
          <cell r="J1682" t="str">
            <v>.</v>
          </cell>
          <cell r="K1682">
            <v>0</v>
          </cell>
          <cell r="L1682" t="str">
            <v>.</v>
          </cell>
          <cell r="M1682">
            <v>0</v>
          </cell>
          <cell r="N1682" t="str">
            <v>.</v>
          </cell>
          <cell r="O1682" t="str">
            <v>00.00.00</v>
          </cell>
          <cell r="P1682">
            <v>42835894</v>
          </cell>
          <cell r="Q1682">
            <v>4031200</v>
          </cell>
          <cell r="R1682">
            <v>46867094</v>
          </cell>
        </row>
        <row r="1683">
          <cell r="A1683">
            <v>72140000</v>
          </cell>
          <cell r="B1683" t="str">
            <v>Non-operating Exp. a</v>
          </cell>
          <cell r="C1683">
            <v>70</v>
          </cell>
          <cell r="D1683" t="str">
            <v>.</v>
          </cell>
          <cell r="E1683">
            <v>3</v>
          </cell>
          <cell r="F1683" t="str">
            <v>.</v>
          </cell>
          <cell r="G1683">
            <v>72140000</v>
          </cell>
          <cell r="H1683" t="str">
            <v>.</v>
          </cell>
          <cell r="I1683">
            <v>60</v>
          </cell>
          <cell r="J1683" t="str">
            <v>.</v>
          </cell>
          <cell r="K1683">
            <v>0</v>
          </cell>
          <cell r="L1683" t="str">
            <v>.</v>
          </cell>
          <cell r="M1683">
            <v>0</v>
          </cell>
          <cell r="N1683" t="str">
            <v>.</v>
          </cell>
          <cell r="O1683" t="str">
            <v>00.00.00</v>
          </cell>
          <cell r="P1683">
            <v>62867985</v>
          </cell>
          <cell r="Q1683">
            <v>6657731</v>
          </cell>
          <cell r="R1683">
            <v>69525716</v>
          </cell>
        </row>
        <row r="1684">
          <cell r="A1684">
            <v>72140000</v>
          </cell>
          <cell r="B1684" t="str">
            <v>Non-operating Exp. a</v>
          </cell>
          <cell r="C1684">
            <v>70</v>
          </cell>
          <cell r="D1684" t="str">
            <v>.</v>
          </cell>
          <cell r="E1684">
            <v>4</v>
          </cell>
          <cell r="F1684" t="str">
            <v>.</v>
          </cell>
          <cell r="G1684">
            <v>72140000</v>
          </cell>
          <cell r="H1684" t="str">
            <v>.</v>
          </cell>
          <cell r="I1684">
            <v>60</v>
          </cell>
          <cell r="J1684" t="str">
            <v>.</v>
          </cell>
          <cell r="K1684">
            <v>0</v>
          </cell>
          <cell r="L1684" t="str">
            <v>.</v>
          </cell>
          <cell r="M1684">
            <v>0</v>
          </cell>
          <cell r="N1684" t="str">
            <v>.</v>
          </cell>
          <cell r="O1684" t="str">
            <v>00.00.00</v>
          </cell>
          <cell r="P1684">
            <v>4514056.0199999996</v>
          </cell>
          <cell r="Q1684">
            <v>0</v>
          </cell>
          <cell r="R1684">
            <v>4514056.0199999996</v>
          </cell>
        </row>
        <row r="1685">
          <cell r="A1685">
            <v>72140000</v>
          </cell>
          <cell r="B1685" t="str">
            <v>Non-operating Exp. a</v>
          </cell>
          <cell r="C1685">
            <v>70</v>
          </cell>
          <cell r="D1685" t="str">
            <v>.</v>
          </cell>
          <cell r="E1685">
            <v>5</v>
          </cell>
          <cell r="F1685" t="str">
            <v>.</v>
          </cell>
          <cell r="G1685">
            <v>72140000</v>
          </cell>
          <cell r="H1685" t="str">
            <v>.</v>
          </cell>
          <cell r="I1685">
            <v>60</v>
          </cell>
          <cell r="J1685" t="str">
            <v>.</v>
          </cell>
          <cell r="K1685">
            <v>0</v>
          </cell>
          <cell r="L1685" t="str">
            <v>.</v>
          </cell>
          <cell r="M1685">
            <v>0</v>
          </cell>
          <cell r="N1685" t="str">
            <v>.</v>
          </cell>
          <cell r="O1685" t="str">
            <v>00.00.00</v>
          </cell>
          <cell r="P1685">
            <v>500000</v>
          </cell>
          <cell r="Q1685">
            <v>50000</v>
          </cell>
          <cell r="R1685">
            <v>550000</v>
          </cell>
        </row>
        <row r="1686">
          <cell r="A1686">
            <v>72140000</v>
          </cell>
          <cell r="B1686" t="str">
            <v>Non-operating Exp. a</v>
          </cell>
          <cell r="C1686">
            <v>70</v>
          </cell>
          <cell r="D1686" t="str">
            <v>.</v>
          </cell>
          <cell r="E1686">
            <v>7</v>
          </cell>
          <cell r="F1686" t="str">
            <v>.</v>
          </cell>
          <cell r="G1686">
            <v>72140000</v>
          </cell>
          <cell r="H1686" t="str">
            <v>.</v>
          </cell>
          <cell r="I1686">
            <v>60</v>
          </cell>
          <cell r="J1686" t="str">
            <v>.</v>
          </cell>
          <cell r="K1686">
            <v>0</v>
          </cell>
          <cell r="L1686" t="str">
            <v>.</v>
          </cell>
          <cell r="M1686">
            <v>0</v>
          </cell>
          <cell r="N1686" t="str">
            <v>.</v>
          </cell>
          <cell r="O1686" t="str">
            <v>00.00.00</v>
          </cell>
          <cell r="P1686">
            <v>720000</v>
          </cell>
          <cell r="Q1686">
            <v>250000</v>
          </cell>
          <cell r="R1686">
            <v>970000</v>
          </cell>
        </row>
        <row r="1687">
          <cell r="A1687">
            <v>72140000</v>
          </cell>
          <cell r="B1687" t="str">
            <v>Non-operating Exp. a</v>
          </cell>
          <cell r="C1687">
            <v>70</v>
          </cell>
          <cell r="D1687" t="str">
            <v>.</v>
          </cell>
          <cell r="E1687">
            <v>8</v>
          </cell>
          <cell r="F1687" t="str">
            <v>.</v>
          </cell>
          <cell r="G1687">
            <v>72140000</v>
          </cell>
          <cell r="H1687" t="str">
            <v>.</v>
          </cell>
          <cell r="I1687">
            <v>60</v>
          </cell>
          <cell r="J1687" t="str">
            <v>.</v>
          </cell>
          <cell r="K1687">
            <v>0</v>
          </cell>
          <cell r="L1687" t="str">
            <v>.</v>
          </cell>
          <cell r="M1687">
            <v>0</v>
          </cell>
          <cell r="N1687" t="str">
            <v>.</v>
          </cell>
          <cell r="O1687" t="str">
            <v>00.00.00</v>
          </cell>
          <cell r="P1687">
            <v>2373500</v>
          </cell>
          <cell r="Q1687">
            <v>0</v>
          </cell>
          <cell r="R1687">
            <v>2373500</v>
          </cell>
        </row>
        <row r="1688">
          <cell r="A1688">
            <v>72140000</v>
          </cell>
          <cell r="B1688" t="str">
            <v>Non-operating Exp. a</v>
          </cell>
          <cell r="C1688">
            <v>70</v>
          </cell>
          <cell r="D1688" t="str">
            <v>.</v>
          </cell>
          <cell r="E1688">
            <v>9</v>
          </cell>
          <cell r="F1688" t="str">
            <v>.</v>
          </cell>
          <cell r="G1688">
            <v>72140000</v>
          </cell>
          <cell r="H1688" t="str">
            <v>.</v>
          </cell>
          <cell r="I1688">
            <v>60</v>
          </cell>
          <cell r="J1688" t="str">
            <v>.</v>
          </cell>
          <cell r="K1688">
            <v>0</v>
          </cell>
          <cell r="L1688" t="str">
            <v>.</v>
          </cell>
          <cell r="M1688">
            <v>0</v>
          </cell>
          <cell r="N1688" t="str">
            <v>.</v>
          </cell>
          <cell r="O1688" t="str">
            <v>00.00.00</v>
          </cell>
          <cell r="P1688">
            <v>2037500</v>
          </cell>
          <cell r="Q1688">
            <v>0</v>
          </cell>
          <cell r="R1688">
            <v>2037500</v>
          </cell>
        </row>
        <row r="1689">
          <cell r="A1689">
            <v>72140000</v>
          </cell>
          <cell r="B1689" t="str">
            <v>Non-operating Exp. a</v>
          </cell>
          <cell r="C1689">
            <v>70</v>
          </cell>
          <cell r="D1689" t="str">
            <v>.</v>
          </cell>
          <cell r="E1689">
            <v>10</v>
          </cell>
          <cell r="F1689" t="str">
            <v>.</v>
          </cell>
          <cell r="G1689">
            <v>72140000</v>
          </cell>
          <cell r="H1689" t="str">
            <v>.</v>
          </cell>
          <cell r="I1689">
            <v>60</v>
          </cell>
          <cell r="J1689" t="str">
            <v>.</v>
          </cell>
          <cell r="K1689">
            <v>0</v>
          </cell>
          <cell r="L1689" t="str">
            <v>.</v>
          </cell>
          <cell r="M1689">
            <v>0</v>
          </cell>
          <cell r="N1689" t="str">
            <v>.</v>
          </cell>
          <cell r="O1689" t="str">
            <v>00.00.00</v>
          </cell>
          <cell r="P1689">
            <v>1253250</v>
          </cell>
          <cell r="Q1689">
            <v>200000</v>
          </cell>
          <cell r="R1689">
            <v>1453250</v>
          </cell>
        </row>
        <row r="1690">
          <cell r="A1690" t="str">
            <v>_x000C_</v>
          </cell>
        </row>
        <row r="1694">
          <cell r="A1694" t="str">
            <v>JAS Aero - En</v>
          </cell>
          <cell r="B1694" t="str">
            <v>gineering IDR</v>
          </cell>
          <cell r="K1694" t="str">
            <v>De</v>
          </cell>
          <cell r="L1694" t="str">
            <v>t</v>
          </cell>
          <cell r="M1694" t="str">
            <v>ail</v>
          </cell>
          <cell r="O1694" t="str">
            <v>Trial Balance</v>
          </cell>
          <cell r="Q1694" t="str">
            <v>Report Date</v>
          </cell>
          <cell r="R1694" t="str">
            <v>: 05-OCT-2005 14:37</v>
          </cell>
        </row>
        <row r="1695">
          <cell r="J1695" t="str">
            <v>P</v>
          </cell>
          <cell r="K1695" t="str">
            <v>erio</v>
          </cell>
          <cell r="L1695" t="str">
            <v>d</v>
          </cell>
          <cell r="M1695" t="str">
            <v>to</v>
          </cell>
          <cell r="O1695" t="str">
            <v>date for SEP-0</v>
          </cell>
          <cell r="P1695">
            <v>5</v>
          </cell>
          <cell r="Q1695" t="str">
            <v>Page</v>
          </cell>
          <cell r="R1695" t="str">
            <v>:    27 of       27</v>
          </cell>
        </row>
        <row r="1696">
          <cell r="B1696" t="str">
            <v>Currency:  IDR</v>
          </cell>
        </row>
        <row r="1697">
          <cell r="B1697" t="str">
            <v>COMPANY Range:  70 to</v>
          </cell>
          <cell r="C1697">
            <v>7</v>
          </cell>
          <cell r="D1697">
            <v>0</v>
          </cell>
        </row>
        <row r="1699">
          <cell r="B1699" t="str">
            <v>COMPANY:  70 JA</v>
          </cell>
          <cell r="C1699" t="str">
            <v>S</v>
          </cell>
          <cell r="D1699" t="str">
            <v>A</v>
          </cell>
          <cell r="E1699" t="str">
            <v>er</v>
          </cell>
          <cell r="F1699" t="str">
            <v>o</v>
          </cell>
          <cell r="G1699" t="e">
            <v>#NAME?</v>
          </cell>
          <cell r="H1699" t="str">
            <v>e</v>
          </cell>
          <cell r="I1699" t="str">
            <v>er</v>
          </cell>
          <cell r="J1699" t="str">
            <v>i</v>
          </cell>
          <cell r="K1699" t="str">
            <v>ng S</v>
          </cell>
          <cell r="L1699" t="str">
            <v>e</v>
          </cell>
          <cell r="M1699" t="str">
            <v>rvi</v>
          </cell>
          <cell r="N1699" t="str">
            <v>c</v>
          </cell>
          <cell r="O1699" t="str">
            <v>es</v>
          </cell>
        </row>
        <row r="1701">
          <cell r="A1701" t="str">
            <v>ACCOUNT</v>
          </cell>
          <cell r="B1701" t="str">
            <v>Description</v>
          </cell>
          <cell r="C1701" t="str">
            <v>Ac</v>
          </cell>
          <cell r="D1701" t="str">
            <v>c</v>
          </cell>
          <cell r="E1701" t="str">
            <v>ou</v>
          </cell>
          <cell r="F1701" t="str">
            <v>n</v>
          </cell>
          <cell r="G1701" t="str">
            <v>ting Fle</v>
          </cell>
          <cell r="H1701" t="str">
            <v>x</v>
          </cell>
          <cell r="I1701" t="str">
            <v>fi</v>
          </cell>
          <cell r="J1701" t="str">
            <v>e</v>
          </cell>
          <cell r="K1701" t="str">
            <v>ld</v>
          </cell>
          <cell r="P1701" t="str">
            <v>Beginning Balance</v>
          </cell>
          <cell r="Q1701" t="str">
            <v>Period Activity</v>
          </cell>
          <cell r="R1701" t="str">
            <v>Ending Balance</v>
          </cell>
        </row>
        <row r="1702">
          <cell r="A1702" t="str">
            <v>-----------</v>
          </cell>
          <cell r="B1702" t="str">
            <v>--------------------</v>
          </cell>
          <cell r="C1702" t="str">
            <v>--</v>
          </cell>
          <cell r="D1702" t="str">
            <v>-</v>
          </cell>
          <cell r="E1702" t="str">
            <v>--</v>
          </cell>
          <cell r="F1702" t="str">
            <v>-</v>
          </cell>
          <cell r="G1702" t="str">
            <v>--------</v>
          </cell>
          <cell r="H1702" t="str">
            <v>-</v>
          </cell>
          <cell r="I1702" t="str">
            <v>--</v>
          </cell>
          <cell r="J1702" t="str">
            <v>-</v>
          </cell>
          <cell r="K1702" t="str">
            <v>----</v>
          </cell>
          <cell r="L1702" t="str">
            <v>-</v>
          </cell>
          <cell r="M1702" t="str">
            <v>---</v>
          </cell>
          <cell r="N1702" t="str">
            <v>-</v>
          </cell>
          <cell r="O1702" t="str">
            <v>-------------</v>
          </cell>
          <cell r="P1702" t="str">
            <v>------------------</v>
          </cell>
          <cell r="Q1702" t="str">
            <v>------------------</v>
          </cell>
          <cell r="R1702" t="str">
            <v>------------------</v>
          </cell>
        </row>
        <row r="1703">
          <cell r="A1703">
            <v>72140000</v>
          </cell>
          <cell r="B1703" t="str">
            <v>Non-operating Exp. a</v>
          </cell>
          <cell r="C1703">
            <v>70</v>
          </cell>
          <cell r="D1703" t="str">
            <v>.</v>
          </cell>
          <cell r="E1703">
            <v>11</v>
          </cell>
          <cell r="F1703" t="str">
            <v>.</v>
          </cell>
          <cell r="G1703">
            <v>72140000</v>
          </cell>
          <cell r="H1703" t="str">
            <v>.</v>
          </cell>
          <cell r="I1703">
            <v>60</v>
          </cell>
          <cell r="J1703" t="str">
            <v>.</v>
          </cell>
          <cell r="K1703">
            <v>0</v>
          </cell>
          <cell r="L1703" t="str">
            <v>.</v>
          </cell>
          <cell r="M1703">
            <v>0</v>
          </cell>
          <cell r="N1703" t="str">
            <v>.</v>
          </cell>
          <cell r="O1703" t="str">
            <v>00.00.00</v>
          </cell>
          <cell r="P1703">
            <v>1800000</v>
          </cell>
          <cell r="Q1703">
            <v>150000</v>
          </cell>
          <cell r="R1703">
            <v>1950000</v>
          </cell>
        </row>
        <row r="1704">
          <cell r="A1704">
            <v>72140000</v>
          </cell>
          <cell r="B1704" t="str">
            <v>Non-operating Exp. a</v>
          </cell>
          <cell r="C1704">
            <v>70</v>
          </cell>
          <cell r="D1704" t="str">
            <v>.</v>
          </cell>
          <cell r="E1704">
            <v>14</v>
          </cell>
          <cell r="F1704" t="str">
            <v>.</v>
          </cell>
          <cell r="G1704">
            <v>72140000</v>
          </cell>
          <cell r="H1704" t="str">
            <v>.</v>
          </cell>
          <cell r="I1704">
            <v>60</v>
          </cell>
          <cell r="J1704" t="str">
            <v>.</v>
          </cell>
          <cell r="K1704">
            <v>0</v>
          </cell>
          <cell r="L1704" t="str">
            <v>.</v>
          </cell>
          <cell r="M1704">
            <v>0</v>
          </cell>
          <cell r="N1704" t="str">
            <v>.</v>
          </cell>
          <cell r="O1704" t="str">
            <v>00.00.00</v>
          </cell>
          <cell r="P1704">
            <v>2400000</v>
          </cell>
          <cell r="Q1704">
            <v>0</v>
          </cell>
          <cell r="R1704">
            <v>2400000</v>
          </cell>
        </row>
        <row r="1705">
          <cell r="A1705">
            <v>72150000</v>
          </cell>
          <cell r="B1705" t="str">
            <v>Tax Expenses</v>
          </cell>
          <cell r="C1705">
            <v>70</v>
          </cell>
          <cell r="D1705" t="str">
            <v>.</v>
          </cell>
          <cell r="E1705">
            <v>1</v>
          </cell>
          <cell r="F1705" t="str">
            <v>.</v>
          </cell>
          <cell r="G1705">
            <v>72150000</v>
          </cell>
          <cell r="H1705" t="str">
            <v>.</v>
          </cell>
          <cell r="I1705">
            <v>71</v>
          </cell>
          <cell r="J1705" t="str">
            <v>.</v>
          </cell>
          <cell r="K1705">
            <v>0</v>
          </cell>
          <cell r="L1705" t="str">
            <v>.</v>
          </cell>
          <cell r="M1705">
            <v>0</v>
          </cell>
          <cell r="N1705" t="str">
            <v>.</v>
          </cell>
          <cell r="O1705" t="str">
            <v>00.00.00</v>
          </cell>
          <cell r="P1705">
            <v>300000</v>
          </cell>
          <cell r="Q1705">
            <v>0</v>
          </cell>
          <cell r="R1705">
            <v>300000</v>
          </cell>
        </row>
        <row r="1706">
          <cell r="A1706">
            <v>72150000</v>
          </cell>
          <cell r="B1706" t="str">
            <v>Tax Expenses</v>
          </cell>
          <cell r="C1706">
            <v>70</v>
          </cell>
          <cell r="D1706" t="str">
            <v>.</v>
          </cell>
          <cell r="E1706">
            <v>1</v>
          </cell>
          <cell r="F1706" t="str">
            <v>.</v>
          </cell>
          <cell r="G1706">
            <v>72150000</v>
          </cell>
          <cell r="H1706" t="str">
            <v>.</v>
          </cell>
          <cell r="I1706">
            <v>72</v>
          </cell>
          <cell r="J1706" t="str">
            <v>.</v>
          </cell>
          <cell r="K1706">
            <v>0</v>
          </cell>
          <cell r="L1706" t="str">
            <v>.</v>
          </cell>
          <cell r="M1706">
            <v>0</v>
          </cell>
          <cell r="N1706" t="str">
            <v>.</v>
          </cell>
          <cell r="O1706" t="str">
            <v>00.00.00</v>
          </cell>
          <cell r="P1706">
            <v>1905806</v>
          </cell>
          <cell r="Q1706">
            <v>0</v>
          </cell>
          <cell r="R1706">
            <v>1905806</v>
          </cell>
        </row>
        <row r="1707">
          <cell r="A1707">
            <v>80200000</v>
          </cell>
          <cell r="B1707" t="str">
            <v>Current Income Tax</v>
          </cell>
          <cell r="C1707">
            <v>70</v>
          </cell>
          <cell r="D1707" t="str">
            <v>.</v>
          </cell>
          <cell r="E1707">
            <v>1</v>
          </cell>
          <cell r="F1707" t="str">
            <v>.</v>
          </cell>
          <cell r="G1707">
            <v>80200000</v>
          </cell>
          <cell r="H1707" t="str">
            <v>.</v>
          </cell>
          <cell r="I1707">
            <v>0</v>
          </cell>
          <cell r="J1707" t="str">
            <v>.</v>
          </cell>
          <cell r="K1707">
            <v>0</v>
          </cell>
          <cell r="L1707" t="str">
            <v>.</v>
          </cell>
          <cell r="M1707">
            <v>0</v>
          </cell>
          <cell r="N1707" t="str">
            <v>.</v>
          </cell>
          <cell r="O1707" t="str">
            <v>00.00.00</v>
          </cell>
          <cell r="P1707">
            <v>97445317</v>
          </cell>
          <cell r="Q1707">
            <v>0</v>
          </cell>
          <cell r="R1707">
            <v>97445317</v>
          </cell>
        </row>
        <row r="1708">
          <cell r="A1708">
            <v>80200000</v>
          </cell>
          <cell r="B1708" t="str">
            <v>Current Income Tax</v>
          </cell>
          <cell r="C1708">
            <v>70</v>
          </cell>
          <cell r="D1708" t="str">
            <v>.</v>
          </cell>
          <cell r="E1708">
            <v>1</v>
          </cell>
          <cell r="F1708" t="str">
            <v>.</v>
          </cell>
          <cell r="G1708">
            <v>80200000</v>
          </cell>
          <cell r="H1708" t="str">
            <v>.</v>
          </cell>
          <cell r="I1708">
            <v>72</v>
          </cell>
          <cell r="J1708" t="str">
            <v>.</v>
          </cell>
          <cell r="K1708">
            <v>0</v>
          </cell>
          <cell r="L1708" t="str">
            <v>.</v>
          </cell>
          <cell r="M1708">
            <v>0</v>
          </cell>
          <cell r="N1708" t="str">
            <v>.</v>
          </cell>
          <cell r="O1708" t="str">
            <v>00.00.00</v>
          </cell>
          <cell r="P1708">
            <v>1876219222.1300001</v>
          </cell>
          <cell r="Q1708">
            <v>230432955</v>
          </cell>
          <cell r="R1708">
            <v>2106652177.1300001</v>
          </cell>
        </row>
        <row r="1709">
          <cell r="A1709">
            <v>71050000</v>
          </cell>
          <cell r="B1709" t="str">
            <v>Realized Foreign Exc</v>
          </cell>
          <cell r="C1709">
            <v>70</v>
          </cell>
          <cell r="D1709" t="str">
            <v>.</v>
          </cell>
          <cell r="E1709">
            <v>11</v>
          </cell>
          <cell r="F1709" t="str">
            <v>.</v>
          </cell>
          <cell r="G1709">
            <v>71050000</v>
          </cell>
          <cell r="H1709" t="str">
            <v>.</v>
          </cell>
          <cell r="I1709">
            <v>0</v>
          </cell>
          <cell r="J1709" t="str">
            <v>.</v>
          </cell>
          <cell r="K1709">
            <v>0</v>
          </cell>
          <cell r="L1709" t="str">
            <v>.</v>
          </cell>
          <cell r="M1709">
            <v>0</v>
          </cell>
          <cell r="N1709" t="str">
            <v>.</v>
          </cell>
          <cell r="O1709" t="str">
            <v>00.00.00</v>
          </cell>
          <cell r="P1709" t="str">
            <v>------------------</v>
          </cell>
          <cell r="Q1709" t="str">
            <v>------------------</v>
          </cell>
          <cell r="R1709" t="str">
            <v>------------------</v>
          </cell>
        </row>
        <row r="1710">
          <cell r="A1710">
            <v>71050000</v>
          </cell>
          <cell r="B1710" t="str">
            <v>Realized Foreign Exc</v>
          </cell>
          <cell r="C1710">
            <v>70</v>
          </cell>
          <cell r="D1710" t="str">
            <v>.</v>
          </cell>
          <cell r="E1710">
            <v>14</v>
          </cell>
          <cell r="F1710" t="str">
            <v>.</v>
          </cell>
          <cell r="G1710">
            <v>71050000</v>
          </cell>
          <cell r="H1710" t="str">
            <v>.</v>
          </cell>
          <cell r="I1710">
            <v>0</v>
          </cell>
          <cell r="J1710" t="str">
            <v>.</v>
          </cell>
          <cell r="K1710">
            <v>0</v>
          </cell>
          <cell r="L1710" t="str">
            <v>.</v>
          </cell>
          <cell r="M1710">
            <v>0</v>
          </cell>
          <cell r="N1710" t="str">
            <v>.</v>
          </cell>
          <cell r="O1710" t="str">
            <v>00.00.00</v>
          </cell>
          <cell r="P1710">
            <v>0</v>
          </cell>
          <cell r="Q1710">
            <v>0</v>
          </cell>
          <cell r="R1710">
            <v>0</v>
          </cell>
        </row>
        <row r="1711">
          <cell r="A1711">
            <v>71100000</v>
          </cell>
          <cell r="B1711" t="str">
            <v>Non-operating Income</v>
          </cell>
          <cell r="C1711">
            <v>70</v>
          </cell>
          <cell r="D1711" t="str">
            <v>.</v>
          </cell>
          <cell r="E1711">
            <v>1</v>
          </cell>
          <cell r="F1711" t="str">
            <v>.</v>
          </cell>
          <cell r="G1711">
            <v>71100000</v>
          </cell>
          <cell r="H1711" t="str">
            <v>.</v>
          </cell>
          <cell r="I1711">
            <v>0</v>
          </cell>
          <cell r="J1711" t="str">
            <v>.</v>
          </cell>
          <cell r="K1711">
            <v>0</v>
          </cell>
          <cell r="L1711" t="str">
            <v>.</v>
          </cell>
          <cell r="M1711">
            <v>0</v>
          </cell>
          <cell r="N1711" t="str">
            <v>.</v>
          </cell>
          <cell r="O1711" t="str">
            <v>00.00.00</v>
          </cell>
          <cell r="P1711">
            <v>-176751489.53</v>
          </cell>
          <cell r="Q1711">
            <v>-18565930.16</v>
          </cell>
          <cell r="R1711">
            <v>-195317419.69</v>
          </cell>
        </row>
        <row r="1712">
          <cell r="A1712">
            <v>71100000</v>
          </cell>
          <cell r="B1712" t="str">
            <v>Non-operating Income</v>
          </cell>
          <cell r="C1712">
            <v>70</v>
          </cell>
          <cell r="D1712" t="str">
            <v>.</v>
          </cell>
          <cell r="E1712">
            <v>1</v>
          </cell>
          <cell r="F1712" t="str">
            <v>.</v>
          </cell>
          <cell r="G1712">
            <v>71100000</v>
          </cell>
          <cell r="H1712" t="str">
            <v>.</v>
          </cell>
          <cell r="I1712">
            <v>11</v>
          </cell>
          <cell r="J1712" t="str">
            <v>.</v>
          </cell>
          <cell r="K1712">
            <v>0</v>
          </cell>
          <cell r="L1712" t="str">
            <v>.</v>
          </cell>
          <cell r="M1712">
            <v>0</v>
          </cell>
          <cell r="N1712" t="str">
            <v>.</v>
          </cell>
          <cell r="O1712" t="str">
            <v>00.00.00</v>
          </cell>
          <cell r="P1712">
            <v>-3035628</v>
          </cell>
          <cell r="Q1712">
            <v>0</v>
          </cell>
          <cell r="R1712">
            <v>-3035628</v>
          </cell>
        </row>
        <row r="1713">
          <cell r="A1713">
            <v>71100000</v>
          </cell>
          <cell r="B1713" t="str">
            <v>Non-operating Income</v>
          </cell>
          <cell r="C1713">
            <v>70</v>
          </cell>
          <cell r="D1713" t="str">
            <v>.</v>
          </cell>
          <cell r="E1713">
            <v>1</v>
          </cell>
          <cell r="F1713" t="str">
            <v>.</v>
          </cell>
          <cell r="G1713">
            <v>71100000</v>
          </cell>
          <cell r="H1713" t="str">
            <v>.</v>
          </cell>
          <cell r="I1713">
            <v>12</v>
          </cell>
          <cell r="J1713" t="str">
            <v>.</v>
          </cell>
          <cell r="K1713">
            <v>0</v>
          </cell>
          <cell r="L1713" t="str">
            <v>.</v>
          </cell>
          <cell r="M1713">
            <v>0</v>
          </cell>
          <cell r="N1713" t="str">
            <v>.</v>
          </cell>
          <cell r="O1713" t="str">
            <v>00.00.00</v>
          </cell>
          <cell r="P1713">
            <v>-177500</v>
          </cell>
          <cell r="Q1713">
            <v>0</v>
          </cell>
          <cell r="R1713">
            <v>-177500</v>
          </cell>
        </row>
        <row r="1714">
          <cell r="A1714">
            <v>71100000</v>
          </cell>
          <cell r="B1714" t="str">
            <v>Non-operating Income</v>
          </cell>
          <cell r="C1714">
            <v>70</v>
          </cell>
          <cell r="D1714" t="str">
            <v>.</v>
          </cell>
          <cell r="E1714">
            <v>1</v>
          </cell>
          <cell r="F1714" t="str">
            <v>.</v>
          </cell>
          <cell r="G1714">
            <v>71100000</v>
          </cell>
          <cell r="H1714" t="str">
            <v>.</v>
          </cell>
          <cell r="I1714">
            <v>71</v>
          </cell>
          <cell r="J1714" t="str">
            <v>.</v>
          </cell>
          <cell r="K1714">
            <v>0</v>
          </cell>
          <cell r="L1714" t="str">
            <v>.</v>
          </cell>
          <cell r="M1714">
            <v>0</v>
          </cell>
          <cell r="N1714" t="str">
            <v>.</v>
          </cell>
          <cell r="O1714" t="str">
            <v>00.00.00</v>
          </cell>
          <cell r="P1714">
            <v>1164213</v>
          </cell>
          <cell r="Q1714">
            <v>0</v>
          </cell>
          <cell r="R1714">
            <v>-6168938.0099945068</v>
          </cell>
        </row>
        <row r="1715">
          <cell r="A1715">
            <v>71100000</v>
          </cell>
          <cell r="B1715" t="str">
            <v>Non-operating Income</v>
          </cell>
          <cell r="C1715">
            <v>70</v>
          </cell>
          <cell r="D1715" t="str">
            <v>.</v>
          </cell>
          <cell r="E1715">
            <v>2</v>
          </cell>
          <cell r="F1715" t="str">
            <v>.</v>
          </cell>
          <cell r="G1715">
            <v>71100000</v>
          </cell>
          <cell r="H1715" t="str">
            <v>.</v>
          </cell>
          <cell r="I1715">
            <v>0</v>
          </cell>
          <cell r="J1715" t="str">
            <v>.</v>
          </cell>
          <cell r="K1715">
            <v>0</v>
          </cell>
          <cell r="L1715" t="str">
            <v>.</v>
          </cell>
          <cell r="M1715">
            <v>0</v>
          </cell>
          <cell r="N1715" t="str">
            <v>.</v>
          </cell>
          <cell r="O1715" t="str">
            <v>00.00.00</v>
          </cell>
          <cell r="P1715">
            <v>-42162828.700000003</v>
          </cell>
          <cell r="Q1715">
            <v>0</v>
          </cell>
          <cell r="R1715">
            <v>-42162828.700000003</v>
          </cell>
        </row>
        <row r="1716">
          <cell r="A1716">
            <v>71100000</v>
          </cell>
          <cell r="B1716" t="str">
            <v>Non-operating Income</v>
          </cell>
          <cell r="C1716">
            <v>70</v>
          </cell>
          <cell r="D1716" t="str">
            <v>.</v>
          </cell>
          <cell r="E1716">
            <v>2</v>
          </cell>
          <cell r="F1716" t="str">
            <v>.</v>
          </cell>
          <cell r="G1716">
            <v>71100000</v>
          </cell>
          <cell r="H1716" t="str">
            <v>.</v>
          </cell>
          <cell r="I1716">
            <v>0</v>
          </cell>
          <cell r="J1716" t="str">
            <v>.</v>
          </cell>
          <cell r="K1716">
            <v>0</v>
          </cell>
          <cell r="L1716" t="str">
            <v>.</v>
          </cell>
          <cell r="M1716">
            <v>501</v>
          </cell>
          <cell r="N1716" t="str">
            <v>.</v>
          </cell>
          <cell r="O1716" t="str">
            <v>00.00.00</v>
          </cell>
          <cell r="P1716">
            <v>-115253332</v>
          </cell>
          <cell r="Q1716">
            <v>0</v>
          </cell>
          <cell r="R1716">
            <v>-115253332</v>
          </cell>
        </row>
        <row r="1717">
          <cell r="A1717">
            <v>71100000</v>
          </cell>
          <cell r="B1717" t="str">
            <v>Non-operating Income</v>
          </cell>
          <cell r="C1717">
            <v>70</v>
          </cell>
          <cell r="D1717" t="str">
            <v>.</v>
          </cell>
          <cell r="E1717">
            <v>2</v>
          </cell>
          <cell r="F1717" t="str">
            <v>.</v>
          </cell>
          <cell r="G1717">
            <v>71100000</v>
          </cell>
          <cell r="H1717" t="str">
            <v>.</v>
          </cell>
          <cell r="I1717">
            <v>0</v>
          </cell>
          <cell r="J1717" t="str">
            <v>.</v>
          </cell>
          <cell r="K1717">
            <v>1012</v>
          </cell>
          <cell r="L1717" t="str">
            <v>.</v>
          </cell>
          <cell r="M1717">
            <v>5</v>
          </cell>
          <cell r="N1717" t="str">
            <v>.</v>
          </cell>
          <cell r="O1717" t="str">
            <v>00.00.00</v>
          </cell>
          <cell r="P1717">
            <v>-1371230</v>
          </cell>
          <cell r="Q1717">
            <v>0</v>
          </cell>
          <cell r="R1717">
            <v>-1371230</v>
          </cell>
        </row>
        <row r="1718">
          <cell r="A1718">
            <v>71100000</v>
          </cell>
          <cell r="B1718" t="str">
            <v>Non-operating Income</v>
          </cell>
          <cell r="C1718">
            <v>70</v>
          </cell>
          <cell r="D1718" t="str">
            <v>.</v>
          </cell>
          <cell r="E1718">
            <v>2</v>
          </cell>
          <cell r="F1718" t="str">
            <v>.</v>
          </cell>
          <cell r="G1718">
            <v>71100000</v>
          </cell>
          <cell r="H1718" t="str">
            <v>.</v>
          </cell>
          <cell r="I1718">
            <v>60</v>
          </cell>
          <cell r="J1718" t="str">
            <v>.</v>
          </cell>
          <cell r="K1718">
            <v>0</v>
          </cell>
          <cell r="L1718" t="str">
            <v>.</v>
          </cell>
          <cell r="M1718">
            <v>0</v>
          </cell>
          <cell r="N1718" t="str">
            <v>.</v>
          </cell>
          <cell r="O1718" t="str">
            <v>00.00.00</v>
          </cell>
          <cell r="P1718">
            <v>-20860760</v>
          </cell>
          <cell r="Q1718">
            <v>0</v>
          </cell>
          <cell r="R1718">
            <v>-20860760</v>
          </cell>
        </row>
        <row r="1719">
          <cell r="A1719">
            <v>71100000</v>
          </cell>
          <cell r="B1719" t="str">
            <v>Non-operating Income</v>
          </cell>
          <cell r="C1719">
            <v>70</v>
          </cell>
          <cell r="D1719" t="str">
            <v>.</v>
          </cell>
          <cell r="E1719">
            <v>3</v>
          </cell>
          <cell r="F1719" t="str">
            <v>.</v>
          </cell>
          <cell r="G1719">
            <v>71100000</v>
          </cell>
          <cell r="H1719" t="str">
            <v>.</v>
          </cell>
          <cell r="I1719">
            <v>0</v>
          </cell>
          <cell r="J1719" t="str">
            <v>.</v>
          </cell>
          <cell r="K1719">
            <v>0</v>
          </cell>
          <cell r="L1719" t="str">
            <v>.</v>
          </cell>
          <cell r="M1719">
            <v>0</v>
          </cell>
          <cell r="N1719" t="str">
            <v>.</v>
          </cell>
          <cell r="O1719" t="str">
            <v>00.00.00</v>
          </cell>
          <cell r="P1719">
            <v>-102125408.05</v>
          </cell>
          <cell r="Q1719">
            <v>-3664387</v>
          </cell>
          <cell r="R1719">
            <v>-105789795.05</v>
          </cell>
        </row>
        <row r="1720">
          <cell r="A1720">
            <v>71100000</v>
          </cell>
          <cell r="B1720" t="str">
            <v>Non-operating Income</v>
          </cell>
          <cell r="C1720">
            <v>70</v>
          </cell>
          <cell r="D1720" t="str">
            <v>.</v>
          </cell>
          <cell r="E1720">
            <v>3</v>
          </cell>
          <cell r="F1720" t="str">
            <v>.</v>
          </cell>
          <cell r="G1720">
            <v>71100000</v>
          </cell>
          <cell r="H1720" t="str">
            <v>.</v>
          </cell>
          <cell r="I1720">
            <v>0</v>
          </cell>
          <cell r="J1720" t="str">
            <v>.</v>
          </cell>
          <cell r="K1720">
            <v>0</v>
          </cell>
          <cell r="L1720" t="str">
            <v>.</v>
          </cell>
          <cell r="M1720">
            <v>1</v>
          </cell>
          <cell r="N1720" t="str">
            <v>.</v>
          </cell>
          <cell r="O1720" t="str">
            <v>00.00.00</v>
          </cell>
          <cell r="P1720">
            <v>-297000</v>
          </cell>
          <cell r="Q1720">
            <v>-66000</v>
          </cell>
          <cell r="R1720">
            <v>-363000</v>
          </cell>
        </row>
        <row r="1721">
          <cell r="A1721">
            <v>71100000</v>
          </cell>
          <cell r="B1721" t="str">
            <v>Non-operating Income</v>
          </cell>
          <cell r="C1721">
            <v>70</v>
          </cell>
          <cell r="D1721" t="str">
            <v>.</v>
          </cell>
          <cell r="E1721">
            <v>3</v>
          </cell>
          <cell r="F1721" t="str">
            <v>.</v>
          </cell>
          <cell r="G1721">
            <v>71100000</v>
          </cell>
          <cell r="H1721" t="str">
            <v>.</v>
          </cell>
          <cell r="I1721">
            <v>0</v>
          </cell>
          <cell r="J1721" t="str">
            <v>.</v>
          </cell>
          <cell r="K1721">
            <v>0</v>
          </cell>
          <cell r="L1721" t="str">
            <v>.</v>
          </cell>
          <cell r="M1721">
            <v>4</v>
          </cell>
          <cell r="N1721" t="str">
            <v>.</v>
          </cell>
          <cell r="O1721" t="str">
            <v>00.00.00</v>
          </cell>
          <cell r="P1721">
            <v>-222000</v>
          </cell>
          <cell r="Q1721">
            <v>-99000</v>
          </cell>
          <cell r="R1721">
            <v>-321000</v>
          </cell>
        </row>
        <row r="1722">
          <cell r="A1722">
            <v>71100000</v>
          </cell>
          <cell r="B1722" t="str">
            <v>Non-operating Income</v>
          </cell>
          <cell r="C1722">
            <v>70</v>
          </cell>
          <cell r="D1722" t="str">
            <v>.</v>
          </cell>
          <cell r="E1722">
            <v>3</v>
          </cell>
          <cell r="F1722" t="str">
            <v>.</v>
          </cell>
          <cell r="G1722">
            <v>71100000</v>
          </cell>
          <cell r="H1722" t="str">
            <v>.</v>
          </cell>
          <cell r="I1722">
            <v>0</v>
          </cell>
          <cell r="J1722" t="str">
            <v>.</v>
          </cell>
          <cell r="K1722">
            <v>0</v>
          </cell>
          <cell r="L1722" t="str">
            <v>.</v>
          </cell>
          <cell r="M1722">
            <v>7</v>
          </cell>
          <cell r="N1722" t="str">
            <v>.</v>
          </cell>
          <cell r="O1722" t="str">
            <v>00.00.00</v>
          </cell>
          <cell r="P1722">
            <v>-495754</v>
          </cell>
          <cell r="Q1722">
            <v>-165000</v>
          </cell>
          <cell r="R1722">
            <v>-660754</v>
          </cell>
        </row>
        <row r="1723">
          <cell r="A1723">
            <v>71100000</v>
          </cell>
          <cell r="B1723" t="str">
            <v>Non-operating Income</v>
          </cell>
          <cell r="C1723">
            <v>70</v>
          </cell>
          <cell r="D1723" t="str">
            <v>.</v>
          </cell>
          <cell r="E1723">
            <v>3</v>
          </cell>
          <cell r="F1723" t="str">
            <v>.</v>
          </cell>
          <cell r="G1723">
            <v>71100000</v>
          </cell>
          <cell r="H1723" t="str">
            <v>.</v>
          </cell>
          <cell r="I1723">
            <v>0</v>
          </cell>
          <cell r="J1723" t="str">
            <v>.</v>
          </cell>
          <cell r="K1723">
            <v>0</v>
          </cell>
          <cell r="L1723" t="str">
            <v>.</v>
          </cell>
          <cell r="M1723">
            <v>8</v>
          </cell>
          <cell r="N1723" t="str">
            <v>.</v>
          </cell>
          <cell r="O1723" t="str">
            <v>00.00.00</v>
          </cell>
          <cell r="P1723">
            <v>-66000</v>
          </cell>
          <cell r="Q1723">
            <v>-33000</v>
          </cell>
          <cell r="R1723">
            <v>-99000</v>
          </cell>
        </row>
        <row r="1724">
          <cell r="A1724">
            <v>71100000</v>
          </cell>
          <cell r="B1724" t="str">
            <v>Non-operating Income</v>
          </cell>
          <cell r="C1724">
            <v>70</v>
          </cell>
          <cell r="D1724" t="str">
            <v>.</v>
          </cell>
          <cell r="E1724">
            <v>3</v>
          </cell>
          <cell r="F1724" t="str">
            <v>.</v>
          </cell>
          <cell r="G1724">
            <v>71100000</v>
          </cell>
          <cell r="H1724" t="str">
            <v>.</v>
          </cell>
          <cell r="I1724">
            <v>0</v>
          </cell>
          <cell r="J1724" t="str">
            <v>.</v>
          </cell>
          <cell r="K1724">
            <v>0</v>
          </cell>
          <cell r="L1724" t="str">
            <v>.</v>
          </cell>
          <cell r="M1724">
            <v>18</v>
          </cell>
          <cell r="N1724" t="str">
            <v>.</v>
          </cell>
          <cell r="O1724" t="str">
            <v>00.00.00</v>
          </cell>
          <cell r="P1724">
            <v>-33000</v>
          </cell>
          <cell r="Q1724">
            <v>-33000</v>
          </cell>
          <cell r="R1724">
            <v>-66000</v>
          </cell>
        </row>
        <row r="1725">
          <cell r="A1725">
            <v>71100000</v>
          </cell>
          <cell r="B1725" t="str">
            <v>Non-operating Income</v>
          </cell>
          <cell r="C1725">
            <v>70</v>
          </cell>
          <cell r="D1725" t="str">
            <v>.</v>
          </cell>
          <cell r="E1725">
            <v>3</v>
          </cell>
          <cell r="F1725" t="str">
            <v>.</v>
          </cell>
          <cell r="G1725">
            <v>71100000</v>
          </cell>
          <cell r="H1725" t="str">
            <v>.</v>
          </cell>
          <cell r="I1725">
            <v>0</v>
          </cell>
          <cell r="J1725" t="str">
            <v>.</v>
          </cell>
          <cell r="K1725">
            <v>0</v>
          </cell>
          <cell r="L1725" t="str">
            <v>.</v>
          </cell>
          <cell r="M1725">
            <v>19</v>
          </cell>
          <cell r="N1725" t="str">
            <v>.</v>
          </cell>
          <cell r="O1725" t="str">
            <v>00.00.00</v>
          </cell>
          <cell r="P1725">
            <v>-66000</v>
          </cell>
          <cell r="Q1725">
            <v>0</v>
          </cell>
          <cell r="R1725">
            <v>-66000</v>
          </cell>
        </row>
        <row r="1726">
          <cell r="A1726">
            <v>71100000</v>
          </cell>
          <cell r="B1726" t="str">
            <v>Non-operating Income</v>
          </cell>
          <cell r="C1726">
            <v>70</v>
          </cell>
          <cell r="D1726" t="str">
            <v>.</v>
          </cell>
          <cell r="E1726">
            <v>3</v>
          </cell>
          <cell r="F1726" t="str">
            <v>.</v>
          </cell>
          <cell r="G1726">
            <v>71100000</v>
          </cell>
          <cell r="H1726" t="str">
            <v>.</v>
          </cell>
          <cell r="I1726">
            <v>0</v>
          </cell>
          <cell r="J1726" t="str">
            <v>.</v>
          </cell>
          <cell r="K1726">
            <v>0</v>
          </cell>
          <cell r="L1726" t="str">
            <v>.</v>
          </cell>
          <cell r="M1726">
            <v>20</v>
          </cell>
          <cell r="N1726" t="str">
            <v>.</v>
          </cell>
          <cell r="O1726" t="str">
            <v>00.00.00</v>
          </cell>
          <cell r="P1726">
            <v>-2409000</v>
          </cell>
          <cell r="Q1726">
            <v>-1650000</v>
          </cell>
          <cell r="R1726">
            <v>-4059000</v>
          </cell>
        </row>
        <row r="1727">
          <cell r="A1727">
            <v>71100000</v>
          </cell>
          <cell r="B1727" t="str">
            <v>Non-operating Income</v>
          </cell>
          <cell r="C1727">
            <v>70</v>
          </cell>
          <cell r="D1727" t="str">
            <v>.</v>
          </cell>
          <cell r="E1727">
            <v>3</v>
          </cell>
          <cell r="F1727" t="str">
            <v>.</v>
          </cell>
          <cell r="G1727">
            <v>71100000</v>
          </cell>
          <cell r="H1727" t="str">
            <v>.</v>
          </cell>
          <cell r="I1727">
            <v>0</v>
          </cell>
          <cell r="J1727" t="str">
            <v>.</v>
          </cell>
          <cell r="K1727">
            <v>0</v>
          </cell>
          <cell r="L1727" t="str">
            <v>.</v>
          </cell>
          <cell r="M1727">
            <v>21</v>
          </cell>
          <cell r="N1727" t="str">
            <v>.</v>
          </cell>
          <cell r="O1727" t="str">
            <v>00.00.00</v>
          </cell>
          <cell r="P1727">
            <v>0</v>
          </cell>
          <cell r="Q1727">
            <v>-33000</v>
          </cell>
          <cell r="R1727">
            <v>-33000</v>
          </cell>
        </row>
        <row r="1728">
          <cell r="A1728">
            <v>71100000</v>
          </cell>
          <cell r="B1728" t="str">
            <v>Non-operating Income</v>
          </cell>
          <cell r="C1728">
            <v>70</v>
          </cell>
          <cell r="D1728" t="str">
            <v>.</v>
          </cell>
          <cell r="E1728">
            <v>3</v>
          </cell>
          <cell r="F1728" t="str">
            <v>.</v>
          </cell>
          <cell r="G1728">
            <v>71100000</v>
          </cell>
          <cell r="H1728" t="str">
            <v>.</v>
          </cell>
          <cell r="I1728">
            <v>0</v>
          </cell>
          <cell r="J1728" t="str">
            <v>.</v>
          </cell>
          <cell r="K1728">
            <v>0</v>
          </cell>
          <cell r="L1728" t="str">
            <v>.</v>
          </cell>
          <cell r="M1728">
            <v>24</v>
          </cell>
          <cell r="N1728" t="str">
            <v>.</v>
          </cell>
          <cell r="O1728" t="str">
            <v>00.00.00</v>
          </cell>
          <cell r="P1728">
            <v>0</v>
          </cell>
          <cell r="Q1728">
            <v>-33000</v>
          </cell>
          <cell r="R1728">
            <v>-33000</v>
          </cell>
        </row>
        <row r="1729">
          <cell r="A1729">
            <v>71100000</v>
          </cell>
          <cell r="B1729" t="str">
            <v>Non-operating Income</v>
          </cell>
          <cell r="C1729">
            <v>70</v>
          </cell>
          <cell r="D1729" t="str">
            <v>.</v>
          </cell>
          <cell r="E1729">
            <v>3</v>
          </cell>
          <cell r="F1729" t="str">
            <v>.</v>
          </cell>
          <cell r="G1729">
            <v>71100000</v>
          </cell>
          <cell r="H1729" t="str">
            <v>.</v>
          </cell>
          <cell r="I1729">
            <v>0</v>
          </cell>
          <cell r="J1729" t="str">
            <v>.</v>
          </cell>
          <cell r="K1729">
            <v>0</v>
          </cell>
          <cell r="L1729" t="str">
            <v>.</v>
          </cell>
          <cell r="M1729">
            <v>28</v>
          </cell>
          <cell r="N1729" t="str">
            <v>.</v>
          </cell>
          <cell r="O1729" t="str">
            <v>00.00.00</v>
          </cell>
          <cell r="P1729">
            <v>-198000</v>
          </cell>
          <cell r="Q1729">
            <v>-66000</v>
          </cell>
          <cell r="R1729">
            <v>-264000</v>
          </cell>
        </row>
        <row r="1730">
          <cell r="A1730">
            <v>71100000</v>
          </cell>
          <cell r="B1730" t="str">
            <v>Non-operating Income</v>
          </cell>
          <cell r="C1730">
            <v>70</v>
          </cell>
          <cell r="D1730" t="str">
            <v>.</v>
          </cell>
          <cell r="E1730">
            <v>3</v>
          </cell>
          <cell r="F1730" t="str">
            <v>.</v>
          </cell>
          <cell r="G1730">
            <v>71100000</v>
          </cell>
          <cell r="H1730" t="str">
            <v>.</v>
          </cell>
          <cell r="I1730">
            <v>0</v>
          </cell>
          <cell r="J1730" t="str">
            <v>.</v>
          </cell>
          <cell r="K1730">
            <v>1030</v>
          </cell>
          <cell r="L1730" t="str">
            <v>.</v>
          </cell>
          <cell r="M1730">
            <v>20</v>
          </cell>
          <cell r="N1730" t="str">
            <v>.</v>
          </cell>
          <cell r="O1730" t="str">
            <v>00.00.00</v>
          </cell>
          <cell r="P1730">
            <v>0</v>
          </cell>
          <cell r="Q1730">
            <v>-5500</v>
          </cell>
          <cell r="R1730">
            <v>-5500</v>
          </cell>
        </row>
        <row r="1731">
          <cell r="A1731">
            <v>71100000</v>
          </cell>
          <cell r="B1731" t="str">
            <v>Non-operating Income</v>
          </cell>
          <cell r="C1731">
            <v>70</v>
          </cell>
          <cell r="D1731" t="str">
            <v>.</v>
          </cell>
          <cell r="E1731">
            <v>3</v>
          </cell>
          <cell r="F1731" t="str">
            <v>.</v>
          </cell>
          <cell r="G1731">
            <v>71100000</v>
          </cell>
          <cell r="H1731" t="str">
            <v>.</v>
          </cell>
          <cell r="I1731">
            <v>0</v>
          </cell>
          <cell r="J1731" t="str">
            <v>.</v>
          </cell>
          <cell r="K1731">
            <v>1050</v>
          </cell>
          <cell r="L1731" t="str">
            <v>.</v>
          </cell>
          <cell r="M1731">
            <v>1</v>
          </cell>
          <cell r="N1731" t="str">
            <v>.</v>
          </cell>
          <cell r="O1731" t="str">
            <v>00.00.00</v>
          </cell>
          <cell r="P1731">
            <v>0</v>
          </cell>
          <cell r="Q1731">
            <v>-1122209.8</v>
          </cell>
          <cell r="R1731">
            <v>-1122209.8</v>
          </cell>
        </row>
        <row r="1732">
          <cell r="A1732">
            <v>71100000</v>
          </cell>
          <cell r="B1732" t="str">
            <v>Non-operating Income</v>
          </cell>
          <cell r="C1732">
            <v>70</v>
          </cell>
          <cell r="D1732" t="str">
            <v>.</v>
          </cell>
          <cell r="E1732">
            <v>3</v>
          </cell>
          <cell r="F1732" t="str">
            <v>.</v>
          </cell>
          <cell r="G1732">
            <v>71100000</v>
          </cell>
          <cell r="H1732" t="str">
            <v>.</v>
          </cell>
          <cell r="I1732">
            <v>0</v>
          </cell>
          <cell r="J1732" t="str">
            <v>.</v>
          </cell>
          <cell r="K1732">
            <v>1050</v>
          </cell>
          <cell r="L1732" t="str">
            <v>.</v>
          </cell>
          <cell r="M1732">
            <v>7</v>
          </cell>
          <cell r="N1732" t="str">
            <v>.</v>
          </cell>
          <cell r="O1732" t="str">
            <v>00.00.00</v>
          </cell>
          <cell r="P1732">
            <v>0</v>
          </cell>
          <cell r="Q1732">
            <v>-306836.90000000002</v>
          </cell>
          <cell r="R1732">
            <v>-306836.90000000002</v>
          </cell>
        </row>
        <row r="1733">
          <cell r="A1733">
            <v>71100000</v>
          </cell>
          <cell r="B1733" t="str">
            <v>Non-operating Income</v>
          </cell>
          <cell r="C1733">
            <v>70</v>
          </cell>
          <cell r="D1733" t="str">
            <v>.</v>
          </cell>
          <cell r="E1733">
            <v>4</v>
          </cell>
          <cell r="F1733" t="str">
            <v>.</v>
          </cell>
          <cell r="G1733">
            <v>71100000</v>
          </cell>
          <cell r="H1733" t="str">
            <v>.</v>
          </cell>
          <cell r="I1733">
            <v>0</v>
          </cell>
          <cell r="J1733" t="str">
            <v>.</v>
          </cell>
          <cell r="K1733">
            <v>0</v>
          </cell>
          <cell r="L1733" t="str">
            <v>.</v>
          </cell>
          <cell r="M1733">
            <v>0</v>
          </cell>
          <cell r="N1733" t="str">
            <v>.</v>
          </cell>
          <cell r="O1733" t="str">
            <v>00.00.00</v>
          </cell>
          <cell r="P1733">
            <v>-8844169.6799999997</v>
          </cell>
          <cell r="Q1733">
            <v>0</v>
          </cell>
          <cell r="R1733">
            <v>-8844169.6799999997</v>
          </cell>
        </row>
        <row r="1734">
          <cell r="A1734">
            <v>71100000</v>
          </cell>
          <cell r="B1734" t="str">
            <v>Non-operating Income</v>
          </cell>
          <cell r="C1734">
            <v>70</v>
          </cell>
          <cell r="D1734" t="str">
            <v>.</v>
          </cell>
          <cell r="E1734">
            <v>4</v>
          </cell>
          <cell r="F1734" t="str">
            <v>.</v>
          </cell>
          <cell r="G1734">
            <v>71100000</v>
          </cell>
          <cell r="H1734" t="str">
            <v>.</v>
          </cell>
          <cell r="I1734">
            <v>0</v>
          </cell>
          <cell r="J1734" t="str">
            <v>.</v>
          </cell>
          <cell r="K1734">
            <v>0</v>
          </cell>
          <cell r="L1734" t="str">
            <v>.</v>
          </cell>
          <cell r="M1734">
            <v>501</v>
          </cell>
          <cell r="N1734" t="str">
            <v>.</v>
          </cell>
          <cell r="O1734" t="str">
            <v>00.00.00</v>
          </cell>
          <cell r="P1734">
            <v>-482718</v>
          </cell>
          <cell r="Q1734">
            <v>0</v>
          </cell>
          <cell r="R1734">
            <v>-482718</v>
          </cell>
        </row>
        <row r="1735">
          <cell r="A1735">
            <v>71100000</v>
          </cell>
          <cell r="B1735" t="str">
            <v>Non-operating Income</v>
          </cell>
          <cell r="C1735">
            <v>70</v>
          </cell>
          <cell r="D1735" t="str">
            <v>.</v>
          </cell>
          <cell r="E1735">
            <v>7</v>
          </cell>
          <cell r="F1735" t="str">
            <v>.</v>
          </cell>
          <cell r="G1735">
            <v>71100000</v>
          </cell>
          <cell r="H1735" t="str">
            <v>.</v>
          </cell>
          <cell r="I1735">
            <v>0</v>
          </cell>
          <cell r="J1735" t="str">
            <v>.</v>
          </cell>
          <cell r="K1735">
            <v>0</v>
          </cell>
          <cell r="L1735" t="str">
            <v>.</v>
          </cell>
          <cell r="M1735">
            <v>0</v>
          </cell>
          <cell r="N1735" t="str">
            <v>.</v>
          </cell>
          <cell r="O1735" t="str">
            <v>00.00.00</v>
          </cell>
          <cell r="P1735">
            <v>-2374478</v>
          </cell>
          <cell r="Q1735">
            <v>0</v>
          </cell>
          <cell r="R1735">
            <v>-2374478</v>
          </cell>
        </row>
        <row r="1736">
          <cell r="A1736">
            <v>71100000</v>
          </cell>
          <cell r="B1736" t="str">
            <v>Non-operating Income</v>
          </cell>
          <cell r="C1736">
            <v>70</v>
          </cell>
          <cell r="D1736" t="str">
            <v>.</v>
          </cell>
          <cell r="E1736">
            <v>9</v>
          </cell>
          <cell r="F1736" t="str">
            <v>.</v>
          </cell>
          <cell r="G1736">
            <v>71100000</v>
          </cell>
          <cell r="H1736" t="str">
            <v>.</v>
          </cell>
          <cell r="I1736">
            <v>0</v>
          </cell>
          <cell r="J1736" t="str">
            <v>.</v>
          </cell>
          <cell r="K1736">
            <v>0</v>
          </cell>
          <cell r="L1736" t="str">
            <v>.</v>
          </cell>
          <cell r="M1736">
            <v>0</v>
          </cell>
          <cell r="N1736" t="str">
            <v>.</v>
          </cell>
          <cell r="O1736" t="str">
            <v>00.00.00</v>
          </cell>
          <cell r="P1736">
            <v>-2300000</v>
          </cell>
          <cell r="Q1736">
            <v>0</v>
          </cell>
          <cell r="R1736">
            <v>-2300000</v>
          </cell>
        </row>
        <row r="1737">
          <cell r="A1737">
            <v>72040000</v>
          </cell>
          <cell r="B1737" t="str">
            <v>Interest Expense</v>
          </cell>
          <cell r="C1737">
            <v>70</v>
          </cell>
          <cell r="D1737" t="str">
            <v>.</v>
          </cell>
          <cell r="E1737">
            <v>1</v>
          </cell>
          <cell r="F1737" t="str">
            <v>.</v>
          </cell>
          <cell r="G1737">
            <v>72040000</v>
          </cell>
          <cell r="H1737" t="str">
            <v>.</v>
          </cell>
          <cell r="I1737">
            <v>0</v>
          </cell>
          <cell r="J1737" t="str">
            <v>.</v>
          </cell>
          <cell r="K1737">
            <v>0</v>
          </cell>
          <cell r="L1737" t="str">
            <v>.</v>
          </cell>
          <cell r="M1737">
            <v>0</v>
          </cell>
          <cell r="N1737" t="str">
            <v>.</v>
          </cell>
          <cell r="O1737" t="str">
            <v>00.00.00</v>
          </cell>
          <cell r="P1737">
            <v>3986585.24</v>
          </cell>
          <cell r="Q1737">
            <v>0</v>
          </cell>
          <cell r="R1737">
            <v>3986585.24</v>
          </cell>
        </row>
        <row r="1738">
          <cell r="A1738">
            <v>72040000</v>
          </cell>
          <cell r="B1738" t="str">
            <v>Interest Expense</v>
          </cell>
          <cell r="C1738">
            <v>70</v>
          </cell>
          <cell r="D1738" t="str">
            <v>.</v>
          </cell>
          <cell r="E1738">
            <v>1</v>
          </cell>
          <cell r="F1738" t="str">
            <v>.</v>
          </cell>
          <cell r="G1738">
            <v>72040000</v>
          </cell>
          <cell r="H1738" t="str">
            <v>.</v>
          </cell>
          <cell r="I1738">
            <v>11</v>
          </cell>
          <cell r="J1738" t="str">
            <v>.</v>
          </cell>
          <cell r="K1738">
            <v>0</v>
          </cell>
          <cell r="L1738" t="str">
            <v>.</v>
          </cell>
          <cell r="M1738">
            <v>0</v>
          </cell>
          <cell r="N1738" t="str">
            <v>.</v>
          </cell>
          <cell r="O1738" t="str">
            <v>00.00.00</v>
          </cell>
          <cell r="P1738">
            <v>2674348</v>
          </cell>
          <cell r="Q1738">
            <v>0</v>
          </cell>
          <cell r="R1738">
            <v>2674348</v>
          </cell>
        </row>
        <row r="1739">
          <cell r="A1739">
            <v>72040000</v>
          </cell>
          <cell r="B1739" t="str">
            <v>Interest Expense</v>
          </cell>
          <cell r="C1739">
            <v>70</v>
          </cell>
          <cell r="D1739" t="str">
            <v>.</v>
          </cell>
          <cell r="E1739">
            <v>1</v>
          </cell>
          <cell r="F1739" t="str">
            <v>.</v>
          </cell>
          <cell r="G1739">
            <v>72040000</v>
          </cell>
          <cell r="H1739" t="str">
            <v>.</v>
          </cell>
          <cell r="I1739">
            <v>12</v>
          </cell>
          <cell r="J1739" t="str">
            <v>.</v>
          </cell>
          <cell r="K1739">
            <v>0</v>
          </cell>
          <cell r="L1739" t="str">
            <v>.</v>
          </cell>
          <cell r="M1739">
            <v>0</v>
          </cell>
          <cell r="N1739" t="str">
            <v>.</v>
          </cell>
          <cell r="O1739" t="str">
            <v>00.00.00</v>
          </cell>
          <cell r="P1739">
            <v>5642133</v>
          </cell>
          <cell r="Q1739">
            <v>0</v>
          </cell>
          <cell r="R1739">
            <v>5642133</v>
          </cell>
        </row>
        <row r="1740">
          <cell r="A1740">
            <v>72040000</v>
          </cell>
          <cell r="B1740" t="str">
            <v>Interest Expense</v>
          </cell>
          <cell r="C1740">
            <v>70</v>
          </cell>
          <cell r="D1740" t="str">
            <v>.</v>
          </cell>
          <cell r="E1740">
            <v>1</v>
          </cell>
          <cell r="F1740" t="str">
            <v>.</v>
          </cell>
          <cell r="G1740">
            <v>72040000</v>
          </cell>
          <cell r="H1740" t="str">
            <v>.</v>
          </cell>
          <cell r="I1740">
            <v>13</v>
          </cell>
          <cell r="J1740" t="str">
            <v>.</v>
          </cell>
          <cell r="K1740">
            <v>0</v>
          </cell>
          <cell r="L1740" t="str">
            <v>.</v>
          </cell>
          <cell r="M1740">
            <v>0</v>
          </cell>
          <cell r="N1740" t="str">
            <v>.</v>
          </cell>
          <cell r="O1740" t="str">
            <v>00.00.00</v>
          </cell>
          <cell r="P1740">
            <v>3055012</v>
          </cell>
          <cell r="Q1740">
            <v>0</v>
          </cell>
          <cell r="R1740">
            <v>3055012</v>
          </cell>
        </row>
        <row r="1741">
          <cell r="A1741">
            <v>72040000</v>
          </cell>
          <cell r="B1741" t="str">
            <v>Interest Expense</v>
          </cell>
          <cell r="C1741">
            <v>70</v>
          </cell>
          <cell r="D1741" t="str">
            <v>.</v>
          </cell>
          <cell r="E1741">
            <v>1</v>
          </cell>
          <cell r="F1741" t="str">
            <v>.</v>
          </cell>
          <cell r="G1741">
            <v>72040000</v>
          </cell>
          <cell r="H1741" t="str">
            <v>.</v>
          </cell>
          <cell r="I1741">
            <v>14</v>
          </cell>
          <cell r="J1741" t="str">
            <v>.</v>
          </cell>
          <cell r="K1741">
            <v>0</v>
          </cell>
          <cell r="L1741" t="str">
            <v>.</v>
          </cell>
          <cell r="M1741">
            <v>0</v>
          </cell>
          <cell r="N1741" t="str">
            <v>.</v>
          </cell>
          <cell r="O1741" t="str">
            <v>00.00.00</v>
          </cell>
          <cell r="P1741">
            <v>4806918</v>
          </cell>
          <cell r="Q1741">
            <v>0</v>
          </cell>
          <cell r="R1741">
            <v>4806918</v>
          </cell>
        </row>
        <row r="1742">
          <cell r="A1742">
            <v>72040000</v>
          </cell>
          <cell r="B1742" t="str">
            <v>Interest Expense</v>
          </cell>
          <cell r="C1742">
            <v>70</v>
          </cell>
          <cell r="D1742" t="str">
            <v>.</v>
          </cell>
          <cell r="E1742">
            <v>1</v>
          </cell>
          <cell r="F1742" t="str">
            <v>.</v>
          </cell>
          <cell r="G1742">
            <v>72040000</v>
          </cell>
          <cell r="H1742" t="str">
            <v>.</v>
          </cell>
          <cell r="I1742">
            <v>33</v>
          </cell>
          <cell r="J1742" t="str">
            <v>.</v>
          </cell>
          <cell r="K1742">
            <v>0</v>
          </cell>
          <cell r="L1742" t="str">
            <v>.</v>
          </cell>
          <cell r="M1742">
            <v>0</v>
          </cell>
          <cell r="N1742" t="str">
            <v>.</v>
          </cell>
          <cell r="O1742" t="str">
            <v>00.00.00</v>
          </cell>
          <cell r="P1742">
            <v>12352562.58</v>
          </cell>
          <cell r="Q1742">
            <v>0</v>
          </cell>
          <cell r="R1742">
            <v>12352562.58</v>
          </cell>
        </row>
        <row r="1743">
          <cell r="A1743">
            <v>72040000</v>
          </cell>
          <cell r="B1743" t="str">
            <v>Interest Expense</v>
          </cell>
          <cell r="C1743">
            <v>70</v>
          </cell>
          <cell r="D1743" t="str">
            <v>.</v>
          </cell>
          <cell r="E1743">
            <v>1</v>
          </cell>
          <cell r="F1743" t="str">
            <v>.</v>
          </cell>
          <cell r="G1743">
            <v>72040000</v>
          </cell>
          <cell r="H1743" t="str">
            <v>.</v>
          </cell>
          <cell r="I1743">
            <v>60</v>
          </cell>
          <cell r="J1743" t="str">
            <v>.</v>
          </cell>
          <cell r="K1743">
            <v>0</v>
          </cell>
          <cell r="L1743" t="str">
            <v>.</v>
          </cell>
          <cell r="M1743">
            <v>0</v>
          </cell>
          <cell r="N1743" t="str">
            <v>.</v>
          </cell>
          <cell r="O1743" t="str">
            <v>00.00.00</v>
          </cell>
          <cell r="P1743">
            <v>1110368</v>
          </cell>
          <cell r="Q1743">
            <v>0</v>
          </cell>
          <cell r="R1743">
            <v>1110368</v>
          </cell>
        </row>
        <row r="1744">
          <cell r="A1744">
            <v>72040000</v>
          </cell>
          <cell r="B1744" t="str">
            <v>Interest Expense</v>
          </cell>
          <cell r="C1744">
            <v>70</v>
          </cell>
          <cell r="D1744" t="str">
            <v>.</v>
          </cell>
          <cell r="E1744">
            <v>1</v>
          </cell>
          <cell r="F1744" t="str">
            <v>.</v>
          </cell>
          <cell r="G1744">
            <v>72040000</v>
          </cell>
          <cell r="H1744" t="str">
            <v>.</v>
          </cell>
          <cell r="I1744">
            <v>71</v>
          </cell>
          <cell r="J1744" t="str">
            <v>.</v>
          </cell>
          <cell r="K1744">
            <v>0</v>
          </cell>
          <cell r="L1744" t="str">
            <v>.</v>
          </cell>
          <cell r="M1744">
            <v>0</v>
          </cell>
          <cell r="N1744" t="str">
            <v>.</v>
          </cell>
          <cell r="O1744" t="str">
            <v>00.00.00</v>
          </cell>
          <cell r="P1744">
            <v>84565971.069999993</v>
          </cell>
          <cell r="Q1744">
            <v>11557162.24</v>
          </cell>
          <cell r="R1744">
            <v>96123133.310000002</v>
          </cell>
        </row>
        <row r="1745">
          <cell r="A1745">
            <v>72040000</v>
          </cell>
          <cell r="B1745" t="str">
            <v>Interest Expense</v>
          </cell>
          <cell r="C1745">
            <v>70</v>
          </cell>
          <cell r="D1745" t="str">
            <v>.</v>
          </cell>
          <cell r="E1745">
            <v>1</v>
          </cell>
          <cell r="F1745" t="str">
            <v>.</v>
          </cell>
          <cell r="G1745">
            <v>72040000</v>
          </cell>
          <cell r="H1745" t="str">
            <v>.</v>
          </cell>
          <cell r="I1745">
            <v>72</v>
          </cell>
          <cell r="J1745" t="str">
            <v>.</v>
          </cell>
          <cell r="K1745">
            <v>0</v>
          </cell>
          <cell r="L1745" t="str">
            <v>.</v>
          </cell>
          <cell r="M1745">
            <v>0</v>
          </cell>
          <cell r="N1745" t="str">
            <v>.</v>
          </cell>
          <cell r="O1745" t="str">
            <v>00.00.00</v>
          </cell>
          <cell r="P1745">
            <v>11269775</v>
          </cell>
          <cell r="Q1745">
            <v>0</v>
          </cell>
          <cell r="R1745">
            <v>11269775</v>
          </cell>
        </row>
        <row r="1746">
          <cell r="A1746">
            <v>72040000</v>
          </cell>
          <cell r="B1746" t="str">
            <v>Interest Expense</v>
          </cell>
          <cell r="C1746">
            <v>70</v>
          </cell>
          <cell r="D1746" t="str">
            <v>.</v>
          </cell>
          <cell r="E1746">
            <v>2</v>
          </cell>
          <cell r="F1746" t="str">
            <v>.</v>
          </cell>
          <cell r="G1746">
            <v>72040000</v>
          </cell>
          <cell r="H1746" t="str">
            <v>.</v>
          </cell>
          <cell r="I1746">
            <v>0</v>
          </cell>
          <cell r="J1746" t="str">
            <v>.</v>
          </cell>
          <cell r="K1746">
            <v>0</v>
          </cell>
          <cell r="L1746" t="str">
            <v>.</v>
          </cell>
          <cell r="M1746">
            <v>0</v>
          </cell>
          <cell r="N1746" t="str">
            <v>.</v>
          </cell>
          <cell r="O1746" t="str">
            <v>00.00.00</v>
          </cell>
          <cell r="P1746">
            <v>1077473</v>
          </cell>
          <cell r="Q1746">
            <v>0</v>
          </cell>
          <cell r="R1746">
            <v>1077473</v>
          </cell>
        </row>
        <row r="1747">
          <cell r="A1747">
            <v>72040000</v>
          </cell>
          <cell r="B1747" t="str">
            <v>Interest Expense</v>
          </cell>
          <cell r="C1747">
            <v>70</v>
          </cell>
          <cell r="D1747" t="str">
            <v>.</v>
          </cell>
          <cell r="E1747">
            <v>2</v>
          </cell>
          <cell r="F1747" t="str">
            <v>.</v>
          </cell>
          <cell r="G1747">
            <v>72040000</v>
          </cell>
          <cell r="H1747" t="str">
            <v>.</v>
          </cell>
          <cell r="I1747">
            <v>60</v>
          </cell>
          <cell r="J1747" t="str">
            <v>.</v>
          </cell>
          <cell r="K1747">
            <v>0</v>
          </cell>
          <cell r="L1747" t="str">
            <v>.</v>
          </cell>
          <cell r="M1747">
            <v>0</v>
          </cell>
          <cell r="N1747" t="str">
            <v>.</v>
          </cell>
          <cell r="O1747" t="str">
            <v>00.00.00</v>
          </cell>
          <cell r="P1747">
            <v>2738621</v>
          </cell>
          <cell r="Q1747">
            <v>795405</v>
          </cell>
          <cell r="R1747">
            <v>3534026</v>
          </cell>
        </row>
        <row r="1748">
          <cell r="A1748">
            <v>72040000</v>
          </cell>
          <cell r="B1748" t="str">
            <v>Interest Expense</v>
          </cell>
          <cell r="C1748">
            <v>70</v>
          </cell>
          <cell r="D1748" t="str">
            <v>.</v>
          </cell>
          <cell r="E1748">
            <v>2</v>
          </cell>
          <cell r="F1748" t="str">
            <v>.</v>
          </cell>
          <cell r="G1748">
            <v>72040000</v>
          </cell>
          <cell r="H1748" t="str">
            <v>.</v>
          </cell>
          <cell r="I1748">
            <v>71</v>
          </cell>
          <cell r="J1748" t="str">
            <v>.</v>
          </cell>
          <cell r="K1748">
            <v>0</v>
          </cell>
          <cell r="L1748" t="str">
            <v>.</v>
          </cell>
          <cell r="M1748">
            <v>0</v>
          </cell>
          <cell r="N1748" t="str">
            <v>.</v>
          </cell>
          <cell r="O1748" t="str">
            <v>00.00.00</v>
          </cell>
          <cell r="P1748">
            <v>987978</v>
          </cell>
          <cell r="Q1748">
            <v>0</v>
          </cell>
          <cell r="R1748">
            <v>987978</v>
          </cell>
        </row>
        <row r="1749">
          <cell r="A1749">
            <v>72040000</v>
          </cell>
          <cell r="B1749" t="str">
            <v>Interest Expense</v>
          </cell>
          <cell r="C1749">
            <v>70</v>
          </cell>
          <cell r="D1749" t="str">
            <v>.</v>
          </cell>
          <cell r="E1749">
            <v>4</v>
          </cell>
          <cell r="F1749" t="str">
            <v>.</v>
          </cell>
          <cell r="G1749">
            <v>72040000</v>
          </cell>
          <cell r="H1749" t="str">
            <v>.</v>
          </cell>
          <cell r="I1749">
            <v>60</v>
          </cell>
          <cell r="J1749" t="str">
            <v>.</v>
          </cell>
          <cell r="K1749">
            <v>0</v>
          </cell>
          <cell r="L1749" t="str">
            <v>.</v>
          </cell>
          <cell r="M1749">
            <v>0</v>
          </cell>
          <cell r="N1749" t="str">
            <v>.</v>
          </cell>
          <cell r="O1749" t="str">
            <v>00.00.00</v>
          </cell>
          <cell r="P1749">
            <v>2064145.71</v>
          </cell>
          <cell r="Q1749">
            <v>996099.14</v>
          </cell>
          <cell r="R1749">
            <v>3060244.85</v>
          </cell>
        </row>
        <row r="1750">
          <cell r="A1750">
            <v>72040000</v>
          </cell>
          <cell r="B1750" t="str">
            <v>Interest Expense</v>
          </cell>
          <cell r="C1750">
            <v>70</v>
          </cell>
          <cell r="D1750" t="str">
            <v>.</v>
          </cell>
          <cell r="E1750">
            <v>5</v>
          </cell>
          <cell r="F1750" t="str">
            <v>.</v>
          </cell>
          <cell r="G1750">
            <v>72040000</v>
          </cell>
          <cell r="H1750" t="str">
            <v>.</v>
          </cell>
          <cell r="I1750">
            <v>60</v>
          </cell>
          <cell r="J1750" t="str">
            <v>.</v>
          </cell>
          <cell r="K1750">
            <v>0</v>
          </cell>
          <cell r="L1750" t="str">
            <v>.</v>
          </cell>
          <cell r="M1750">
            <v>0</v>
          </cell>
          <cell r="N1750" t="str">
            <v>.</v>
          </cell>
          <cell r="O1750" t="str">
            <v>00.00.00</v>
          </cell>
          <cell r="P1750">
            <v>10250441</v>
          </cell>
          <cell r="Q1750">
            <v>1464993</v>
          </cell>
          <cell r="R1750">
            <v>11715434</v>
          </cell>
        </row>
        <row r="1751">
          <cell r="A1751">
            <v>72040000</v>
          </cell>
          <cell r="B1751" t="str">
            <v>Interest Expense</v>
          </cell>
          <cell r="C1751">
            <v>70</v>
          </cell>
          <cell r="D1751" t="str">
            <v>.</v>
          </cell>
          <cell r="E1751">
            <v>7</v>
          </cell>
          <cell r="F1751" t="str">
            <v>.</v>
          </cell>
          <cell r="G1751">
            <v>72040000</v>
          </cell>
          <cell r="H1751" t="str">
            <v>.</v>
          </cell>
          <cell r="I1751">
            <v>60</v>
          </cell>
          <cell r="J1751" t="str">
            <v>.</v>
          </cell>
          <cell r="K1751">
            <v>0</v>
          </cell>
          <cell r="L1751" t="str">
            <v>.</v>
          </cell>
          <cell r="M1751">
            <v>0</v>
          </cell>
          <cell r="N1751" t="str">
            <v>.</v>
          </cell>
          <cell r="O1751" t="str">
            <v>00.00.00</v>
          </cell>
          <cell r="P1751">
            <v>0</v>
          </cell>
          <cell r="Q1751">
            <v>1895734</v>
          </cell>
          <cell r="R1751">
            <v>1895734</v>
          </cell>
        </row>
        <row r="1752">
          <cell r="A1752">
            <v>72070000</v>
          </cell>
          <cell r="B1752" t="str">
            <v>Bank Charges</v>
          </cell>
          <cell r="C1752">
            <v>70</v>
          </cell>
          <cell r="D1752" t="str">
            <v>.</v>
          </cell>
          <cell r="E1752">
            <v>1</v>
          </cell>
          <cell r="F1752" t="str">
            <v>.</v>
          </cell>
          <cell r="G1752">
            <v>72070000</v>
          </cell>
          <cell r="H1752" t="str">
            <v>.</v>
          </cell>
          <cell r="I1752">
            <v>0</v>
          </cell>
          <cell r="J1752" t="str">
            <v>.</v>
          </cell>
          <cell r="K1752">
            <v>0</v>
          </cell>
          <cell r="L1752" t="str">
            <v>.</v>
          </cell>
          <cell r="M1752">
            <v>0</v>
          </cell>
          <cell r="N1752" t="str">
            <v>.</v>
          </cell>
          <cell r="O1752" t="str">
            <v>00.00.00</v>
          </cell>
          <cell r="P1752">
            <v>20000</v>
          </cell>
          <cell r="Q1752">
            <v>0</v>
          </cell>
          <cell r="R1752">
            <v>20000</v>
          </cell>
        </row>
        <row r="1753">
          <cell r="A1753">
            <v>72070000</v>
          </cell>
          <cell r="B1753" t="str">
            <v>Bank Charges</v>
          </cell>
          <cell r="C1753">
            <v>70</v>
          </cell>
          <cell r="D1753" t="str">
            <v>.</v>
          </cell>
          <cell r="E1753">
            <v>1</v>
          </cell>
          <cell r="F1753" t="str">
            <v>.</v>
          </cell>
          <cell r="G1753">
            <v>72070000</v>
          </cell>
          <cell r="H1753" t="str">
            <v>.</v>
          </cell>
          <cell r="I1753">
            <v>31</v>
          </cell>
          <cell r="J1753" t="str">
            <v>.</v>
          </cell>
          <cell r="K1753">
            <v>0</v>
          </cell>
          <cell r="L1753" t="str">
            <v>.</v>
          </cell>
          <cell r="M1753">
            <v>0</v>
          </cell>
          <cell r="N1753" t="str">
            <v>.</v>
          </cell>
          <cell r="O1753" t="str">
            <v>00.00.00</v>
          </cell>
          <cell r="P1753">
            <v>0</v>
          </cell>
          <cell r="Q1753">
            <v>188500</v>
          </cell>
          <cell r="R1753">
            <v>188500</v>
          </cell>
        </row>
        <row r="1754">
          <cell r="A1754">
            <v>72070000</v>
          </cell>
          <cell r="B1754" t="str">
            <v>Bank Charges</v>
          </cell>
          <cell r="C1754">
            <v>70</v>
          </cell>
          <cell r="D1754" t="str">
            <v>.</v>
          </cell>
          <cell r="E1754">
            <v>1</v>
          </cell>
          <cell r="F1754" t="str">
            <v>.</v>
          </cell>
          <cell r="G1754">
            <v>72070000</v>
          </cell>
          <cell r="H1754" t="str">
            <v>.</v>
          </cell>
          <cell r="I1754">
            <v>60</v>
          </cell>
          <cell r="J1754" t="str">
            <v>.</v>
          </cell>
          <cell r="K1754">
            <v>0</v>
          </cell>
          <cell r="L1754" t="str">
            <v>.</v>
          </cell>
          <cell r="M1754">
            <v>0</v>
          </cell>
          <cell r="N1754" t="str">
            <v>.</v>
          </cell>
          <cell r="O1754" t="str">
            <v>00.00.00</v>
          </cell>
          <cell r="P1754">
            <v>198500</v>
          </cell>
          <cell r="Q1754">
            <v>0</v>
          </cell>
          <cell r="R1754">
            <v>198500</v>
          </cell>
        </row>
        <row r="1755">
          <cell r="A1755" t="str">
            <v>_x000C_</v>
          </cell>
        </row>
        <row r="1759">
          <cell r="A1759" t="str">
            <v>JAS Aero - En</v>
          </cell>
          <cell r="B1759" t="str">
            <v>gineering IDR</v>
          </cell>
          <cell r="K1759" t="str">
            <v>De</v>
          </cell>
          <cell r="L1759" t="str">
            <v>t</v>
          </cell>
          <cell r="M1759" t="str">
            <v>ail</v>
          </cell>
          <cell r="O1759" t="str">
            <v>Trial Balance</v>
          </cell>
          <cell r="Q1759" t="str">
            <v>Report Date</v>
          </cell>
          <cell r="R1759" t="str">
            <v>: 05-DEC-2005 16:34</v>
          </cell>
        </row>
        <row r="1760">
          <cell r="J1760" t="str">
            <v>P</v>
          </cell>
          <cell r="K1760" t="str">
            <v>erio</v>
          </cell>
          <cell r="L1760" t="str">
            <v>d</v>
          </cell>
          <cell r="M1760" t="str">
            <v>to</v>
          </cell>
          <cell r="O1760" t="str">
            <v>date for NOV-0</v>
          </cell>
          <cell r="P1760">
            <v>5</v>
          </cell>
          <cell r="Q1760" t="str">
            <v>Page</v>
          </cell>
          <cell r="R1760" t="str">
            <v>:    28 of       29</v>
          </cell>
        </row>
        <row r="1761">
          <cell r="B1761" t="str">
            <v>Currency:  IDR</v>
          </cell>
        </row>
        <row r="1762">
          <cell r="B1762" t="str">
            <v>COMPANY Range:  70 to</v>
          </cell>
          <cell r="C1762">
            <v>7</v>
          </cell>
          <cell r="D1762">
            <v>0</v>
          </cell>
        </row>
        <row r="1764">
          <cell r="B1764" t="str">
            <v>COMPANY:  70 JA</v>
          </cell>
          <cell r="C1764" t="str">
            <v>S</v>
          </cell>
          <cell r="D1764" t="str">
            <v>A</v>
          </cell>
          <cell r="E1764" t="str">
            <v>er</v>
          </cell>
          <cell r="F1764" t="str">
            <v>o</v>
          </cell>
          <cell r="G1764" t="e">
            <v>#NAME?</v>
          </cell>
          <cell r="H1764" t="str">
            <v>e</v>
          </cell>
          <cell r="I1764" t="str">
            <v>er</v>
          </cell>
          <cell r="J1764" t="str">
            <v>i</v>
          </cell>
          <cell r="K1764" t="str">
            <v>ng S</v>
          </cell>
          <cell r="L1764" t="str">
            <v>e</v>
          </cell>
          <cell r="M1764" t="str">
            <v>rvi</v>
          </cell>
          <cell r="N1764" t="str">
            <v>c</v>
          </cell>
          <cell r="O1764" t="str">
            <v>es</v>
          </cell>
        </row>
        <row r="1766">
          <cell r="A1766" t="str">
            <v>ACCOUNT</v>
          </cell>
          <cell r="B1766" t="str">
            <v>Description</v>
          </cell>
          <cell r="C1766" t="str">
            <v>Ac</v>
          </cell>
          <cell r="D1766" t="str">
            <v>c</v>
          </cell>
          <cell r="E1766" t="str">
            <v>ou</v>
          </cell>
          <cell r="F1766" t="str">
            <v>n</v>
          </cell>
          <cell r="G1766" t="str">
            <v>ting Fle</v>
          </cell>
          <cell r="H1766" t="str">
            <v>x</v>
          </cell>
          <cell r="I1766" t="str">
            <v>fi</v>
          </cell>
          <cell r="J1766" t="str">
            <v>e</v>
          </cell>
          <cell r="K1766" t="str">
            <v>ld</v>
          </cell>
          <cell r="P1766" t="str">
            <v>Beginning Balance</v>
          </cell>
          <cell r="Q1766" t="str">
            <v>Period Activity</v>
          </cell>
          <cell r="R1766" t="str">
            <v>Ending Balance</v>
          </cell>
        </row>
        <row r="1767">
          <cell r="A1767" t="str">
            <v>-----------</v>
          </cell>
          <cell r="B1767" t="str">
            <v>--------------------</v>
          </cell>
          <cell r="C1767" t="str">
            <v>--</v>
          </cell>
          <cell r="D1767" t="str">
            <v>-</v>
          </cell>
          <cell r="E1767" t="str">
            <v>--</v>
          </cell>
          <cell r="F1767" t="str">
            <v>-</v>
          </cell>
          <cell r="G1767" t="str">
            <v>--------</v>
          </cell>
          <cell r="H1767" t="str">
            <v>-</v>
          </cell>
          <cell r="I1767" t="str">
            <v>--</v>
          </cell>
          <cell r="J1767" t="str">
            <v>-</v>
          </cell>
          <cell r="K1767" t="str">
            <v>----</v>
          </cell>
          <cell r="L1767" t="str">
            <v>-</v>
          </cell>
          <cell r="M1767" t="str">
            <v>---</v>
          </cell>
          <cell r="N1767" t="str">
            <v>-</v>
          </cell>
          <cell r="O1767" t="str">
            <v>-------------</v>
          </cell>
          <cell r="P1767" t="str">
            <v>------------------</v>
          </cell>
          <cell r="Q1767" t="str">
            <v>------------------</v>
          </cell>
          <cell r="R1767" t="str">
            <v>------------------</v>
          </cell>
        </row>
        <row r="1768">
          <cell r="A1768">
            <v>72070000</v>
          </cell>
          <cell r="B1768" t="str">
            <v>Bank Charges</v>
          </cell>
          <cell r="C1768">
            <v>70</v>
          </cell>
          <cell r="D1768" t="str">
            <v>.</v>
          </cell>
          <cell r="E1768">
            <v>1</v>
          </cell>
          <cell r="F1768" t="str">
            <v>.</v>
          </cell>
          <cell r="G1768">
            <v>72070000</v>
          </cell>
          <cell r="H1768" t="str">
            <v>.</v>
          </cell>
          <cell r="I1768">
            <v>71</v>
          </cell>
          <cell r="J1768" t="str">
            <v>.</v>
          </cell>
          <cell r="K1768">
            <v>0</v>
          </cell>
          <cell r="L1768" t="str">
            <v>.</v>
          </cell>
          <cell r="M1768">
            <v>0</v>
          </cell>
          <cell r="N1768" t="str">
            <v>.</v>
          </cell>
          <cell r="O1768" t="str">
            <v>00.00.00</v>
          </cell>
          <cell r="P1768">
            <v>82157377.170000002</v>
          </cell>
          <cell r="Q1768">
            <v>8273566.9100000001</v>
          </cell>
          <cell r="R1768">
            <v>90430944.079999998</v>
          </cell>
        </row>
        <row r="1769">
          <cell r="A1769">
            <v>72070000</v>
          </cell>
          <cell r="B1769" t="str">
            <v>Bank Charges</v>
          </cell>
          <cell r="C1769">
            <v>70</v>
          </cell>
          <cell r="D1769" t="str">
            <v>.</v>
          </cell>
          <cell r="E1769">
            <v>2</v>
          </cell>
          <cell r="F1769" t="str">
            <v>.</v>
          </cell>
          <cell r="G1769">
            <v>72070000</v>
          </cell>
          <cell r="H1769" t="str">
            <v>.</v>
          </cell>
          <cell r="I1769">
            <v>0</v>
          </cell>
          <cell r="J1769" t="str">
            <v>.</v>
          </cell>
          <cell r="K1769">
            <v>0</v>
          </cell>
          <cell r="L1769" t="str">
            <v>.</v>
          </cell>
          <cell r="M1769">
            <v>0</v>
          </cell>
          <cell r="N1769" t="str">
            <v>.</v>
          </cell>
          <cell r="O1769" t="str">
            <v>00.00.00</v>
          </cell>
          <cell r="P1769">
            <v>17710192.199999999</v>
          </cell>
          <cell r="Q1769">
            <v>500292</v>
          </cell>
          <cell r="R1769">
            <v>18210484.199999999</v>
          </cell>
        </row>
        <row r="1770">
          <cell r="A1770">
            <v>72070000</v>
          </cell>
          <cell r="B1770" t="str">
            <v>Bank Charges</v>
          </cell>
          <cell r="C1770">
            <v>70</v>
          </cell>
          <cell r="D1770" t="str">
            <v>.</v>
          </cell>
          <cell r="E1770">
            <v>3</v>
          </cell>
          <cell r="F1770" t="str">
            <v>.</v>
          </cell>
          <cell r="G1770">
            <v>72070000</v>
          </cell>
          <cell r="H1770" t="str">
            <v>.</v>
          </cell>
          <cell r="I1770">
            <v>0</v>
          </cell>
          <cell r="J1770" t="str">
            <v>.</v>
          </cell>
          <cell r="K1770">
            <v>0</v>
          </cell>
          <cell r="L1770" t="str">
            <v>.</v>
          </cell>
          <cell r="M1770">
            <v>0</v>
          </cell>
          <cell r="N1770" t="str">
            <v>.</v>
          </cell>
          <cell r="O1770" t="str">
            <v>00.00.00</v>
          </cell>
          <cell r="P1770">
            <v>3169069.5</v>
          </cell>
          <cell r="Q1770">
            <v>212986.2</v>
          </cell>
          <cell r="R1770">
            <v>3382055.7</v>
          </cell>
        </row>
        <row r="1771">
          <cell r="A1771">
            <v>72070000</v>
          </cell>
          <cell r="B1771" t="str">
            <v>Bank Charges</v>
          </cell>
          <cell r="C1771">
            <v>70</v>
          </cell>
          <cell r="D1771" t="str">
            <v>.</v>
          </cell>
          <cell r="E1771">
            <v>3</v>
          </cell>
          <cell r="F1771" t="str">
            <v>.</v>
          </cell>
          <cell r="G1771">
            <v>72070000</v>
          </cell>
          <cell r="H1771" t="str">
            <v>.</v>
          </cell>
          <cell r="I1771">
            <v>60</v>
          </cell>
          <cell r="J1771" t="str">
            <v>.</v>
          </cell>
          <cell r="K1771">
            <v>0</v>
          </cell>
          <cell r="L1771" t="str">
            <v>.</v>
          </cell>
          <cell r="M1771">
            <v>0</v>
          </cell>
          <cell r="N1771" t="str">
            <v>.</v>
          </cell>
          <cell r="O1771" t="str">
            <v>00.00.00</v>
          </cell>
          <cell r="P1771">
            <v>43460</v>
          </cell>
          <cell r="Q1771">
            <v>0</v>
          </cell>
          <cell r="R1771">
            <v>43460</v>
          </cell>
        </row>
        <row r="1772">
          <cell r="A1772">
            <v>72070000</v>
          </cell>
          <cell r="B1772" t="str">
            <v>Bank Charges</v>
          </cell>
          <cell r="C1772">
            <v>70</v>
          </cell>
          <cell r="D1772" t="str">
            <v>.</v>
          </cell>
          <cell r="E1772">
            <v>4</v>
          </cell>
          <cell r="F1772" t="str">
            <v>.</v>
          </cell>
          <cell r="G1772">
            <v>72070000</v>
          </cell>
          <cell r="H1772" t="str">
            <v>.</v>
          </cell>
          <cell r="I1772">
            <v>0</v>
          </cell>
          <cell r="J1772" t="str">
            <v>.</v>
          </cell>
          <cell r="K1772">
            <v>0</v>
          </cell>
          <cell r="L1772" t="str">
            <v>.</v>
          </cell>
          <cell r="M1772">
            <v>0</v>
          </cell>
          <cell r="N1772" t="str">
            <v>.</v>
          </cell>
          <cell r="O1772" t="str">
            <v>00.00.00</v>
          </cell>
          <cell r="P1772">
            <v>3669070.62</v>
          </cell>
          <cell r="Q1772">
            <v>796327.4</v>
          </cell>
          <cell r="R1772">
            <v>4465398.0199999996</v>
          </cell>
        </row>
        <row r="1773">
          <cell r="A1773">
            <v>72070000</v>
          </cell>
          <cell r="B1773" t="str">
            <v>Bank Charges</v>
          </cell>
          <cell r="C1773">
            <v>70</v>
          </cell>
          <cell r="D1773" t="str">
            <v>.</v>
          </cell>
          <cell r="E1773">
            <v>4</v>
          </cell>
          <cell r="F1773" t="str">
            <v>.</v>
          </cell>
          <cell r="G1773">
            <v>72070000</v>
          </cell>
          <cell r="H1773" t="str">
            <v>.</v>
          </cell>
          <cell r="I1773">
            <v>60</v>
          </cell>
          <cell r="J1773" t="str">
            <v>.</v>
          </cell>
          <cell r="K1773">
            <v>0</v>
          </cell>
          <cell r="L1773" t="str">
            <v>.</v>
          </cell>
          <cell r="M1773">
            <v>0</v>
          </cell>
          <cell r="N1773" t="str">
            <v>.</v>
          </cell>
          <cell r="O1773" t="str">
            <v>00.00.00</v>
          </cell>
          <cell r="P1773">
            <v>177970</v>
          </cell>
          <cell r="Q1773">
            <v>7500</v>
          </cell>
          <cell r="R1773">
            <v>185470</v>
          </cell>
        </row>
        <row r="1774">
          <cell r="A1774">
            <v>72070000</v>
          </cell>
          <cell r="B1774" t="str">
            <v>Bank Charges</v>
          </cell>
          <cell r="C1774">
            <v>70</v>
          </cell>
          <cell r="D1774" t="str">
            <v>.</v>
          </cell>
          <cell r="E1774">
            <v>5</v>
          </cell>
          <cell r="F1774" t="str">
            <v>.</v>
          </cell>
          <cell r="G1774">
            <v>72070000</v>
          </cell>
          <cell r="H1774" t="str">
            <v>.</v>
          </cell>
          <cell r="I1774">
            <v>0</v>
          </cell>
          <cell r="J1774" t="str">
            <v>.</v>
          </cell>
          <cell r="K1774">
            <v>0</v>
          </cell>
          <cell r="L1774" t="str">
            <v>.</v>
          </cell>
          <cell r="M1774">
            <v>0</v>
          </cell>
          <cell r="N1774" t="str">
            <v>.</v>
          </cell>
          <cell r="O1774" t="str">
            <v>00.00.00</v>
          </cell>
          <cell r="P1774">
            <v>10000</v>
          </cell>
          <cell r="Q1774">
            <v>10000</v>
          </cell>
          <cell r="R1774">
            <v>20000</v>
          </cell>
        </row>
        <row r="1775">
          <cell r="A1775">
            <v>72070000</v>
          </cell>
          <cell r="B1775" t="str">
            <v>Bank Charges</v>
          </cell>
          <cell r="C1775">
            <v>70</v>
          </cell>
          <cell r="D1775" t="str">
            <v>.</v>
          </cell>
          <cell r="E1775">
            <v>5</v>
          </cell>
          <cell r="F1775" t="str">
            <v>.</v>
          </cell>
          <cell r="G1775">
            <v>72070000</v>
          </cell>
          <cell r="H1775" t="str">
            <v>.</v>
          </cell>
          <cell r="I1775">
            <v>71</v>
          </cell>
          <cell r="J1775" t="str">
            <v>.</v>
          </cell>
          <cell r="K1775">
            <v>0</v>
          </cell>
          <cell r="L1775" t="str">
            <v>.</v>
          </cell>
          <cell r="M1775">
            <v>0</v>
          </cell>
          <cell r="N1775" t="str">
            <v>.</v>
          </cell>
          <cell r="O1775" t="str">
            <v>00.00.00</v>
          </cell>
          <cell r="P1775">
            <v>20000</v>
          </cell>
          <cell r="Q1775">
            <v>0</v>
          </cell>
          <cell r="R1775">
            <v>20000</v>
          </cell>
        </row>
        <row r="1776">
          <cell r="A1776">
            <v>72070000</v>
          </cell>
          <cell r="B1776" t="str">
            <v>Bank Charges</v>
          </cell>
          <cell r="C1776">
            <v>70</v>
          </cell>
          <cell r="D1776" t="str">
            <v>.</v>
          </cell>
          <cell r="E1776">
            <v>8</v>
          </cell>
          <cell r="F1776" t="str">
            <v>.</v>
          </cell>
          <cell r="G1776">
            <v>72070000</v>
          </cell>
          <cell r="H1776" t="str">
            <v>.</v>
          </cell>
          <cell r="I1776">
            <v>0</v>
          </cell>
          <cell r="J1776" t="str">
            <v>.</v>
          </cell>
          <cell r="K1776">
            <v>0</v>
          </cell>
          <cell r="L1776" t="str">
            <v>.</v>
          </cell>
          <cell r="M1776">
            <v>0</v>
          </cell>
          <cell r="N1776" t="str">
            <v>.</v>
          </cell>
          <cell r="O1776" t="str">
            <v>00.00.00</v>
          </cell>
          <cell r="P1776">
            <v>595440</v>
          </cell>
          <cell r="Q1776">
            <v>0</v>
          </cell>
          <cell r="R1776">
            <v>595440</v>
          </cell>
        </row>
        <row r="1777">
          <cell r="A1777">
            <v>72070000</v>
          </cell>
          <cell r="B1777" t="str">
            <v>Bank Charges</v>
          </cell>
          <cell r="C1777">
            <v>70</v>
          </cell>
          <cell r="D1777" t="str">
            <v>.</v>
          </cell>
          <cell r="E1777">
            <v>9</v>
          </cell>
          <cell r="F1777" t="str">
            <v>.</v>
          </cell>
          <cell r="G1777">
            <v>72070000</v>
          </cell>
          <cell r="H1777" t="str">
            <v>.</v>
          </cell>
          <cell r="I1777">
            <v>0</v>
          </cell>
          <cell r="J1777" t="str">
            <v>.</v>
          </cell>
          <cell r="K1777">
            <v>0</v>
          </cell>
          <cell r="L1777" t="str">
            <v>.</v>
          </cell>
          <cell r="M1777">
            <v>0</v>
          </cell>
          <cell r="N1777" t="str">
            <v>.</v>
          </cell>
          <cell r="O1777" t="str">
            <v>00.00.00</v>
          </cell>
          <cell r="P1777">
            <v>22545</v>
          </cell>
          <cell r="Q1777">
            <v>0</v>
          </cell>
          <cell r="R1777">
            <v>22545</v>
          </cell>
        </row>
        <row r="1778">
          <cell r="A1778">
            <v>72070000</v>
          </cell>
          <cell r="B1778" t="str">
            <v>Bank Charges</v>
          </cell>
          <cell r="C1778">
            <v>70</v>
          </cell>
          <cell r="D1778" t="str">
            <v>.</v>
          </cell>
          <cell r="E1778">
            <v>9</v>
          </cell>
          <cell r="F1778" t="str">
            <v>.</v>
          </cell>
          <cell r="G1778">
            <v>72070000</v>
          </cell>
          <cell r="H1778" t="str">
            <v>.</v>
          </cell>
          <cell r="I1778">
            <v>60</v>
          </cell>
          <cell r="J1778" t="str">
            <v>.</v>
          </cell>
          <cell r="K1778">
            <v>0</v>
          </cell>
          <cell r="L1778" t="str">
            <v>.</v>
          </cell>
          <cell r="M1778">
            <v>0</v>
          </cell>
          <cell r="N1778" t="str">
            <v>.</v>
          </cell>
          <cell r="O1778" t="str">
            <v>00.00.00</v>
          </cell>
          <cell r="P1778">
            <v>135000</v>
          </cell>
          <cell r="Q1778">
            <v>0</v>
          </cell>
          <cell r="R1778">
            <v>135000</v>
          </cell>
        </row>
        <row r="1779">
          <cell r="A1779">
            <v>72070000</v>
          </cell>
          <cell r="B1779" t="str">
            <v>Bank Charges</v>
          </cell>
          <cell r="C1779">
            <v>70</v>
          </cell>
          <cell r="D1779" t="str">
            <v>.</v>
          </cell>
          <cell r="E1779">
            <v>10</v>
          </cell>
          <cell r="F1779" t="str">
            <v>.</v>
          </cell>
          <cell r="G1779">
            <v>72070000</v>
          </cell>
          <cell r="H1779" t="str">
            <v>.</v>
          </cell>
          <cell r="I1779">
            <v>0</v>
          </cell>
          <cell r="J1779" t="str">
            <v>.</v>
          </cell>
          <cell r="K1779">
            <v>0</v>
          </cell>
          <cell r="L1779" t="str">
            <v>.</v>
          </cell>
          <cell r="M1779">
            <v>0</v>
          </cell>
          <cell r="N1779" t="str">
            <v>.</v>
          </cell>
          <cell r="O1779" t="str">
            <v>00.00.00</v>
          </cell>
          <cell r="P1779">
            <v>2507509.5</v>
          </cell>
          <cell r="Q1779">
            <v>0</v>
          </cell>
          <cell r="R1779">
            <v>2507509.5</v>
          </cell>
        </row>
        <row r="1780">
          <cell r="A1780">
            <v>72070000</v>
          </cell>
          <cell r="B1780" t="str">
            <v>Bank Charges</v>
          </cell>
          <cell r="C1780">
            <v>70</v>
          </cell>
          <cell r="D1780" t="str">
            <v>.</v>
          </cell>
          <cell r="E1780">
            <v>11</v>
          </cell>
          <cell r="F1780" t="str">
            <v>.</v>
          </cell>
          <cell r="G1780">
            <v>72070000</v>
          </cell>
          <cell r="H1780" t="str">
            <v>.</v>
          </cell>
          <cell r="I1780">
            <v>0</v>
          </cell>
          <cell r="J1780" t="str">
            <v>.</v>
          </cell>
          <cell r="K1780">
            <v>0</v>
          </cell>
          <cell r="L1780" t="str">
            <v>.</v>
          </cell>
          <cell r="M1780">
            <v>0</v>
          </cell>
          <cell r="N1780" t="str">
            <v>.</v>
          </cell>
          <cell r="O1780" t="str">
            <v>00.00.00</v>
          </cell>
          <cell r="P1780">
            <v>455048.28</v>
          </cell>
          <cell r="Q1780">
            <v>0</v>
          </cell>
          <cell r="R1780">
            <v>455048.28</v>
          </cell>
        </row>
        <row r="1781">
          <cell r="A1781">
            <v>72080000</v>
          </cell>
          <cell r="B1781" t="str">
            <v>Realized Foreign Exc</v>
          </cell>
          <cell r="C1781">
            <v>70</v>
          </cell>
          <cell r="D1781" t="str">
            <v>.</v>
          </cell>
          <cell r="E1781">
            <v>1</v>
          </cell>
          <cell r="F1781" t="str">
            <v>.</v>
          </cell>
          <cell r="G1781">
            <v>72080000</v>
          </cell>
          <cell r="H1781" t="str">
            <v>.</v>
          </cell>
          <cell r="I1781">
            <v>0</v>
          </cell>
          <cell r="J1781" t="str">
            <v>.</v>
          </cell>
          <cell r="K1781">
            <v>0</v>
          </cell>
          <cell r="L1781" t="str">
            <v>.</v>
          </cell>
          <cell r="M1781">
            <v>0</v>
          </cell>
          <cell r="N1781" t="str">
            <v>.</v>
          </cell>
          <cell r="O1781" t="str">
            <v>00.00.00</v>
          </cell>
          <cell r="P1781">
            <v>124810.7</v>
          </cell>
          <cell r="Q1781">
            <v>-544862218.21000004</v>
          </cell>
          <cell r="R1781">
            <v>-544737407.50999999</v>
          </cell>
        </row>
        <row r="1782">
          <cell r="A1782">
            <v>72080000</v>
          </cell>
          <cell r="B1782" t="str">
            <v>Realized Foreign Exc</v>
          </cell>
          <cell r="C1782">
            <v>70</v>
          </cell>
          <cell r="D1782" t="str">
            <v>.</v>
          </cell>
          <cell r="E1782">
            <v>1</v>
          </cell>
          <cell r="F1782" t="str">
            <v>.</v>
          </cell>
          <cell r="G1782">
            <v>72080000</v>
          </cell>
          <cell r="H1782" t="str">
            <v>.</v>
          </cell>
          <cell r="I1782">
            <v>60</v>
          </cell>
          <cell r="J1782" t="str">
            <v>.</v>
          </cell>
          <cell r="K1782">
            <v>0</v>
          </cell>
          <cell r="L1782" t="str">
            <v>.</v>
          </cell>
          <cell r="M1782">
            <v>0</v>
          </cell>
          <cell r="N1782" t="str">
            <v>.</v>
          </cell>
          <cell r="O1782" t="str">
            <v>00.00.00</v>
          </cell>
          <cell r="P1782">
            <v>-618664143.11000001</v>
          </cell>
          <cell r="Q1782">
            <v>618664143.11000001</v>
          </cell>
          <cell r="R1782">
            <v>0</v>
          </cell>
        </row>
        <row r="1783">
          <cell r="A1783">
            <v>72080000</v>
          </cell>
          <cell r="B1783" t="str">
            <v>Realized Foreign Exc</v>
          </cell>
          <cell r="C1783">
            <v>70</v>
          </cell>
          <cell r="D1783" t="str">
            <v>.</v>
          </cell>
          <cell r="E1783">
            <v>1</v>
          </cell>
          <cell r="F1783" t="str">
            <v>.</v>
          </cell>
          <cell r="G1783">
            <v>72080000</v>
          </cell>
          <cell r="H1783" t="str">
            <v>.</v>
          </cell>
          <cell r="I1783">
            <v>71</v>
          </cell>
          <cell r="J1783" t="str">
            <v>.</v>
          </cell>
          <cell r="K1783">
            <v>0</v>
          </cell>
          <cell r="L1783" t="str">
            <v>.</v>
          </cell>
          <cell r="M1783">
            <v>0</v>
          </cell>
          <cell r="N1783" t="str">
            <v>.</v>
          </cell>
          <cell r="O1783" t="str">
            <v>00.00.00</v>
          </cell>
          <cell r="P1783">
            <v>773610142.46000004</v>
          </cell>
          <cell r="Q1783">
            <v>232580497.69999999</v>
          </cell>
          <cell r="R1783">
            <v>1006190640.16</v>
          </cell>
        </row>
        <row r="1784">
          <cell r="A1784">
            <v>72080000</v>
          </cell>
          <cell r="B1784" t="str">
            <v>Realized Foreign Exc</v>
          </cell>
          <cell r="C1784">
            <v>70</v>
          </cell>
          <cell r="D1784" t="str">
            <v>.</v>
          </cell>
          <cell r="E1784">
            <v>1</v>
          </cell>
          <cell r="F1784" t="str">
            <v>.</v>
          </cell>
          <cell r="G1784">
            <v>72080000</v>
          </cell>
          <cell r="H1784" t="str">
            <v>.</v>
          </cell>
          <cell r="I1784">
            <v>72</v>
          </cell>
          <cell r="J1784" t="str">
            <v>.</v>
          </cell>
          <cell r="K1784">
            <v>0</v>
          </cell>
          <cell r="L1784" t="str">
            <v>.</v>
          </cell>
          <cell r="M1784">
            <v>0</v>
          </cell>
          <cell r="N1784" t="str">
            <v>.</v>
          </cell>
          <cell r="O1784" t="str">
            <v>00.00.00</v>
          </cell>
          <cell r="P1784">
            <v>23517012.800000001</v>
          </cell>
          <cell r="Q1784">
            <v>0</v>
          </cell>
          <cell r="R1784">
            <v>23517012.800000001</v>
          </cell>
        </row>
        <row r="1785">
          <cell r="A1785">
            <v>72080000</v>
          </cell>
          <cell r="B1785" t="str">
            <v>Realized Foreign Exc</v>
          </cell>
          <cell r="C1785">
            <v>70</v>
          </cell>
          <cell r="D1785" t="str">
            <v>.</v>
          </cell>
          <cell r="E1785">
            <v>2</v>
          </cell>
          <cell r="F1785" t="str">
            <v>.</v>
          </cell>
          <cell r="G1785">
            <v>72080000</v>
          </cell>
          <cell r="H1785" t="str">
            <v>.</v>
          </cell>
          <cell r="I1785">
            <v>0</v>
          </cell>
          <cell r="J1785" t="str">
            <v>.</v>
          </cell>
          <cell r="K1785">
            <v>0</v>
          </cell>
          <cell r="L1785" t="str">
            <v>.</v>
          </cell>
          <cell r="M1785">
            <v>0</v>
          </cell>
          <cell r="N1785" t="str">
            <v>.</v>
          </cell>
          <cell r="O1785" t="str">
            <v>00.00.00</v>
          </cell>
          <cell r="P1785">
            <v>18860616.300000001</v>
          </cell>
          <cell r="Q1785">
            <v>8078666.7000000002</v>
          </cell>
          <cell r="R1785">
            <v>26939283</v>
          </cell>
        </row>
        <row r="1786">
          <cell r="A1786">
            <v>72080000</v>
          </cell>
          <cell r="B1786" t="str">
            <v>Realized Foreign Exc</v>
          </cell>
          <cell r="C1786">
            <v>70</v>
          </cell>
          <cell r="D1786" t="str">
            <v>.</v>
          </cell>
          <cell r="E1786">
            <v>2</v>
          </cell>
          <cell r="F1786" t="str">
            <v>.</v>
          </cell>
          <cell r="G1786">
            <v>72080000</v>
          </cell>
          <cell r="H1786" t="str">
            <v>.</v>
          </cell>
          <cell r="I1786">
            <v>60</v>
          </cell>
          <cell r="J1786" t="str">
            <v>.</v>
          </cell>
          <cell r="K1786">
            <v>0</v>
          </cell>
          <cell r="L1786" t="str">
            <v>.</v>
          </cell>
          <cell r="M1786">
            <v>0</v>
          </cell>
          <cell r="N1786" t="str">
            <v>.</v>
          </cell>
          <cell r="O1786" t="str">
            <v>00.00.00</v>
          </cell>
          <cell r="P1786">
            <v>507544479.79000002</v>
          </cell>
          <cell r="Q1786">
            <v>0</v>
          </cell>
          <cell r="R1786">
            <v>507544479.79000002</v>
          </cell>
        </row>
        <row r="1787">
          <cell r="A1787">
            <v>72080000</v>
          </cell>
          <cell r="B1787" t="str">
            <v>Realized Foreign Exc</v>
          </cell>
          <cell r="C1787">
            <v>70</v>
          </cell>
          <cell r="D1787" t="str">
            <v>.</v>
          </cell>
          <cell r="E1787">
            <v>2</v>
          </cell>
          <cell r="F1787" t="str">
            <v>.</v>
          </cell>
          <cell r="G1787">
            <v>72080000</v>
          </cell>
          <cell r="H1787" t="str">
            <v>.</v>
          </cell>
          <cell r="I1787">
            <v>71</v>
          </cell>
          <cell r="J1787" t="str">
            <v>.</v>
          </cell>
          <cell r="K1787">
            <v>0</v>
          </cell>
          <cell r="L1787" t="str">
            <v>.</v>
          </cell>
          <cell r="M1787">
            <v>0</v>
          </cell>
          <cell r="N1787" t="str">
            <v>.</v>
          </cell>
          <cell r="O1787" t="str">
            <v>00.00.00</v>
          </cell>
          <cell r="P1787">
            <v>154304717</v>
          </cell>
          <cell r="Q1787">
            <v>0</v>
          </cell>
          <cell r="R1787">
            <v>154304717</v>
          </cell>
        </row>
        <row r="1788">
          <cell r="A1788">
            <v>72080000</v>
          </cell>
          <cell r="B1788" t="str">
            <v>Realized Foreign Exc</v>
          </cell>
          <cell r="C1788">
            <v>70</v>
          </cell>
          <cell r="D1788" t="str">
            <v>.</v>
          </cell>
          <cell r="E1788">
            <v>3</v>
          </cell>
          <cell r="F1788" t="str">
            <v>.</v>
          </cell>
          <cell r="G1788">
            <v>72080000</v>
          </cell>
          <cell r="H1788" t="str">
            <v>.</v>
          </cell>
          <cell r="I1788">
            <v>0</v>
          </cell>
          <cell r="J1788" t="str">
            <v>.</v>
          </cell>
          <cell r="K1788">
            <v>0</v>
          </cell>
          <cell r="L1788" t="str">
            <v>.</v>
          </cell>
          <cell r="M1788">
            <v>0</v>
          </cell>
          <cell r="N1788" t="str">
            <v>.</v>
          </cell>
          <cell r="O1788" t="str">
            <v>00.00.00</v>
          </cell>
          <cell r="P1788">
            <v>9558042.5500000007</v>
          </cell>
          <cell r="Q1788">
            <v>2161179</v>
          </cell>
          <cell r="R1788">
            <v>11719221.550000001</v>
          </cell>
        </row>
        <row r="1789">
          <cell r="A1789">
            <v>72080000</v>
          </cell>
          <cell r="B1789" t="str">
            <v>Realized Foreign Exc</v>
          </cell>
          <cell r="C1789">
            <v>70</v>
          </cell>
          <cell r="D1789" t="str">
            <v>.</v>
          </cell>
          <cell r="E1789">
            <v>4</v>
          </cell>
          <cell r="F1789" t="str">
            <v>.</v>
          </cell>
          <cell r="G1789">
            <v>72080000</v>
          </cell>
          <cell r="H1789" t="str">
            <v>.</v>
          </cell>
          <cell r="I1789">
            <v>0</v>
          </cell>
          <cell r="J1789" t="str">
            <v>.</v>
          </cell>
          <cell r="K1789">
            <v>0</v>
          </cell>
          <cell r="L1789" t="str">
            <v>.</v>
          </cell>
          <cell r="M1789">
            <v>0</v>
          </cell>
          <cell r="N1789" t="str">
            <v>.</v>
          </cell>
          <cell r="O1789" t="str">
            <v>00.00.00</v>
          </cell>
          <cell r="P1789">
            <v>4199328.9000000004</v>
          </cell>
          <cell r="Q1789">
            <v>1695774</v>
          </cell>
          <cell r="R1789">
            <v>5895102.9000000004</v>
          </cell>
        </row>
        <row r="1790">
          <cell r="A1790">
            <v>72080000</v>
          </cell>
          <cell r="B1790" t="str">
            <v>Realized Foreign Exc</v>
          </cell>
          <cell r="C1790">
            <v>70</v>
          </cell>
          <cell r="D1790" t="str">
            <v>.</v>
          </cell>
          <cell r="E1790">
            <v>5</v>
          </cell>
          <cell r="F1790" t="str">
            <v>.</v>
          </cell>
          <cell r="G1790">
            <v>72080000</v>
          </cell>
          <cell r="H1790" t="str">
            <v>.</v>
          </cell>
          <cell r="I1790">
            <v>0</v>
          </cell>
          <cell r="J1790" t="str">
            <v>.</v>
          </cell>
          <cell r="K1790">
            <v>0</v>
          </cell>
          <cell r="L1790" t="str">
            <v>.</v>
          </cell>
          <cell r="M1790">
            <v>0</v>
          </cell>
          <cell r="N1790" t="str">
            <v>.</v>
          </cell>
          <cell r="O1790" t="str">
            <v>00.00.00</v>
          </cell>
          <cell r="P1790">
            <v>4626005.04</v>
          </cell>
          <cell r="Q1790">
            <v>953761.6</v>
          </cell>
          <cell r="R1790">
            <v>5579766.6399999997</v>
          </cell>
        </row>
        <row r="1791">
          <cell r="A1791">
            <v>72080000</v>
          </cell>
          <cell r="B1791" t="str">
            <v>Realized Foreign Exc</v>
          </cell>
          <cell r="C1791">
            <v>70</v>
          </cell>
          <cell r="D1791" t="str">
            <v>.</v>
          </cell>
          <cell r="E1791">
            <v>7</v>
          </cell>
          <cell r="F1791" t="str">
            <v>.</v>
          </cell>
          <cell r="G1791">
            <v>72080000</v>
          </cell>
          <cell r="H1791" t="str">
            <v>.</v>
          </cell>
          <cell r="I1791">
            <v>0</v>
          </cell>
          <cell r="J1791" t="str">
            <v>.</v>
          </cell>
          <cell r="K1791">
            <v>0</v>
          </cell>
          <cell r="L1791" t="str">
            <v>.</v>
          </cell>
          <cell r="M1791">
            <v>0</v>
          </cell>
          <cell r="N1791" t="str">
            <v>.</v>
          </cell>
          <cell r="O1791" t="str">
            <v>00.00.00</v>
          </cell>
          <cell r="P1791">
            <v>650997</v>
          </cell>
          <cell r="Q1791">
            <v>0</v>
          </cell>
          <cell r="R1791">
            <v>650997</v>
          </cell>
        </row>
        <row r="1792">
          <cell r="A1792">
            <v>72080000</v>
          </cell>
          <cell r="B1792" t="str">
            <v>Realized Foreign Exc</v>
          </cell>
          <cell r="C1792">
            <v>70</v>
          </cell>
          <cell r="D1792" t="str">
            <v>.</v>
          </cell>
          <cell r="E1792">
            <v>8</v>
          </cell>
          <cell r="F1792" t="str">
            <v>.</v>
          </cell>
          <cell r="G1792">
            <v>72080000</v>
          </cell>
          <cell r="H1792" t="str">
            <v>.</v>
          </cell>
          <cell r="I1792">
            <v>0</v>
          </cell>
          <cell r="J1792" t="str">
            <v>.</v>
          </cell>
          <cell r="K1792">
            <v>0</v>
          </cell>
          <cell r="L1792" t="str">
            <v>.</v>
          </cell>
          <cell r="M1792">
            <v>0</v>
          </cell>
          <cell r="N1792" t="str">
            <v>.</v>
          </cell>
          <cell r="O1792" t="str">
            <v>00.00.00</v>
          </cell>
          <cell r="P1792">
            <v>491761</v>
          </cell>
          <cell r="Q1792">
            <v>0</v>
          </cell>
          <cell r="R1792">
            <v>491761</v>
          </cell>
        </row>
        <row r="1793">
          <cell r="A1793">
            <v>72080000</v>
          </cell>
          <cell r="B1793" t="str">
            <v>Realized Foreign Exc</v>
          </cell>
          <cell r="C1793">
            <v>70</v>
          </cell>
          <cell r="D1793" t="str">
            <v>.</v>
          </cell>
          <cell r="E1793">
            <v>9</v>
          </cell>
          <cell r="F1793" t="str">
            <v>.</v>
          </cell>
          <cell r="G1793">
            <v>72080000</v>
          </cell>
          <cell r="H1793" t="str">
            <v>.</v>
          </cell>
          <cell r="I1793">
            <v>0</v>
          </cell>
          <cell r="J1793" t="str">
            <v>.</v>
          </cell>
          <cell r="K1793">
            <v>0</v>
          </cell>
          <cell r="L1793" t="str">
            <v>.</v>
          </cell>
          <cell r="M1793">
            <v>0</v>
          </cell>
          <cell r="N1793" t="str">
            <v>.</v>
          </cell>
          <cell r="O1793" t="str">
            <v>00.00.00</v>
          </cell>
          <cell r="P1793">
            <v>646621.30000000005</v>
          </cell>
          <cell r="Q1793">
            <v>1536700</v>
          </cell>
          <cell r="R1793">
            <v>2183321.2999999998</v>
          </cell>
        </row>
        <row r="1794">
          <cell r="A1794">
            <v>72080000</v>
          </cell>
          <cell r="B1794" t="str">
            <v>Realized Foreign Exc</v>
          </cell>
          <cell r="C1794">
            <v>70</v>
          </cell>
          <cell r="D1794" t="str">
            <v>.</v>
          </cell>
          <cell r="E1794">
            <v>10</v>
          </cell>
          <cell r="F1794" t="str">
            <v>.</v>
          </cell>
          <cell r="G1794">
            <v>72080000</v>
          </cell>
          <cell r="H1794" t="str">
            <v>.</v>
          </cell>
          <cell r="I1794">
            <v>0</v>
          </cell>
          <cell r="J1794" t="str">
            <v>.</v>
          </cell>
          <cell r="K1794">
            <v>0</v>
          </cell>
          <cell r="L1794" t="str">
            <v>.</v>
          </cell>
          <cell r="M1794">
            <v>0</v>
          </cell>
          <cell r="N1794" t="str">
            <v>.</v>
          </cell>
          <cell r="O1794" t="str">
            <v>00.00.00</v>
          </cell>
          <cell r="P1794">
            <v>692064.6</v>
          </cell>
          <cell r="Q1794">
            <v>0</v>
          </cell>
          <cell r="R1794">
            <v>692064.6</v>
          </cell>
        </row>
        <row r="1795">
          <cell r="A1795">
            <v>72080000</v>
          </cell>
          <cell r="B1795" t="str">
            <v>Realized Foreign Exc</v>
          </cell>
          <cell r="C1795">
            <v>70</v>
          </cell>
          <cell r="D1795" t="str">
            <v>.</v>
          </cell>
          <cell r="E1795">
            <v>11</v>
          </cell>
          <cell r="F1795" t="str">
            <v>.</v>
          </cell>
          <cell r="G1795">
            <v>72080000</v>
          </cell>
          <cell r="H1795" t="str">
            <v>.</v>
          </cell>
          <cell r="I1795">
            <v>0</v>
          </cell>
          <cell r="J1795" t="str">
            <v>.</v>
          </cell>
          <cell r="K1795">
            <v>0</v>
          </cell>
          <cell r="L1795" t="str">
            <v>.</v>
          </cell>
          <cell r="M1795">
            <v>0</v>
          </cell>
          <cell r="N1795" t="str">
            <v>.</v>
          </cell>
          <cell r="O1795" t="str">
            <v>00.00.00</v>
          </cell>
          <cell r="P1795">
            <v>751718</v>
          </cell>
          <cell r="Q1795">
            <v>3520</v>
          </cell>
          <cell r="R1795">
            <v>755238</v>
          </cell>
        </row>
        <row r="1796">
          <cell r="A1796">
            <v>72080000</v>
          </cell>
          <cell r="B1796" t="str">
            <v>Realized Foreign Exc</v>
          </cell>
          <cell r="C1796">
            <v>70</v>
          </cell>
          <cell r="D1796" t="str">
            <v>.</v>
          </cell>
          <cell r="E1796">
            <v>14</v>
          </cell>
          <cell r="F1796" t="str">
            <v>.</v>
          </cell>
          <cell r="G1796">
            <v>72080000</v>
          </cell>
          <cell r="H1796" t="str">
            <v>.</v>
          </cell>
          <cell r="I1796">
            <v>0</v>
          </cell>
          <cell r="J1796" t="str">
            <v>.</v>
          </cell>
          <cell r="K1796">
            <v>0</v>
          </cell>
          <cell r="L1796" t="str">
            <v>.</v>
          </cell>
          <cell r="M1796">
            <v>0</v>
          </cell>
          <cell r="N1796" t="str">
            <v>.</v>
          </cell>
          <cell r="O1796" t="str">
            <v>00.00.00</v>
          </cell>
          <cell r="P1796">
            <v>913698.8</v>
          </cell>
          <cell r="Q1796">
            <v>0</v>
          </cell>
          <cell r="R1796">
            <v>913698.8</v>
          </cell>
        </row>
        <row r="1797">
          <cell r="A1797">
            <v>72140000</v>
          </cell>
          <cell r="B1797" t="str">
            <v>Non-operating Exp. a</v>
          </cell>
          <cell r="C1797">
            <v>70</v>
          </cell>
          <cell r="D1797" t="str">
            <v>.</v>
          </cell>
          <cell r="E1797">
            <v>1</v>
          </cell>
          <cell r="F1797" t="str">
            <v>.</v>
          </cell>
          <cell r="G1797">
            <v>72140000</v>
          </cell>
          <cell r="H1797" t="str">
            <v>.</v>
          </cell>
          <cell r="I1797">
            <v>11</v>
          </cell>
          <cell r="J1797" t="str">
            <v>.</v>
          </cell>
          <cell r="K1797">
            <v>0</v>
          </cell>
          <cell r="L1797" t="str">
            <v>.</v>
          </cell>
          <cell r="M1797">
            <v>0</v>
          </cell>
          <cell r="N1797" t="str">
            <v>.</v>
          </cell>
          <cell r="O1797" t="str">
            <v>00.00.00</v>
          </cell>
          <cell r="P1797">
            <v>100000</v>
          </cell>
          <cell r="Q1797">
            <v>150000</v>
          </cell>
          <cell r="R1797">
            <v>250000</v>
          </cell>
        </row>
        <row r="1798">
          <cell r="A1798">
            <v>72140000</v>
          </cell>
          <cell r="B1798" t="str">
            <v>Non-operating Exp. a</v>
          </cell>
          <cell r="C1798">
            <v>70</v>
          </cell>
          <cell r="D1798" t="str">
            <v>.</v>
          </cell>
          <cell r="E1798">
            <v>1</v>
          </cell>
          <cell r="F1798" t="str">
            <v>.</v>
          </cell>
          <cell r="G1798">
            <v>72140000</v>
          </cell>
          <cell r="H1798" t="str">
            <v>.</v>
          </cell>
          <cell r="I1798">
            <v>12</v>
          </cell>
          <cell r="J1798" t="str">
            <v>.</v>
          </cell>
          <cell r="K1798">
            <v>0</v>
          </cell>
          <cell r="L1798" t="str">
            <v>.</v>
          </cell>
          <cell r="M1798">
            <v>0</v>
          </cell>
          <cell r="N1798" t="str">
            <v>.</v>
          </cell>
          <cell r="O1798" t="str">
            <v>00.00.00</v>
          </cell>
          <cell r="P1798">
            <v>7892971.2999999998</v>
          </cell>
          <cell r="Q1798">
            <v>470000</v>
          </cell>
          <cell r="R1798">
            <v>8362971.2999999998</v>
          </cell>
        </row>
        <row r="1799">
          <cell r="A1799">
            <v>72140000</v>
          </cell>
          <cell r="B1799" t="str">
            <v>Non-operating Exp. a</v>
          </cell>
          <cell r="C1799">
            <v>70</v>
          </cell>
          <cell r="D1799" t="str">
            <v>.</v>
          </cell>
          <cell r="E1799">
            <v>1</v>
          </cell>
          <cell r="F1799" t="str">
            <v>.</v>
          </cell>
          <cell r="G1799">
            <v>72140000</v>
          </cell>
          <cell r="H1799" t="str">
            <v>.</v>
          </cell>
          <cell r="I1799">
            <v>13</v>
          </cell>
          <cell r="J1799" t="str">
            <v>.</v>
          </cell>
          <cell r="K1799">
            <v>0</v>
          </cell>
          <cell r="L1799" t="str">
            <v>.</v>
          </cell>
          <cell r="M1799">
            <v>0</v>
          </cell>
          <cell r="N1799" t="str">
            <v>.</v>
          </cell>
          <cell r="O1799" t="str">
            <v>00.00.00</v>
          </cell>
          <cell r="P1799">
            <v>500000</v>
          </cell>
          <cell r="Q1799">
            <v>231200</v>
          </cell>
          <cell r="R1799">
            <v>731200</v>
          </cell>
        </row>
        <row r="1800">
          <cell r="A1800">
            <v>72140000</v>
          </cell>
          <cell r="B1800" t="str">
            <v>Non-operating Exp. a</v>
          </cell>
          <cell r="C1800">
            <v>70</v>
          </cell>
          <cell r="D1800" t="str">
            <v>.</v>
          </cell>
          <cell r="E1800">
            <v>1</v>
          </cell>
          <cell r="F1800" t="str">
            <v>.</v>
          </cell>
          <cell r="G1800">
            <v>72140000</v>
          </cell>
          <cell r="H1800" t="str">
            <v>.</v>
          </cell>
          <cell r="I1800">
            <v>31</v>
          </cell>
          <cell r="J1800" t="str">
            <v>.</v>
          </cell>
          <cell r="K1800">
            <v>0</v>
          </cell>
          <cell r="L1800" t="str">
            <v>.</v>
          </cell>
          <cell r="M1800">
            <v>0</v>
          </cell>
          <cell r="N1800" t="str">
            <v>.</v>
          </cell>
          <cell r="O1800" t="str">
            <v>00.00.00</v>
          </cell>
          <cell r="P1800">
            <v>2400000</v>
          </cell>
          <cell r="Q1800">
            <v>1000000</v>
          </cell>
          <cell r="R1800">
            <v>3400000</v>
          </cell>
        </row>
        <row r="1801">
          <cell r="A1801">
            <v>72140000</v>
          </cell>
          <cell r="B1801" t="str">
            <v>Non-operating Exp. a</v>
          </cell>
          <cell r="C1801">
            <v>70</v>
          </cell>
          <cell r="D1801" t="str">
            <v>.</v>
          </cell>
          <cell r="E1801">
            <v>1</v>
          </cell>
          <cell r="F1801" t="str">
            <v>.</v>
          </cell>
          <cell r="G1801">
            <v>72140000</v>
          </cell>
          <cell r="H1801" t="str">
            <v>.</v>
          </cell>
          <cell r="I1801">
            <v>32</v>
          </cell>
          <cell r="J1801" t="str">
            <v>.</v>
          </cell>
          <cell r="K1801">
            <v>0</v>
          </cell>
          <cell r="L1801" t="str">
            <v>.</v>
          </cell>
          <cell r="M1801">
            <v>0</v>
          </cell>
          <cell r="N1801" t="str">
            <v>.</v>
          </cell>
          <cell r="O1801" t="str">
            <v>00.00.00</v>
          </cell>
          <cell r="P1801">
            <v>2172250</v>
          </cell>
          <cell r="Q1801">
            <v>150000</v>
          </cell>
          <cell r="R1801">
            <v>2322250</v>
          </cell>
        </row>
        <row r="1802">
          <cell r="A1802">
            <v>72140000</v>
          </cell>
          <cell r="B1802" t="str">
            <v>Non-operating Exp. a</v>
          </cell>
          <cell r="C1802">
            <v>70</v>
          </cell>
          <cell r="D1802" t="str">
            <v>.</v>
          </cell>
          <cell r="E1802">
            <v>1</v>
          </cell>
          <cell r="F1802" t="str">
            <v>.</v>
          </cell>
          <cell r="G1802">
            <v>72140000</v>
          </cell>
          <cell r="H1802" t="str">
            <v>.</v>
          </cell>
          <cell r="I1802">
            <v>33</v>
          </cell>
          <cell r="J1802" t="str">
            <v>.</v>
          </cell>
          <cell r="K1802">
            <v>0</v>
          </cell>
          <cell r="L1802" t="str">
            <v>.</v>
          </cell>
          <cell r="M1802">
            <v>0</v>
          </cell>
          <cell r="N1802" t="str">
            <v>.</v>
          </cell>
          <cell r="O1802" t="str">
            <v>00.00.00</v>
          </cell>
          <cell r="P1802">
            <v>13073500</v>
          </cell>
          <cell r="Q1802">
            <v>390000</v>
          </cell>
          <cell r="R1802">
            <v>13463500</v>
          </cell>
        </row>
        <row r="1803">
          <cell r="A1803">
            <v>72140000</v>
          </cell>
          <cell r="B1803" t="str">
            <v>Non-operating Exp. a</v>
          </cell>
          <cell r="C1803">
            <v>70</v>
          </cell>
          <cell r="D1803" t="str">
            <v>.</v>
          </cell>
          <cell r="E1803">
            <v>1</v>
          </cell>
          <cell r="F1803" t="str">
            <v>.</v>
          </cell>
          <cell r="G1803">
            <v>72140000</v>
          </cell>
          <cell r="H1803" t="str">
            <v>.</v>
          </cell>
          <cell r="I1803">
            <v>42</v>
          </cell>
          <cell r="J1803" t="str">
            <v>.</v>
          </cell>
          <cell r="K1803">
            <v>0</v>
          </cell>
          <cell r="L1803" t="str">
            <v>.</v>
          </cell>
          <cell r="M1803">
            <v>0</v>
          </cell>
          <cell r="N1803" t="str">
            <v>.</v>
          </cell>
          <cell r="O1803" t="str">
            <v>00.00.00</v>
          </cell>
          <cell r="P1803">
            <v>822500</v>
          </cell>
          <cell r="Q1803">
            <v>0</v>
          </cell>
          <cell r="R1803">
            <v>822500</v>
          </cell>
        </row>
        <row r="1804">
          <cell r="A1804">
            <v>72140000</v>
          </cell>
          <cell r="B1804" t="str">
            <v>Non-operating Exp. a</v>
          </cell>
          <cell r="C1804">
            <v>70</v>
          </cell>
          <cell r="D1804" t="str">
            <v>.</v>
          </cell>
          <cell r="E1804">
            <v>1</v>
          </cell>
          <cell r="F1804" t="str">
            <v>.</v>
          </cell>
          <cell r="G1804">
            <v>72140000</v>
          </cell>
          <cell r="H1804" t="str">
            <v>.</v>
          </cell>
          <cell r="I1804">
            <v>60</v>
          </cell>
          <cell r="J1804" t="str">
            <v>.</v>
          </cell>
          <cell r="K1804">
            <v>0</v>
          </cell>
          <cell r="L1804" t="str">
            <v>.</v>
          </cell>
          <cell r="M1804">
            <v>0</v>
          </cell>
          <cell r="N1804" t="str">
            <v>.</v>
          </cell>
          <cell r="O1804" t="str">
            <v>00.00.00</v>
          </cell>
          <cell r="P1804">
            <v>1988000</v>
          </cell>
          <cell r="Q1804">
            <v>0</v>
          </cell>
          <cell r="R1804">
            <v>1988000</v>
          </cell>
        </row>
        <row r="1805">
          <cell r="A1805">
            <v>72140000</v>
          </cell>
          <cell r="B1805" t="str">
            <v>Non-operating Exp. a</v>
          </cell>
          <cell r="C1805">
            <v>70</v>
          </cell>
          <cell r="D1805" t="str">
            <v>.</v>
          </cell>
          <cell r="E1805">
            <v>1</v>
          </cell>
          <cell r="F1805" t="str">
            <v>.</v>
          </cell>
          <cell r="G1805">
            <v>72140000</v>
          </cell>
          <cell r="H1805" t="str">
            <v>.</v>
          </cell>
          <cell r="I1805">
            <v>71</v>
          </cell>
          <cell r="J1805" t="str">
            <v>.</v>
          </cell>
          <cell r="K1805">
            <v>0</v>
          </cell>
          <cell r="L1805" t="str">
            <v>.</v>
          </cell>
          <cell r="M1805">
            <v>0</v>
          </cell>
          <cell r="N1805" t="str">
            <v>.</v>
          </cell>
          <cell r="O1805" t="str">
            <v>00.00.00</v>
          </cell>
          <cell r="P1805">
            <v>29010348</v>
          </cell>
          <cell r="Q1805">
            <v>0</v>
          </cell>
          <cell r="R1805">
            <v>29010348</v>
          </cell>
        </row>
        <row r="1806">
          <cell r="A1806">
            <v>72140000</v>
          </cell>
          <cell r="B1806" t="str">
            <v>Non-operating Exp. a</v>
          </cell>
          <cell r="C1806">
            <v>70</v>
          </cell>
          <cell r="D1806" t="str">
            <v>.</v>
          </cell>
          <cell r="E1806">
            <v>1</v>
          </cell>
          <cell r="F1806" t="str">
            <v>.</v>
          </cell>
          <cell r="G1806">
            <v>72140000</v>
          </cell>
          <cell r="H1806" t="str">
            <v>.</v>
          </cell>
          <cell r="I1806">
            <v>72</v>
          </cell>
          <cell r="J1806" t="str">
            <v>.</v>
          </cell>
          <cell r="K1806">
            <v>0</v>
          </cell>
          <cell r="L1806" t="str">
            <v>.</v>
          </cell>
          <cell r="M1806">
            <v>0</v>
          </cell>
          <cell r="N1806" t="str">
            <v>.</v>
          </cell>
          <cell r="O1806" t="str">
            <v>00.00.00</v>
          </cell>
          <cell r="P1806">
            <v>2600000</v>
          </cell>
          <cell r="Q1806">
            <v>0</v>
          </cell>
          <cell r="R1806">
            <v>2600000</v>
          </cell>
        </row>
        <row r="1807">
          <cell r="A1807">
            <v>72140000</v>
          </cell>
          <cell r="B1807" t="str">
            <v>Non-operating Exp. a</v>
          </cell>
          <cell r="C1807">
            <v>70</v>
          </cell>
          <cell r="D1807" t="str">
            <v>.</v>
          </cell>
          <cell r="E1807">
            <v>2</v>
          </cell>
          <cell r="F1807" t="str">
            <v>.</v>
          </cell>
          <cell r="G1807">
            <v>72140000</v>
          </cell>
          <cell r="H1807" t="str">
            <v>.</v>
          </cell>
          <cell r="I1807">
            <v>60</v>
          </cell>
          <cell r="J1807" t="str">
            <v>.</v>
          </cell>
          <cell r="K1807">
            <v>0</v>
          </cell>
          <cell r="L1807" t="str">
            <v>.</v>
          </cell>
          <cell r="M1807">
            <v>0</v>
          </cell>
          <cell r="N1807" t="str">
            <v>.</v>
          </cell>
          <cell r="O1807" t="str">
            <v>00.00.00</v>
          </cell>
          <cell r="P1807">
            <v>46867094</v>
          </cell>
          <cell r="Q1807">
            <v>0</v>
          </cell>
          <cell r="R1807">
            <v>46867094</v>
          </cell>
        </row>
        <row r="1808">
          <cell r="A1808">
            <v>72140000</v>
          </cell>
          <cell r="B1808" t="str">
            <v>Non-operating Exp. a</v>
          </cell>
          <cell r="C1808">
            <v>70</v>
          </cell>
          <cell r="D1808" t="str">
            <v>.</v>
          </cell>
          <cell r="E1808">
            <v>3</v>
          </cell>
          <cell r="F1808" t="str">
            <v>.</v>
          </cell>
          <cell r="G1808">
            <v>72140000</v>
          </cell>
          <cell r="H1808" t="str">
            <v>.</v>
          </cell>
          <cell r="I1808">
            <v>60</v>
          </cell>
          <cell r="J1808" t="str">
            <v>.</v>
          </cell>
          <cell r="K1808">
            <v>0</v>
          </cell>
          <cell r="L1808" t="str">
            <v>.</v>
          </cell>
          <cell r="M1808">
            <v>0</v>
          </cell>
          <cell r="N1808" t="str">
            <v>.</v>
          </cell>
          <cell r="O1808" t="str">
            <v>00.00.00</v>
          </cell>
          <cell r="P1808">
            <v>80414771</v>
          </cell>
          <cell r="Q1808">
            <v>5354088</v>
          </cell>
          <cell r="R1808">
            <v>85768859</v>
          </cell>
        </row>
        <row r="1809">
          <cell r="A1809">
            <v>72140000</v>
          </cell>
          <cell r="B1809" t="str">
            <v>Non-operating Exp. a</v>
          </cell>
          <cell r="C1809">
            <v>70</v>
          </cell>
          <cell r="D1809" t="str">
            <v>.</v>
          </cell>
          <cell r="E1809">
            <v>4</v>
          </cell>
          <cell r="F1809" t="str">
            <v>.</v>
          </cell>
          <cell r="G1809">
            <v>72140000</v>
          </cell>
          <cell r="H1809" t="str">
            <v>.</v>
          </cell>
          <cell r="I1809">
            <v>60</v>
          </cell>
          <cell r="J1809" t="str">
            <v>.</v>
          </cell>
          <cell r="K1809">
            <v>0</v>
          </cell>
          <cell r="L1809" t="str">
            <v>.</v>
          </cell>
          <cell r="M1809">
            <v>0</v>
          </cell>
          <cell r="N1809" t="str">
            <v>.</v>
          </cell>
          <cell r="O1809" t="str">
            <v>00.00.00</v>
          </cell>
          <cell r="P1809">
            <v>4994056.0199999996</v>
          </cell>
          <cell r="Q1809">
            <v>0</v>
          </cell>
          <cell r="R1809">
            <v>4994056.0199999996</v>
          </cell>
        </row>
        <row r="1810">
          <cell r="A1810">
            <v>72140000</v>
          </cell>
          <cell r="B1810" t="str">
            <v>Non-operating Exp. a</v>
          </cell>
          <cell r="C1810">
            <v>70</v>
          </cell>
          <cell r="D1810" t="str">
            <v>.</v>
          </cell>
          <cell r="E1810">
            <v>5</v>
          </cell>
          <cell r="F1810" t="str">
            <v>.</v>
          </cell>
          <cell r="G1810">
            <v>72140000</v>
          </cell>
          <cell r="H1810" t="str">
            <v>.</v>
          </cell>
          <cell r="I1810">
            <v>60</v>
          </cell>
          <cell r="J1810" t="str">
            <v>.</v>
          </cell>
          <cell r="K1810">
            <v>0</v>
          </cell>
          <cell r="L1810" t="str">
            <v>.</v>
          </cell>
          <cell r="M1810">
            <v>0</v>
          </cell>
          <cell r="N1810" t="str">
            <v>.</v>
          </cell>
          <cell r="O1810" t="str">
            <v>00.00.00</v>
          </cell>
          <cell r="P1810">
            <v>600000</v>
          </cell>
          <cell r="Q1810">
            <v>0</v>
          </cell>
          <cell r="R1810">
            <v>600000</v>
          </cell>
        </row>
        <row r="1811">
          <cell r="A1811">
            <v>72140000</v>
          </cell>
          <cell r="B1811" t="str">
            <v>Non-operating Exp. a</v>
          </cell>
          <cell r="C1811">
            <v>70</v>
          </cell>
          <cell r="D1811" t="str">
            <v>.</v>
          </cell>
          <cell r="E1811">
            <v>7</v>
          </cell>
          <cell r="F1811" t="str">
            <v>.</v>
          </cell>
          <cell r="G1811">
            <v>72140000</v>
          </cell>
          <cell r="H1811" t="str">
            <v>.</v>
          </cell>
          <cell r="I1811">
            <v>60</v>
          </cell>
          <cell r="J1811" t="str">
            <v>.</v>
          </cell>
          <cell r="K1811">
            <v>0</v>
          </cell>
          <cell r="L1811" t="str">
            <v>.</v>
          </cell>
          <cell r="M1811">
            <v>0</v>
          </cell>
          <cell r="N1811" t="str">
            <v>.</v>
          </cell>
          <cell r="O1811" t="str">
            <v>00.00.00</v>
          </cell>
          <cell r="P1811">
            <v>1690000</v>
          </cell>
          <cell r="Q1811">
            <v>130000</v>
          </cell>
          <cell r="R1811">
            <v>1820000</v>
          </cell>
        </row>
        <row r="1812">
          <cell r="A1812">
            <v>72140000</v>
          </cell>
          <cell r="B1812" t="str">
            <v>Non-operating Exp. a</v>
          </cell>
          <cell r="C1812">
            <v>70</v>
          </cell>
          <cell r="D1812" t="str">
            <v>.</v>
          </cell>
          <cell r="E1812">
            <v>8</v>
          </cell>
          <cell r="F1812" t="str">
            <v>.</v>
          </cell>
          <cell r="G1812">
            <v>72140000</v>
          </cell>
          <cell r="H1812" t="str">
            <v>.</v>
          </cell>
          <cell r="I1812">
            <v>60</v>
          </cell>
          <cell r="J1812" t="str">
            <v>.</v>
          </cell>
          <cell r="K1812">
            <v>0</v>
          </cell>
          <cell r="L1812" t="str">
            <v>.</v>
          </cell>
          <cell r="M1812">
            <v>0</v>
          </cell>
          <cell r="N1812" t="str">
            <v>.</v>
          </cell>
          <cell r="O1812" t="str">
            <v>00.00.00</v>
          </cell>
          <cell r="P1812">
            <v>2673500</v>
          </cell>
          <cell r="Q1812">
            <v>0</v>
          </cell>
          <cell r="R1812">
            <v>2673500</v>
          </cell>
        </row>
        <row r="1813">
          <cell r="A1813">
            <v>72140000</v>
          </cell>
          <cell r="B1813" t="str">
            <v>Non-operating Exp. a</v>
          </cell>
          <cell r="C1813">
            <v>70</v>
          </cell>
          <cell r="D1813" t="str">
            <v>.</v>
          </cell>
          <cell r="E1813">
            <v>9</v>
          </cell>
          <cell r="F1813" t="str">
            <v>.</v>
          </cell>
          <cell r="G1813">
            <v>72140000</v>
          </cell>
          <cell r="H1813" t="str">
            <v>.</v>
          </cell>
          <cell r="I1813">
            <v>60</v>
          </cell>
          <cell r="J1813" t="str">
            <v>.</v>
          </cell>
          <cell r="K1813">
            <v>0</v>
          </cell>
          <cell r="L1813" t="str">
            <v>.</v>
          </cell>
          <cell r="M1813">
            <v>0</v>
          </cell>
          <cell r="N1813" t="str">
            <v>.</v>
          </cell>
          <cell r="O1813" t="str">
            <v>00.00.00</v>
          </cell>
          <cell r="P1813">
            <v>2037500</v>
          </cell>
          <cell r="Q1813">
            <v>0</v>
          </cell>
          <cell r="R1813">
            <v>2037500</v>
          </cell>
        </row>
        <row r="1814">
          <cell r="A1814">
            <v>72140000</v>
          </cell>
          <cell r="B1814" t="str">
            <v>Non-operating Exp. a</v>
          </cell>
          <cell r="C1814">
            <v>70</v>
          </cell>
          <cell r="D1814" t="str">
            <v>.</v>
          </cell>
          <cell r="E1814">
            <v>10</v>
          </cell>
          <cell r="F1814" t="str">
            <v>.</v>
          </cell>
          <cell r="G1814">
            <v>72140000</v>
          </cell>
          <cell r="H1814" t="str">
            <v>.</v>
          </cell>
          <cell r="I1814">
            <v>60</v>
          </cell>
          <cell r="J1814" t="str">
            <v>.</v>
          </cell>
          <cell r="K1814">
            <v>0</v>
          </cell>
          <cell r="L1814" t="str">
            <v>.</v>
          </cell>
          <cell r="M1814">
            <v>0</v>
          </cell>
          <cell r="N1814" t="str">
            <v>.</v>
          </cell>
          <cell r="O1814" t="str">
            <v>00.00.00</v>
          </cell>
          <cell r="P1814">
            <v>1453250</v>
          </cell>
          <cell r="Q1814">
            <v>200000</v>
          </cell>
          <cell r="R1814">
            <v>1653250</v>
          </cell>
        </row>
        <row r="1815">
          <cell r="A1815">
            <v>72140000</v>
          </cell>
          <cell r="B1815" t="str">
            <v>Non-operating Exp. a</v>
          </cell>
          <cell r="C1815">
            <v>70</v>
          </cell>
          <cell r="D1815" t="str">
            <v>.</v>
          </cell>
          <cell r="E1815">
            <v>11</v>
          </cell>
          <cell r="F1815" t="str">
            <v>.</v>
          </cell>
          <cell r="G1815">
            <v>72140000</v>
          </cell>
          <cell r="H1815" t="str">
            <v>.</v>
          </cell>
          <cell r="I1815">
            <v>60</v>
          </cell>
          <cell r="J1815" t="str">
            <v>.</v>
          </cell>
          <cell r="K1815">
            <v>0</v>
          </cell>
          <cell r="L1815" t="str">
            <v>.</v>
          </cell>
          <cell r="M1815">
            <v>0</v>
          </cell>
          <cell r="N1815" t="str">
            <v>.</v>
          </cell>
          <cell r="O1815" t="str">
            <v>00.00.00</v>
          </cell>
          <cell r="P1815">
            <v>2100000</v>
          </cell>
          <cell r="Q1815">
            <v>0</v>
          </cell>
          <cell r="R1815">
            <v>2100000</v>
          </cell>
        </row>
        <row r="1816">
          <cell r="A1816">
            <v>72140000</v>
          </cell>
          <cell r="B1816" t="str">
            <v>Non-operating Exp. a</v>
          </cell>
          <cell r="C1816">
            <v>70</v>
          </cell>
          <cell r="D1816" t="str">
            <v>.</v>
          </cell>
          <cell r="E1816">
            <v>14</v>
          </cell>
          <cell r="F1816" t="str">
            <v>.</v>
          </cell>
          <cell r="G1816">
            <v>72140000</v>
          </cell>
          <cell r="H1816" t="str">
            <v>.</v>
          </cell>
          <cell r="I1816">
            <v>60</v>
          </cell>
          <cell r="J1816" t="str">
            <v>.</v>
          </cell>
          <cell r="K1816">
            <v>0</v>
          </cell>
          <cell r="L1816" t="str">
            <v>.</v>
          </cell>
          <cell r="M1816">
            <v>0</v>
          </cell>
          <cell r="N1816" t="str">
            <v>.</v>
          </cell>
          <cell r="O1816" t="str">
            <v>00.00.00</v>
          </cell>
          <cell r="P1816">
            <v>2600000</v>
          </cell>
          <cell r="Q1816">
            <v>250000</v>
          </cell>
          <cell r="R1816">
            <v>2850000</v>
          </cell>
        </row>
        <row r="1817">
          <cell r="A1817">
            <v>72150000</v>
          </cell>
          <cell r="B1817" t="str">
            <v>Tax Expenses</v>
          </cell>
          <cell r="C1817">
            <v>70</v>
          </cell>
          <cell r="D1817" t="str">
            <v>.</v>
          </cell>
          <cell r="E1817">
            <v>1</v>
          </cell>
          <cell r="F1817" t="str">
            <v>.</v>
          </cell>
          <cell r="G1817">
            <v>72150000</v>
          </cell>
          <cell r="H1817" t="str">
            <v>.</v>
          </cell>
          <cell r="I1817">
            <v>71</v>
          </cell>
          <cell r="J1817" t="str">
            <v>.</v>
          </cell>
          <cell r="K1817">
            <v>0</v>
          </cell>
          <cell r="L1817" t="str">
            <v>.</v>
          </cell>
          <cell r="M1817">
            <v>0</v>
          </cell>
          <cell r="N1817" t="str">
            <v>.</v>
          </cell>
          <cell r="O1817" t="str">
            <v>00.00.00</v>
          </cell>
          <cell r="P1817">
            <v>300000</v>
          </cell>
          <cell r="Q1817">
            <v>0</v>
          </cell>
          <cell r="R1817">
            <v>300000</v>
          </cell>
        </row>
        <row r="1818">
          <cell r="A1818">
            <v>72150000</v>
          </cell>
          <cell r="B1818" t="str">
            <v>Tax Expenses</v>
          </cell>
          <cell r="C1818">
            <v>70</v>
          </cell>
          <cell r="D1818" t="str">
            <v>.</v>
          </cell>
          <cell r="E1818">
            <v>1</v>
          </cell>
          <cell r="F1818" t="str">
            <v>.</v>
          </cell>
          <cell r="G1818">
            <v>72150000</v>
          </cell>
          <cell r="H1818" t="str">
            <v>.</v>
          </cell>
          <cell r="I1818">
            <v>72</v>
          </cell>
          <cell r="J1818" t="str">
            <v>.</v>
          </cell>
          <cell r="K1818">
            <v>0</v>
          </cell>
          <cell r="L1818" t="str">
            <v>.</v>
          </cell>
          <cell r="M1818">
            <v>0</v>
          </cell>
          <cell r="N1818" t="str">
            <v>.</v>
          </cell>
          <cell r="O1818" t="str">
            <v>00.00.00</v>
          </cell>
          <cell r="P1818">
            <v>1905806</v>
          </cell>
          <cell r="Q1818">
            <v>0</v>
          </cell>
          <cell r="R1818">
            <v>1905806</v>
          </cell>
        </row>
        <row r="1819">
          <cell r="A1819">
            <v>80200000</v>
          </cell>
          <cell r="B1819" t="str">
            <v>Current Income Tax</v>
          </cell>
          <cell r="C1819">
            <v>70</v>
          </cell>
          <cell r="D1819" t="str">
            <v>.</v>
          </cell>
          <cell r="E1819">
            <v>1</v>
          </cell>
          <cell r="F1819" t="str">
            <v>.</v>
          </cell>
          <cell r="G1819">
            <v>80200000</v>
          </cell>
          <cell r="H1819" t="str">
            <v>.</v>
          </cell>
          <cell r="I1819">
            <v>0</v>
          </cell>
          <cell r="J1819" t="str">
            <v>.</v>
          </cell>
          <cell r="K1819">
            <v>0</v>
          </cell>
          <cell r="L1819" t="str">
            <v>.</v>
          </cell>
          <cell r="M1819">
            <v>0</v>
          </cell>
          <cell r="N1819" t="str">
            <v>.</v>
          </cell>
          <cell r="O1819" t="str">
            <v>00.00.00</v>
          </cell>
          <cell r="P1819">
            <v>97445317</v>
          </cell>
          <cell r="Q1819">
            <v>0</v>
          </cell>
          <cell r="R1819">
            <v>97445317</v>
          </cell>
        </row>
        <row r="1820">
          <cell r="A1820" t="str">
            <v>_x000C_</v>
          </cell>
        </row>
        <row r="1824">
          <cell r="A1824" t="str">
            <v>JAS Aero - En</v>
          </cell>
          <cell r="B1824" t="str">
            <v>gineering IDR</v>
          </cell>
          <cell r="K1824" t="str">
            <v>De</v>
          </cell>
          <cell r="L1824" t="str">
            <v>t</v>
          </cell>
          <cell r="M1824" t="str">
            <v>ail</v>
          </cell>
          <cell r="O1824" t="str">
            <v>Trial Balance</v>
          </cell>
          <cell r="Q1824" t="str">
            <v>Report Date</v>
          </cell>
          <cell r="R1824" t="str">
            <v>: 05-DEC-2005 16:34</v>
          </cell>
        </row>
        <row r="1825">
          <cell r="J1825" t="str">
            <v>P</v>
          </cell>
          <cell r="K1825" t="str">
            <v>erio</v>
          </cell>
          <cell r="L1825" t="str">
            <v>d</v>
          </cell>
          <cell r="M1825" t="str">
            <v>to</v>
          </cell>
          <cell r="O1825" t="str">
            <v>date for NOV-0</v>
          </cell>
          <cell r="P1825">
            <v>5</v>
          </cell>
          <cell r="Q1825" t="str">
            <v>Page</v>
          </cell>
          <cell r="R1825" t="str">
            <v>:    29 of       29</v>
          </cell>
        </row>
        <row r="1826">
          <cell r="B1826" t="str">
            <v>Currency:  IDR</v>
          </cell>
        </row>
        <row r="1827">
          <cell r="B1827" t="str">
            <v>COMPANY Range:  70 to</v>
          </cell>
          <cell r="C1827">
            <v>7</v>
          </cell>
          <cell r="D1827">
            <v>0</v>
          </cell>
        </row>
        <row r="1829">
          <cell r="B1829" t="str">
            <v>COMPANY:  70 JA</v>
          </cell>
          <cell r="C1829" t="str">
            <v>S</v>
          </cell>
          <cell r="D1829" t="str">
            <v>A</v>
          </cell>
          <cell r="E1829" t="str">
            <v>er</v>
          </cell>
          <cell r="F1829" t="str">
            <v>o</v>
          </cell>
          <cell r="G1829" t="e">
            <v>#NAME?</v>
          </cell>
          <cell r="H1829" t="str">
            <v>e</v>
          </cell>
          <cell r="I1829" t="str">
            <v>er</v>
          </cell>
          <cell r="J1829" t="str">
            <v>i</v>
          </cell>
          <cell r="K1829" t="str">
            <v>ng S</v>
          </cell>
          <cell r="L1829" t="str">
            <v>e</v>
          </cell>
          <cell r="M1829" t="str">
            <v>rvi</v>
          </cell>
          <cell r="N1829" t="str">
            <v>c</v>
          </cell>
          <cell r="O1829" t="str">
            <v>es</v>
          </cell>
        </row>
        <row r="1831">
          <cell r="A1831" t="str">
            <v>ACCOUNT</v>
          </cell>
          <cell r="B1831" t="str">
            <v>Description</v>
          </cell>
          <cell r="C1831" t="str">
            <v>Ac</v>
          </cell>
          <cell r="D1831" t="str">
            <v>c</v>
          </cell>
          <cell r="E1831" t="str">
            <v>ou</v>
          </cell>
          <cell r="F1831" t="str">
            <v>n</v>
          </cell>
          <cell r="G1831" t="str">
            <v>ting Fle</v>
          </cell>
          <cell r="H1831" t="str">
            <v>x</v>
          </cell>
          <cell r="I1831" t="str">
            <v>fi</v>
          </cell>
          <cell r="J1831" t="str">
            <v>e</v>
          </cell>
          <cell r="K1831" t="str">
            <v>ld</v>
          </cell>
          <cell r="P1831" t="str">
            <v>Beginning Balance</v>
          </cell>
          <cell r="Q1831" t="str">
            <v>Period Activity</v>
          </cell>
          <cell r="R1831" t="str">
            <v>Ending Balance</v>
          </cell>
        </row>
        <row r="1832">
          <cell r="A1832" t="str">
            <v>-----------</v>
          </cell>
          <cell r="B1832" t="str">
            <v>--------------------</v>
          </cell>
          <cell r="C1832" t="str">
            <v>--</v>
          </cell>
          <cell r="D1832" t="str">
            <v>-</v>
          </cell>
          <cell r="E1832" t="str">
            <v>--</v>
          </cell>
          <cell r="F1832" t="str">
            <v>-</v>
          </cell>
          <cell r="G1832" t="str">
            <v>--------</v>
          </cell>
          <cell r="H1832" t="str">
            <v>-</v>
          </cell>
          <cell r="I1832" t="str">
            <v>--</v>
          </cell>
          <cell r="J1832" t="str">
            <v>-</v>
          </cell>
          <cell r="K1832" t="str">
            <v>----</v>
          </cell>
          <cell r="L1832" t="str">
            <v>-</v>
          </cell>
          <cell r="M1832" t="str">
            <v>---</v>
          </cell>
          <cell r="N1832" t="str">
            <v>-</v>
          </cell>
          <cell r="O1832" t="str">
            <v>-------------</v>
          </cell>
          <cell r="P1832" t="str">
            <v>------------------</v>
          </cell>
          <cell r="Q1832" t="str">
            <v>------------------</v>
          </cell>
          <cell r="R1832" t="str">
            <v>------------------</v>
          </cell>
        </row>
        <row r="1833">
          <cell r="A1833">
            <v>80200000</v>
          </cell>
          <cell r="B1833" t="str">
            <v>Current Income Tax</v>
          </cell>
          <cell r="C1833">
            <v>70</v>
          </cell>
          <cell r="D1833" t="str">
            <v>.</v>
          </cell>
          <cell r="E1833">
            <v>1</v>
          </cell>
          <cell r="F1833" t="str">
            <v>.</v>
          </cell>
          <cell r="G1833">
            <v>80200000</v>
          </cell>
          <cell r="H1833" t="str">
            <v>.</v>
          </cell>
          <cell r="I1833">
            <v>72</v>
          </cell>
          <cell r="J1833" t="str">
            <v>.</v>
          </cell>
          <cell r="K1833">
            <v>0</v>
          </cell>
          <cell r="L1833" t="str">
            <v>.</v>
          </cell>
          <cell r="M1833">
            <v>0</v>
          </cell>
          <cell r="N1833" t="str">
            <v>.</v>
          </cell>
          <cell r="O1833" t="str">
            <v>00.00.00</v>
          </cell>
          <cell r="P1833">
            <v>2158147636.1300001</v>
          </cell>
          <cell r="Q1833">
            <v>0</v>
          </cell>
          <cell r="R1833">
            <v>2158147636.1300001</v>
          </cell>
        </row>
        <row r="1834">
          <cell r="P1834" t="str">
            <v>------------------</v>
          </cell>
          <cell r="Q1834" t="str">
            <v>------------------</v>
          </cell>
          <cell r="R1834" t="str">
            <v>------------------</v>
          </cell>
        </row>
        <row r="1835">
          <cell r="P1835">
            <v>0</v>
          </cell>
          <cell r="Q1835">
            <v>0</v>
          </cell>
          <cell r="R1835">
            <v>0</v>
          </cell>
        </row>
      </sheetData>
      <sheetData sheetId="1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tbsept area"/>
      <sheetName val="tbsept (2)"/>
      <sheetName val="Sheet1"/>
      <sheetName val="tbsept_area"/>
      <sheetName val="tbsept_(2)"/>
    </sheetNames>
    <sheetDataSet>
      <sheetData sheetId="0" refreshError="1">
        <row r="16">
          <cell r="A16">
            <v>1101010100000</v>
          </cell>
          <cell r="B16" t="str">
            <v>PC General Cashier</v>
          </cell>
          <cell r="C16">
            <v>7000000</v>
          </cell>
          <cell r="D16">
            <v>0</v>
          </cell>
          <cell r="E16">
            <v>0</v>
          </cell>
          <cell r="F16">
            <v>0</v>
          </cell>
        </row>
        <row r="17">
          <cell r="A17">
            <v>1101020401040</v>
          </cell>
          <cell r="B17" t="str">
            <v>BNI LM Operational USD</v>
          </cell>
          <cell r="C17">
            <v>213357543.66999999</v>
          </cell>
          <cell r="D17">
            <v>18350630.34</v>
          </cell>
          <cell r="E17">
            <v>188829034.12</v>
          </cell>
          <cell r="F17">
            <v>-170478403.78</v>
          </cell>
        </row>
        <row r="18">
          <cell r="A18">
            <v>1101020402040</v>
          </cell>
          <cell r="B18" t="str">
            <v>BNI LM Operational IDR</v>
          </cell>
          <cell r="C18">
            <v>47117687</v>
          </cell>
          <cell r="D18">
            <v>531761232.07999998</v>
          </cell>
          <cell r="E18">
            <v>334590886.76999998</v>
          </cell>
          <cell r="F18">
            <v>197170345.31</v>
          </cell>
        </row>
        <row r="19">
          <cell r="A19">
            <v>1101050000000</v>
          </cell>
          <cell r="B19" t="str">
            <v>Remmited Receipt</v>
          </cell>
          <cell r="C19">
            <v>0</v>
          </cell>
          <cell r="D19">
            <v>549377243.64999998</v>
          </cell>
          <cell r="E19">
            <v>549377243.64999998</v>
          </cell>
          <cell r="F19">
            <v>0</v>
          </cell>
        </row>
        <row r="20">
          <cell r="A20">
            <v>1101060000000</v>
          </cell>
          <cell r="B20" t="str">
            <v>Confirmed Receipt</v>
          </cell>
          <cell r="C20">
            <v>0</v>
          </cell>
          <cell r="D20">
            <v>3866678</v>
          </cell>
          <cell r="E20">
            <v>3866678</v>
          </cell>
          <cell r="F20">
            <v>0</v>
          </cell>
        </row>
        <row r="21">
          <cell r="A21">
            <v>1101070000000</v>
          </cell>
          <cell r="B21" t="str">
            <v>Bank Clearing</v>
          </cell>
          <cell r="C21">
            <v>-5907971</v>
          </cell>
          <cell r="D21">
            <v>521959684.04000002</v>
          </cell>
          <cell r="E21">
            <v>538444846.90999997</v>
          </cell>
          <cell r="F21">
            <v>-16485162.869999945</v>
          </cell>
        </row>
        <row r="22">
          <cell r="A22">
            <v>1103010100000</v>
          </cell>
          <cell r="B22" t="str">
            <v>A/R - Operating</v>
          </cell>
          <cell r="C22">
            <v>1338018089.2</v>
          </cell>
          <cell r="D22">
            <v>1240683384</v>
          </cell>
          <cell r="E22">
            <v>1235826683.24</v>
          </cell>
          <cell r="F22">
            <v>4856700.7599999905</v>
          </cell>
        </row>
        <row r="23">
          <cell r="A23">
            <v>1103019800000</v>
          </cell>
          <cell r="B23" t="str">
            <v>Opening Balance Account A/R</v>
          </cell>
          <cell r="C23">
            <v>36019657.200000003</v>
          </cell>
          <cell r="D23">
            <v>0</v>
          </cell>
          <cell r="E23">
            <v>0</v>
          </cell>
          <cell r="F23">
            <v>0</v>
          </cell>
        </row>
        <row r="24">
          <cell r="A24">
            <v>1103030100000</v>
          </cell>
          <cell r="B24" t="str">
            <v>Loan to Employee - Non-scheme</v>
          </cell>
          <cell r="C24">
            <v>-1239674</v>
          </cell>
          <cell r="D24">
            <v>6015234</v>
          </cell>
          <cell r="E24">
            <v>1128136</v>
          </cell>
          <cell r="F24">
            <v>4887098</v>
          </cell>
        </row>
        <row r="25">
          <cell r="A25">
            <v>1103060000000</v>
          </cell>
          <cell r="B25" t="str">
            <v>Un-Applied Cash</v>
          </cell>
          <cell r="C25">
            <v>0</v>
          </cell>
          <cell r="D25">
            <v>15296824</v>
          </cell>
          <cell r="E25">
            <v>15296824</v>
          </cell>
          <cell r="F25">
            <v>0</v>
          </cell>
        </row>
        <row r="26">
          <cell r="A26">
            <v>1104010900000</v>
          </cell>
          <cell r="B26" t="str">
            <v>Advance - Travel Abroad</v>
          </cell>
          <cell r="C26">
            <v>5500000</v>
          </cell>
          <cell r="D26">
            <v>7700000</v>
          </cell>
          <cell r="E26">
            <v>0</v>
          </cell>
          <cell r="F26">
            <v>7700000</v>
          </cell>
        </row>
        <row r="27">
          <cell r="A27">
            <v>1104011000000</v>
          </cell>
          <cell r="B27" t="str">
            <v>Advance - Travel Domestic</v>
          </cell>
          <cell r="C27">
            <v>3485000</v>
          </cell>
          <cell r="D27">
            <v>4945000</v>
          </cell>
          <cell r="E27">
            <v>0</v>
          </cell>
          <cell r="F27">
            <v>4945000</v>
          </cell>
        </row>
        <row r="28">
          <cell r="A28">
            <v>1104011100000</v>
          </cell>
          <cell r="B28" t="str">
            <v>Advance - Hospital</v>
          </cell>
          <cell r="C28">
            <v>1679000</v>
          </cell>
          <cell r="D28">
            <v>0</v>
          </cell>
          <cell r="E28">
            <v>0</v>
          </cell>
          <cell r="F28">
            <v>0</v>
          </cell>
        </row>
        <row r="29">
          <cell r="A29">
            <v>1104019800000</v>
          </cell>
          <cell r="B29" t="str">
            <v>Opening Balance Advance</v>
          </cell>
          <cell r="C29">
            <v>-35444833</v>
          </cell>
          <cell r="D29">
            <v>0</v>
          </cell>
          <cell r="E29">
            <v>0</v>
          </cell>
          <cell r="F29">
            <v>0</v>
          </cell>
        </row>
        <row r="30">
          <cell r="A30">
            <v>1104019900000</v>
          </cell>
          <cell r="B30" t="str">
            <v>Advance - Expenses Other</v>
          </cell>
          <cell r="C30">
            <v>17300000</v>
          </cell>
          <cell r="D30">
            <v>6500000</v>
          </cell>
          <cell r="E30">
            <v>0</v>
          </cell>
          <cell r="F30">
            <v>6500000</v>
          </cell>
        </row>
        <row r="31">
          <cell r="A31">
            <v>1106030000000</v>
          </cell>
          <cell r="B31" t="str">
            <v>Advance PPh 23</v>
          </cell>
          <cell r="C31">
            <v>296180648.27999997</v>
          </cell>
          <cell r="D31">
            <v>11784122.52</v>
          </cell>
          <cell r="E31">
            <v>1669659.12</v>
          </cell>
          <cell r="F31">
            <v>10114463.399999999</v>
          </cell>
        </row>
        <row r="32">
          <cell r="A32">
            <v>1106070000000</v>
          </cell>
          <cell r="B32" t="str">
            <v>Advance PPN</v>
          </cell>
          <cell r="C32">
            <v>6492779</v>
          </cell>
          <cell r="D32">
            <v>1834893</v>
          </cell>
          <cell r="E32">
            <v>5896672</v>
          </cell>
          <cell r="F32">
            <v>-4061779</v>
          </cell>
        </row>
        <row r="33">
          <cell r="A33">
            <v>1106080000000</v>
          </cell>
          <cell r="B33" t="str">
            <v>Advance PPN (FP not yet receive</v>
          </cell>
          <cell r="C33">
            <v>1102691.76</v>
          </cell>
          <cell r="D33">
            <v>0</v>
          </cell>
          <cell r="E33">
            <v>0</v>
          </cell>
          <cell r="F33">
            <v>0</v>
          </cell>
        </row>
        <row r="34">
          <cell r="A34">
            <v>1108010500000</v>
          </cell>
          <cell r="B34" t="str">
            <v>Prepaid Expense - Rent</v>
          </cell>
          <cell r="C34">
            <v>272927592.39999998</v>
          </cell>
          <cell r="D34">
            <v>61682445</v>
          </cell>
          <cell r="E34">
            <v>0</v>
          </cell>
          <cell r="F34">
            <v>61682445</v>
          </cell>
        </row>
        <row r="35">
          <cell r="A35">
            <v>1108010700000</v>
          </cell>
          <cell r="B35" t="str">
            <v>Prepaid Expense - Insurance</v>
          </cell>
          <cell r="C35">
            <v>8715000</v>
          </cell>
          <cell r="D35">
            <v>0</v>
          </cell>
          <cell r="E35">
            <v>0</v>
          </cell>
          <cell r="F35">
            <v>0</v>
          </cell>
        </row>
        <row r="36">
          <cell r="A36">
            <v>1108019900000</v>
          </cell>
          <cell r="B36" t="str">
            <v>Prepaid Expense - Operating Exp</v>
          </cell>
          <cell r="C36">
            <v>0</v>
          </cell>
          <cell r="D36">
            <v>17082000</v>
          </cell>
          <cell r="E36">
            <v>0</v>
          </cell>
          <cell r="F36">
            <v>17082000</v>
          </cell>
        </row>
        <row r="37">
          <cell r="A37">
            <v>1198010100000</v>
          </cell>
          <cell r="B37" t="str">
            <v>Bridging Bank to Bank</v>
          </cell>
          <cell r="C37">
            <v>-943000000</v>
          </cell>
          <cell r="D37">
            <v>7000000</v>
          </cell>
          <cell r="E37">
            <v>470000000</v>
          </cell>
          <cell r="F37">
            <v>-463000000</v>
          </cell>
        </row>
        <row r="38">
          <cell r="A38">
            <v>1198020000000</v>
          </cell>
          <cell r="B38" t="str">
            <v>Inter Office Account</v>
          </cell>
          <cell r="C38">
            <v>4462782589.6800003</v>
          </cell>
          <cell r="D38">
            <v>2533456850.4000001</v>
          </cell>
          <cell r="E38">
            <v>2045100808.6500001</v>
          </cell>
          <cell r="F38">
            <v>488356041.75</v>
          </cell>
        </row>
        <row r="39">
          <cell r="A39">
            <v>1198039900000</v>
          </cell>
          <cell r="B39" t="str">
            <v>AR/AP Transfer Others</v>
          </cell>
          <cell r="C39">
            <v>0</v>
          </cell>
          <cell r="D39">
            <v>0</v>
          </cell>
          <cell r="E39">
            <v>7063500</v>
          </cell>
          <cell r="F39">
            <v>-7063500</v>
          </cell>
        </row>
        <row r="40">
          <cell r="A40">
            <v>1301010300000</v>
          </cell>
          <cell r="B40" t="str">
            <v>Building Improvement</v>
          </cell>
          <cell r="C40">
            <v>385345550</v>
          </cell>
          <cell r="D40">
            <v>0</v>
          </cell>
          <cell r="E40">
            <v>0</v>
          </cell>
          <cell r="F40">
            <v>0</v>
          </cell>
        </row>
        <row r="41">
          <cell r="A41">
            <v>1301010400000</v>
          </cell>
          <cell r="B41" t="str">
            <v>Operation Equipment</v>
          </cell>
          <cell r="C41">
            <v>14706339899.92</v>
          </cell>
          <cell r="D41">
            <v>0</v>
          </cell>
          <cell r="E41">
            <v>0</v>
          </cell>
          <cell r="F41">
            <v>0</v>
          </cell>
        </row>
        <row r="42">
          <cell r="A42">
            <v>1301010600000</v>
          </cell>
          <cell r="B42" t="str">
            <v>Tools-Maintenance</v>
          </cell>
          <cell r="C42">
            <v>1341808112.25</v>
          </cell>
          <cell r="D42">
            <v>0</v>
          </cell>
          <cell r="E42">
            <v>0</v>
          </cell>
          <cell r="F42">
            <v>0</v>
          </cell>
        </row>
        <row r="43">
          <cell r="A43">
            <v>1301010700000</v>
          </cell>
          <cell r="B43" t="str">
            <v>Transportation Equipment</v>
          </cell>
          <cell r="C43">
            <v>682497232.79999995</v>
          </cell>
          <cell r="D43">
            <v>0</v>
          </cell>
          <cell r="E43">
            <v>0</v>
          </cell>
          <cell r="F43">
            <v>0</v>
          </cell>
        </row>
        <row r="44">
          <cell r="A44">
            <v>1301010801000</v>
          </cell>
          <cell r="B44" t="str">
            <v>Office Equipment - Metal</v>
          </cell>
          <cell r="C44">
            <v>285170800.81999999</v>
          </cell>
          <cell r="D44">
            <v>4850000</v>
          </cell>
          <cell r="E44">
            <v>0</v>
          </cell>
          <cell r="F44">
            <v>4850000</v>
          </cell>
        </row>
        <row r="45">
          <cell r="A45">
            <v>1301010901000</v>
          </cell>
          <cell r="B45" t="str">
            <v>Office Furniture - Metal</v>
          </cell>
          <cell r="C45">
            <v>4052000</v>
          </cell>
          <cell r="D45">
            <v>0</v>
          </cell>
          <cell r="E45">
            <v>0</v>
          </cell>
          <cell r="F45">
            <v>0</v>
          </cell>
        </row>
        <row r="46">
          <cell r="A46">
            <v>1301010902000</v>
          </cell>
          <cell r="B46" t="str">
            <v>Office Furniture - Non Metal</v>
          </cell>
          <cell r="C46">
            <v>4839991.2</v>
          </cell>
          <cell r="D46">
            <v>0</v>
          </cell>
          <cell r="E46">
            <v>0</v>
          </cell>
          <cell r="F46">
            <v>0</v>
          </cell>
        </row>
        <row r="47">
          <cell r="A47">
            <v>1301011000000</v>
          </cell>
          <cell r="B47" t="str">
            <v>Communication Equipment</v>
          </cell>
          <cell r="C47">
            <v>50190000</v>
          </cell>
          <cell r="D47">
            <v>2800000</v>
          </cell>
          <cell r="E47">
            <v>0</v>
          </cell>
          <cell r="F47">
            <v>2800000</v>
          </cell>
        </row>
        <row r="48">
          <cell r="A48">
            <v>1301020300000</v>
          </cell>
          <cell r="B48" t="str">
            <v>Acc. Depr. Building Improvement</v>
          </cell>
          <cell r="C48">
            <v>-33717374.460000001</v>
          </cell>
          <cell r="D48">
            <v>0</v>
          </cell>
          <cell r="E48">
            <v>1605606</v>
          </cell>
          <cell r="F48">
            <v>-1605606</v>
          </cell>
        </row>
        <row r="49">
          <cell r="A49">
            <v>1301020400000</v>
          </cell>
          <cell r="B49" t="str">
            <v>Acc. Depr. Operation Equipment</v>
          </cell>
          <cell r="C49">
            <v>-9119546664.4799995</v>
          </cell>
          <cell r="D49">
            <v>0</v>
          </cell>
          <cell r="E49">
            <v>109175795</v>
          </cell>
          <cell r="F49">
            <v>-109175795</v>
          </cell>
        </row>
        <row r="50">
          <cell r="A50">
            <v>1301020600000</v>
          </cell>
          <cell r="B50" t="str">
            <v>Acc. Depr. Tools-Maintenance</v>
          </cell>
          <cell r="C50">
            <v>-1185286369.5799999</v>
          </cell>
          <cell r="D50">
            <v>0</v>
          </cell>
          <cell r="E50">
            <v>14011504.689999999</v>
          </cell>
          <cell r="F50">
            <v>-14011504.689999999</v>
          </cell>
        </row>
        <row r="51">
          <cell r="A51">
            <v>1301020700000</v>
          </cell>
          <cell r="B51" t="str">
            <v>Acc. Depr. Transportation Equip</v>
          </cell>
          <cell r="C51">
            <v>-478502375</v>
          </cell>
          <cell r="D51">
            <v>0</v>
          </cell>
          <cell r="E51">
            <v>11845347</v>
          </cell>
          <cell r="F51">
            <v>-11845347</v>
          </cell>
        </row>
        <row r="52">
          <cell r="A52">
            <v>1301020800000</v>
          </cell>
          <cell r="B52" t="str">
            <v>Acc. Depr. Office Equipment</v>
          </cell>
          <cell r="C52">
            <v>-233231221.59999999</v>
          </cell>
          <cell r="D52">
            <v>0</v>
          </cell>
          <cell r="E52">
            <v>3532750</v>
          </cell>
          <cell r="F52">
            <v>-3532750</v>
          </cell>
        </row>
        <row r="53">
          <cell r="A53">
            <v>1301020900000</v>
          </cell>
          <cell r="B53" t="str">
            <v>Acc. Depr. Office Furniture</v>
          </cell>
          <cell r="C53">
            <v>-5362830</v>
          </cell>
          <cell r="D53">
            <v>0</v>
          </cell>
          <cell r="E53">
            <v>100833</v>
          </cell>
          <cell r="F53">
            <v>-100833</v>
          </cell>
        </row>
        <row r="54">
          <cell r="A54">
            <v>1301021000000</v>
          </cell>
          <cell r="B54" t="str">
            <v>Acc. Depr. Communication Equipm</v>
          </cell>
          <cell r="C54">
            <v>-38523510</v>
          </cell>
          <cell r="D54">
            <v>0</v>
          </cell>
          <cell r="E54">
            <v>322865</v>
          </cell>
          <cell r="F54">
            <v>-322865</v>
          </cell>
        </row>
        <row r="55">
          <cell r="A55">
            <v>1598000000000</v>
          </cell>
          <cell r="B55" t="str">
            <v>Suspence Account (Not-clearly I</v>
          </cell>
          <cell r="C55">
            <v>12845429579.790001</v>
          </cell>
          <cell r="D55">
            <v>79401702.469999999</v>
          </cell>
          <cell r="E55">
            <v>64706616.659999996</v>
          </cell>
          <cell r="F55">
            <v>14695085.810000002</v>
          </cell>
        </row>
        <row r="56">
          <cell r="A56">
            <v>2101010000000</v>
          </cell>
          <cell r="B56" t="str">
            <v>A/P OE - General Expenses</v>
          </cell>
          <cell r="C56">
            <v>696799.99</v>
          </cell>
          <cell r="D56">
            <v>22810018.510000002</v>
          </cell>
          <cell r="E56">
            <v>22810018.510000002</v>
          </cell>
          <cell r="F56">
            <v>0</v>
          </cell>
        </row>
        <row r="57">
          <cell r="A57">
            <v>2102030000000</v>
          </cell>
          <cell r="B57" t="str">
            <v>A/P NOE-To Supplier</v>
          </cell>
          <cell r="C57">
            <v>-3333000</v>
          </cell>
          <cell r="D57">
            <v>190418016.81</v>
          </cell>
          <cell r="E57">
            <v>190418016.81</v>
          </cell>
          <cell r="F57">
            <v>0</v>
          </cell>
        </row>
        <row r="58">
          <cell r="A58">
            <v>2102040000000</v>
          </cell>
          <cell r="B58" t="str">
            <v>A/P NOE-Internal Supplier</v>
          </cell>
          <cell r="C58">
            <v>-710534391</v>
          </cell>
          <cell r="D58">
            <v>328439969.30000001</v>
          </cell>
          <cell r="E58">
            <v>558415474.29999995</v>
          </cell>
          <cell r="F58">
            <v>-229975504.99999994</v>
          </cell>
        </row>
        <row r="59">
          <cell r="A59">
            <v>2104040000000</v>
          </cell>
          <cell r="B59" t="str">
            <v>Accrued Salaries</v>
          </cell>
          <cell r="C59">
            <v>905938972</v>
          </cell>
          <cell r="D59">
            <v>0</v>
          </cell>
          <cell r="E59">
            <v>0</v>
          </cell>
          <cell r="F59">
            <v>0</v>
          </cell>
        </row>
        <row r="60">
          <cell r="A60">
            <v>2104100000000</v>
          </cell>
          <cell r="B60" t="str">
            <v>Accrued Concession</v>
          </cell>
          <cell r="C60">
            <v>-91824225.150000006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2104120000000</v>
          </cell>
          <cell r="B61" t="str">
            <v>Accrued fr Purchasing</v>
          </cell>
          <cell r="C61">
            <v>-14880800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2104990000000</v>
          </cell>
          <cell r="B62" t="str">
            <v>Accrued Others</v>
          </cell>
          <cell r="C62">
            <v>741000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2109010000000</v>
          </cell>
          <cell r="B63" t="str">
            <v>PPh 21</v>
          </cell>
          <cell r="C63">
            <v>215370</v>
          </cell>
          <cell r="D63">
            <v>210425844</v>
          </cell>
          <cell r="E63">
            <v>61793649</v>
          </cell>
          <cell r="F63">
            <v>148632195</v>
          </cell>
        </row>
        <row r="64">
          <cell r="A64">
            <v>2109030000000</v>
          </cell>
          <cell r="B64" t="str">
            <v>PPh 23</v>
          </cell>
          <cell r="C64">
            <v>1991308.27</v>
          </cell>
          <cell r="D64">
            <v>1847129.27</v>
          </cell>
          <cell r="E64">
            <v>2958322.84</v>
          </cell>
          <cell r="F64">
            <v>-1111193.5699999998</v>
          </cell>
        </row>
        <row r="65">
          <cell r="A65">
            <v>2109070000000</v>
          </cell>
          <cell r="B65" t="str">
            <v>PPN</v>
          </cell>
          <cell r="C65">
            <v>-155873689.90000001</v>
          </cell>
          <cell r="D65">
            <v>4061779</v>
          </cell>
          <cell r="E65">
            <v>691335</v>
          </cell>
          <cell r="F65">
            <v>3370444</v>
          </cell>
        </row>
        <row r="66">
          <cell r="A66">
            <v>3803000000000</v>
          </cell>
          <cell r="B66" t="str">
            <v>Selisih Kurs penjabaran laporan</v>
          </cell>
          <cell r="C66">
            <v>-7388497324.1199999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3901000000000</v>
          </cell>
          <cell r="B67" t="str">
            <v>Retained Earning</v>
          </cell>
          <cell r="C67">
            <v>-14629639876.82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4100000000000</v>
          </cell>
          <cell r="B68" t="str">
            <v>Operating Revenue</v>
          </cell>
          <cell r="C68">
            <v>-7867722934.75</v>
          </cell>
          <cell r="D68">
            <v>460650615</v>
          </cell>
          <cell r="E68">
            <v>1311169264</v>
          </cell>
          <cell r="F68">
            <v>-850518649</v>
          </cell>
        </row>
        <row r="69">
          <cell r="A69">
            <v>5103000000000</v>
          </cell>
          <cell r="B69" t="str">
            <v>COS - ME Consesion</v>
          </cell>
          <cell r="C69">
            <v>411242924.20999998</v>
          </cell>
          <cell r="D69">
            <v>99704968.349999994</v>
          </cell>
          <cell r="E69">
            <v>1483468.35</v>
          </cell>
          <cell r="F69">
            <v>98221500</v>
          </cell>
        </row>
        <row r="70">
          <cell r="A70">
            <v>5201010000000</v>
          </cell>
          <cell r="B70" t="str">
            <v>COS - LR Salaries</v>
          </cell>
          <cell r="C70">
            <v>1076970837</v>
          </cell>
          <cell r="D70">
            <v>23790915</v>
          </cell>
          <cell r="E70">
            <v>76054784</v>
          </cell>
          <cell r="F70">
            <v>-52263869</v>
          </cell>
        </row>
        <row r="71">
          <cell r="A71">
            <v>5201020000000</v>
          </cell>
          <cell r="B71" t="str">
            <v>COS - LR Overtime</v>
          </cell>
          <cell r="C71">
            <v>119068609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5201040000000</v>
          </cell>
          <cell r="B72" t="str">
            <v>COS - LR Meals on Duties</v>
          </cell>
          <cell r="C72">
            <v>3424000</v>
          </cell>
          <cell r="D72">
            <v>1176000</v>
          </cell>
          <cell r="E72">
            <v>0</v>
          </cell>
          <cell r="F72">
            <v>1176000</v>
          </cell>
        </row>
        <row r="73">
          <cell r="A73">
            <v>5201050000000</v>
          </cell>
          <cell r="B73" t="str">
            <v>COS - LR Medical</v>
          </cell>
          <cell r="C73">
            <v>62000951</v>
          </cell>
          <cell r="D73">
            <v>7044250</v>
          </cell>
          <cell r="E73">
            <v>0</v>
          </cell>
          <cell r="F73">
            <v>7044250</v>
          </cell>
        </row>
        <row r="74">
          <cell r="A74">
            <v>5201060000000</v>
          </cell>
          <cell r="B74" t="str">
            <v>COS - LR Hospitalization</v>
          </cell>
          <cell r="C74">
            <v>20262448</v>
          </cell>
          <cell r="D74">
            <v>11350230</v>
          </cell>
          <cell r="E74">
            <v>0</v>
          </cell>
          <cell r="F74">
            <v>11350230</v>
          </cell>
        </row>
        <row r="75">
          <cell r="A75">
            <v>5201070000000</v>
          </cell>
          <cell r="B75" t="str">
            <v>COS - LR Jamsostek</v>
          </cell>
          <cell r="C75">
            <v>41340904</v>
          </cell>
          <cell r="D75">
            <v>6873419</v>
          </cell>
          <cell r="E75">
            <v>0</v>
          </cell>
          <cell r="F75">
            <v>6873419</v>
          </cell>
        </row>
        <row r="76">
          <cell r="A76">
            <v>5201090000000</v>
          </cell>
          <cell r="B76" t="str">
            <v>COS - LR Annual Leave</v>
          </cell>
          <cell r="C76">
            <v>63990566</v>
          </cell>
          <cell r="D76">
            <v>1219518</v>
          </cell>
          <cell r="E76">
            <v>0</v>
          </cell>
          <cell r="F76">
            <v>1219518</v>
          </cell>
        </row>
        <row r="77">
          <cell r="A77">
            <v>5201120000000</v>
          </cell>
          <cell r="B77" t="str">
            <v>COS - LR Donation to Employee</v>
          </cell>
          <cell r="C77">
            <v>6946372</v>
          </cell>
          <cell r="D77">
            <v>0</v>
          </cell>
          <cell r="E77">
            <v>0</v>
          </cell>
          <cell r="F77">
            <v>0</v>
          </cell>
        </row>
        <row r="78">
          <cell r="A78">
            <v>5201990000000</v>
          </cell>
          <cell r="B78" t="str">
            <v>COS - LR Other Remuneration</v>
          </cell>
          <cell r="C78">
            <v>103092079</v>
          </cell>
          <cell r="D78">
            <v>53847500</v>
          </cell>
          <cell r="E78">
            <v>0</v>
          </cell>
          <cell r="F78">
            <v>53847500</v>
          </cell>
        </row>
        <row r="79">
          <cell r="A79">
            <v>5202010000000</v>
          </cell>
          <cell r="B79" t="str">
            <v>COS - LnR Travel Expense Domest</v>
          </cell>
          <cell r="C79">
            <v>28873620</v>
          </cell>
          <cell r="D79">
            <v>0</v>
          </cell>
          <cell r="E79">
            <v>0</v>
          </cell>
          <cell r="F79">
            <v>0</v>
          </cell>
        </row>
        <row r="80">
          <cell r="A80">
            <v>5202020000000</v>
          </cell>
          <cell r="B80" t="str">
            <v>COS - LnR Travel Expense Abroad</v>
          </cell>
          <cell r="C80">
            <v>47841103.640000001</v>
          </cell>
          <cell r="D80">
            <v>47082740</v>
          </cell>
          <cell r="E80">
            <v>0</v>
          </cell>
          <cell r="F80">
            <v>47082740</v>
          </cell>
        </row>
        <row r="81">
          <cell r="A81">
            <v>5202030000000</v>
          </cell>
          <cell r="B81" t="str">
            <v>COS - LnR Transport</v>
          </cell>
          <cell r="C81">
            <v>31195000</v>
          </cell>
          <cell r="D81">
            <v>0</v>
          </cell>
          <cell r="E81">
            <v>0</v>
          </cell>
          <cell r="F81">
            <v>0</v>
          </cell>
        </row>
        <row r="82">
          <cell r="A82">
            <v>5202040000000</v>
          </cell>
          <cell r="B82" t="str">
            <v>COS - LnR Airport Pass &amp; ID Car</v>
          </cell>
          <cell r="C82">
            <v>5754000</v>
          </cell>
          <cell r="D82">
            <v>0</v>
          </cell>
          <cell r="E82">
            <v>0</v>
          </cell>
          <cell r="F82">
            <v>0</v>
          </cell>
        </row>
        <row r="83">
          <cell r="A83">
            <v>5202050000000</v>
          </cell>
          <cell r="B83" t="str">
            <v>COS - LnR Fuel and Oil</v>
          </cell>
          <cell r="C83">
            <v>1281689.5</v>
          </cell>
          <cell r="D83">
            <v>0</v>
          </cell>
          <cell r="E83">
            <v>0</v>
          </cell>
          <cell r="F83">
            <v>0</v>
          </cell>
        </row>
        <row r="84">
          <cell r="A84">
            <v>5202060000000</v>
          </cell>
          <cell r="B84" t="str">
            <v>COS - LnR Toll Fares</v>
          </cell>
          <cell r="C84">
            <v>63000</v>
          </cell>
          <cell r="D84">
            <v>0</v>
          </cell>
          <cell r="E84">
            <v>0</v>
          </cell>
          <cell r="F84">
            <v>0</v>
          </cell>
        </row>
        <row r="85">
          <cell r="A85">
            <v>5202070000000</v>
          </cell>
          <cell r="B85" t="str">
            <v>COS - LnR Communication</v>
          </cell>
          <cell r="C85">
            <v>670000</v>
          </cell>
          <cell r="D85">
            <v>0</v>
          </cell>
          <cell r="E85">
            <v>0</v>
          </cell>
          <cell r="F85">
            <v>0</v>
          </cell>
        </row>
        <row r="86">
          <cell r="A86">
            <v>5202990000000</v>
          </cell>
          <cell r="B86" t="str">
            <v>COS - LnR Other Allowance Non R</v>
          </cell>
          <cell r="C86">
            <v>11181532</v>
          </cell>
          <cell r="D86">
            <v>0</v>
          </cell>
          <cell r="E86">
            <v>0</v>
          </cell>
          <cell r="F86">
            <v>0</v>
          </cell>
        </row>
        <row r="87">
          <cell r="A87">
            <v>5302010000000</v>
          </cell>
          <cell r="B87" t="str">
            <v>COS - OE Fuel and Oil</v>
          </cell>
          <cell r="C87">
            <v>29830287</v>
          </cell>
          <cell r="D87">
            <v>3876569</v>
          </cell>
          <cell r="E87">
            <v>0</v>
          </cell>
          <cell r="F87">
            <v>3876569</v>
          </cell>
        </row>
        <row r="88">
          <cell r="A88">
            <v>5302020000000</v>
          </cell>
          <cell r="B88" t="str">
            <v>COS - OE Utilities (Electricity</v>
          </cell>
          <cell r="C88">
            <v>13408704.25</v>
          </cell>
          <cell r="D88">
            <v>4123836.6</v>
          </cell>
          <cell r="E88">
            <v>0</v>
          </cell>
          <cell r="F88">
            <v>4123836.6</v>
          </cell>
        </row>
        <row r="89">
          <cell r="A89">
            <v>5303010100000</v>
          </cell>
          <cell r="B89" t="str">
            <v>COS - OEMR Salaries</v>
          </cell>
          <cell r="C89">
            <v>359719241</v>
          </cell>
          <cell r="D89">
            <v>261448706</v>
          </cell>
          <cell r="E89">
            <v>5576523</v>
          </cell>
          <cell r="F89">
            <v>255872183</v>
          </cell>
        </row>
        <row r="90">
          <cell r="A90">
            <v>5303010400000</v>
          </cell>
          <cell r="B90" t="str">
            <v>COS - OEMR Meal on Duties</v>
          </cell>
          <cell r="C90">
            <v>408000</v>
          </cell>
          <cell r="D90">
            <v>0</v>
          </cell>
          <cell r="E90">
            <v>0</v>
          </cell>
          <cell r="F90">
            <v>0</v>
          </cell>
        </row>
        <row r="91">
          <cell r="A91">
            <v>5303010500000</v>
          </cell>
          <cell r="B91" t="str">
            <v>COS - OEMR Medical Expenses</v>
          </cell>
          <cell r="C91">
            <v>10806416</v>
          </cell>
          <cell r="D91">
            <v>1531000</v>
          </cell>
          <cell r="E91">
            <v>0</v>
          </cell>
          <cell r="F91">
            <v>1531000</v>
          </cell>
        </row>
        <row r="92">
          <cell r="A92">
            <v>5303010600000</v>
          </cell>
          <cell r="B92" t="str">
            <v>COS - OEMR Hospitalization</v>
          </cell>
          <cell r="C92">
            <v>4682600</v>
          </cell>
          <cell r="D92">
            <v>0</v>
          </cell>
          <cell r="E92">
            <v>0</v>
          </cell>
          <cell r="F92">
            <v>0</v>
          </cell>
        </row>
        <row r="93">
          <cell r="A93">
            <v>5303010700000</v>
          </cell>
          <cell r="B93" t="str">
            <v>COS - OEMR Jamsostek</v>
          </cell>
          <cell r="C93">
            <v>16502345</v>
          </cell>
          <cell r="D93">
            <v>452349</v>
          </cell>
          <cell r="E93">
            <v>0</v>
          </cell>
          <cell r="F93">
            <v>452349</v>
          </cell>
        </row>
        <row r="94">
          <cell r="A94">
            <v>5303010900000</v>
          </cell>
          <cell r="B94" t="str">
            <v>COS - OEMR Car Scheme</v>
          </cell>
          <cell r="C94">
            <v>1200000</v>
          </cell>
          <cell r="D94">
            <v>0</v>
          </cell>
          <cell r="E94">
            <v>0</v>
          </cell>
          <cell r="F94">
            <v>0</v>
          </cell>
        </row>
        <row r="95">
          <cell r="A95">
            <v>5303011000000</v>
          </cell>
          <cell r="B95" t="str">
            <v>COS - OEMR Fuel</v>
          </cell>
          <cell r="C95">
            <v>7619050</v>
          </cell>
          <cell r="D95">
            <v>986450</v>
          </cell>
          <cell r="E95">
            <v>0</v>
          </cell>
          <cell r="F95">
            <v>986450</v>
          </cell>
        </row>
        <row r="96">
          <cell r="A96">
            <v>5303011200000</v>
          </cell>
          <cell r="B96" t="str">
            <v>COS - OEMR Annual Leave</v>
          </cell>
          <cell r="C96">
            <v>31726992</v>
          </cell>
          <cell r="D96">
            <v>19694626</v>
          </cell>
          <cell r="E96">
            <v>0</v>
          </cell>
          <cell r="F96">
            <v>19694626</v>
          </cell>
        </row>
        <row r="97">
          <cell r="A97">
            <v>5303011500000</v>
          </cell>
          <cell r="B97" t="str">
            <v>COS - OEMR Donation to Employee</v>
          </cell>
          <cell r="C97">
            <v>2000000</v>
          </cell>
          <cell r="D97">
            <v>0</v>
          </cell>
          <cell r="E97">
            <v>0</v>
          </cell>
          <cell r="F97">
            <v>0</v>
          </cell>
        </row>
        <row r="98">
          <cell r="A98">
            <v>5303019900000</v>
          </cell>
          <cell r="B98" t="str">
            <v>COS - OEMR Other Remuneration E</v>
          </cell>
          <cell r="C98">
            <v>13849250</v>
          </cell>
          <cell r="D98">
            <v>29872500</v>
          </cell>
          <cell r="E98">
            <v>0</v>
          </cell>
          <cell r="F98">
            <v>29872500</v>
          </cell>
        </row>
        <row r="99">
          <cell r="A99">
            <v>5303020100000</v>
          </cell>
          <cell r="B99" t="str">
            <v>COS - OEMN Travel Expense Domes</v>
          </cell>
          <cell r="C99">
            <v>12875707</v>
          </cell>
          <cell r="D99">
            <v>0</v>
          </cell>
          <cell r="E99">
            <v>0</v>
          </cell>
          <cell r="F99">
            <v>0</v>
          </cell>
        </row>
        <row r="100">
          <cell r="A100">
            <v>5303020200000</v>
          </cell>
          <cell r="B100" t="str">
            <v>COS - OEMN Travel Expense Abroa</v>
          </cell>
          <cell r="C100">
            <v>0</v>
          </cell>
          <cell r="D100">
            <v>56400</v>
          </cell>
          <cell r="E100">
            <v>0</v>
          </cell>
          <cell r="F100">
            <v>56400</v>
          </cell>
        </row>
        <row r="101">
          <cell r="A101">
            <v>5303020300000</v>
          </cell>
          <cell r="B101" t="str">
            <v>COS - OEMN Transport</v>
          </cell>
          <cell r="C101">
            <v>3795000</v>
          </cell>
          <cell r="D101">
            <v>0</v>
          </cell>
          <cell r="E101">
            <v>0</v>
          </cell>
          <cell r="F101">
            <v>0</v>
          </cell>
        </row>
        <row r="102">
          <cell r="A102">
            <v>5303020400000</v>
          </cell>
          <cell r="B102" t="str">
            <v>COS - OEMN Airport Pass &amp; ID Ca</v>
          </cell>
          <cell r="C102">
            <v>487000</v>
          </cell>
          <cell r="D102">
            <v>37000</v>
          </cell>
          <cell r="E102">
            <v>0</v>
          </cell>
          <cell r="F102">
            <v>37000</v>
          </cell>
        </row>
        <row r="103">
          <cell r="A103">
            <v>5303020500000</v>
          </cell>
          <cell r="B103" t="str">
            <v>COS - OEMN Fuel and Oil</v>
          </cell>
          <cell r="C103">
            <v>13831280.5</v>
          </cell>
          <cell r="D103">
            <v>8713055.5</v>
          </cell>
          <cell r="E103">
            <v>0</v>
          </cell>
          <cell r="F103">
            <v>8713055.5</v>
          </cell>
        </row>
        <row r="104">
          <cell r="A104">
            <v>5303020600000</v>
          </cell>
          <cell r="B104" t="str">
            <v>COS - OEMN Toll Fares</v>
          </cell>
          <cell r="C104">
            <v>1327400</v>
          </cell>
          <cell r="D104">
            <v>174500</v>
          </cell>
          <cell r="E104">
            <v>0</v>
          </cell>
          <cell r="F104">
            <v>174500</v>
          </cell>
        </row>
        <row r="105">
          <cell r="A105">
            <v>5303020700000</v>
          </cell>
          <cell r="B105" t="str">
            <v>COS - OEMN Communication</v>
          </cell>
          <cell r="C105">
            <v>66332356.689999998</v>
          </cell>
          <cell r="D105">
            <v>8488695</v>
          </cell>
          <cell r="E105">
            <v>0</v>
          </cell>
          <cell r="F105">
            <v>8488695</v>
          </cell>
        </row>
        <row r="106">
          <cell r="A106">
            <v>5303029900000</v>
          </cell>
          <cell r="B106" t="str">
            <v>COS - OEMN Other non Renumerati</v>
          </cell>
          <cell r="C106">
            <v>135750</v>
          </cell>
          <cell r="D106">
            <v>13661200</v>
          </cell>
          <cell r="E106">
            <v>0</v>
          </cell>
          <cell r="F106">
            <v>13661200</v>
          </cell>
        </row>
        <row r="107">
          <cell r="A107">
            <v>5304010100000</v>
          </cell>
          <cell r="B107" t="str">
            <v>COS - OERM Consumable Parts</v>
          </cell>
          <cell r="C107">
            <v>51924875</v>
          </cell>
          <cell r="D107">
            <v>2917500</v>
          </cell>
          <cell r="E107">
            <v>0</v>
          </cell>
          <cell r="F107">
            <v>2917500</v>
          </cell>
        </row>
        <row r="108">
          <cell r="A108">
            <v>5304010200000</v>
          </cell>
          <cell r="B108" t="str">
            <v>COS - OERM Building</v>
          </cell>
          <cell r="C108">
            <v>399300</v>
          </cell>
          <cell r="D108">
            <v>0</v>
          </cell>
          <cell r="E108">
            <v>0</v>
          </cell>
          <cell r="F108">
            <v>0</v>
          </cell>
        </row>
        <row r="109">
          <cell r="A109">
            <v>5304010300000</v>
          </cell>
          <cell r="B109" t="str">
            <v>COS - OERM Operation Exp.</v>
          </cell>
          <cell r="C109">
            <v>138541112.94</v>
          </cell>
          <cell r="D109">
            <v>44321029</v>
          </cell>
          <cell r="E109">
            <v>0</v>
          </cell>
          <cell r="F109">
            <v>44321029</v>
          </cell>
        </row>
        <row r="110">
          <cell r="A110">
            <v>5304010400000</v>
          </cell>
          <cell r="B110" t="str">
            <v>COS - OERM Maintenance Equipmen</v>
          </cell>
          <cell r="C110">
            <v>495000</v>
          </cell>
          <cell r="D110">
            <v>0</v>
          </cell>
          <cell r="E110">
            <v>0</v>
          </cell>
          <cell r="F110">
            <v>0</v>
          </cell>
        </row>
        <row r="111">
          <cell r="A111">
            <v>5304010500000</v>
          </cell>
          <cell r="B111" t="str">
            <v>COS - OERM Transportation Exp.</v>
          </cell>
          <cell r="C111">
            <v>3216300</v>
          </cell>
          <cell r="D111">
            <v>732500</v>
          </cell>
          <cell r="E111">
            <v>0</v>
          </cell>
          <cell r="F111">
            <v>732500</v>
          </cell>
        </row>
        <row r="112">
          <cell r="A112">
            <v>5304010600000</v>
          </cell>
          <cell r="B112" t="str">
            <v>COS - OERM Office Equipment</v>
          </cell>
          <cell r="C112">
            <v>3946220</v>
          </cell>
          <cell r="D112">
            <v>1947500</v>
          </cell>
          <cell r="E112">
            <v>0</v>
          </cell>
          <cell r="F112">
            <v>1947500</v>
          </cell>
        </row>
        <row r="113">
          <cell r="A113">
            <v>5304010700000</v>
          </cell>
          <cell r="B113" t="str">
            <v>COS - OERM Maintenance Tools</v>
          </cell>
          <cell r="C113">
            <v>708400</v>
          </cell>
          <cell r="D113">
            <v>0</v>
          </cell>
          <cell r="E113">
            <v>0</v>
          </cell>
          <cell r="F113">
            <v>0</v>
          </cell>
        </row>
        <row r="114">
          <cell r="A114">
            <v>5304011000000</v>
          </cell>
          <cell r="B114" t="str">
            <v>COS - OERM Car Scheme</v>
          </cell>
          <cell r="C114">
            <v>3289710</v>
          </cell>
          <cell r="D114">
            <v>532790</v>
          </cell>
          <cell r="E114">
            <v>0</v>
          </cell>
          <cell r="F114">
            <v>532790</v>
          </cell>
        </row>
        <row r="115">
          <cell r="A115">
            <v>5304020000000</v>
          </cell>
          <cell r="B115" t="str">
            <v>COS - OE Hire of Opr. Equipment</v>
          </cell>
          <cell r="C115">
            <v>880000</v>
          </cell>
          <cell r="D115">
            <v>0</v>
          </cell>
          <cell r="E115">
            <v>0</v>
          </cell>
          <cell r="F115">
            <v>0</v>
          </cell>
        </row>
        <row r="116">
          <cell r="A116">
            <v>5304030000000</v>
          </cell>
          <cell r="B116" t="str">
            <v>COS - OE Rent Expenses</v>
          </cell>
          <cell r="C116">
            <v>80641249</v>
          </cell>
          <cell r="D116">
            <v>1208688</v>
          </cell>
          <cell r="E116">
            <v>0</v>
          </cell>
          <cell r="F116">
            <v>1208688</v>
          </cell>
        </row>
        <row r="117">
          <cell r="A117">
            <v>5304040000000</v>
          </cell>
          <cell r="B117" t="str">
            <v>COS - OE Un-Capitalized Asset</v>
          </cell>
          <cell r="C117">
            <v>2080900</v>
          </cell>
          <cell r="D117">
            <v>0</v>
          </cell>
          <cell r="E117">
            <v>0</v>
          </cell>
          <cell r="F117">
            <v>0</v>
          </cell>
        </row>
        <row r="118">
          <cell r="A118">
            <v>5304060300000</v>
          </cell>
          <cell r="B118" t="str">
            <v>COS - OED Depr. Exp. Bulding Im</v>
          </cell>
          <cell r="C118">
            <v>12844490</v>
          </cell>
          <cell r="D118">
            <v>1605606</v>
          </cell>
          <cell r="E118">
            <v>0</v>
          </cell>
          <cell r="F118">
            <v>1605606</v>
          </cell>
        </row>
        <row r="119">
          <cell r="A119">
            <v>5304060400000</v>
          </cell>
          <cell r="B119" t="str">
            <v>COS - OED Depr. Exp. Operation</v>
          </cell>
          <cell r="C119">
            <v>873406372</v>
          </cell>
          <cell r="D119">
            <v>109175795</v>
          </cell>
          <cell r="E119">
            <v>0</v>
          </cell>
          <cell r="F119">
            <v>109175795</v>
          </cell>
        </row>
        <row r="120">
          <cell r="A120">
            <v>5304060600000</v>
          </cell>
          <cell r="B120" t="str">
            <v>COS - OED Depr. Exp. Tools - Ma</v>
          </cell>
          <cell r="C120">
            <v>143844283.58000001</v>
          </cell>
          <cell r="D120">
            <v>14011504.689999999</v>
          </cell>
          <cell r="E120">
            <v>0</v>
          </cell>
          <cell r="F120">
            <v>14011504.689999999</v>
          </cell>
        </row>
        <row r="121">
          <cell r="A121">
            <v>5304060700000</v>
          </cell>
          <cell r="B121" t="str">
            <v>COS - OED Depr. Exp. Transporta</v>
          </cell>
          <cell r="C121">
            <v>95479536</v>
          </cell>
          <cell r="D121">
            <v>11845347</v>
          </cell>
          <cell r="E121">
            <v>0</v>
          </cell>
          <cell r="F121">
            <v>11845347</v>
          </cell>
        </row>
        <row r="122">
          <cell r="A122">
            <v>5304060800000</v>
          </cell>
          <cell r="B122" t="str">
            <v>COS - OED Depr. Exp. Office Eqp</v>
          </cell>
          <cell r="C122">
            <v>29382846.670000002</v>
          </cell>
          <cell r="D122">
            <v>3532750</v>
          </cell>
          <cell r="E122">
            <v>0</v>
          </cell>
          <cell r="F122">
            <v>3532750</v>
          </cell>
        </row>
        <row r="123">
          <cell r="A123">
            <v>5304060900000</v>
          </cell>
          <cell r="B123" t="str">
            <v>COS - OED Depr. Exp. Office Fur</v>
          </cell>
          <cell r="C123">
            <v>806664</v>
          </cell>
          <cell r="D123">
            <v>100833</v>
          </cell>
          <cell r="E123">
            <v>0</v>
          </cell>
          <cell r="F123">
            <v>100833</v>
          </cell>
        </row>
        <row r="124">
          <cell r="A124">
            <v>5304061000000</v>
          </cell>
          <cell r="B124" t="str">
            <v>COS - OED Depr. Exp. Communicat</v>
          </cell>
          <cell r="C124">
            <v>2582917</v>
          </cell>
          <cell r="D124">
            <v>322865</v>
          </cell>
          <cell r="E124">
            <v>0</v>
          </cell>
          <cell r="F124">
            <v>322865</v>
          </cell>
        </row>
        <row r="125">
          <cell r="A125">
            <v>5305030000000</v>
          </cell>
          <cell r="B125" t="str">
            <v>COS - Omt Training</v>
          </cell>
          <cell r="C125">
            <v>26938000</v>
          </cell>
          <cell r="D125">
            <v>300000</v>
          </cell>
          <cell r="E125">
            <v>0</v>
          </cell>
          <cell r="F125">
            <v>300000</v>
          </cell>
        </row>
        <row r="126">
          <cell r="A126">
            <v>5305060000000</v>
          </cell>
          <cell r="B126" t="str">
            <v>COS - Omt Subscription</v>
          </cell>
          <cell r="C126">
            <v>172000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5306040000000</v>
          </cell>
          <cell r="B127" t="str">
            <v>COS - OC Vehicles &amp; Licences</v>
          </cell>
          <cell r="C127">
            <v>2848400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5306050000000</v>
          </cell>
          <cell r="B128" t="str">
            <v>COS - OC Membership</v>
          </cell>
          <cell r="C128">
            <v>150000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5307010000000</v>
          </cell>
          <cell r="B129" t="str">
            <v>COS - OG Transportation Local</v>
          </cell>
          <cell r="C129">
            <v>1534500</v>
          </cell>
          <cell r="D129">
            <v>622300</v>
          </cell>
          <cell r="E129">
            <v>0</v>
          </cell>
          <cell r="F129">
            <v>622300</v>
          </cell>
        </row>
        <row r="130">
          <cell r="A130">
            <v>5307020000000</v>
          </cell>
          <cell r="B130" t="str">
            <v>COS - OG Fotocopy, Photography,</v>
          </cell>
          <cell r="C130">
            <v>2191647</v>
          </cell>
          <cell r="D130">
            <v>1158060</v>
          </cell>
          <cell r="E130">
            <v>0</v>
          </cell>
          <cell r="F130">
            <v>1158060</v>
          </cell>
        </row>
        <row r="131">
          <cell r="A131">
            <v>5307050000000</v>
          </cell>
          <cell r="B131" t="str">
            <v>COS - OG Cleaning Material &amp; Se</v>
          </cell>
          <cell r="C131">
            <v>3098341.54</v>
          </cell>
          <cell r="D131">
            <v>1169700</v>
          </cell>
          <cell r="E131">
            <v>0</v>
          </cell>
          <cell r="F131">
            <v>1169700</v>
          </cell>
        </row>
        <row r="132">
          <cell r="A132">
            <v>5307060000000</v>
          </cell>
          <cell r="B132" t="str">
            <v>COS - OG Printing Stat, Office</v>
          </cell>
          <cell r="C132">
            <v>12571795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5307070000000</v>
          </cell>
          <cell r="B133" t="str">
            <v>COS - OG Consumption</v>
          </cell>
          <cell r="C133">
            <v>8383250</v>
          </cell>
          <cell r="D133">
            <v>1451250</v>
          </cell>
          <cell r="E133">
            <v>0</v>
          </cell>
          <cell r="F133">
            <v>1451250</v>
          </cell>
        </row>
        <row r="134">
          <cell r="A134">
            <v>5307080000000</v>
          </cell>
          <cell r="B134" t="str">
            <v>COS - OG Stamp &amp; Postage</v>
          </cell>
          <cell r="C134">
            <v>450515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5307090000000</v>
          </cell>
          <cell r="B135" t="str">
            <v>COS - OG Freight Out / Flight C</v>
          </cell>
          <cell r="C135">
            <v>8233619.6799999997</v>
          </cell>
          <cell r="D135">
            <v>1316475</v>
          </cell>
          <cell r="E135">
            <v>0</v>
          </cell>
          <cell r="F135">
            <v>1316475</v>
          </cell>
        </row>
        <row r="136">
          <cell r="A136">
            <v>6102000000000</v>
          </cell>
          <cell r="B136" t="str">
            <v>COM - Representation and Entert</v>
          </cell>
          <cell r="C136">
            <v>10220880</v>
          </cell>
          <cell r="D136">
            <v>4687894</v>
          </cell>
          <cell r="E136">
            <v>0</v>
          </cell>
          <cell r="F136">
            <v>4687894</v>
          </cell>
        </row>
        <row r="137">
          <cell r="A137">
            <v>6201010000000</v>
          </cell>
          <cell r="B137" t="str">
            <v>GAM - Printing Stat, Office Sup</v>
          </cell>
          <cell r="C137">
            <v>2716955</v>
          </cell>
          <cell r="D137">
            <v>3589600</v>
          </cell>
          <cell r="E137">
            <v>0</v>
          </cell>
          <cell r="F137">
            <v>3589600</v>
          </cell>
        </row>
        <row r="138">
          <cell r="A138">
            <v>6201020000000</v>
          </cell>
          <cell r="B138" t="str">
            <v>GAM - Stamp &amp; Postage</v>
          </cell>
          <cell r="C138">
            <v>424000</v>
          </cell>
          <cell r="D138">
            <v>56200</v>
          </cell>
          <cell r="E138">
            <v>0</v>
          </cell>
          <cell r="F138">
            <v>56200</v>
          </cell>
        </row>
        <row r="139">
          <cell r="A139">
            <v>6201030000000</v>
          </cell>
          <cell r="B139" t="str">
            <v>GAM - Consumption</v>
          </cell>
          <cell r="C139">
            <v>823000</v>
          </cell>
          <cell r="D139">
            <v>899470</v>
          </cell>
          <cell r="E139">
            <v>0</v>
          </cell>
          <cell r="F139">
            <v>899470</v>
          </cell>
        </row>
        <row r="140">
          <cell r="A140">
            <v>6201040000000</v>
          </cell>
          <cell r="B140" t="str">
            <v>GAM - Cleaning Material &amp; Servi</v>
          </cell>
          <cell r="C140">
            <v>1710000</v>
          </cell>
          <cell r="D140">
            <v>2229818</v>
          </cell>
          <cell r="E140">
            <v>1061818</v>
          </cell>
          <cell r="F140">
            <v>1168000</v>
          </cell>
        </row>
        <row r="141">
          <cell r="A141">
            <v>6202020000000</v>
          </cell>
          <cell r="B141" t="str">
            <v>GAE - Utilities (electricity, w</v>
          </cell>
          <cell r="C141">
            <v>5122237.0999999996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6203010100000</v>
          </cell>
          <cell r="B142" t="str">
            <v>GA/MSR - Salaries</v>
          </cell>
          <cell r="C142">
            <v>627133252</v>
          </cell>
          <cell r="D142">
            <v>138804279</v>
          </cell>
          <cell r="E142">
            <v>17050316</v>
          </cell>
          <cell r="F142">
            <v>121753963</v>
          </cell>
        </row>
        <row r="143">
          <cell r="A143">
            <v>6203010500000</v>
          </cell>
          <cell r="B143" t="str">
            <v>GA/MSR - Medical Expenses</v>
          </cell>
          <cell r="C143">
            <v>8687099</v>
          </cell>
          <cell r="D143">
            <v>1442900</v>
          </cell>
          <cell r="E143">
            <v>0</v>
          </cell>
          <cell r="F143">
            <v>1442900</v>
          </cell>
        </row>
        <row r="144">
          <cell r="A144">
            <v>6203010700000</v>
          </cell>
          <cell r="B144" t="str">
            <v>GA/MSR - Jamsostek</v>
          </cell>
          <cell r="C144">
            <v>20404792</v>
          </cell>
          <cell r="D144">
            <v>4145216</v>
          </cell>
          <cell r="E144">
            <v>0</v>
          </cell>
          <cell r="F144">
            <v>4145216</v>
          </cell>
        </row>
        <row r="145">
          <cell r="A145">
            <v>6203010900000</v>
          </cell>
          <cell r="B145" t="str">
            <v>GA/MSR - Car Scheme</v>
          </cell>
          <cell r="C145">
            <v>1845770</v>
          </cell>
          <cell r="D145">
            <v>63500</v>
          </cell>
          <cell r="E145">
            <v>0</v>
          </cell>
          <cell r="F145">
            <v>63500</v>
          </cell>
        </row>
        <row r="146">
          <cell r="A146">
            <v>6203011000000</v>
          </cell>
          <cell r="B146" t="str">
            <v>GA/MSR - Fuel</v>
          </cell>
          <cell r="C146">
            <v>9470355</v>
          </cell>
          <cell r="D146">
            <v>2044400</v>
          </cell>
          <cell r="E146">
            <v>0</v>
          </cell>
          <cell r="F146">
            <v>2044400</v>
          </cell>
        </row>
        <row r="147">
          <cell r="A147">
            <v>6203011200000</v>
          </cell>
          <cell r="B147" t="str">
            <v>GA/MSR - Annual Leave</v>
          </cell>
          <cell r="C147">
            <v>14613857.67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6203019900000</v>
          </cell>
          <cell r="B148" t="str">
            <v>GA/MSR - Other Allowance - Remu</v>
          </cell>
          <cell r="C148">
            <v>34792978</v>
          </cell>
          <cell r="D148">
            <v>5415700</v>
          </cell>
          <cell r="E148">
            <v>0</v>
          </cell>
          <cell r="F148">
            <v>5415700</v>
          </cell>
        </row>
        <row r="149">
          <cell r="A149">
            <v>6203020100000</v>
          </cell>
          <cell r="B149" t="str">
            <v>GA/MSnR - Travel Expense Abroad</v>
          </cell>
          <cell r="C149">
            <v>4047230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6203020200000</v>
          </cell>
          <cell r="B150" t="str">
            <v>GA/MSnR - Travel Expense Domest</v>
          </cell>
          <cell r="C150">
            <v>8878640</v>
          </cell>
          <cell r="D150">
            <v>11489175</v>
          </cell>
          <cell r="E150">
            <v>0</v>
          </cell>
          <cell r="F150">
            <v>11489175</v>
          </cell>
        </row>
        <row r="151">
          <cell r="A151">
            <v>6203020300000</v>
          </cell>
          <cell r="B151" t="str">
            <v>GA/MSnR - Transport</v>
          </cell>
          <cell r="C151">
            <v>7080000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6203020600000</v>
          </cell>
          <cell r="B152" t="str">
            <v>GA/MSnR - Toll Fares</v>
          </cell>
          <cell r="C152">
            <v>2438000</v>
          </cell>
          <cell r="D152">
            <v>1219000</v>
          </cell>
          <cell r="E152">
            <v>0</v>
          </cell>
          <cell r="F152">
            <v>1219000</v>
          </cell>
        </row>
        <row r="153">
          <cell r="A153">
            <v>6203020700000</v>
          </cell>
          <cell r="B153" t="str">
            <v>GA/MSnR - Communication</v>
          </cell>
          <cell r="C153">
            <v>4271392</v>
          </cell>
          <cell r="D153">
            <v>3087086</v>
          </cell>
          <cell r="E153">
            <v>0</v>
          </cell>
          <cell r="F153">
            <v>3087086</v>
          </cell>
        </row>
        <row r="154">
          <cell r="A154">
            <v>6204010200000</v>
          </cell>
          <cell r="B154" t="str">
            <v>GAER - Transportation Eqp.</v>
          </cell>
          <cell r="C154">
            <v>841860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6204010300000</v>
          </cell>
          <cell r="B155" t="str">
            <v>GAER - Office Eqp.</v>
          </cell>
          <cell r="C155">
            <v>2500000</v>
          </cell>
          <cell r="D155">
            <v>500000</v>
          </cell>
          <cell r="E155">
            <v>0</v>
          </cell>
          <cell r="F155">
            <v>500000</v>
          </cell>
        </row>
        <row r="156">
          <cell r="A156">
            <v>6204010600000</v>
          </cell>
          <cell r="B156" t="str">
            <v>GAER ¿ Car Scheme</v>
          </cell>
          <cell r="C156">
            <v>2070300</v>
          </cell>
          <cell r="D156">
            <v>151000</v>
          </cell>
          <cell r="E156">
            <v>0</v>
          </cell>
          <cell r="F156">
            <v>151000</v>
          </cell>
        </row>
        <row r="157">
          <cell r="A157">
            <v>6204030000000</v>
          </cell>
          <cell r="B157" t="str">
            <v>GAER - Rent Expenses</v>
          </cell>
          <cell r="C157">
            <v>27196515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6204040000000</v>
          </cell>
          <cell r="B158" t="str">
            <v>GAER - Un-capitalized Asset</v>
          </cell>
          <cell r="C158">
            <v>1934500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6205030000000</v>
          </cell>
          <cell r="B159" t="str">
            <v>GAM - Training</v>
          </cell>
          <cell r="C159">
            <v>0</v>
          </cell>
          <cell r="D159">
            <v>700000</v>
          </cell>
          <cell r="E159">
            <v>0</v>
          </cell>
          <cell r="F159">
            <v>700000</v>
          </cell>
        </row>
        <row r="160">
          <cell r="A160">
            <v>6205040000000</v>
          </cell>
          <cell r="B160" t="str">
            <v>GAM - Library</v>
          </cell>
          <cell r="C160">
            <v>59900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6205060000000</v>
          </cell>
          <cell r="B161" t="str">
            <v>GAM - Subscription</v>
          </cell>
          <cell r="C161">
            <v>111000</v>
          </cell>
          <cell r="D161">
            <v>0</v>
          </cell>
          <cell r="E161">
            <v>0</v>
          </cell>
          <cell r="F161">
            <v>0</v>
          </cell>
        </row>
        <row r="162">
          <cell r="A162">
            <v>6206050000000</v>
          </cell>
          <cell r="B162" t="str">
            <v>GAC - Membership</v>
          </cell>
          <cell r="C162">
            <v>550000</v>
          </cell>
          <cell r="D162">
            <v>0</v>
          </cell>
          <cell r="E162">
            <v>0</v>
          </cell>
          <cell r="F162">
            <v>0</v>
          </cell>
        </row>
        <row r="163">
          <cell r="A163">
            <v>6207010000000</v>
          </cell>
          <cell r="B163" t="str">
            <v>GAG - Fotocopy, Fotography</v>
          </cell>
          <cell r="C163">
            <v>403989</v>
          </cell>
          <cell r="D163">
            <v>1289637</v>
          </cell>
          <cell r="E163">
            <v>0</v>
          </cell>
          <cell r="F163">
            <v>1289637</v>
          </cell>
        </row>
        <row r="164">
          <cell r="A164">
            <v>6207020000000</v>
          </cell>
          <cell r="B164" t="str">
            <v>GAG - Transportation Local</v>
          </cell>
          <cell r="C164">
            <v>2992650</v>
          </cell>
          <cell r="D164">
            <v>4222200</v>
          </cell>
          <cell r="E164">
            <v>1650000</v>
          </cell>
          <cell r="F164">
            <v>2572200</v>
          </cell>
        </row>
        <row r="165">
          <cell r="A165">
            <v>7104000000000</v>
          </cell>
          <cell r="B165" t="str">
            <v>Interest Income</v>
          </cell>
          <cell r="C165">
            <v>-1007276.42</v>
          </cell>
          <cell r="D165">
            <v>0</v>
          </cell>
          <cell r="E165">
            <v>485340</v>
          </cell>
          <cell r="F165">
            <v>-485340</v>
          </cell>
        </row>
        <row r="166">
          <cell r="A166">
            <v>7105000000000</v>
          </cell>
          <cell r="B166" t="str">
            <v>Realized Foreign Exchange Gain</v>
          </cell>
          <cell r="C166">
            <v>-17464089.739999998</v>
          </cell>
          <cell r="D166">
            <v>18000</v>
          </cell>
          <cell r="E166">
            <v>4758125</v>
          </cell>
          <cell r="F166">
            <v>-4740125</v>
          </cell>
        </row>
        <row r="167">
          <cell r="A167">
            <v>7106000000000</v>
          </cell>
          <cell r="B167" t="str">
            <v>Unrealized Foreign Exchange Gai</v>
          </cell>
          <cell r="C167">
            <v>-9855308.9399999995</v>
          </cell>
          <cell r="D167">
            <v>18751884.73</v>
          </cell>
          <cell r="E167">
            <v>9000.69</v>
          </cell>
          <cell r="F167">
            <v>18742884.039999999</v>
          </cell>
        </row>
        <row r="168">
          <cell r="A168">
            <v>7110000000000</v>
          </cell>
          <cell r="B168" t="str">
            <v>Non-operating Income - Others</v>
          </cell>
          <cell r="C168">
            <v>-3131225.63</v>
          </cell>
          <cell r="D168">
            <v>0</v>
          </cell>
          <cell r="E168">
            <v>102.43</v>
          </cell>
          <cell r="F168">
            <v>-102.43</v>
          </cell>
        </row>
        <row r="169">
          <cell r="A169">
            <v>7207000000000</v>
          </cell>
          <cell r="B169" t="str">
            <v>Bank Charges</v>
          </cell>
          <cell r="C169">
            <v>9399725.9900000002</v>
          </cell>
          <cell r="D169">
            <v>3670213.62</v>
          </cell>
          <cell r="E169">
            <v>433883.48</v>
          </cell>
          <cell r="F169">
            <v>3236330.14</v>
          </cell>
        </row>
        <row r="170">
          <cell r="A170">
            <v>7208000000000</v>
          </cell>
          <cell r="B170" t="str">
            <v>Realized Foreign Exchange Loss</v>
          </cell>
          <cell r="C170">
            <v>43734764.229999997</v>
          </cell>
          <cell r="D170">
            <v>654686.16</v>
          </cell>
          <cell r="E170">
            <v>655961.9</v>
          </cell>
          <cell r="F170">
            <v>-1275.7399999999907</v>
          </cell>
        </row>
        <row r="171">
          <cell r="A171">
            <v>7209000000000</v>
          </cell>
          <cell r="B171" t="str">
            <v>Unrealized Foreign Exchange Los</v>
          </cell>
          <cell r="C171">
            <v>16852245.170000002</v>
          </cell>
          <cell r="D171">
            <v>1451236.16</v>
          </cell>
          <cell r="E171">
            <v>725618.08</v>
          </cell>
          <cell r="F171">
            <v>725618.08</v>
          </cell>
        </row>
        <row r="172">
          <cell r="A172">
            <v>7214000000000</v>
          </cell>
          <cell r="B172" t="str">
            <v>Non-operating Exp. and Loss Oth</v>
          </cell>
          <cell r="C172">
            <v>30484924</v>
          </cell>
          <cell r="D172">
            <v>1530000</v>
          </cell>
          <cell r="E172">
            <v>0</v>
          </cell>
          <cell r="F172">
            <v>1530000</v>
          </cell>
        </row>
      </sheetData>
      <sheetData sheetId="1"/>
      <sheetData sheetId="2" refreshError="1">
        <row r="12">
          <cell r="B12" t="str">
            <v>Operating Revenue</v>
          </cell>
          <cell r="D12">
            <v>1596402121.4499998</v>
          </cell>
        </row>
        <row r="13">
          <cell r="B13" t="str">
            <v>Discount</v>
          </cell>
          <cell r="D13">
            <v>0</v>
          </cell>
        </row>
        <row r="15">
          <cell r="B15" t="str">
            <v>Sub Total Line Maintenance &amp; Engineeri</v>
          </cell>
          <cell r="D15">
            <v>1596402121.4499998</v>
          </cell>
        </row>
        <row r="17">
          <cell r="B17" t="str">
            <v>Aircraft Release Revenue</v>
          </cell>
        </row>
        <row r="18">
          <cell r="A18">
            <v>3010100</v>
          </cell>
          <cell r="B18" t="str">
            <v>LME - AR - Type Aircraft</v>
          </cell>
          <cell r="D18">
            <v>299307285</v>
          </cell>
        </row>
        <row r="19">
          <cell r="A19">
            <v>3019900</v>
          </cell>
          <cell r="B19" t="str">
            <v>LME - AR - Others</v>
          </cell>
          <cell r="D19">
            <v>0</v>
          </cell>
        </row>
        <row r="21">
          <cell r="B21" t="str">
            <v>Technical Ramp Revenue</v>
          </cell>
        </row>
        <row r="22">
          <cell r="A22">
            <v>3020100</v>
          </cell>
          <cell r="B22" t="str">
            <v>LME - TR - Type Aircraft</v>
          </cell>
          <cell r="D22">
            <v>1007401313.85</v>
          </cell>
        </row>
        <row r="23">
          <cell r="A23">
            <v>3029900</v>
          </cell>
          <cell r="B23" t="str">
            <v>LME - TR - Others</v>
          </cell>
          <cell r="D23">
            <v>0</v>
          </cell>
        </row>
        <row r="25">
          <cell r="B25" t="str">
            <v>Ground Support Equipment Revenue</v>
          </cell>
        </row>
        <row r="26">
          <cell r="A26">
            <v>3030100</v>
          </cell>
          <cell r="B26" t="str">
            <v>LME - GSE - Type Aircraft</v>
          </cell>
          <cell r="D26">
            <v>259820926</v>
          </cell>
        </row>
        <row r="27">
          <cell r="A27">
            <v>3039900</v>
          </cell>
          <cell r="B27" t="str">
            <v>LME - GSE - Others</v>
          </cell>
          <cell r="D27">
            <v>0</v>
          </cell>
        </row>
        <row r="29">
          <cell r="B29" t="str">
            <v>Aircraft Mechanic Revenue</v>
          </cell>
        </row>
        <row r="30">
          <cell r="A30">
            <v>3040100</v>
          </cell>
          <cell r="B30" t="str">
            <v>LME - AM - Type Aircraft</v>
          </cell>
          <cell r="D30">
            <v>6623160</v>
          </cell>
        </row>
        <row r="31">
          <cell r="A31">
            <v>3049900</v>
          </cell>
          <cell r="B31" t="str">
            <v>LME - AM - Others</v>
          </cell>
          <cell r="D31">
            <v>0</v>
          </cell>
        </row>
        <row r="33">
          <cell r="A33">
            <v>3050000</v>
          </cell>
          <cell r="B33" t="str">
            <v>LME - Storage</v>
          </cell>
          <cell r="D33">
            <v>20192775</v>
          </cell>
        </row>
        <row r="34">
          <cell r="A34">
            <v>3099999</v>
          </cell>
          <cell r="B34" t="str">
            <v>LME -  Others</v>
          </cell>
          <cell r="D34">
            <v>3056661.6</v>
          </cell>
        </row>
        <row r="35">
          <cell r="A35">
            <v>3999999</v>
          </cell>
          <cell r="B35" t="str">
            <v>LME - Clossing Post</v>
          </cell>
          <cell r="D35">
            <v>0</v>
          </cell>
        </row>
        <row r="36">
          <cell r="B36" t="str">
            <v>_x000C_</v>
          </cell>
        </row>
        <row r="41">
          <cell r="A41">
            <v>5000000000000</v>
          </cell>
          <cell r="B41" t="str">
            <v>Operating Expenses - Cost of Services</v>
          </cell>
          <cell r="D41">
            <v>1239039744.3099999</v>
          </cell>
        </row>
        <row r="43">
          <cell r="A43">
            <v>5100000000000</v>
          </cell>
          <cell r="B43" t="str">
            <v>COS - Material Exp.</v>
          </cell>
          <cell r="D43">
            <v>118713073.3</v>
          </cell>
        </row>
        <row r="45">
          <cell r="A45">
            <v>5101000000000</v>
          </cell>
          <cell r="B45" t="str">
            <v>COS - ME Aircraft Cleaning</v>
          </cell>
          <cell r="D45">
            <v>0</v>
          </cell>
        </row>
        <row r="47">
          <cell r="A47">
            <v>5102000000000</v>
          </cell>
          <cell r="B47" t="str">
            <v>COS - ME Porter</v>
          </cell>
          <cell r="D47">
            <v>0</v>
          </cell>
        </row>
        <row r="48">
          <cell r="A48">
            <v>5102010000000</v>
          </cell>
          <cell r="B48" t="str">
            <v>COS - ME Porter of Jasadirga, PT</v>
          </cell>
          <cell r="D48">
            <v>0</v>
          </cell>
        </row>
        <row r="49">
          <cell r="A49">
            <v>5102020000000</v>
          </cell>
          <cell r="B49" t="str">
            <v>COS - ME Porter of INA, PT</v>
          </cell>
          <cell r="D49">
            <v>0</v>
          </cell>
        </row>
        <row r="50">
          <cell r="A50">
            <v>5102030000000</v>
          </cell>
          <cell r="B50" t="str">
            <v>COS - ME Porter of PRIMKOPAL</v>
          </cell>
          <cell r="D50">
            <v>0</v>
          </cell>
        </row>
        <row r="52">
          <cell r="A52">
            <v>5103000000000</v>
          </cell>
          <cell r="B52" t="str">
            <v>COS - ME Consesion</v>
          </cell>
          <cell r="D52">
            <v>118713073.3</v>
          </cell>
        </row>
        <row r="54">
          <cell r="A54">
            <v>5104000000000</v>
          </cell>
          <cell r="B54" t="str">
            <v>COS - CIP Lounge</v>
          </cell>
          <cell r="D54">
            <v>0</v>
          </cell>
        </row>
        <row r="56">
          <cell r="A56">
            <v>5199000000000</v>
          </cell>
          <cell r="B56" t="str">
            <v>COS - ME Other Material</v>
          </cell>
          <cell r="D56">
            <v>0</v>
          </cell>
        </row>
        <row r="58">
          <cell r="A58">
            <v>5200000000000</v>
          </cell>
          <cell r="B58" t="str">
            <v>COS - Employee Expenses - Labour</v>
          </cell>
          <cell r="D58">
            <v>304843829</v>
          </cell>
        </row>
        <row r="59">
          <cell r="A59">
            <v>5201000000000</v>
          </cell>
          <cell r="B59" t="str">
            <v>COS - Emply. Exp. Labour - Remuneratio</v>
          </cell>
          <cell r="D59">
            <v>251171389</v>
          </cell>
        </row>
        <row r="60">
          <cell r="A60">
            <v>5201010000000</v>
          </cell>
          <cell r="B60" t="str">
            <v>COS - LR Salaries</v>
          </cell>
          <cell r="D60">
            <v>127012570</v>
          </cell>
        </row>
        <row r="61">
          <cell r="A61">
            <v>5201020000000</v>
          </cell>
          <cell r="B61" t="str">
            <v>COS - LR Overtime</v>
          </cell>
          <cell r="D61">
            <v>0</v>
          </cell>
        </row>
        <row r="62">
          <cell r="A62">
            <v>5201030000000</v>
          </cell>
          <cell r="B62" t="str">
            <v>COS - LR Part Timer</v>
          </cell>
          <cell r="D62">
            <v>0</v>
          </cell>
        </row>
        <row r="63">
          <cell r="A63">
            <v>5201040000000</v>
          </cell>
          <cell r="B63" t="str">
            <v>COS - LR Meals on Duties</v>
          </cell>
          <cell r="D63">
            <v>2088000</v>
          </cell>
        </row>
        <row r="64">
          <cell r="A64">
            <v>5201050000000</v>
          </cell>
          <cell r="B64" t="str">
            <v>COS - LR Medical</v>
          </cell>
          <cell r="D64">
            <v>15432160</v>
          </cell>
        </row>
        <row r="65">
          <cell r="A65">
            <v>5201060000000</v>
          </cell>
          <cell r="B65" t="str">
            <v>COS - LR Hospitalization</v>
          </cell>
          <cell r="D65">
            <v>11350230</v>
          </cell>
        </row>
        <row r="66">
          <cell r="A66">
            <v>5201070000000</v>
          </cell>
          <cell r="B66" t="str">
            <v>COS - LR Jamsostek</v>
          </cell>
          <cell r="D66">
            <v>13236716</v>
          </cell>
        </row>
        <row r="67">
          <cell r="A67">
            <v>5201080000000</v>
          </cell>
          <cell r="B67" t="str">
            <v>COS - LR Pention</v>
          </cell>
          <cell r="D67">
            <v>0</v>
          </cell>
        </row>
        <row r="68">
          <cell r="A68">
            <v>5201090000000</v>
          </cell>
          <cell r="B68" t="str">
            <v>COS - LR Annual Leave</v>
          </cell>
          <cell r="D68">
            <v>1219518</v>
          </cell>
        </row>
        <row r="69">
          <cell r="A69">
            <v>5201100000000</v>
          </cell>
          <cell r="B69" t="str">
            <v>COS - LR Employee Welfare</v>
          </cell>
          <cell r="D69">
            <v>99445</v>
          </cell>
        </row>
        <row r="70">
          <cell r="A70">
            <v>5201110000000</v>
          </cell>
          <cell r="B70" t="str">
            <v>COS - LR Productivity</v>
          </cell>
          <cell r="D70">
            <v>0</v>
          </cell>
        </row>
        <row r="71">
          <cell r="A71">
            <v>5201120000000</v>
          </cell>
          <cell r="B71" t="str">
            <v>COS - LR Donation to Employee</v>
          </cell>
          <cell r="D71">
            <v>0</v>
          </cell>
        </row>
        <row r="72">
          <cell r="A72">
            <v>5201130000000</v>
          </cell>
          <cell r="B72" t="str">
            <v>COS - LR Company Award</v>
          </cell>
          <cell r="D72">
            <v>0</v>
          </cell>
        </row>
        <row r="73">
          <cell r="A73">
            <v>5201990000000</v>
          </cell>
          <cell r="B73" t="str">
            <v>COS - LR Other Remuneration</v>
          </cell>
          <cell r="D73">
            <v>80732750</v>
          </cell>
        </row>
        <row r="75">
          <cell r="A75">
            <v>5202000000000</v>
          </cell>
          <cell r="B75" t="str">
            <v>COS - Emply. Exp. Non - Remuneration</v>
          </cell>
          <cell r="D75">
            <v>53672440</v>
          </cell>
        </row>
        <row r="76">
          <cell r="A76">
            <v>5202010000000</v>
          </cell>
          <cell r="B76" t="str">
            <v>COS - LnR Travel Expense Domestic</v>
          </cell>
          <cell r="D76">
            <v>921700</v>
          </cell>
        </row>
        <row r="77">
          <cell r="A77">
            <v>5202020000000</v>
          </cell>
          <cell r="B77" t="str">
            <v>COS - LnR Travel Expense Abroad</v>
          </cell>
          <cell r="D77">
            <v>47082740</v>
          </cell>
        </row>
        <row r="78">
          <cell r="A78">
            <v>5202030000000</v>
          </cell>
          <cell r="B78" t="str">
            <v>COS - LnR Transport</v>
          </cell>
          <cell r="D78">
            <v>0</v>
          </cell>
        </row>
        <row r="79">
          <cell r="A79">
            <v>5202040000000</v>
          </cell>
          <cell r="B79" t="str">
            <v>COS - LnR Airport Pass &amp; ID Card</v>
          </cell>
          <cell r="D79">
            <v>608000</v>
          </cell>
        </row>
        <row r="80">
          <cell r="A80">
            <v>5202050000000</v>
          </cell>
          <cell r="B80" t="str">
            <v>COS - LnR Fuel and Oil</v>
          </cell>
          <cell r="D80">
            <v>0</v>
          </cell>
        </row>
        <row r="81">
          <cell r="A81">
            <v>5202060000000</v>
          </cell>
          <cell r="B81" t="str">
            <v>COS - LnR Toll Fares</v>
          </cell>
          <cell r="D81">
            <v>0</v>
          </cell>
        </row>
        <row r="82">
          <cell r="A82">
            <v>5202070000000</v>
          </cell>
          <cell r="B82" t="str">
            <v>COS - LnR Communication</v>
          </cell>
          <cell r="D82">
            <v>0</v>
          </cell>
        </row>
        <row r="83">
          <cell r="A83">
            <v>5202080000000</v>
          </cell>
          <cell r="B83" t="str">
            <v>COS - LnR Uniform</v>
          </cell>
          <cell r="D83">
            <v>0</v>
          </cell>
        </row>
        <row r="84">
          <cell r="A84">
            <v>5202990000000</v>
          </cell>
          <cell r="B84" t="str">
            <v>COS - LnR Other Allowance Non Remunera</v>
          </cell>
          <cell r="D84">
            <v>5060000</v>
          </cell>
        </row>
        <row r="86">
          <cell r="A86">
            <v>5300000000000</v>
          </cell>
          <cell r="B86" t="str">
            <v>COS - Overhead Expenses</v>
          </cell>
          <cell r="D86">
            <v>815482842.00999987</v>
          </cell>
        </row>
        <row r="88">
          <cell r="A88">
            <v>5301000000000</v>
          </cell>
          <cell r="B88" t="str">
            <v>COS Overhead - Material Exp.</v>
          </cell>
          <cell r="D88">
            <v>569676</v>
          </cell>
        </row>
        <row r="89">
          <cell r="A89">
            <v>5301010000000</v>
          </cell>
          <cell r="B89" t="str">
            <v>COS - OM Packing Expenses</v>
          </cell>
          <cell r="D89">
            <v>0</v>
          </cell>
        </row>
        <row r="90">
          <cell r="A90">
            <v>5301020000000</v>
          </cell>
          <cell r="B90" t="str">
            <v>COS - OM Cost of Warehousing</v>
          </cell>
          <cell r="D90">
            <v>0</v>
          </cell>
        </row>
        <row r="91">
          <cell r="A91">
            <v>5301990000000</v>
          </cell>
          <cell r="B91" t="str">
            <v>COS - OM Other Material</v>
          </cell>
          <cell r="D91">
            <v>569676</v>
          </cell>
        </row>
        <row r="93">
          <cell r="A93">
            <v>5302000000000</v>
          </cell>
          <cell r="B93" t="str">
            <v>COS Overhead - Energy Exp.</v>
          </cell>
          <cell r="D93">
            <v>22286714.119999997</v>
          </cell>
        </row>
        <row r="94">
          <cell r="A94">
            <v>5302010000000</v>
          </cell>
          <cell r="B94" t="str">
            <v>COS - OE Fuel and Oil</v>
          </cell>
          <cell r="D94">
            <v>13047775.52</v>
          </cell>
        </row>
        <row r="95">
          <cell r="A95">
            <v>5302020000000</v>
          </cell>
          <cell r="B95" t="str">
            <v>COS - OE Utilities (Electricity and Wa</v>
          </cell>
          <cell r="D95">
            <v>9238938.5999999996</v>
          </cell>
        </row>
        <row r="96">
          <cell r="A96">
            <v>5302990000000</v>
          </cell>
          <cell r="B96" t="str">
            <v>COS - OE Other Energy</v>
          </cell>
          <cell r="D96">
            <v>0</v>
          </cell>
        </row>
        <row r="98">
          <cell r="A98">
            <v>5303000000000</v>
          </cell>
          <cell r="B98" t="str">
            <v>COS Overhead - Emply. Exp. -Managerial</v>
          </cell>
          <cell r="D98">
            <v>431298152.82999998</v>
          </cell>
        </row>
        <row r="99">
          <cell r="A99">
            <v>5303010000000</v>
          </cell>
          <cell r="B99" t="str">
            <v>COS Overhead Emply. Exp. MS - Remunera</v>
          </cell>
          <cell r="D99">
            <v>374597768.32999998</v>
          </cell>
        </row>
        <row r="100">
          <cell r="A100">
            <v>5303010100000</v>
          </cell>
          <cell r="B100" t="str">
            <v>COS - OEMR Salaries</v>
          </cell>
          <cell r="D100">
            <v>276210878</v>
          </cell>
        </row>
        <row r="101">
          <cell r="A101">
            <v>5303010200000</v>
          </cell>
          <cell r="B101" t="str">
            <v>COS - OEMR Overtime</v>
          </cell>
          <cell r="D101">
            <v>0</v>
          </cell>
        </row>
        <row r="102">
          <cell r="A102">
            <v>5303010300000</v>
          </cell>
          <cell r="B102" t="str">
            <v>COS - OEMR Part Timer</v>
          </cell>
          <cell r="D102">
            <v>0</v>
          </cell>
        </row>
        <row r="103">
          <cell r="A103">
            <v>5303010400000</v>
          </cell>
          <cell r="B103" t="str">
            <v>COS - OEMR Meal on Duties</v>
          </cell>
          <cell r="D103">
            <v>192000</v>
          </cell>
        </row>
        <row r="104">
          <cell r="A104">
            <v>5303010500000</v>
          </cell>
          <cell r="B104" t="str">
            <v>COS - OEMR Medical Expenses</v>
          </cell>
          <cell r="D104">
            <v>5459500</v>
          </cell>
        </row>
        <row r="105">
          <cell r="A105">
            <v>5303010600000</v>
          </cell>
          <cell r="B105" t="str">
            <v>COS - OEMR Hospitalization</v>
          </cell>
          <cell r="D105">
            <v>1750000</v>
          </cell>
        </row>
        <row r="106">
          <cell r="A106">
            <v>5303010700000</v>
          </cell>
          <cell r="B106" t="str">
            <v>COS - OEMR Jamsostek</v>
          </cell>
          <cell r="D106">
            <v>1400136</v>
          </cell>
        </row>
        <row r="107">
          <cell r="A107">
            <v>5303010800000</v>
          </cell>
          <cell r="B107" t="str">
            <v>COS - OEMR Pention</v>
          </cell>
          <cell r="D107">
            <v>0</v>
          </cell>
        </row>
        <row r="108">
          <cell r="A108">
            <v>5303010900000</v>
          </cell>
          <cell r="B108" t="str">
            <v>COS - OEMR Car Scheme</v>
          </cell>
          <cell r="D108">
            <v>0</v>
          </cell>
        </row>
        <row r="109">
          <cell r="A109">
            <v>5303011000000</v>
          </cell>
          <cell r="B109" t="str">
            <v>COS - OEMR Fuel</v>
          </cell>
          <cell r="D109">
            <v>2126750</v>
          </cell>
        </row>
        <row r="110">
          <cell r="A110">
            <v>5303011100000</v>
          </cell>
          <cell r="B110" t="str">
            <v>COS - OEMR House Rent</v>
          </cell>
          <cell r="D110">
            <v>333333.33</v>
          </cell>
        </row>
        <row r="111">
          <cell r="A111">
            <v>5303011200000</v>
          </cell>
          <cell r="B111" t="str">
            <v>COS - OEMR Annual Leave</v>
          </cell>
          <cell r="D111">
            <v>19694626</v>
          </cell>
        </row>
        <row r="112">
          <cell r="A112">
            <v>5303011300000</v>
          </cell>
          <cell r="B112" t="str">
            <v>COS - OEMR Employee Welfare</v>
          </cell>
          <cell r="D112">
            <v>9945</v>
          </cell>
        </row>
        <row r="113">
          <cell r="A113">
            <v>5303011400000</v>
          </cell>
          <cell r="B113" t="str">
            <v>COS - OEMR Productivity</v>
          </cell>
          <cell r="D113">
            <v>0</v>
          </cell>
        </row>
        <row r="114">
          <cell r="A114">
            <v>5303011500000</v>
          </cell>
          <cell r="B114" t="str">
            <v>COS - OEMR Donation to Employee</v>
          </cell>
          <cell r="D114">
            <v>0</v>
          </cell>
        </row>
        <row r="115">
          <cell r="A115">
            <v>5303011600000</v>
          </cell>
          <cell r="B115" t="str">
            <v>COS - OEMR Company Award</v>
          </cell>
          <cell r="D115">
            <v>0</v>
          </cell>
        </row>
        <row r="116">
          <cell r="A116">
            <v>5303019900000</v>
          </cell>
          <cell r="B116" t="str">
            <v>COS - OEMR Other Remuneration Exp.</v>
          </cell>
          <cell r="D116">
            <v>67420600</v>
          </cell>
        </row>
        <row r="118">
          <cell r="A118">
            <v>5303020000000</v>
          </cell>
          <cell r="B118" t="str">
            <v>COS Overhead Emply. Exp. MS - Non Remu</v>
          </cell>
          <cell r="D118">
            <v>56700384.5</v>
          </cell>
        </row>
        <row r="119">
          <cell r="A119">
            <v>5303020100000</v>
          </cell>
          <cell r="B119" t="str">
            <v>COS - OEMN Travel Expense Domestic</v>
          </cell>
          <cell r="D119">
            <v>8519000</v>
          </cell>
        </row>
        <row r="120">
          <cell r="A120">
            <v>5303020200000</v>
          </cell>
          <cell r="B120" t="str">
            <v>COS - OEMN Travel Expense Abroad</v>
          </cell>
          <cell r="D120">
            <v>531400</v>
          </cell>
        </row>
        <row r="121">
          <cell r="A121">
            <v>5303020300000</v>
          </cell>
          <cell r="B121" t="str">
            <v>COS - OEMN Transport</v>
          </cell>
          <cell r="D121">
            <v>0</v>
          </cell>
        </row>
        <row r="122">
          <cell r="A122">
            <v>5303020400000</v>
          </cell>
          <cell r="B122" t="str">
            <v>COS - OEMN Airport Pass &amp; ID Card</v>
          </cell>
          <cell r="D122">
            <v>154000</v>
          </cell>
        </row>
        <row r="123">
          <cell r="A123">
            <v>5303020500000</v>
          </cell>
          <cell r="B123" t="str">
            <v>COS - OEMN Fuel and Oil</v>
          </cell>
          <cell r="D123">
            <v>14446755.5</v>
          </cell>
        </row>
        <row r="124">
          <cell r="A124">
            <v>5303020600000</v>
          </cell>
          <cell r="B124" t="str">
            <v>COS - OEMN Toll Fares</v>
          </cell>
          <cell r="D124">
            <v>174500</v>
          </cell>
        </row>
        <row r="125">
          <cell r="A125">
            <v>5303020700000</v>
          </cell>
          <cell r="B125" t="str">
            <v>COS - OEMN Communication</v>
          </cell>
          <cell r="D125">
            <v>19213529</v>
          </cell>
        </row>
        <row r="126">
          <cell r="A126">
            <v>5303020800000</v>
          </cell>
          <cell r="B126" t="str">
            <v>COS - OEMN Uniform</v>
          </cell>
          <cell r="D126">
            <v>0</v>
          </cell>
        </row>
        <row r="127">
          <cell r="A127">
            <v>5303029900000</v>
          </cell>
          <cell r="B127" t="str">
            <v>COS - OEMN Other non Remuneration</v>
          </cell>
          <cell r="D127">
            <v>13661200</v>
          </cell>
        </row>
        <row r="129">
          <cell r="A129">
            <v>5304000000000</v>
          </cell>
          <cell r="B129" t="str">
            <v>COS Overhead - Equipment Exp.</v>
          </cell>
          <cell r="D129">
            <v>341160571.63999999</v>
          </cell>
        </row>
        <row r="131">
          <cell r="A131">
            <v>5304010000000</v>
          </cell>
          <cell r="B131" t="str">
            <v>COS Overhead - Eqp - Repair &amp; Maintena</v>
          </cell>
          <cell r="D131">
            <v>133310245.08</v>
          </cell>
        </row>
        <row r="132">
          <cell r="A132">
            <v>5304010100000</v>
          </cell>
          <cell r="B132" t="str">
            <v>COS OERM Consumable Parts</v>
          </cell>
          <cell r="D132">
            <v>5963200</v>
          </cell>
        </row>
        <row r="133">
          <cell r="A133">
            <v>5304010200000</v>
          </cell>
          <cell r="B133" t="str">
            <v>COS OERM Building</v>
          </cell>
          <cell r="D133">
            <v>0</v>
          </cell>
        </row>
        <row r="134">
          <cell r="A134">
            <v>5304010300000</v>
          </cell>
          <cell r="B134" t="str">
            <v>COS OERM Operating Exp.</v>
          </cell>
          <cell r="D134">
            <v>46231150</v>
          </cell>
        </row>
        <row r="135">
          <cell r="A135">
            <v>5304010400000</v>
          </cell>
          <cell r="B135" t="str">
            <v>COS OERM Maintenance Equipment</v>
          </cell>
          <cell r="D135">
            <v>0</v>
          </cell>
        </row>
        <row r="136">
          <cell r="A136">
            <v>5304010500000</v>
          </cell>
          <cell r="B136" t="str">
            <v>COS OERM Transportation Exp.</v>
          </cell>
          <cell r="D136">
            <v>4135415</v>
          </cell>
        </row>
        <row r="137">
          <cell r="A137">
            <v>5304010600000</v>
          </cell>
          <cell r="B137" t="str">
            <v>COS OERM Office Equipment</v>
          </cell>
          <cell r="D137">
            <v>5893700</v>
          </cell>
        </row>
        <row r="138">
          <cell r="A138">
            <v>5304010700000</v>
          </cell>
          <cell r="B138" t="str">
            <v>COS OERM Maintenance Tools</v>
          </cell>
          <cell r="D138">
            <v>0</v>
          </cell>
        </row>
        <row r="139">
          <cell r="A139">
            <v>5304010800000</v>
          </cell>
          <cell r="B139" t="str">
            <v>COS OERM Leased Assets</v>
          </cell>
          <cell r="D139">
            <v>0</v>
          </cell>
        </row>
        <row r="140">
          <cell r="A140">
            <v>5304010900000</v>
          </cell>
          <cell r="B140" t="str">
            <v>COS OERM Software</v>
          </cell>
          <cell r="D140">
            <v>0</v>
          </cell>
        </row>
        <row r="141">
          <cell r="A141">
            <v>5304011000000</v>
          </cell>
          <cell r="B141" t="str">
            <v>COS OERM Car Scheme</v>
          </cell>
          <cell r="D141">
            <v>909790</v>
          </cell>
        </row>
        <row r="143">
          <cell r="A143">
            <v>5304020000000</v>
          </cell>
          <cell r="B143" t="str">
            <v>COS OE Hire of Opr. Equipment &amp; Vehicl</v>
          </cell>
          <cell r="D143">
            <v>1000000</v>
          </cell>
        </row>
        <row r="145">
          <cell r="A145">
            <v>5304030000000</v>
          </cell>
          <cell r="B145" t="str">
            <v>COS OE Rent Expenses</v>
          </cell>
          <cell r="D145">
            <v>63680382.439999998</v>
          </cell>
        </row>
        <row r="147">
          <cell r="A147">
            <v>5304040000000</v>
          </cell>
          <cell r="B147" t="str">
            <v>COS OE Un-Capitalized Asset</v>
          </cell>
          <cell r="D147">
            <v>640000</v>
          </cell>
        </row>
        <row r="149">
          <cell r="A149">
            <v>5304050000000</v>
          </cell>
          <cell r="B149" t="str">
            <v>COS OE Insurance Expenses</v>
          </cell>
          <cell r="D149">
            <v>4856607.6399999997</v>
          </cell>
        </row>
        <row r="151">
          <cell r="A151">
            <v>5304060000000</v>
          </cell>
          <cell r="B151" t="str">
            <v>COS OE Depreciation Expenses</v>
          </cell>
          <cell r="D151">
            <v>207850326.56</v>
          </cell>
        </row>
        <row r="152">
          <cell r="A152">
            <v>5304060200000</v>
          </cell>
          <cell r="B152" t="str">
            <v>COS OED Depr. Exp. Building</v>
          </cell>
          <cell r="D152">
            <v>0</v>
          </cell>
        </row>
        <row r="153">
          <cell r="A153">
            <v>5304060300000</v>
          </cell>
          <cell r="B153" t="str">
            <v>COS OED Depr. Exp. Building Improvemen</v>
          </cell>
          <cell r="D153">
            <v>3063385</v>
          </cell>
        </row>
        <row r="154">
          <cell r="A154">
            <v>5304060400000</v>
          </cell>
          <cell r="B154" t="str">
            <v>COS OED Depr. Exp. Operating Eqp.</v>
          </cell>
          <cell r="D154">
            <v>164094577</v>
          </cell>
        </row>
        <row r="155">
          <cell r="A155">
            <v>5304060500000</v>
          </cell>
          <cell r="B155" t="str">
            <v>COS OED Depr. Exp. Maintenance Eqp.</v>
          </cell>
          <cell r="D155">
            <v>233750</v>
          </cell>
        </row>
        <row r="156">
          <cell r="A156">
            <v>5304060600000</v>
          </cell>
          <cell r="B156" t="str">
            <v>COS OED Depr. Exp. Tools - Maintenance</v>
          </cell>
          <cell r="D156">
            <v>19184210.689999998</v>
          </cell>
        </row>
        <row r="157">
          <cell r="A157">
            <v>5304060700000</v>
          </cell>
          <cell r="B157" t="str">
            <v>COS OED Depr. Exp. Transportation Eqp.</v>
          </cell>
          <cell r="D157">
            <v>15358653</v>
          </cell>
        </row>
        <row r="158">
          <cell r="A158">
            <v>5304060800000</v>
          </cell>
          <cell r="B158" t="str">
            <v>COS OED Depr. Exp. Office Eqp.</v>
          </cell>
          <cell r="D158">
            <v>4954898</v>
          </cell>
        </row>
        <row r="159">
          <cell r="A159">
            <v>5304060900000</v>
          </cell>
          <cell r="B159" t="str">
            <v>COS OED Depr. Exp. Office Furniture</v>
          </cell>
          <cell r="D159">
            <v>564846.87</v>
          </cell>
        </row>
        <row r="160">
          <cell r="A160">
            <v>5304061000000</v>
          </cell>
          <cell r="B160" t="str">
            <v>COS OED Depr. Exp. Communication Eqp.</v>
          </cell>
          <cell r="D160">
            <v>396006</v>
          </cell>
        </row>
        <row r="162">
          <cell r="A162">
            <v>5304070000000</v>
          </cell>
          <cell r="B162" t="str">
            <v>COS OED Depr. Exp. Leased Asset</v>
          </cell>
          <cell r="D162">
            <v>0</v>
          </cell>
        </row>
        <row r="164">
          <cell r="A164">
            <v>5304080000000</v>
          </cell>
          <cell r="B164" t="str">
            <v>COS OED Depr. Exp. Software</v>
          </cell>
          <cell r="D164">
            <v>0</v>
          </cell>
        </row>
        <row r="166">
          <cell r="A166">
            <v>5304090000000</v>
          </cell>
          <cell r="B166" t="str">
            <v>COS OED Amortization Expense</v>
          </cell>
          <cell r="D166">
            <v>0</v>
          </cell>
        </row>
        <row r="168">
          <cell r="A168">
            <v>5305000000000</v>
          </cell>
          <cell r="B168" t="str">
            <v>Overhead - Method. Exp.</v>
          </cell>
          <cell r="D168">
            <v>480000</v>
          </cell>
        </row>
        <row r="169">
          <cell r="A169">
            <v>5305010000000</v>
          </cell>
          <cell r="B169" t="str">
            <v>COS Omt Profesional</v>
          </cell>
          <cell r="D169">
            <v>0</v>
          </cell>
        </row>
        <row r="170">
          <cell r="A170">
            <v>5305020000000</v>
          </cell>
          <cell r="B170" t="str">
            <v>COS Omt Research &amp; Development</v>
          </cell>
          <cell r="D170">
            <v>0</v>
          </cell>
        </row>
        <row r="171">
          <cell r="A171">
            <v>5305030000000</v>
          </cell>
          <cell r="B171" t="str">
            <v>COS Omt Training</v>
          </cell>
          <cell r="D171">
            <v>300000</v>
          </cell>
        </row>
        <row r="172">
          <cell r="A172">
            <v>5305040000000</v>
          </cell>
          <cell r="B172" t="str">
            <v>COS Omt Library, Magazine</v>
          </cell>
          <cell r="D172">
            <v>180000</v>
          </cell>
        </row>
        <row r="173">
          <cell r="A173">
            <v>5305050000000</v>
          </cell>
          <cell r="B173" t="str">
            <v>COS Omt Royalty</v>
          </cell>
          <cell r="D173">
            <v>0</v>
          </cell>
        </row>
        <row r="174">
          <cell r="A174">
            <v>5305060000000</v>
          </cell>
          <cell r="B174" t="str">
            <v>COS Omt Subscription</v>
          </cell>
          <cell r="D174">
            <v>0</v>
          </cell>
        </row>
        <row r="175">
          <cell r="A175">
            <v>5305990000000</v>
          </cell>
          <cell r="B175" t="str">
            <v>COS Omt Other Method</v>
          </cell>
          <cell r="D175">
            <v>0</v>
          </cell>
        </row>
        <row r="177">
          <cell r="A177">
            <v>5306000000000</v>
          </cell>
          <cell r="B177" t="str">
            <v>COS Overhead - Condition Exp.</v>
          </cell>
          <cell r="D177">
            <v>2152600</v>
          </cell>
        </row>
        <row r="178">
          <cell r="A178">
            <v>5306010000000</v>
          </cell>
          <cell r="B178" t="str">
            <v>COS - OC Licences</v>
          </cell>
          <cell r="D178">
            <v>0</v>
          </cell>
        </row>
        <row r="179">
          <cell r="A179">
            <v>5306020000000</v>
          </cell>
          <cell r="B179" t="str">
            <v>COS - OC Pajak Bumi dan Bangunan (PBB)</v>
          </cell>
          <cell r="D179">
            <v>0</v>
          </cell>
        </row>
        <row r="180">
          <cell r="A180">
            <v>5306030000000</v>
          </cell>
          <cell r="B180" t="str">
            <v>COS - OC Jamsostek</v>
          </cell>
          <cell r="D180">
            <v>0</v>
          </cell>
        </row>
        <row r="181">
          <cell r="A181">
            <v>5306040000000</v>
          </cell>
          <cell r="B181" t="str">
            <v>COS - OC Vehicles &amp; Licences</v>
          </cell>
          <cell r="D181">
            <v>1574600</v>
          </cell>
        </row>
        <row r="182">
          <cell r="A182">
            <v>5306050000000</v>
          </cell>
          <cell r="B182" t="str">
            <v>COS - OC Membership</v>
          </cell>
          <cell r="D182">
            <v>0</v>
          </cell>
        </row>
        <row r="183">
          <cell r="A183">
            <v>5306060000000</v>
          </cell>
          <cell r="B183" t="str">
            <v>COS - OC Donation and Contribution</v>
          </cell>
          <cell r="D183">
            <v>490000</v>
          </cell>
        </row>
        <row r="184">
          <cell r="A184">
            <v>5306070000000</v>
          </cell>
          <cell r="B184" t="str">
            <v>COS - OC Platform</v>
          </cell>
          <cell r="D184">
            <v>88000</v>
          </cell>
        </row>
        <row r="185">
          <cell r="A185">
            <v>5306080000000</v>
          </cell>
          <cell r="B185" t="str">
            <v>COS - OC Legal of Land</v>
          </cell>
          <cell r="D185">
            <v>0</v>
          </cell>
        </row>
        <row r="186">
          <cell r="A186">
            <v>5306990000000</v>
          </cell>
          <cell r="B186" t="str">
            <v>COS - OC Other Permit and Protection E</v>
          </cell>
          <cell r="D186">
            <v>0</v>
          </cell>
        </row>
        <row r="188">
          <cell r="A188">
            <v>5307000000000</v>
          </cell>
          <cell r="B188" t="str">
            <v>Overhead - General Exp.</v>
          </cell>
          <cell r="D188">
            <v>17535127.419999998</v>
          </cell>
        </row>
        <row r="189">
          <cell r="A189">
            <v>5307010000000</v>
          </cell>
          <cell r="B189" t="str">
            <v>COS - OG Transportation Local</v>
          </cell>
          <cell r="D189">
            <v>1787300</v>
          </cell>
        </row>
        <row r="190">
          <cell r="A190">
            <v>5307020000000</v>
          </cell>
          <cell r="B190" t="str">
            <v>COS - OG Fotocopy, Photography, Film</v>
          </cell>
          <cell r="D190">
            <v>2496793.0499999998</v>
          </cell>
        </row>
        <row r="191">
          <cell r="A191">
            <v>5307030000000</v>
          </cell>
          <cell r="B191" t="str">
            <v>COS - OG Reimbursement &amp; Management Fe</v>
          </cell>
          <cell r="D191">
            <v>0</v>
          </cell>
        </row>
        <row r="192">
          <cell r="A192">
            <v>5307040000000</v>
          </cell>
          <cell r="B192" t="str">
            <v>COS - OG Land Maintenance</v>
          </cell>
          <cell r="D192">
            <v>0</v>
          </cell>
        </row>
        <row r="193">
          <cell r="A193">
            <v>5307050000000</v>
          </cell>
          <cell r="B193" t="str">
            <v>COS - OG Cleaning Material &amp; Services</v>
          </cell>
          <cell r="D193">
            <v>3657734.99</v>
          </cell>
        </row>
        <row r="194">
          <cell r="A194">
            <v>5307060000000</v>
          </cell>
          <cell r="B194" t="str">
            <v>COS - OG Printing Stat, Office Supplie</v>
          </cell>
          <cell r="D194">
            <v>2258708</v>
          </cell>
        </row>
        <row r="195">
          <cell r="A195">
            <v>5307070000000</v>
          </cell>
          <cell r="B195" t="str">
            <v>COS - OG Consumption</v>
          </cell>
          <cell r="D195">
            <v>3976869.38</v>
          </cell>
        </row>
        <row r="196">
          <cell r="A196">
            <v>5307080000000</v>
          </cell>
          <cell r="B196" t="str">
            <v>COS - OG Stamp &amp; Postage</v>
          </cell>
          <cell r="D196">
            <v>259820</v>
          </cell>
        </row>
        <row r="197">
          <cell r="A197">
            <v>5307090000000</v>
          </cell>
          <cell r="B197" t="str">
            <v>COS - OG Freight Out / Flight Clearanc</v>
          </cell>
          <cell r="D197">
            <v>3097902</v>
          </cell>
        </row>
        <row r="198">
          <cell r="A198">
            <v>5307990000000</v>
          </cell>
          <cell r="B198" t="str">
            <v>COS - OG Other</v>
          </cell>
          <cell r="D198">
            <v>0</v>
          </cell>
        </row>
        <row r="200">
          <cell r="A200">
            <v>5308000000000</v>
          </cell>
          <cell r="B200" t="str">
            <v>Closing Post COS Overhead</v>
          </cell>
          <cell r="D200">
            <v>0</v>
          </cell>
        </row>
        <row r="202">
          <cell r="A202">
            <v>6000000000000</v>
          </cell>
          <cell r="B202" t="str">
            <v>Opr.Exp.Commercial, General &amp; Adm. Exp</v>
          </cell>
          <cell r="D202">
            <v>173024041</v>
          </cell>
        </row>
        <row r="204">
          <cell r="A204">
            <v>6100000000000</v>
          </cell>
          <cell r="B204" t="str">
            <v>Commercial Expenses</v>
          </cell>
          <cell r="D204">
            <v>8612894</v>
          </cell>
        </row>
        <row r="205">
          <cell r="A205">
            <v>6101000000000</v>
          </cell>
          <cell r="B205" t="str">
            <v>COM - Sales &amp; Return Commision</v>
          </cell>
          <cell r="D205">
            <v>0</v>
          </cell>
        </row>
        <row r="206">
          <cell r="A206">
            <v>6102000000000</v>
          </cell>
          <cell r="B206" t="str">
            <v>COM - Representation and Entertaintmen</v>
          </cell>
          <cell r="D206">
            <v>8612894</v>
          </cell>
        </row>
        <row r="207">
          <cell r="A207">
            <v>6103000000000</v>
          </cell>
          <cell r="B207" t="str">
            <v>COM - Advertising and Promotion</v>
          </cell>
          <cell r="D207">
            <v>0</v>
          </cell>
        </row>
        <row r="208">
          <cell r="A208">
            <v>6104000000000</v>
          </cell>
          <cell r="B208" t="str">
            <v>COM - Packing Expenses</v>
          </cell>
          <cell r="D208">
            <v>0</v>
          </cell>
        </row>
        <row r="209">
          <cell r="A209">
            <v>6105000000000</v>
          </cell>
          <cell r="B209" t="str">
            <v>COM - Bad Debt Expenses</v>
          </cell>
          <cell r="D209">
            <v>0</v>
          </cell>
        </row>
        <row r="210">
          <cell r="A210">
            <v>6199000000000</v>
          </cell>
          <cell r="B210" t="str">
            <v>COM - Other Commercial Expenses</v>
          </cell>
          <cell r="D210">
            <v>0</v>
          </cell>
        </row>
        <row r="212">
          <cell r="A212">
            <v>6200000000000</v>
          </cell>
          <cell r="B212" t="str">
            <v>General &amp; Admin Expenses</v>
          </cell>
          <cell r="D212">
            <v>164411147</v>
          </cell>
        </row>
        <row r="214">
          <cell r="A214">
            <v>6201000000000</v>
          </cell>
          <cell r="B214" t="str">
            <v>GA - Material Expenses</v>
          </cell>
          <cell r="D214">
            <v>6177170</v>
          </cell>
        </row>
        <row r="215">
          <cell r="A215">
            <v>6201010000000</v>
          </cell>
          <cell r="B215" t="str">
            <v>GAM - Printing Stat, Office Supplies</v>
          </cell>
          <cell r="D215">
            <v>3589600</v>
          </cell>
        </row>
        <row r="216">
          <cell r="A216">
            <v>6201020000000</v>
          </cell>
          <cell r="B216" t="str">
            <v>GAM - Stamp &amp; Postage</v>
          </cell>
          <cell r="D216">
            <v>56200</v>
          </cell>
        </row>
        <row r="217">
          <cell r="A217">
            <v>6201030000000</v>
          </cell>
          <cell r="B217" t="str">
            <v>GAM - Consumption</v>
          </cell>
          <cell r="D217">
            <v>1363370</v>
          </cell>
        </row>
        <row r="218">
          <cell r="A218">
            <v>6201040000000</v>
          </cell>
          <cell r="B218" t="str">
            <v>GAM - Cleaning Material &amp; Services</v>
          </cell>
          <cell r="D218">
            <v>1168000</v>
          </cell>
        </row>
        <row r="219">
          <cell r="A219">
            <v>6201990000000</v>
          </cell>
          <cell r="B219" t="str">
            <v>GAM - Other Material</v>
          </cell>
          <cell r="D219">
            <v>0</v>
          </cell>
        </row>
        <row r="221">
          <cell r="A221">
            <v>6202000000000</v>
          </cell>
          <cell r="B221" t="str">
            <v>GA - Energy Expenses</v>
          </cell>
          <cell r="D221">
            <v>0</v>
          </cell>
        </row>
        <row r="222">
          <cell r="A222">
            <v>6202010000000</v>
          </cell>
          <cell r="B222" t="str">
            <v>GAE - Fuel and Oil</v>
          </cell>
          <cell r="D222">
            <v>0</v>
          </cell>
        </row>
        <row r="223">
          <cell r="A223">
            <v>6202020000000</v>
          </cell>
          <cell r="B223" t="str">
            <v>GAE - Utilities (electricity,water)</v>
          </cell>
          <cell r="D223">
            <v>0</v>
          </cell>
        </row>
        <row r="224">
          <cell r="A224">
            <v>6202990000000</v>
          </cell>
          <cell r="B224" t="str">
            <v>GAE - Other Energy</v>
          </cell>
          <cell r="D224">
            <v>0</v>
          </cell>
        </row>
        <row r="226">
          <cell r="A226">
            <v>6203000000000</v>
          </cell>
          <cell r="B226" t="str">
            <v>Employee Exp.-Managerial &amp; Staff</v>
          </cell>
          <cell r="D226">
            <v>153021140</v>
          </cell>
        </row>
        <row r="227">
          <cell r="A227">
            <v>6203010000000</v>
          </cell>
          <cell r="B227" t="str">
            <v>GA-Employee Exp.-Remuneration</v>
          </cell>
          <cell r="D227">
            <v>134865679</v>
          </cell>
        </row>
        <row r="228">
          <cell r="A228">
            <v>6203010100000</v>
          </cell>
          <cell r="B228" t="str">
            <v>GA/MSR - Salaries</v>
          </cell>
          <cell r="D228">
            <v>121753963</v>
          </cell>
        </row>
        <row r="229">
          <cell r="A229">
            <v>6203010200000</v>
          </cell>
          <cell r="B229" t="str">
            <v>GA/MSR - Overtime</v>
          </cell>
          <cell r="D229">
            <v>0</v>
          </cell>
        </row>
        <row r="230">
          <cell r="A230">
            <v>6203010300000</v>
          </cell>
          <cell r="B230" t="str">
            <v>GA/MSR - Part Timer</v>
          </cell>
          <cell r="D230">
            <v>0</v>
          </cell>
        </row>
        <row r="231">
          <cell r="A231">
            <v>6203010400000</v>
          </cell>
          <cell r="B231" t="str">
            <v>GA/MSR - Meals on Duties</v>
          </cell>
          <cell r="D231">
            <v>0</v>
          </cell>
        </row>
        <row r="232">
          <cell r="A232">
            <v>6203010500000</v>
          </cell>
          <cell r="B232" t="str">
            <v>GA/MSR - Medical Expenses</v>
          </cell>
          <cell r="D232">
            <v>1442900</v>
          </cell>
        </row>
        <row r="233">
          <cell r="A233">
            <v>6203010600000</v>
          </cell>
          <cell r="B233" t="str">
            <v>GA/MSR - Hospitalization</v>
          </cell>
          <cell r="D233">
            <v>0</v>
          </cell>
        </row>
        <row r="234">
          <cell r="A234">
            <v>6203010700000</v>
          </cell>
          <cell r="B234" t="str">
            <v>GA/MSR - Jamsostek</v>
          </cell>
          <cell r="D234">
            <v>4145216</v>
          </cell>
        </row>
        <row r="235">
          <cell r="A235">
            <v>6203010800000</v>
          </cell>
          <cell r="B235" t="str">
            <v>GA/MSR - Pention</v>
          </cell>
          <cell r="D235">
            <v>0</v>
          </cell>
        </row>
        <row r="236">
          <cell r="A236">
            <v>6203010900000</v>
          </cell>
          <cell r="B236" t="str">
            <v>GA/MSR - Car Scheme</v>
          </cell>
          <cell r="D236">
            <v>63500</v>
          </cell>
        </row>
        <row r="237">
          <cell r="A237">
            <v>6203011000000</v>
          </cell>
          <cell r="B237" t="str">
            <v>GA/MSR - Fuel</v>
          </cell>
          <cell r="D237">
            <v>2044400</v>
          </cell>
        </row>
        <row r="238">
          <cell r="A238">
            <v>6203011100000</v>
          </cell>
          <cell r="B238" t="str">
            <v>GA/MSR - House Rent</v>
          </cell>
          <cell r="D238">
            <v>0</v>
          </cell>
        </row>
        <row r="239">
          <cell r="A239">
            <v>6203011200000</v>
          </cell>
          <cell r="B239" t="str">
            <v>GA/MSR - Annual Leave</v>
          </cell>
          <cell r="D239">
            <v>0</v>
          </cell>
        </row>
        <row r="240">
          <cell r="A240">
            <v>6203011300000</v>
          </cell>
          <cell r="B240" t="str">
            <v>GA/MSR - Employee Welfare</v>
          </cell>
          <cell r="D240">
            <v>0</v>
          </cell>
        </row>
        <row r="241">
          <cell r="A241">
            <v>6203011400000</v>
          </cell>
          <cell r="B241" t="str">
            <v>GA/MSR - Productivity</v>
          </cell>
          <cell r="D241">
            <v>0</v>
          </cell>
        </row>
        <row r="242">
          <cell r="A242">
            <v>6203011500000</v>
          </cell>
          <cell r="B242" t="str">
            <v>GA/MSR - Donation to Employee</v>
          </cell>
          <cell r="D242">
            <v>0</v>
          </cell>
        </row>
        <row r="243">
          <cell r="A243">
            <v>6203011600000</v>
          </cell>
          <cell r="B243" t="str">
            <v>GA/MSR - Company Award</v>
          </cell>
          <cell r="D243">
            <v>0</v>
          </cell>
        </row>
        <row r="244">
          <cell r="A244">
            <v>6203019900000</v>
          </cell>
          <cell r="B244" t="str">
            <v>GA/MSR - Other Allowance - Remuneratio</v>
          </cell>
          <cell r="D244">
            <v>5415700</v>
          </cell>
        </row>
        <row r="246">
          <cell r="A246">
            <v>6203020000000</v>
          </cell>
          <cell r="B246" t="str">
            <v>GA-Employee Exp.-Non Remuneration</v>
          </cell>
          <cell r="D246">
            <v>18155461</v>
          </cell>
        </row>
        <row r="247">
          <cell r="A247">
            <v>6203020100000</v>
          </cell>
          <cell r="B247" t="str">
            <v>GA/MSnr - Travel Expense Abroad</v>
          </cell>
          <cell r="D247">
            <v>0</v>
          </cell>
        </row>
        <row r="248">
          <cell r="A248">
            <v>6203020200000</v>
          </cell>
          <cell r="B248" t="str">
            <v>GA/MSnr - Travel Expense Domestic</v>
          </cell>
          <cell r="D248">
            <v>12523375</v>
          </cell>
        </row>
        <row r="249">
          <cell r="A249">
            <v>6203020300000</v>
          </cell>
          <cell r="B249" t="str">
            <v>GA/MSnr - Transport</v>
          </cell>
          <cell r="D249">
            <v>0</v>
          </cell>
        </row>
        <row r="250">
          <cell r="A250">
            <v>6203020400000</v>
          </cell>
          <cell r="B250" t="str">
            <v>GA/MSnr - Airport Pass &amp; ID Card</v>
          </cell>
          <cell r="D250">
            <v>0</v>
          </cell>
        </row>
        <row r="251">
          <cell r="A251">
            <v>6203020500000</v>
          </cell>
          <cell r="B251" t="str">
            <v>GA/MSnr - Fuel and Oil</v>
          </cell>
          <cell r="D251">
            <v>0</v>
          </cell>
        </row>
        <row r="252">
          <cell r="A252">
            <v>6203020600000</v>
          </cell>
          <cell r="B252" t="str">
            <v>GA/MSnr - Toll Fares</v>
          </cell>
          <cell r="D252">
            <v>1219000</v>
          </cell>
        </row>
        <row r="253">
          <cell r="A253">
            <v>6203020700000</v>
          </cell>
          <cell r="B253" t="str">
            <v>GA/MSnr - Communication</v>
          </cell>
          <cell r="D253">
            <v>3087086</v>
          </cell>
        </row>
        <row r="254">
          <cell r="A254">
            <v>6203020800000</v>
          </cell>
          <cell r="B254" t="str">
            <v>GA/MSnr - Uniform</v>
          </cell>
          <cell r="D254">
            <v>0</v>
          </cell>
        </row>
        <row r="255">
          <cell r="A255">
            <v>6203020900000</v>
          </cell>
          <cell r="B255" t="str">
            <v>GA/MSnr - Employee Recruitment</v>
          </cell>
          <cell r="D255">
            <v>0</v>
          </cell>
        </row>
        <row r="256">
          <cell r="A256">
            <v>6203029900000</v>
          </cell>
          <cell r="B256" t="str">
            <v>GA/MSnr - Other Non-Remuneration</v>
          </cell>
          <cell r="D256">
            <v>1326000</v>
          </cell>
        </row>
        <row r="258">
          <cell r="A258">
            <v>6204000000000</v>
          </cell>
          <cell r="B258" t="str">
            <v>GA - Eguipment Exp.</v>
          </cell>
          <cell r="D258">
            <v>651000</v>
          </cell>
        </row>
        <row r="260">
          <cell r="A260">
            <v>6204010000000</v>
          </cell>
          <cell r="B260" t="str">
            <v>GAE-Repair &amp; Maintenance</v>
          </cell>
          <cell r="D260">
            <v>651000</v>
          </cell>
        </row>
        <row r="261">
          <cell r="A261">
            <v>6204010100000</v>
          </cell>
          <cell r="B261" t="str">
            <v>GAER - Building</v>
          </cell>
          <cell r="D261">
            <v>0</v>
          </cell>
        </row>
        <row r="262">
          <cell r="A262">
            <v>6204010200000</v>
          </cell>
          <cell r="B262" t="str">
            <v>GAER - Transportation Eqp.</v>
          </cell>
          <cell r="D262">
            <v>0</v>
          </cell>
        </row>
        <row r="263">
          <cell r="A263">
            <v>6204010300000</v>
          </cell>
          <cell r="B263" t="str">
            <v>GAER - Office Eqp.</v>
          </cell>
          <cell r="D263">
            <v>500000</v>
          </cell>
        </row>
        <row r="264">
          <cell r="A264">
            <v>6204010400000</v>
          </cell>
          <cell r="B264" t="str">
            <v>GAER - Leased Assets</v>
          </cell>
          <cell r="D264">
            <v>0</v>
          </cell>
        </row>
        <row r="265">
          <cell r="A265">
            <v>6204010500000</v>
          </cell>
          <cell r="B265" t="str">
            <v>GAER - Software</v>
          </cell>
          <cell r="D265">
            <v>0</v>
          </cell>
        </row>
        <row r="266">
          <cell r="A266">
            <v>6204010600000</v>
          </cell>
          <cell r="B266" t="str">
            <v>GAER - Car Scheme</v>
          </cell>
          <cell r="D266">
            <v>151000</v>
          </cell>
        </row>
        <row r="268">
          <cell r="A268">
            <v>6204020000000</v>
          </cell>
          <cell r="B268" t="str">
            <v>GAER - Hire of &amp; Opr. Eqp.and Vehicles</v>
          </cell>
          <cell r="D268">
            <v>0</v>
          </cell>
        </row>
        <row r="270">
          <cell r="A270">
            <v>6204030000000</v>
          </cell>
          <cell r="B270" t="str">
            <v>GAER - Rent Expenses</v>
          </cell>
          <cell r="D270">
            <v>0</v>
          </cell>
        </row>
        <row r="272">
          <cell r="A272">
            <v>6204040000000</v>
          </cell>
          <cell r="B272" t="str">
            <v>GAER - Un-capitalized Asset</v>
          </cell>
          <cell r="D272">
            <v>0</v>
          </cell>
        </row>
        <row r="274">
          <cell r="A274">
            <v>6204050000000</v>
          </cell>
          <cell r="B274" t="str">
            <v>GAER - Equipment Insurance</v>
          </cell>
          <cell r="D274">
            <v>0</v>
          </cell>
        </row>
        <row r="276">
          <cell r="A276">
            <v>6204060000000</v>
          </cell>
          <cell r="B276" t="str">
            <v>GAE - Depreciation Expenses</v>
          </cell>
          <cell r="D276">
            <v>0</v>
          </cell>
        </row>
        <row r="277">
          <cell r="A277">
            <v>6204060100000</v>
          </cell>
          <cell r="B277" t="str">
            <v>GAED - Depr. Exp. Building</v>
          </cell>
          <cell r="D277">
            <v>0</v>
          </cell>
        </row>
        <row r="278">
          <cell r="A278">
            <v>6204060200000</v>
          </cell>
          <cell r="B278" t="str">
            <v>GAED - Depr. Exp. Building Improvement</v>
          </cell>
          <cell r="D278">
            <v>0</v>
          </cell>
        </row>
        <row r="279">
          <cell r="A279">
            <v>6204060300000</v>
          </cell>
          <cell r="B279" t="str">
            <v>GAED - Depr. Exp. Transportation Eqp.</v>
          </cell>
          <cell r="D279">
            <v>0</v>
          </cell>
        </row>
        <row r="280">
          <cell r="A280">
            <v>6204060400000</v>
          </cell>
          <cell r="B280" t="str">
            <v>GAED - Depr. Exp. Office Eqp.</v>
          </cell>
          <cell r="D280">
            <v>0</v>
          </cell>
        </row>
        <row r="282">
          <cell r="A282">
            <v>6204070000000</v>
          </cell>
          <cell r="B282" t="str">
            <v>GAED - Depr. Exp. Lease Assets</v>
          </cell>
          <cell r="D282">
            <v>0</v>
          </cell>
        </row>
        <row r="284">
          <cell r="A284">
            <v>6204080000000</v>
          </cell>
          <cell r="B284" t="str">
            <v>GAED - Depr. Exp. Software</v>
          </cell>
          <cell r="D284">
            <v>0</v>
          </cell>
        </row>
        <row r="286">
          <cell r="A286">
            <v>6204090000000</v>
          </cell>
          <cell r="B286" t="str">
            <v>GAED - Depr. Exp. Leasehold Improvemen</v>
          </cell>
          <cell r="D286">
            <v>0</v>
          </cell>
        </row>
        <row r="288">
          <cell r="A288">
            <v>6204100000000</v>
          </cell>
          <cell r="B288" t="str">
            <v>GAED - Amort Exp. Land Right</v>
          </cell>
          <cell r="D288">
            <v>0</v>
          </cell>
        </row>
        <row r="290">
          <cell r="A290">
            <v>6204990000000</v>
          </cell>
          <cell r="B290" t="str">
            <v>GAED - Amortization Exp. Others</v>
          </cell>
          <cell r="D290">
            <v>0</v>
          </cell>
        </row>
        <row r="292">
          <cell r="A292">
            <v>6205000000000</v>
          </cell>
          <cell r="B292" t="str">
            <v>GA - Method Expenses</v>
          </cell>
          <cell r="D292">
            <v>700000</v>
          </cell>
        </row>
        <row r="293">
          <cell r="A293">
            <v>6205010000000</v>
          </cell>
          <cell r="B293" t="str">
            <v>GAM - Professional</v>
          </cell>
          <cell r="D293">
            <v>0</v>
          </cell>
        </row>
        <row r="294">
          <cell r="A294">
            <v>6205020000000</v>
          </cell>
          <cell r="B294" t="str">
            <v>GAM - Research &amp; Development</v>
          </cell>
          <cell r="D294">
            <v>0</v>
          </cell>
        </row>
        <row r="295">
          <cell r="A295">
            <v>6205030000000</v>
          </cell>
          <cell r="B295" t="str">
            <v>GAM - Training</v>
          </cell>
          <cell r="D295">
            <v>700000</v>
          </cell>
        </row>
        <row r="296">
          <cell r="A296">
            <v>6205040000000</v>
          </cell>
          <cell r="B296" t="str">
            <v>GAM - Library</v>
          </cell>
          <cell r="D296">
            <v>0</v>
          </cell>
        </row>
        <row r="297">
          <cell r="A297">
            <v>6205050000000</v>
          </cell>
          <cell r="B297" t="str">
            <v>GAM - Royalti</v>
          </cell>
          <cell r="D297">
            <v>0</v>
          </cell>
        </row>
        <row r="298">
          <cell r="A298">
            <v>6205060000000</v>
          </cell>
          <cell r="B298" t="str">
            <v>GAM - Subscription</v>
          </cell>
          <cell r="D298">
            <v>0</v>
          </cell>
        </row>
        <row r="299">
          <cell r="A299">
            <v>6205990000000</v>
          </cell>
          <cell r="B299" t="str">
            <v>GAM - Other Method Exp</v>
          </cell>
          <cell r="D299">
            <v>0</v>
          </cell>
        </row>
        <row r="301">
          <cell r="A301">
            <v>6206000000000</v>
          </cell>
          <cell r="B301" t="str">
            <v>GA - Condition Exp. (Permitt &amp; Protect</v>
          </cell>
          <cell r="D301">
            <v>0</v>
          </cell>
        </row>
        <row r="302">
          <cell r="A302">
            <v>6206010000000</v>
          </cell>
          <cell r="B302" t="str">
            <v>GAC - Licences</v>
          </cell>
          <cell r="D302">
            <v>0</v>
          </cell>
        </row>
        <row r="303">
          <cell r="A303">
            <v>6206020000000</v>
          </cell>
          <cell r="B303" t="str">
            <v>GAC - Pajak Bumi Dan Bangunan (PBB)</v>
          </cell>
          <cell r="D303">
            <v>0</v>
          </cell>
        </row>
        <row r="304">
          <cell r="A304">
            <v>6206030000000</v>
          </cell>
          <cell r="B304" t="str">
            <v>GAC - Jamsostek</v>
          </cell>
          <cell r="D304">
            <v>0</v>
          </cell>
        </row>
        <row r="305">
          <cell r="A305">
            <v>6206040000000</v>
          </cell>
          <cell r="B305" t="str">
            <v>GAC - Vehicle And License</v>
          </cell>
          <cell r="D305">
            <v>0</v>
          </cell>
        </row>
        <row r="306">
          <cell r="A306">
            <v>6206050000000</v>
          </cell>
          <cell r="B306" t="str">
            <v>GAC - Membership</v>
          </cell>
          <cell r="D306">
            <v>0</v>
          </cell>
        </row>
        <row r="307">
          <cell r="A307">
            <v>6206060000000</v>
          </cell>
          <cell r="B307" t="str">
            <v>GAC - Donation And Contribution</v>
          </cell>
          <cell r="D307">
            <v>0</v>
          </cell>
        </row>
        <row r="308">
          <cell r="A308">
            <v>6206070000000</v>
          </cell>
          <cell r="B308" t="str">
            <v>GAC - Platform</v>
          </cell>
          <cell r="D308">
            <v>0</v>
          </cell>
        </row>
        <row r="309">
          <cell r="A309">
            <v>6206080000000</v>
          </cell>
          <cell r="B309" t="str">
            <v>GAC - Legal Of Land</v>
          </cell>
          <cell r="D309">
            <v>0</v>
          </cell>
        </row>
        <row r="310">
          <cell r="A310">
            <v>6206990000000</v>
          </cell>
          <cell r="B310" t="str">
            <v>GAC - Other Permitt &amp; Protection Exp.</v>
          </cell>
          <cell r="D310">
            <v>0</v>
          </cell>
        </row>
        <row r="312">
          <cell r="A312">
            <v>6207000000000</v>
          </cell>
          <cell r="B312" t="str">
            <v>GA - General Expenses</v>
          </cell>
          <cell r="D312">
            <v>3861837</v>
          </cell>
        </row>
        <row r="313">
          <cell r="A313">
            <v>6207010000000</v>
          </cell>
          <cell r="B313" t="str">
            <v>GAG - Fotocopy, Fotography, Film</v>
          </cell>
          <cell r="D313">
            <v>1289637</v>
          </cell>
        </row>
        <row r="314">
          <cell r="A314">
            <v>6207020000000</v>
          </cell>
          <cell r="B314" t="str">
            <v>GAG - Transportation Local</v>
          </cell>
          <cell r="D314">
            <v>2572200</v>
          </cell>
        </row>
        <row r="315">
          <cell r="A315">
            <v>6207030000000</v>
          </cell>
          <cell r="B315" t="str">
            <v>GAG - Reimbursement &amp; Management Fees</v>
          </cell>
          <cell r="D315">
            <v>0</v>
          </cell>
        </row>
        <row r="316">
          <cell r="A316">
            <v>6207040000000</v>
          </cell>
          <cell r="B316" t="str">
            <v>GAG - Land Maintenance</v>
          </cell>
          <cell r="D316">
            <v>0</v>
          </cell>
        </row>
        <row r="317">
          <cell r="A317">
            <v>6207990000000</v>
          </cell>
          <cell r="B317" t="str">
            <v>GAG - Other</v>
          </cell>
          <cell r="D317">
            <v>0</v>
          </cell>
        </row>
        <row r="319">
          <cell r="A319">
            <v>6208000000000</v>
          </cell>
          <cell r="B319" t="str">
            <v>Closing Post GA</v>
          </cell>
          <cell r="D319">
            <v>0</v>
          </cell>
        </row>
        <row r="321">
          <cell r="B321" t="str">
            <v>Income (Loss) From Operation</v>
          </cell>
          <cell r="D321">
            <v>184338336.13999987</v>
          </cell>
        </row>
        <row r="324">
          <cell r="A324">
            <v>7000000000000</v>
          </cell>
          <cell r="B324" t="str">
            <v>Non Operating Item</v>
          </cell>
          <cell r="D324">
            <v>23563470.359999999</v>
          </cell>
        </row>
        <row r="326">
          <cell r="A326">
            <v>7100000000000</v>
          </cell>
          <cell r="B326" t="str">
            <v>Non Operating Revenue and Gain</v>
          </cell>
          <cell r="D326">
            <v>8378554.4099999983</v>
          </cell>
        </row>
        <row r="327">
          <cell r="A327">
            <v>7101000000000</v>
          </cell>
          <cell r="B327" t="str">
            <v>Ticket Sales</v>
          </cell>
          <cell r="D327">
            <v>0</v>
          </cell>
        </row>
        <row r="328">
          <cell r="A328">
            <v>7102000000000</v>
          </cell>
          <cell r="B328" t="str">
            <v>Agreement Cancellation/Penalty</v>
          </cell>
          <cell r="D328">
            <v>0</v>
          </cell>
        </row>
        <row r="329">
          <cell r="A329">
            <v>7103000000000</v>
          </cell>
          <cell r="B329" t="str">
            <v>Rental Income Sub Lease</v>
          </cell>
          <cell r="D329">
            <v>-341400</v>
          </cell>
        </row>
        <row r="330">
          <cell r="A330">
            <v>7104000000000</v>
          </cell>
          <cell r="B330" t="str">
            <v>Interest Income</v>
          </cell>
          <cell r="D330">
            <v>-545254.80000000005</v>
          </cell>
        </row>
        <row r="331">
          <cell r="A331">
            <v>7105000000000</v>
          </cell>
          <cell r="B331" t="str">
            <v>Realized Foreign Exchange Gain</v>
          </cell>
          <cell r="D331">
            <v>-9477572.4000000004</v>
          </cell>
        </row>
        <row r="332">
          <cell r="A332">
            <v>7106000000000</v>
          </cell>
          <cell r="B332" t="str">
            <v>Unrealized Foreign Exchange Gain</v>
          </cell>
          <cell r="D332">
            <v>18742884.039999999</v>
          </cell>
        </row>
        <row r="333">
          <cell r="A333">
            <v>7107000000000</v>
          </cell>
          <cell r="B333" t="str">
            <v>Gain on Investment</v>
          </cell>
          <cell r="D333">
            <v>0</v>
          </cell>
        </row>
        <row r="334">
          <cell r="A334">
            <v>7108000000000</v>
          </cell>
          <cell r="B334" t="str">
            <v>Gain on Sales/Disposal of Assets</v>
          </cell>
          <cell r="D334">
            <v>0</v>
          </cell>
        </row>
        <row r="335">
          <cell r="A335">
            <v>7109000000000</v>
          </cell>
          <cell r="B335" t="str">
            <v>Gain on Increases of Assets</v>
          </cell>
          <cell r="D335">
            <v>0</v>
          </cell>
        </row>
        <row r="336">
          <cell r="A336">
            <v>7110000000000</v>
          </cell>
          <cell r="B336" t="str">
            <v>Non-operating Income - Others</v>
          </cell>
          <cell r="D336">
            <v>-102.43</v>
          </cell>
        </row>
        <row r="337">
          <cell r="A337">
            <v>7198000000000</v>
          </cell>
          <cell r="B337" t="str">
            <v>Closing Post Non Operating Revenue and</v>
          </cell>
          <cell r="D337">
            <v>0</v>
          </cell>
        </row>
        <row r="339">
          <cell r="A339">
            <v>7200000000000</v>
          </cell>
          <cell r="B339" t="str">
            <v>Non Operating Expenses and Loss</v>
          </cell>
          <cell r="D339">
            <v>15184915.950000001</v>
          </cell>
        </row>
        <row r="340">
          <cell r="A340">
            <v>7201000000000</v>
          </cell>
          <cell r="B340" t="str">
            <v>Ticket Sales</v>
          </cell>
          <cell r="D340">
            <v>0</v>
          </cell>
        </row>
        <row r="341">
          <cell r="A341">
            <v>7202000000000</v>
          </cell>
          <cell r="B341" t="str">
            <v>Agreement Cancellation/Penalty</v>
          </cell>
          <cell r="D341">
            <v>0</v>
          </cell>
        </row>
        <row r="342">
          <cell r="A342">
            <v>7203000000000</v>
          </cell>
          <cell r="B342" t="str">
            <v>Rental Expense Sub Lease</v>
          </cell>
          <cell r="D342">
            <v>0</v>
          </cell>
        </row>
        <row r="343">
          <cell r="A343">
            <v>7204000000000</v>
          </cell>
          <cell r="B343" t="str">
            <v>Interest Expense</v>
          </cell>
          <cell r="D343">
            <v>0</v>
          </cell>
        </row>
        <row r="344">
          <cell r="A344">
            <v>7205000000000</v>
          </cell>
          <cell r="B344" t="str">
            <v>PPh 23 Final</v>
          </cell>
          <cell r="D344">
            <v>0</v>
          </cell>
        </row>
        <row r="345">
          <cell r="A345">
            <v>7206000000000</v>
          </cell>
          <cell r="B345" t="str">
            <v>SWAP</v>
          </cell>
          <cell r="D345">
            <v>0</v>
          </cell>
        </row>
        <row r="346">
          <cell r="A346">
            <v>7207000000000</v>
          </cell>
          <cell r="B346" t="str">
            <v>Bank Charges</v>
          </cell>
          <cell r="D346">
            <v>7271754.5899999999</v>
          </cell>
        </row>
        <row r="347">
          <cell r="A347">
            <v>7208000000000</v>
          </cell>
          <cell r="B347" t="str">
            <v>Realized Foreign Exchange Loss</v>
          </cell>
          <cell r="D347">
            <v>2298054.14</v>
          </cell>
        </row>
        <row r="348">
          <cell r="A348">
            <v>7209000000000</v>
          </cell>
          <cell r="B348" t="str">
            <v>Unrealized Foreign Exchange Loss</v>
          </cell>
          <cell r="D348">
            <v>1737557.22</v>
          </cell>
        </row>
        <row r="349">
          <cell r="A349">
            <v>7210000000000</v>
          </cell>
          <cell r="B349" t="str">
            <v>Loss on Investment</v>
          </cell>
          <cell r="D349">
            <v>0</v>
          </cell>
        </row>
        <row r="350">
          <cell r="A350">
            <v>7211000000000</v>
          </cell>
          <cell r="B350" t="str">
            <v>Loss on Sales/Disposal of Assets</v>
          </cell>
          <cell r="D350">
            <v>0</v>
          </cell>
        </row>
        <row r="351">
          <cell r="A351">
            <v>7212000000000</v>
          </cell>
          <cell r="B351" t="str">
            <v>Loss on Decreases of Assets</v>
          </cell>
          <cell r="D351">
            <v>0</v>
          </cell>
        </row>
        <row r="352">
          <cell r="A352">
            <v>7213000000000</v>
          </cell>
          <cell r="B352" t="str">
            <v>Loss on Contigencies</v>
          </cell>
          <cell r="D352">
            <v>0</v>
          </cell>
        </row>
        <row r="353">
          <cell r="A353">
            <v>7214000000000</v>
          </cell>
          <cell r="B353" t="str">
            <v>Non-operating Exp. And Loss Other</v>
          </cell>
          <cell r="D353">
            <v>3877550</v>
          </cell>
        </row>
        <row r="354">
          <cell r="A354">
            <v>7215000000000</v>
          </cell>
          <cell r="B354" t="str">
            <v>Tax Expenses</v>
          </cell>
          <cell r="D354">
            <v>0</v>
          </cell>
        </row>
        <row r="355">
          <cell r="A355">
            <v>7298000000000</v>
          </cell>
          <cell r="B355" t="str">
            <v>Closing Post Non Operating Expenses an</v>
          </cell>
          <cell r="D355">
            <v>0</v>
          </cell>
        </row>
        <row r="357">
          <cell r="A357">
            <v>8010000000000</v>
          </cell>
          <cell r="B357" t="str">
            <v>Income (Loss) Before Tax From Continui</v>
          </cell>
          <cell r="D357">
            <v>160774865.77999985</v>
          </cell>
        </row>
        <row r="359">
          <cell r="A359">
            <v>8020000000000</v>
          </cell>
          <cell r="B359" t="str">
            <v>Taxation</v>
          </cell>
        </row>
        <row r="361">
          <cell r="A361">
            <v>8030000000000</v>
          </cell>
          <cell r="B361" t="str">
            <v>Current Income Tax</v>
          </cell>
        </row>
        <row r="363">
          <cell r="A363">
            <v>8040000000000</v>
          </cell>
          <cell r="B363" t="str">
            <v>Deffered Income Tax Expenses(Income)</v>
          </cell>
        </row>
        <row r="365">
          <cell r="A365">
            <v>9990000000000</v>
          </cell>
          <cell r="B365" t="str">
            <v>Benefit Due to Loss Carryforward</v>
          </cell>
        </row>
        <row r="367">
          <cell r="B367" t="str">
            <v>Income (Loss) After Tax From Operation</v>
          </cell>
          <cell r="D367">
            <v>160774865.77999985</v>
          </cell>
        </row>
      </sheetData>
      <sheetData sheetId="3" refreshError="1"/>
      <sheetData sheetId="4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Income Statement"/>
      <sheetName val="Balance Sheet"/>
      <sheetName val="Cash Flow"/>
      <sheetName val="Staff Strenght"/>
      <sheetName val="SIA Group"/>
    </sheetNames>
    <sheetDataSet>
      <sheetData sheetId="0">
        <row r="13">
          <cell r="U13">
            <v>28845072514.620003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cons PL &amp; BS 2011"/>
      <sheetName val="Sheet1 (2)"/>
      <sheetName val="Sheet1"/>
      <sheetName val="Share Service"/>
      <sheetName val="Struktur Modal"/>
      <sheetName val="BS-KOS"/>
      <sheetName val="PL-KONS"/>
      <sheetName val="CF-KONS"/>
      <sheetName val="CAS_KONS"/>
      <sheetName val="CAS_STAND ALONE"/>
      <sheetName val="CASB------------&gt;"/>
      <sheetName val="CASB"/>
      <sheetName val="BS"/>
      <sheetName val="DIRECT COST"/>
      <sheetName val="detail-casb"/>
      <sheetName val="ASSUMP"/>
      <sheetName val="G ADM EXP"/>
      <sheetName val="DIRECT LABOR"/>
      <sheetName val="ASSET"/>
      <sheetName val="CASC------------&gt;"/>
      <sheetName val="CASC"/>
      <sheetName val="ASUMSI CASC"/>
      <sheetName val="BS CONS"/>
      <sheetName val="BS NP"/>
      <sheetName val="BS EX"/>
      <sheetName val="Exis"/>
      <sheetName val="detail"/>
      <sheetName val="PL-JKT"/>
      <sheetName val="PL-BPN"/>
      <sheetName val="KTD"/>
      <sheetName val="PLK"/>
      <sheetName val="IMC"/>
      <sheetName val="2000"/>
      <sheetName val="BBK"/>
      <sheetName val="PBK"/>
      <sheetName val="BIN"/>
      <sheetName val="OH CONS EX"/>
      <sheetName val="GA - CONS EX"/>
      <sheetName val="GA - NP"/>
      <sheetName val="PMM"/>
      <sheetName val="DMP"/>
      <sheetName val="GPL"/>
      <sheetName val="WLS"/>
      <sheetName val="EGN"/>
      <sheetName val="EXN"/>
      <sheetName val="New"/>
      <sheetName val="BC"/>
      <sheetName val="KDC"/>
      <sheetName val="HRS"/>
      <sheetName val="TOPB"/>
      <sheetName val="ASMIN"/>
      <sheetName val="KPC"/>
      <sheetName val="DMW"/>
      <sheetName val="MIP"/>
      <sheetName val="AKT"/>
      <sheetName val="BC II"/>
      <sheetName val="Pama Btkj"/>
      <sheetName val="PAMA BERAU"/>
      <sheetName val="PAMA ARUTMIN"/>
      <sheetName val="BUMA ADARO"/>
      <sheetName val="INCO"/>
      <sheetName val="TANITO"/>
      <sheetName val="PENDOPO"/>
      <sheetName val="MEARIS "/>
      <sheetName val="KERAWANG"/>
      <sheetName val="OH BPN"/>
      <sheetName val="OH JKT"/>
      <sheetName val="Off BPN"/>
      <sheetName val="Off JKT"/>
      <sheetName val="FA-DEP EX"/>
      <sheetName val="ASSET NP"/>
      <sheetName val="ASSET EX"/>
      <sheetName val="FA-DEP NP"/>
      <sheetName val="Sheet13"/>
      <sheetName val="PMAD------------&gt;"/>
      <sheetName val="PMAD"/>
      <sheetName val="BS-PMAD"/>
      <sheetName val="PL-PMAD"/>
      <sheetName val="detail-pmad"/>
      <sheetName val="Etihad"/>
      <sheetName val="Yemen"/>
      <sheetName val="Kuwait"/>
      <sheetName val="Turkish"/>
      <sheetName val="Lion-1"/>
      <sheetName val="SRB"/>
      <sheetName val="PL Charter JAS"/>
      <sheetName val="PL Charter SUBA"/>
      <sheetName val="NAC"/>
      <sheetName val="Other Charter"/>
      <sheetName val="Premier"/>
      <sheetName val="7Eleven"/>
      <sheetName val="AP II"/>
      <sheetName val="Others"/>
      <sheetName val="New A"/>
      <sheetName val="New B"/>
      <sheetName val="Pacific"/>
      <sheetName val="Esplanade"/>
      <sheetName val="Mandala"/>
      <sheetName val="Hero"/>
      <sheetName val="Lion 2"/>
      <sheetName val="JAE------------&gt; "/>
      <sheetName val="Assumptions JAE"/>
      <sheetName val="BS-JAE"/>
      <sheetName val="BS JAE"/>
      <sheetName val="CF-JAE"/>
      <sheetName val="CF-JAE (2)"/>
      <sheetName val="IS-JAE"/>
      <sheetName val="Assumptions-JAS"/>
      <sheetName val="IS-JAS1"/>
      <sheetName val="CF_JAS"/>
      <sheetName val="CF_JAS1"/>
      <sheetName val="IS JAE"/>
      <sheetName val="Detail-jae"/>
      <sheetName val="CK------------&gt; "/>
      <sheetName val="CK"/>
      <sheetName val="BS CK"/>
      <sheetName val="BS CK (2)"/>
      <sheetName val="analisa IRR"/>
      <sheetName val="Asumsi-CK"/>
      <sheetName val="labor cost"/>
      <sheetName val="OVERHEAD COST"/>
      <sheetName val="Revenue-cat"/>
      <sheetName val="Revenue-noncat"/>
      <sheetName val="source"/>
      <sheetName val="Analisa FA"/>
      <sheetName val="RAB Building"/>
      <sheetName val="JAS ------------&gt; "/>
      <sheetName val="BS_JAS"/>
      <sheetName val="BS JAS"/>
      <sheetName val="PL JAS"/>
      <sheetName val="PNL"/>
      <sheetName val="CF-JAS"/>
      <sheetName val="CF-JAS1"/>
      <sheetName val="Key Indicator"/>
      <sheetName val="Assumption"/>
      <sheetName val="Summary Revenue"/>
      <sheetName val="Parameter Existing Biz"/>
      <sheetName val="WS PNL"/>
      <sheetName val="WS Capex"/>
      <sheetName val="Sheet18"/>
      <sheetName val="Sheet17"/>
      <sheetName val="AIRPORT ------------&gt;"/>
      <sheetName val="Assumption-Airport"/>
      <sheetName val="Airport-BS-Batam"/>
      <sheetName val="Airport-PL-Batam"/>
      <sheetName val="Airport-CF-Batam"/>
      <sheetName val="Airport-BS-Batam (2)"/>
      <sheetName val="Airport-PL-Batam (2)"/>
      <sheetName val="Airport-CF-Batam (2)"/>
      <sheetName val="Sheet4"/>
      <sheetName val="Bank"/>
      <sheetName val="BIAYA EXP. POLONIA &amp; PL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>
        <row r="78">
          <cell r="E78">
            <v>148919.99999999997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ROT-2004"/>
      <sheetName val="NORMAL"/>
      <sheetName val="taBEL"/>
      <sheetName val="usulan"/>
      <sheetName val="Feb'04"/>
      <sheetName val="Jan'04"/>
      <sheetName val="Master"/>
      <sheetName val="Fare"/>
    </sheetNames>
    <sheetDataSet>
      <sheetData sheetId="0" refreshError="1"/>
      <sheetData sheetId="1" refreshError="1"/>
      <sheetData sheetId="2" refreshError="1"/>
      <sheetData sheetId="3" refreshError="1">
        <row r="63">
          <cell r="E63">
            <v>0.1076388888888889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OPEX1"/>
      <sheetName val="AP"/>
      <sheetName val="FA-DEBT"/>
      <sheetName val="TB"/>
      <sheetName val="FS"/>
      <sheetName val="Jul-Des 2005 routes"/>
      <sheetName val="Jul-Dec 2006 routes"/>
      <sheetName val="Valuation"/>
      <sheetName val="Profit &amp; Loss"/>
      <sheetName val="Balance Sheet"/>
      <sheetName val="Cashflow"/>
      <sheetName val="Fleet Plan - KPI"/>
      <sheetName val="Jan-Jun 2006 routes"/>
      <sheetName val="Jan-Jun 2007 routes - onward"/>
      <sheetName val="OP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H2">
            <v>10000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***_x0000_n"/>
      <sheetName val="Pricing"/>
      <sheetName val="Profit &amp; Loss"/>
      <sheetName val="Price-Rev-Profit"/>
      <sheetName val="Price Resume"/>
      <sheetName val="Pax-WB1"/>
      <sheetName val="Sec-WB1"/>
      <sheetName val="Pax-WB2&amp;3"/>
      <sheetName val="Sec-WB2&amp;3"/>
      <sheetName val="Pax-NB1&amp;2"/>
      <sheetName val="Sec-NB1&amp;2"/>
      <sheetName val="A.Craft-F"/>
      <sheetName val="Section-Adj.-F"/>
      <sheetName val="____x005f_x0000_n"/>
      <sheetName val="____x0000_n"/>
      <sheetName val="Jul-Des 2005 routes"/>
      <sheetName val="___"/>
      <sheetName val="***_x005f_x0000_n"/>
      <sheetName val="____x005f_x005f_x005f_x0000_n"/>
      <sheetName val="***"/>
      <sheetName val="LOAN &amp; INT_LampI.2-6,LampIII.9"/>
    </sheetNames>
    <sheetDataSet>
      <sheetData sheetId="0"/>
      <sheetData sheetId="1">
        <row r="41">
          <cell r="Q41">
            <v>9200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Non_Asset"/>
      <sheetName val="O-S_CA2"/>
      <sheetName val="CA_LastYear_to_Asset"/>
      <sheetName val="O-S_CIP"/>
      <sheetName val="Disposal"/>
      <sheetName val="Rcls_Catagory"/>
      <sheetName val="CIP_Cap"/>
      <sheetName val="AddAsset"/>
      <sheetName val="ListAsset"/>
      <sheetName val="Format"/>
      <sheetName val="GL"/>
      <sheetName val="Pric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34">
          <cell r="A234" t="str">
            <v>No. Asset</v>
          </cell>
          <cell r="B234" t="str">
            <v>Remark</v>
          </cell>
        </row>
        <row r="235">
          <cell r="A235">
            <v>38689</v>
          </cell>
          <cell r="B235" t="str">
            <v>Project Reset No. GSE</v>
          </cell>
        </row>
        <row r="236">
          <cell r="A236">
            <v>38690</v>
          </cell>
          <cell r="B236" t="str">
            <v>Project Reset No. GSE</v>
          </cell>
        </row>
        <row r="237">
          <cell r="A237">
            <v>38691</v>
          </cell>
          <cell r="B237" t="str">
            <v>Project Reset No. GSE</v>
          </cell>
        </row>
        <row r="238">
          <cell r="A238">
            <v>38692</v>
          </cell>
          <cell r="B238" t="str">
            <v>Project Reset No. GSE</v>
          </cell>
        </row>
        <row r="239">
          <cell r="A239">
            <v>38693</v>
          </cell>
          <cell r="B239" t="str">
            <v>Project Reset No. GSE</v>
          </cell>
        </row>
        <row r="240">
          <cell r="A240">
            <v>38694</v>
          </cell>
          <cell r="B240" t="str">
            <v>Project Reset No. GSE</v>
          </cell>
        </row>
        <row r="241">
          <cell r="A241">
            <v>38695</v>
          </cell>
          <cell r="B241" t="str">
            <v>Project Reset No. GSE</v>
          </cell>
        </row>
        <row r="242">
          <cell r="A242">
            <v>38696</v>
          </cell>
          <cell r="B242" t="str">
            <v>Project Reset No. GSE</v>
          </cell>
        </row>
        <row r="243">
          <cell r="A243">
            <v>38697</v>
          </cell>
          <cell r="B243" t="str">
            <v>Project Reset No. GSE</v>
          </cell>
        </row>
        <row r="244">
          <cell r="A244">
            <v>38698</v>
          </cell>
          <cell r="B244" t="str">
            <v>Project Reset No. GSE</v>
          </cell>
        </row>
        <row r="245">
          <cell r="A245">
            <v>38699</v>
          </cell>
          <cell r="B245" t="str">
            <v>Project Reset No. GSE</v>
          </cell>
        </row>
        <row r="246">
          <cell r="A246">
            <v>38700</v>
          </cell>
          <cell r="B246" t="str">
            <v>Project Reset No. GSE</v>
          </cell>
        </row>
        <row r="247">
          <cell r="A247">
            <v>38701</v>
          </cell>
          <cell r="B247" t="str">
            <v>Project Reset No. GSE</v>
          </cell>
        </row>
        <row r="248">
          <cell r="A248">
            <v>38702</v>
          </cell>
          <cell r="B248" t="str">
            <v>Project Reset No. GSE</v>
          </cell>
        </row>
        <row r="249">
          <cell r="A249">
            <v>38703</v>
          </cell>
          <cell r="B249" t="str">
            <v>Project Reset No. GSE</v>
          </cell>
        </row>
        <row r="250">
          <cell r="A250">
            <v>6111</v>
          </cell>
          <cell r="B250" t="str">
            <v>Project Reset No. GSE</v>
          </cell>
        </row>
        <row r="251">
          <cell r="A251">
            <v>6112</v>
          </cell>
          <cell r="B251" t="str">
            <v>Project Reset No. GSE</v>
          </cell>
        </row>
        <row r="252">
          <cell r="A252">
            <v>6113</v>
          </cell>
          <cell r="B252" t="str">
            <v>Project Reset No. GSE</v>
          </cell>
        </row>
        <row r="253">
          <cell r="A253">
            <v>6114</v>
          </cell>
          <cell r="B253" t="str">
            <v>Project Reset No. GSE</v>
          </cell>
        </row>
        <row r="254">
          <cell r="A254">
            <v>6115</v>
          </cell>
          <cell r="B254" t="str">
            <v>Project Reset No. GSE</v>
          </cell>
        </row>
        <row r="255">
          <cell r="A255">
            <v>6116</v>
          </cell>
          <cell r="B255" t="str">
            <v>Project Reset No. GSE</v>
          </cell>
        </row>
        <row r="256">
          <cell r="A256">
            <v>6117</v>
          </cell>
          <cell r="B256" t="str">
            <v>Project Reset No. GSE</v>
          </cell>
        </row>
        <row r="257">
          <cell r="A257">
            <v>6118</v>
          </cell>
          <cell r="B257" t="str">
            <v>Project Reset No. GSE</v>
          </cell>
        </row>
        <row r="258">
          <cell r="A258">
            <v>6119</v>
          </cell>
          <cell r="B258" t="str">
            <v>Project Reset No. GSE</v>
          </cell>
        </row>
        <row r="259">
          <cell r="A259">
            <v>6120</v>
          </cell>
          <cell r="B259" t="str">
            <v>Project Reset No. GSE</v>
          </cell>
        </row>
        <row r="260">
          <cell r="A260">
            <v>6121</v>
          </cell>
          <cell r="B260" t="str">
            <v>Project Reset No. GSE</v>
          </cell>
        </row>
        <row r="261">
          <cell r="A261">
            <v>6122</v>
          </cell>
          <cell r="B261" t="str">
            <v>Project Reset No. GSE</v>
          </cell>
        </row>
        <row r="262">
          <cell r="A262">
            <v>6123</v>
          </cell>
          <cell r="B262" t="str">
            <v>Project Reset No. GSE</v>
          </cell>
        </row>
        <row r="263">
          <cell r="A263">
            <v>6124</v>
          </cell>
          <cell r="B263" t="str">
            <v>Project Reset No. GSE</v>
          </cell>
        </row>
        <row r="264">
          <cell r="A264">
            <v>6125</v>
          </cell>
          <cell r="B264" t="str">
            <v>Project Reset No. GSE</v>
          </cell>
        </row>
        <row r="265">
          <cell r="A265">
            <v>6126</v>
          </cell>
          <cell r="B265" t="str">
            <v>Project Reset No. GSE</v>
          </cell>
        </row>
        <row r="266">
          <cell r="A266">
            <v>6127</v>
          </cell>
          <cell r="B266" t="str">
            <v>Project Reset No. GSE</v>
          </cell>
        </row>
        <row r="267">
          <cell r="A267">
            <v>6128</v>
          </cell>
          <cell r="B267" t="str">
            <v>Project Reset No. GSE</v>
          </cell>
        </row>
        <row r="268">
          <cell r="A268">
            <v>6129</v>
          </cell>
          <cell r="B268" t="str">
            <v>Project Reset No. GSE</v>
          </cell>
        </row>
        <row r="269">
          <cell r="A269">
            <v>6130</v>
          </cell>
          <cell r="B269" t="str">
            <v>Project Reset No. GSE</v>
          </cell>
        </row>
        <row r="270">
          <cell r="A270">
            <v>6131</v>
          </cell>
          <cell r="B270" t="str">
            <v>Project Reset No. GSE</v>
          </cell>
        </row>
        <row r="271">
          <cell r="A271">
            <v>6132</v>
          </cell>
          <cell r="B271" t="str">
            <v>Project Reset No. GSE</v>
          </cell>
        </row>
        <row r="272">
          <cell r="A272">
            <v>6133</v>
          </cell>
          <cell r="B272" t="str">
            <v>Project Reset No. GSE</v>
          </cell>
        </row>
        <row r="273">
          <cell r="A273">
            <v>6134</v>
          </cell>
          <cell r="B273" t="str">
            <v>Project Reset No. GSE</v>
          </cell>
        </row>
        <row r="274">
          <cell r="A274">
            <v>6135</v>
          </cell>
          <cell r="B274" t="str">
            <v>Project Reset No. GSE</v>
          </cell>
        </row>
        <row r="275">
          <cell r="A275">
            <v>6136</v>
          </cell>
          <cell r="B275" t="str">
            <v>Project Reset No. GSE</v>
          </cell>
        </row>
        <row r="276">
          <cell r="A276">
            <v>6137</v>
          </cell>
          <cell r="B276" t="str">
            <v>Project Reset No. GSE</v>
          </cell>
        </row>
        <row r="277">
          <cell r="A277">
            <v>6138</v>
          </cell>
          <cell r="B277" t="str">
            <v>Project Reset No. GSE</v>
          </cell>
        </row>
        <row r="278">
          <cell r="A278">
            <v>6139</v>
          </cell>
          <cell r="B278" t="str">
            <v>Project Reset No. GSE</v>
          </cell>
        </row>
        <row r="279">
          <cell r="A279">
            <v>6140</v>
          </cell>
          <cell r="B279" t="str">
            <v>Project Reset No. GSE</v>
          </cell>
        </row>
        <row r="280">
          <cell r="A280">
            <v>6141</v>
          </cell>
          <cell r="B280" t="str">
            <v>Project Reset No. GSE</v>
          </cell>
        </row>
        <row r="281">
          <cell r="A281">
            <v>6142</v>
          </cell>
          <cell r="B281" t="str">
            <v>Project Reset No. GSE</v>
          </cell>
        </row>
        <row r="282">
          <cell r="A282">
            <v>10245</v>
          </cell>
          <cell r="B282" t="str">
            <v>Project Reset No. GSE</v>
          </cell>
        </row>
        <row r="283">
          <cell r="A283">
            <v>10247</v>
          </cell>
          <cell r="B283" t="str">
            <v>Project Reset No. GSE</v>
          </cell>
        </row>
        <row r="284">
          <cell r="A284">
            <v>10248</v>
          </cell>
          <cell r="B284" t="str">
            <v>Project Reset No. GSE</v>
          </cell>
        </row>
        <row r="285">
          <cell r="A285">
            <v>10249</v>
          </cell>
          <cell r="B285" t="str">
            <v>Project Reset No. GSE</v>
          </cell>
        </row>
        <row r="286">
          <cell r="A286">
            <v>10250</v>
          </cell>
          <cell r="B286" t="str">
            <v>Project Reset No. GSE</v>
          </cell>
        </row>
        <row r="287">
          <cell r="A287">
            <v>10251</v>
          </cell>
          <cell r="B287" t="str">
            <v>Project Reset No. GSE</v>
          </cell>
        </row>
        <row r="288">
          <cell r="A288">
            <v>10252</v>
          </cell>
          <cell r="B288" t="str">
            <v>Project Reset No. GSE</v>
          </cell>
        </row>
        <row r="289">
          <cell r="A289">
            <v>10253</v>
          </cell>
          <cell r="B289" t="str">
            <v>Project Reset No. GSE</v>
          </cell>
        </row>
        <row r="290">
          <cell r="A290">
            <v>10566</v>
          </cell>
          <cell r="B290" t="str">
            <v>Project Reset No. GSE</v>
          </cell>
        </row>
        <row r="291">
          <cell r="A291">
            <v>11191</v>
          </cell>
          <cell r="B291" t="str">
            <v>Project Reset No. GSE</v>
          </cell>
        </row>
        <row r="292">
          <cell r="A292">
            <v>11192</v>
          </cell>
          <cell r="B292" t="str">
            <v>Project Reset No. GSE</v>
          </cell>
        </row>
        <row r="293">
          <cell r="A293">
            <v>11193</v>
          </cell>
          <cell r="B293" t="str">
            <v>Project Reset No. GSE</v>
          </cell>
        </row>
        <row r="294">
          <cell r="A294">
            <v>16556</v>
          </cell>
          <cell r="B294" t="str">
            <v>Project Reset No. GSE</v>
          </cell>
        </row>
        <row r="295">
          <cell r="A295">
            <v>16557</v>
          </cell>
          <cell r="B295" t="str">
            <v>Project Reset No. GSE</v>
          </cell>
        </row>
        <row r="296">
          <cell r="A296">
            <v>26648</v>
          </cell>
          <cell r="B296" t="str">
            <v>Project Reset No. GSE</v>
          </cell>
        </row>
        <row r="297">
          <cell r="A297">
            <v>29734</v>
          </cell>
          <cell r="B297" t="str">
            <v>Project Reset No. GSE</v>
          </cell>
        </row>
        <row r="298">
          <cell r="A298">
            <v>29735</v>
          </cell>
          <cell r="B298" t="str">
            <v>Project Reset No. GSE</v>
          </cell>
        </row>
        <row r="299">
          <cell r="A299">
            <v>39456</v>
          </cell>
          <cell r="B299" t="str">
            <v>Project Reset No. GSE</v>
          </cell>
        </row>
        <row r="300">
          <cell r="A300">
            <v>39457</v>
          </cell>
          <cell r="B300" t="str">
            <v>Project Reset No. GSE</v>
          </cell>
        </row>
        <row r="301">
          <cell r="A301">
            <v>39458</v>
          </cell>
          <cell r="B301" t="str">
            <v>Project Reset No. GSE</v>
          </cell>
        </row>
        <row r="302">
          <cell r="A302">
            <v>39459</v>
          </cell>
          <cell r="B302" t="str">
            <v>Project Reset No. GSE</v>
          </cell>
        </row>
        <row r="303">
          <cell r="A303">
            <v>38704</v>
          </cell>
          <cell r="B303" t="str">
            <v>Project Reset No. GSE</v>
          </cell>
        </row>
        <row r="304">
          <cell r="A304">
            <v>38705</v>
          </cell>
          <cell r="B304" t="str">
            <v>Project Reset No. GSE</v>
          </cell>
        </row>
        <row r="305">
          <cell r="A305">
            <v>38706</v>
          </cell>
          <cell r="B305" t="str">
            <v>Project Reset No. GSE</v>
          </cell>
        </row>
        <row r="306">
          <cell r="A306">
            <v>38707</v>
          </cell>
          <cell r="B306" t="str">
            <v>Project Reset No. GSE</v>
          </cell>
        </row>
        <row r="307">
          <cell r="A307">
            <v>38708</v>
          </cell>
          <cell r="B307" t="str">
            <v>Project Reset No. GSE</v>
          </cell>
        </row>
        <row r="308">
          <cell r="A308">
            <v>38709</v>
          </cell>
          <cell r="B308" t="str">
            <v>Project Reset No. GSE</v>
          </cell>
        </row>
        <row r="309">
          <cell r="A309">
            <v>38710</v>
          </cell>
          <cell r="B309" t="str">
            <v>Project Reset No. GSE</v>
          </cell>
        </row>
        <row r="310">
          <cell r="A310">
            <v>38711</v>
          </cell>
          <cell r="B310" t="str">
            <v>Project Reset No. GSE</v>
          </cell>
        </row>
        <row r="311">
          <cell r="A311">
            <v>38712</v>
          </cell>
          <cell r="B311" t="str">
            <v>Project Reset No. GSE</v>
          </cell>
        </row>
        <row r="312">
          <cell r="A312">
            <v>38713</v>
          </cell>
          <cell r="B312" t="str">
            <v>Project Reset No. GSE</v>
          </cell>
        </row>
        <row r="313">
          <cell r="A313">
            <v>38714</v>
          </cell>
          <cell r="B313" t="str">
            <v>Project Reset No. GSE</v>
          </cell>
        </row>
        <row r="314">
          <cell r="A314">
            <v>38715</v>
          </cell>
          <cell r="B314" t="str">
            <v>Project Reset No. GSE</v>
          </cell>
        </row>
        <row r="315">
          <cell r="A315">
            <v>38716</v>
          </cell>
          <cell r="B315" t="str">
            <v>Project Reset No. GSE</v>
          </cell>
        </row>
        <row r="316">
          <cell r="A316">
            <v>38717</v>
          </cell>
          <cell r="B316" t="str">
            <v>Project Reset No. GSE</v>
          </cell>
        </row>
        <row r="317">
          <cell r="A317">
            <v>38718</v>
          </cell>
          <cell r="B317" t="str">
            <v>Project Reset No. GSE</v>
          </cell>
        </row>
        <row r="318">
          <cell r="A318">
            <v>38719</v>
          </cell>
          <cell r="B318" t="str">
            <v>Project Reset No. GSE</v>
          </cell>
        </row>
        <row r="319">
          <cell r="A319">
            <v>38720</v>
          </cell>
          <cell r="B319" t="str">
            <v>Project Reset No. GSE</v>
          </cell>
        </row>
        <row r="320">
          <cell r="A320">
            <v>38721</v>
          </cell>
          <cell r="B320" t="str">
            <v>Project Reset No. GSE</v>
          </cell>
        </row>
        <row r="321">
          <cell r="A321">
            <v>38722</v>
          </cell>
          <cell r="B321" t="str">
            <v>Project Reset No. GSE</v>
          </cell>
        </row>
        <row r="322">
          <cell r="A322">
            <v>38723</v>
          </cell>
          <cell r="B322" t="str">
            <v>Project Reset No. GSE</v>
          </cell>
        </row>
        <row r="323">
          <cell r="A323">
            <v>38724</v>
          </cell>
          <cell r="B323" t="str">
            <v>Project Reset No. GSE</v>
          </cell>
        </row>
        <row r="324">
          <cell r="A324">
            <v>38725</v>
          </cell>
          <cell r="B324" t="str">
            <v>Project Reset No. GSE</v>
          </cell>
        </row>
        <row r="325">
          <cell r="A325">
            <v>38726</v>
          </cell>
          <cell r="B325" t="str">
            <v>Project Reset No. GSE</v>
          </cell>
        </row>
        <row r="326">
          <cell r="A326">
            <v>38727</v>
          </cell>
          <cell r="B326" t="str">
            <v>Project Reset No. GSE</v>
          </cell>
        </row>
        <row r="327">
          <cell r="A327">
            <v>38728</v>
          </cell>
          <cell r="B327" t="str">
            <v>Project Reset No. GSE</v>
          </cell>
        </row>
        <row r="328">
          <cell r="A328">
            <v>38729</v>
          </cell>
          <cell r="B328" t="str">
            <v>Project Reset No. GSE</v>
          </cell>
        </row>
        <row r="329">
          <cell r="A329">
            <v>38730</v>
          </cell>
          <cell r="B329" t="str">
            <v>Project Reset No. GSE</v>
          </cell>
        </row>
        <row r="330">
          <cell r="A330">
            <v>38731</v>
          </cell>
          <cell r="B330" t="str">
            <v>Project Reset No. GSE</v>
          </cell>
        </row>
        <row r="331">
          <cell r="A331">
            <v>38732</v>
          </cell>
          <cell r="B331" t="str">
            <v>Project Reset No. GSE</v>
          </cell>
        </row>
        <row r="332">
          <cell r="A332">
            <v>38733</v>
          </cell>
          <cell r="B332" t="str">
            <v>Project Reset No. GSE</v>
          </cell>
        </row>
        <row r="333">
          <cell r="A333">
            <v>38734</v>
          </cell>
          <cell r="B333" t="str">
            <v>Project Reset No. GSE</v>
          </cell>
        </row>
        <row r="334">
          <cell r="A334">
            <v>38735</v>
          </cell>
          <cell r="B334" t="str">
            <v>Project Reset No. GSE</v>
          </cell>
        </row>
        <row r="335">
          <cell r="A335">
            <v>38736</v>
          </cell>
          <cell r="B335" t="str">
            <v>Project Reset No. GSE</v>
          </cell>
        </row>
        <row r="336">
          <cell r="A336">
            <v>38737</v>
          </cell>
          <cell r="B336" t="str">
            <v>Project Reset No. GSE</v>
          </cell>
        </row>
        <row r="337">
          <cell r="A337">
            <v>38738</v>
          </cell>
          <cell r="B337" t="str">
            <v>Project Reset No. GSE</v>
          </cell>
        </row>
        <row r="338">
          <cell r="A338">
            <v>38739</v>
          </cell>
          <cell r="B338" t="str">
            <v>Project Reset No. GSE</v>
          </cell>
        </row>
        <row r="339">
          <cell r="A339">
            <v>38740</v>
          </cell>
          <cell r="B339" t="str">
            <v>Project Reset No. GSE</v>
          </cell>
        </row>
        <row r="340">
          <cell r="A340">
            <v>38741</v>
          </cell>
          <cell r="B340" t="str">
            <v>Project Reset No. GSE</v>
          </cell>
        </row>
        <row r="341">
          <cell r="A341">
            <v>38742</v>
          </cell>
          <cell r="B341" t="str">
            <v>Project Reset No. GSE</v>
          </cell>
        </row>
        <row r="342">
          <cell r="A342">
            <v>38743</v>
          </cell>
          <cell r="B342" t="str">
            <v>Project Reset No. GSE</v>
          </cell>
        </row>
        <row r="343">
          <cell r="A343">
            <v>38744</v>
          </cell>
          <cell r="B343" t="str">
            <v>Project Reset No. GSE</v>
          </cell>
        </row>
        <row r="344">
          <cell r="A344">
            <v>38745</v>
          </cell>
          <cell r="B344" t="str">
            <v>Project Reset No. GSE</v>
          </cell>
        </row>
        <row r="345">
          <cell r="A345">
            <v>38746</v>
          </cell>
          <cell r="B345" t="str">
            <v>Project Reset No. GSE</v>
          </cell>
        </row>
        <row r="346">
          <cell r="A346">
            <v>38747</v>
          </cell>
          <cell r="B346" t="str">
            <v>Project Reset No. GSE</v>
          </cell>
        </row>
        <row r="347">
          <cell r="A347">
            <v>38748</v>
          </cell>
          <cell r="B347" t="str">
            <v>Project Reset No. GSE</v>
          </cell>
        </row>
        <row r="348">
          <cell r="A348">
            <v>38749</v>
          </cell>
          <cell r="B348" t="str">
            <v>Project Reset No. GSE</v>
          </cell>
        </row>
        <row r="349">
          <cell r="A349">
            <v>38750</v>
          </cell>
          <cell r="B349" t="str">
            <v>Project Reset No. GSE</v>
          </cell>
        </row>
        <row r="350">
          <cell r="A350">
            <v>38751</v>
          </cell>
          <cell r="B350" t="str">
            <v>Project Reset No. GSE</v>
          </cell>
        </row>
        <row r="351">
          <cell r="A351">
            <v>38752</v>
          </cell>
          <cell r="B351" t="str">
            <v>Project Reset No. GSE</v>
          </cell>
        </row>
        <row r="352">
          <cell r="A352">
            <v>38753</v>
          </cell>
          <cell r="B352" t="str">
            <v>Project Reset No. GSE</v>
          </cell>
        </row>
        <row r="353">
          <cell r="A353">
            <v>38754</v>
          </cell>
          <cell r="B353" t="str">
            <v>Project Reset No. GSE</v>
          </cell>
        </row>
        <row r="354">
          <cell r="A354">
            <v>38755</v>
          </cell>
          <cell r="B354" t="str">
            <v>Project Reset No. GSE</v>
          </cell>
        </row>
        <row r="355">
          <cell r="A355">
            <v>38756</v>
          </cell>
          <cell r="B355" t="str">
            <v>Project Reset No. GSE</v>
          </cell>
        </row>
        <row r="356">
          <cell r="A356">
            <v>38757</v>
          </cell>
          <cell r="B356" t="str">
            <v>Project Reset No. GSE</v>
          </cell>
        </row>
        <row r="357">
          <cell r="A357">
            <v>38758</v>
          </cell>
          <cell r="B357" t="str">
            <v>Project Reset No. GSE</v>
          </cell>
        </row>
        <row r="358">
          <cell r="A358">
            <v>38759</v>
          </cell>
          <cell r="B358" t="str">
            <v>Project Reset No. GSE</v>
          </cell>
        </row>
        <row r="359">
          <cell r="A359">
            <v>38760</v>
          </cell>
          <cell r="B359" t="str">
            <v>Project Reset No. GSE</v>
          </cell>
        </row>
        <row r="360">
          <cell r="A360">
            <v>38761</v>
          </cell>
          <cell r="B360" t="str">
            <v>Project Reset No. GSE</v>
          </cell>
        </row>
        <row r="361">
          <cell r="A361">
            <v>38762</v>
          </cell>
          <cell r="B361" t="str">
            <v>Project Reset No. GSE</v>
          </cell>
        </row>
        <row r="362">
          <cell r="A362">
            <v>38763</v>
          </cell>
          <cell r="B362" t="str">
            <v>Project Reset No. GSE</v>
          </cell>
        </row>
        <row r="363">
          <cell r="A363">
            <v>38764</v>
          </cell>
          <cell r="B363" t="str">
            <v>Project Reset No. GSE</v>
          </cell>
        </row>
        <row r="364">
          <cell r="A364">
            <v>38765</v>
          </cell>
          <cell r="B364" t="str">
            <v>Project Reset No. GSE</v>
          </cell>
        </row>
        <row r="365">
          <cell r="A365">
            <v>38766</v>
          </cell>
          <cell r="B365" t="str">
            <v>Project Reset No. GSE</v>
          </cell>
        </row>
        <row r="366">
          <cell r="A366">
            <v>38767</v>
          </cell>
          <cell r="B366" t="str">
            <v>Project Reset No. GSE</v>
          </cell>
        </row>
        <row r="367">
          <cell r="A367">
            <v>38768</v>
          </cell>
          <cell r="B367" t="str">
            <v>Project Reset No. GSE</v>
          </cell>
        </row>
        <row r="368">
          <cell r="A368">
            <v>38769</v>
          </cell>
          <cell r="B368" t="str">
            <v>Project Reset No. GSE</v>
          </cell>
        </row>
        <row r="369">
          <cell r="A369">
            <v>38770</v>
          </cell>
          <cell r="B369" t="str">
            <v>Project Reset No. GSE</v>
          </cell>
        </row>
        <row r="370">
          <cell r="A370">
            <v>38771</v>
          </cell>
          <cell r="B370" t="str">
            <v>Project Reset No. GSE</v>
          </cell>
        </row>
        <row r="371">
          <cell r="A371">
            <v>38772</v>
          </cell>
          <cell r="B371" t="str">
            <v>Project Reset No. GSE</v>
          </cell>
        </row>
        <row r="372">
          <cell r="A372">
            <v>38773</v>
          </cell>
          <cell r="B372" t="str">
            <v>Project Reset No. GSE</v>
          </cell>
        </row>
        <row r="373">
          <cell r="A373">
            <v>38774</v>
          </cell>
          <cell r="B373" t="str">
            <v>Project Reset No. GSE</v>
          </cell>
        </row>
        <row r="374">
          <cell r="A374">
            <v>38775</v>
          </cell>
          <cell r="B374" t="str">
            <v>Project Reset No. GSE</v>
          </cell>
        </row>
        <row r="375">
          <cell r="A375">
            <v>38776</v>
          </cell>
          <cell r="B375" t="str">
            <v>Project Reset No. GSE</v>
          </cell>
        </row>
        <row r="376">
          <cell r="A376">
            <v>38777</v>
          </cell>
          <cell r="B376" t="str">
            <v>Project Reset No. GSE</v>
          </cell>
        </row>
        <row r="377">
          <cell r="A377">
            <v>38778</v>
          </cell>
          <cell r="B377" t="str">
            <v>Project Reset No. GSE</v>
          </cell>
        </row>
        <row r="378">
          <cell r="A378">
            <v>38779</v>
          </cell>
          <cell r="B378" t="str">
            <v>Project Reset No. GSE</v>
          </cell>
        </row>
        <row r="379">
          <cell r="A379">
            <v>38780</v>
          </cell>
          <cell r="B379" t="str">
            <v>Project Reset No. GSE</v>
          </cell>
        </row>
        <row r="380">
          <cell r="A380">
            <v>38781</v>
          </cell>
          <cell r="B380" t="str">
            <v>Project Reset No. GSE</v>
          </cell>
        </row>
        <row r="381">
          <cell r="A381">
            <v>38782</v>
          </cell>
          <cell r="B381" t="str">
            <v>Project Reset No. GSE</v>
          </cell>
        </row>
        <row r="382">
          <cell r="A382">
            <v>38783</v>
          </cell>
          <cell r="B382" t="str">
            <v>Project Reset No. GSE</v>
          </cell>
        </row>
        <row r="383">
          <cell r="A383">
            <v>38784</v>
          </cell>
          <cell r="B383" t="str">
            <v>Project Reset No. GSE</v>
          </cell>
        </row>
        <row r="384">
          <cell r="A384">
            <v>38785</v>
          </cell>
          <cell r="B384" t="str">
            <v>Project Reset No. GSE</v>
          </cell>
        </row>
        <row r="385">
          <cell r="A385">
            <v>38786</v>
          </cell>
          <cell r="B385" t="str">
            <v>Project Reset No. GSE</v>
          </cell>
        </row>
        <row r="386">
          <cell r="A386">
            <v>38787</v>
          </cell>
          <cell r="B386" t="str">
            <v>Project Reset No. GSE</v>
          </cell>
        </row>
        <row r="387">
          <cell r="A387">
            <v>38788</v>
          </cell>
          <cell r="B387" t="str">
            <v>Project Reset No. GSE</v>
          </cell>
        </row>
        <row r="388">
          <cell r="A388">
            <v>38789</v>
          </cell>
          <cell r="B388" t="str">
            <v>Project Reset No. GSE</v>
          </cell>
        </row>
        <row r="389">
          <cell r="A389">
            <v>38790</v>
          </cell>
          <cell r="B389" t="str">
            <v>Project Reset No. GSE</v>
          </cell>
        </row>
        <row r="390">
          <cell r="A390">
            <v>38791</v>
          </cell>
          <cell r="B390" t="str">
            <v>Project Reset No. GSE</v>
          </cell>
        </row>
        <row r="391">
          <cell r="A391">
            <v>38792</v>
          </cell>
          <cell r="B391" t="str">
            <v>Project Reset No. GSE</v>
          </cell>
        </row>
        <row r="392">
          <cell r="A392">
            <v>38793</v>
          </cell>
          <cell r="B392" t="str">
            <v>Project Reset No. GSE</v>
          </cell>
        </row>
        <row r="393">
          <cell r="A393">
            <v>38794</v>
          </cell>
          <cell r="B393" t="str">
            <v>Project Reset No. GSE</v>
          </cell>
        </row>
        <row r="394">
          <cell r="A394">
            <v>38795</v>
          </cell>
          <cell r="B394" t="str">
            <v>Project Reset No. GSE</v>
          </cell>
        </row>
        <row r="395">
          <cell r="A395">
            <v>38796</v>
          </cell>
          <cell r="B395" t="str">
            <v>Project Reset No. GSE</v>
          </cell>
        </row>
        <row r="396">
          <cell r="A396">
            <v>38797</v>
          </cell>
          <cell r="B396" t="str">
            <v>Project Reset No. GSE</v>
          </cell>
        </row>
        <row r="397">
          <cell r="A397">
            <v>38798</v>
          </cell>
          <cell r="B397" t="str">
            <v>Project Reset No. GSE</v>
          </cell>
        </row>
        <row r="398">
          <cell r="A398">
            <v>38799</v>
          </cell>
          <cell r="B398" t="str">
            <v>Project Reset No. GSE</v>
          </cell>
        </row>
        <row r="399">
          <cell r="A399">
            <v>38800</v>
          </cell>
          <cell r="B399" t="str">
            <v>Project Reset No. GSE</v>
          </cell>
        </row>
        <row r="400">
          <cell r="A400">
            <v>38801</v>
          </cell>
          <cell r="B400" t="str">
            <v>Project Reset No. GSE</v>
          </cell>
        </row>
        <row r="401">
          <cell r="A401">
            <v>38802</v>
          </cell>
          <cell r="B401" t="str">
            <v>Project Reset No. GSE</v>
          </cell>
        </row>
        <row r="402">
          <cell r="A402">
            <v>38803</v>
          </cell>
          <cell r="B402" t="str">
            <v>Project Reset No. GSE</v>
          </cell>
        </row>
        <row r="403">
          <cell r="A403">
            <v>38804</v>
          </cell>
          <cell r="B403" t="str">
            <v>Project Reset No. GSE</v>
          </cell>
        </row>
        <row r="404">
          <cell r="A404">
            <v>38805</v>
          </cell>
          <cell r="B404" t="str">
            <v>Project Reset No. GSE</v>
          </cell>
        </row>
        <row r="405">
          <cell r="A405">
            <v>38806</v>
          </cell>
          <cell r="B405" t="str">
            <v>Project Reset No. GSE</v>
          </cell>
        </row>
        <row r="406">
          <cell r="A406">
            <v>38807</v>
          </cell>
          <cell r="B406" t="str">
            <v>Project Reset No. GSE</v>
          </cell>
        </row>
        <row r="407">
          <cell r="A407">
            <v>38808</v>
          </cell>
          <cell r="B407" t="str">
            <v>Project Reset No. GSE</v>
          </cell>
        </row>
        <row r="408">
          <cell r="A408">
            <v>38809</v>
          </cell>
          <cell r="B408" t="str">
            <v>Project Reset No. GSE</v>
          </cell>
        </row>
        <row r="409">
          <cell r="A409">
            <v>38810</v>
          </cell>
          <cell r="B409" t="str">
            <v>Project Reset No. GSE</v>
          </cell>
        </row>
        <row r="410">
          <cell r="A410">
            <v>38811</v>
          </cell>
          <cell r="B410" t="str">
            <v>Project Reset No. GSE</v>
          </cell>
        </row>
        <row r="411">
          <cell r="A411">
            <v>38812</v>
          </cell>
          <cell r="B411" t="str">
            <v>Project Reset No. GSE</v>
          </cell>
        </row>
        <row r="412">
          <cell r="A412">
            <v>38813</v>
          </cell>
          <cell r="B412" t="str">
            <v>Project Reset No. GSE</v>
          </cell>
        </row>
        <row r="413">
          <cell r="A413">
            <v>38814</v>
          </cell>
          <cell r="B413" t="str">
            <v>Project Reset No. GSE</v>
          </cell>
        </row>
        <row r="414">
          <cell r="A414">
            <v>38815</v>
          </cell>
          <cell r="B414" t="str">
            <v>Project Reset No. GSE</v>
          </cell>
        </row>
        <row r="415">
          <cell r="A415">
            <v>38816</v>
          </cell>
          <cell r="B415" t="str">
            <v>Project Reset No. GSE</v>
          </cell>
        </row>
        <row r="416">
          <cell r="A416">
            <v>38817</v>
          </cell>
          <cell r="B416" t="str">
            <v>Project Reset No. GSE</v>
          </cell>
        </row>
        <row r="417">
          <cell r="A417">
            <v>38818</v>
          </cell>
          <cell r="B417" t="str">
            <v>Project Reset No. GSE</v>
          </cell>
        </row>
        <row r="418">
          <cell r="A418">
            <v>38819</v>
          </cell>
          <cell r="B418" t="str">
            <v>Project Reset No. GSE</v>
          </cell>
        </row>
        <row r="419">
          <cell r="A419">
            <v>38820</v>
          </cell>
          <cell r="B419" t="str">
            <v>Project Reset No. GSE</v>
          </cell>
        </row>
        <row r="420">
          <cell r="A420">
            <v>38821</v>
          </cell>
          <cell r="B420" t="str">
            <v>Project Reset No. GSE</v>
          </cell>
        </row>
        <row r="421">
          <cell r="A421">
            <v>38822</v>
          </cell>
          <cell r="B421" t="str">
            <v>Project Reset No. GSE</v>
          </cell>
        </row>
        <row r="422">
          <cell r="A422">
            <v>38823</v>
          </cell>
          <cell r="B422" t="str">
            <v>Project Reset No. GSE</v>
          </cell>
        </row>
        <row r="423">
          <cell r="A423">
            <v>38824</v>
          </cell>
          <cell r="B423" t="str">
            <v>Project Reset No. GSE</v>
          </cell>
        </row>
        <row r="424">
          <cell r="A424">
            <v>38825</v>
          </cell>
          <cell r="B424" t="str">
            <v>Project Reset No. GSE</v>
          </cell>
        </row>
        <row r="425">
          <cell r="A425">
            <v>38826</v>
          </cell>
          <cell r="B425" t="str">
            <v>Project Reset No. GSE</v>
          </cell>
        </row>
        <row r="426">
          <cell r="A426">
            <v>38827</v>
          </cell>
          <cell r="B426" t="str">
            <v>Project Reset No. GSE</v>
          </cell>
        </row>
        <row r="427">
          <cell r="A427">
            <v>38828</v>
          </cell>
          <cell r="B427" t="str">
            <v>Project Reset No. GSE</v>
          </cell>
        </row>
        <row r="428">
          <cell r="A428">
            <v>38829</v>
          </cell>
          <cell r="B428" t="str">
            <v>Project Reset No. GSE</v>
          </cell>
        </row>
        <row r="429">
          <cell r="A429">
            <v>38830</v>
          </cell>
          <cell r="B429" t="str">
            <v>Project Reset No. GSE</v>
          </cell>
        </row>
        <row r="430">
          <cell r="A430">
            <v>38831</v>
          </cell>
          <cell r="B430" t="str">
            <v>Project Reset No. GSE</v>
          </cell>
        </row>
        <row r="431">
          <cell r="A431">
            <v>38832</v>
          </cell>
          <cell r="B431" t="str">
            <v>Project Reset No. GSE</v>
          </cell>
        </row>
        <row r="432">
          <cell r="A432">
            <v>38833</v>
          </cell>
          <cell r="B432" t="str">
            <v>Project Reset No. GSE</v>
          </cell>
        </row>
        <row r="433">
          <cell r="A433">
            <v>38834</v>
          </cell>
          <cell r="B433" t="str">
            <v>Project Reset No. GSE</v>
          </cell>
        </row>
        <row r="434">
          <cell r="A434">
            <v>38835</v>
          </cell>
          <cell r="B434" t="str">
            <v>Project Reset No. GSE</v>
          </cell>
        </row>
        <row r="435">
          <cell r="A435">
            <v>38836</v>
          </cell>
          <cell r="B435" t="str">
            <v>Project Reset No. GSE</v>
          </cell>
        </row>
        <row r="436">
          <cell r="A436">
            <v>38837</v>
          </cell>
          <cell r="B436" t="str">
            <v>Project Reset No. GSE</v>
          </cell>
        </row>
        <row r="437">
          <cell r="A437">
            <v>38838</v>
          </cell>
          <cell r="B437" t="str">
            <v>Project Reset No. GSE</v>
          </cell>
        </row>
        <row r="438">
          <cell r="A438">
            <v>38839</v>
          </cell>
          <cell r="B438" t="str">
            <v>Project Reset No. GSE</v>
          </cell>
        </row>
        <row r="439">
          <cell r="A439">
            <v>38840</v>
          </cell>
          <cell r="B439" t="str">
            <v>Project Reset No. GSE</v>
          </cell>
        </row>
        <row r="440">
          <cell r="A440">
            <v>38841</v>
          </cell>
          <cell r="B440" t="str">
            <v>Project Reset No. GSE</v>
          </cell>
        </row>
        <row r="441">
          <cell r="A441">
            <v>38842</v>
          </cell>
          <cell r="B441" t="str">
            <v>Project Reset No. GSE</v>
          </cell>
        </row>
        <row r="442">
          <cell r="A442">
            <v>38843</v>
          </cell>
          <cell r="B442" t="str">
            <v>Project Reset No. GSE</v>
          </cell>
        </row>
        <row r="443">
          <cell r="A443">
            <v>38844</v>
          </cell>
          <cell r="B443" t="str">
            <v>Project Reset No. GSE</v>
          </cell>
        </row>
        <row r="444">
          <cell r="A444">
            <v>38845</v>
          </cell>
          <cell r="B444" t="str">
            <v>Project Reset No. GSE</v>
          </cell>
        </row>
        <row r="445">
          <cell r="A445">
            <v>38846</v>
          </cell>
          <cell r="B445" t="str">
            <v>Project Reset No. GSE</v>
          </cell>
        </row>
        <row r="446">
          <cell r="A446">
            <v>38847</v>
          </cell>
          <cell r="B446" t="str">
            <v>Project Reset No. GSE</v>
          </cell>
        </row>
        <row r="447">
          <cell r="A447">
            <v>38848</v>
          </cell>
          <cell r="B447" t="str">
            <v>Project Reset No. GSE</v>
          </cell>
        </row>
        <row r="448">
          <cell r="A448">
            <v>38849</v>
          </cell>
          <cell r="B448" t="str">
            <v>Project Reset No. GSE</v>
          </cell>
        </row>
        <row r="449">
          <cell r="A449">
            <v>38850</v>
          </cell>
          <cell r="B449" t="str">
            <v>Project Reset No. GSE</v>
          </cell>
        </row>
        <row r="450">
          <cell r="A450">
            <v>38851</v>
          </cell>
          <cell r="B450" t="str">
            <v>Project Reset No. GSE</v>
          </cell>
        </row>
        <row r="451">
          <cell r="A451">
            <v>38852</v>
          </cell>
          <cell r="B451" t="str">
            <v>Project Reset No. GSE</v>
          </cell>
        </row>
        <row r="452">
          <cell r="A452">
            <v>38853</v>
          </cell>
          <cell r="B452" t="str">
            <v>Project Reset No. GSE</v>
          </cell>
        </row>
        <row r="453">
          <cell r="A453">
            <v>38854</v>
          </cell>
          <cell r="B453" t="str">
            <v>Project Reset No. GSE</v>
          </cell>
        </row>
        <row r="454">
          <cell r="A454">
            <v>38855</v>
          </cell>
          <cell r="B454" t="str">
            <v>Project Reset No. GSE</v>
          </cell>
        </row>
        <row r="455">
          <cell r="A455">
            <v>38856</v>
          </cell>
          <cell r="B455" t="str">
            <v>Project Reset No. GSE</v>
          </cell>
        </row>
        <row r="456">
          <cell r="A456">
            <v>38857</v>
          </cell>
          <cell r="B456" t="str">
            <v>Project Reset No. GSE</v>
          </cell>
        </row>
        <row r="457">
          <cell r="A457">
            <v>38858</v>
          </cell>
          <cell r="B457" t="str">
            <v>Project Reset No. GSE</v>
          </cell>
        </row>
        <row r="458">
          <cell r="A458">
            <v>38859</v>
          </cell>
          <cell r="B458" t="str">
            <v>Project Reset No. GSE</v>
          </cell>
        </row>
        <row r="459">
          <cell r="A459">
            <v>38860</v>
          </cell>
          <cell r="B459" t="str">
            <v>Project Reset No. GSE</v>
          </cell>
        </row>
        <row r="460">
          <cell r="A460">
            <v>38861</v>
          </cell>
          <cell r="B460" t="str">
            <v>Project Reset No. GSE</v>
          </cell>
        </row>
        <row r="461">
          <cell r="A461">
            <v>38862</v>
          </cell>
          <cell r="B461" t="str">
            <v>Project Reset No. GSE</v>
          </cell>
        </row>
        <row r="462">
          <cell r="A462">
            <v>38863</v>
          </cell>
          <cell r="B462" t="str">
            <v>Project Reset No. GSE</v>
          </cell>
        </row>
        <row r="463">
          <cell r="A463">
            <v>38864</v>
          </cell>
          <cell r="B463" t="str">
            <v>Project Reset No. GSE</v>
          </cell>
        </row>
        <row r="464">
          <cell r="A464">
            <v>38865</v>
          </cell>
          <cell r="B464" t="str">
            <v>Project Reset No. GSE</v>
          </cell>
        </row>
        <row r="465">
          <cell r="A465">
            <v>38866</v>
          </cell>
          <cell r="B465" t="str">
            <v>Project Reset No. GSE</v>
          </cell>
        </row>
        <row r="466">
          <cell r="A466">
            <v>38867</v>
          </cell>
          <cell r="B466" t="str">
            <v>Project Reset No. GSE</v>
          </cell>
        </row>
        <row r="467">
          <cell r="A467">
            <v>38868</v>
          </cell>
          <cell r="B467" t="str">
            <v>Project Reset No. GSE</v>
          </cell>
        </row>
        <row r="468">
          <cell r="A468">
            <v>38869</v>
          </cell>
          <cell r="B468" t="str">
            <v>Project Reset No. GSE</v>
          </cell>
        </row>
        <row r="469">
          <cell r="A469">
            <v>38870</v>
          </cell>
          <cell r="B469" t="str">
            <v>Project Reset No. GSE</v>
          </cell>
        </row>
        <row r="470">
          <cell r="A470">
            <v>38871</v>
          </cell>
          <cell r="B470" t="str">
            <v>Project Reset No. GSE</v>
          </cell>
        </row>
        <row r="471">
          <cell r="A471">
            <v>38872</v>
          </cell>
          <cell r="B471" t="str">
            <v>Project Reset No. GSE</v>
          </cell>
        </row>
        <row r="472">
          <cell r="A472">
            <v>38873</v>
          </cell>
          <cell r="B472" t="str">
            <v>Project Reset No. GSE</v>
          </cell>
        </row>
        <row r="473">
          <cell r="A473">
            <v>38874</v>
          </cell>
          <cell r="B473" t="str">
            <v>Project Reset No. GSE</v>
          </cell>
        </row>
        <row r="474">
          <cell r="A474">
            <v>38875</v>
          </cell>
          <cell r="B474" t="str">
            <v>Project Reset No. GSE</v>
          </cell>
        </row>
        <row r="475">
          <cell r="A475">
            <v>38876</v>
          </cell>
          <cell r="B475" t="str">
            <v>Project Reset No. GSE</v>
          </cell>
        </row>
        <row r="476">
          <cell r="A476">
            <v>38877</v>
          </cell>
          <cell r="B476" t="str">
            <v>Project Reset No. GSE</v>
          </cell>
        </row>
        <row r="477">
          <cell r="A477">
            <v>38878</v>
          </cell>
          <cell r="B477" t="str">
            <v>Project Reset No. GSE</v>
          </cell>
        </row>
        <row r="478">
          <cell r="A478">
            <v>38879</v>
          </cell>
          <cell r="B478" t="str">
            <v>Project Reset No. GSE</v>
          </cell>
        </row>
        <row r="479">
          <cell r="A479">
            <v>38880</v>
          </cell>
          <cell r="B479" t="str">
            <v>Project Reset No. GSE</v>
          </cell>
        </row>
        <row r="480">
          <cell r="A480">
            <v>38881</v>
          </cell>
          <cell r="B480" t="str">
            <v>Project Reset No. GSE</v>
          </cell>
        </row>
        <row r="481">
          <cell r="A481">
            <v>38882</v>
          </cell>
          <cell r="B481" t="str">
            <v>Project Reset No. GSE</v>
          </cell>
        </row>
        <row r="482">
          <cell r="A482">
            <v>38883</v>
          </cell>
          <cell r="B482" t="str">
            <v>Project Reset No. GSE</v>
          </cell>
        </row>
        <row r="483">
          <cell r="A483">
            <v>38884</v>
          </cell>
          <cell r="B483" t="str">
            <v>Project Reset No. GSE</v>
          </cell>
        </row>
        <row r="484">
          <cell r="A484">
            <v>38885</v>
          </cell>
          <cell r="B484" t="str">
            <v>Project Reset No. GSE</v>
          </cell>
        </row>
        <row r="485">
          <cell r="A485">
            <v>38886</v>
          </cell>
          <cell r="B485" t="str">
            <v>Project Reset No. GSE</v>
          </cell>
        </row>
        <row r="486">
          <cell r="A486">
            <v>38887</v>
          </cell>
          <cell r="B486" t="str">
            <v>Project Reset No. GSE</v>
          </cell>
        </row>
        <row r="487">
          <cell r="A487">
            <v>38888</v>
          </cell>
          <cell r="B487" t="str">
            <v>Project Reset No. GSE</v>
          </cell>
        </row>
        <row r="488">
          <cell r="A488">
            <v>38889</v>
          </cell>
          <cell r="B488" t="str">
            <v>Project Reset No. GSE</v>
          </cell>
        </row>
        <row r="489">
          <cell r="A489">
            <v>38890</v>
          </cell>
          <cell r="B489" t="str">
            <v>Project Reset No. GSE</v>
          </cell>
        </row>
        <row r="490">
          <cell r="A490">
            <v>38891</v>
          </cell>
          <cell r="B490" t="str">
            <v>Project Reset No. GSE</v>
          </cell>
        </row>
        <row r="491">
          <cell r="A491">
            <v>38892</v>
          </cell>
          <cell r="B491" t="str">
            <v>Project Reset No. GSE</v>
          </cell>
        </row>
        <row r="492">
          <cell r="A492">
            <v>38893</v>
          </cell>
          <cell r="B492" t="str">
            <v>Project Reset No. GSE</v>
          </cell>
        </row>
        <row r="493">
          <cell r="A493">
            <v>38894</v>
          </cell>
          <cell r="B493" t="str">
            <v>Project Reset No. GSE</v>
          </cell>
        </row>
        <row r="494">
          <cell r="A494">
            <v>38895</v>
          </cell>
          <cell r="B494" t="str">
            <v>Project Reset No. GSE</v>
          </cell>
        </row>
        <row r="495">
          <cell r="A495">
            <v>38896</v>
          </cell>
          <cell r="B495" t="str">
            <v>Project Reset No. GSE</v>
          </cell>
        </row>
        <row r="496">
          <cell r="A496">
            <v>38897</v>
          </cell>
          <cell r="B496" t="str">
            <v>Project Reset No. GSE</v>
          </cell>
        </row>
        <row r="497">
          <cell r="A497">
            <v>38898</v>
          </cell>
          <cell r="B497" t="str">
            <v>Project Reset No. GSE</v>
          </cell>
        </row>
        <row r="498">
          <cell r="A498">
            <v>38899</v>
          </cell>
          <cell r="B498" t="str">
            <v>Project Reset No. GSE</v>
          </cell>
        </row>
        <row r="499">
          <cell r="A499">
            <v>38900</v>
          </cell>
          <cell r="B499" t="str">
            <v>Project Reset No. GSE</v>
          </cell>
        </row>
        <row r="500">
          <cell r="A500">
            <v>38901</v>
          </cell>
          <cell r="B500" t="str">
            <v>Project Reset No. GSE</v>
          </cell>
        </row>
        <row r="501">
          <cell r="A501">
            <v>38902</v>
          </cell>
          <cell r="B501" t="str">
            <v>Project Reset No. GSE</v>
          </cell>
        </row>
        <row r="502">
          <cell r="A502">
            <v>38903</v>
          </cell>
          <cell r="B502" t="str">
            <v>Project Reset No. GSE</v>
          </cell>
        </row>
        <row r="503">
          <cell r="A503">
            <v>38904</v>
          </cell>
          <cell r="B503" t="str">
            <v>Project Reset No. GSE</v>
          </cell>
        </row>
        <row r="504">
          <cell r="A504">
            <v>38905</v>
          </cell>
          <cell r="B504" t="str">
            <v>Project Reset No. GSE</v>
          </cell>
        </row>
        <row r="505">
          <cell r="A505">
            <v>38906</v>
          </cell>
          <cell r="B505" t="str">
            <v>Project Reset No. GSE</v>
          </cell>
        </row>
        <row r="506">
          <cell r="A506">
            <v>38907</v>
          </cell>
          <cell r="B506" t="str">
            <v>Project Reset No. GSE</v>
          </cell>
        </row>
        <row r="507">
          <cell r="A507">
            <v>38908</v>
          </cell>
          <cell r="B507" t="str">
            <v>Project Reset No. GSE</v>
          </cell>
        </row>
        <row r="508">
          <cell r="A508">
            <v>38909</v>
          </cell>
          <cell r="B508" t="str">
            <v>Project Reset No. GSE</v>
          </cell>
        </row>
        <row r="509">
          <cell r="A509">
            <v>38910</v>
          </cell>
          <cell r="B509" t="str">
            <v>Project Reset No. GSE</v>
          </cell>
        </row>
        <row r="510">
          <cell r="A510">
            <v>38911</v>
          </cell>
          <cell r="B510" t="str">
            <v>Project Reset No. GSE</v>
          </cell>
        </row>
        <row r="511">
          <cell r="A511">
            <v>38912</v>
          </cell>
          <cell r="B511" t="str">
            <v>Project Reset No. GSE</v>
          </cell>
        </row>
        <row r="512">
          <cell r="A512">
            <v>38913</v>
          </cell>
          <cell r="B512" t="str">
            <v>Project Reset No. GSE</v>
          </cell>
        </row>
        <row r="513">
          <cell r="A513">
            <v>38914</v>
          </cell>
          <cell r="B513" t="str">
            <v>Project Reset No. GSE</v>
          </cell>
        </row>
        <row r="514">
          <cell r="A514">
            <v>38915</v>
          </cell>
          <cell r="B514" t="str">
            <v>Project Reset No. GSE</v>
          </cell>
        </row>
        <row r="515">
          <cell r="A515">
            <v>38916</v>
          </cell>
          <cell r="B515" t="str">
            <v>Project Reset No. GSE</v>
          </cell>
        </row>
        <row r="516">
          <cell r="A516">
            <v>38917</v>
          </cell>
          <cell r="B516" t="str">
            <v>Project Reset No. GSE</v>
          </cell>
        </row>
        <row r="517">
          <cell r="A517">
            <v>38918</v>
          </cell>
          <cell r="B517" t="str">
            <v>Project Reset No. GSE</v>
          </cell>
        </row>
        <row r="518">
          <cell r="A518">
            <v>38919</v>
          </cell>
          <cell r="B518" t="str">
            <v>Project Reset No. GSE</v>
          </cell>
        </row>
        <row r="519">
          <cell r="A519">
            <v>38920</v>
          </cell>
          <cell r="B519" t="str">
            <v>Project Reset No. GSE</v>
          </cell>
        </row>
        <row r="520">
          <cell r="A520">
            <v>38921</v>
          </cell>
          <cell r="B520" t="str">
            <v>Project Reset No. GSE</v>
          </cell>
        </row>
        <row r="521">
          <cell r="A521">
            <v>38922</v>
          </cell>
          <cell r="B521" t="str">
            <v>Project Reset No. GSE</v>
          </cell>
        </row>
        <row r="522">
          <cell r="A522">
            <v>38923</v>
          </cell>
          <cell r="B522" t="str">
            <v>Project Reset No. GSE</v>
          </cell>
        </row>
        <row r="523">
          <cell r="A523">
            <v>38924</v>
          </cell>
          <cell r="B523" t="str">
            <v>Project Reset No. GSE</v>
          </cell>
        </row>
        <row r="524">
          <cell r="A524">
            <v>38925</v>
          </cell>
          <cell r="B524" t="str">
            <v>Project Reset No. GSE</v>
          </cell>
        </row>
        <row r="525">
          <cell r="A525">
            <v>38926</v>
          </cell>
          <cell r="B525" t="str">
            <v>Project Reset No. GSE</v>
          </cell>
        </row>
        <row r="526">
          <cell r="A526">
            <v>38927</v>
          </cell>
          <cell r="B526" t="str">
            <v>Project Reset No. GSE</v>
          </cell>
        </row>
        <row r="527">
          <cell r="A527">
            <v>38928</v>
          </cell>
          <cell r="B527" t="str">
            <v>Project Reset No. GSE</v>
          </cell>
        </row>
        <row r="528">
          <cell r="A528">
            <v>38929</v>
          </cell>
          <cell r="B528" t="str">
            <v>Project Reset No. GSE</v>
          </cell>
        </row>
        <row r="529">
          <cell r="A529">
            <v>38930</v>
          </cell>
          <cell r="B529" t="str">
            <v>Project Reset No. GSE</v>
          </cell>
        </row>
        <row r="530">
          <cell r="A530">
            <v>38931</v>
          </cell>
          <cell r="B530" t="str">
            <v>Project Reset No. GSE</v>
          </cell>
        </row>
        <row r="531">
          <cell r="A531">
            <v>38932</v>
          </cell>
          <cell r="B531" t="str">
            <v>Project Reset No. GSE</v>
          </cell>
        </row>
        <row r="532">
          <cell r="A532">
            <v>38933</v>
          </cell>
          <cell r="B532" t="str">
            <v>Project Reset No. GSE</v>
          </cell>
        </row>
        <row r="533">
          <cell r="A533">
            <v>38934</v>
          </cell>
          <cell r="B533" t="str">
            <v>Project Reset No. GSE</v>
          </cell>
        </row>
        <row r="534">
          <cell r="A534">
            <v>38935</v>
          </cell>
          <cell r="B534" t="str">
            <v>Project Reset No. GSE</v>
          </cell>
        </row>
        <row r="535">
          <cell r="A535">
            <v>38936</v>
          </cell>
          <cell r="B535" t="str">
            <v>Project Reset No. GSE</v>
          </cell>
        </row>
        <row r="536">
          <cell r="A536">
            <v>38937</v>
          </cell>
          <cell r="B536" t="str">
            <v>Project Reset No. GSE</v>
          </cell>
        </row>
        <row r="537">
          <cell r="A537">
            <v>38938</v>
          </cell>
          <cell r="B537" t="str">
            <v>Project Reset No. GSE</v>
          </cell>
        </row>
        <row r="538">
          <cell r="A538">
            <v>38939</v>
          </cell>
          <cell r="B538" t="str">
            <v>Project Reset No. GSE</v>
          </cell>
        </row>
        <row r="539">
          <cell r="A539">
            <v>38940</v>
          </cell>
          <cell r="B539" t="str">
            <v>Project Reset No. GSE</v>
          </cell>
        </row>
        <row r="540">
          <cell r="A540">
            <v>38941</v>
          </cell>
          <cell r="B540" t="str">
            <v>Project Reset No. GSE</v>
          </cell>
        </row>
        <row r="541">
          <cell r="A541">
            <v>38942</v>
          </cell>
          <cell r="B541" t="str">
            <v>Project Reset No. GSE</v>
          </cell>
        </row>
        <row r="542">
          <cell r="A542">
            <v>38943</v>
          </cell>
          <cell r="B542" t="str">
            <v>Project Reset No. GSE</v>
          </cell>
        </row>
        <row r="543">
          <cell r="A543">
            <v>38944</v>
          </cell>
          <cell r="B543" t="str">
            <v>Project Reset No. GSE</v>
          </cell>
        </row>
        <row r="544">
          <cell r="A544">
            <v>38945</v>
          </cell>
          <cell r="B544" t="str">
            <v>Project Reset No. GSE</v>
          </cell>
        </row>
        <row r="545">
          <cell r="A545">
            <v>38946</v>
          </cell>
          <cell r="B545" t="str">
            <v>Project Reset No. GSE</v>
          </cell>
        </row>
        <row r="546">
          <cell r="A546">
            <v>38947</v>
          </cell>
          <cell r="B546" t="str">
            <v>Project Reset No. GSE</v>
          </cell>
        </row>
        <row r="547">
          <cell r="A547">
            <v>38948</v>
          </cell>
          <cell r="B547" t="str">
            <v>Project Reset No. GSE</v>
          </cell>
        </row>
        <row r="548">
          <cell r="A548">
            <v>38949</v>
          </cell>
          <cell r="B548" t="str">
            <v>Project Reset No. GSE</v>
          </cell>
        </row>
        <row r="549">
          <cell r="A549">
            <v>38950</v>
          </cell>
          <cell r="B549" t="str">
            <v>Project Reset No. GSE</v>
          </cell>
        </row>
        <row r="550">
          <cell r="A550">
            <v>38951</v>
          </cell>
          <cell r="B550" t="str">
            <v>Project Reset No. GSE</v>
          </cell>
        </row>
        <row r="551">
          <cell r="A551">
            <v>38952</v>
          </cell>
          <cell r="B551" t="str">
            <v>Project Reset No. GSE</v>
          </cell>
        </row>
        <row r="552">
          <cell r="A552">
            <v>38953</v>
          </cell>
          <cell r="B552" t="str">
            <v>Project Reset No. GSE</v>
          </cell>
        </row>
        <row r="553">
          <cell r="A553">
            <v>38954</v>
          </cell>
          <cell r="B553" t="str">
            <v>Project Reset No. GSE</v>
          </cell>
        </row>
        <row r="554">
          <cell r="A554">
            <v>38955</v>
          </cell>
          <cell r="B554" t="str">
            <v>Project Reset No. GSE</v>
          </cell>
        </row>
        <row r="555">
          <cell r="A555">
            <v>38956</v>
          </cell>
          <cell r="B555" t="str">
            <v>Project Reset No. GSE</v>
          </cell>
        </row>
        <row r="556">
          <cell r="A556">
            <v>38957</v>
          </cell>
          <cell r="B556" t="str">
            <v>Project Reset No. GSE</v>
          </cell>
        </row>
        <row r="557">
          <cell r="A557">
            <v>38958</v>
          </cell>
          <cell r="B557" t="str">
            <v>Project Reset No. GSE</v>
          </cell>
        </row>
        <row r="558">
          <cell r="A558">
            <v>38959</v>
          </cell>
          <cell r="B558" t="str">
            <v>Project Reset No. GSE</v>
          </cell>
        </row>
        <row r="559">
          <cell r="A559">
            <v>38960</v>
          </cell>
          <cell r="B559" t="str">
            <v>Project Reset No. GSE</v>
          </cell>
        </row>
        <row r="560">
          <cell r="A560">
            <v>38961</v>
          </cell>
          <cell r="B560" t="str">
            <v>Project Reset No. GSE</v>
          </cell>
        </row>
        <row r="561">
          <cell r="A561">
            <v>38962</v>
          </cell>
          <cell r="B561" t="str">
            <v>Project Reset No. GSE</v>
          </cell>
        </row>
        <row r="562">
          <cell r="A562">
            <v>38963</v>
          </cell>
          <cell r="B562" t="str">
            <v>Project Reset No. GSE</v>
          </cell>
        </row>
        <row r="563">
          <cell r="A563">
            <v>38964</v>
          </cell>
          <cell r="B563" t="str">
            <v>Project Reset No. GSE</v>
          </cell>
        </row>
        <row r="564">
          <cell r="A564">
            <v>38965</v>
          </cell>
          <cell r="B564" t="str">
            <v>Project Reset No. GSE</v>
          </cell>
        </row>
        <row r="565">
          <cell r="A565">
            <v>38966</v>
          </cell>
          <cell r="B565" t="str">
            <v>Project Reset No. GSE</v>
          </cell>
        </row>
        <row r="566">
          <cell r="A566">
            <v>38967</v>
          </cell>
          <cell r="B566" t="str">
            <v>Project Reset No. GSE</v>
          </cell>
        </row>
        <row r="567">
          <cell r="A567">
            <v>38968</v>
          </cell>
          <cell r="B567" t="str">
            <v>Project Reset No. GSE</v>
          </cell>
        </row>
        <row r="568">
          <cell r="A568">
            <v>38969</v>
          </cell>
          <cell r="B568" t="str">
            <v>Project Reset No. GSE</v>
          </cell>
        </row>
        <row r="569">
          <cell r="A569">
            <v>38970</v>
          </cell>
          <cell r="B569" t="str">
            <v>Project Reset No. GSE</v>
          </cell>
        </row>
        <row r="570">
          <cell r="A570">
            <v>38971</v>
          </cell>
          <cell r="B570" t="str">
            <v>Project Reset No. GSE</v>
          </cell>
        </row>
        <row r="571">
          <cell r="A571">
            <v>38972</v>
          </cell>
          <cell r="B571" t="str">
            <v>Project Reset No. GSE</v>
          </cell>
        </row>
        <row r="572">
          <cell r="A572">
            <v>38973</v>
          </cell>
          <cell r="B572" t="str">
            <v>Project Reset No. GSE</v>
          </cell>
        </row>
        <row r="573">
          <cell r="A573">
            <v>38974</v>
          </cell>
          <cell r="B573" t="str">
            <v>Project Reset No. GSE</v>
          </cell>
        </row>
        <row r="574">
          <cell r="A574">
            <v>38975</v>
          </cell>
          <cell r="B574" t="str">
            <v>Project Reset No. GSE</v>
          </cell>
        </row>
        <row r="575">
          <cell r="A575">
            <v>38976</v>
          </cell>
          <cell r="B575" t="str">
            <v>Project Reset No. GSE</v>
          </cell>
        </row>
        <row r="576">
          <cell r="A576">
            <v>38977</v>
          </cell>
          <cell r="B576" t="str">
            <v>Project Reset No. GSE</v>
          </cell>
        </row>
        <row r="577">
          <cell r="A577">
            <v>38978</v>
          </cell>
          <cell r="B577" t="str">
            <v>Project Reset No. GSE</v>
          </cell>
        </row>
        <row r="578">
          <cell r="A578">
            <v>38979</v>
          </cell>
          <cell r="B578" t="str">
            <v>Project Reset No. GSE</v>
          </cell>
        </row>
        <row r="579">
          <cell r="A579">
            <v>38980</v>
          </cell>
          <cell r="B579" t="str">
            <v>Project Reset No. GSE</v>
          </cell>
        </row>
        <row r="580">
          <cell r="A580">
            <v>38981</v>
          </cell>
          <cell r="B580" t="str">
            <v>Project Reset No. GSE</v>
          </cell>
        </row>
        <row r="581">
          <cell r="A581">
            <v>38982</v>
          </cell>
          <cell r="B581" t="str">
            <v>Project Reset No. GSE</v>
          </cell>
        </row>
        <row r="582">
          <cell r="A582">
            <v>38983</v>
          </cell>
          <cell r="B582" t="str">
            <v>Project Reset No. GSE</v>
          </cell>
        </row>
        <row r="583">
          <cell r="A583">
            <v>38984</v>
          </cell>
          <cell r="B583" t="str">
            <v>Project Reset No. GSE</v>
          </cell>
        </row>
        <row r="584">
          <cell r="A584">
            <v>38985</v>
          </cell>
          <cell r="B584" t="str">
            <v>Project Reset No. GSE</v>
          </cell>
        </row>
        <row r="585">
          <cell r="A585">
            <v>38986</v>
          </cell>
          <cell r="B585" t="str">
            <v>Project Reset No. GSE</v>
          </cell>
        </row>
        <row r="586">
          <cell r="A586">
            <v>38987</v>
          </cell>
          <cell r="B586" t="str">
            <v>Project Reset No. GSE</v>
          </cell>
        </row>
        <row r="587">
          <cell r="A587">
            <v>38988</v>
          </cell>
          <cell r="B587" t="str">
            <v>Project Reset No. GSE</v>
          </cell>
        </row>
        <row r="588">
          <cell r="A588">
            <v>38989</v>
          </cell>
          <cell r="B588" t="str">
            <v>Project Reset No. GSE</v>
          </cell>
        </row>
        <row r="589">
          <cell r="A589">
            <v>38990</v>
          </cell>
          <cell r="B589" t="str">
            <v>Project Reset No. GSE</v>
          </cell>
        </row>
        <row r="590">
          <cell r="A590">
            <v>38991</v>
          </cell>
          <cell r="B590" t="str">
            <v>Project Reset No. GSE</v>
          </cell>
        </row>
        <row r="591">
          <cell r="A591">
            <v>38992</v>
          </cell>
          <cell r="B591" t="str">
            <v>Project Reset No. GSE</v>
          </cell>
        </row>
        <row r="592">
          <cell r="A592">
            <v>38993</v>
          </cell>
          <cell r="B592" t="str">
            <v>Project Reset No. GSE</v>
          </cell>
        </row>
        <row r="593">
          <cell r="A593">
            <v>38994</v>
          </cell>
          <cell r="B593" t="str">
            <v>Project Reset No. GSE</v>
          </cell>
        </row>
        <row r="594">
          <cell r="A594">
            <v>38995</v>
          </cell>
          <cell r="B594" t="str">
            <v>Project Reset No. GSE</v>
          </cell>
        </row>
        <row r="595">
          <cell r="A595">
            <v>38996</v>
          </cell>
          <cell r="B595" t="str">
            <v>Project Reset No. GSE</v>
          </cell>
        </row>
        <row r="596">
          <cell r="A596">
            <v>38997</v>
          </cell>
          <cell r="B596" t="str">
            <v>Project Reset No. GSE</v>
          </cell>
        </row>
        <row r="597">
          <cell r="A597">
            <v>38998</v>
          </cell>
          <cell r="B597" t="str">
            <v>Project Reset No. GSE</v>
          </cell>
        </row>
        <row r="598">
          <cell r="A598">
            <v>38999</v>
          </cell>
          <cell r="B598" t="str">
            <v>Project Reset No. GSE</v>
          </cell>
        </row>
        <row r="599">
          <cell r="A599">
            <v>39000</v>
          </cell>
          <cell r="B599" t="str">
            <v>Project Reset No. GSE</v>
          </cell>
        </row>
        <row r="600">
          <cell r="A600">
            <v>39001</v>
          </cell>
          <cell r="B600" t="str">
            <v>Project Reset No. GSE</v>
          </cell>
        </row>
        <row r="601">
          <cell r="A601">
            <v>39002</v>
          </cell>
          <cell r="B601" t="str">
            <v>Project Reset No. GSE</v>
          </cell>
        </row>
        <row r="602">
          <cell r="A602">
            <v>39003</v>
          </cell>
          <cell r="B602" t="str">
            <v>Project Reset No. GSE</v>
          </cell>
        </row>
        <row r="603">
          <cell r="A603">
            <v>39004</v>
          </cell>
          <cell r="B603" t="str">
            <v>Project Reset No. GSE</v>
          </cell>
        </row>
        <row r="604">
          <cell r="A604">
            <v>39005</v>
          </cell>
          <cell r="B604" t="str">
            <v>Project Reset No. GSE</v>
          </cell>
        </row>
        <row r="605">
          <cell r="A605">
            <v>39006</v>
          </cell>
          <cell r="B605" t="str">
            <v>Project Reset No. GSE</v>
          </cell>
        </row>
        <row r="606">
          <cell r="A606">
            <v>39007</v>
          </cell>
          <cell r="B606" t="str">
            <v>Project Reset No. GSE</v>
          </cell>
        </row>
        <row r="607">
          <cell r="A607">
            <v>39008</v>
          </cell>
          <cell r="B607" t="str">
            <v>Project Reset No. GSE</v>
          </cell>
        </row>
        <row r="608">
          <cell r="A608">
            <v>39009</v>
          </cell>
          <cell r="B608" t="str">
            <v>Project Reset No. GSE</v>
          </cell>
        </row>
        <row r="609">
          <cell r="A609">
            <v>39010</v>
          </cell>
          <cell r="B609" t="str">
            <v>Project Reset No. GSE</v>
          </cell>
        </row>
        <row r="610">
          <cell r="A610">
            <v>39011</v>
          </cell>
          <cell r="B610" t="str">
            <v>Project Reset No. GSE</v>
          </cell>
        </row>
        <row r="611">
          <cell r="A611">
            <v>39012</v>
          </cell>
          <cell r="B611" t="str">
            <v>Project Reset No. GSE</v>
          </cell>
        </row>
        <row r="612">
          <cell r="A612">
            <v>39013</v>
          </cell>
          <cell r="B612" t="str">
            <v>Project Reset No. GSE</v>
          </cell>
        </row>
        <row r="613">
          <cell r="A613">
            <v>39014</v>
          </cell>
          <cell r="B613" t="str">
            <v>Project Reset No. GSE</v>
          </cell>
        </row>
        <row r="614">
          <cell r="A614">
            <v>39015</v>
          </cell>
          <cell r="B614" t="str">
            <v>Project Reset No. GSE</v>
          </cell>
        </row>
        <row r="615">
          <cell r="A615">
            <v>39016</v>
          </cell>
          <cell r="B615" t="str">
            <v>Project Reset No. GSE</v>
          </cell>
        </row>
        <row r="616">
          <cell r="A616">
            <v>39017</v>
          </cell>
          <cell r="B616" t="str">
            <v>Project Reset No. GSE</v>
          </cell>
        </row>
        <row r="617">
          <cell r="A617">
            <v>39018</v>
          </cell>
          <cell r="B617" t="str">
            <v>Project Reset No. GSE</v>
          </cell>
        </row>
        <row r="618">
          <cell r="A618">
            <v>39019</v>
          </cell>
          <cell r="B618" t="str">
            <v>Project Reset No. GSE</v>
          </cell>
        </row>
        <row r="619">
          <cell r="A619">
            <v>39020</v>
          </cell>
          <cell r="B619" t="str">
            <v>Project Reset No. GSE</v>
          </cell>
        </row>
        <row r="620">
          <cell r="A620">
            <v>39021</v>
          </cell>
          <cell r="B620" t="str">
            <v>Project Reset No. GSE</v>
          </cell>
        </row>
        <row r="621">
          <cell r="A621">
            <v>39022</v>
          </cell>
          <cell r="B621" t="str">
            <v>Project Reset No. GSE</v>
          </cell>
        </row>
        <row r="622">
          <cell r="A622">
            <v>39023</v>
          </cell>
          <cell r="B622" t="str">
            <v>Project Reset No. GSE</v>
          </cell>
        </row>
        <row r="623">
          <cell r="A623">
            <v>39024</v>
          </cell>
          <cell r="B623" t="str">
            <v>Project Reset No. GSE</v>
          </cell>
        </row>
        <row r="624">
          <cell r="A624">
            <v>39025</v>
          </cell>
          <cell r="B624" t="str">
            <v>Project Reset No. GSE</v>
          </cell>
        </row>
        <row r="625">
          <cell r="A625">
            <v>39026</v>
          </cell>
          <cell r="B625" t="str">
            <v>Project Reset No. GSE</v>
          </cell>
        </row>
        <row r="626">
          <cell r="A626">
            <v>39027</v>
          </cell>
          <cell r="B626" t="str">
            <v>Project Reset No. GSE</v>
          </cell>
        </row>
        <row r="627">
          <cell r="A627">
            <v>39028</v>
          </cell>
          <cell r="B627" t="str">
            <v>Project Reset No. GSE</v>
          </cell>
        </row>
        <row r="628">
          <cell r="A628">
            <v>39029</v>
          </cell>
          <cell r="B628" t="str">
            <v>Project Reset No. GSE</v>
          </cell>
        </row>
        <row r="629">
          <cell r="A629">
            <v>39030</v>
          </cell>
          <cell r="B629" t="str">
            <v>Project Reset No. GSE</v>
          </cell>
        </row>
        <row r="630">
          <cell r="A630">
            <v>39031</v>
          </cell>
          <cell r="B630" t="str">
            <v>Project Reset No. GSE</v>
          </cell>
        </row>
        <row r="631">
          <cell r="A631">
            <v>39032</v>
          </cell>
          <cell r="B631" t="str">
            <v>Project Reset No. GSE</v>
          </cell>
        </row>
        <row r="632">
          <cell r="A632">
            <v>39033</v>
          </cell>
          <cell r="B632" t="str">
            <v>Project Reset No. GSE</v>
          </cell>
        </row>
        <row r="633">
          <cell r="A633">
            <v>39034</v>
          </cell>
          <cell r="B633" t="str">
            <v>Project Reset No. GSE</v>
          </cell>
        </row>
        <row r="634">
          <cell r="A634">
            <v>39035</v>
          </cell>
          <cell r="B634" t="str">
            <v>Project Reset No. GSE</v>
          </cell>
        </row>
        <row r="635">
          <cell r="A635">
            <v>39036</v>
          </cell>
          <cell r="B635" t="str">
            <v>Project Reset No. GSE</v>
          </cell>
        </row>
        <row r="636">
          <cell r="A636">
            <v>39037</v>
          </cell>
          <cell r="B636" t="str">
            <v>Project Reset No. GSE</v>
          </cell>
        </row>
        <row r="637">
          <cell r="A637">
            <v>39038</v>
          </cell>
          <cell r="B637" t="str">
            <v>Project Reset No. GSE</v>
          </cell>
        </row>
        <row r="638">
          <cell r="A638">
            <v>39039</v>
          </cell>
          <cell r="B638" t="str">
            <v>Project Reset No. GSE</v>
          </cell>
        </row>
        <row r="639">
          <cell r="A639">
            <v>39040</v>
          </cell>
          <cell r="B639" t="str">
            <v>Project Reset No. GSE</v>
          </cell>
        </row>
        <row r="640">
          <cell r="A640">
            <v>39041</v>
          </cell>
          <cell r="B640" t="str">
            <v>Project Reset No. GSE</v>
          </cell>
        </row>
        <row r="641">
          <cell r="A641">
            <v>39042</v>
          </cell>
          <cell r="B641" t="str">
            <v>Project Reset No. GSE</v>
          </cell>
        </row>
        <row r="642">
          <cell r="A642">
            <v>39043</v>
          </cell>
          <cell r="B642" t="str">
            <v>Project Reset No. GSE</v>
          </cell>
        </row>
        <row r="643">
          <cell r="A643">
            <v>39044</v>
          </cell>
          <cell r="B643" t="str">
            <v>Project Reset No. GSE</v>
          </cell>
        </row>
        <row r="644">
          <cell r="A644">
            <v>39045</v>
          </cell>
          <cell r="B644" t="str">
            <v>Project Reset No. GSE</v>
          </cell>
        </row>
        <row r="645">
          <cell r="A645">
            <v>39046</v>
          </cell>
          <cell r="B645" t="str">
            <v>Project Reset No. GSE</v>
          </cell>
        </row>
        <row r="646">
          <cell r="A646">
            <v>39047</v>
          </cell>
          <cell r="B646" t="str">
            <v>Project Reset No. GSE</v>
          </cell>
        </row>
        <row r="647">
          <cell r="A647">
            <v>39048</v>
          </cell>
          <cell r="B647" t="str">
            <v>Project Reset No. GSE</v>
          </cell>
        </row>
        <row r="648">
          <cell r="A648">
            <v>39049</v>
          </cell>
          <cell r="B648" t="str">
            <v>Project Reset No. GSE</v>
          </cell>
        </row>
        <row r="649">
          <cell r="A649">
            <v>39050</v>
          </cell>
          <cell r="B649" t="str">
            <v>Project Reset No. GSE</v>
          </cell>
        </row>
        <row r="650">
          <cell r="A650">
            <v>39051</v>
          </cell>
          <cell r="B650" t="str">
            <v>Project Reset No. GSE</v>
          </cell>
        </row>
        <row r="651">
          <cell r="A651">
            <v>39052</v>
          </cell>
          <cell r="B651" t="str">
            <v>Project Reset No. GSE</v>
          </cell>
        </row>
        <row r="652">
          <cell r="A652">
            <v>39053</v>
          </cell>
          <cell r="B652" t="str">
            <v>Project Reset No. GSE</v>
          </cell>
        </row>
        <row r="653">
          <cell r="A653">
            <v>39054</v>
          </cell>
          <cell r="B653" t="str">
            <v>Project Reset No. GSE</v>
          </cell>
        </row>
        <row r="654">
          <cell r="A654">
            <v>39055</v>
          </cell>
          <cell r="B654" t="str">
            <v>Project Reset No. GSE</v>
          </cell>
        </row>
        <row r="655">
          <cell r="A655">
            <v>39056</v>
          </cell>
          <cell r="B655" t="str">
            <v>Project Reset No. GSE</v>
          </cell>
        </row>
        <row r="656">
          <cell r="A656">
            <v>39057</v>
          </cell>
          <cell r="B656" t="str">
            <v>Project Reset No. GSE</v>
          </cell>
        </row>
        <row r="657">
          <cell r="A657">
            <v>39058</v>
          </cell>
          <cell r="B657" t="str">
            <v>Project Reset No. GSE</v>
          </cell>
        </row>
        <row r="658">
          <cell r="A658">
            <v>39059</v>
          </cell>
          <cell r="B658" t="str">
            <v>Project Reset No. GSE</v>
          </cell>
        </row>
        <row r="659">
          <cell r="A659">
            <v>39060</v>
          </cell>
          <cell r="B659" t="str">
            <v>Project Reset No. GSE</v>
          </cell>
        </row>
        <row r="660">
          <cell r="A660">
            <v>39061</v>
          </cell>
          <cell r="B660" t="str">
            <v>Project Reset No. GSE</v>
          </cell>
        </row>
        <row r="661">
          <cell r="A661">
            <v>39062</v>
          </cell>
          <cell r="B661" t="str">
            <v>Project Reset No. GSE</v>
          </cell>
        </row>
        <row r="662">
          <cell r="A662">
            <v>39063</v>
          </cell>
          <cell r="B662" t="str">
            <v>Project Reset No. GSE</v>
          </cell>
        </row>
        <row r="663">
          <cell r="A663">
            <v>39064</v>
          </cell>
          <cell r="B663" t="str">
            <v>Project Reset No. GSE</v>
          </cell>
        </row>
        <row r="664">
          <cell r="A664">
            <v>39065</v>
          </cell>
          <cell r="B664" t="str">
            <v>Project Reset No. GSE</v>
          </cell>
        </row>
        <row r="665">
          <cell r="A665">
            <v>39066</v>
          </cell>
          <cell r="B665" t="str">
            <v>Project Reset No. GSE</v>
          </cell>
        </row>
        <row r="666">
          <cell r="A666">
            <v>39067</v>
          </cell>
          <cell r="B666" t="str">
            <v>Project Reset No. GSE</v>
          </cell>
        </row>
        <row r="667">
          <cell r="A667">
            <v>39068</v>
          </cell>
          <cell r="B667" t="str">
            <v>Project Reset No. GSE</v>
          </cell>
        </row>
        <row r="668">
          <cell r="A668">
            <v>39069</v>
          </cell>
          <cell r="B668" t="str">
            <v>Project Reset No. GSE</v>
          </cell>
        </row>
        <row r="669">
          <cell r="A669">
            <v>39070</v>
          </cell>
          <cell r="B669" t="str">
            <v>Project Reset No. GSE</v>
          </cell>
        </row>
        <row r="670">
          <cell r="A670">
            <v>39071</v>
          </cell>
          <cell r="B670" t="str">
            <v>Project Reset No. GSE</v>
          </cell>
        </row>
        <row r="671">
          <cell r="A671">
            <v>39072</v>
          </cell>
          <cell r="B671" t="str">
            <v>Project Reset No. GSE</v>
          </cell>
        </row>
        <row r="672">
          <cell r="A672">
            <v>39073</v>
          </cell>
          <cell r="B672" t="str">
            <v>Project Reset No. GSE</v>
          </cell>
        </row>
        <row r="673">
          <cell r="A673">
            <v>39074</v>
          </cell>
          <cell r="B673" t="str">
            <v>Project Reset No. GSE</v>
          </cell>
        </row>
        <row r="674">
          <cell r="A674">
            <v>39075</v>
          </cell>
          <cell r="B674" t="str">
            <v>Project Reset No. GSE</v>
          </cell>
        </row>
        <row r="675">
          <cell r="A675">
            <v>39076</v>
          </cell>
          <cell r="B675" t="str">
            <v>Project Reset No. GSE</v>
          </cell>
        </row>
        <row r="676">
          <cell r="A676">
            <v>39077</v>
          </cell>
          <cell r="B676" t="str">
            <v>Project Reset No. GSE</v>
          </cell>
        </row>
        <row r="677">
          <cell r="A677">
            <v>39078</v>
          </cell>
          <cell r="B677" t="str">
            <v>Project Reset No. GSE</v>
          </cell>
        </row>
        <row r="678">
          <cell r="A678">
            <v>39079</v>
          </cell>
          <cell r="B678" t="str">
            <v>Project Reset No. GSE</v>
          </cell>
        </row>
        <row r="679">
          <cell r="A679">
            <v>39080</v>
          </cell>
          <cell r="B679" t="str">
            <v>Project Reset No. GSE</v>
          </cell>
        </row>
        <row r="680">
          <cell r="A680">
            <v>39081</v>
          </cell>
          <cell r="B680" t="str">
            <v>Project Reset No. GSE</v>
          </cell>
        </row>
        <row r="681">
          <cell r="A681">
            <v>39082</v>
          </cell>
          <cell r="B681" t="str">
            <v>Project Reset No. GSE</v>
          </cell>
        </row>
        <row r="682">
          <cell r="A682">
            <v>39083</v>
          </cell>
          <cell r="B682" t="str">
            <v>Project Reset No. GSE</v>
          </cell>
        </row>
        <row r="683">
          <cell r="A683">
            <v>39084</v>
          </cell>
          <cell r="B683" t="str">
            <v>Project Reset No. GSE</v>
          </cell>
        </row>
        <row r="684">
          <cell r="A684">
            <v>39085</v>
          </cell>
          <cell r="B684" t="str">
            <v>Project Reset No. GSE</v>
          </cell>
        </row>
        <row r="685">
          <cell r="A685">
            <v>39086</v>
          </cell>
          <cell r="B685" t="str">
            <v>Project Reset No. GSE</v>
          </cell>
        </row>
        <row r="686">
          <cell r="A686">
            <v>39087</v>
          </cell>
          <cell r="B686" t="str">
            <v>Project Reset No. GSE</v>
          </cell>
        </row>
        <row r="687">
          <cell r="A687">
            <v>39088</v>
          </cell>
          <cell r="B687" t="str">
            <v>Project Reset No. GSE</v>
          </cell>
        </row>
        <row r="688">
          <cell r="A688">
            <v>39089</v>
          </cell>
          <cell r="B688" t="str">
            <v>Project Reset No. GSE</v>
          </cell>
        </row>
        <row r="689">
          <cell r="A689">
            <v>39090</v>
          </cell>
          <cell r="B689" t="str">
            <v>Project Reset No. GSE</v>
          </cell>
        </row>
        <row r="690">
          <cell r="A690">
            <v>39091</v>
          </cell>
          <cell r="B690" t="str">
            <v>Project Reset No. GSE</v>
          </cell>
        </row>
        <row r="691">
          <cell r="A691">
            <v>39092</v>
          </cell>
          <cell r="B691" t="str">
            <v>Project Reset No. GSE</v>
          </cell>
        </row>
        <row r="692">
          <cell r="A692">
            <v>39093</v>
          </cell>
          <cell r="B692" t="str">
            <v>Project Reset No. GSE</v>
          </cell>
        </row>
        <row r="693">
          <cell r="A693">
            <v>39094</v>
          </cell>
          <cell r="B693" t="str">
            <v>Project Reset No. GSE</v>
          </cell>
        </row>
        <row r="694">
          <cell r="A694">
            <v>39095</v>
          </cell>
          <cell r="B694" t="str">
            <v>Project Reset No. GSE</v>
          </cell>
        </row>
        <row r="695">
          <cell r="A695">
            <v>39096</v>
          </cell>
          <cell r="B695" t="str">
            <v>Project Reset No. GSE</v>
          </cell>
        </row>
        <row r="696">
          <cell r="A696">
            <v>39097</v>
          </cell>
          <cell r="B696" t="str">
            <v>Project Reset No. GSE</v>
          </cell>
        </row>
        <row r="697">
          <cell r="A697">
            <v>39098</v>
          </cell>
          <cell r="B697" t="str">
            <v>Project Reset No. GSE</v>
          </cell>
        </row>
        <row r="698">
          <cell r="A698">
            <v>39099</v>
          </cell>
          <cell r="B698" t="str">
            <v>Project Reset No. GSE</v>
          </cell>
        </row>
        <row r="699">
          <cell r="A699">
            <v>39100</v>
          </cell>
          <cell r="B699" t="str">
            <v>Project Reset No. GSE</v>
          </cell>
        </row>
        <row r="700">
          <cell r="A700">
            <v>39101</v>
          </cell>
          <cell r="B700" t="str">
            <v>Project Reset No. GSE</v>
          </cell>
        </row>
        <row r="701">
          <cell r="A701">
            <v>39102</v>
          </cell>
          <cell r="B701" t="str">
            <v>Project Reset No. GSE</v>
          </cell>
        </row>
        <row r="702">
          <cell r="A702">
            <v>39103</v>
          </cell>
          <cell r="B702" t="str">
            <v>Project Reset No. GSE</v>
          </cell>
        </row>
        <row r="703">
          <cell r="A703">
            <v>39104</v>
          </cell>
          <cell r="B703" t="str">
            <v>Project Reset No. GSE</v>
          </cell>
        </row>
        <row r="704">
          <cell r="A704">
            <v>39105</v>
          </cell>
          <cell r="B704" t="str">
            <v>Project Reset No. GSE</v>
          </cell>
        </row>
        <row r="705">
          <cell r="A705">
            <v>39106</v>
          </cell>
          <cell r="B705" t="str">
            <v>Project Reset No. GSE</v>
          </cell>
        </row>
        <row r="706">
          <cell r="A706">
            <v>39107</v>
          </cell>
          <cell r="B706" t="str">
            <v>Project Reset No. GSE</v>
          </cell>
        </row>
        <row r="707">
          <cell r="A707">
            <v>39108</v>
          </cell>
          <cell r="B707" t="str">
            <v>Project Reset No. GSE</v>
          </cell>
        </row>
        <row r="708">
          <cell r="A708">
            <v>39109</v>
          </cell>
          <cell r="B708" t="str">
            <v>Project Reset No. GSE</v>
          </cell>
        </row>
        <row r="709">
          <cell r="A709">
            <v>39110</v>
          </cell>
          <cell r="B709" t="str">
            <v>Project Reset No. GSE</v>
          </cell>
        </row>
        <row r="710">
          <cell r="A710">
            <v>39111</v>
          </cell>
          <cell r="B710" t="str">
            <v>Project Reset No. GSE</v>
          </cell>
        </row>
        <row r="711">
          <cell r="A711">
            <v>39112</v>
          </cell>
          <cell r="B711" t="str">
            <v>Project Reset No. GSE</v>
          </cell>
        </row>
        <row r="712">
          <cell r="A712">
            <v>39113</v>
          </cell>
          <cell r="B712" t="str">
            <v>Project Reset No. GSE</v>
          </cell>
        </row>
        <row r="713">
          <cell r="A713">
            <v>39114</v>
          </cell>
          <cell r="B713" t="str">
            <v>Project Reset No. GSE</v>
          </cell>
        </row>
        <row r="714">
          <cell r="A714">
            <v>39115</v>
          </cell>
          <cell r="B714" t="str">
            <v>Project Reset No. GSE</v>
          </cell>
        </row>
        <row r="715">
          <cell r="A715">
            <v>39116</v>
          </cell>
          <cell r="B715" t="str">
            <v>Project Reset No. GSE</v>
          </cell>
        </row>
        <row r="716">
          <cell r="A716">
            <v>39117</v>
          </cell>
          <cell r="B716" t="str">
            <v>Project Reset No. GSE</v>
          </cell>
        </row>
        <row r="717">
          <cell r="A717">
            <v>39118</v>
          </cell>
          <cell r="B717" t="str">
            <v>Project Reset No. GSE</v>
          </cell>
        </row>
        <row r="718">
          <cell r="A718">
            <v>39119</v>
          </cell>
          <cell r="B718" t="str">
            <v>Project Reset No. GSE</v>
          </cell>
        </row>
        <row r="719">
          <cell r="A719">
            <v>39120</v>
          </cell>
          <cell r="B719" t="str">
            <v>Project Reset No. GSE</v>
          </cell>
        </row>
        <row r="720">
          <cell r="A720">
            <v>39121</v>
          </cell>
          <cell r="B720" t="str">
            <v>Project Reset No. GSE</v>
          </cell>
        </row>
        <row r="721">
          <cell r="A721">
            <v>39122</v>
          </cell>
          <cell r="B721" t="str">
            <v>Project Reset No. GSE</v>
          </cell>
        </row>
        <row r="722">
          <cell r="A722">
            <v>39123</v>
          </cell>
          <cell r="B722" t="str">
            <v>Project Reset No. GSE</v>
          </cell>
        </row>
        <row r="723">
          <cell r="A723">
            <v>39124</v>
          </cell>
          <cell r="B723" t="str">
            <v>Project Reset No. GSE</v>
          </cell>
        </row>
        <row r="724">
          <cell r="A724">
            <v>39125</v>
          </cell>
          <cell r="B724" t="str">
            <v>Project Reset No. GSE</v>
          </cell>
        </row>
        <row r="725">
          <cell r="A725">
            <v>39126</v>
          </cell>
          <cell r="B725" t="str">
            <v>Project Reset No. GSE</v>
          </cell>
        </row>
        <row r="726">
          <cell r="A726">
            <v>39127</v>
          </cell>
          <cell r="B726" t="str">
            <v>Project Reset No. GSE</v>
          </cell>
        </row>
        <row r="727">
          <cell r="A727">
            <v>39128</v>
          </cell>
          <cell r="B727" t="str">
            <v>Project Reset No. GSE</v>
          </cell>
        </row>
        <row r="728">
          <cell r="A728">
            <v>39129</v>
          </cell>
          <cell r="B728" t="str">
            <v>Project Reset No. GSE</v>
          </cell>
        </row>
        <row r="729">
          <cell r="A729">
            <v>39130</v>
          </cell>
          <cell r="B729" t="str">
            <v>Project Reset No. GSE</v>
          </cell>
        </row>
        <row r="730">
          <cell r="A730">
            <v>39131</v>
          </cell>
          <cell r="B730" t="str">
            <v>Project Reset No. GSE</v>
          </cell>
        </row>
        <row r="731">
          <cell r="A731">
            <v>39132</v>
          </cell>
          <cell r="B731" t="str">
            <v>Project Reset No. GSE</v>
          </cell>
        </row>
        <row r="732">
          <cell r="A732">
            <v>39133</v>
          </cell>
          <cell r="B732" t="str">
            <v>Project Reset No. GSE</v>
          </cell>
        </row>
        <row r="733">
          <cell r="A733">
            <v>39134</v>
          </cell>
          <cell r="B733" t="str">
            <v>Project Reset No. GSE</v>
          </cell>
        </row>
        <row r="734">
          <cell r="A734">
            <v>39135</v>
          </cell>
          <cell r="B734" t="str">
            <v>Project Reset No. GSE</v>
          </cell>
        </row>
        <row r="735">
          <cell r="A735">
            <v>39136</v>
          </cell>
          <cell r="B735" t="str">
            <v>Project Reset No. GSE</v>
          </cell>
        </row>
        <row r="736">
          <cell r="A736">
            <v>39137</v>
          </cell>
          <cell r="B736" t="str">
            <v>Project Reset No. GSE</v>
          </cell>
        </row>
        <row r="737">
          <cell r="A737">
            <v>39138</v>
          </cell>
          <cell r="B737" t="str">
            <v>Project Reset No. GSE</v>
          </cell>
        </row>
        <row r="738">
          <cell r="A738">
            <v>39139</v>
          </cell>
          <cell r="B738" t="str">
            <v>Project Reset No. GSE</v>
          </cell>
        </row>
        <row r="739">
          <cell r="A739">
            <v>39140</v>
          </cell>
          <cell r="B739" t="str">
            <v>Project Reset No. GSE</v>
          </cell>
        </row>
        <row r="740">
          <cell r="A740">
            <v>39141</v>
          </cell>
          <cell r="B740" t="str">
            <v>Project Reset No. GSE</v>
          </cell>
        </row>
        <row r="741">
          <cell r="A741">
            <v>39142</v>
          </cell>
          <cell r="B741" t="str">
            <v>Project Reset No. GSE</v>
          </cell>
        </row>
        <row r="742">
          <cell r="A742">
            <v>39143</v>
          </cell>
          <cell r="B742" t="str">
            <v>Project Reset No. GSE</v>
          </cell>
        </row>
        <row r="743">
          <cell r="A743">
            <v>39144</v>
          </cell>
          <cell r="B743" t="str">
            <v>Project Reset No. GSE</v>
          </cell>
        </row>
        <row r="744">
          <cell r="A744">
            <v>39145</v>
          </cell>
          <cell r="B744" t="str">
            <v>Project Reset No. GSE</v>
          </cell>
        </row>
        <row r="745">
          <cell r="A745">
            <v>39146</v>
          </cell>
          <cell r="B745" t="str">
            <v>Project Reset No. GSE</v>
          </cell>
        </row>
        <row r="746">
          <cell r="A746">
            <v>39147</v>
          </cell>
          <cell r="B746" t="str">
            <v>Project Reset No. GSE</v>
          </cell>
        </row>
        <row r="747">
          <cell r="A747">
            <v>39148</v>
          </cell>
          <cell r="B747" t="str">
            <v>Project Reset No. GSE</v>
          </cell>
        </row>
        <row r="748">
          <cell r="A748">
            <v>39149</v>
          </cell>
          <cell r="B748" t="str">
            <v>Project Reset No. GSE</v>
          </cell>
        </row>
        <row r="749">
          <cell r="A749">
            <v>39150</v>
          </cell>
          <cell r="B749" t="str">
            <v>Project Reset No. GSE</v>
          </cell>
        </row>
        <row r="750">
          <cell r="A750">
            <v>39151</v>
          </cell>
          <cell r="B750" t="str">
            <v>Project Reset No. GSE</v>
          </cell>
        </row>
        <row r="751">
          <cell r="A751">
            <v>39152</v>
          </cell>
          <cell r="B751" t="str">
            <v>Project Reset No. GSE</v>
          </cell>
        </row>
        <row r="752">
          <cell r="A752">
            <v>39153</v>
          </cell>
          <cell r="B752" t="str">
            <v>Project Reset No. GSE</v>
          </cell>
        </row>
        <row r="753">
          <cell r="A753">
            <v>39154</v>
          </cell>
          <cell r="B753" t="str">
            <v>Project Reset No. GSE</v>
          </cell>
        </row>
        <row r="754">
          <cell r="A754">
            <v>39155</v>
          </cell>
          <cell r="B754" t="str">
            <v>Project Reset No. GSE</v>
          </cell>
        </row>
        <row r="755">
          <cell r="A755">
            <v>39156</v>
          </cell>
          <cell r="B755" t="str">
            <v>Project Reset No. GSE</v>
          </cell>
        </row>
        <row r="756">
          <cell r="A756">
            <v>39157</v>
          </cell>
          <cell r="B756" t="str">
            <v>Project Reset No. GSE</v>
          </cell>
        </row>
        <row r="757">
          <cell r="A757">
            <v>39158</v>
          </cell>
          <cell r="B757" t="str">
            <v>Project Reset No. GSE</v>
          </cell>
        </row>
        <row r="758">
          <cell r="A758">
            <v>39159</v>
          </cell>
          <cell r="B758" t="str">
            <v>Project Reset No. GSE</v>
          </cell>
        </row>
        <row r="759">
          <cell r="A759">
            <v>39160</v>
          </cell>
          <cell r="B759" t="str">
            <v>Project Reset No. GSE</v>
          </cell>
        </row>
        <row r="760">
          <cell r="A760">
            <v>39161</v>
          </cell>
          <cell r="B760" t="str">
            <v>Project Reset No. GSE</v>
          </cell>
        </row>
        <row r="761">
          <cell r="A761">
            <v>39162</v>
          </cell>
          <cell r="B761" t="str">
            <v>Project Reset No. GSE</v>
          </cell>
        </row>
        <row r="762">
          <cell r="A762">
            <v>39163</v>
          </cell>
          <cell r="B762" t="str">
            <v>Project Reset No. GSE</v>
          </cell>
        </row>
        <row r="763">
          <cell r="A763">
            <v>39164</v>
          </cell>
          <cell r="B763" t="str">
            <v>Project Reset No. GSE</v>
          </cell>
        </row>
        <row r="764">
          <cell r="A764">
            <v>39165</v>
          </cell>
          <cell r="B764" t="str">
            <v>Project Reset No. GSE</v>
          </cell>
        </row>
        <row r="765">
          <cell r="A765">
            <v>39166</v>
          </cell>
          <cell r="B765" t="str">
            <v>Project Reset No. GSE</v>
          </cell>
        </row>
        <row r="766">
          <cell r="A766">
            <v>39167</v>
          </cell>
          <cell r="B766" t="str">
            <v>Project Reset No. GSE</v>
          </cell>
        </row>
        <row r="767">
          <cell r="A767">
            <v>39168</v>
          </cell>
          <cell r="B767" t="str">
            <v>Project Reset No. GSE</v>
          </cell>
        </row>
        <row r="768">
          <cell r="A768">
            <v>39169</v>
          </cell>
          <cell r="B768" t="str">
            <v>Project Reset No. GSE</v>
          </cell>
        </row>
        <row r="769">
          <cell r="A769">
            <v>39170</v>
          </cell>
          <cell r="B769" t="str">
            <v>Project Reset No. GSE</v>
          </cell>
        </row>
        <row r="770">
          <cell r="A770">
            <v>39171</v>
          </cell>
          <cell r="B770" t="str">
            <v>Project Reset No. GSE</v>
          </cell>
        </row>
        <row r="771">
          <cell r="A771">
            <v>39172</v>
          </cell>
          <cell r="B771" t="str">
            <v>Project Reset No. GSE</v>
          </cell>
        </row>
        <row r="772">
          <cell r="A772">
            <v>39173</v>
          </cell>
          <cell r="B772" t="str">
            <v>Project Reset No. GSE</v>
          </cell>
        </row>
        <row r="773">
          <cell r="A773">
            <v>39174</v>
          </cell>
          <cell r="B773" t="str">
            <v>Project Reset No. GSE</v>
          </cell>
        </row>
        <row r="774">
          <cell r="A774">
            <v>39175</v>
          </cell>
          <cell r="B774" t="str">
            <v>Project Reset No. GSE</v>
          </cell>
        </row>
        <row r="775">
          <cell r="A775">
            <v>39176</v>
          </cell>
          <cell r="B775" t="str">
            <v>Project Reset No. GSE</v>
          </cell>
        </row>
        <row r="776">
          <cell r="A776">
            <v>39177</v>
          </cell>
          <cell r="B776" t="str">
            <v>Project Reset No. GSE</v>
          </cell>
        </row>
        <row r="777">
          <cell r="A777">
            <v>39178</v>
          </cell>
          <cell r="B777" t="str">
            <v>Project Reset No. GSE</v>
          </cell>
        </row>
        <row r="778">
          <cell r="A778">
            <v>39179</v>
          </cell>
          <cell r="B778" t="str">
            <v>Project Reset No. GSE</v>
          </cell>
        </row>
        <row r="779">
          <cell r="A779">
            <v>39180</v>
          </cell>
          <cell r="B779" t="str">
            <v>Project Reset No. GSE</v>
          </cell>
        </row>
        <row r="780">
          <cell r="A780">
            <v>39181</v>
          </cell>
          <cell r="B780" t="str">
            <v>Project Reset No. GSE</v>
          </cell>
        </row>
        <row r="781">
          <cell r="A781">
            <v>39182</v>
          </cell>
          <cell r="B781" t="str">
            <v>Project Reset No. GSE</v>
          </cell>
        </row>
        <row r="782">
          <cell r="A782">
            <v>39183</v>
          </cell>
          <cell r="B782" t="str">
            <v>Project Reset No. GSE</v>
          </cell>
        </row>
        <row r="783">
          <cell r="A783">
            <v>39184</v>
          </cell>
          <cell r="B783" t="str">
            <v>Project Reset No. GSE</v>
          </cell>
        </row>
        <row r="784">
          <cell r="A784">
            <v>39185</v>
          </cell>
          <cell r="B784" t="str">
            <v>Project Reset No. GSE</v>
          </cell>
        </row>
        <row r="785">
          <cell r="A785">
            <v>39186</v>
          </cell>
          <cell r="B785" t="str">
            <v>Project Reset No. GSE</v>
          </cell>
        </row>
        <row r="786">
          <cell r="A786">
            <v>39187</v>
          </cell>
          <cell r="B786" t="str">
            <v>Project Reset No. GSE</v>
          </cell>
        </row>
        <row r="787">
          <cell r="A787">
            <v>39188</v>
          </cell>
          <cell r="B787" t="str">
            <v>Project Reset No. GSE</v>
          </cell>
        </row>
        <row r="788">
          <cell r="A788">
            <v>39189</v>
          </cell>
          <cell r="B788" t="str">
            <v>Project Reset No. GSE</v>
          </cell>
        </row>
        <row r="789">
          <cell r="A789">
            <v>39190</v>
          </cell>
          <cell r="B789" t="str">
            <v>Project Reset No. GSE</v>
          </cell>
        </row>
        <row r="790">
          <cell r="A790">
            <v>39191</v>
          </cell>
          <cell r="B790" t="str">
            <v>Project Reset No. GSE</v>
          </cell>
        </row>
        <row r="791">
          <cell r="A791">
            <v>39192</v>
          </cell>
          <cell r="B791" t="str">
            <v>Project Reset No. GSE</v>
          </cell>
        </row>
        <row r="792">
          <cell r="A792">
            <v>39193</v>
          </cell>
          <cell r="B792" t="str">
            <v>Project Reset No. GSE</v>
          </cell>
        </row>
        <row r="793">
          <cell r="A793">
            <v>39194</v>
          </cell>
          <cell r="B793" t="str">
            <v>Project Reset No. GSE</v>
          </cell>
        </row>
        <row r="794">
          <cell r="A794">
            <v>39195</v>
          </cell>
          <cell r="B794" t="str">
            <v>Project Reset No. GSE</v>
          </cell>
        </row>
        <row r="795">
          <cell r="A795">
            <v>39196</v>
          </cell>
          <cell r="B795" t="str">
            <v>Project Reset No. GSE</v>
          </cell>
        </row>
        <row r="796">
          <cell r="A796">
            <v>39197</v>
          </cell>
          <cell r="B796" t="str">
            <v>Project Reset No. GSE</v>
          </cell>
        </row>
        <row r="797">
          <cell r="A797">
            <v>39198</v>
          </cell>
          <cell r="B797" t="str">
            <v>Project Reset No. GSE</v>
          </cell>
        </row>
        <row r="798">
          <cell r="A798">
            <v>39199</v>
          </cell>
          <cell r="B798" t="str">
            <v>Project Reset No. GSE</v>
          </cell>
        </row>
        <row r="799">
          <cell r="A799">
            <v>39200</v>
          </cell>
          <cell r="B799" t="str">
            <v>Project Reset No. GSE</v>
          </cell>
        </row>
        <row r="800">
          <cell r="A800">
            <v>39201</v>
          </cell>
          <cell r="B800" t="str">
            <v>Project Reset No. GSE</v>
          </cell>
        </row>
        <row r="801">
          <cell r="A801">
            <v>39202</v>
          </cell>
          <cell r="B801" t="str">
            <v>Project Reset No. GSE</v>
          </cell>
        </row>
        <row r="802">
          <cell r="A802">
            <v>39203</v>
          </cell>
          <cell r="B802" t="str">
            <v>Project Reset No. GSE</v>
          </cell>
        </row>
        <row r="803">
          <cell r="A803">
            <v>39204</v>
          </cell>
          <cell r="B803" t="str">
            <v>Project Reset No. GSE</v>
          </cell>
        </row>
        <row r="804">
          <cell r="A804">
            <v>39205</v>
          </cell>
          <cell r="B804" t="str">
            <v>Project Reset No. GSE</v>
          </cell>
        </row>
        <row r="805">
          <cell r="A805">
            <v>39206</v>
          </cell>
          <cell r="B805" t="str">
            <v>Project Reset No. GSE</v>
          </cell>
        </row>
        <row r="806">
          <cell r="A806">
            <v>39207</v>
          </cell>
          <cell r="B806" t="str">
            <v>Project Reset No. GSE</v>
          </cell>
        </row>
        <row r="807">
          <cell r="A807">
            <v>39208</v>
          </cell>
          <cell r="B807" t="str">
            <v>Project Reset No. GSE</v>
          </cell>
        </row>
        <row r="808">
          <cell r="A808">
            <v>39209</v>
          </cell>
          <cell r="B808" t="str">
            <v>Project Reset No. GSE</v>
          </cell>
        </row>
        <row r="809">
          <cell r="A809">
            <v>39210</v>
          </cell>
          <cell r="B809" t="str">
            <v>Project Reset No. GSE</v>
          </cell>
        </row>
        <row r="810">
          <cell r="A810">
            <v>39211</v>
          </cell>
          <cell r="B810" t="str">
            <v>Project Reset No. GSE</v>
          </cell>
        </row>
        <row r="811">
          <cell r="A811">
            <v>39212</v>
          </cell>
          <cell r="B811" t="str">
            <v>Project Reset No. GSE</v>
          </cell>
        </row>
        <row r="812">
          <cell r="A812">
            <v>39213</v>
          </cell>
          <cell r="B812" t="str">
            <v>Project Reset No. GSE</v>
          </cell>
        </row>
        <row r="813">
          <cell r="A813">
            <v>39214</v>
          </cell>
          <cell r="B813" t="str">
            <v>Project Reset No. GSE</v>
          </cell>
        </row>
        <row r="814">
          <cell r="A814">
            <v>39215</v>
          </cell>
          <cell r="B814" t="str">
            <v>Project Reset No. GSE</v>
          </cell>
        </row>
        <row r="815">
          <cell r="A815">
            <v>39216</v>
          </cell>
          <cell r="B815" t="str">
            <v>Project Reset No. GSE</v>
          </cell>
        </row>
        <row r="816">
          <cell r="A816">
            <v>39217</v>
          </cell>
          <cell r="B816" t="str">
            <v>Project Reset No. GSE</v>
          </cell>
        </row>
        <row r="817">
          <cell r="A817">
            <v>39218</v>
          </cell>
          <cell r="B817" t="str">
            <v>Project Reset No. GSE</v>
          </cell>
        </row>
        <row r="818">
          <cell r="A818">
            <v>39219</v>
          </cell>
          <cell r="B818" t="str">
            <v>Project Reset No. GSE</v>
          </cell>
        </row>
        <row r="819">
          <cell r="A819">
            <v>39220</v>
          </cell>
          <cell r="B819" t="str">
            <v>Project Reset No. GSE</v>
          </cell>
        </row>
        <row r="820">
          <cell r="A820">
            <v>39221</v>
          </cell>
          <cell r="B820" t="str">
            <v>Project Reset No. GSE</v>
          </cell>
        </row>
        <row r="821">
          <cell r="A821">
            <v>39222</v>
          </cell>
          <cell r="B821" t="str">
            <v>Project Reset No. GSE</v>
          </cell>
        </row>
        <row r="822">
          <cell r="A822">
            <v>39223</v>
          </cell>
          <cell r="B822" t="str">
            <v>Project Reset No. GSE</v>
          </cell>
        </row>
        <row r="823">
          <cell r="A823">
            <v>39224</v>
          </cell>
          <cell r="B823" t="str">
            <v>Project Reset No. GSE</v>
          </cell>
        </row>
        <row r="824">
          <cell r="A824">
            <v>39225</v>
          </cell>
          <cell r="B824" t="str">
            <v>Project Reset No. GSE</v>
          </cell>
        </row>
        <row r="825">
          <cell r="A825">
            <v>39226</v>
          </cell>
          <cell r="B825" t="str">
            <v>Project Reset No. GSE</v>
          </cell>
        </row>
        <row r="826">
          <cell r="A826">
            <v>39227</v>
          </cell>
          <cell r="B826" t="str">
            <v>Project Reset No. GSE</v>
          </cell>
        </row>
        <row r="827">
          <cell r="A827">
            <v>39228</v>
          </cell>
          <cell r="B827" t="str">
            <v>Project Reset No. GSE</v>
          </cell>
        </row>
        <row r="828">
          <cell r="A828">
            <v>39229</v>
          </cell>
          <cell r="B828" t="str">
            <v>Project Reset No. GSE</v>
          </cell>
        </row>
        <row r="829">
          <cell r="A829">
            <v>39230</v>
          </cell>
          <cell r="B829" t="str">
            <v>Project Reset No. GSE</v>
          </cell>
        </row>
        <row r="830">
          <cell r="A830">
            <v>39231</v>
          </cell>
          <cell r="B830" t="str">
            <v>Project Reset No. GSE</v>
          </cell>
        </row>
        <row r="831">
          <cell r="A831">
            <v>39232</v>
          </cell>
          <cell r="B831" t="str">
            <v>Project Reset No. GSE</v>
          </cell>
        </row>
        <row r="832">
          <cell r="A832">
            <v>39233</v>
          </cell>
          <cell r="B832" t="str">
            <v>Project Reset No. GSE</v>
          </cell>
        </row>
        <row r="833">
          <cell r="A833">
            <v>39234</v>
          </cell>
          <cell r="B833" t="str">
            <v>Project Reset No. GSE</v>
          </cell>
        </row>
        <row r="834">
          <cell r="A834">
            <v>39235</v>
          </cell>
          <cell r="B834" t="str">
            <v>Project Reset No. GSE</v>
          </cell>
        </row>
        <row r="835">
          <cell r="A835">
            <v>39236</v>
          </cell>
          <cell r="B835" t="str">
            <v>Project Reset No. GSE</v>
          </cell>
        </row>
        <row r="836">
          <cell r="A836">
            <v>39237</v>
          </cell>
          <cell r="B836" t="str">
            <v>Project Reset No. GSE</v>
          </cell>
        </row>
        <row r="837">
          <cell r="A837">
            <v>39238</v>
          </cell>
          <cell r="B837" t="str">
            <v>Project Reset No. GSE</v>
          </cell>
        </row>
        <row r="838">
          <cell r="A838">
            <v>39239</v>
          </cell>
          <cell r="B838" t="str">
            <v>Project Reset No. GSE</v>
          </cell>
        </row>
        <row r="839">
          <cell r="A839">
            <v>39240</v>
          </cell>
          <cell r="B839" t="str">
            <v>Project Reset No. GSE</v>
          </cell>
        </row>
        <row r="840">
          <cell r="A840">
            <v>39241</v>
          </cell>
          <cell r="B840" t="str">
            <v>Project Reset No. GSE</v>
          </cell>
        </row>
        <row r="841">
          <cell r="A841">
            <v>39242</v>
          </cell>
          <cell r="B841" t="str">
            <v>Project Reset No. GSE</v>
          </cell>
        </row>
        <row r="842">
          <cell r="A842">
            <v>39243</v>
          </cell>
          <cell r="B842" t="str">
            <v>Project Reset No. GSE</v>
          </cell>
        </row>
        <row r="843">
          <cell r="A843">
            <v>39244</v>
          </cell>
          <cell r="B843" t="str">
            <v>Project Reset No. GSE</v>
          </cell>
        </row>
        <row r="844">
          <cell r="A844">
            <v>39245</v>
          </cell>
          <cell r="B844" t="str">
            <v>Project Reset No. GSE</v>
          </cell>
        </row>
        <row r="845">
          <cell r="A845">
            <v>39246</v>
          </cell>
          <cell r="B845" t="str">
            <v>Project Reset No. GSE</v>
          </cell>
        </row>
        <row r="846">
          <cell r="A846">
            <v>39247</v>
          </cell>
          <cell r="B846" t="str">
            <v>Project Reset No. GSE</v>
          </cell>
        </row>
        <row r="847">
          <cell r="A847">
            <v>39248</v>
          </cell>
          <cell r="B847" t="str">
            <v>Project Reset No. GSE</v>
          </cell>
        </row>
        <row r="848">
          <cell r="A848">
            <v>39249</v>
          </cell>
          <cell r="B848" t="str">
            <v>Project Reset No. GSE</v>
          </cell>
        </row>
        <row r="849">
          <cell r="A849">
            <v>39250</v>
          </cell>
          <cell r="B849" t="str">
            <v>Project Reset No. GSE</v>
          </cell>
        </row>
        <row r="850">
          <cell r="A850">
            <v>39251</v>
          </cell>
          <cell r="B850" t="str">
            <v>Project Reset No. GSE</v>
          </cell>
        </row>
        <row r="851">
          <cell r="A851">
            <v>39252</v>
          </cell>
          <cell r="B851" t="str">
            <v>Project Reset No. GSE</v>
          </cell>
        </row>
        <row r="852">
          <cell r="A852">
            <v>39253</v>
          </cell>
          <cell r="B852" t="str">
            <v>Project Reset No. GSE</v>
          </cell>
        </row>
        <row r="853">
          <cell r="A853">
            <v>39254</v>
          </cell>
          <cell r="B853" t="str">
            <v>Project Reset No. GSE</v>
          </cell>
        </row>
        <row r="854">
          <cell r="A854">
            <v>39255</v>
          </cell>
          <cell r="B854" t="str">
            <v>Project Reset No. GSE</v>
          </cell>
        </row>
        <row r="855">
          <cell r="A855">
            <v>39256</v>
          </cell>
          <cell r="B855" t="str">
            <v>Project Reset No. GSE</v>
          </cell>
        </row>
        <row r="856">
          <cell r="A856">
            <v>39257</v>
          </cell>
          <cell r="B856" t="str">
            <v>Project Reset No. GSE</v>
          </cell>
        </row>
        <row r="857">
          <cell r="A857">
            <v>39258</v>
          </cell>
          <cell r="B857" t="str">
            <v>Project Reset No. GSE</v>
          </cell>
        </row>
        <row r="858">
          <cell r="A858">
            <v>39259</v>
          </cell>
          <cell r="B858" t="str">
            <v>Project Reset No. GSE</v>
          </cell>
        </row>
        <row r="859">
          <cell r="A859">
            <v>39260</v>
          </cell>
          <cell r="B859" t="str">
            <v>Project Reset No. GSE</v>
          </cell>
        </row>
        <row r="860">
          <cell r="A860">
            <v>39261</v>
          </cell>
          <cell r="B860" t="str">
            <v>Project Reset No. GSE</v>
          </cell>
        </row>
        <row r="861">
          <cell r="A861">
            <v>39262</v>
          </cell>
          <cell r="B861" t="str">
            <v>Project Reset No. GSE</v>
          </cell>
        </row>
        <row r="862">
          <cell r="A862">
            <v>39263</v>
          </cell>
          <cell r="B862" t="str">
            <v>Project Reset No. GSE</v>
          </cell>
        </row>
        <row r="863">
          <cell r="A863">
            <v>39264</v>
          </cell>
          <cell r="B863" t="str">
            <v>Project Reset No. GSE</v>
          </cell>
        </row>
        <row r="864">
          <cell r="A864">
            <v>39265</v>
          </cell>
          <cell r="B864" t="str">
            <v>Project Reset No. GSE</v>
          </cell>
        </row>
        <row r="865">
          <cell r="A865">
            <v>39266</v>
          </cell>
          <cell r="B865" t="str">
            <v>Project Reset No. GSE</v>
          </cell>
        </row>
        <row r="866">
          <cell r="A866">
            <v>39267</v>
          </cell>
          <cell r="B866" t="str">
            <v>Project Reset No. GSE</v>
          </cell>
        </row>
        <row r="867">
          <cell r="A867">
            <v>39268</v>
          </cell>
          <cell r="B867" t="str">
            <v>Project Reset No. GSE</v>
          </cell>
        </row>
        <row r="868">
          <cell r="A868">
            <v>39269</v>
          </cell>
          <cell r="B868" t="str">
            <v>Project Reset No. GSE</v>
          </cell>
        </row>
        <row r="869">
          <cell r="A869">
            <v>39270</v>
          </cell>
          <cell r="B869" t="str">
            <v>Project Reset No. GSE</v>
          </cell>
        </row>
        <row r="870">
          <cell r="A870">
            <v>39271</v>
          </cell>
          <cell r="B870" t="str">
            <v>Project Reset No. GSE</v>
          </cell>
        </row>
        <row r="871">
          <cell r="A871">
            <v>39272</v>
          </cell>
          <cell r="B871" t="str">
            <v>Project Reset No. GSE</v>
          </cell>
        </row>
        <row r="872">
          <cell r="A872">
            <v>39273</v>
          </cell>
          <cell r="B872" t="str">
            <v>Project Reset No. GSE</v>
          </cell>
        </row>
        <row r="873">
          <cell r="A873">
            <v>39274</v>
          </cell>
          <cell r="B873" t="str">
            <v>Project Reset No. GSE</v>
          </cell>
        </row>
        <row r="874">
          <cell r="A874">
            <v>39275</v>
          </cell>
          <cell r="B874" t="str">
            <v>Project Reset No. GSE</v>
          </cell>
        </row>
        <row r="875">
          <cell r="A875">
            <v>39276</v>
          </cell>
          <cell r="B875" t="str">
            <v>Project Reset No. GSE</v>
          </cell>
        </row>
        <row r="876">
          <cell r="A876">
            <v>39277</v>
          </cell>
          <cell r="B876" t="str">
            <v>Project Reset No. GSE</v>
          </cell>
        </row>
        <row r="877">
          <cell r="A877">
            <v>39278</v>
          </cell>
          <cell r="B877" t="str">
            <v>Project Reset No. GSE</v>
          </cell>
        </row>
        <row r="878">
          <cell r="A878">
            <v>39279</v>
          </cell>
          <cell r="B878" t="str">
            <v>Project Reset No. GSE</v>
          </cell>
        </row>
        <row r="879">
          <cell r="A879">
            <v>39280</v>
          </cell>
          <cell r="B879" t="str">
            <v>Project Reset No. GSE</v>
          </cell>
        </row>
        <row r="880">
          <cell r="A880">
            <v>39281</v>
          </cell>
          <cell r="B880" t="str">
            <v>Project Reset No. GSE</v>
          </cell>
        </row>
        <row r="881">
          <cell r="A881">
            <v>39282</v>
          </cell>
          <cell r="B881" t="str">
            <v>Project Reset No. GSE</v>
          </cell>
        </row>
        <row r="882">
          <cell r="A882">
            <v>39283</v>
          </cell>
          <cell r="B882" t="str">
            <v>Project Reset No. GSE</v>
          </cell>
        </row>
        <row r="883">
          <cell r="A883">
            <v>39284</v>
          </cell>
          <cell r="B883" t="str">
            <v>Project Reset No. GSE</v>
          </cell>
        </row>
        <row r="884">
          <cell r="A884">
            <v>39285</v>
          </cell>
          <cell r="B884" t="str">
            <v>Project Reset No. GSE</v>
          </cell>
        </row>
        <row r="885">
          <cell r="A885">
            <v>39286</v>
          </cell>
          <cell r="B885" t="str">
            <v>Project Reset No. GSE</v>
          </cell>
        </row>
        <row r="886">
          <cell r="A886">
            <v>39287</v>
          </cell>
          <cell r="B886" t="str">
            <v>Project Reset No. GSE</v>
          </cell>
        </row>
        <row r="887">
          <cell r="A887">
            <v>39288</v>
          </cell>
          <cell r="B887" t="str">
            <v>Project Reset No. GSE</v>
          </cell>
        </row>
        <row r="888">
          <cell r="A888">
            <v>39289</v>
          </cell>
          <cell r="B888" t="str">
            <v>Project Reset No. GSE</v>
          </cell>
        </row>
        <row r="889">
          <cell r="A889">
            <v>39290</v>
          </cell>
          <cell r="B889" t="str">
            <v>Project Reset No. GSE</v>
          </cell>
        </row>
        <row r="890">
          <cell r="A890">
            <v>39291</v>
          </cell>
          <cell r="B890" t="str">
            <v>Project Reset No. GSE</v>
          </cell>
        </row>
        <row r="891">
          <cell r="A891">
            <v>39292</v>
          </cell>
          <cell r="B891" t="str">
            <v>Project Reset No. GSE</v>
          </cell>
        </row>
        <row r="892">
          <cell r="A892">
            <v>39293</v>
          </cell>
          <cell r="B892" t="str">
            <v>Project Reset No. GSE</v>
          </cell>
        </row>
        <row r="893">
          <cell r="A893">
            <v>39294</v>
          </cell>
          <cell r="B893" t="str">
            <v>Project Reset No. GSE</v>
          </cell>
        </row>
        <row r="894">
          <cell r="A894">
            <v>39295</v>
          </cell>
          <cell r="B894" t="str">
            <v>Project Reset No. GSE</v>
          </cell>
        </row>
        <row r="895">
          <cell r="A895">
            <v>39296</v>
          </cell>
          <cell r="B895" t="str">
            <v>Project Reset No. GSE</v>
          </cell>
        </row>
        <row r="896">
          <cell r="A896">
            <v>39297</v>
          </cell>
          <cell r="B896" t="str">
            <v>Project Reset No. GSE</v>
          </cell>
        </row>
        <row r="897">
          <cell r="A897">
            <v>39298</v>
          </cell>
          <cell r="B897" t="str">
            <v>Project Reset No. GSE</v>
          </cell>
        </row>
        <row r="898">
          <cell r="A898">
            <v>39299</v>
          </cell>
          <cell r="B898" t="str">
            <v>Project Reset No. GSE</v>
          </cell>
        </row>
        <row r="899">
          <cell r="A899">
            <v>39300</v>
          </cell>
          <cell r="B899" t="str">
            <v>Project Reset No. GSE</v>
          </cell>
        </row>
        <row r="900">
          <cell r="A900">
            <v>39301</v>
          </cell>
          <cell r="B900" t="str">
            <v>Project Reset No. GSE</v>
          </cell>
        </row>
        <row r="901">
          <cell r="A901">
            <v>39302</v>
          </cell>
          <cell r="B901" t="str">
            <v>Project Reset No. GSE</v>
          </cell>
        </row>
        <row r="902">
          <cell r="A902">
            <v>39303</v>
          </cell>
          <cell r="B902" t="str">
            <v>Project Reset No. GSE</v>
          </cell>
        </row>
        <row r="903">
          <cell r="A903">
            <v>39304</v>
          </cell>
          <cell r="B903" t="str">
            <v>Project Reset No. GSE</v>
          </cell>
        </row>
        <row r="904">
          <cell r="A904">
            <v>39305</v>
          </cell>
          <cell r="B904" t="str">
            <v>Project Reset No. GSE</v>
          </cell>
        </row>
        <row r="905">
          <cell r="A905">
            <v>39306</v>
          </cell>
          <cell r="B905" t="str">
            <v>Project Reset No. GSE</v>
          </cell>
        </row>
        <row r="906">
          <cell r="A906">
            <v>39307</v>
          </cell>
          <cell r="B906" t="str">
            <v>Project Reset No. GSE</v>
          </cell>
        </row>
        <row r="907">
          <cell r="A907">
            <v>39308</v>
          </cell>
          <cell r="B907" t="str">
            <v>Project Reset No. GSE</v>
          </cell>
        </row>
        <row r="908">
          <cell r="A908">
            <v>39309</v>
          </cell>
          <cell r="B908" t="str">
            <v>Project Reset No. GSE</v>
          </cell>
        </row>
        <row r="909">
          <cell r="A909">
            <v>39310</v>
          </cell>
          <cell r="B909" t="str">
            <v>Project Reset No. GSE</v>
          </cell>
        </row>
        <row r="910">
          <cell r="A910">
            <v>39311</v>
          </cell>
          <cell r="B910" t="str">
            <v>Project Reset No. GSE</v>
          </cell>
        </row>
        <row r="911">
          <cell r="A911">
            <v>39312</v>
          </cell>
          <cell r="B911" t="str">
            <v>Project Reset No. GSE</v>
          </cell>
        </row>
        <row r="912">
          <cell r="A912">
            <v>39313</v>
          </cell>
          <cell r="B912" t="str">
            <v>Project Reset No. GSE</v>
          </cell>
        </row>
        <row r="913">
          <cell r="A913">
            <v>39314</v>
          </cell>
          <cell r="B913" t="str">
            <v>Project Reset No. GSE</v>
          </cell>
        </row>
        <row r="914">
          <cell r="A914">
            <v>39315</v>
          </cell>
          <cell r="B914" t="str">
            <v>Project Reset No. GSE</v>
          </cell>
        </row>
        <row r="915">
          <cell r="A915">
            <v>39316</v>
          </cell>
          <cell r="B915" t="str">
            <v>Project Reset No. GSE</v>
          </cell>
        </row>
        <row r="916">
          <cell r="A916">
            <v>39317</v>
          </cell>
          <cell r="B916" t="str">
            <v>Project Reset No. GSE</v>
          </cell>
        </row>
        <row r="917">
          <cell r="A917">
            <v>39318</v>
          </cell>
          <cell r="B917" t="str">
            <v>Project Reset No. GSE</v>
          </cell>
        </row>
        <row r="918">
          <cell r="A918">
            <v>39319</v>
          </cell>
          <cell r="B918" t="str">
            <v>Project Reset No. GSE</v>
          </cell>
        </row>
        <row r="919">
          <cell r="A919">
            <v>39320</v>
          </cell>
          <cell r="B919" t="str">
            <v>Project Reset No. GSE</v>
          </cell>
        </row>
        <row r="920">
          <cell r="A920">
            <v>39321</v>
          </cell>
          <cell r="B920" t="str">
            <v>Project Reset No. GSE</v>
          </cell>
        </row>
        <row r="921">
          <cell r="A921">
            <v>39322</v>
          </cell>
          <cell r="B921" t="str">
            <v>Project Reset No. GSE</v>
          </cell>
        </row>
        <row r="922">
          <cell r="A922">
            <v>39323</v>
          </cell>
          <cell r="B922" t="str">
            <v>Project Reset No. GSE</v>
          </cell>
        </row>
        <row r="923">
          <cell r="A923">
            <v>39324</v>
          </cell>
          <cell r="B923" t="str">
            <v>Project Reset No. GSE</v>
          </cell>
        </row>
        <row r="924">
          <cell r="A924">
            <v>39325</v>
          </cell>
          <cell r="B924" t="str">
            <v>Project Reset No. GSE</v>
          </cell>
        </row>
        <row r="925">
          <cell r="A925">
            <v>39326</v>
          </cell>
          <cell r="B925" t="str">
            <v>Project Reset No. GSE</v>
          </cell>
        </row>
        <row r="926">
          <cell r="A926">
            <v>39327</v>
          </cell>
          <cell r="B926" t="str">
            <v>Project Reset No. GSE</v>
          </cell>
        </row>
        <row r="927">
          <cell r="A927">
            <v>39328</v>
          </cell>
          <cell r="B927" t="str">
            <v>Project Reset No. GSE</v>
          </cell>
        </row>
        <row r="928">
          <cell r="A928">
            <v>39329</v>
          </cell>
          <cell r="B928" t="str">
            <v>Project Reset No. GSE</v>
          </cell>
        </row>
        <row r="929">
          <cell r="A929">
            <v>39330</v>
          </cell>
          <cell r="B929" t="str">
            <v>Project Reset No. GSE</v>
          </cell>
        </row>
        <row r="930">
          <cell r="A930">
            <v>39331</v>
          </cell>
          <cell r="B930" t="str">
            <v>Project Reset No. GSE</v>
          </cell>
        </row>
        <row r="931">
          <cell r="A931">
            <v>39332</v>
          </cell>
          <cell r="B931" t="str">
            <v>Project Reset No. GSE</v>
          </cell>
        </row>
        <row r="932">
          <cell r="A932">
            <v>39333</v>
          </cell>
          <cell r="B932" t="str">
            <v>Project Reset No. GSE</v>
          </cell>
        </row>
        <row r="933">
          <cell r="A933">
            <v>39334</v>
          </cell>
          <cell r="B933" t="str">
            <v>Project Reset No. GSE</v>
          </cell>
        </row>
        <row r="934">
          <cell r="A934">
            <v>39335</v>
          </cell>
          <cell r="B934" t="str">
            <v>Project Reset No. GSE</v>
          </cell>
        </row>
        <row r="935">
          <cell r="A935">
            <v>39336</v>
          </cell>
          <cell r="B935" t="str">
            <v>Project Reset No. GSE</v>
          </cell>
        </row>
        <row r="936">
          <cell r="A936">
            <v>39337</v>
          </cell>
          <cell r="B936" t="str">
            <v>Project Reset No. GSE</v>
          </cell>
        </row>
        <row r="937">
          <cell r="A937">
            <v>39338</v>
          </cell>
          <cell r="B937" t="str">
            <v>Project Reset No. GSE</v>
          </cell>
        </row>
        <row r="938">
          <cell r="A938">
            <v>39339</v>
          </cell>
          <cell r="B938" t="str">
            <v>Project Reset No. GSE</v>
          </cell>
        </row>
        <row r="939">
          <cell r="A939">
            <v>39340</v>
          </cell>
          <cell r="B939" t="str">
            <v>Project Reset No. GSE</v>
          </cell>
        </row>
        <row r="940">
          <cell r="A940">
            <v>39341</v>
          </cell>
          <cell r="B940" t="str">
            <v>Project Reset No. GSE</v>
          </cell>
        </row>
        <row r="941">
          <cell r="A941">
            <v>39342</v>
          </cell>
          <cell r="B941" t="str">
            <v>Project Reset No. GSE</v>
          </cell>
        </row>
        <row r="942">
          <cell r="A942">
            <v>39343</v>
          </cell>
          <cell r="B942" t="str">
            <v>Project Reset No. GSE</v>
          </cell>
        </row>
        <row r="943">
          <cell r="A943">
            <v>39344</v>
          </cell>
          <cell r="B943" t="str">
            <v>Project Reset No. GSE</v>
          </cell>
        </row>
        <row r="944">
          <cell r="A944">
            <v>39345</v>
          </cell>
          <cell r="B944" t="str">
            <v>Project Reset No. GSE</v>
          </cell>
        </row>
        <row r="945">
          <cell r="A945">
            <v>39346</v>
          </cell>
          <cell r="B945" t="str">
            <v>Project Reset No. GSE</v>
          </cell>
        </row>
        <row r="946">
          <cell r="A946">
            <v>39347</v>
          </cell>
          <cell r="B946" t="str">
            <v>Project Reset No. GSE</v>
          </cell>
        </row>
        <row r="947">
          <cell r="A947">
            <v>39348</v>
          </cell>
          <cell r="B947" t="str">
            <v>Project Reset No. GSE</v>
          </cell>
        </row>
        <row r="948">
          <cell r="A948">
            <v>39349</v>
          </cell>
          <cell r="B948" t="str">
            <v>Project Reset No. GSE</v>
          </cell>
        </row>
        <row r="949">
          <cell r="A949">
            <v>39350</v>
          </cell>
          <cell r="B949" t="str">
            <v>Project Reset No. GSE</v>
          </cell>
        </row>
        <row r="950">
          <cell r="A950">
            <v>39351</v>
          </cell>
          <cell r="B950" t="str">
            <v>Project Reset No. GSE</v>
          </cell>
        </row>
        <row r="951">
          <cell r="A951">
            <v>39352</v>
          </cell>
          <cell r="B951" t="str">
            <v>Project Reset No. GSE</v>
          </cell>
        </row>
        <row r="952">
          <cell r="A952">
            <v>39353</v>
          </cell>
          <cell r="B952" t="str">
            <v>Project Reset No. GSE</v>
          </cell>
        </row>
        <row r="953">
          <cell r="A953">
            <v>39354</v>
          </cell>
          <cell r="B953" t="str">
            <v>Project Reset No. GSE</v>
          </cell>
        </row>
        <row r="954">
          <cell r="A954">
            <v>39355</v>
          </cell>
          <cell r="B954" t="str">
            <v>Project Reset No. GSE</v>
          </cell>
        </row>
        <row r="955">
          <cell r="A955">
            <v>39356</v>
          </cell>
          <cell r="B955" t="str">
            <v>Project Reset No. GSE</v>
          </cell>
        </row>
        <row r="956">
          <cell r="A956">
            <v>39357</v>
          </cell>
          <cell r="B956" t="str">
            <v>Project Reset No. GSE</v>
          </cell>
        </row>
        <row r="957">
          <cell r="A957">
            <v>39358</v>
          </cell>
          <cell r="B957" t="str">
            <v>Project Reset No. GSE</v>
          </cell>
        </row>
        <row r="958">
          <cell r="A958">
            <v>39359</v>
          </cell>
          <cell r="B958" t="str">
            <v>Project Reset No. GSE</v>
          </cell>
        </row>
        <row r="959">
          <cell r="A959">
            <v>39360</v>
          </cell>
          <cell r="B959" t="str">
            <v>Project Reset No. GSE</v>
          </cell>
        </row>
        <row r="960">
          <cell r="A960">
            <v>39361</v>
          </cell>
          <cell r="B960" t="str">
            <v>Project Reset No. GSE</v>
          </cell>
        </row>
        <row r="961">
          <cell r="A961">
            <v>39362</v>
          </cell>
          <cell r="B961" t="str">
            <v>Project Reset No. GSE</v>
          </cell>
        </row>
        <row r="962">
          <cell r="A962">
            <v>39363</v>
          </cell>
          <cell r="B962" t="str">
            <v>Project Reset No. GSE</v>
          </cell>
        </row>
        <row r="963">
          <cell r="A963">
            <v>39364</v>
          </cell>
          <cell r="B963" t="str">
            <v>Project Reset No. GSE</v>
          </cell>
        </row>
        <row r="964">
          <cell r="A964">
            <v>39365</v>
          </cell>
          <cell r="B964" t="str">
            <v>Project Reset No. GSE</v>
          </cell>
        </row>
        <row r="965">
          <cell r="A965">
            <v>39366</v>
          </cell>
          <cell r="B965" t="str">
            <v>Project Reset No. GSE</v>
          </cell>
        </row>
        <row r="966">
          <cell r="A966">
            <v>39367</v>
          </cell>
          <cell r="B966" t="str">
            <v>Project Reset No. GSE</v>
          </cell>
        </row>
        <row r="967">
          <cell r="A967">
            <v>39368</v>
          </cell>
          <cell r="B967" t="str">
            <v>Project Reset No. GSE</v>
          </cell>
        </row>
        <row r="968">
          <cell r="A968">
            <v>39369</v>
          </cell>
          <cell r="B968" t="str">
            <v>Project Reset No. GSE</v>
          </cell>
        </row>
        <row r="969">
          <cell r="A969">
            <v>39370</v>
          </cell>
          <cell r="B969" t="str">
            <v>Project Reset No. GSE</v>
          </cell>
        </row>
        <row r="970">
          <cell r="A970">
            <v>39371</v>
          </cell>
          <cell r="B970" t="str">
            <v>Project Reset No. GSE</v>
          </cell>
        </row>
        <row r="971">
          <cell r="A971">
            <v>39372</v>
          </cell>
          <cell r="B971" t="str">
            <v>Project Reset No. GSE</v>
          </cell>
        </row>
        <row r="972">
          <cell r="A972">
            <v>39373</v>
          </cell>
          <cell r="B972" t="str">
            <v>Project Reset No. GSE</v>
          </cell>
        </row>
        <row r="973">
          <cell r="A973">
            <v>39374</v>
          </cell>
          <cell r="B973" t="str">
            <v>Project Reset No. GSE</v>
          </cell>
        </row>
        <row r="974">
          <cell r="A974">
            <v>39375</v>
          </cell>
          <cell r="B974" t="str">
            <v>Project Reset No. GSE</v>
          </cell>
        </row>
        <row r="975">
          <cell r="A975">
            <v>39376</v>
          </cell>
          <cell r="B975" t="str">
            <v>Project Reset No. GSE</v>
          </cell>
        </row>
        <row r="976">
          <cell r="A976">
            <v>39377</v>
          </cell>
          <cell r="B976" t="str">
            <v>Project Reset No. GSE</v>
          </cell>
        </row>
        <row r="977">
          <cell r="A977">
            <v>39378</v>
          </cell>
          <cell r="B977" t="str">
            <v>Project Reset No. GSE</v>
          </cell>
        </row>
        <row r="978">
          <cell r="A978">
            <v>39379</v>
          </cell>
          <cell r="B978" t="str">
            <v>Project Reset No. GSE</v>
          </cell>
        </row>
        <row r="979">
          <cell r="A979">
            <v>39380</v>
          </cell>
          <cell r="B979" t="str">
            <v>Project Reset No. GSE</v>
          </cell>
        </row>
        <row r="980">
          <cell r="A980">
            <v>39381</v>
          </cell>
          <cell r="B980" t="str">
            <v>Project Reset No. GSE</v>
          </cell>
        </row>
        <row r="981">
          <cell r="A981">
            <v>39382</v>
          </cell>
          <cell r="B981" t="str">
            <v>Project Reset No. GSE</v>
          </cell>
        </row>
        <row r="982">
          <cell r="A982">
            <v>39383</v>
          </cell>
          <cell r="B982" t="str">
            <v>Project Reset No. GSE</v>
          </cell>
        </row>
        <row r="983">
          <cell r="A983">
            <v>39384</v>
          </cell>
          <cell r="B983" t="str">
            <v>Project Reset No. GSE</v>
          </cell>
        </row>
        <row r="984">
          <cell r="A984">
            <v>39385</v>
          </cell>
          <cell r="B984" t="str">
            <v>Project Reset No. GSE</v>
          </cell>
        </row>
        <row r="985">
          <cell r="A985">
            <v>39386</v>
          </cell>
          <cell r="B985" t="str">
            <v>Project Reset No. GSE</v>
          </cell>
        </row>
        <row r="986">
          <cell r="A986">
            <v>39388</v>
          </cell>
          <cell r="B986" t="str">
            <v>Project Reset No. GSE</v>
          </cell>
        </row>
        <row r="987">
          <cell r="A987">
            <v>39389</v>
          </cell>
          <cell r="B987" t="str">
            <v>Project Reset No. GSE</v>
          </cell>
        </row>
        <row r="988">
          <cell r="A988">
            <v>39390</v>
          </cell>
          <cell r="B988" t="str">
            <v>Project Reset No. GSE</v>
          </cell>
        </row>
        <row r="989">
          <cell r="A989">
            <v>39391</v>
          </cell>
          <cell r="B989" t="str">
            <v>Project Reset No. GSE</v>
          </cell>
        </row>
        <row r="990">
          <cell r="A990">
            <v>39392</v>
          </cell>
          <cell r="B990" t="str">
            <v>Project Reset No. GSE</v>
          </cell>
        </row>
        <row r="991">
          <cell r="A991">
            <v>39393</v>
          </cell>
          <cell r="B991" t="str">
            <v>Project Reset No. GSE</v>
          </cell>
        </row>
        <row r="992">
          <cell r="A992">
            <v>39394</v>
          </cell>
          <cell r="B992" t="str">
            <v>Project Reset No. GSE</v>
          </cell>
        </row>
        <row r="993">
          <cell r="A993">
            <v>39395</v>
          </cell>
          <cell r="B993" t="str">
            <v>Project Reset No. GSE</v>
          </cell>
        </row>
        <row r="994">
          <cell r="A994">
            <v>39396</v>
          </cell>
          <cell r="B994" t="str">
            <v>Project Reset No. GSE</v>
          </cell>
        </row>
        <row r="995">
          <cell r="A995">
            <v>39397</v>
          </cell>
          <cell r="B995" t="str">
            <v>Project Reset No. GSE</v>
          </cell>
        </row>
        <row r="996">
          <cell r="A996">
            <v>39398</v>
          </cell>
          <cell r="B996" t="str">
            <v>Project Reset No. GSE</v>
          </cell>
        </row>
        <row r="997">
          <cell r="A997">
            <v>39399</v>
          </cell>
          <cell r="B997" t="str">
            <v>Project Reset No. GSE</v>
          </cell>
        </row>
        <row r="998">
          <cell r="A998">
            <v>39400</v>
          </cell>
          <cell r="B998" t="str">
            <v>Project Reset No. GSE</v>
          </cell>
        </row>
        <row r="999">
          <cell r="A999">
            <v>39401</v>
          </cell>
          <cell r="B999" t="str">
            <v>Project Reset No. GSE</v>
          </cell>
        </row>
        <row r="1000">
          <cell r="A1000">
            <v>39402</v>
          </cell>
          <cell r="B1000" t="str">
            <v>Project Reset No. GSE</v>
          </cell>
        </row>
        <row r="1001">
          <cell r="A1001">
            <v>39403</v>
          </cell>
          <cell r="B1001" t="str">
            <v>Project Reset No. GSE</v>
          </cell>
        </row>
        <row r="1002">
          <cell r="A1002">
            <v>39404</v>
          </cell>
          <cell r="B1002" t="str">
            <v>Project Reset No. GSE</v>
          </cell>
        </row>
        <row r="1003">
          <cell r="A1003">
            <v>39405</v>
          </cell>
          <cell r="B1003" t="str">
            <v>Project Reset No. GSE</v>
          </cell>
        </row>
        <row r="1004">
          <cell r="A1004">
            <v>39406</v>
          </cell>
          <cell r="B1004" t="str">
            <v>Project Reset No. GSE</v>
          </cell>
        </row>
        <row r="1005">
          <cell r="A1005">
            <v>39407</v>
          </cell>
          <cell r="B1005" t="str">
            <v>Project Reset No. GSE</v>
          </cell>
        </row>
        <row r="1006">
          <cell r="A1006">
            <v>39408</v>
          </cell>
          <cell r="B1006" t="str">
            <v>Project Reset No. GSE</v>
          </cell>
        </row>
        <row r="1007">
          <cell r="A1007">
            <v>39409</v>
          </cell>
          <cell r="B1007" t="str">
            <v>Project Reset No. GSE</v>
          </cell>
        </row>
        <row r="1008">
          <cell r="A1008">
            <v>39410</v>
          </cell>
          <cell r="B1008" t="str">
            <v>Project Reset No. GSE</v>
          </cell>
        </row>
        <row r="1009">
          <cell r="A1009">
            <v>39411</v>
          </cell>
          <cell r="B1009" t="str">
            <v>Project Reset No. GSE</v>
          </cell>
        </row>
        <row r="1010">
          <cell r="A1010">
            <v>39412</v>
          </cell>
          <cell r="B1010" t="str">
            <v>Project Reset No. GSE</v>
          </cell>
        </row>
        <row r="1011">
          <cell r="A1011">
            <v>39413</v>
          </cell>
          <cell r="B1011" t="str">
            <v>Project Reset No. GSE</v>
          </cell>
        </row>
        <row r="1012">
          <cell r="A1012">
            <v>39414</v>
          </cell>
          <cell r="B1012" t="str">
            <v>Project Reset No. GSE</v>
          </cell>
        </row>
        <row r="1013">
          <cell r="A1013">
            <v>39415</v>
          </cell>
          <cell r="B1013" t="str">
            <v>Project Reset No. GSE</v>
          </cell>
        </row>
        <row r="1014">
          <cell r="A1014">
            <v>39416</v>
          </cell>
          <cell r="B1014" t="str">
            <v>Project Reset No. GSE</v>
          </cell>
        </row>
        <row r="1015">
          <cell r="A1015">
            <v>39417</v>
          </cell>
          <cell r="B1015" t="str">
            <v>Project Reset No. GSE</v>
          </cell>
        </row>
        <row r="1016">
          <cell r="A1016">
            <v>39418</v>
          </cell>
          <cell r="B1016" t="str">
            <v>Project Reset No. GSE</v>
          </cell>
        </row>
        <row r="1017">
          <cell r="A1017">
            <v>39420</v>
          </cell>
          <cell r="B1017" t="str">
            <v>Project Reset No. GSE</v>
          </cell>
        </row>
        <row r="1018">
          <cell r="A1018">
            <v>39421</v>
          </cell>
          <cell r="B1018" t="str">
            <v>Project Reset No. GSE</v>
          </cell>
        </row>
        <row r="1019">
          <cell r="A1019">
            <v>39422</v>
          </cell>
          <cell r="B1019" t="str">
            <v>Project Reset No. GSE</v>
          </cell>
        </row>
        <row r="1020">
          <cell r="A1020">
            <v>39423</v>
          </cell>
          <cell r="B1020" t="str">
            <v>Project Reset No. GSE</v>
          </cell>
        </row>
        <row r="1021">
          <cell r="A1021">
            <v>39424</v>
          </cell>
          <cell r="B1021" t="str">
            <v>Project Reset No. GSE</v>
          </cell>
        </row>
        <row r="1022">
          <cell r="A1022">
            <v>39425</v>
          </cell>
          <cell r="B1022" t="str">
            <v>Project Reset No. GSE</v>
          </cell>
        </row>
        <row r="1023">
          <cell r="A1023">
            <v>39426</v>
          </cell>
          <cell r="B1023" t="str">
            <v>Project Reset No. GSE</v>
          </cell>
        </row>
        <row r="1024">
          <cell r="A1024">
            <v>39427</v>
          </cell>
          <cell r="B1024" t="str">
            <v>Project Reset No. GSE</v>
          </cell>
        </row>
        <row r="1025">
          <cell r="A1025">
            <v>39428</v>
          </cell>
          <cell r="B1025" t="str">
            <v>Project Reset No. GSE</v>
          </cell>
        </row>
        <row r="1026">
          <cell r="A1026">
            <v>39419</v>
          </cell>
          <cell r="B1026" t="str">
            <v>Project Reset No. GSE</v>
          </cell>
        </row>
        <row r="1027">
          <cell r="A1027">
            <v>39429</v>
          </cell>
          <cell r="B1027" t="str">
            <v>Project Reset No. GSE</v>
          </cell>
        </row>
        <row r="1028">
          <cell r="A1028">
            <v>39430</v>
          </cell>
          <cell r="B1028" t="str">
            <v>Project Reset No. GSE</v>
          </cell>
        </row>
        <row r="1029">
          <cell r="A1029">
            <v>39431</v>
          </cell>
          <cell r="B1029" t="str">
            <v>Project Reset No. GSE</v>
          </cell>
        </row>
        <row r="1030">
          <cell r="A1030">
            <v>39432</v>
          </cell>
          <cell r="B1030" t="str">
            <v>Project Reset No. GSE</v>
          </cell>
        </row>
        <row r="1031">
          <cell r="A1031">
            <v>39433</v>
          </cell>
          <cell r="B1031" t="str">
            <v>Project Reset No. GSE</v>
          </cell>
        </row>
        <row r="1032">
          <cell r="A1032">
            <v>39434</v>
          </cell>
          <cell r="B1032" t="str">
            <v>Project Reset No. GSE</v>
          </cell>
        </row>
        <row r="1033">
          <cell r="A1033">
            <v>39435</v>
          </cell>
          <cell r="B1033" t="str">
            <v>Project Reset No. GSE</v>
          </cell>
        </row>
        <row r="1034">
          <cell r="A1034">
            <v>39436</v>
          </cell>
          <cell r="B1034" t="str">
            <v>Project Reset No. GSE</v>
          </cell>
        </row>
        <row r="1035">
          <cell r="A1035">
            <v>39437</v>
          </cell>
          <cell r="B1035" t="str">
            <v>Project Reset No. GSE</v>
          </cell>
        </row>
        <row r="1036">
          <cell r="A1036">
            <v>39438</v>
          </cell>
          <cell r="B1036" t="str">
            <v>Project Reset No. GSE</v>
          </cell>
        </row>
        <row r="1037">
          <cell r="A1037">
            <v>39439</v>
          </cell>
          <cell r="B1037" t="str">
            <v>Project Reset No. GSE</v>
          </cell>
        </row>
        <row r="1038">
          <cell r="A1038">
            <v>39440</v>
          </cell>
          <cell r="B1038" t="str">
            <v>Project Reset No. GSE</v>
          </cell>
        </row>
        <row r="1039">
          <cell r="A1039">
            <v>39441</v>
          </cell>
          <cell r="B1039" t="str">
            <v>Project Reset No. GSE</v>
          </cell>
        </row>
        <row r="1040">
          <cell r="A1040">
            <v>39442</v>
          </cell>
          <cell r="B1040" t="str">
            <v>Project Reset No. GSE</v>
          </cell>
        </row>
        <row r="1041">
          <cell r="A1041">
            <v>39443</v>
          </cell>
          <cell r="B1041" t="str">
            <v>Project Reset No. GSE</v>
          </cell>
        </row>
        <row r="1042">
          <cell r="A1042">
            <v>39444</v>
          </cell>
          <cell r="B1042" t="str">
            <v>Project Reset No. GSE</v>
          </cell>
        </row>
        <row r="1043">
          <cell r="A1043">
            <v>39445</v>
          </cell>
          <cell r="B1043" t="str">
            <v>Project Reset No. GSE</v>
          </cell>
        </row>
        <row r="1044">
          <cell r="A1044">
            <v>39446</v>
          </cell>
          <cell r="B1044" t="str">
            <v>Project Reset No. GSE</v>
          </cell>
        </row>
        <row r="1045">
          <cell r="A1045">
            <v>39447</v>
          </cell>
          <cell r="B1045" t="str">
            <v>Project Reset No. GSE</v>
          </cell>
        </row>
        <row r="1046">
          <cell r="A1046">
            <v>39448</v>
          </cell>
          <cell r="B1046" t="str">
            <v>Project Reset No. GSE</v>
          </cell>
        </row>
        <row r="1047">
          <cell r="A1047">
            <v>907</v>
          </cell>
          <cell r="B1047" t="str">
            <v>Project Reset No. GSE</v>
          </cell>
        </row>
        <row r="1048">
          <cell r="A1048">
            <v>857</v>
          </cell>
          <cell r="B1048" t="str">
            <v>Project Reset No. GSE</v>
          </cell>
        </row>
        <row r="1049">
          <cell r="A1049">
            <v>862</v>
          </cell>
          <cell r="B1049" t="str">
            <v>Project Reset No. GSE</v>
          </cell>
        </row>
        <row r="1050">
          <cell r="A1050">
            <v>3987</v>
          </cell>
          <cell r="B1050" t="str">
            <v>Project Reset No. GSE</v>
          </cell>
        </row>
        <row r="1051">
          <cell r="A1051">
            <v>3993</v>
          </cell>
          <cell r="B1051" t="str">
            <v>Project Reset No. GSE</v>
          </cell>
        </row>
        <row r="1052">
          <cell r="A1052">
            <v>4280</v>
          </cell>
          <cell r="B1052" t="str">
            <v>Project Reset No. GSE</v>
          </cell>
        </row>
        <row r="1053">
          <cell r="A1053">
            <v>4726</v>
          </cell>
          <cell r="B1053" t="str">
            <v>Project Reset No. GSE</v>
          </cell>
        </row>
        <row r="1054">
          <cell r="A1054">
            <v>4738</v>
          </cell>
          <cell r="B1054" t="str">
            <v>Project Reset No. GSE</v>
          </cell>
        </row>
        <row r="1055">
          <cell r="A1055">
            <v>5029</v>
          </cell>
          <cell r="B1055" t="str">
            <v>Project Reset No. GSE</v>
          </cell>
        </row>
        <row r="1056">
          <cell r="A1056">
            <v>833</v>
          </cell>
          <cell r="B1056" t="str">
            <v>Drill down</v>
          </cell>
        </row>
        <row r="1057">
          <cell r="A1057">
            <v>40477</v>
          </cell>
          <cell r="B1057" t="str">
            <v>Drill down</v>
          </cell>
        </row>
        <row r="1058">
          <cell r="A1058">
            <v>40478</v>
          </cell>
          <cell r="B1058" t="str">
            <v>Drill down</v>
          </cell>
        </row>
        <row r="1059">
          <cell r="A1059">
            <v>40479</v>
          </cell>
          <cell r="B1059" t="str">
            <v>Drill down</v>
          </cell>
        </row>
        <row r="1060">
          <cell r="A1060">
            <v>40480</v>
          </cell>
          <cell r="B1060" t="str">
            <v>Drill down</v>
          </cell>
        </row>
        <row r="1061">
          <cell r="A1061">
            <v>849</v>
          </cell>
          <cell r="B1061" t="str">
            <v>Drill down</v>
          </cell>
        </row>
        <row r="1062">
          <cell r="A1062">
            <v>40481</v>
          </cell>
          <cell r="B1062" t="str">
            <v>Drill down</v>
          </cell>
        </row>
        <row r="1063">
          <cell r="A1063">
            <v>40482</v>
          </cell>
          <cell r="B1063" t="str">
            <v>Drill down</v>
          </cell>
        </row>
        <row r="1064">
          <cell r="A1064">
            <v>40483</v>
          </cell>
          <cell r="B1064" t="str">
            <v>Drill down</v>
          </cell>
        </row>
        <row r="1065">
          <cell r="A1065">
            <v>40484</v>
          </cell>
          <cell r="B1065" t="str">
            <v>Drill down</v>
          </cell>
        </row>
        <row r="1066">
          <cell r="A1066">
            <v>40485</v>
          </cell>
          <cell r="B1066" t="str">
            <v>Drill down</v>
          </cell>
        </row>
        <row r="1067">
          <cell r="A1067">
            <v>865</v>
          </cell>
          <cell r="B1067" t="str">
            <v>Drill down</v>
          </cell>
        </row>
        <row r="1068">
          <cell r="A1068">
            <v>40486</v>
          </cell>
          <cell r="B1068" t="str">
            <v>Drill down</v>
          </cell>
        </row>
        <row r="1069">
          <cell r="A1069">
            <v>40487</v>
          </cell>
          <cell r="B1069" t="str">
            <v>Drill down</v>
          </cell>
        </row>
        <row r="1070">
          <cell r="A1070">
            <v>40488</v>
          </cell>
          <cell r="B1070" t="str">
            <v>Drill down</v>
          </cell>
        </row>
        <row r="1071">
          <cell r="A1071">
            <v>40489</v>
          </cell>
          <cell r="B1071" t="str">
            <v>Drill down</v>
          </cell>
        </row>
        <row r="1072">
          <cell r="A1072">
            <v>40490</v>
          </cell>
          <cell r="B1072" t="str">
            <v>Drill down</v>
          </cell>
        </row>
        <row r="1073">
          <cell r="A1073">
            <v>875</v>
          </cell>
          <cell r="B1073" t="str">
            <v>Drill down</v>
          </cell>
        </row>
        <row r="1074">
          <cell r="A1074">
            <v>40491</v>
          </cell>
          <cell r="B1074" t="str">
            <v>Drill down</v>
          </cell>
        </row>
        <row r="1075">
          <cell r="A1075">
            <v>4293</v>
          </cell>
          <cell r="B1075" t="str">
            <v>Drill down</v>
          </cell>
        </row>
        <row r="1076">
          <cell r="A1076">
            <v>40492</v>
          </cell>
          <cell r="B1076" t="str">
            <v>Drill down</v>
          </cell>
        </row>
        <row r="1077">
          <cell r="A1077">
            <v>40493</v>
          </cell>
          <cell r="B1077" t="str">
            <v>Drill down</v>
          </cell>
        </row>
        <row r="1078">
          <cell r="A1078">
            <v>40494</v>
          </cell>
          <cell r="B1078" t="str">
            <v>Drill down</v>
          </cell>
        </row>
        <row r="1079">
          <cell r="A1079">
            <v>40495</v>
          </cell>
          <cell r="B1079" t="str">
            <v>Drill down</v>
          </cell>
        </row>
        <row r="1080">
          <cell r="A1080">
            <v>40496</v>
          </cell>
          <cell r="B1080" t="str">
            <v>Drill down</v>
          </cell>
        </row>
        <row r="1081">
          <cell r="A1081">
            <v>40497</v>
          </cell>
          <cell r="B1081" t="str">
            <v>Drill down</v>
          </cell>
        </row>
        <row r="1082">
          <cell r="A1082">
            <v>40498</v>
          </cell>
          <cell r="B1082" t="str">
            <v>Drill down</v>
          </cell>
        </row>
        <row r="1083">
          <cell r="A1083">
            <v>40499</v>
          </cell>
          <cell r="B1083" t="str">
            <v>Drill down</v>
          </cell>
        </row>
        <row r="1084">
          <cell r="A1084">
            <v>40500</v>
          </cell>
          <cell r="B1084" t="str">
            <v>Drill down</v>
          </cell>
        </row>
        <row r="1085">
          <cell r="A1085">
            <v>40501</v>
          </cell>
          <cell r="B1085" t="str">
            <v>Drill down</v>
          </cell>
        </row>
        <row r="1086">
          <cell r="A1086">
            <v>40502</v>
          </cell>
          <cell r="B1086" t="str">
            <v>Drill down</v>
          </cell>
        </row>
        <row r="1087">
          <cell r="A1087">
            <v>40503</v>
          </cell>
          <cell r="B1087" t="str">
            <v>Drill down</v>
          </cell>
        </row>
        <row r="1088">
          <cell r="A1088">
            <v>40504</v>
          </cell>
          <cell r="B1088" t="str">
            <v>Drill down</v>
          </cell>
        </row>
        <row r="1089">
          <cell r="A1089">
            <v>40505</v>
          </cell>
          <cell r="B1089" t="str">
            <v>Drill down</v>
          </cell>
        </row>
        <row r="1090">
          <cell r="A1090">
            <v>40506</v>
          </cell>
          <cell r="B1090" t="str">
            <v>Drill down</v>
          </cell>
        </row>
        <row r="1091">
          <cell r="A1091">
            <v>40507</v>
          </cell>
          <cell r="B1091" t="str">
            <v>Drill down</v>
          </cell>
        </row>
        <row r="1092">
          <cell r="A1092">
            <v>40508</v>
          </cell>
          <cell r="B1092" t="str">
            <v>Drill down</v>
          </cell>
        </row>
        <row r="1093">
          <cell r="A1093">
            <v>40516</v>
          </cell>
          <cell r="B1093" t="str">
            <v>Drill down</v>
          </cell>
        </row>
        <row r="1094">
          <cell r="A1094">
            <v>40517</v>
          </cell>
          <cell r="B1094" t="str">
            <v>Drill down</v>
          </cell>
        </row>
        <row r="1095">
          <cell r="A1095">
            <v>40518</v>
          </cell>
          <cell r="B1095" t="str">
            <v>Drill down</v>
          </cell>
        </row>
        <row r="1096">
          <cell r="A1096">
            <v>40519</v>
          </cell>
          <cell r="B1096" t="str">
            <v>Drill down</v>
          </cell>
        </row>
        <row r="1097">
          <cell r="A1097">
            <v>4294</v>
          </cell>
          <cell r="B1097" t="str">
            <v>Drill down</v>
          </cell>
        </row>
        <row r="1098">
          <cell r="A1098">
            <v>40509</v>
          </cell>
          <cell r="B1098" t="str">
            <v>Drill down</v>
          </cell>
        </row>
        <row r="1099">
          <cell r="A1099">
            <v>4317</v>
          </cell>
          <cell r="B1099" t="str">
            <v>Drill down</v>
          </cell>
        </row>
        <row r="1100">
          <cell r="A1100">
            <v>40510</v>
          </cell>
          <cell r="B1100" t="str">
            <v>Drill down</v>
          </cell>
        </row>
        <row r="1101">
          <cell r="A1101">
            <v>4318</v>
          </cell>
          <cell r="B1101" t="str">
            <v>Drill down</v>
          </cell>
        </row>
        <row r="1102">
          <cell r="A1102">
            <v>40511</v>
          </cell>
          <cell r="B1102" t="str">
            <v>Drill down</v>
          </cell>
        </row>
        <row r="1103">
          <cell r="A1103">
            <v>4319</v>
          </cell>
          <cell r="B1103" t="str">
            <v>Drill down</v>
          </cell>
        </row>
        <row r="1104">
          <cell r="A1104">
            <v>40512</v>
          </cell>
          <cell r="B1104" t="str">
            <v>Drill down</v>
          </cell>
        </row>
        <row r="1105">
          <cell r="A1105">
            <v>4320</v>
          </cell>
          <cell r="B1105" t="str">
            <v>Drill down</v>
          </cell>
        </row>
        <row r="1106">
          <cell r="A1106">
            <v>40513</v>
          </cell>
          <cell r="B1106" t="str">
            <v>Drill down</v>
          </cell>
        </row>
        <row r="1107">
          <cell r="A1107">
            <v>4321</v>
          </cell>
          <cell r="B1107" t="str">
            <v>Drill down</v>
          </cell>
        </row>
        <row r="1108">
          <cell r="A1108">
            <v>40514</v>
          </cell>
          <cell r="B1108" t="str">
            <v>Drill down</v>
          </cell>
        </row>
        <row r="1109">
          <cell r="A1109">
            <v>4322</v>
          </cell>
          <cell r="B1109" t="str">
            <v>Drill down</v>
          </cell>
        </row>
        <row r="1110">
          <cell r="A1110">
            <v>40515</v>
          </cell>
          <cell r="B1110" t="str">
            <v>Drill down</v>
          </cell>
        </row>
        <row r="1111">
          <cell r="A1111">
            <v>4332</v>
          </cell>
          <cell r="B1111" t="str">
            <v>Drill down</v>
          </cell>
        </row>
        <row r="1112">
          <cell r="A1112">
            <v>40520</v>
          </cell>
          <cell r="B1112" t="str">
            <v>Drill down</v>
          </cell>
        </row>
        <row r="1113">
          <cell r="A1113">
            <v>40521</v>
          </cell>
          <cell r="B1113" t="str">
            <v>Drill down</v>
          </cell>
        </row>
        <row r="1114">
          <cell r="A1114">
            <v>4733</v>
          </cell>
          <cell r="B1114" t="str">
            <v>Drill down</v>
          </cell>
        </row>
        <row r="1115">
          <cell r="A1115">
            <v>40522</v>
          </cell>
          <cell r="B1115" t="str">
            <v>Drill down</v>
          </cell>
        </row>
        <row r="1116">
          <cell r="A1116">
            <v>40523</v>
          </cell>
          <cell r="B1116" t="str">
            <v>Drill down</v>
          </cell>
        </row>
        <row r="1117">
          <cell r="A1117">
            <v>40524</v>
          </cell>
          <cell r="B1117" t="str">
            <v>Drill down</v>
          </cell>
        </row>
        <row r="1118">
          <cell r="A1118">
            <v>4734</v>
          </cell>
          <cell r="B1118" t="str">
            <v>Drill down</v>
          </cell>
        </row>
        <row r="1119">
          <cell r="A1119">
            <v>40525</v>
          </cell>
          <cell r="B1119" t="str">
            <v>Drill down</v>
          </cell>
        </row>
        <row r="1120">
          <cell r="A1120">
            <v>40526</v>
          </cell>
          <cell r="B1120" t="str">
            <v>Drill down</v>
          </cell>
        </row>
        <row r="1121">
          <cell r="A1121">
            <v>4737</v>
          </cell>
          <cell r="B1121" t="str">
            <v>Drill down</v>
          </cell>
        </row>
        <row r="1122">
          <cell r="A1122">
            <v>40527</v>
          </cell>
          <cell r="B1122" t="str">
            <v>Drill down</v>
          </cell>
        </row>
        <row r="1123">
          <cell r="A1123">
            <v>40528</v>
          </cell>
          <cell r="B1123" t="str">
            <v>Drill down</v>
          </cell>
        </row>
        <row r="1124">
          <cell r="A1124">
            <v>40529</v>
          </cell>
          <cell r="B1124" t="str">
            <v>Drill down</v>
          </cell>
        </row>
        <row r="1125">
          <cell r="A1125">
            <v>40530</v>
          </cell>
          <cell r="B1125" t="str">
            <v>Drill down</v>
          </cell>
        </row>
        <row r="1126">
          <cell r="A1126">
            <v>40531</v>
          </cell>
          <cell r="B1126" t="str">
            <v>Drill down</v>
          </cell>
        </row>
        <row r="1127">
          <cell r="A1127">
            <v>40532</v>
          </cell>
          <cell r="B1127" t="str">
            <v>Drill down</v>
          </cell>
        </row>
        <row r="1128">
          <cell r="A1128">
            <v>40533</v>
          </cell>
          <cell r="B1128" t="str">
            <v>Drill down</v>
          </cell>
        </row>
        <row r="1129">
          <cell r="A1129">
            <v>40534</v>
          </cell>
          <cell r="B1129" t="str">
            <v>Drill down</v>
          </cell>
        </row>
        <row r="1130">
          <cell r="A1130">
            <v>40535</v>
          </cell>
          <cell r="B1130" t="str">
            <v>Drill down</v>
          </cell>
        </row>
        <row r="1131">
          <cell r="A1131">
            <v>40536</v>
          </cell>
          <cell r="B1131" t="str">
            <v>Drill down</v>
          </cell>
        </row>
        <row r="1132">
          <cell r="A1132">
            <v>40537</v>
          </cell>
          <cell r="B1132" t="str">
            <v>Drill down</v>
          </cell>
        </row>
        <row r="1133">
          <cell r="A1133">
            <v>40538</v>
          </cell>
          <cell r="B1133" t="str">
            <v>Drill down</v>
          </cell>
        </row>
        <row r="1134">
          <cell r="A1134">
            <v>40539</v>
          </cell>
          <cell r="B1134" t="str">
            <v>Drill down</v>
          </cell>
        </row>
        <row r="1135">
          <cell r="A1135">
            <v>40540</v>
          </cell>
          <cell r="B1135" t="str">
            <v>Drill down</v>
          </cell>
        </row>
        <row r="1136">
          <cell r="A1136">
            <v>40541</v>
          </cell>
          <cell r="B1136" t="str">
            <v>Drill down</v>
          </cell>
        </row>
        <row r="1137">
          <cell r="A1137">
            <v>40542</v>
          </cell>
          <cell r="B1137" t="str">
            <v>Drill down</v>
          </cell>
        </row>
        <row r="1138">
          <cell r="A1138">
            <v>40543</v>
          </cell>
          <cell r="B1138" t="str">
            <v>Drill down</v>
          </cell>
        </row>
        <row r="1139">
          <cell r="A1139">
            <v>40544</v>
          </cell>
          <cell r="B1139" t="str">
            <v>Drill down</v>
          </cell>
        </row>
        <row r="1140">
          <cell r="A1140">
            <v>40545</v>
          </cell>
          <cell r="B1140" t="str">
            <v>Drill down</v>
          </cell>
        </row>
        <row r="1141">
          <cell r="A1141">
            <v>4740</v>
          </cell>
          <cell r="B1141" t="str">
            <v>Drill down</v>
          </cell>
        </row>
        <row r="1142">
          <cell r="A1142">
            <v>40546</v>
          </cell>
          <cell r="B1142" t="str">
            <v>Drill down</v>
          </cell>
        </row>
        <row r="1143">
          <cell r="A1143">
            <v>40547</v>
          </cell>
          <cell r="B1143" t="str">
            <v>Drill down</v>
          </cell>
        </row>
        <row r="1144">
          <cell r="A1144">
            <v>4746</v>
          </cell>
          <cell r="B1144" t="str">
            <v>Drill down</v>
          </cell>
        </row>
        <row r="1145">
          <cell r="A1145">
            <v>40548</v>
          </cell>
          <cell r="B1145" t="str">
            <v>Drill down</v>
          </cell>
        </row>
        <row r="1146">
          <cell r="A1146">
            <v>40549</v>
          </cell>
          <cell r="B1146" t="str">
            <v>Drill down</v>
          </cell>
        </row>
        <row r="1147">
          <cell r="A1147">
            <v>40550</v>
          </cell>
          <cell r="B1147" t="str">
            <v>Drill down</v>
          </cell>
        </row>
        <row r="1148">
          <cell r="A1148">
            <v>40551</v>
          </cell>
          <cell r="B1148" t="str">
            <v>Drill down</v>
          </cell>
        </row>
        <row r="1149">
          <cell r="A1149">
            <v>40552</v>
          </cell>
          <cell r="B1149" t="str">
            <v>Drill down</v>
          </cell>
        </row>
        <row r="1150">
          <cell r="A1150">
            <v>40553</v>
          </cell>
          <cell r="B1150" t="str">
            <v>Drill down</v>
          </cell>
        </row>
        <row r="1151">
          <cell r="A1151">
            <v>40554</v>
          </cell>
          <cell r="B1151" t="str">
            <v>Drill down</v>
          </cell>
        </row>
        <row r="1152">
          <cell r="A1152">
            <v>40555</v>
          </cell>
          <cell r="B1152" t="str">
            <v>Drill down</v>
          </cell>
        </row>
        <row r="1153">
          <cell r="A1153">
            <v>40556</v>
          </cell>
          <cell r="B1153" t="str">
            <v>Drill down</v>
          </cell>
        </row>
        <row r="1154">
          <cell r="A1154">
            <v>4748</v>
          </cell>
          <cell r="B1154" t="str">
            <v>Drill down</v>
          </cell>
        </row>
        <row r="1155">
          <cell r="A1155">
            <v>40557</v>
          </cell>
          <cell r="B1155" t="str">
            <v>Drill down</v>
          </cell>
        </row>
        <row r="1156">
          <cell r="A1156">
            <v>40558</v>
          </cell>
          <cell r="B1156" t="str">
            <v>Drill down</v>
          </cell>
        </row>
        <row r="1157">
          <cell r="A1157">
            <v>40559</v>
          </cell>
          <cell r="B1157" t="str">
            <v>Drill down</v>
          </cell>
        </row>
        <row r="1158">
          <cell r="A1158">
            <v>40560</v>
          </cell>
          <cell r="B1158" t="str">
            <v>Drill down</v>
          </cell>
        </row>
        <row r="1159">
          <cell r="A1159">
            <v>40561</v>
          </cell>
          <cell r="B1159" t="str">
            <v>Drill down</v>
          </cell>
        </row>
        <row r="1160">
          <cell r="A1160">
            <v>40562</v>
          </cell>
          <cell r="B1160" t="str">
            <v>Drill down</v>
          </cell>
        </row>
        <row r="1161">
          <cell r="A1161">
            <v>40563</v>
          </cell>
          <cell r="B1161" t="str">
            <v>Drill down</v>
          </cell>
        </row>
        <row r="1162">
          <cell r="A1162">
            <v>40564</v>
          </cell>
          <cell r="B1162" t="str">
            <v>Drill down</v>
          </cell>
        </row>
        <row r="1163">
          <cell r="A1163">
            <v>40565</v>
          </cell>
          <cell r="B1163" t="str">
            <v>Drill down</v>
          </cell>
        </row>
        <row r="1164">
          <cell r="A1164">
            <v>40566</v>
          </cell>
          <cell r="B1164" t="str">
            <v>Drill down</v>
          </cell>
        </row>
        <row r="1165">
          <cell r="A1165">
            <v>40567</v>
          </cell>
          <cell r="B1165" t="str">
            <v>Drill down</v>
          </cell>
        </row>
        <row r="1166">
          <cell r="A1166">
            <v>40568</v>
          </cell>
          <cell r="B1166" t="str">
            <v>Drill down</v>
          </cell>
        </row>
        <row r="1167">
          <cell r="A1167">
            <v>40569</v>
          </cell>
          <cell r="B1167" t="str">
            <v>Drill down</v>
          </cell>
        </row>
        <row r="1168">
          <cell r="A1168">
            <v>40570</v>
          </cell>
          <cell r="B1168" t="str">
            <v>Drill down</v>
          </cell>
        </row>
        <row r="1169">
          <cell r="A1169">
            <v>40571</v>
          </cell>
          <cell r="B1169" t="str">
            <v>Drill down</v>
          </cell>
        </row>
        <row r="1170">
          <cell r="A1170">
            <v>40572</v>
          </cell>
          <cell r="B1170" t="str">
            <v>Drill down</v>
          </cell>
        </row>
        <row r="1171">
          <cell r="A1171">
            <v>40573</v>
          </cell>
          <cell r="B1171" t="str">
            <v>Drill down</v>
          </cell>
        </row>
        <row r="1172">
          <cell r="A1172">
            <v>40574</v>
          </cell>
          <cell r="B1172" t="str">
            <v>Drill down</v>
          </cell>
        </row>
        <row r="1173">
          <cell r="A1173">
            <v>40575</v>
          </cell>
          <cell r="B1173" t="str">
            <v>Drill down</v>
          </cell>
        </row>
        <row r="1174">
          <cell r="A1174">
            <v>4751</v>
          </cell>
          <cell r="B1174" t="str">
            <v>Drill down</v>
          </cell>
        </row>
        <row r="1175">
          <cell r="A1175">
            <v>40576</v>
          </cell>
          <cell r="B1175" t="str">
            <v>Drill down</v>
          </cell>
        </row>
        <row r="1176">
          <cell r="A1176">
            <v>40577</v>
          </cell>
          <cell r="B1176" t="str">
            <v>Drill down</v>
          </cell>
        </row>
        <row r="1177">
          <cell r="A1177">
            <v>40578</v>
          </cell>
          <cell r="B1177" t="str">
            <v>Drill down</v>
          </cell>
        </row>
        <row r="1178">
          <cell r="A1178">
            <v>40579</v>
          </cell>
          <cell r="B1178" t="str">
            <v>Drill down</v>
          </cell>
        </row>
        <row r="1179">
          <cell r="A1179">
            <v>4759</v>
          </cell>
          <cell r="B1179" t="str">
            <v>Drill down</v>
          </cell>
        </row>
        <row r="1180">
          <cell r="A1180">
            <v>40580</v>
          </cell>
          <cell r="B1180" t="str">
            <v>Drill down</v>
          </cell>
        </row>
        <row r="1181">
          <cell r="A1181">
            <v>40581</v>
          </cell>
          <cell r="B1181" t="str">
            <v>Drill down</v>
          </cell>
        </row>
        <row r="1182">
          <cell r="A1182">
            <v>40582</v>
          </cell>
          <cell r="B1182" t="str">
            <v>Drill down</v>
          </cell>
        </row>
        <row r="1183">
          <cell r="A1183">
            <v>40583</v>
          </cell>
          <cell r="B1183" t="str">
            <v>Drill down</v>
          </cell>
        </row>
        <row r="1184">
          <cell r="A1184">
            <v>5123</v>
          </cell>
          <cell r="B1184" t="str">
            <v>Drill down</v>
          </cell>
        </row>
        <row r="1185">
          <cell r="A1185">
            <v>40584</v>
          </cell>
          <cell r="B1185" t="str">
            <v>Drill down</v>
          </cell>
        </row>
        <row r="1186">
          <cell r="A1186">
            <v>5213</v>
          </cell>
          <cell r="B1186" t="str">
            <v>Drill down</v>
          </cell>
        </row>
        <row r="1187">
          <cell r="A1187">
            <v>40585</v>
          </cell>
          <cell r="B1187" t="str">
            <v>Drill down</v>
          </cell>
        </row>
        <row r="1188">
          <cell r="A1188">
            <v>40586</v>
          </cell>
          <cell r="B1188" t="str">
            <v>Drill down</v>
          </cell>
        </row>
        <row r="1189">
          <cell r="A1189">
            <v>40587</v>
          </cell>
          <cell r="B1189" t="str">
            <v>Drill down</v>
          </cell>
        </row>
        <row r="1190">
          <cell r="A1190">
            <v>40588</v>
          </cell>
          <cell r="B1190" t="str">
            <v>Drill down</v>
          </cell>
        </row>
        <row r="1191">
          <cell r="A1191">
            <v>5339</v>
          </cell>
          <cell r="B1191" t="str">
            <v>Drill down</v>
          </cell>
        </row>
        <row r="1192">
          <cell r="A1192">
            <v>40589</v>
          </cell>
          <cell r="B1192" t="str">
            <v>Drill down</v>
          </cell>
        </row>
        <row r="1193">
          <cell r="A1193">
            <v>5377</v>
          </cell>
          <cell r="B1193" t="str">
            <v>Drill down</v>
          </cell>
        </row>
        <row r="1194">
          <cell r="A1194">
            <v>40590</v>
          </cell>
          <cell r="B1194" t="str">
            <v>Drill down</v>
          </cell>
        </row>
        <row r="1195">
          <cell r="A1195">
            <v>40591</v>
          </cell>
          <cell r="B1195" t="str">
            <v>Drill down</v>
          </cell>
        </row>
        <row r="1196">
          <cell r="A1196">
            <v>40592</v>
          </cell>
          <cell r="B1196" t="str">
            <v>Drill down</v>
          </cell>
        </row>
        <row r="1197">
          <cell r="A1197">
            <v>40593</v>
          </cell>
          <cell r="B1197" t="str">
            <v>Drill down</v>
          </cell>
        </row>
        <row r="1198">
          <cell r="A1198">
            <v>40594</v>
          </cell>
          <cell r="B1198" t="str">
            <v>Drill down</v>
          </cell>
        </row>
        <row r="1199">
          <cell r="A1199">
            <v>40595</v>
          </cell>
          <cell r="B1199" t="str">
            <v>Drill down</v>
          </cell>
        </row>
        <row r="1200">
          <cell r="A1200">
            <v>40596</v>
          </cell>
          <cell r="B1200" t="str">
            <v>Drill down</v>
          </cell>
        </row>
        <row r="1201">
          <cell r="A1201">
            <v>40597</v>
          </cell>
          <cell r="B1201" t="str">
            <v>Drill down</v>
          </cell>
        </row>
        <row r="1202">
          <cell r="A1202">
            <v>5378</v>
          </cell>
          <cell r="B1202" t="str">
            <v>Drill down</v>
          </cell>
        </row>
        <row r="1203">
          <cell r="A1203">
            <v>40598</v>
          </cell>
          <cell r="B1203" t="str">
            <v>Drill down</v>
          </cell>
        </row>
        <row r="1204">
          <cell r="A1204">
            <v>40599</v>
          </cell>
          <cell r="B1204" t="str">
            <v>Drill down</v>
          </cell>
        </row>
        <row r="1205">
          <cell r="A1205">
            <v>40600</v>
          </cell>
          <cell r="B1205" t="str">
            <v>Drill down</v>
          </cell>
        </row>
        <row r="1206">
          <cell r="A1206">
            <v>40601</v>
          </cell>
          <cell r="B1206" t="str">
            <v>Drill down</v>
          </cell>
        </row>
        <row r="1207">
          <cell r="A1207">
            <v>40602</v>
          </cell>
          <cell r="B1207" t="str">
            <v>Drill down</v>
          </cell>
        </row>
        <row r="1208">
          <cell r="A1208">
            <v>5379</v>
          </cell>
          <cell r="B1208" t="str">
            <v>Drill down</v>
          </cell>
        </row>
        <row r="1209">
          <cell r="A1209">
            <v>40603</v>
          </cell>
          <cell r="B1209" t="str">
            <v>Drill down</v>
          </cell>
        </row>
        <row r="1210">
          <cell r="A1210">
            <v>40604</v>
          </cell>
          <cell r="B1210" t="str">
            <v>Drill down</v>
          </cell>
        </row>
        <row r="1211">
          <cell r="A1211">
            <v>40605</v>
          </cell>
          <cell r="B1211" t="str">
            <v>Drill down</v>
          </cell>
        </row>
        <row r="1212">
          <cell r="A1212">
            <v>40606</v>
          </cell>
          <cell r="B1212" t="str">
            <v>Drill down</v>
          </cell>
        </row>
        <row r="1213">
          <cell r="A1213">
            <v>5462</v>
          </cell>
          <cell r="B1213" t="str">
            <v>Drill down</v>
          </cell>
        </row>
        <row r="1214">
          <cell r="A1214">
            <v>40607</v>
          </cell>
          <cell r="B1214" t="str">
            <v>Drill down</v>
          </cell>
        </row>
        <row r="1215">
          <cell r="A1215">
            <v>4281</v>
          </cell>
          <cell r="B1215" t="str">
            <v>Drill down</v>
          </cell>
        </row>
        <row r="1216">
          <cell r="A1216">
            <v>40626</v>
          </cell>
          <cell r="B1216" t="str">
            <v>Drill down</v>
          </cell>
        </row>
        <row r="1217">
          <cell r="A1217">
            <v>40608</v>
          </cell>
          <cell r="B1217" t="str">
            <v>Drill down</v>
          </cell>
        </row>
        <row r="1218">
          <cell r="A1218">
            <v>40609</v>
          </cell>
          <cell r="B1218" t="str">
            <v>Drill down</v>
          </cell>
        </row>
        <row r="1219">
          <cell r="A1219">
            <v>40610</v>
          </cell>
          <cell r="B1219" t="str">
            <v>Drill down</v>
          </cell>
        </row>
        <row r="1220">
          <cell r="A1220">
            <v>40611</v>
          </cell>
          <cell r="B1220" t="str">
            <v>Drill down</v>
          </cell>
        </row>
        <row r="1221">
          <cell r="A1221">
            <v>40612</v>
          </cell>
          <cell r="B1221" t="str">
            <v>Drill down</v>
          </cell>
        </row>
        <row r="1222">
          <cell r="A1222">
            <v>40613</v>
          </cell>
          <cell r="B1222" t="str">
            <v>Drill down</v>
          </cell>
        </row>
        <row r="1223">
          <cell r="A1223">
            <v>40614</v>
          </cell>
          <cell r="B1223" t="str">
            <v>Drill down</v>
          </cell>
        </row>
        <row r="1224">
          <cell r="A1224">
            <v>40615</v>
          </cell>
          <cell r="B1224" t="str">
            <v>Drill down</v>
          </cell>
        </row>
        <row r="1225">
          <cell r="A1225">
            <v>40616</v>
          </cell>
          <cell r="B1225" t="str">
            <v>Drill down</v>
          </cell>
        </row>
        <row r="1226">
          <cell r="A1226">
            <v>40617</v>
          </cell>
          <cell r="B1226" t="str">
            <v>Drill down</v>
          </cell>
        </row>
        <row r="1227">
          <cell r="A1227">
            <v>40618</v>
          </cell>
          <cell r="B1227" t="str">
            <v>Drill down</v>
          </cell>
        </row>
        <row r="1228">
          <cell r="A1228">
            <v>40619</v>
          </cell>
          <cell r="B1228" t="str">
            <v>Drill down</v>
          </cell>
        </row>
        <row r="1229">
          <cell r="A1229">
            <v>40620</v>
          </cell>
          <cell r="B1229" t="str">
            <v>Drill down</v>
          </cell>
        </row>
        <row r="1230">
          <cell r="A1230">
            <v>40621</v>
          </cell>
          <cell r="B1230" t="str">
            <v>Drill down</v>
          </cell>
        </row>
        <row r="1231">
          <cell r="A1231">
            <v>40622</v>
          </cell>
          <cell r="B1231" t="str">
            <v>Drill down</v>
          </cell>
        </row>
        <row r="1232">
          <cell r="A1232">
            <v>40623</v>
          </cell>
          <cell r="B1232" t="str">
            <v>Drill down</v>
          </cell>
        </row>
        <row r="1233">
          <cell r="A1233">
            <v>40624</v>
          </cell>
          <cell r="B1233" t="str">
            <v>Drill down</v>
          </cell>
        </row>
        <row r="1234">
          <cell r="A1234">
            <v>40625</v>
          </cell>
          <cell r="B1234" t="str">
            <v>Drill down</v>
          </cell>
        </row>
      </sheetData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4" tint="-0.499984740745262"/>
  </sheetPr>
  <dimension ref="A1:L243"/>
  <sheetViews>
    <sheetView topLeftCell="A3" zoomScale="70" zoomScaleNormal="78" workbookViewId="0">
      <selection activeCell="I237" sqref="I237"/>
    </sheetView>
  </sheetViews>
  <sheetFormatPr defaultColWidth="9.140625" defaultRowHeight="14.25" outlineLevelRow="2" outlineLevelCol="2"/>
  <cols>
    <col min="1" max="1" width="6.42578125" style="31" customWidth="1"/>
    <col min="2" max="2" width="8.7109375" style="104" customWidth="1"/>
    <col min="3" max="3" width="2.7109375" style="105" customWidth="1"/>
    <col min="4" max="4" width="45.42578125" style="30" customWidth="1"/>
    <col min="5" max="6" width="13.7109375" style="106" customWidth="1" outlineLevel="1"/>
    <col min="7" max="10" width="13.7109375" style="106" customWidth="1" outlineLevel="2"/>
    <col min="11" max="11" width="8.7109375" style="28" customWidth="1" outlineLevel="2"/>
    <col min="12" max="12" width="9.140625" style="31" customWidth="1" outlineLevel="1"/>
    <col min="13" max="16384" width="9.140625" style="31"/>
  </cols>
  <sheetData>
    <row r="1" spans="2:11" s="29" customFormat="1" ht="15">
      <c r="B1" s="22" t="s">
        <v>277</v>
      </c>
      <c r="C1" s="23"/>
      <c r="D1" s="24"/>
      <c r="E1" s="25"/>
      <c r="F1" s="25"/>
      <c r="G1" s="25"/>
      <c r="H1" s="26"/>
      <c r="I1" s="27"/>
      <c r="J1" s="25"/>
      <c r="K1" s="28"/>
    </row>
    <row r="2" spans="2:11" s="29" customFormat="1" ht="15">
      <c r="B2" s="22" t="s">
        <v>0</v>
      </c>
      <c r="C2" s="23"/>
      <c r="D2" s="24"/>
      <c r="E2" s="25"/>
      <c r="F2" s="25"/>
      <c r="G2" s="25"/>
      <c r="H2" s="25"/>
      <c r="I2" s="25"/>
      <c r="J2" s="25"/>
      <c r="K2" s="28"/>
    </row>
    <row r="3" spans="2:11" ht="15">
      <c r="B3" s="22"/>
      <c r="C3" s="23"/>
      <c r="E3" s="25"/>
      <c r="F3" s="25"/>
      <c r="G3" s="25"/>
      <c r="H3" s="25"/>
      <c r="I3" s="25"/>
      <c r="J3" s="25"/>
    </row>
    <row r="4" spans="2:11" s="24" customFormat="1" ht="15">
      <c r="B4" s="32" t="s">
        <v>1</v>
      </c>
      <c r="C4" s="33" t="s">
        <v>2</v>
      </c>
      <c r="D4" s="34"/>
      <c r="E4" s="35" t="s">
        <v>5</v>
      </c>
      <c r="F4" s="36" t="s">
        <v>278</v>
      </c>
      <c r="G4" s="37"/>
      <c r="H4" s="37"/>
      <c r="I4" s="37"/>
      <c r="J4" s="37"/>
      <c r="K4" s="38"/>
    </row>
    <row r="5" spans="2:11" s="24" customFormat="1" ht="15">
      <c r="B5" s="39"/>
      <c r="C5" s="40"/>
      <c r="D5" s="41"/>
      <c r="E5" s="42" t="s">
        <v>3</v>
      </c>
      <c r="F5" s="43" t="s">
        <v>4</v>
      </c>
      <c r="G5" s="37"/>
      <c r="H5" s="37"/>
      <c r="I5" s="37"/>
      <c r="J5" s="37"/>
      <c r="K5" s="38"/>
    </row>
    <row r="6" spans="2:11" s="24" customFormat="1" ht="15">
      <c r="B6" s="39"/>
      <c r="C6" s="40"/>
      <c r="D6" s="41"/>
      <c r="E6" s="35" t="s">
        <v>267</v>
      </c>
      <c r="F6" s="44">
        <v>2301</v>
      </c>
      <c r="G6" s="37" t="s">
        <v>279</v>
      </c>
      <c r="H6" s="37"/>
      <c r="I6" s="37"/>
      <c r="J6" s="37"/>
      <c r="K6" s="38"/>
    </row>
    <row r="7" spans="2:11" s="49" customFormat="1" ht="15">
      <c r="B7" s="45"/>
      <c r="C7" s="40"/>
      <c r="D7" s="41"/>
      <c r="E7" s="454" t="s">
        <v>6</v>
      </c>
      <c r="F7" s="455"/>
      <c r="G7" s="455"/>
      <c r="H7" s="456"/>
      <c r="I7" s="46" t="s">
        <v>7</v>
      </c>
      <c r="J7" s="47" t="s">
        <v>8</v>
      </c>
      <c r="K7" s="48"/>
    </row>
    <row r="8" spans="2:11" s="60" customFormat="1" ht="30" customHeight="1">
      <c r="B8" s="50"/>
      <c r="C8" s="51"/>
      <c r="D8" s="52"/>
      <c r="E8" s="53" t="s">
        <v>9</v>
      </c>
      <c r="F8" s="54" t="s">
        <v>10</v>
      </c>
      <c r="G8" s="55" t="s">
        <v>11</v>
      </c>
      <c r="H8" s="56" t="s">
        <v>12</v>
      </c>
      <c r="I8" s="57" t="s">
        <v>7</v>
      </c>
      <c r="J8" s="58" t="s">
        <v>13</v>
      </c>
      <c r="K8" s="59" t="s">
        <v>14</v>
      </c>
    </row>
    <row r="9" spans="2:11" s="29" customFormat="1" ht="15">
      <c r="B9" s="61" t="s">
        <v>15</v>
      </c>
      <c r="C9" s="62" t="s">
        <v>16</v>
      </c>
      <c r="D9" s="63"/>
      <c r="E9" s="64">
        <v>0</v>
      </c>
      <c r="F9" s="65"/>
      <c r="G9" s="65"/>
      <c r="H9" s="65"/>
      <c r="I9" s="65"/>
      <c r="J9" s="65"/>
      <c r="K9" s="66"/>
    </row>
    <row r="10" spans="2:11" hidden="1" outlineLevel="1">
      <c r="B10" s="67" t="s">
        <v>17</v>
      </c>
      <c r="C10" s="68"/>
      <c r="D10" s="69" t="s">
        <v>18</v>
      </c>
      <c r="E10" s="70">
        <v>0</v>
      </c>
      <c r="F10" s="71"/>
      <c r="G10" s="71"/>
      <c r="H10" s="71"/>
      <c r="I10" s="71"/>
      <c r="J10" s="71"/>
      <c r="K10" s="72"/>
    </row>
    <row r="11" spans="2:11" hidden="1" outlineLevel="1">
      <c r="B11" s="67" t="s">
        <v>19</v>
      </c>
      <c r="C11" s="68"/>
      <c r="D11" s="69" t="s">
        <v>20</v>
      </c>
      <c r="E11" s="70">
        <v>0</v>
      </c>
      <c r="F11" s="71"/>
      <c r="G11" s="71"/>
      <c r="H11" s="73"/>
      <c r="I11" s="71"/>
      <c r="J11" s="71"/>
      <c r="K11" s="72"/>
    </row>
    <row r="12" spans="2:11" hidden="1" outlineLevel="1">
      <c r="B12" s="67" t="s">
        <v>21</v>
      </c>
      <c r="C12" s="68"/>
      <c r="D12" s="69" t="s">
        <v>22</v>
      </c>
      <c r="E12" s="70">
        <v>0</v>
      </c>
      <c r="F12" s="71"/>
      <c r="G12" s="71"/>
      <c r="H12" s="73"/>
      <c r="I12" s="71"/>
      <c r="J12" s="71"/>
      <c r="K12" s="72"/>
    </row>
    <row r="13" spans="2:11" hidden="1" outlineLevel="1">
      <c r="B13" s="67" t="s">
        <v>23</v>
      </c>
      <c r="C13" s="68"/>
      <c r="D13" s="69" t="s">
        <v>24</v>
      </c>
      <c r="E13" s="70">
        <v>0</v>
      </c>
      <c r="F13" s="71"/>
      <c r="G13" s="71"/>
      <c r="H13" s="73"/>
      <c r="I13" s="71"/>
      <c r="J13" s="71"/>
      <c r="K13" s="72"/>
    </row>
    <row r="14" spans="2:11" hidden="1" outlineLevel="1">
      <c r="B14" s="67" t="s">
        <v>25</v>
      </c>
      <c r="C14" s="74"/>
      <c r="D14" s="69" t="s">
        <v>26</v>
      </c>
      <c r="E14" s="70">
        <v>0</v>
      </c>
      <c r="F14" s="71"/>
      <c r="G14" s="71"/>
      <c r="H14" s="73"/>
      <c r="I14" s="71"/>
      <c r="J14" s="71"/>
      <c r="K14" s="72"/>
    </row>
    <row r="15" spans="2:11" hidden="1" outlineLevel="1">
      <c r="B15" s="67" t="s">
        <v>27</v>
      </c>
      <c r="C15" s="74"/>
      <c r="D15" s="69" t="s">
        <v>28</v>
      </c>
      <c r="E15" s="70">
        <v>0</v>
      </c>
      <c r="F15" s="71"/>
      <c r="G15" s="71"/>
      <c r="H15" s="73"/>
      <c r="I15" s="71"/>
      <c r="J15" s="71"/>
      <c r="K15" s="72"/>
    </row>
    <row r="16" spans="2:11" ht="15" hidden="1" outlineLevel="1">
      <c r="B16" s="67" t="s">
        <v>270</v>
      </c>
      <c r="C16" s="74"/>
      <c r="D16" s="1" t="s">
        <v>271</v>
      </c>
      <c r="E16" s="70">
        <v>0</v>
      </c>
      <c r="F16" s="71"/>
      <c r="G16" s="71"/>
      <c r="H16" s="73"/>
      <c r="I16" s="71"/>
      <c r="J16" s="71"/>
      <c r="K16" s="72"/>
    </row>
    <row r="17" spans="1:11" collapsed="1">
      <c r="B17" s="67"/>
      <c r="C17" s="74"/>
      <c r="D17" s="69"/>
      <c r="E17" s="75"/>
      <c r="F17" s="76"/>
      <c r="G17" s="76"/>
      <c r="H17" s="77"/>
      <c r="I17" s="76"/>
      <c r="J17" s="76"/>
      <c r="K17" s="78"/>
    </row>
    <row r="18" spans="1:11" s="29" customFormat="1" ht="15">
      <c r="A18" s="79"/>
      <c r="B18" s="61" t="s">
        <v>29</v>
      </c>
      <c r="C18" s="62" t="s">
        <v>30</v>
      </c>
      <c r="D18" s="63"/>
      <c r="E18" s="64">
        <v>12374.783428000001</v>
      </c>
      <c r="F18" s="65">
        <f>F20+F66+F76+F106+F120</f>
        <v>18562.175142000004</v>
      </c>
      <c r="G18" s="65">
        <f>G20+G66+G76+G106+G120</f>
        <v>11610.984063210879</v>
      </c>
      <c r="H18" s="65">
        <f>H20+H66+H76+H106+H120</f>
        <v>23985.767491210871</v>
      </c>
      <c r="I18" s="65">
        <f>I20+I66+I76+I106+I120</f>
        <v>17409.570531389443</v>
      </c>
      <c r="J18" s="65">
        <f>I18-H18</f>
        <v>-6576.1969598214273</v>
      </c>
      <c r="K18" s="66">
        <f>IF(H18&gt;0,J18/H18,"n/m")</f>
        <v>-0.27417079575340458</v>
      </c>
    </row>
    <row r="19" spans="1:11">
      <c r="A19" s="80"/>
      <c r="B19" s="81"/>
      <c r="C19" s="74"/>
      <c r="D19" s="69"/>
      <c r="E19" s="75"/>
      <c r="F19" s="76"/>
      <c r="G19" s="76"/>
      <c r="H19" s="77"/>
      <c r="I19" s="76"/>
      <c r="J19" s="76"/>
      <c r="K19" s="78"/>
    </row>
    <row r="20" spans="1:11" s="29" customFormat="1" ht="15">
      <c r="A20" s="79"/>
      <c r="B20" s="61" t="s">
        <v>31</v>
      </c>
      <c r="C20" s="62" t="s">
        <v>32</v>
      </c>
      <c r="D20" s="63"/>
      <c r="E20" s="64">
        <v>0</v>
      </c>
      <c r="F20" s="65"/>
      <c r="G20" s="65"/>
      <c r="H20" s="65"/>
      <c r="I20" s="65"/>
      <c r="J20" s="65"/>
      <c r="K20" s="66"/>
    </row>
    <row r="21" spans="1:11" ht="15" hidden="1" outlineLevel="1">
      <c r="A21" s="80"/>
      <c r="B21" s="82" t="s">
        <v>33</v>
      </c>
      <c r="C21" s="83" t="s">
        <v>34</v>
      </c>
      <c r="D21" s="84"/>
      <c r="E21" s="85">
        <v>0</v>
      </c>
      <c r="F21" s="86"/>
      <c r="G21" s="86"/>
      <c r="H21" s="86"/>
      <c r="I21" s="86"/>
      <c r="J21" s="87"/>
      <c r="K21" s="88"/>
    </row>
    <row r="22" spans="1:11" ht="14.25" hidden="1" customHeight="1" outlineLevel="2">
      <c r="A22" s="80"/>
      <c r="B22" s="67">
        <v>71101</v>
      </c>
      <c r="C22" s="74"/>
      <c r="D22" s="69" t="s">
        <v>35</v>
      </c>
      <c r="E22" s="70">
        <v>0</v>
      </c>
      <c r="F22" s="71"/>
      <c r="G22" s="71"/>
      <c r="H22" s="73"/>
      <c r="I22" s="71"/>
      <c r="J22" s="71"/>
      <c r="K22" s="72"/>
    </row>
    <row r="23" spans="1:11" ht="14.25" hidden="1" customHeight="1" outlineLevel="2">
      <c r="A23" s="80"/>
      <c r="B23" s="67">
        <v>71102</v>
      </c>
      <c r="C23" s="74"/>
      <c r="D23" s="69" t="s">
        <v>36</v>
      </c>
      <c r="E23" s="70">
        <v>0</v>
      </c>
      <c r="F23" s="71"/>
      <c r="G23" s="71"/>
      <c r="H23" s="73"/>
      <c r="I23" s="71"/>
      <c r="J23" s="71"/>
      <c r="K23" s="72"/>
    </row>
    <row r="24" spans="1:11" ht="14.25" hidden="1" customHeight="1" outlineLevel="2">
      <c r="A24" s="80"/>
      <c r="B24" s="67">
        <v>71103</v>
      </c>
      <c r="C24" s="74"/>
      <c r="D24" s="69" t="s">
        <v>37</v>
      </c>
      <c r="E24" s="70">
        <v>0</v>
      </c>
      <c r="F24" s="71"/>
      <c r="G24" s="71"/>
      <c r="H24" s="73"/>
      <c r="I24" s="71"/>
      <c r="J24" s="71"/>
      <c r="K24" s="72"/>
    </row>
    <row r="25" spans="1:11" ht="14.25" hidden="1" customHeight="1" outlineLevel="2">
      <c r="A25" s="80"/>
      <c r="B25" s="67">
        <v>71104</v>
      </c>
      <c r="C25" s="74"/>
      <c r="D25" s="69" t="s">
        <v>38</v>
      </c>
      <c r="E25" s="70">
        <v>0</v>
      </c>
      <c r="F25" s="71"/>
      <c r="G25" s="71"/>
      <c r="H25" s="73"/>
      <c r="I25" s="71"/>
      <c r="J25" s="71"/>
      <c r="K25" s="72"/>
    </row>
    <row r="26" spans="1:11" ht="14.25" hidden="1" customHeight="1" outlineLevel="2">
      <c r="A26" s="80"/>
      <c r="B26" s="67">
        <v>71105</v>
      </c>
      <c r="C26" s="74"/>
      <c r="D26" s="69" t="s">
        <v>39</v>
      </c>
      <c r="E26" s="70">
        <v>0</v>
      </c>
      <c r="F26" s="71"/>
      <c r="G26" s="71"/>
      <c r="H26" s="73"/>
      <c r="I26" s="71"/>
      <c r="J26" s="71"/>
      <c r="K26" s="72"/>
    </row>
    <row r="27" spans="1:11" ht="14.25" hidden="1" customHeight="1" outlineLevel="2">
      <c r="A27" s="80"/>
      <c r="B27" s="67">
        <v>71106</v>
      </c>
      <c r="C27" s="74"/>
      <c r="D27" s="69" t="s">
        <v>40</v>
      </c>
      <c r="E27" s="70">
        <v>0</v>
      </c>
      <c r="F27" s="71"/>
      <c r="G27" s="71"/>
      <c r="H27" s="73"/>
      <c r="I27" s="71"/>
      <c r="J27" s="71"/>
      <c r="K27" s="72"/>
    </row>
    <row r="28" spans="1:11" ht="14.25" hidden="1" customHeight="1" outlineLevel="2">
      <c r="A28" s="80"/>
      <c r="B28" s="67">
        <v>71107</v>
      </c>
      <c r="C28" s="74"/>
      <c r="D28" s="69" t="s">
        <v>41</v>
      </c>
      <c r="E28" s="70">
        <v>0</v>
      </c>
      <c r="F28" s="71"/>
      <c r="G28" s="71"/>
      <c r="H28" s="73"/>
      <c r="I28" s="71"/>
      <c r="J28" s="71"/>
      <c r="K28" s="72"/>
    </row>
    <row r="29" spans="1:11" ht="14.25" hidden="1" customHeight="1" outlineLevel="2">
      <c r="A29" s="80"/>
      <c r="B29" s="67">
        <v>71108</v>
      </c>
      <c r="C29" s="74"/>
      <c r="D29" s="69" t="s">
        <v>42</v>
      </c>
      <c r="E29" s="70">
        <v>0</v>
      </c>
      <c r="F29" s="71"/>
      <c r="G29" s="71"/>
      <c r="H29" s="73"/>
      <c r="I29" s="71"/>
      <c r="J29" s="71"/>
      <c r="K29" s="72"/>
    </row>
    <row r="30" spans="1:11" ht="14.25" hidden="1" customHeight="1" outlineLevel="2">
      <c r="A30" s="80"/>
      <c r="B30" s="67">
        <v>71109</v>
      </c>
      <c r="C30" s="74"/>
      <c r="D30" s="69" t="s">
        <v>43</v>
      </c>
      <c r="E30" s="70">
        <v>0</v>
      </c>
      <c r="F30" s="71"/>
      <c r="G30" s="71"/>
      <c r="H30" s="73"/>
      <c r="I30" s="71"/>
      <c r="J30" s="71"/>
      <c r="K30" s="72"/>
    </row>
    <row r="31" spans="1:11" ht="14.25" hidden="1" customHeight="1" outlineLevel="2">
      <c r="A31" s="80"/>
      <c r="B31" s="67">
        <v>71110</v>
      </c>
      <c r="C31" s="74"/>
      <c r="D31" s="69" t="s">
        <v>44</v>
      </c>
      <c r="E31" s="70">
        <v>0</v>
      </c>
      <c r="F31" s="71"/>
      <c r="G31" s="71"/>
      <c r="H31" s="73"/>
      <c r="I31" s="71"/>
      <c r="J31" s="71"/>
      <c r="K31" s="72"/>
    </row>
    <row r="32" spans="1:11" ht="14.25" hidden="1" customHeight="1" outlineLevel="2">
      <c r="A32" s="80"/>
      <c r="B32" s="67">
        <v>71111</v>
      </c>
      <c r="C32" s="74"/>
      <c r="D32" s="69" t="s">
        <v>45</v>
      </c>
      <c r="E32" s="70">
        <v>0</v>
      </c>
      <c r="F32" s="71"/>
      <c r="G32" s="71"/>
      <c r="H32" s="73"/>
      <c r="I32" s="71"/>
      <c r="J32" s="71"/>
      <c r="K32" s="72"/>
    </row>
    <row r="33" spans="1:11" ht="14.25" hidden="1" customHeight="1" outlineLevel="2">
      <c r="A33" s="80"/>
      <c r="B33" s="67">
        <v>71112</v>
      </c>
      <c r="C33" s="74"/>
      <c r="D33" s="69" t="s">
        <v>46</v>
      </c>
      <c r="E33" s="70">
        <v>0</v>
      </c>
      <c r="F33" s="71"/>
      <c r="G33" s="71"/>
      <c r="H33" s="73"/>
      <c r="I33" s="71"/>
      <c r="J33" s="71"/>
      <c r="K33" s="72"/>
    </row>
    <row r="34" spans="1:11" ht="14.25" hidden="1" customHeight="1" outlineLevel="2">
      <c r="A34" s="80"/>
      <c r="B34" s="67">
        <v>71113</v>
      </c>
      <c r="C34" s="74"/>
      <c r="D34" s="69" t="s">
        <v>47</v>
      </c>
      <c r="E34" s="70">
        <v>0</v>
      </c>
      <c r="F34" s="71"/>
      <c r="G34" s="71"/>
      <c r="H34" s="73"/>
      <c r="I34" s="71"/>
      <c r="J34" s="71"/>
      <c r="K34" s="72"/>
    </row>
    <row r="35" spans="1:11" ht="14.25" hidden="1" customHeight="1" outlineLevel="2">
      <c r="A35" s="80"/>
      <c r="B35" s="67">
        <v>71114</v>
      </c>
      <c r="C35" s="74"/>
      <c r="D35" s="69" t="s">
        <v>48</v>
      </c>
      <c r="E35" s="70">
        <v>0</v>
      </c>
      <c r="F35" s="71"/>
      <c r="G35" s="71"/>
      <c r="H35" s="73"/>
      <c r="I35" s="71"/>
      <c r="J35" s="71"/>
      <c r="K35" s="72"/>
    </row>
    <row r="36" spans="1:11" ht="14.25" hidden="1" customHeight="1" outlineLevel="2">
      <c r="A36" s="80"/>
      <c r="B36" s="67">
        <v>71115</v>
      </c>
      <c r="C36" s="74"/>
      <c r="D36" s="69" t="s">
        <v>49</v>
      </c>
      <c r="E36" s="70">
        <v>0</v>
      </c>
      <c r="F36" s="71"/>
      <c r="G36" s="71"/>
      <c r="H36" s="73"/>
      <c r="I36" s="71"/>
      <c r="J36" s="71"/>
      <c r="K36" s="72"/>
    </row>
    <row r="37" spans="1:11" ht="14.25" hidden="1" customHeight="1" outlineLevel="2">
      <c r="A37" s="80"/>
      <c r="B37" s="67">
        <v>71116</v>
      </c>
      <c r="C37" s="74"/>
      <c r="D37" s="69" t="s">
        <v>272</v>
      </c>
      <c r="E37" s="70">
        <v>0</v>
      </c>
      <c r="F37" s="71"/>
      <c r="G37" s="71"/>
      <c r="H37" s="73"/>
      <c r="I37" s="71"/>
      <c r="J37" s="71"/>
      <c r="K37" s="72"/>
    </row>
    <row r="38" spans="1:11" ht="14.25" hidden="1" customHeight="1" outlineLevel="2">
      <c r="A38" s="80"/>
      <c r="B38" s="67">
        <v>71198</v>
      </c>
      <c r="C38" s="74"/>
      <c r="D38" s="69" t="s">
        <v>273</v>
      </c>
      <c r="E38" s="70">
        <v>0</v>
      </c>
      <c r="F38" s="71"/>
      <c r="G38" s="71"/>
      <c r="H38" s="73"/>
      <c r="I38" s="71"/>
      <c r="J38" s="71"/>
      <c r="K38" s="72"/>
    </row>
    <row r="39" spans="1:11" ht="14.25" hidden="1" customHeight="1" outlineLevel="2">
      <c r="A39" s="80"/>
      <c r="B39" s="67">
        <v>71199</v>
      </c>
      <c r="C39" s="74"/>
      <c r="D39" s="69" t="s">
        <v>50</v>
      </c>
      <c r="E39" s="70">
        <v>0</v>
      </c>
      <c r="F39" s="71"/>
      <c r="G39" s="71"/>
      <c r="H39" s="73"/>
      <c r="I39" s="71"/>
      <c r="J39" s="71"/>
      <c r="K39" s="72"/>
    </row>
    <row r="40" spans="1:11" ht="14.25" hidden="1" customHeight="1" outlineLevel="2">
      <c r="A40" s="80"/>
      <c r="B40" s="67"/>
      <c r="C40" s="74"/>
      <c r="D40" s="69"/>
      <c r="E40" s="70"/>
      <c r="F40" s="71"/>
      <c r="G40" s="71"/>
      <c r="H40" s="73"/>
      <c r="I40" s="71"/>
      <c r="J40" s="71"/>
      <c r="K40" s="72"/>
    </row>
    <row r="41" spans="1:11" ht="15" hidden="1" outlineLevel="1">
      <c r="A41" s="80"/>
      <c r="B41" s="82" t="s">
        <v>51</v>
      </c>
      <c r="C41" s="83" t="s">
        <v>52</v>
      </c>
      <c r="D41" s="84"/>
      <c r="E41" s="85">
        <v>0</v>
      </c>
      <c r="F41" s="86"/>
      <c r="G41" s="86"/>
      <c r="H41" s="86"/>
      <c r="I41" s="86"/>
      <c r="J41" s="87"/>
      <c r="K41" s="88"/>
    </row>
    <row r="42" spans="1:11" ht="14.25" hidden="1" customHeight="1" outlineLevel="2">
      <c r="A42" s="80"/>
      <c r="B42" s="89">
        <v>71201</v>
      </c>
      <c r="C42" s="74"/>
      <c r="D42" s="69" t="s">
        <v>53</v>
      </c>
      <c r="E42" s="70">
        <v>0</v>
      </c>
      <c r="F42" s="71"/>
      <c r="G42" s="71"/>
      <c r="H42" s="73"/>
      <c r="I42" s="71"/>
      <c r="J42" s="71"/>
      <c r="K42" s="72"/>
    </row>
    <row r="43" spans="1:11" ht="14.25" hidden="1" customHeight="1" outlineLevel="2">
      <c r="A43" s="80"/>
      <c r="B43" s="89">
        <v>71202</v>
      </c>
      <c r="C43" s="74"/>
      <c r="D43" s="69" t="s">
        <v>54</v>
      </c>
      <c r="E43" s="70">
        <v>0</v>
      </c>
      <c r="F43" s="71"/>
      <c r="G43" s="71"/>
      <c r="H43" s="73"/>
      <c r="I43" s="71"/>
      <c r="J43" s="71"/>
      <c r="K43" s="72"/>
    </row>
    <row r="44" spans="1:11" ht="14.25" hidden="1" customHeight="1" outlineLevel="2">
      <c r="A44" s="80"/>
      <c r="B44" s="67">
        <v>71203</v>
      </c>
      <c r="C44" s="74"/>
      <c r="D44" s="69" t="s">
        <v>55</v>
      </c>
      <c r="E44" s="70">
        <v>0</v>
      </c>
      <c r="F44" s="71"/>
      <c r="G44" s="71"/>
      <c r="H44" s="73"/>
      <c r="I44" s="71"/>
      <c r="J44" s="71"/>
      <c r="K44" s="72"/>
    </row>
    <row r="45" spans="1:11" ht="14.25" hidden="1" customHeight="1" outlineLevel="2">
      <c r="A45" s="80"/>
      <c r="B45" s="67">
        <v>71204</v>
      </c>
      <c r="C45" s="74"/>
      <c r="D45" s="69" t="s">
        <v>56</v>
      </c>
      <c r="E45" s="70">
        <v>0</v>
      </c>
      <c r="F45" s="71"/>
      <c r="G45" s="71"/>
      <c r="H45" s="73"/>
      <c r="I45" s="71"/>
      <c r="J45" s="71"/>
      <c r="K45" s="72"/>
    </row>
    <row r="46" spans="1:11" ht="14.25" hidden="1" customHeight="1" outlineLevel="2">
      <c r="A46" s="80"/>
      <c r="B46" s="67">
        <v>71205</v>
      </c>
      <c r="C46" s="74"/>
      <c r="D46" s="69" t="s">
        <v>57</v>
      </c>
      <c r="E46" s="70">
        <v>0</v>
      </c>
      <c r="F46" s="71"/>
      <c r="G46" s="71"/>
      <c r="H46" s="73"/>
      <c r="I46" s="71"/>
      <c r="J46" s="71"/>
      <c r="K46" s="72"/>
    </row>
    <row r="47" spans="1:11" ht="14.25" hidden="1" customHeight="1" outlineLevel="2">
      <c r="A47" s="80"/>
      <c r="B47" s="67">
        <v>71206</v>
      </c>
      <c r="C47" s="74"/>
      <c r="D47" s="69" t="s">
        <v>58</v>
      </c>
      <c r="E47" s="70">
        <v>0</v>
      </c>
      <c r="F47" s="71"/>
      <c r="G47" s="71"/>
      <c r="H47" s="73"/>
      <c r="I47" s="71"/>
      <c r="J47" s="71"/>
      <c r="K47" s="72"/>
    </row>
    <row r="48" spans="1:11" ht="14.25" hidden="1" customHeight="1" outlineLevel="2">
      <c r="A48" s="80"/>
      <c r="B48" s="67">
        <v>71207</v>
      </c>
      <c r="C48" s="74"/>
      <c r="D48" s="69" t="s">
        <v>59</v>
      </c>
      <c r="E48" s="70">
        <v>0</v>
      </c>
      <c r="F48" s="71"/>
      <c r="G48" s="71"/>
      <c r="H48" s="73"/>
      <c r="I48" s="71"/>
      <c r="J48" s="71"/>
      <c r="K48" s="72"/>
    </row>
    <row r="49" spans="1:11" ht="14.25" hidden="1" customHeight="1" outlineLevel="2">
      <c r="A49" s="80"/>
      <c r="B49" s="67">
        <v>71208</v>
      </c>
      <c r="C49" s="74"/>
      <c r="D49" s="69" t="s">
        <v>60</v>
      </c>
      <c r="E49" s="70">
        <v>0</v>
      </c>
      <c r="F49" s="71"/>
      <c r="G49" s="71"/>
      <c r="H49" s="73"/>
      <c r="I49" s="71"/>
      <c r="J49" s="71"/>
      <c r="K49" s="72"/>
    </row>
    <row r="50" spans="1:11" ht="14.25" hidden="1" customHeight="1" outlineLevel="2">
      <c r="A50" s="80"/>
      <c r="B50" s="67">
        <v>71209</v>
      </c>
      <c r="C50" s="74"/>
      <c r="D50" s="69" t="s">
        <v>61</v>
      </c>
      <c r="E50" s="70">
        <v>0</v>
      </c>
      <c r="F50" s="71"/>
      <c r="G50" s="71"/>
      <c r="H50" s="73"/>
      <c r="I50" s="71"/>
      <c r="J50" s="71"/>
      <c r="K50" s="72"/>
    </row>
    <row r="51" spans="1:11" ht="14.25" hidden="1" customHeight="1" outlineLevel="2">
      <c r="A51" s="80"/>
      <c r="B51" s="67">
        <v>71210</v>
      </c>
      <c r="C51" s="74"/>
      <c r="D51" s="69" t="s">
        <v>62</v>
      </c>
      <c r="E51" s="70">
        <v>0</v>
      </c>
      <c r="F51" s="71"/>
      <c r="G51" s="71"/>
      <c r="H51" s="73"/>
      <c r="I51" s="71"/>
      <c r="J51" s="71"/>
      <c r="K51" s="72"/>
    </row>
    <row r="52" spans="1:11" ht="14.25" hidden="1" customHeight="1" outlineLevel="2">
      <c r="A52" s="80"/>
      <c r="B52" s="67">
        <v>71211</v>
      </c>
      <c r="C52" s="74"/>
      <c r="D52" s="69" t="s">
        <v>63</v>
      </c>
      <c r="E52" s="70">
        <v>0</v>
      </c>
      <c r="F52" s="71"/>
      <c r="G52" s="71"/>
      <c r="H52" s="73"/>
      <c r="I52" s="71"/>
      <c r="J52" s="71"/>
      <c r="K52" s="72"/>
    </row>
    <row r="53" spans="1:11" ht="14.25" hidden="1" customHeight="1" outlineLevel="2">
      <c r="A53" s="80"/>
      <c r="B53" s="67" t="s">
        <v>64</v>
      </c>
      <c r="C53" s="74"/>
      <c r="D53" s="69" t="s">
        <v>65</v>
      </c>
      <c r="E53" s="70">
        <v>0</v>
      </c>
      <c r="F53" s="71"/>
      <c r="G53" s="71"/>
      <c r="H53" s="73"/>
      <c r="I53" s="71"/>
      <c r="J53" s="71"/>
      <c r="K53" s="72"/>
    </row>
    <row r="54" spans="1:11" ht="14.25" hidden="1" customHeight="1" outlineLevel="2">
      <c r="A54" s="80"/>
      <c r="B54" s="67">
        <v>71250</v>
      </c>
      <c r="C54" s="74"/>
      <c r="D54" s="69" t="s">
        <v>66</v>
      </c>
      <c r="E54" s="70">
        <v>0</v>
      </c>
      <c r="F54" s="71"/>
      <c r="G54" s="71"/>
      <c r="H54" s="73"/>
      <c r="I54" s="71"/>
      <c r="J54" s="71"/>
      <c r="K54" s="72"/>
    </row>
    <row r="55" spans="1:11" ht="14.25" hidden="1" customHeight="1" outlineLevel="2">
      <c r="A55" s="80"/>
      <c r="B55" s="67"/>
      <c r="C55" s="74"/>
      <c r="D55" s="69"/>
      <c r="E55" s="70"/>
      <c r="F55" s="71"/>
      <c r="G55" s="71"/>
      <c r="H55" s="73"/>
      <c r="I55" s="71"/>
      <c r="J55" s="71"/>
      <c r="K55" s="72"/>
    </row>
    <row r="56" spans="1:11" ht="15" hidden="1" outlineLevel="1">
      <c r="A56" s="80"/>
      <c r="B56" s="82" t="s">
        <v>67</v>
      </c>
      <c r="C56" s="83" t="s">
        <v>68</v>
      </c>
      <c r="D56" s="84"/>
      <c r="E56" s="85">
        <v>0</v>
      </c>
      <c r="F56" s="86"/>
      <c r="G56" s="86"/>
      <c r="H56" s="86"/>
      <c r="I56" s="86"/>
      <c r="J56" s="87"/>
      <c r="K56" s="88"/>
    </row>
    <row r="57" spans="1:11" ht="14.25" hidden="1" customHeight="1" outlineLevel="2">
      <c r="A57" s="80"/>
      <c r="B57" s="67">
        <v>71301</v>
      </c>
      <c r="C57" s="74"/>
      <c r="D57" s="69" t="s">
        <v>69</v>
      </c>
      <c r="E57" s="70">
        <v>0</v>
      </c>
      <c r="F57" s="71"/>
      <c r="G57" s="71"/>
      <c r="H57" s="73"/>
      <c r="I57" s="71"/>
      <c r="J57" s="71"/>
      <c r="K57" s="72"/>
    </row>
    <row r="58" spans="1:11" ht="14.25" hidden="1" customHeight="1" outlineLevel="2">
      <c r="A58" s="80"/>
      <c r="B58" s="67">
        <v>71302</v>
      </c>
      <c r="C58" s="74"/>
      <c r="D58" s="69" t="s">
        <v>70</v>
      </c>
      <c r="E58" s="70">
        <v>0</v>
      </c>
      <c r="F58" s="71"/>
      <c r="G58" s="71"/>
      <c r="H58" s="73"/>
      <c r="I58" s="71"/>
      <c r="J58" s="71"/>
      <c r="K58" s="72"/>
    </row>
    <row r="59" spans="1:11" ht="14.25" hidden="1" customHeight="1" outlineLevel="2">
      <c r="A59" s="80"/>
      <c r="B59" s="67">
        <v>71303</v>
      </c>
      <c r="C59" s="74"/>
      <c r="D59" s="69" t="s">
        <v>71</v>
      </c>
      <c r="E59" s="70">
        <v>0</v>
      </c>
      <c r="F59" s="71"/>
      <c r="G59" s="71"/>
      <c r="H59" s="73"/>
      <c r="I59" s="71"/>
      <c r="J59" s="71"/>
      <c r="K59" s="72"/>
    </row>
    <row r="60" spans="1:11" ht="14.25" hidden="1" customHeight="1" outlineLevel="2">
      <c r="A60" s="80"/>
      <c r="B60" s="67">
        <v>71304</v>
      </c>
      <c r="C60" s="74"/>
      <c r="D60" s="69" t="s">
        <v>72</v>
      </c>
      <c r="E60" s="70">
        <v>0</v>
      </c>
      <c r="F60" s="71"/>
      <c r="G60" s="71"/>
      <c r="H60" s="73"/>
      <c r="I60" s="71"/>
      <c r="J60" s="71"/>
      <c r="K60" s="72"/>
    </row>
    <row r="61" spans="1:11" ht="14.25" hidden="1" customHeight="1" outlineLevel="2">
      <c r="A61" s="80"/>
      <c r="B61" s="67">
        <v>71305</v>
      </c>
      <c r="C61" s="74"/>
      <c r="D61" s="69" t="s">
        <v>73</v>
      </c>
      <c r="E61" s="70">
        <v>0</v>
      </c>
      <c r="F61" s="71"/>
      <c r="G61" s="71"/>
      <c r="H61" s="73"/>
      <c r="I61" s="71"/>
      <c r="J61" s="71"/>
      <c r="K61" s="72"/>
    </row>
    <row r="62" spans="1:11" ht="14.25" hidden="1" customHeight="1" outlineLevel="2">
      <c r="A62" s="80"/>
      <c r="B62" s="67">
        <v>71306</v>
      </c>
      <c r="C62" s="74"/>
      <c r="D62" s="69" t="s">
        <v>74</v>
      </c>
      <c r="E62" s="70">
        <v>0</v>
      </c>
      <c r="F62" s="71"/>
      <c r="G62" s="71"/>
      <c r="H62" s="73"/>
      <c r="I62" s="71"/>
      <c r="J62" s="71"/>
      <c r="K62" s="72"/>
    </row>
    <row r="63" spans="1:11" ht="14.25" hidden="1" customHeight="1" outlineLevel="2">
      <c r="A63" s="80"/>
      <c r="B63" s="67">
        <v>71307</v>
      </c>
      <c r="C63" s="74"/>
      <c r="D63" s="69" t="s">
        <v>75</v>
      </c>
      <c r="E63" s="70">
        <v>0</v>
      </c>
      <c r="F63" s="71"/>
      <c r="G63" s="71"/>
      <c r="H63" s="73"/>
      <c r="I63" s="71"/>
      <c r="J63" s="71"/>
      <c r="K63" s="72"/>
    </row>
    <row r="64" spans="1:11" ht="14.25" hidden="1" customHeight="1" outlineLevel="2">
      <c r="A64" s="80"/>
      <c r="B64" s="67">
        <v>71399</v>
      </c>
      <c r="C64" s="74"/>
      <c r="D64" s="69" t="s">
        <v>76</v>
      </c>
      <c r="E64" s="70">
        <v>0</v>
      </c>
      <c r="F64" s="71"/>
      <c r="G64" s="71"/>
      <c r="H64" s="73"/>
      <c r="I64" s="71"/>
      <c r="J64" s="71"/>
      <c r="K64" s="72"/>
    </row>
    <row r="65" spans="1:11" collapsed="1">
      <c r="A65" s="80"/>
      <c r="B65" s="67"/>
      <c r="C65" s="74"/>
      <c r="D65" s="69"/>
      <c r="E65" s="75"/>
      <c r="F65" s="76"/>
      <c r="G65" s="76"/>
      <c r="H65" s="77"/>
      <c r="I65" s="76"/>
      <c r="J65" s="76"/>
      <c r="K65" s="78"/>
    </row>
    <row r="66" spans="1:11" s="29" customFormat="1" ht="15">
      <c r="A66" s="79"/>
      <c r="B66" s="61" t="s">
        <v>77</v>
      </c>
      <c r="C66" s="62" t="s">
        <v>78</v>
      </c>
      <c r="D66" s="63"/>
      <c r="E66" s="64">
        <v>0.99</v>
      </c>
      <c r="F66" s="65">
        <f>F67</f>
        <v>1.4849999999999999</v>
      </c>
      <c r="G66" s="65">
        <f>G67</f>
        <v>30.4</v>
      </c>
      <c r="H66" s="65">
        <f>H67</f>
        <v>31.389999999999997</v>
      </c>
      <c r="I66" s="65">
        <f>I67</f>
        <v>386.55</v>
      </c>
      <c r="J66" s="65">
        <f>I66-H66</f>
        <v>355.16</v>
      </c>
      <c r="K66" s="66">
        <f>IF(H66&gt;0,J66/H66,"n/m")</f>
        <v>11.31443134756292</v>
      </c>
    </row>
    <row r="67" spans="1:11" ht="15" outlineLevel="1">
      <c r="A67" s="80"/>
      <c r="B67" s="82" t="s">
        <v>79</v>
      </c>
      <c r="C67" s="83" t="s">
        <v>80</v>
      </c>
      <c r="D67" s="84"/>
      <c r="E67" s="92">
        <v>0.99</v>
      </c>
      <c r="F67" s="87">
        <f>SUM(F68:F74)</f>
        <v>1.4849999999999999</v>
      </c>
      <c r="G67" s="87">
        <f>SUM(G68:G74)</f>
        <v>30.4</v>
      </c>
      <c r="H67" s="93">
        <f>SUM(H68:H74)</f>
        <v>31.389999999999997</v>
      </c>
      <c r="I67" s="87">
        <f>SUM(I68:I74)</f>
        <v>386.55</v>
      </c>
      <c r="J67" s="87">
        <f>I67-H67</f>
        <v>355.16</v>
      </c>
      <c r="K67" s="88">
        <f>IF(H67&gt;0,J67/H67,"n/m")</f>
        <v>11.31443134756292</v>
      </c>
    </row>
    <row r="68" spans="1:11" ht="14.25" customHeight="1" outlineLevel="2">
      <c r="A68" s="80"/>
      <c r="B68" s="67">
        <v>72101</v>
      </c>
      <c r="C68" s="74"/>
      <c r="D68" s="69" t="s">
        <v>81</v>
      </c>
      <c r="E68" s="2">
        <v>0</v>
      </c>
      <c r="F68" s="3">
        <f t="shared" ref="F68:F74" si="0">E68/8*12</f>
        <v>0</v>
      </c>
      <c r="G68" s="4">
        <f>SUMIF('2022_Sep_Dec'!$K$11:$K$40,'2301 HR SERVICES'!$B68,'2022_Sep_Dec'!$M$11:$M$40)/10^6</f>
        <v>0</v>
      </c>
      <c r="H68" s="5">
        <f t="shared" ref="H68:H74" si="1">E68+G68</f>
        <v>0</v>
      </c>
      <c r="I68" s="4">
        <f>SUMIF('2023_Budget'!$K$11:$K$77,'2301 HR SERVICES'!$B68,'2023_Budget'!$M$11:$M$77)/10^6</f>
        <v>0</v>
      </c>
      <c r="J68" s="3">
        <f t="shared" ref="J68:J74" si="2">I68-H68</f>
        <v>0</v>
      </c>
      <c r="K68" s="6" t="str">
        <f t="shared" ref="K68:K74" si="3">IF(H68&gt;0,J68/H68,"n/m")</f>
        <v>n/m</v>
      </c>
    </row>
    <row r="69" spans="1:11" outlineLevel="2">
      <c r="A69" s="80"/>
      <c r="B69" s="67">
        <v>72102</v>
      </c>
      <c r="C69" s="74"/>
      <c r="D69" s="69" t="s">
        <v>82</v>
      </c>
      <c r="E69" s="2">
        <v>0</v>
      </c>
      <c r="F69" s="3">
        <f t="shared" si="0"/>
        <v>0</v>
      </c>
      <c r="G69" s="4">
        <f>SUMIF('2022_Sep_Dec'!$K$11:$K$40,'2301 HR SERVICES'!$B69,'2022_Sep_Dec'!$M$11:$M$40)/10^6</f>
        <v>0</v>
      </c>
      <c r="H69" s="5">
        <f t="shared" si="1"/>
        <v>0</v>
      </c>
      <c r="I69" s="4">
        <f>SUMIF('2023_Budget'!$K$11:$K$77,'2301 HR SERVICES'!$B69,'2023_Budget'!$M$11:$M$77)/10^6</f>
        <v>0</v>
      </c>
      <c r="J69" s="3">
        <f t="shared" si="2"/>
        <v>0</v>
      </c>
      <c r="K69" s="6" t="str">
        <f t="shared" si="3"/>
        <v>n/m</v>
      </c>
    </row>
    <row r="70" spans="1:11" ht="14.25" customHeight="1" outlineLevel="2">
      <c r="A70" s="80"/>
      <c r="B70" s="67">
        <v>72103</v>
      </c>
      <c r="C70" s="74"/>
      <c r="D70" s="69" t="s">
        <v>83</v>
      </c>
      <c r="E70" s="2">
        <v>0.99</v>
      </c>
      <c r="F70" s="3">
        <f t="shared" si="0"/>
        <v>1.4849999999999999</v>
      </c>
      <c r="G70" s="4">
        <f>SUMIF('2022_Sep_Dec'!$K$11:$K$40,'2301 HR SERVICES'!$B70,'2022_Sep_Dec'!$M$11:$M$40)/10^6</f>
        <v>30.4</v>
      </c>
      <c r="H70" s="5">
        <f t="shared" si="1"/>
        <v>31.389999999999997</v>
      </c>
      <c r="I70" s="4">
        <f>SUMIF('2023_Budget'!$K$11:$K$77,'2301 HR SERVICES'!$B70,'2023_Budget'!$M$11:$M$77)/10^6</f>
        <v>186.55</v>
      </c>
      <c r="J70" s="3">
        <f t="shared" si="2"/>
        <v>155.16000000000003</v>
      </c>
      <c r="K70" s="6">
        <f t="shared" si="3"/>
        <v>4.942975469894872</v>
      </c>
    </row>
    <row r="71" spans="1:11" ht="14.25" customHeight="1" outlineLevel="2">
      <c r="A71" s="80"/>
      <c r="B71" s="67">
        <v>72104</v>
      </c>
      <c r="C71" s="74"/>
      <c r="D71" s="69" t="s">
        <v>84</v>
      </c>
      <c r="E71" s="2">
        <v>0</v>
      </c>
      <c r="F71" s="3">
        <f t="shared" si="0"/>
        <v>0</v>
      </c>
      <c r="G71" s="4">
        <f>SUMIF('2022_Sep_Dec'!$K$11:$K$40,'2301 HR SERVICES'!$B71,'2022_Sep_Dec'!$M$11:$M$40)/10^6</f>
        <v>0</v>
      </c>
      <c r="H71" s="5">
        <f t="shared" si="1"/>
        <v>0</v>
      </c>
      <c r="I71" s="4">
        <f>SUMIF('2023_Budget'!$K$11:$K$77,'2301 HR SERVICES'!$B71,'2023_Budget'!$M$11:$M$77)/10^6</f>
        <v>0</v>
      </c>
      <c r="J71" s="3">
        <f t="shared" si="2"/>
        <v>0</v>
      </c>
      <c r="K71" s="6" t="str">
        <f t="shared" si="3"/>
        <v>n/m</v>
      </c>
    </row>
    <row r="72" spans="1:11" ht="14.25" customHeight="1" outlineLevel="2">
      <c r="A72" s="80"/>
      <c r="B72" s="67">
        <v>72105</v>
      </c>
      <c r="C72" s="74"/>
      <c r="D72" s="69" t="s">
        <v>85</v>
      </c>
      <c r="E72" s="2">
        <v>0</v>
      </c>
      <c r="F72" s="3">
        <f t="shared" si="0"/>
        <v>0</v>
      </c>
      <c r="G72" s="4">
        <f>SUMIF('2022_Sep_Dec'!$K$11:$K$40,'2301 HR SERVICES'!$B72,'2022_Sep_Dec'!$M$11:$M$40)/10^6</f>
        <v>0</v>
      </c>
      <c r="H72" s="5">
        <f t="shared" si="1"/>
        <v>0</v>
      </c>
      <c r="I72" s="4">
        <f>SUMIF('2023_Budget'!$K$11:$K$77,'2301 HR SERVICES'!$B72,'2023_Budget'!$M$11:$M$77)/10^6</f>
        <v>0</v>
      </c>
      <c r="J72" s="3">
        <f t="shared" si="2"/>
        <v>0</v>
      </c>
      <c r="K72" s="6" t="str">
        <f t="shared" si="3"/>
        <v>n/m</v>
      </c>
    </row>
    <row r="73" spans="1:11" ht="14.25" customHeight="1" outlineLevel="2">
      <c r="A73" s="80"/>
      <c r="B73" s="67">
        <v>72198</v>
      </c>
      <c r="C73" s="74"/>
      <c r="D73" s="69" t="s">
        <v>274</v>
      </c>
      <c r="E73" s="2">
        <v>0</v>
      </c>
      <c r="F73" s="3"/>
      <c r="G73" s="4">
        <f>SUMIF('2022_Sep_Dec'!$K$11:$K$40,'2301 HR SERVICES'!$B73,'2022_Sep_Dec'!$M$11:$M$40)/10^6</f>
        <v>0</v>
      </c>
      <c r="H73" s="5"/>
      <c r="I73" s="4">
        <f>SUMIF('2023_Budget'!$K$11:$K$77,'2301 HR SERVICES'!$B73,'2023_Budget'!$M$11:$M$77)/10^6</f>
        <v>0</v>
      </c>
      <c r="J73" s="3"/>
      <c r="K73" s="6"/>
    </row>
    <row r="74" spans="1:11" ht="14.25" customHeight="1" outlineLevel="2">
      <c r="A74" s="80"/>
      <c r="B74" s="67">
        <v>72199</v>
      </c>
      <c r="C74" s="74"/>
      <c r="D74" s="69" t="s">
        <v>86</v>
      </c>
      <c r="E74" s="2">
        <v>0</v>
      </c>
      <c r="F74" s="3">
        <f t="shared" si="0"/>
        <v>0</v>
      </c>
      <c r="G74" s="4">
        <f>SUMIF('2022_Sep_Dec'!$K$11:$K$40,'2301 HR SERVICES'!$B74,'2022_Sep_Dec'!$M$11:$M$40)/10^6</f>
        <v>0</v>
      </c>
      <c r="H74" s="5">
        <f t="shared" si="1"/>
        <v>0</v>
      </c>
      <c r="I74" s="4">
        <f>SUMIF('2023_Budget'!$K$11:$K$77,'2301 HR SERVICES'!$B74,'2023_Budget'!$M$11:$M$77)/10^6</f>
        <v>200</v>
      </c>
      <c r="J74" s="3">
        <f t="shared" si="2"/>
        <v>200</v>
      </c>
      <c r="K74" s="6" t="str">
        <f t="shared" si="3"/>
        <v>n/m</v>
      </c>
    </row>
    <row r="75" spans="1:11">
      <c r="A75" s="80"/>
      <c r="B75" s="67"/>
      <c r="C75" s="74"/>
      <c r="D75" s="69"/>
      <c r="E75" s="2"/>
      <c r="F75" s="3"/>
      <c r="G75" s="3"/>
      <c r="H75" s="7"/>
      <c r="I75" s="3"/>
      <c r="J75" s="3"/>
      <c r="K75" s="6"/>
    </row>
    <row r="76" spans="1:11" s="29" customFormat="1" ht="15">
      <c r="A76" s="79"/>
      <c r="B76" s="61" t="s">
        <v>87</v>
      </c>
      <c r="C76" s="62" t="s">
        <v>88</v>
      </c>
      <c r="D76" s="63"/>
      <c r="E76" s="64">
        <v>11719.909917000001</v>
      </c>
      <c r="F76" s="65">
        <f>F77+F102</f>
        <v>17579.864875500003</v>
      </c>
      <c r="G76" s="65">
        <f>G77+G102</f>
        <v>10346.699403804461</v>
      </c>
      <c r="H76" s="91">
        <f>H77+H102</f>
        <v>22066.609320804455</v>
      </c>
      <c r="I76" s="65">
        <f>I77+I102</f>
        <v>11313.054599408326</v>
      </c>
      <c r="J76" s="65">
        <f>I76-H76</f>
        <v>-10753.554721396129</v>
      </c>
      <c r="K76" s="66">
        <f>IF(H76&gt;0,J76/H76,"n/m")</f>
        <v>-0.48732247737116779</v>
      </c>
    </row>
    <row r="77" spans="1:11" s="29" customFormat="1" ht="15" outlineLevel="1">
      <c r="A77" s="79"/>
      <c r="B77" s="82" t="s">
        <v>89</v>
      </c>
      <c r="C77" s="83" t="s">
        <v>90</v>
      </c>
      <c r="D77" s="84"/>
      <c r="E77" s="12">
        <v>11719.909917000001</v>
      </c>
      <c r="F77" s="13">
        <f>SUM(F78:F100)</f>
        <v>17579.864875500003</v>
      </c>
      <c r="G77" s="13">
        <f>SUM(G78:G100)</f>
        <v>10346.699403804461</v>
      </c>
      <c r="H77" s="15">
        <f>SUM(H78:H100)</f>
        <v>22066.609320804455</v>
      </c>
      <c r="I77" s="13">
        <f>SUM(I78:I100)</f>
        <v>11313.054599408326</v>
      </c>
      <c r="J77" s="13">
        <f t="shared" ref="J77:J115" si="4">I77-H77</f>
        <v>-10753.554721396129</v>
      </c>
      <c r="K77" s="14">
        <f t="shared" ref="K77:K104" si="5">IF(H77&gt;0,J77/H77,"n/m")</f>
        <v>-0.48732247737116779</v>
      </c>
    </row>
    <row r="78" spans="1:11" ht="15" customHeight="1" outlineLevel="2">
      <c r="A78" s="80"/>
      <c r="B78" s="67">
        <v>73101</v>
      </c>
      <c r="C78" s="74"/>
      <c r="D78" s="69" t="s">
        <v>91</v>
      </c>
      <c r="E78" s="2">
        <v>1571.5285019999999</v>
      </c>
      <c r="F78" s="3">
        <f t="shared" ref="F78:F100" si="6">E78/8*12</f>
        <v>2357.2927529999997</v>
      </c>
      <c r="G78" s="4">
        <f>'Staff Cost'!H7-'2301 HR SERVICES'!E78</f>
        <v>800.70109600000001</v>
      </c>
      <c r="H78" s="5">
        <f t="shared" ref="H78:H100" si="7">E78+G78</f>
        <v>2372.2295979999999</v>
      </c>
      <c r="I78" s="4">
        <f>'Staff Cost'!J7</f>
        <v>3437.2411812503992</v>
      </c>
      <c r="J78" s="3">
        <f t="shared" si="4"/>
        <v>1065.0115832503993</v>
      </c>
      <c r="K78" s="6">
        <f t="shared" si="5"/>
        <v>0.448949622814039</v>
      </c>
    </row>
    <row r="79" spans="1:11" ht="15" customHeight="1" outlineLevel="2">
      <c r="A79" s="80"/>
      <c r="B79" s="67">
        <v>73102</v>
      </c>
      <c r="C79" s="74"/>
      <c r="D79" s="69" t="s">
        <v>92</v>
      </c>
      <c r="E79" s="2">
        <v>6.2914120000000002</v>
      </c>
      <c r="F79" s="3">
        <f t="shared" si="6"/>
        <v>9.4371179999999999</v>
      </c>
      <c r="G79" s="4">
        <f>'Staff Cost'!H8-'2301 HR SERVICES'!E79</f>
        <v>5.6535839999999995</v>
      </c>
      <c r="H79" s="5">
        <f t="shared" si="7"/>
        <v>11.944996</v>
      </c>
      <c r="I79" s="4">
        <f>'Staff Cost'!J8</f>
        <v>16.078324999607982</v>
      </c>
      <c r="J79" s="3">
        <f t="shared" si="4"/>
        <v>4.1333289996079827</v>
      </c>
      <c r="K79" s="6">
        <f t="shared" si="5"/>
        <v>0.34603017025773664</v>
      </c>
    </row>
    <row r="80" spans="1:11" ht="15" customHeight="1" outlineLevel="2">
      <c r="A80" s="80"/>
      <c r="B80" s="67">
        <v>73103</v>
      </c>
      <c r="C80" s="74"/>
      <c r="D80" s="69" t="s">
        <v>93</v>
      </c>
      <c r="E80" s="2">
        <v>15.151099</v>
      </c>
      <c r="F80" s="3">
        <f t="shared" si="6"/>
        <v>22.7266485</v>
      </c>
      <c r="G80" s="4">
        <f>'Staff Cost'!H9-'2301 HR SERVICES'!E80</f>
        <v>14.589996000000001</v>
      </c>
      <c r="H80" s="5">
        <f t="shared" si="7"/>
        <v>29.741095000000001</v>
      </c>
      <c r="I80" s="4">
        <f>'Staff Cost'!J9</f>
        <v>0</v>
      </c>
      <c r="J80" s="3">
        <f t="shared" si="4"/>
        <v>-29.741095000000001</v>
      </c>
      <c r="K80" s="6">
        <f t="shared" si="5"/>
        <v>-1</v>
      </c>
    </row>
    <row r="81" spans="1:11" ht="15" customHeight="1" outlineLevel="2">
      <c r="A81" s="80"/>
      <c r="B81" s="67">
        <v>73104</v>
      </c>
      <c r="C81" s="74"/>
      <c r="D81" s="69" t="s">
        <v>94</v>
      </c>
      <c r="E81" s="2">
        <v>0</v>
      </c>
      <c r="F81" s="3">
        <f t="shared" si="6"/>
        <v>0</v>
      </c>
      <c r="G81" s="4">
        <f>'Staff Cost'!H10-'2301 HR SERVICES'!E81</f>
        <v>0.15</v>
      </c>
      <c r="H81" s="5">
        <f t="shared" si="7"/>
        <v>0.15</v>
      </c>
      <c r="I81" s="4">
        <f>'Staff Cost'!J10</f>
        <v>5.0940000000000003</v>
      </c>
      <c r="J81" s="3">
        <f t="shared" si="4"/>
        <v>4.944</v>
      </c>
      <c r="K81" s="6">
        <f t="shared" si="5"/>
        <v>32.96</v>
      </c>
    </row>
    <row r="82" spans="1:11" ht="15" customHeight="1" outlineLevel="2">
      <c r="A82" s="80"/>
      <c r="B82" s="67">
        <v>73105</v>
      </c>
      <c r="C82" s="74"/>
      <c r="D82" s="69" t="s">
        <v>95</v>
      </c>
      <c r="E82" s="2">
        <v>6.3287000000000004</v>
      </c>
      <c r="F82" s="3">
        <f t="shared" si="6"/>
        <v>9.4930500000000002</v>
      </c>
      <c r="G82" s="4">
        <f>'Staff Cost'!H11-'2301 HR SERVICES'!E82</f>
        <v>-2.370366666666667</v>
      </c>
      <c r="H82" s="5">
        <f t="shared" si="7"/>
        <v>3.9583333333333335</v>
      </c>
      <c r="I82" s="4">
        <f>'Staff Cost'!J11</f>
        <v>11.625</v>
      </c>
      <c r="J82" s="3">
        <f t="shared" si="4"/>
        <v>7.6666666666666661</v>
      </c>
      <c r="K82" s="6">
        <f t="shared" si="5"/>
        <v>1.9368421052631577</v>
      </c>
    </row>
    <row r="83" spans="1:11" ht="15" customHeight="1" outlineLevel="2">
      <c r="A83" s="80"/>
      <c r="B83" s="67">
        <v>73106</v>
      </c>
      <c r="C83" s="74"/>
      <c r="D83" s="69" t="s">
        <v>96</v>
      </c>
      <c r="E83" s="2">
        <v>0</v>
      </c>
      <c r="F83" s="3">
        <f t="shared" si="6"/>
        <v>0</v>
      </c>
      <c r="G83" s="4">
        <f>'Staff Cost'!H12-'2301 HR SERVICES'!E83</f>
        <v>0</v>
      </c>
      <c r="H83" s="5">
        <f t="shared" si="7"/>
        <v>0</v>
      </c>
      <c r="I83" s="4">
        <f>'Staff Cost'!J12</f>
        <v>0</v>
      </c>
      <c r="J83" s="3">
        <f t="shared" si="4"/>
        <v>0</v>
      </c>
      <c r="K83" s="6" t="str">
        <f t="shared" si="5"/>
        <v>n/m</v>
      </c>
    </row>
    <row r="84" spans="1:11" ht="15" customHeight="1" outlineLevel="2">
      <c r="A84" s="80"/>
      <c r="B84" s="67">
        <v>73107</v>
      </c>
      <c r="C84" s="74"/>
      <c r="D84" s="69" t="s">
        <v>97</v>
      </c>
      <c r="E84" s="2">
        <v>52.706344000000001</v>
      </c>
      <c r="F84" s="3">
        <f t="shared" si="6"/>
        <v>79.059516000000002</v>
      </c>
      <c r="G84" s="4">
        <f>'Staff Cost'!H13-'2301 HR SERVICES'!E84</f>
        <v>27.219290599999994</v>
      </c>
      <c r="H84" s="5">
        <f t="shared" si="7"/>
        <v>79.925634599999995</v>
      </c>
      <c r="I84" s="4">
        <f>'Staff Cost'!J13</f>
        <v>116.44514727717753</v>
      </c>
      <c r="J84" s="3">
        <f t="shared" si="4"/>
        <v>36.519512677177531</v>
      </c>
      <c r="K84" s="6">
        <f t="shared" si="5"/>
        <v>0.45691864518742942</v>
      </c>
    </row>
    <row r="85" spans="1:11" ht="15" customHeight="1" outlineLevel="2">
      <c r="A85" s="80"/>
      <c r="B85" s="67">
        <v>73108</v>
      </c>
      <c r="C85" s="74"/>
      <c r="D85" s="69" t="s">
        <v>98</v>
      </c>
      <c r="E85" s="2">
        <v>3818.9568599999998</v>
      </c>
      <c r="F85" s="3">
        <f t="shared" si="6"/>
        <v>5728.4352899999994</v>
      </c>
      <c r="G85" s="4">
        <f>'Staff Cost'!H14-'2301 HR SERVICES'!E85</f>
        <v>1909.8582600000004</v>
      </c>
      <c r="H85" s="5">
        <f t="shared" si="7"/>
        <v>5728.8151200000002</v>
      </c>
      <c r="I85" s="4">
        <f>'Staff Cost'!J14</f>
        <v>6034.9764773530878</v>
      </c>
      <c r="J85" s="3">
        <f t="shared" si="4"/>
        <v>306.16135735308762</v>
      </c>
      <c r="K85" s="6">
        <f t="shared" si="5"/>
        <v>5.3442352552841257E-2</v>
      </c>
    </row>
    <row r="86" spans="1:11" ht="15" customHeight="1" outlineLevel="2">
      <c r="A86" s="80"/>
      <c r="B86" s="67">
        <v>73109</v>
      </c>
      <c r="C86" s="74"/>
      <c r="D86" s="69" t="s">
        <v>99</v>
      </c>
      <c r="E86" s="2">
        <v>16.575913</v>
      </c>
      <c r="F86" s="3">
        <f t="shared" si="6"/>
        <v>24.8638695</v>
      </c>
      <c r="G86" s="4">
        <f>'Staff Cost'!H15-'2301 HR SERVICES'!E86</f>
        <v>8.4240870000000001</v>
      </c>
      <c r="H86" s="5">
        <f t="shared" si="7"/>
        <v>25</v>
      </c>
      <c r="I86" s="4">
        <f>'Staff Cost'!J15</f>
        <v>39</v>
      </c>
      <c r="J86" s="3">
        <f t="shared" si="4"/>
        <v>14</v>
      </c>
      <c r="K86" s="6">
        <f t="shared" si="5"/>
        <v>0.56000000000000005</v>
      </c>
    </row>
    <row r="87" spans="1:11" ht="15" customHeight="1" outlineLevel="2">
      <c r="A87" s="80"/>
      <c r="B87" s="67">
        <v>73110</v>
      </c>
      <c r="C87" s="74"/>
      <c r="D87" s="69" t="s">
        <v>100</v>
      </c>
      <c r="E87" s="2">
        <v>30.048387000000002</v>
      </c>
      <c r="F87" s="3">
        <f t="shared" si="6"/>
        <v>45.072580500000001</v>
      </c>
      <c r="G87" s="4">
        <f>'Staff Cost'!H16-'2301 HR SERVICES'!E87</f>
        <v>15.999999999999996</v>
      </c>
      <c r="H87" s="5">
        <f t="shared" si="7"/>
        <v>46.048386999999998</v>
      </c>
      <c r="I87" s="4">
        <f>'Staff Cost'!J16</f>
        <v>84</v>
      </c>
      <c r="J87" s="3">
        <f t="shared" si="4"/>
        <v>37.951613000000002</v>
      </c>
      <c r="K87" s="6">
        <f t="shared" si="5"/>
        <v>0.82416812992819932</v>
      </c>
    </row>
    <row r="88" spans="1:11" ht="15" customHeight="1" outlineLevel="2">
      <c r="A88" s="80"/>
      <c r="B88" s="67">
        <v>73111</v>
      </c>
      <c r="C88" s="74"/>
      <c r="D88" s="69" t="s">
        <v>101</v>
      </c>
      <c r="E88" s="2">
        <v>0</v>
      </c>
      <c r="F88" s="3">
        <f t="shared" si="6"/>
        <v>0</v>
      </c>
      <c r="G88" s="4">
        <f>'Staff Cost'!H17-'2301 HR SERVICES'!E88</f>
        <v>0</v>
      </c>
      <c r="H88" s="5">
        <f t="shared" si="7"/>
        <v>0</v>
      </c>
      <c r="I88" s="4">
        <f>'Staff Cost'!J17</f>
        <v>0</v>
      </c>
      <c r="J88" s="3">
        <f t="shared" si="4"/>
        <v>0</v>
      </c>
      <c r="K88" s="6" t="str">
        <f t="shared" si="5"/>
        <v>n/m</v>
      </c>
    </row>
    <row r="89" spans="1:11" ht="15" customHeight="1" outlineLevel="2">
      <c r="A89" s="80"/>
      <c r="B89" s="67">
        <v>73112</v>
      </c>
      <c r="C89" s="74"/>
      <c r="D89" s="69" t="s">
        <v>102</v>
      </c>
      <c r="E89" s="2">
        <v>54.751269999999998</v>
      </c>
      <c r="F89" s="3">
        <f t="shared" si="6"/>
        <v>82.126904999999994</v>
      </c>
      <c r="G89" s="4">
        <f>'Staff Cost'!H18-'2301 HR SERVICES'!E89</f>
        <v>20.073780000000006</v>
      </c>
      <c r="H89" s="5">
        <f t="shared" si="7"/>
        <v>74.825050000000005</v>
      </c>
      <c r="I89" s="4">
        <f>'Staff Cost'!J18</f>
        <v>80.161713545654706</v>
      </c>
      <c r="J89" s="3">
        <f t="shared" si="4"/>
        <v>5.3366635456547016</v>
      </c>
      <c r="K89" s="6">
        <f t="shared" si="5"/>
        <v>7.1321884123762044E-2</v>
      </c>
    </row>
    <row r="90" spans="1:11" ht="15" customHeight="1" outlineLevel="2">
      <c r="A90" s="80"/>
      <c r="B90" s="67">
        <v>73113</v>
      </c>
      <c r="C90" s="74"/>
      <c r="D90" s="69" t="s">
        <v>103</v>
      </c>
      <c r="E90" s="2">
        <v>7437.6360000000004</v>
      </c>
      <c r="F90" s="3">
        <f t="shared" si="6"/>
        <v>11156.454000000002</v>
      </c>
      <c r="G90" s="4">
        <f>'Staff Cost'!H19-'2301 HR SERVICES'!E90</f>
        <v>7865.8461065039992</v>
      </c>
      <c r="H90" s="5">
        <f t="shared" si="7"/>
        <v>15303.482106504</v>
      </c>
      <c r="I90" s="4">
        <f>'Staff Cost'!J19</f>
        <v>618.26317545254699</v>
      </c>
      <c r="J90" s="3">
        <f t="shared" si="4"/>
        <v>-14685.218931051453</v>
      </c>
      <c r="K90" s="6">
        <f t="shared" si="5"/>
        <v>-0.9595998367463191</v>
      </c>
    </row>
    <row r="91" spans="1:11" ht="15" customHeight="1" outlineLevel="2">
      <c r="A91" s="80"/>
      <c r="B91" s="67">
        <v>73114</v>
      </c>
      <c r="C91" s="74"/>
      <c r="D91" s="69" t="s">
        <v>104</v>
      </c>
      <c r="E91" s="2">
        <v>2</v>
      </c>
      <c r="F91" s="3">
        <f t="shared" si="6"/>
        <v>3</v>
      </c>
      <c r="G91" s="4">
        <f>'Staff Cost'!H20-'2301 HR SERVICES'!E91</f>
        <v>104.29852336712527</v>
      </c>
      <c r="H91" s="5">
        <f t="shared" si="7"/>
        <v>106.29852336712527</v>
      </c>
      <c r="I91" s="4">
        <f>'Staff Cost'!J20</f>
        <v>314.77922030412742</v>
      </c>
      <c r="J91" s="3">
        <f t="shared" si="4"/>
        <v>208.48069693700216</v>
      </c>
      <c r="K91" s="6">
        <f t="shared" si="5"/>
        <v>1.9612755693413382</v>
      </c>
    </row>
    <row r="92" spans="1:11" ht="15" customHeight="1" outlineLevel="2">
      <c r="A92" s="80"/>
      <c r="B92" s="67">
        <v>73115</v>
      </c>
      <c r="C92" s="74"/>
      <c r="D92" s="69" t="s">
        <v>105</v>
      </c>
      <c r="E92" s="2">
        <v>-2056.25</v>
      </c>
      <c r="F92" s="3">
        <f t="shared" si="6"/>
        <v>-3084.375</v>
      </c>
      <c r="G92" s="4">
        <f>'Staff Cost'!H21-'2301 HR SERVICES'!E92</f>
        <v>0</v>
      </c>
      <c r="H92" s="5">
        <f t="shared" si="7"/>
        <v>-2056.25</v>
      </c>
      <c r="I92" s="4">
        <f>'Staff Cost'!J21</f>
        <v>127.5</v>
      </c>
      <c r="J92" s="3">
        <f t="shared" si="4"/>
        <v>2183.75</v>
      </c>
      <c r="K92" s="6" t="str">
        <f t="shared" si="5"/>
        <v>n/m</v>
      </c>
    </row>
    <row r="93" spans="1:11" ht="15" customHeight="1" outlineLevel="2">
      <c r="A93" s="80"/>
      <c r="B93" s="67">
        <v>73116</v>
      </c>
      <c r="C93" s="74"/>
      <c r="D93" s="69" t="s">
        <v>106</v>
      </c>
      <c r="E93" s="2">
        <v>568.55646000000002</v>
      </c>
      <c r="F93" s="3">
        <f t="shared" si="6"/>
        <v>852.83469000000002</v>
      </c>
      <c r="G93" s="4">
        <f>'Staff Cost'!H22-'2301 HR SERVICES'!E93</f>
        <v>-517.98288500000001</v>
      </c>
      <c r="H93" s="5">
        <f t="shared" si="7"/>
        <v>50.573575000000005</v>
      </c>
      <c r="I93" s="4">
        <f>'Staff Cost'!J22</f>
        <v>71.352330000000009</v>
      </c>
      <c r="J93" s="3">
        <f t="shared" si="4"/>
        <v>20.778755000000004</v>
      </c>
      <c r="K93" s="6">
        <f t="shared" si="5"/>
        <v>0.41086189774007476</v>
      </c>
    </row>
    <row r="94" spans="1:11" ht="15" customHeight="1" outlineLevel="2">
      <c r="A94" s="80"/>
      <c r="B94" s="67">
        <v>73117</v>
      </c>
      <c r="C94" s="74"/>
      <c r="D94" s="69" t="s">
        <v>107</v>
      </c>
      <c r="E94" s="2">
        <v>128.85639800000001</v>
      </c>
      <c r="F94" s="3">
        <f t="shared" si="6"/>
        <v>193.28459700000002</v>
      </c>
      <c r="G94" s="4">
        <f>'Staff Cost'!H23-'2301 HR SERVICES'!E94</f>
        <v>64.428199999999975</v>
      </c>
      <c r="H94" s="5">
        <f t="shared" si="7"/>
        <v>193.28459799999999</v>
      </c>
      <c r="I94" s="4">
        <f>'Staff Cost'!J23</f>
        <v>216.15615570355945</v>
      </c>
      <c r="J94" s="3">
        <f t="shared" si="4"/>
        <v>22.871557703559461</v>
      </c>
      <c r="K94" s="6">
        <f t="shared" si="5"/>
        <v>0.11833098932983507</v>
      </c>
    </row>
    <row r="95" spans="1:11" ht="15" customHeight="1" outlineLevel="2">
      <c r="A95" s="80"/>
      <c r="B95" s="67">
        <v>73118</v>
      </c>
      <c r="C95" s="74"/>
      <c r="D95" s="69" t="s">
        <v>108</v>
      </c>
      <c r="E95" s="2">
        <v>0</v>
      </c>
      <c r="F95" s="3">
        <f t="shared" si="6"/>
        <v>0</v>
      </c>
      <c r="G95" s="4">
        <f>'Staff Cost'!H24-'2301 HR SERVICES'!E95</f>
        <v>0</v>
      </c>
      <c r="H95" s="5">
        <f t="shared" si="7"/>
        <v>0</v>
      </c>
      <c r="I95" s="4">
        <f>'Staff Cost'!J24</f>
        <v>0</v>
      </c>
      <c r="J95" s="3">
        <f t="shared" si="4"/>
        <v>0</v>
      </c>
      <c r="K95" s="6" t="str">
        <f t="shared" si="5"/>
        <v>n/m</v>
      </c>
    </row>
    <row r="96" spans="1:11" ht="15" customHeight="1" outlineLevel="2">
      <c r="A96" s="80"/>
      <c r="B96" s="67">
        <v>73120</v>
      </c>
      <c r="C96" s="74"/>
      <c r="D96" s="69" t="s">
        <v>109</v>
      </c>
      <c r="E96" s="2">
        <v>0.22178400000000001</v>
      </c>
      <c r="F96" s="3">
        <f t="shared" si="6"/>
        <v>0.33267600000000003</v>
      </c>
      <c r="G96" s="4">
        <f>'Staff Cost'!H25-'2301 HR SERVICES'!E96</f>
        <v>0</v>
      </c>
      <c r="H96" s="5">
        <f t="shared" si="7"/>
        <v>0.22178400000000001</v>
      </c>
      <c r="I96" s="4">
        <f>'Staff Cost'!J25</f>
        <v>7.083333333333333</v>
      </c>
      <c r="J96" s="3">
        <f t="shared" si="4"/>
        <v>6.8615493333333326</v>
      </c>
      <c r="K96" s="6">
        <f t="shared" si="5"/>
        <v>30.937981699912221</v>
      </c>
    </row>
    <row r="97" spans="1:11" ht="15" customHeight="1" outlineLevel="2">
      <c r="A97" s="80"/>
      <c r="B97" s="67">
        <v>73122</v>
      </c>
      <c r="C97" s="74"/>
      <c r="D97" s="69" t="s">
        <v>110</v>
      </c>
      <c r="E97" s="2">
        <v>12</v>
      </c>
      <c r="F97" s="3">
        <f t="shared" si="6"/>
        <v>18</v>
      </c>
      <c r="G97" s="4">
        <f>'Staff Cost'!H26-'2301 HR SERVICES'!E97</f>
        <v>0</v>
      </c>
      <c r="H97" s="5">
        <f t="shared" si="7"/>
        <v>12</v>
      </c>
      <c r="I97" s="4">
        <f>'Staff Cost'!J26</f>
        <v>12</v>
      </c>
      <c r="J97" s="3">
        <f t="shared" si="4"/>
        <v>0</v>
      </c>
      <c r="K97" s="6">
        <f t="shared" si="5"/>
        <v>0</v>
      </c>
    </row>
    <row r="98" spans="1:11" ht="15" customHeight="1" outlineLevel="2">
      <c r="A98" s="80"/>
      <c r="B98" s="67" t="s">
        <v>111</v>
      </c>
      <c r="C98" s="74"/>
      <c r="D98" s="69" t="s">
        <v>112</v>
      </c>
      <c r="E98" s="2">
        <v>37.750328000000003</v>
      </c>
      <c r="F98" s="3">
        <f t="shared" si="6"/>
        <v>56.625492000000008</v>
      </c>
      <c r="G98" s="4">
        <f>'Staff Cost'!H27-'2301 HR SERVICES'!E98</f>
        <v>20.470299999999995</v>
      </c>
      <c r="H98" s="5">
        <f t="shared" si="7"/>
        <v>58.220627999999998</v>
      </c>
      <c r="I98" s="4">
        <f>'Staff Cost'!J27</f>
        <v>83.919855098761246</v>
      </c>
      <c r="J98" s="3">
        <f t="shared" si="4"/>
        <v>25.699227098761249</v>
      </c>
      <c r="K98" s="6">
        <f t="shared" si="5"/>
        <v>0.44141102529435527</v>
      </c>
    </row>
    <row r="99" spans="1:11" ht="15" customHeight="1" outlineLevel="2">
      <c r="A99" s="80"/>
      <c r="B99" s="67">
        <v>73124</v>
      </c>
      <c r="C99" s="74"/>
      <c r="D99" s="69" t="s">
        <v>113</v>
      </c>
      <c r="E99" s="2">
        <v>16.800460000000001</v>
      </c>
      <c r="F99" s="3">
        <f t="shared" si="6"/>
        <v>25.200690000000002</v>
      </c>
      <c r="G99" s="4">
        <f>'Staff Cost'!H28-'2301 HR SERVICES'!E99</f>
        <v>9.3394319999999986</v>
      </c>
      <c r="H99" s="5">
        <f t="shared" si="7"/>
        <v>26.139892</v>
      </c>
      <c r="I99" s="4">
        <f>'Staff Cost'!J28</f>
        <v>37.378685090069183</v>
      </c>
      <c r="J99" s="3">
        <f t="shared" si="4"/>
        <v>11.238793090069183</v>
      </c>
      <c r="K99" s="6">
        <f t="shared" si="5"/>
        <v>0.42994795426351357</v>
      </c>
    </row>
    <row r="100" spans="1:11" ht="15" customHeight="1" outlineLevel="2">
      <c r="A100" s="80"/>
      <c r="B100" s="67">
        <v>73199</v>
      </c>
      <c r="C100" s="74"/>
      <c r="D100" s="69" t="s">
        <v>114</v>
      </c>
      <c r="E100" s="2">
        <v>0</v>
      </c>
      <c r="F100" s="3">
        <f t="shared" si="6"/>
        <v>0</v>
      </c>
      <c r="G100" s="4">
        <f>'Staff Cost'!H29-'2301 HR SERVICES'!E100</f>
        <v>0</v>
      </c>
      <c r="H100" s="5">
        <f t="shared" si="7"/>
        <v>0</v>
      </c>
      <c r="I100" s="4">
        <f>'Staff Cost'!J29</f>
        <v>0</v>
      </c>
      <c r="J100" s="3">
        <f t="shared" si="4"/>
        <v>0</v>
      </c>
      <c r="K100" s="6" t="str">
        <f t="shared" si="5"/>
        <v>n/m</v>
      </c>
    </row>
    <row r="101" spans="1:11" ht="15" customHeight="1" outlineLevel="2">
      <c r="A101" s="80"/>
      <c r="B101" s="67"/>
      <c r="C101" s="74"/>
      <c r="D101" s="69"/>
      <c r="E101" s="2"/>
      <c r="F101" s="3"/>
      <c r="G101" s="4"/>
      <c r="H101" s="5"/>
      <c r="I101" s="4"/>
      <c r="J101" s="3"/>
      <c r="K101" s="6"/>
    </row>
    <row r="102" spans="1:11" s="29" customFormat="1" ht="15" outlineLevel="1">
      <c r="A102" s="79"/>
      <c r="B102" s="82" t="s">
        <v>115</v>
      </c>
      <c r="C102" s="83" t="s">
        <v>116</v>
      </c>
      <c r="D102" s="84"/>
      <c r="E102" s="12">
        <v>0</v>
      </c>
      <c r="F102" s="13">
        <f>SUM(F103:F104)</f>
        <v>0</v>
      </c>
      <c r="G102" s="13">
        <f>SUM(G103:G104)</f>
        <v>0</v>
      </c>
      <c r="H102" s="15">
        <f>SUM(H103:H104)</f>
        <v>0</v>
      </c>
      <c r="I102" s="13">
        <f>SUM(I103:I104)</f>
        <v>0</v>
      </c>
      <c r="J102" s="13">
        <f t="shared" si="4"/>
        <v>0</v>
      </c>
      <c r="K102" s="14" t="str">
        <f t="shared" si="5"/>
        <v>n/m</v>
      </c>
    </row>
    <row r="103" spans="1:11" ht="15" customHeight="1" outlineLevel="2">
      <c r="A103" s="80"/>
      <c r="B103" s="67">
        <v>73201</v>
      </c>
      <c r="C103" s="74"/>
      <c r="D103" s="69" t="s">
        <v>117</v>
      </c>
      <c r="E103" s="2">
        <v>0</v>
      </c>
      <c r="F103" s="3">
        <f>E103/8*12</f>
        <v>0</v>
      </c>
      <c r="G103" s="4"/>
      <c r="H103" s="5">
        <f>E103+G103</f>
        <v>0</v>
      </c>
      <c r="I103" s="4"/>
      <c r="J103" s="3">
        <f t="shared" si="4"/>
        <v>0</v>
      </c>
      <c r="K103" s="6" t="str">
        <f t="shared" si="5"/>
        <v>n/m</v>
      </c>
    </row>
    <row r="104" spans="1:11" ht="15" customHeight="1" outlineLevel="2">
      <c r="A104" s="80"/>
      <c r="B104" s="67">
        <v>74952</v>
      </c>
      <c r="C104" s="74"/>
      <c r="D104" s="69" t="s">
        <v>118</v>
      </c>
      <c r="E104" s="2">
        <v>0</v>
      </c>
      <c r="F104" s="3">
        <f>E104/8*12</f>
        <v>0</v>
      </c>
      <c r="G104" s="4"/>
      <c r="H104" s="5">
        <f>E104+G104</f>
        <v>0</v>
      </c>
      <c r="I104" s="4"/>
      <c r="J104" s="3">
        <f t="shared" si="4"/>
        <v>0</v>
      </c>
      <c r="K104" s="6" t="str">
        <f t="shared" si="5"/>
        <v>n/m</v>
      </c>
    </row>
    <row r="105" spans="1:11">
      <c r="A105" s="80"/>
      <c r="B105" s="67"/>
      <c r="C105" s="74"/>
      <c r="D105" s="69"/>
      <c r="E105" s="2"/>
      <c r="F105" s="3"/>
      <c r="G105" s="3"/>
      <c r="H105" s="7"/>
      <c r="I105" s="3"/>
      <c r="J105" s="3"/>
      <c r="K105" s="6"/>
    </row>
    <row r="106" spans="1:11" s="29" customFormat="1" ht="15">
      <c r="A106" s="79"/>
      <c r="B106" s="61" t="s">
        <v>119</v>
      </c>
      <c r="C106" s="62" t="s">
        <v>120</v>
      </c>
      <c r="D106" s="63"/>
      <c r="E106" s="64">
        <v>0</v>
      </c>
      <c r="F106" s="65">
        <f>F107+F117</f>
        <v>0</v>
      </c>
      <c r="G106" s="65">
        <f>G107+G117</f>
        <v>20.892871906418353</v>
      </c>
      <c r="H106" s="91">
        <f>H107+H117</f>
        <v>20.892871906418353</v>
      </c>
      <c r="I106" s="65">
        <f>I107+I117</f>
        <v>67.010144956119348</v>
      </c>
      <c r="J106" s="65">
        <f>I106-H106</f>
        <v>46.117273049700998</v>
      </c>
      <c r="K106" s="66">
        <f>IF(H106&gt;0,J106/H106,"n/m")</f>
        <v>2.2073209109913527</v>
      </c>
    </row>
    <row r="107" spans="1:11" s="29" customFormat="1" ht="15" outlineLevel="1">
      <c r="A107" s="79"/>
      <c r="B107" s="82" t="s">
        <v>119</v>
      </c>
      <c r="C107" s="83" t="s">
        <v>121</v>
      </c>
      <c r="D107" s="84"/>
      <c r="E107" s="12">
        <v>0</v>
      </c>
      <c r="F107" s="13">
        <f>SUM(F108:F114)</f>
        <v>0</v>
      </c>
      <c r="G107" s="13">
        <f>SUM(G108:G114)</f>
        <v>0</v>
      </c>
      <c r="H107" s="15">
        <f>SUM(H108:H114)</f>
        <v>0</v>
      </c>
      <c r="I107" s="13">
        <f>SUM(I108:I114)</f>
        <v>0</v>
      </c>
      <c r="J107" s="13">
        <f t="shared" si="4"/>
        <v>0</v>
      </c>
      <c r="K107" s="14" t="str">
        <f t="shared" ref="K107:K115" si="8">IF(H107&gt;0,J107/H107,"n/m")</f>
        <v>n/m</v>
      </c>
    </row>
    <row r="108" spans="1:11" ht="15" customHeight="1" outlineLevel="2">
      <c r="A108" s="80"/>
      <c r="B108" s="67">
        <v>74652</v>
      </c>
      <c r="C108" s="74"/>
      <c r="D108" s="69" t="s">
        <v>122</v>
      </c>
      <c r="E108" s="2">
        <v>0</v>
      </c>
      <c r="F108" s="3">
        <f t="shared" ref="F108:F115" si="9">E108/8*12</f>
        <v>0</v>
      </c>
      <c r="G108" s="4"/>
      <c r="H108" s="5">
        <f t="shared" ref="H108:H115" si="10">E108+G108</f>
        <v>0</v>
      </c>
      <c r="I108" s="4"/>
      <c r="J108" s="3">
        <f t="shared" si="4"/>
        <v>0</v>
      </c>
      <c r="K108" s="6" t="str">
        <f t="shared" si="8"/>
        <v>n/m</v>
      </c>
    </row>
    <row r="109" spans="1:11" ht="15" customHeight="1" outlineLevel="2">
      <c r="A109" s="80"/>
      <c r="B109" s="67">
        <v>74653</v>
      </c>
      <c r="C109" s="74"/>
      <c r="D109" s="69" t="s">
        <v>123</v>
      </c>
      <c r="E109" s="2">
        <v>0</v>
      </c>
      <c r="F109" s="3">
        <f t="shared" si="9"/>
        <v>0</v>
      </c>
      <c r="G109" s="4"/>
      <c r="H109" s="5">
        <f t="shared" si="10"/>
        <v>0</v>
      </c>
      <c r="I109" s="4"/>
      <c r="J109" s="3">
        <f t="shared" si="4"/>
        <v>0</v>
      </c>
      <c r="K109" s="6" t="str">
        <f t="shared" si="8"/>
        <v>n/m</v>
      </c>
    </row>
    <row r="110" spans="1:11" ht="15" customHeight="1" outlineLevel="2">
      <c r="A110" s="80"/>
      <c r="B110" s="67">
        <v>74654</v>
      </c>
      <c r="C110" s="74"/>
      <c r="D110" s="69" t="s">
        <v>124</v>
      </c>
      <c r="E110" s="2">
        <v>0</v>
      </c>
      <c r="F110" s="3">
        <f t="shared" si="9"/>
        <v>0</v>
      </c>
      <c r="G110" s="4"/>
      <c r="H110" s="5">
        <f t="shared" si="10"/>
        <v>0</v>
      </c>
      <c r="I110" s="4"/>
      <c r="J110" s="3">
        <f t="shared" si="4"/>
        <v>0</v>
      </c>
      <c r="K110" s="6" t="str">
        <f t="shared" si="8"/>
        <v>n/m</v>
      </c>
    </row>
    <row r="111" spans="1:11" ht="15" customHeight="1" outlineLevel="2">
      <c r="A111" s="80"/>
      <c r="B111" s="67">
        <v>74655</v>
      </c>
      <c r="C111" s="74"/>
      <c r="D111" s="69" t="s">
        <v>125</v>
      </c>
      <c r="E111" s="2">
        <v>0</v>
      </c>
      <c r="F111" s="3">
        <f t="shared" si="9"/>
        <v>0</v>
      </c>
      <c r="G111" s="4"/>
      <c r="H111" s="5">
        <f t="shared" si="10"/>
        <v>0</v>
      </c>
      <c r="I111" s="4"/>
      <c r="J111" s="3">
        <f t="shared" si="4"/>
        <v>0</v>
      </c>
      <c r="K111" s="6" t="str">
        <f t="shared" si="8"/>
        <v>n/m</v>
      </c>
    </row>
    <row r="112" spans="1:11" ht="15" customHeight="1" outlineLevel="2">
      <c r="A112" s="80"/>
      <c r="B112" s="67">
        <v>74656</v>
      </c>
      <c r="C112" s="74"/>
      <c r="D112" s="69" t="s">
        <v>126</v>
      </c>
      <c r="E112" s="2">
        <v>0</v>
      </c>
      <c r="F112" s="3">
        <f t="shared" si="9"/>
        <v>0</v>
      </c>
      <c r="G112" s="4"/>
      <c r="H112" s="5">
        <f t="shared" si="10"/>
        <v>0</v>
      </c>
      <c r="I112" s="4"/>
      <c r="J112" s="3">
        <f t="shared" si="4"/>
        <v>0</v>
      </c>
      <c r="K112" s="6" t="str">
        <f t="shared" si="8"/>
        <v>n/m</v>
      </c>
    </row>
    <row r="113" spans="1:11" ht="15" customHeight="1" outlineLevel="2">
      <c r="A113" s="80"/>
      <c r="B113" s="67">
        <v>74657</v>
      </c>
      <c r="C113" s="74"/>
      <c r="D113" s="69" t="s">
        <v>127</v>
      </c>
      <c r="E113" s="2">
        <v>0</v>
      </c>
      <c r="F113" s="3">
        <f t="shared" si="9"/>
        <v>0</v>
      </c>
      <c r="G113" s="4"/>
      <c r="H113" s="5">
        <f t="shared" si="10"/>
        <v>0</v>
      </c>
      <c r="I113" s="4"/>
      <c r="J113" s="3">
        <f t="shared" si="4"/>
        <v>0</v>
      </c>
      <c r="K113" s="6" t="str">
        <f t="shared" si="8"/>
        <v>n/m</v>
      </c>
    </row>
    <row r="114" spans="1:11" ht="15" customHeight="1" outlineLevel="2">
      <c r="A114" s="80"/>
      <c r="B114" s="67">
        <v>74658</v>
      </c>
      <c r="C114" s="74"/>
      <c r="D114" s="69" t="s">
        <v>128</v>
      </c>
      <c r="E114" s="2">
        <v>0</v>
      </c>
      <c r="F114" s="3">
        <f t="shared" si="9"/>
        <v>0</v>
      </c>
      <c r="G114" s="4"/>
      <c r="H114" s="5">
        <f t="shared" si="10"/>
        <v>0</v>
      </c>
      <c r="I114" s="4"/>
      <c r="J114" s="3">
        <f t="shared" si="4"/>
        <v>0</v>
      </c>
      <c r="K114" s="6" t="str">
        <f t="shared" si="8"/>
        <v>n/m</v>
      </c>
    </row>
    <row r="115" spans="1:11" ht="15" customHeight="1" outlineLevel="2">
      <c r="A115" s="80"/>
      <c r="B115" s="67" t="s">
        <v>268</v>
      </c>
      <c r="C115" s="74"/>
      <c r="D115" s="69" t="s">
        <v>269</v>
      </c>
      <c r="E115" s="2">
        <v>0</v>
      </c>
      <c r="F115" s="3">
        <f t="shared" si="9"/>
        <v>0</v>
      </c>
      <c r="G115" s="4"/>
      <c r="H115" s="5">
        <f t="shared" si="10"/>
        <v>0</v>
      </c>
      <c r="I115" s="4"/>
      <c r="J115" s="3">
        <f t="shared" si="4"/>
        <v>0</v>
      </c>
      <c r="K115" s="6" t="str">
        <f t="shared" si="8"/>
        <v>n/m</v>
      </c>
    </row>
    <row r="116" spans="1:11" s="29" customFormat="1" ht="15">
      <c r="A116" s="79"/>
      <c r="B116" s="90"/>
      <c r="C116" s="40"/>
      <c r="D116" s="41"/>
      <c r="E116" s="2"/>
      <c r="F116" s="3"/>
      <c r="G116" s="3"/>
      <c r="H116" s="7"/>
      <c r="I116" s="3"/>
      <c r="J116" s="3"/>
      <c r="K116" s="6"/>
    </row>
    <row r="117" spans="1:11" s="29" customFormat="1" ht="15" outlineLevel="1">
      <c r="A117" s="79"/>
      <c r="B117" s="82">
        <v>74665</v>
      </c>
      <c r="C117" s="83"/>
      <c r="D117" s="84" t="s">
        <v>275</v>
      </c>
      <c r="E117" s="92">
        <v>0</v>
      </c>
      <c r="F117" s="87">
        <f>F118</f>
        <v>0</v>
      </c>
      <c r="G117" s="87">
        <f>G118</f>
        <v>20.892871906418353</v>
      </c>
      <c r="H117" s="93">
        <f>H118</f>
        <v>20.892871906418353</v>
      </c>
      <c r="I117" s="87">
        <f>I118</f>
        <v>67.010144956119348</v>
      </c>
      <c r="J117" s="87">
        <f>I117-H117</f>
        <v>46.117273049700998</v>
      </c>
      <c r="K117" s="88">
        <f>IF(H117&gt;0,J117/H117,"n/m")</f>
        <v>2.2073209109913527</v>
      </c>
    </row>
    <row r="118" spans="1:11" ht="15" customHeight="1" outlineLevel="2">
      <c r="A118" s="80"/>
      <c r="B118" s="67">
        <v>74666</v>
      </c>
      <c r="C118" s="74"/>
      <c r="D118" s="69" t="s">
        <v>275</v>
      </c>
      <c r="E118" s="2">
        <v>0</v>
      </c>
      <c r="F118" s="3">
        <f>E118/8*12</f>
        <v>0</v>
      </c>
      <c r="G118" s="4">
        <f>'Depreciation ROU'!B7</f>
        <v>20.892871906418353</v>
      </c>
      <c r="H118" s="5">
        <f>E118+G118</f>
        <v>20.892871906418353</v>
      </c>
      <c r="I118" s="4">
        <f>'Depreciation ROU'!C7</f>
        <v>67.010144956119348</v>
      </c>
      <c r="J118" s="3">
        <f>I118-H118</f>
        <v>46.117273049700998</v>
      </c>
      <c r="K118" s="6">
        <f>IF(H118&gt;0,J118/H118,"n/m")</f>
        <v>2.2073209109913527</v>
      </c>
    </row>
    <row r="119" spans="1:11" ht="15" customHeight="1" outlineLevel="2">
      <c r="A119" s="80"/>
      <c r="B119" s="67"/>
      <c r="C119" s="74"/>
      <c r="D119" s="69"/>
      <c r="E119" s="2"/>
      <c r="F119" s="3"/>
      <c r="G119" s="4"/>
      <c r="H119" s="5"/>
      <c r="I119" s="4"/>
      <c r="J119" s="3"/>
      <c r="K119" s="6"/>
    </row>
    <row r="120" spans="1:11" s="29" customFormat="1" ht="15">
      <c r="A120" s="79"/>
      <c r="B120" s="61" t="s">
        <v>129</v>
      </c>
      <c r="C120" s="62" t="s">
        <v>130</v>
      </c>
      <c r="D120" s="63"/>
      <c r="E120" s="8">
        <v>653.883511</v>
      </c>
      <c r="F120" s="9">
        <f>F121+F132+F142+F146+F153+F161+F165+F179+F188+F197+F206+F218+F221+F224+F236</f>
        <v>980.8252665</v>
      </c>
      <c r="G120" s="9">
        <f>G121+G132+G142+G146+G153+G161+G165+G179+G188+G197+G206+G218+G221+G224+G236</f>
        <v>1212.9917875000001</v>
      </c>
      <c r="H120" s="10">
        <f>H121+H132+H142+H146+H153+H161+H165+H179+H188+H197+H206+H218+H221+H224+H236</f>
        <v>1866.8752985000001</v>
      </c>
      <c r="I120" s="9">
        <f>I121+I132+I142+I146+I153+I161+I165+I179+I188+I197+I206+I218+I221+I224+I236</f>
        <v>5642.9557870249992</v>
      </c>
      <c r="J120" s="9">
        <f t="shared" ref="J120:J183" si="11">I120-H120</f>
        <v>3776.0804885249991</v>
      </c>
      <c r="K120" s="11">
        <f t="shared" ref="K120:K183" si="12">IF(H120&gt;0,J120/H120,"n/m")</f>
        <v>2.0226741933748924</v>
      </c>
    </row>
    <row r="121" spans="1:11" s="29" customFormat="1" ht="15" customHeight="1" outlineLevel="2">
      <c r="A121" s="79"/>
      <c r="B121" s="82" t="s">
        <v>131</v>
      </c>
      <c r="C121" s="83" t="s">
        <v>132</v>
      </c>
      <c r="D121" s="84"/>
      <c r="E121" s="12">
        <v>-230.51027999999999</v>
      </c>
      <c r="F121" s="13">
        <f>SUM(F122:F130)</f>
        <v>-345.76542000000001</v>
      </c>
      <c r="G121" s="13">
        <f>SUM(G122:G130)</f>
        <v>9.6095234999999999</v>
      </c>
      <c r="H121" s="15">
        <f>SUM(H122:H130)</f>
        <v>-220.90075650000003</v>
      </c>
      <c r="I121" s="13">
        <f>SUM(I122:I130)</f>
        <v>466.06999902499996</v>
      </c>
      <c r="J121" s="13">
        <f t="shared" si="11"/>
        <v>686.97075552499996</v>
      </c>
      <c r="K121" s="14" t="str">
        <f t="shared" si="12"/>
        <v>n/m</v>
      </c>
    </row>
    <row r="122" spans="1:11" ht="14.25" customHeight="1" outlineLevel="2">
      <c r="A122" s="80"/>
      <c r="B122" s="67">
        <v>73119</v>
      </c>
      <c r="C122" s="74"/>
      <c r="D122" s="69" t="s">
        <v>133</v>
      </c>
      <c r="E122" s="2">
        <v>-69.057158999999999</v>
      </c>
      <c r="F122" s="3">
        <f t="shared" ref="F122:F130" si="13">E122/8*12</f>
        <v>-103.58573849999999</v>
      </c>
      <c r="G122" s="4">
        <f>SUMIF('2022_Sep_Dec'!$K$11:$K$40,'2301 HR SERVICES'!$B122,'2022_Sep_Dec'!$M$11:$M$40)/10^6</f>
        <v>0</v>
      </c>
      <c r="H122" s="5">
        <f t="shared" ref="H122:H130" si="14">E122+G122</f>
        <v>-69.057158999999999</v>
      </c>
      <c r="I122" s="4">
        <f>'TRAVEL&amp;DA'!R69/10^6</f>
        <v>64.900000000000006</v>
      </c>
      <c r="J122" s="3">
        <f t="shared" si="11"/>
        <v>133.95715899999999</v>
      </c>
      <c r="K122" s="6" t="str">
        <f t="shared" si="12"/>
        <v>n/m</v>
      </c>
    </row>
    <row r="123" spans="1:11" outlineLevel="2">
      <c r="A123" s="80"/>
      <c r="B123" s="67">
        <v>74101</v>
      </c>
      <c r="C123" s="74"/>
      <c r="D123" s="69" t="s">
        <v>134</v>
      </c>
      <c r="E123" s="2">
        <v>-126.946184</v>
      </c>
      <c r="F123" s="3">
        <f t="shared" si="13"/>
        <v>-190.419276</v>
      </c>
      <c r="G123" s="4">
        <f>SUMIF('2022_Sep_Dec'!$K$11:$K$40,'2301 HR SERVICES'!$B123,'2022_Sep_Dec'!$M$11:$M$40)/10^6</f>
        <v>0</v>
      </c>
      <c r="H123" s="5">
        <f t="shared" si="14"/>
        <v>-126.946184</v>
      </c>
      <c r="I123" s="4"/>
      <c r="J123" s="3">
        <f t="shared" si="11"/>
        <v>126.946184</v>
      </c>
      <c r="K123" s="6" t="str">
        <f t="shared" si="12"/>
        <v>n/m</v>
      </c>
    </row>
    <row r="124" spans="1:11" ht="14.25" customHeight="1" outlineLevel="2">
      <c r="A124" s="80"/>
      <c r="B124" s="67">
        <v>74102</v>
      </c>
      <c r="C124" s="74"/>
      <c r="D124" s="69" t="s">
        <v>135</v>
      </c>
      <c r="E124" s="2">
        <v>-54.925984</v>
      </c>
      <c r="F124" s="3">
        <f t="shared" si="13"/>
        <v>-82.388976</v>
      </c>
      <c r="G124" s="4">
        <f>SUMIF('2022_Sep_Dec'!$K$11:$K$40,'2301 HR SERVICES'!$B124,'2022_Sep_Dec'!$M$11:$M$40)/10^6</f>
        <v>0</v>
      </c>
      <c r="H124" s="5">
        <f t="shared" si="14"/>
        <v>-54.925984</v>
      </c>
      <c r="I124" s="4">
        <f>'TRAVEL&amp;DA'!J69/10^6</f>
        <v>226.5</v>
      </c>
      <c r="J124" s="3">
        <f t="shared" si="11"/>
        <v>281.42598399999997</v>
      </c>
      <c r="K124" s="6" t="str">
        <f t="shared" si="12"/>
        <v>n/m</v>
      </c>
    </row>
    <row r="125" spans="1:11" ht="14.25" customHeight="1" outlineLevel="2">
      <c r="A125" s="80"/>
      <c r="B125" s="67">
        <v>74103</v>
      </c>
      <c r="C125" s="74"/>
      <c r="D125" s="69" t="s">
        <v>136</v>
      </c>
      <c r="E125" s="2">
        <v>0</v>
      </c>
      <c r="F125" s="3">
        <f t="shared" si="13"/>
        <v>0</v>
      </c>
      <c r="G125" s="4">
        <f>SUMIF('2022_Sep_Dec'!$K$11:$K$40,'2301 HR SERVICES'!$B125,'2022_Sep_Dec'!$M$11:$M$40)/10^6</f>
        <v>0</v>
      </c>
      <c r="H125" s="5">
        <f t="shared" si="14"/>
        <v>0</v>
      </c>
      <c r="I125" s="4">
        <f>'TRAVEL&amp;DA'!H69/10^6</f>
        <v>144.4</v>
      </c>
      <c r="J125" s="3">
        <f t="shared" si="11"/>
        <v>144.4</v>
      </c>
      <c r="K125" s="6" t="str">
        <f t="shared" si="12"/>
        <v>n/m</v>
      </c>
    </row>
    <row r="126" spans="1:11" ht="14.25" customHeight="1" outlineLevel="2">
      <c r="A126" s="80"/>
      <c r="B126" s="67">
        <v>74104</v>
      </c>
      <c r="C126" s="74"/>
      <c r="D126" s="69" t="s">
        <v>137</v>
      </c>
      <c r="E126" s="2">
        <v>1.2</v>
      </c>
      <c r="F126" s="3">
        <f t="shared" si="13"/>
        <v>1.7999999999999998</v>
      </c>
      <c r="G126" s="4">
        <f>SUMIF('2022_Sep_Dec'!$K$11:$K$40,'2301 HR SERVICES'!$B126,'2022_Sep_Dec'!$M$11:$M$40)/10^6</f>
        <v>0</v>
      </c>
      <c r="H126" s="5">
        <f t="shared" si="14"/>
        <v>1.2</v>
      </c>
      <c r="I126" s="4"/>
      <c r="J126" s="3">
        <f t="shared" si="11"/>
        <v>-1.2</v>
      </c>
      <c r="K126" s="6">
        <f t="shared" si="12"/>
        <v>-1</v>
      </c>
    </row>
    <row r="127" spans="1:11" s="430" customFormat="1" ht="14.25" customHeight="1" outlineLevel="2">
      <c r="A127" s="421"/>
      <c r="B127" s="422">
        <v>74105</v>
      </c>
      <c r="C127" s="423"/>
      <c r="D127" s="424" t="s">
        <v>138</v>
      </c>
      <c r="E127" s="425">
        <v>15.298999999999999</v>
      </c>
      <c r="F127" s="426">
        <f t="shared" si="13"/>
        <v>22.948499999999999</v>
      </c>
      <c r="G127" s="427">
        <f>F127-E127</f>
        <v>7.6494999999999997</v>
      </c>
      <c r="H127" s="428">
        <f t="shared" si="14"/>
        <v>22.948499999999999</v>
      </c>
      <c r="I127" s="427">
        <f>H127*105%</f>
        <v>24.095925000000001</v>
      </c>
      <c r="J127" s="426">
        <f t="shared" si="11"/>
        <v>1.1474250000000019</v>
      </c>
      <c r="K127" s="429">
        <f t="shared" si="12"/>
        <v>5.0000000000000086E-2</v>
      </c>
    </row>
    <row r="128" spans="1:11" s="430" customFormat="1" ht="14.25" customHeight="1" outlineLevel="2">
      <c r="A128" s="421"/>
      <c r="B128" s="422">
        <v>74106</v>
      </c>
      <c r="C128" s="423"/>
      <c r="D128" s="424" t="s">
        <v>139</v>
      </c>
      <c r="E128" s="425">
        <v>3.9200469999999998</v>
      </c>
      <c r="F128" s="426">
        <f t="shared" si="13"/>
        <v>5.8800704999999995</v>
      </c>
      <c r="G128" s="427">
        <f>F128-E128</f>
        <v>1.9600234999999997</v>
      </c>
      <c r="H128" s="428">
        <f t="shared" si="14"/>
        <v>5.8800704999999995</v>
      </c>
      <c r="I128" s="427">
        <f>H128*105%</f>
        <v>6.1740740249999995</v>
      </c>
      <c r="J128" s="426">
        <f t="shared" si="11"/>
        <v>0.29400352499999993</v>
      </c>
      <c r="K128" s="429">
        <f t="shared" si="12"/>
        <v>4.9999999999999996E-2</v>
      </c>
    </row>
    <row r="129" spans="1:12" ht="14.25" customHeight="1" outlineLevel="2">
      <c r="A129" s="80"/>
      <c r="B129" s="67">
        <v>74107</v>
      </c>
      <c r="C129" s="74"/>
      <c r="D129" s="69" t="s">
        <v>140</v>
      </c>
      <c r="E129" s="2">
        <v>0</v>
      </c>
      <c r="F129" s="3">
        <f t="shared" si="13"/>
        <v>0</v>
      </c>
      <c r="G129" s="4">
        <f>SUMIF('2022_Sep_Dec'!$K$11:$K$40,'2301 HR SERVICES'!$B129,'2022_Sep_Dec'!$M$11:$M$40)/10^6</f>
        <v>0</v>
      </c>
      <c r="H129" s="5">
        <f t="shared" si="14"/>
        <v>0</v>
      </c>
      <c r="I129" s="4"/>
      <c r="J129" s="3">
        <f t="shared" si="11"/>
        <v>0</v>
      </c>
      <c r="K129" s="6" t="str">
        <f t="shared" si="12"/>
        <v>n/m</v>
      </c>
    </row>
    <row r="130" spans="1:12" ht="14.25" customHeight="1" outlineLevel="2">
      <c r="A130" s="80"/>
      <c r="B130" s="67">
        <v>74108</v>
      </c>
      <c r="C130" s="74"/>
      <c r="D130" s="69" t="s">
        <v>141</v>
      </c>
      <c r="E130" s="2">
        <v>0</v>
      </c>
      <c r="F130" s="3">
        <f t="shared" si="13"/>
        <v>0</v>
      </c>
      <c r="G130" s="4">
        <f>SUMIF('2022_Sep_Dec'!$K$11:$K$40,'2301 HR SERVICES'!$B130,'2022_Sep_Dec'!$M$11:$M$40)/10^6</f>
        <v>0</v>
      </c>
      <c r="H130" s="5">
        <f t="shared" si="14"/>
        <v>0</v>
      </c>
      <c r="I130" s="4"/>
      <c r="J130" s="3">
        <f t="shared" si="11"/>
        <v>0</v>
      </c>
      <c r="K130" s="6" t="str">
        <f t="shared" si="12"/>
        <v>n/m</v>
      </c>
    </row>
    <row r="131" spans="1:12" ht="14.25" customHeight="1" outlineLevel="2">
      <c r="A131" s="80"/>
      <c r="B131" s="67"/>
      <c r="C131" s="74"/>
      <c r="D131" s="69"/>
      <c r="E131" s="2"/>
      <c r="F131" s="3"/>
      <c r="G131" s="4"/>
      <c r="H131" s="5"/>
      <c r="I131" s="4"/>
      <c r="J131" s="3"/>
      <c r="K131" s="6"/>
    </row>
    <row r="132" spans="1:12" s="29" customFormat="1" ht="15" outlineLevel="1">
      <c r="A132" s="79"/>
      <c r="B132" s="82" t="s">
        <v>142</v>
      </c>
      <c r="C132" s="83" t="s">
        <v>143</v>
      </c>
      <c r="D132" s="84"/>
      <c r="E132" s="12">
        <v>83.745000000000005</v>
      </c>
      <c r="F132" s="13">
        <f>SUM(F133:F140)</f>
        <v>125.61749999999998</v>
      </c>
      <c r="G132" s="13">
        <f>SUM(G133:G140)</f>
        <v>217.5</v>
      </c>
      <c r="H132" s="15">
        <f>SUM(H133:H140)</f>
        <v>301.24500000000006</v>
      </c>
      <c r="I132" s="13">
        <f>SUM(I133:I140)</f>
        <v>2010.3489829999999</v>
      </c>
      <c r="J132" s="13">
        <f t="shared" si="11"/>
        <v>1709.1039829999997</v>
      </c>
      <c r="K132" s="14">
        <f t="shared" si="12"/>
        <v>5.6734683828777221</v>
      </c>
    </row>
    <row r="133" spans="1:12" ht="14.25" customHeight="1" outlineLevel="2">
      <c r="A133" s="80"/>
      <c r="B133" s="67">
        <v>73121</v>
      </c>
      <c r="C133" s="74"/>
      <c r="D133" s="69" t="s">
        <v>144</v>
      </c>
      <c r="E133" s="2">
        <v>0</v>
      </c>
      <c r="F133" s="3">
        <f t="shared" ref="F133:F140" si="15">E133/8*12</f>
        <v>0</v>
      </c>
      <c r="G133" s="4">
        <f>SUMIF('2022_Sep_Dec'!$K$11:$K$40,'2301 HR SERVICES'!$B133,'2022_Sep_Dec'!$M$11:$M$40)/10^6</f>
        <v>0</v>
      </c>
      <c r="H133" s="5">
        <f t="shared" ref="H133:H140" si="16">E133+G133</f>
        <v>0</v>
      </c>
      <c r="I133" s="4">
        <f>'Internal Training'!C21</f>
        <v>7.1040000000000001</v>
      </c>
      <c r="J133" s="3">
        <f t="shared" si="11"/>
        <v>7.1040000000000001</v>
      </c>
      <c r="K133" s="6" t="str">
        <f t="shared" si="12"/>
        <v>n/m</v>
      </c>
    </row>
    <row r="134" spans="1:12" ht="15" customHeight="1" outlineLevel="2">
      <c r="A134" s="80"/>
      <c r="B134" s="67">
        <v>74151</v>
      </c>
      <c r="C134" s="74"/>
      <c r="D134" s="69" t="s">
        <v>145</v>
      </c>
      <c r="E134" s="2">
        <v>0</v>
      </c>
      <c r="F134" s="3">
        <f t="shared" si="15"/>
        <v>0</v>
      </c>
      <c r="G134" s="4">
        <f>SUMIF('2022_Sep_Dec'!$K$11:$K$40,'2301 HR SERVICES'!$B134,'2022_Sep_Dec'!$M$11:$M$40)/10^6</f>
        <v>0</v>
      </c>
      <c r="H134" s="5">
        <f t="shared" si="16"/>
        <v>0</v>
      </c>
      <c r="I134" s="4">
        <f>'Internal Training'!C22</f>
        <v>14.505000000000001</v>
      </c>
      <c r="J134" s="3">
        <f t="shared" si="11"/>
        <v>14.505000000000001</v>
      </c>
      <c r="K134" s="6" t="str">
        <f t="shared" si="12"/>
        <v>n/m</v>
      </c>
    </row>
    <row r="135" spans="1:12" ht="14.25" customHeight="1" outlineLevel="2">
      <c r="A135" s="80"/>
      <c r="B135" s="67">
        <v>74152</v>
      </c>
      <c r="C135" s="74"/>
      <c r="D135" s="69" t="s">
        <v>146</v>
      </c>
      <c r="E135" s="2">
        <v>0</v>
      </c>
      <c r="F135" s="3">
        <f t="shared" si="15"/>
        <v>0</v>
      </c>
      <c r="G135" s="4">
        <f>SUMIF('2022_Sep_Dec'!$K$11:$K$40,'2301 HR SERVICES'!$B135,'2022_Sep_Dec'!$M$11:$M$40)/10^6</f>
        <v>0</v>
      </c>
      <c r="H135" s="5">
        <f t="shared" si="16"/>
        <v>0</v>
      </c>
      <c r="I135" s="4">
        <f>'Internal Training'!C23</f>
        <v>59.2</v>
      </c>
      <c r="J135" s="3">
        <f t="shared" si="11"/>
        <v>59.2</v>
      </c>
      <c r="K135" s="6" t="str">
        <f t="shared" si="12"/>
        <v>n/m</v>
      </c>
    </row>
    <row r="136" spans="1:12" ht="14.25" customHeight="1" outlineLevel="2">
      <c r="A136" s="80"/>
      <c r="B136" s="67">
        <v>74153</v>
      </c>
      <c r="C136" s="74"/>
      <c r="D136" s="69" t="s">
        <v>147</v>
      </c>
      <c r="E136" s="2">
        <v>0</v>
      </c>
      <c r="F136" s="3">
        <f t="shared" si="15"/>
        <v>0</v>
      </c>
      <c r="G136" s="4">
        <f>SUMIF('2022_Sep_Dec'!$K$11:$K$40,'2301 HR SERVICES'!$B136,'2022_Sep_Dec'!$M$11:$M$40)/10^6</f>
        <v>0</v>
      </c>
      <c r="H136" s="5">
        <f t="shared" si="16"/>
        <v>0</v>
      </c>
      <c r="I136" s="4">
        <f>'Internal Training'!C24</f>
        <v>209.49998299999999</v>
      </c>
      <c r="J136" s="3">
        <f t="shared" si="11"/>
        <v>209.49998299999999</v>
      </c>
      <c r="K136" s="6" t="str">
        <f t="shared" si="12"/>
        <v>n/m</v>
      </c>
    </row>
    <row r="137" spans="1:12" ht="14.25" customHeight="1" outlineLevel="2">
      <c r="A137" s="80"/>
      <c r="B137" s="67">
        <v>74154</v>
      </c>
      <c r="C137" s="74"/>
      <c r="D137" s="69" t="s">
        <v>148</v>
      </c>
      <c r="E137" s="2">
        <v>1.3049999999999999</v>
      </c>
      <c r="F137" s="3">
        <f t="shared" si="15"/>
        <v>1.9575</v>
      </c>
      <c r="G137" s="4">
        <f>SUMIF('2022_Sep_Dec'!$K$11:$K$40,'2301 HR SERVICES'!$B137,'2022_Sep_Dec'!$M$11:$M$40)/10^6</f>
        <v>150</v>
      </c>
      <c r="H137" s="5">
        <f t="shared" si="16"/>
        <v>151.30500000000001</v>
      </c>
      <c r="I137" s="4">
        <f>SUMIF('2023_Budget'!$K$11:$K$77,'2301 HR SERVICES'!$B137,'2023_Budget'!$M$11:$M$77)/10^6</f>
        <v>473</v>
      </c>
      <c r="J137" s="3">
        <f t="shared" si="11"/>
        <v>321.69499999999999</v>
      </c>
      <c r="K137" s="6">
        <f t="shared" si="12"/>
        <v>2.1261359505634312</v>
      </c>
    </row>
    <row r="138" spans="1:12" ht="14.25" customHeight="1" outlineLevel="2">
      <c r="A138" s="80"/>
      <c r="B138" s="67">
        <v>74155</v>
      </c>
      <c r="C138" s="74"/>
      <c r="D138" s="69" t="s">
        <v>149</v>
      </c>
      <c r="E138" s="2">
        <v>67.41</v>
      </c>
      <c r="F138" s="3">
        <f t="shared" si="15"/>
        <v>101.11499999999999</v>
      </c>
      <c r="G138" s="4">
        <f>SUMIF('2022_Sep_Dec'!$K$11:$K$40,'2301 HR SERVICES'!$B138,'2022_Sep_Dec'!$M$11:$M$40)/10^6</f>
        <v>67.5</v>
      </c>
      <c r="H138" s="5">
        <f t="shared" si="16"/>
        <v>134.91</v>
      </c>
      <c r="I138" s="4">
        <f>SUMIF('2023_Budget'!$K$11:$K$77,'2301 HR SERVICES'!$B138,'2023_Budget'!$M$11:$M$77)/10^6</f>
        <v>1247.04</v>
      </c>
      <c r="J138" s="3">
        <f t="shared" si="11"/>
        <v>1112.1299999999999</v>
      </c>
      <c r="K138" s="6">
        <f t="shared" si="12"/>
        <v>8.2434956637758496</v>
      </c>
      <c r="L138" s="31" t="s">
        <v>638</v>
      </c>
    </row>
    <row r="139" spans="1:12" ht="14.25" customHeight="1" outlineLevel="2">
      <c r="A139" s="80"/>
      <c r="B139" s="67">
        <v>74156</v>
      </c>
      <c r="C139" s="74"/>
      <c r="D139" s="69" t="s">
        <v>150</v>
      </c>
      <c r="E139" s="2">
        <v>1.68</v>
      </c>
      <c r="F139" s="3">
        <f t="shared" si="15"/>
        <v>2.52</v>
      </c>
      <c r="G139" s="4">
        <f>SUMIF('2022_Sep_Dec'!$K$11:$K$40,'2301 HR SERVICES'!$B139,'2022_Sep_Dec'!$M$11:$M$40)/10^6</f>
        <v>0</v>
      </c>
      <c r="H139" s="5">
        <f t="shared" si="16"/>
        <v>1.68</v>
      </c>
      <c r="I139" s="4">
        <f>'Internal Training'!C27</f>
        <v>0</v>
      </c>
      <c r="J139" s="3">
        <f t="shared" si="11"/>
        <v>-1.68</v>
      </c>
      <c r="K139" s="6">
        <f t="shared" si="12"/>
        <v>-1</v>
      </c>
    </row>
    <row r="140" spans="1:12" ht="14.25" customHeight="1" outlineLevel="2">
      <c r="A140" s="80"/>
      <c r="B140" s="67">
        <v>74157</v>
      </c>
      <c r="C140" s="74"/>
      <c r="D140" s="69" t="s">
        <v>151</v>
      </c>
      <c r="E140" s="2">
        <v>13.35</v>
      </c>
      <c r="F140" s="3">
        <f t="shared" si="15"/>
        <v>20.024999999999999</v>
      </c>
      <c r="G140" s="4">
        <f>SUMIF('2022_Sep_Dec'!$K$11:$K$40,'2301 HR SERVICES'!$B140,'2022_Sep_Dec'!$M$11:$M$40)/10^6</f>
        <v>0</v>
      </c>
      <c r="H140" s="5">
        <f t="shared" si="16"/>
        <v>13.35</v>
      </c>
      <c r="I140" s="4">
        <f>'Internal Training'!C28</f>
        <v>0</v>
      </c>
      <c r="J140" s="3">
        <f t="shared" si="11"/>
        <v>-13.35</v>
      </c>
      <c r="K140" s="6">
        <f t="shared" si="12"/>
        <v>-1</v>
      </c>
    </row>
    <row r="141" spans="1:12" ht="14.25" customHeight="1" outlineLevel="2">
      <c r="A141" s="80"/>
      <c r="B141" s="67"/>
      <c r="C141" s="74"/>
      <c r="D141" s="69"/>
      <c r="E141" s="2"/>
      <c r="F141" s="3"/>
      <c r="G141" s="4"/>
      <c r="H141" s="5"/>
      <c r="I141" s="4"/>
      <c r="J141" s="3"/>
      <c r="K141" s="6"/>
    </row>
    <row r="142" spans="1:12" s="29" customFormat="1" ht="15" outlineLevel="1">
      <c r="A142" s="79"/>
      <c r="B142" s="82" t="s">
        <v>152</v>
      </c>
      <c r="C142" s="83" t="s">
        <v>153</v>
      </c>
      <c r="D142" s="84"/>
      <c r="E142" s="12">
        <v>0</v>
      </c>
      <c r="F142" s="13">
        <f>SUM(F143:F144)</f>
        <v>0</v>
      </c>
      <c r="G142" s="13">
        <f>SUM(G143:G144)</f>
        <v>0</v>
      </c>
      <c r="H142" s="15">
        <f>SUM(H143:H144)</f>
        <v>0</v>
      </c>
      <c r="I142" s="13">
        <f>SUM(I143:I144)</f>
        <v>0</v>
      </c>
      <c r="J142" s="13">
        <f t="shared" si="11"/>
        <v>0</v>
      </c>
      <c r="K142" s="14" t="str">
        <f t="shared" si="12"/>
        <v>n/m</v>
      </c>
    </row>
    <row r="143" spans="1:12" ht="14.25" customHeight="1" outlineLevel="2">
      <c r="A143" s="80"/>
      <c r="B143" s="67" t="s">
        <v>154</v>
      </c>
      <c r="C143" s="74"/>
      <c r="D143" s="69" t="s">
        <v>155</v>
      </c>
      <c r="E143" s="2">
        <v>0</v>
      </c>
      <c r="F143" s="3">
        <f>E143/8*12</f>
        <v>0</v>
      </c>
      <c r="G143" s="4">
        <f>SUMIF('2022_Sep_Dec'!$K$11:$K$40,'2301 HR SERVICES'!$B143,'2022_Sep_Dec'!$M$11:$M$40)/10^6</f>
        <v>0</v>
      </c>
      <c r="H143" s="5">
        <f>E143+G143</f>
        <v>0</v>
      </c>
      <c r="I143" s="4">
        <f>SUMIF('2023_Budget'!$K$11:$K$77,'2301 HR SERVICES'!$B143,'2023_Budget'!$M$11:$M$77)/10^6</f>
        <v>0</v>
      </c>
      <c r="J143" s="3">
        <f t="shared" si="11"/>
        <v>0</v>
      </c>
      <c r="K143" s="6" t="str">
        <f t="shared" si="12"/>
        <v>n/m</v>
      </c>
    </row>
    <row r="144" spans="1:12" ht="14.25" customHeight="1" outlineLevel="2">
      <c r="A144" s="80"/>
      <c r="B144" s="67" t="s">
        <v>156</v>
      </c>
      <c r="C144" s="74"/>
      <c r="D144" s="69" t="s">
        <v>157</v>
      </c>
      <c r="E144" s="2">
        <v>0</v>
      </c>
      <c r="F144" s="3">
        <f>E144/8*12</f>
        <v>0</v>
      </c>
      <c r="G144" s="4">
        <f>SUMIF('2022_Sep_Dec'!$K$11:$K$40,'2301 HR SERVICES'!$B144,'2022_Sep_Dec'!$M$11:$M$40)/10^6</f>
        <v>0</v>
      </c>
      <c r="H144" s="5">
        <f>E144+G144</f>
        <v>0</v>
      </c>
      <c r="I144" s="4">
        <f>SUMIF('2023_Budget'!$K$11:$K$77,'2301 HR SERVICES'!$B144,'2023_Budget'!$M$11:$M$77)/10^6</f>
        <v>0</v>
      </c>
      <c r="J144" s="3">
        <f t="shared" si="11"/>
        <v>0</v>
      </c>
      <c r="K144" s="6" t="str">
        <f t="shared" si="12"/>
        <v>n/m</v>
      </c>
    </row>
    <row r="145" spans="1:11" ht="14.25" customHeight="1" outlineLevel="2">
      <c r="A145" s="80"/>
      <c r="B145" s="67"/>
      <c r="C145" s="74"/>
      <c r="D145" s="69"/>
      <c r="E145" s="2"/>
      <c r="F145" s="3"/>
      <c r="G145" s="4"/>
      <c r="H145" s="5"/>
      <c r="I145" s="4"/>
      <c r="J145" s="3"/>
      <c r="K145" s="6"/>
    </row>
    <row r="146" spans="1:11" s="29" customFormat="1" ht="15" outlineLevel="1">
      <c r="A146" s="79"/>
      <c r="B146" s="82" t="s">
        <v>158</v>
      </c>
      <c r="C146" s="83" t="s">
        <v>159</v>
      </c>
      <c r="D146" s="84"/>
      <c r="E146" s="12">
        <v>4.2177280000000001</v>
      </c>
      <c r="F146" s="13">
        <f>SUM(F147:F151)</f>
        <v>6.3265919999999998</v>
      </c>
      <c r="G146" s="13">
        <f>SUM(G147:G151)</f>
        <v>0</v>
      </c>
      <c r="H146" s="15">
        <f>SUM(H147:H151)</f>
        <v>4.2177280000000001</v>
      </c>
      <c r="I146" s="13">
        <f>SUM(I147:I151)</f>
        <v>0</v>
      </c>
      <c r="J146" s="13">
        <f t="shared" si="11"/>
        <v>-4.2177280000000001</v>
      </c>
      <c r="K146" s="14">
        <f t="shared" si="12"/>
        <v>-1</v>
      </c>
    </row>
    <row r="147" spans="1:11" ht="14.25" customHeight="1" outlineLevel="2">
      <c r="A147" s="80"/>
      <c r="B147" s="67">
        <v>74251</v>
      </c>
      <c r="C147" s="74"/>
      <c r="D147" s="69" t="s">
        <v>160</v>
      </c>
      <c r="E147" s="2">
        <v>4.2177280000000001</v>
      </c>
      <c r="F147" s="3">
        <f>E147/8*12</f>
        <v>6.3265919999999998</v>
      </c>
      <c r="G147" s="4">
        <f>SUMIF('2022_Sep_Dec'!$K$11:$K$40,'2301 HR SERVICES'!$B147,'2022_Sep_Dec'!$M$11:$M$40)/10^6</f>
        <v>0</v>
      </c>
      <c r="H147" s="5">
        <f>E147+G147</f>
        <v>4.2177280000000001</v>
      </c>
      <c r="I147" s="4">
        <f>SUMIF('2023_Budget'!$K$11:$K$77,'2301 HR SERVICES'!$B147,'2023_Budget'!$M$11:$M$77)/10^6</f>
        <v>0</v>
      </c>
      <c r="J147" s="3">
        <f t="shared" si="11"/>
        <v>-4.2177280000000001</v>
      </c>
      <c r="K147" s="6">
        <f t="shared" si="12"/>
        <v>-1</v>
      </c>
    </row>
    <row r="148" spans="1:11" ht="14.25" customHeight="1" outlineLevel="2">
      <c r="A148" s="80"/>
      <c r="B148" s="67">
        <v>74252</v>
      </c>
      <c r="C148" s="74"/>
      <c r="D148" s="69" t="s">
        <v>161</v>
      </c>
      <c r="E148" s="2">
        <v>0</v>
      </c>
      <c r="F148" s="3">
        <f>E148/8*12</f>
        <v>0</v>
      </c>
      <c r="G148" s="4">
        <f>SUMIF('2022_Sep_Dec'!$K$11:$K$40,'2301 HR SERVICES'!$B148,'2022_Sep_Dec'!$M$11:$M$40)/10^6</f>
        <v>0</v>
      </c>
      <c r="H148" s="5">
        <f>E148+G148</f>
        <v>0</v>
      </c>
      <c r="I148" s="4">
        <f>SUMIF('2023_Budget'!$K$11:$K$77,'2301 HR SERVICES'!$B148,'2023_Budget'!$M$11:$M$77)/10^6</f>
        <v>0</v>
      </c>
      <c r="J148" s="3">
        <f t="shared" si="11"/>
        <v>0</v>
      </c>
      <c r="K148" s="6" t="str">
        <f t="shared" si="12"/>
        <v>n/m</v>
      </c>
    </row>
    <row r="149" spans="1:11" ht="14.25" customHeight="1" outlineLevel="2">
      <c r="A149" s="80"/>
      <c r="B149" s="67">
        <v>74253</v>
      </c>
      <c r="C149" s="74"/>
      <c r="D149" s="69" t="s">
        <v>162</v>
      </c>
      <c r="E149" s="2">
        <v>0</v>
      </c>
      <c r="F149" s="3">
        <f>E149/8*12</f>
        <v>0</v>
      </c>
      <c r="G149" s="4">
        <f>SUMIF('2022_Sep_Dec'!$K$11:$K$40,'2301 HR SERVICES'!$B149,'2022_Sep_Dec'!$M$11:$M$40)/10^6</f>
        <v>0</v>
      </c>
      <c r="H149" s="5">
        <f>E149+G149</f>
        <v>0</v>
      </c>
      <c r="I149" s="4">
        <f>SUMIF('2023_Budget'!$K$11:$K$77,'2301 HR SERVICES'!$B149,'2023_Budget'!$M$11:$M$77)/10^6</f>
        <v>0</v>
      </c>
      <c r="J149" s="3">
        <f t="shared" si="11"/>
        <v>0</v>
      </c>
      <c r="K149" s="6" t="str">
        <f t="shared" si="12"/>
        <v>n/m</v>
      </c>
    </row>
    <row r="150" spans="1:11" ht="14.25" customHeight="1" outlineLevel="2">
      <c r="A150" s="80"/>
      <c r="B150" s="67">
        <v>74254</v>
      </c>
      <c r="C150" s="74"/>
      <c r="D150" s="69" t="s">
        <v>163</v>
      </c>
      <c r="E150" s="2">
        <v>0</v>
      </c>
      <c r="F150" s="3">
        <f>E150/8*12</f>
        <v>0</v>
      </c>
      <c r="G150" s="4">
        <f>SUMIF('2022_Sep_Dec'!$K$11:$K$40,'2301 HR SERVICES'!$B150,'2022_Sep_Dec'!$M$11:$M$40)/10^6</f>
        <v>0</v>
      </c>
      <c r="H150" s="5">
        <f>E150+G150</f>
        <v>0</v>
      </c>
      <c r="I150" s="4">
        <f>SUMIF('2023_Budget'!$K$11:$K$77,'2301 HR SERVICES'!$B150,'2023_Budget'!$M$11:$M$77)/10^6</f>
        <v>0</v>
      </c>
      <c r="J150" s="3">
        <f t="shared" si="11"/>
        <v>0</v>
      </c>
      <c r="K150" s="6" t="str">
        <f t="shared" si="12"/>
        <v>n/m</v>
      </c>
    </row>
    <row r="151" spans="1:11" ht="14.25" customHeight="1" outlineLevel="2">
      <c r="A151" s="80"/>
      <c r="B151" s="67">
        <v>74299</v>
      </c>
      <c r="C151" s="74"/>
      <c r="D151" s="69" t="s">
        <v>164</v>
      </c>
      <c r="E151" s="2">
        <v>0</v>
      </c>
      <c r="F151" s="3">
        <f>E151/8*12</f>
        <v>0</v>
      </c>
      <c r="G151" s="4">
        <f>SUMIF('2022_Sep_Dec'!$K$11:$K$40,'2301 HR SERVICES'!$B151,'2022_Sep_Dec'!$M$11:$M$40)/10^6</f>
        <v>0</v>
      </c>
      <c r="H151" s="5">
        <f>E151+G151</f>
        <v>0</v>
      </c>
      <c r="I151" s="4">
        <f>SUMIF('2023_Budget'!$K$11:$K$77,'2301 HR SERVICES'!$B151,'2023_Budget'!$M$11:$M$77)/10^6</f>
        <v>0</v>
      </c>
      <c r="J151" s="3">
        <f t="shared" si="11"/>
        <v>0</v>
      </c>
      <c r="K151" s="6" t="str">
        <f t="shared" si="12"/>
        <v>n/m</v>
      </c>
    </row>
    <row r="152" spans="1:11" ht="14.25" customHeight="1" outlineLevel="2">
      <c r="A152" s="80"/>
      <c r="B152" s="67"/>
      <c r="C152" s="74"/>
      <c r="D152" s="69"/>
      <c r="E152" s="2"/>
      <c r="F152" s="3"/>
      <c r="G152" s="4"/>
      <c r="H152" s="5"/>
      <c r="I152" s="4"/>
      <c r="J152" s="3"/>
      <c r="K152" s="6"/>
    </row>
    <row r="153" spans="1:11" s="29" customFormat="1" ht="15" outlineLevel="1">
      <c r="A153" s="79"/>
      <c r="B153" s="82" t="s">
        <v>165</v>
      </c>
      <c r="C153" s="83" t="s">
        <v>166</v>
      </c>
      <c r="D153" s="84"/>
      <c r="E153" s="12">
        <v>29.614249999999998</v>
      </c>
      <c r="F153" s="13">
        <f>SUM(F154:F159)</f>
        <v>44.421375000000005</v>
      </c>
      <c r="G153" s="13">
        <f>SUM(G154:G159)</f>
        <v>13.244500000000002</v>
      </c>
      <c r="H153" s="15">
        <f>SUM(H154:H159)</f>
        <v>42.858750000000001</v>
      </c>
      <c r="I153" s="13">
        <f>SUM(I154:I159)</f>
        <v>29.845405</v>
      </c>
      <c r="J153" s="13">
        <f t="shared" si="11"/>
        <v>-13.013345000000001</v>
      </c>
      <c r="K153" s="14">
        <f t="shared" si="12"/>
        <v>-0.30363333041677604</v>
      </c>
    </row>
    <row r="154" spans="1:11" ht="14.25" customHeight="1" outlineLevel="2">
      <c r="A154" s="80"/>
      <c r="B154" s="67">
        <v>74301</v>
      </c>
      <c r="C154" s="74"/>
      <c r="D154" s="69" t="s">
        <v>167</v>
      </c>
      <c r="E154" s="2">
        <v>0</v>
      </c>
      <c r="F154" s="3">
        <f t="shared" ref="F154:F159" si="17">E154/8*12</f>
        <v>0</v>
      </c>
      <c r="G154" s="4">
        <f>SUMIF('2022_Sep_Dec'!$K$11:$K$40,'2301 HR SERVICES'!$B154,'2022_Sep_Dec'!$M$11:$M$40)/10^6</f>
        <v>0</v>
      </c>
      <c r="H154" s="5">
        <f t="shared" ref="H154:H159" si="18">E154+G154</f>
        <v>0</v>
      </c>
      <c r="I154" s="4">
        <f>SUMIF('2023_Budget'!$K$11:$K$77,'2301 HR SERVICES'!$B154,'2023_Budget'!$M$11:$M$77)/10^6</f>
        <v>0</v>
      </c>
      <c r="J154" s="3">
        <f t="shared" si="11"/>
        <v>0</v>
      </c>
      <c r="K154" s="6" t="str">
        <f t="shared" si="12"/>
        <v>n/m</v>
      </c>
    </row>
    <row r="155" spans="1:11" s="430" customFormat="1" ht="14.25" customHeight="1" outlineLevel="2">
      <c r="A155" s="421"/>
      <c r="B155" s="422">
        <v>74302</v>
      </c>
      <c r="C155" s="423"/>
      <c r="D155" s="424" t="s">
        <v>168</v>
      </c>
      <c r="E155" s="425">
        <v>4.7949999999999999</v>
      </c>
      <c r="F155" s="426">
        <f t="shared" si="17"/>
        <v>7.1924999999999999</v>
      </c>
      <c r="G155" s="427">
        <f>F155-E155</f>
        <v>2.3975</v>
      </c>
      <c r="H155" s="428">
        <f t="shared" si="18"/>
        <v>7.1924999999999999</v>
      </c>
      <c r="I155" s="427">
        <f>H155*103%</f>
        <v>7.4082749999999997</v>
      </c>
      <c r="J155" s="426">
        <f t="shared" si="11"/>
        <v>0.21577499999999983</v>
      </c>
      <c r="K155" s="429">
        <f t="shared" si="12"/>
        <v>2.9999999999999978E-2</v>
      </c>
    </row>
    <row r="156" spans="1:11" ht="14.25" customHeight="1" outlineLevel="2">
      <c r="A156" s="80"/>
      <c r="B156" s="67">
        <v>74303</v>
      </c>
      <c r="C156" s="74"/>
      <c r="D156" s="69" t="s">
        <v>169</v>
      </c>
      <c r="E156" s="2">
        <v>23.905249999999999</v>
      </c>
      <c r="F156" s="3">
        <f t="shared" si="17"/>
        <v>35.857875</v>
      </c>
      <c r="G156" s="4">
        <f>SUMIF('2022_Sep_Dec'!$K$11:$K$40,'2301 HR SERVICES'!$B156,'2022_Sep_Dec'!$M$11:$M$40)/10^6</f>
        <v>10.39</v>
      </c>
      <c r="H156" s="5">
        <f t="shared" si="18"/>
        <v>34.295249999999996</v>
      </c>
      <c r="I156" s="4">
        <f>SUMIF('2023_Budget'!$K$11:$K$77,'2301 HR SERVICES'!$B156,'2023_Budget'!$M$11:$M$77)/10^6</f>
        <v>21.024999999999999</v>
      </c>
      <c r="J156" s="3">
        <f t="shared" si="11"/>
        <v>-13.270249999999997</v>
      </c>
      <c r="K156" s="6">
        <f t="shared" si="12"/>
        <v>-0.38694134027306987</v>
      </c>
    </row>
    <row r="157" spans="1:11" s="430" customFormat="1" ht="14.25" customHeight="1" outlineLevel="2">
      <c r="A157" s="421"/>
      <c r="B157" s="422">
        <v>74304</v>
      </c>
      <c r="C157" s="423"/>
      <c r="D157" s="424" t="s">
        <v>170</v>
      </c>
      <c r="E157" s="425">
        <v>0.91400000000000003</v>
      </c>
      <c r="F157" s="426">
        <f t="shared" si="17"/>
        <v>1.371</v>
      </c>
      <c r="G157" s="427">
        <f>F157-E157</f>
        <v>0.45699999999999996</v>
      </c>
      <c r="H157" s="428">
        <f t="shared" si="18"/>
        <v>1.371</v>
      </c>
      <c r="I157" s="427">
        <f>H157*103%</f>
        <v>1.4121300000000001</v>
      </c>
      <c r="J157" s="426">
        <f t="shared" si="11"/>
        <v>4.1130000000000111E-2</v>
      </c>
      <c r="K157" s="429">
        <f t="shared" si="12"/>
        <v>3.0000000000000082E-2</v>
      </c>
    </row>
    <row r="158" spans="1:11" ht="14.25" customHeight="1" outlineLevel="2">
      <c r="A158" s="80"/>
      <c r="B158" s="67">
        <v>74305</v>
      </c>
      <c r="C158" s="74"/>
      <c r="D158" s="69" t="s">
        <v>171</v>
      </c>
      <c r="E158" s="2">
        <v>0</v>
      </c>
      <c r="F158" s="3">
        <f t="shared" si="17"/>
        <v>0</v>
      </c>
      <c r="G158" s="4">
        <f>SUMIF('2022_Sep_Dec'!$K$11:$K$40,'2301 HR SERVICES'!$B158,'2022_Sep_Dec'!$M$11:$M$40)/10^6</f>
        <v>0</v>
      </c>
      <c r="H158" s="5">
        <f t="shared" si="18"/>
        <v>0</v>
      </c>
      <c r="I158" s="4">
        <f>SUMIF('2023_Budget'!$K$11:$K$77,'2301 HR SERVICES'!$B158,'2023_Budget'!$M$11:$M$77)/10^6</f>
        <v>0</v>
      </c>
      <c r="J158" s="3">
        <f t="shared" si="11"/>
        <v>0</v>
      </c>
      <c r="K158" s="6" t="str">
        <f t="shared" si="12"/>
        <v>n/m</v>
      </c>
    </row>
    <row r="159" spans="1:11" ht="14.25" customHeight="1" outlineLevel="2">
      <c r="A159" s="80"/>
      <c r="B159" s="67">
        <v>74306</v>
      </c>
      <c r="C159" s="74"/>
      <c r="D159" s="69" t="s">
        <v>172</v>
      </c>
      <c r="E159" s="2">
        <v>0</v>
      </c>
      <c r="F159" s="3">
        <f t="shared" si="17"/>
        <v>0</v>
      </c>
      <c r="G159" s="4">
        <f>SUMIF('2022_Sep_Dec'!$K$11:$K$40,'2301 HR SERVICES'!$B159,'2022_Sep_Dec'!$M$11:$M$40)/10^6</f>
        <v>0</v>
      </c>
      <c r="H159" s="5">
        <f t="shared" si="18"/>
        <v>0</v>
      </c>
      <c r="I159" s="4">
        <f>SUMIF('2023_Budget'!$K$11:$K$77,'2301 HR SERVICES'!$B159,'2023_Budget'!$M$11:$M$77)/10^6</f>
        <v>0</v>
      </c>
      <c r="J159" s="3">
        <f t="shared" si="11"/>
        <v>0</v>
      </c>
      <c r="K159" s="6" t="str">
        <f t="shared" si="12"/>
        <v>n/m</v>
      </c>
    </row>
    <row r="160" spans="1:11" ht="14.25" customHeight="1" outlineLevel="2">
      <c r="A160" s="80"/>
      <c r="B160" s="67"/>
      <c r="C160" s="74"/>
      <c r="D160" s="69"/>
      <c r="E160" s="2"/>
      <c r="F160" s="3"/>
      <c r="G160" s="4"/>
      <c r="H160" s="5"/>
      <c r="I160" s="4"/>
      <c r="J160" s="3"/>
      <c r="K160" s="6"/>
    </row>
    <row r="161" spans="1:11" s="29" customFormat="1" ht="15" outlineLevel="1">
      <c r="A161" s="79"/>
      <c r="B161" s="82" t="s">
        <v>173</v>
      </c>
      <c r="C161" s="83" t="s">
        <v>174</v>
      </c>
      <c r="D161" s="84"/>
      <c r="E161" s="12">
        <v>41.317605</v>
      </c>
      <c r="F161" s="13">
        <f>SUM(F162:F163)</f>
        <v>61.976407500000001</v>
      </c>
      <c r="G161" s="13">
        <f>SUM(G162:G163)</f>
        <v>0</v>
      </c>
      <c r="H161" s="15">
        <f>SUM(H162:H163)</f>
        <v>41.317605</v>
      </c>
      <c r="I161" s="13">
        <f>SUM(I162:I163)</f>
        <v>20</v>
      </c>
      <c r="J161" s="13">
        <f t="shared" si="11"/>
        <v>-21.317605</v>
      </c>
      <c r="K161" s="14">
        <f t="shared" si="12"/>
        <v>-0.51594483755774323</v>
      </c>
    </row>
    <row r="162" spans="1:11" ht="14.25" customHeight="1" outlineLevel="2">
      <c r="A162" s="80"/>
      <c r="B162" s="67">
        <v>74351</v>
      </c>
      <c r="C162" s="74"/>
      <c r="D162" s="69" t="s">
        <v>175</v>
      </c>
      <c r="E162" s="2">
        <v>0</v>
      </c>
      <c r="F162" s="3">
        <f>E162/8*12</f>
        <v>0</v>
      </c>
      <c r="G162" s="4">
        <f>SUMIF('2022_Sep_Dec'!$K$11:$K$40,'2301 HR SERVICES'!$B162,'2022_Sep_Dec'!$M$11:$M$40)/10^6</f>
        <v>0</v>
      </c>
      <c r="H162" s="5">
        <f>E162+G162</f>
        <v>0</v>
      </c>
      <c r="I162" s="4">
        <f>'2023_Budget'!M58/10^6</f>
        <v>10</v>
      </c>
      <c r="J162" s="3">
        <f t="shared" si="11"/>
        <v>10</v>
      </c>
      <c r="K162" s="6" t="str">
        <f t="shared" si="12"/>
        <v>n/m</v>
      </c>
    </row>
    <row r="163" spans="1:11" outlineLevel="2">
      <c r="A163" s="80"/>
      <c r="B163" s="67">
        <v>74352</v>
      </c>
      <c r="C163" s="74"/>
      <c r="D163" s="69" t="s">
        <v>176</v>
      </c>
      <c r="E163" s="2">
        <v>41.317605</v>
      </c>
      <c r="F163" s="3">
        <f>E163/8*12</f>
        <v>61.976407500000001</v>
      </c>
      <c r="G163" s="4">
        <f>SUMIF('2022_Sep_Dec'!$K$11:$K$40,'2301 HR SERVICES'!$B163,'2022_Sep_Dec'!$M$11:$M$40)/10^6</f>
        <v>0</v>
      </c>
      <c r="H163" s="5">
        <f>E163+G163</f>
        <v>41.317605</v>
      </c>
      <c r="I163" s="4">
        <f>'2023_Budget'!M60/10^6</f>
        <v>10</v>
      </c>
      <c r="J163" s="3">
        <f t="shared" si="11"/>
        <v>-31.317605</v>
      </c>
      <c r="K163" s="6">
        <f t="shared" si="12"/>
        <v>-0.75797241877887167</v>
      </c>
    </row>
    <row r="164" spans="1:11" outlineLevel="2">
      <c r="A164" s="80"/>
      <c r="B164" s="67"/>
      <c r="C164" s="74"/>
      <c r="D164" s="69"/>
      <c r="E164" s="2"/>
      <c r="F164" s="3"/>
      <c r="G164" s="4"/>
      <c r="H164" s="5"/>
      <c r="I164" s="4"/>
      <c r="J164" s="3"/>
      <c r="K164" s="6"/>
    </row>
    <row r="165" spans="1:11" s="29" customFormat="1" ht="15" outlineLevel="1">
      <c r="A165" s="79"/>
      <c r="B165" s="82" t="s">
        <v>177</v>
      </c>
      <c r="C165" s="83" t="s">
        <v>178</v>
      </c>
      <c r="D165" s="84"/>
      <c r="E165" s="12">
        <v>10.647</v>
      </c>
      <c r="F165" s="13">
        <f>SUM(F166:F177)</f>
        <v>15.970500000000001</v>
      </c>
      <c r="G165" s="13">
        <f>SUM(G166:G177)</f>
        <v>0</v>
      </c>
      <c r="H165" s="15">
        <f>SUM(H166:H177)</f>
        <v>10.647</v>
      </c>
      <c r="I165" s="13">
        <f>SUM(I166:I177)</f>
        <v>0</v>
      </c>
      <c r="J165" s="13">
        <f t="shared" si="11"/>
        <v>-10.647</v>
      </c>
      <c r="K165" s="14">
        <f t="shared" si="12"/>
        <v>-1</v>
      </c>
    </row>
    <row r="166" spans="1:11" ht="14.25" customHeight="1" outlineLevel="2">
      <c r="A166" s="80"/>
      <c r="B166" s="67">
        <v>74401</v>
      </c>
      <c r="C166" s="74"/>
      <c r="D166" s="69" t="s">
        <v>179</v>
      </c>
      <c r="E166" s="2">
        <v>0</v>
      </c>
      <c r="F166" s="3">
        <f t="shared" ref="F166:F177" si="19">E166/8*12</f>
        <v>0</v>
      </c>
      <c r="G166" s="4">
        <f>SUMIF('2022_Sep_Dec'!$K$11:$K$40,'2301 HR SERVICES'!$B166,'2022_Sep_Dec'!$M$11:$M$40)/10^6</f>
        <v>0</v>
      </c>
      <c r="H166" s="5">
        <f t="shared" ref="H166:H177" si="20">E166+G166</f>
        <v>0</v>
      </c>
      <c r="I166" s="4">
        <f>SUMIF('2023_Budget'!$K$11:$K$77,'2301 HR SERVICES'!$B166,'2023_Budget'!$M$11:$M$77)/10^6</f>
        <v>0</v>
      </c>
      <c r="J166" s="3">
        <f t="shared" si="11"/>
        <v>0</v>
      </c>
      <c r="K166" s="6" t="str">
        <f t="shared" si="12"/>
        <v>n/m</v>
      </c>
    </row>
    <row r="167" spans="1:11" ht="14.25" customHeight="1" outlineLevel="2">
      <c r="A167" s="80"/>
      <c r="B167" s="67">
        <v>74402</v>
      </c>
      <c r="C167" s="74"/>
      <c r="D167" s="69" t="s">
        <v>180</v>
      </c>
      <c r="E167" s="2">
        <v>0</v>
      </c>
      <c r="F167" s="3">
        <f t="shared" si="19"/>
        <v>0</v>
      </c>
      <c r="G167" s="4">
        <f>SUMIF('2022_Sep_Dec'!$K$11:$K$40,'2301 HR SERVICES'!$B167,'2022_Sep_Dec'!$M$11:$M$40)/10^6</f>
        <v>0</v>
      </c>
      <c r="H167" s="5">
        <f t="shared" si="20"/>
        <v>0</v>
      </c>
      <c r="I167" s="4">
        <f>SUMIF('2023_Budget'!$K$11:$K$77,'2301 HR SERVICES'!$B167,'2023_Budget'!$M$11:$M$77)/10^6</f>
        <v>0</v>
      </c>
      <c r="J167" s="3">
        <f t="shared" si="11"/>
        <v>0</v>
      </c>
      <c r="K167" s="6" t="str">
        <f t="shared" si="12"/>
        <v>n/m</v>
      </c>
    </row>
    <row r="168" spans="1:11" ht="14.25" customHeight="1" outlineLevel="2">
      <c r="A168" s="80"/>
      <c r="B168" s="67">
        <v>74403</v>
      </c>
      <c r="C168" s="74"/>
      <c r="D168" s="69" t="s">
        <v>181</v>
      </c>
      <c r="E168" s="2">
        <v>0</v>
      </c>
      <c r="F168" s="3">
        <f t="shared" si="19"/>
        <v>0</v>
      </c>
      <c r="G168" s="4">
        <f>SUMIF('2022_Sep_Dec'!$K$11:$K$40,'2301 HR SERVICES'!$B168,'2022_Sep_Dec'!$M$11:$M$40)/10^6</f>
        <v>0</v>
      </c>
      <c r="H168" s="5">
        <f t="shared" si="20"/>
        <v>0</v>
      </c>
      <c r="I168" s="4">
        <f>SUMIF('2023_Budget'!$K$11:$K$77,'2301 HR SERVICES'!$B168,'2023_Budget'!$M$11:$M$77)/10^6</f>
        <v>0</v>
      </c>
      <c r="J168" s="3">
        <f t="shared" si="11"/>
        <v>0</v>
      </c>
      <c r="K168" s="6" t="str">
        <f t="shared" si="12"/>
        <v>n/m</v>
      </c>
    </row>
    <row r="169" spans="1:11" ht="14.25" customHeight="1" outlineLevel="2">
      <c r="A169" s="80"/>
      <c r="B169" s="67">
        <v>74404</v>
      </c>
      <c r="C169" s="74"/>
      <c r="D169" s="69" t="s">
        <v>182</v>
      </c>
      <c r="E169" s="2">
        <v>0</v>
      </c>
      <c r="F169" s="3">
        <f t="shared" si="19"/>
        <v>0</v>
      </c>
      <c r="G169" s="4">
        <f>SUMIF('2022_Sep_Dec'!$K$11:$K$40,'2301 HR SERVICES'!$B169,'2022_Sep_Dec'!$M$11:$M$40)/10^6</f>
        <v>0</v>
      </c>
      <c r="H169" s="5">
        <f t="shared" si="20"/>
        <v>0</v>
      </c>
      <c r="I169" s="4">
        <f>SUMIF('2023_Budget'!$K$11:$K$77,'2301 HR SERVICES'!$B169,'2023_Budget'!$M$11:$M$77)/10^6</f>
        <v>0</v>
      </c>
      <c r="J169" s="3">
        <f t="shared" si="11"/>
        <v>0</v>
      </c>
      <c r="K169" s="6" t="str">
        <f t="shared" si="12"/>
        <v>n/m</v>
      </c>
    </row>
    <row r="170" spans="1:11" ht="14.25" customHeight="1" outlineLevel="2">
      <c r="A170" s="80"/>
      <c r="B170" s="67">
        <v>74405</v>
      </c>
      <c r="C170" s="74"/>
      <c r="D170" s="69" t="s">
        <v>183</v>
      </c>
      <c r="E170" s="2">
        <v>3.2549999999999999</v>
      </c>
      <c r="F170" s="3">
        <f t="shared" si="19"/>
        <v>4.8825000000000003</v>
      </c>
      <c r="G170" s="4">
        <f>SUMIF('2022_Sep_Dec'!$K$11:$K$40,'2301 HR SERVICES'!$B170,'2022_Sep_Dec'!$M$11:$M$40)/10^6</f>
        <v>0</v>
      </c>
      <c r="H170" s="5">
        <f t="shared" si="20"/>
        <v>3.2549999999999999</v>
      </c>
      <c r="I170" s="4">
        <f>SUMIF('2023_Budget'!$K$11:$K$77,'2301 HR SERVICES'!$B170,'2023_Budget'!$M$11:$M$77)/10^6</f>
        <v>0</v>
      </c>
      <c r="J170" s="3">
        <f t="shared" si="11"/>
        <v>-3.2549999999999999</v>
      </c>
      <c r="K170" s="6">
        <f t="shared" si="12"/>
        <v>-1</v>
      </c>
    </row>
    <row r="171" spans="1:11" ht="14.25" customHeight="1" outlineLevel="2">
      <c r="A171" s="80"/>
      <c r="B171" s="67">
        <v>74406</v>
      </c>
      <c r="C171" s="74"/>
      <c r="D171" s="69" t="s">
        <v>184</v>
      </c>
      <c r="E171" s="2">
        <v>0</v>
      </c>
      <c r="F171" s="3">
        <f t="shared" si="19"/>
        <v>0</v>
      </c>
      <c r="G171" s="4">
        <f>SUMIF('2022_Sep_Dec'!$K$11:$K$40,'2301 HR SERVICES'!$B171,'2022_Sep_Dec'!$M$11:$M$40)/10^6</f>
        <v>0</v>
      </c>
      <c r="H171" s="5">
        <f t="shared" si="20"/>
        <v>0</v>
      </c>
      <c r="I171" s="4">
        <f>SUMIF('2023_Budget'!$K$11:$K$77,'2301 HR SERVICES'!$B171,'2023_Budget'!$M$11:$M$77)/10^6</f>
        <v>0</v>
      </c>
      <c r="J171" s="3">
        <f t="shared" si="11"/>
        <v>0</v>
      </c>
      <c r="K171" s="6" t="str">
        <f t="shared" si="12"/>
        <v>n/m</v>
      </c>
    </row>
    <row r="172" spans="1:11" ht="14.25" customHeight="1" outlineLevel="2">
      <c r="A172" s="80"/>
      <c r="B172" s="67">
        <v>74407</v>
      </c>
      <c r="C172" s="74"/>
      <c r="D172" s="69" t="s">
        <v>185</v>
      </c>
      <c r="E172" s="2">
        <v>7.3920000000000003</v>
      </c>
      <c r="F172" s="3">
        <f t="shared" si="19"/>
        <v>11.088000000000001</v>
      </c>
      <c r="G172" s="4">
        <f>SUMIF('2022_Sep_Dec'!$K$11:$K$40,'2301 HR SERVICES'!$B172,'2022_Sep_Dec'!$M$11:$M$40)/10^6</f>
        <v>0</v>
      </c>
      <c r="H172" s="5">
        <f t="shared" si="20"/>
        <v>7.3920000000000003</v>
      </c>
      <c r="I172" s="4">
        <f>SUMIF('2023_Budget'!$K$11:$K$77,'2301 HR SERVICES'!$B172,'2023_Budget'!$M$11:$M$77)/10^6</f>
        <v>0</v>
      </c>
      <c r="J172" s="3">
        <f t="shared" si="11"/>
        <v>-7.3920000000000003</v>
      </c>
      <c r="K172" s="6">
        <f t="shared" si="12"/>
        <v>-1</v>
      </c>
    </row>
    <row r="173" spans="1:11" ht="14.25" customHeight="1" outlineLevel="2">
      <c r="A173" s="80"/>
      <c r="B173" s="67">
        <v>74408</v>
      </c>
      <c r="C173" s="74"/>
      <c r="D173" s="69" t="s">
        <v>186</v>
      </c>
      <c r="E173" s="2">
        <v>0</v>
      </c>
      <c r="F173" s="3">
        <f t="shared" si="19"/>
        <v>0</v>
      </c>
      <c r="G173" s="4">
        <f>SUMIF('2022_Sep_Dec'!$K$11:$K$40,'2301 HR SERVICES'!$B173,'2022_Sep_Dec'!$M$11:$M$40)/10^6</f>
        <v>0</v>
      </c>
      <c r="H173" s="5">
        <f t="shared" si="20"/>
        <v>0</v>
      </c>
      <c r="I173" s="4">
        <f>SUMIF('2023_Budget'!$K$11:$K$77,'2301 HR SERVICES'!$B173,'2023_Budget'!$M$11:$M$77)/10^6</f>
        <v>0</v>
      </c>
      <c r="J173" s="3">
        <f t="shared" si="11"/>
        <v>0</v>
      </c>
      <c r="K173" s="6" t="str">
        <f t="shared" si="12"/>
        <v>n/m</v>
      </c>
    </row>
    <row r="174" spans="1:11" ht="14.25" customHeight="1" outlineLevel="2">
      <c r="A174" s="80"/>
      <c r="B174" s="67">
        <v>74409</v>
      </c>
      <c r="C174" s="74"/>
      <c r="D174" s="69" t="s">
        <v>187</v>
      </c>
      <c r="E174" s="2">
        <v>0</v>
      </c>
      <c r="F174" s="3">
        <f t="shared" si="19"/>
        <v>0</v>
      </c>
      <c r="G174" s="4">
        <f>SUMIF('2022_Sep_Dec'!$K$11:$K$40,'2301 HR SERVICES'!$B174,'2022_Sep_Dec'!$M$11:$M$40)/10^6</f>
        <v>0</v>
      </c>
      <c r="H174" s="5">
        <f t="shared" si="20"/>
        <v>0</v>
      </c>
      <c r="I174" s="4">
        <f>SUMIF('2023_Budget'!$K$11:$K$77,'2301 HR SERVICES'!$B174,'2023_Budget'!$M$11:$M$77)/10^6</f>
        <v>0</v>
      </c>
      <c r="J174" s="3">
        <f t="shared" si="11"/>
        <v>0</v>
      </c>
      <c r="K174" s="6" t="str">
        <f t="shared" si="12"/>
        <v>n/m</v>
      </c>
    </row>
    <row r="175" spans="1:11" ht="14.25" customHeight="1" outlineLevel="2">
      <c r="A175" s="80"/>
      <c r="B175" s="67">
        <v>74410</v>
      </c>
      <c r="C175" s="74"/>
      <c r="D175" s="69" t="s">
        <v>188</v>
      </c>
      <c r="E175" s="2">
        <v>0</v>
      </c>
      <c r="F175" s="3">
        <f t="shared" si="19"/>
        <v>0</v>
      </c>
      <c r="G175" s="4">
        <f>SUMIF('2022_Sep_Dec'!$K$11:$K$40,'2301 HR SERVICES'!$B175,'2022_Sep_Dec'!$M$11:$M$40)/10^6</f>
        <v>0</v>
      </c>
      <c r="H175" s="5">
        <f t="shared" si="20"/>
        <v>0</v>
      </c>
      <c r="I175" s="4">
        <f>SUMIF('2023_Budget'!$K$11:$K$77,'2301 HR SERVICES'!$B175,'2023_Budget'!$M$11:$M$77)/10^6</f>
        <v>0</v>
      </c>
      <c r="J175" s="3">
        <f t="shared" si="11"/>
        <v>0</v>
      </c>
      <c r="K175" s="6" t="str">
        <f t="shared" si="12"/>
        <v>n/m</v>
      </c>
    </row>
    <row r="176" spans="1:11" ht="14.25" customHeight="1" outlineLevel="2">
      <c r="A176" s="80"/>
      <c r="B176" s="67">
        <v>74448</v>
      </c>
      <c r="C176" s="74"/>
      <c r="D176" s="69" t="s">
        <v>189</v>
      </c>
      <c r="E176" s="2">
        <v>0</v>
      </c>
      <c r="F176" s="3">
        <f t="shared" si="19"/>
        <v>0</v>
      </c>
      <c r="G176" s="4">
        <f>SUMIF('2022_Sep_Dec'!$K$11:$K$40,'2301 HR SERVICES'!$B176,'2022_Sep_Dec'!$M$11:$M$40)/10^6</f>
        <v>0</v>
      </c>
      <c r="H176" s="5">
        <f t="shared" si="20"/>
        <v>0</v>
      </c>
      <c r="I176" s="4">
        <f>SUMIF('2023_Budget'!$K$11:$K$77,'2301 HR SERVICES'!$B176,'2023_Budget'!$M$11:$M$77)/10^6</f>
        <v>0</v>
      </c>
      <c r="J176" s="3">
        <f t="shared" si="11"/>
        <v>0</v>
      </c>
      <c r="K176" s="6" t="str">
        <f t="shared" si="12"/>
        <v>n/m</v>
      </c>
    </row>
    <row r="177" spans="1:11" ht="14.25" customHeight="1" outlineLevel="2">
      <c r="A177" s="80"/>
      <c r="B177" s="67">
        <v>74449</v>
      </c>
      <c r="C177" s="74"/>
      <c r="D177" s="69" t="s">
        <v>190</v>
      </c>
      <c r="E177" s="2">
        <v>0</v>
      </c>
      <c r="F177" s="3">
        <f t="shared" si="19"/>
        <v>0</v>
      </c>
      <c r="G177" s="4">
        <f>SUMIF('2022_Sep_Dec'!$K$11:$K$40,'2301 HR SERVICES'!$B177,'2022_Sep_Dec'!$M$11:$M$40)/10^6</f>
        <v>0</v>
      </c>
      <c r="H177" s="5">
        <f t="shared" si="20"/>
        <v>0</v>
      </c>
      <c r="I177" s="4">
        <f>SUMIF('2023_Budget'!$K$11:$K$77,'2301 HR SERVICES'!$B177,'2023_Budget'!$M$11:$M$77)/10^6</f>
        <v>0</v>
      </c>
      <c r="J177" s="3">
        <f t="shared" si="11"/>
        <v>0</v>
      </c>
      <c r="K177" s="6" t="str">
        <f t="shared" si="12"/>
        <v>n/m</v>
      </c>
    </row>
    <row r="178" spans="1:11" ht="14.25" customHeight="1" outlineLevel="2">
      <c r="A178" s="80"/>
      <c r="B178" s="67"/>
      <c r="C178" s="74"/>
      <c r="D178" s="69"/>
      <c r="E178" s="2"/>
      <c r="F178" s="3"/>
      <c r="G178" s="4"/>
      <c r="H178" s="5"/>
      <c r="I178" s="4"/>
      <c r="J178" s="3"/>
      <c r="K178" s="6"/>
    </row>
    <row r="179" spans="1:11" s="29" customFormat="1" ht="15" outlineLevel="1">
      <c r="A179" s="79"/>
      <c r="B179" s="82" t="s">
        <v>191</v>
      </c>
      <c r="C179" s="83" t="s">
        <v>192</v>
      </c>
      <c r="D179" s="84"/>
      <c r="E179" s="12">
        <v>110.4</v>
      </c>
      <c r="F179" s="13">
        <f>SUM(F180:F186)</f>
        <v>165.6</v>
      </c>
      <c r="G179" s="13">
        <f>SUM(G180:G186)</f>
        <v>246.4</v>
      </c>
      <c r="H179" s="15">
        <f>SUM(H180:H186)</f>
        <v>356.8</v>
      </c>
      <c r="I179" s="13">
        <f>SUM(I180:I186)</f>
        <v>897.6</v>
      </c>
      <c r="J179" s="13">
        <f t="shared" si="11"/>
        <v>540.79999999999995</v>
      </c>
      <c r="K179" s="14">
        <f t="shared" si="12"/>
        <v>1.5156950672645739</v>
      </c>
    </row>
    <row r="180" spans="1:11" ht="14.25" customHeight="1" outlineLevel="2">
      <c r="A180" s="80"/>
      <c r="B180" s="67" t="s">
        <v>193</v>
      </c>
      <c r="C180" s="74"/>
      <c r="D180" s="69" t="s">
        <v>194</v>
      </c>
      <c r="E180" s="2">
        <v>0</v>
      </c>
      <c r="F180" s="3">
        <f t="shared" ref="F180:F186" si="21">E180/8*12</f>
        <v>0</v>
      </c>
      <c r="G180" s="4">
        <f>SUMIF('2022_Sep_Dec'!$K$11:$K$40,'2301 HR SERVICES'!$B180,'2022_Sep_Dec'!$M$11:$M$40)/10^6</f>
        <v>0</v>
      </c>
      <c r="H180" s="5">
        <f t="shared" ref="H180:H186" si="22">E180+G180</f>
        <v>0</v>
      </c>
      <c r="I180" s="4">
        <f>SUMIF('2023_Budget'!$K$11:$K$77,'2301 HR SERVICES'!$B180,'2023_Budget'!$M$11:$M$77)/10^6</f>
        <v>0</v>
      </c>
      <c r="J180" s="3">
        <f t="shared" si="11"/>
        <v>0</v>
      </c>
      <c r="K180" s="6" t="str">
        <f t="shared" si="12"/>
        <v>n/m</v>
      </c>
    </row>
    <row r="181" spans="1:11" s="430" customFormat="1" ht="14.25" customHeight="1" outlineLevel="2">
      <c r="A181" s="421"/>
      <c r="B181" s="422" t="s">
        <v>195</v>
      </c>
      <c r="C181" s="423"/>
      <c r="D181" s="424" t="s">
        <v>196</v>
      </c>
      <c r="E181" s="425">
        <v>77</v>
      </c>
      <c r="F181" s="426">
        <f t="shared" si="21"/>
        <v>115.5</v>
      </c>
      <c r="G181" s="4">
        <f>SUMIF('2022_Sep_Dec'!$K$11:$K$40,'2301 HR SERVICES'!$B181,'2022_Sep_Dec'!$M$11:$M$40)/10^6</f>
        <v>0</v>
      </c>
      <c r="H181" s="428">
        <f t="shared" si="22"/>
        <v>77</v>
      </c>
      <c r="I181" s="4">
        <f>SUMIF('2023_Budget'!$K$11:$K$77,'2301 HR SERVICES'!$B181,'2023_Budget'!$M$11:$M$77)/10^6</f>
        <v>0</v>
      </c>
      <c r="J181" s="426">
        <f t="shared" si="11"/>
        <v>-77</v>
      </c>
      <c r="K181" s="429">
        <f t="shared" si="12"/>
        <v>-1</v>
      </c>
    </row>
    <row r="182" spans="1:11" s="430" customFormat="1" ht="14.25" customHeight="1" outlineLevel="2">
      <c r="A182" s="421"/>
      <c r="B182" s="422" t="s">
        <v>197</v>
      </c>
      <c r="C182" s="423"/>
      <c r="D182" s="424" t="s">
        <v>198</v>
      </c>
      <c r="E182" s="425">
        <v>33.4</v>
      </c>
      <c r="F182" s="426">
        <f t="shared" si="21"/>
        <v>50.099999999999994</v>
      </c>
      <c r="G182" s="4">
        <f>SUMIF('2022_Sep_Dec'!$K$11:$K$40,'2301 HR SERVICES'!$B182,'2022_Sep_Dec'!$M$11:$M$40)/10^6</f>
        <v>0</v>
      </c>
      <c r="H182" s="428">
        <f t="shared" si="22"/>
        <v>33.4</v>
      </c>
      <c r="I182" s="4">
        <f>SUMIF('2023_Budget'!$K$11:$K$77,'2301 HR SERVICES'!$B182,'2023_Budget'!$M$11:$M$77)/10^6</f>
        <v>0</v>
      </c>
      <c r="J182" s="426">
        <f t="shared" si="11"/>
        <v>-33.4</v>
      </c>
      <c r="K182" s="429">
        <f t="shared" si="12"/>
        <v>-1</v>
      </c>
    </row>
    <row r="183" spans="1:11" ht="14.25" customHeight="1" outlineLevel="2">
      <c r="A183" s="80"/>
      <c r="B183" s="67" t="s">
        <v>199</v>
      </c>
      <c r="C183" s="74"/>
      <c r="D183" s="69" t="s">
        <v>200</v>
      </c>
      <c r="E183" s="2">
        <v>0</v>
      </c>
      <c r="F183" s="3">
        <f t="shared" si="21"/>
        <v>0</v>
      </c>
      <c r="G183" s="4">
        <f>SUMIF('2022_Sep_Dec'!$K$11:$K$40,'2301 HR SERVICES'!$B183,'2022_Sep_Dec'!$M$11:$M$40)/10^6</f>
        <v>0</v>
      </c>
      <c r="H183" s="5">
        <f t="shared" si="22"/>
        <v>0</v>
      </c>
      <c r="I183" s="4">
        <f>SUMIF('2023_Budget'!$K$11:$K$77,'2301 HR SERVICES'!$B183,'2023_Budget'!$M$11:$M$77)/10^6</f>
        <v>0</v>
      </c>
      <c r="J183" s="3">
        <f t="shared" si="11"/>
        <v>0</v>
      </c>
      <c r="K183" s="6" t="str">
        <f t="shared" si="12"/>
        <v>n/m</v>
      </c>
    </row>
    <row r="184" spans="1:11" ht="14.25" customHeight="1" outlineLevel="2">
      <c r="A184" s="80"/>
      <c r="B184" s="67" t="s">
        <v>201</v>
      </c>
      <c r="C184" s="74"/>
      <c r="D184" s="69" t="s">
        <v>202</v>
      </c>
      <c r="E184" s="2">
        <v>0</v>
      </c>
      <c r="F184" s="3">
        <f t="shared" si="21"/>
        <v>0</v>
      </c>
      <c r="G184" s="4">
        <f>SUMIF('2022_Sep_Dec'!$K$11:$K$40,'2301 HR SERVICES'!$B184,'2022_Sep_Dec'!$M$11:$M$40)/10^6</f>
        <v>0</v>
      </c>
      <c r="H184" s="5">
        <f t="shared" si="22"/>
        <v>0</v>
      </c>
      <c r="I184" s="4">
        <f>SUMIF('2023_Budget'!$K$11:$K$77,'2301 HR SERVICES'!$B184,'2023_Budget'!$M$11:$M$77)/10^6</f>
        <v>0</v>
      </c>
      <c r="J184" s="3">
        <f t="shared" ref="J184:J235" si="23">I184-H184</f>
        <v>0</v>
      </c>
      <c r="K184" s="6" t="str">
        <f t="shared" ref="K184:K235" si="24">IF(H184&gt;0,J184/H184,"n/m")</f>
        <v>n/m</v>
      </c>
    </row>
    <row r="185" spans="1:11" ht="14.25" customHeight="1" outlineLevel="2">
      <c r="A185" s="80"/>
      <c r="B185" s="67" t="s">
        <v>203</v>
      </c>
      <c r="C185" s="74"/>
      <c r="D185" s="69" t="s">
        <v>204</v>
      </c>
      <c r="E185" s="2">
        <v>0</v>
      </c>
      <c r="F185" s="3">
        <f t="shared" si="21"/>
        <v>0</v>
      </c>
      <c r="G185" s="4">
        <f>SUMIF('2022_Sep_Dec'!$K$11:$K$40,'2301 HR SERVICES'!$B185,'2022_Sep_Dec'!$M$11:$M$40)/10^6</f>
        <v>0</v>
      </c>
      <c r="H185" s="5">
        <f t="shared" si="22"/>
        <v>0</v>
      </c>
      <c r="I185" s="4">
        <f>SUMIF('2023_Budget'!$K$11:$K$77,'2301 HR SERVICES'!$B185,'2023_Budget'!$M$11:$M$77)/10^6</f>
        <v>0</v>
      </c>
      <c r="J185" s="3">
        <f t="shared" si="23"/>
        <v>0</v>
      </c>
      <c r="K185" s="6" t="str">
        <f t="shared" si="24"/>
        <v>n/m</v>
      </c>
    </row>
    <row r="186" spans="1:11" ht="14.25" customHeight="1" outlineLevel="2">
      <c r="A186" s="80"/>
      <c r="B186" s="67" t="s">
        <v>205</v>
      </c>
      <c r="C186" s="74"/>
      <c r="D186" s="69" t="s">
        <v>206</v>
      </c>
      <c r="E186" s="2">
        <v>0</v>
      </c>
      <c r="F186" s="3">
        <f t="shared" si="21"/>
        <v>0</v>
      </c>
      <c r="G186" s="4">
        <f>SUMIF('2022_Sep_Dec'!$K$11:$K$40,'2301 HR SERVICES'!$B186,'2022_Sep_Dec'!$M$11:$M$40)/10^6</f>
        <v>246.4</v>
      </c>
      <c r="H186" s="5">
        <f t="shared" si="22"/>
        <v>246.4</v>
      </c>
      <c r="I186" s="4">
        <f>SUMIF('2023_Budget'!$K$11:$K$77,'2301 HR SERVICES'!$B186,'2023_Budget'!$M$11:$M$77)/10^6</f>
        <v>897.6</v>
      </c>
      <c r="J186" s="3">
        <f t="shared" si="23"/>
        <v>651.20000000000005</v>
      </c>
      <c r="K186" s="6">
        <f t="shared" si="24"/>
        <v>2.6428571428571428</v>
      </c>
    </row>
    <row r="187" spans="1:11" ht="14.25" customHeight="1" outlineLevel="2">
      <c r="A187" s="80"/>
      <c r="B187" s="67"/>
      <c r="C187" s="74"/>
      <c r="D187" s="69"/>
      <c r="E187" s="2"/>
      <c r="F187" s="3"/>
      <c r="G187" s="4"/>
      <c r="H187" s="5"/>
      <c r="I187" s="4"/>
      <c r="J187" s="3"/>
      <c r="K187" s="6"/>
    </row>
    <row r="188" spans="1:11" s="29" customFormat="1" ht="15" outlineLevel="1">
      <c r="A188" s="79"/>
      <c r="B188" s="82" t="s">
        <v>207</v>
      </c>
      <c r="C188" s="83" t="s">
        <v>208</v>
      </c>
      <c r="D188" s="84"/>
      <c r="E188" s="12">
        <v>52.998972999999999</v>
      </c>
      <c r="F188" s="13">
        <f>SUM(F189:F195)</f>
        <v>79.498459499999996</v>
      </c>
      <c r="G188" s="13">
        <f>SUM(G189:G195)</f>
        <v>14.48432</v>
      </c>
      <c r="H188" s="15">
        <f>SUM(H189:H195)</f>
        <v>67.483293000000003</v>
      </c>
      <c r="I188" s="13">
        <f>SUM(I189:I195)</f>
        <v>48.907200000000003</v>
      </c>
      <c r="J188" s="13">
        <f t="shared" si="23"/>
        <v>-18.576093</v>
      </c>
      <c r="K188" s="14">
        <f t="shared" si="24"/>
        <v>-0.27526951004006278</v>
      </c>
    </row>
    <row r="189" spans="1:11" ht="14.25" customHeight="1" outlineLevel="2">
      <c r="A189" s="80"/>
      <c r="B189" s="67" t="s">
        <v>209</v>
      </c>
      <c r="C189" s="74"/>
      <c r="D189" s="69" t="s">
        <v>210</v>
      </c>
      <c r="E189" s="2">
        <v>0</v>
      </c>
      <c r="F189" s="3">
        <f t="shared" ref="F189:F195" si="25">E189/8*12</f>
        <v>0</v>
      </c>
      <c r="G189" s="4">
        <f>SUMIF('2022_Sep_Dec'!$K$11:$K$40,'2301 HR SERVICES'!$B189,'2022_Sep_Dec'!$M$11:$M$40)/10^6</f>
        <v>0</v>
      </c>
      <c r="H189" s="5">
        <f t="shared" ref="H189:H195" si="26">E189+G189</f>
        <v>0</v>
      </c>
      <c r="I189" s="4">
        <f>SUMIF('2023_Budget'!$K$11:$K$77,'2301 HR SERVICES'!$B189,'2023_Budget'!$M$11:$M$77)/10^6</f>
        <v>0</v>
      </c>
      <c r="J189" s="3">
        <f t="shared" si="23"/>
        <v>0</v>
      </c>
      <c r="K189" s="6" t="str">
        <f t="shared" si="24"/>
        <v>n/m</v>
      </c>
    </row>
    <row r="190" spans="1:11" ht="14.25" customHeight="1" outlineLevel="2">
      <c r="A190" s="80"/>
      <c r="B190" s="67" t="s">
        <v>211</v>
      </c>
      <c r="C190" s="74"/>
      <c r="D190" s="69" t="s">
        <v>212</v>
      </c>
      <c r="E190" s="2">
        <v>0</v>
      </c>
      <c r="F190" s="3">
        <f t="shared" si="25"/>
        <v>0</v>
      </c>
      <c r="G190" s="4">
        <f>SUMIF('2022_Sep_Dec'!$K$11:$K$40,'2301 HR SERVICES'!$B190,'2022_Sep_Dec'!$M$11:$M$40)/10^6</f>
        <v>0</v>
      </c>
      <c r="H190" s="5">
        <f t="shared" si="26"/>
        <v>0</v>
      </c>
      <c r="I190" s="4">
        <f>SUMIF('2023_Budget'!$K$11:$K$77,'2301 HR SERVICES'!$B190,'2023_Budget'!$M$11:$M$77)/10^6</f>
        <v>0</v>
      </c>
      <c r="J190" s="3">
        <f t="shared" si="23"/>
        <v>0</v>
      </c>
      <c r="K190" s="6" t="str">
        <f t="shared" si="24"/>
        <v>n/m</v>
      </c>
    </row>
    <row r="191" spans="1:11" ht="14.25" customHeight="1" outlineLevel="2">
      <c r="A191" s="80"/>
      <c r="B191" s="67" t="s">
        <v>213</v>
      </c>
      <c r="C191" s="74"/>
      <c r="D191" s="69" t="s">
        <v>214</v>
      </c>
      <c r="E191" s="2">
        <v>0</v>
      </c>
      <c r="F191" s="3">
        <f t="shared" si="25"/>
        <v>0</v>
      </c>
      <c r="G191" s="4">
        <f>SUMIF('2022_Sep_Dec'!$K$11:$K$40,'2301 HR SERVICES'!$B191,'2022_Sep_Dec'!$M$11:$M$40)/10^6</f>
        <v>0</v>
      </c>
      <c r="H191" s="5">
        <f t="shared" si="26"/>
        <v>0</v>
      </c>
      <c r="I191" s="4">
        <f>SUMIF('2023_Budget'!$K$11:$K$77,'2301 HR SERVICES'!$B191,'2023_Budget'!$M$11:$M$77)/10^6</f>
        <v>0</v>
      </c>
      <c r="J191" s="3">
        <f t="shared" si="23"/>
        <v>0</v>
      </c>
      <c r="K191" s="6" t="str">
        <f t="shared" si="24"/>
        <v>n/m</v>
      </c>
    </row>
    <row r="192" spans="1:11" ht="14.25" customHeight="1" outlineLevel="2">
      <c r="A192" s="80"/>
      <c r="B192" s="67" t="s">
        <v>215</v>
      </c>
      <c r="C192" s="74"/>
      <c r="D192" s="69" t="s">
        <v>216</v>
      </c>
      <c r="E192" s="2">
        <v>0</v>
      </c>
      <c r="F192" s="3">
        <f t="shared" si="25"/>
        <v>0</v>
      </c>
      <c r="G192" s="4">
        <f>SUMIF('2022_Sep_Dec'!$K$11:$K$40,'2301 HR SERVICES'!$B192,'2022_Sep_Dec'!$M$11:$M$40)/10^6</f>
        <v>0</v>
      </c>
      <c r="H192" s="5">
        <f t="shared" si="26"/>
        <v>0</v>
      </c>
      <c r="I192" s="4">
        <f>SUMIF('2023_Budget'!$K$11:$K$77,'2301 HR SERVICES'!$B192,'2023_Budget'!$M$11:$M$77)/10^6</f>
        <v>0</v>
      </c>
      <c r="J192" s="3">
        <f t="shared" si="23"/>
        <v>0</v>
      </c>
      <c r="K192" s="6" t="str">
        <f t="shared" si="24"/>
        <v>n/m</v>
      </c>
    </row>
    <row r="193" spans="1:11" ht="14.25" customHeight="1" outlineLevel="2">
      <c r="A193" s="80"/>
      <c r="B193" s="67" t="s">
        <v>217</v>
      </c>
      <c r="C193" s="74"/>
      <c r="D193" s="69" t="s">
        <v>218</v>
      </c>
      <c r="E193" s="2">
        <v>0</v>
      </c>
      <c r="F193" s="3">
        <f t="shared" si="25"/>
        <v>0</v>
      </c>
      <c r="G193" s="4">
        <f>SUMIF('2022_Sep_Dec'!$K$11:$K$40,'2301 HR SERVICES'!$B193,'2022_Sep_Dec'!$M$11:$M$40)/10^6</f>
        <v>0</v>
      </c>
      <c r="H193" s="5">
        <f t="shared" si="26"/>
        <v>0</v>
      </c>
      <c r="I193" s="4">
        <f>SUMIF('2023_Budget'!$K$11:$K$77,'2301 HR SERVICES'!$B193,'2023_Budget'!$M$11:$M$77)/10^6</f>
        <v>0</v>
      </c>
      <c r="J193" s="3">
        <f t="shared" si="23"/>
        <v>0</v>
      </c>
      <c r="K193" s="6" t="str">
        <f t="shared" si="24"/>
        <v>n/m</v>
      </c>
    </row>
    <row r="194" spans="1:11" ht="14.25" customHeight="1" outlineLevel="2">
      <c r="A194" s="80"/>
      <c r="B194" s="67" t="s">
        <v>219</v>
      </c>
      <c r="C194" s="74"/>
      <c r="D194" s="69" t="s">
        <v>220</v>
      </c>
      <c r="E194" s="2">
        <v>0</v>
      </c>
      <c r="F194" s="3">
        <f t="shared" si="25"/>
        <v>0</v>
      </c>
      <c r="G194" s="4">
        <f>SUMIF('2022_Sep_Dec'!$K$11:$K$40,'2301 HR SERVICES'!$B194,'2022_Sep_Dec'!$M$11:$M$40)/10^6</f>
        <v>0</v>
      </c>
      <c r="H194" s="5">
        <f t="shared" si="26"/>
        <v>0</v>
      </c>
      <c r="I194" s="4">
        <f>SUMIF('2023_Budget'!$K$11:$K$77,'2301 HR SERVICES'!$B194,'2023_Budget'!$M$11:$M$77)/10^6</f>
        <v>0</v>
      </c>
      <c r="J194" s="3">
        <f t="shared" si="23"/>
        <v>0</v>
      </c>
      <c r="K194" s="6" t="str">
        <f t="shared" si="24"/>
        <v>n/m</v>
      </c>
    </row>
    <row r="195" spans="1:11" s="430" customFormat="1" ht="14.1" customHeight="1" outlineLevel="2">
      <c r="A195" s="421"/>
      <c r="B195" s="422" t="s">
        <v>221</v>
      </c>
      <c r="C195" s="423"/>
      <c r="D195" s="424" t="s">
        <v>222</v>
      </c>
      <c r="E195" s="425">
        <v>52.998972999999999</v>
      </c>
      <c r="F195" s="426">
        <f t="shared" si="25"/>
        <v>79.498459499999996</v>
      </c>
      <c r="G195" s="427">
        <f>3621080*4/10^6</f>
        <v>14.48432</v>
      </c>
      <c r="H195" s="428">
        <f t="shared" si="26"/>
        <v>67.483293000000003</v>
      </c>
      <c r="I195" s="427">
        <f>4075600*12/10^6</f>
        <v>48.907200000000003</v>
      </c>
      <c r="J195" s="426">
        <f t="shared" si="23"/>
        <v>-18.576093</v>
      </c>
      <c r="K195" s="429">
        <f t="shared" si="24"/>
        <v>-0.27526951004006278</v>
      </c>
    </row>
    <row r="196" spans="1:11" ht="14.25" customHeight="1" outlineLevel="2">
      <c r="A196" s="80"/>
      <c r="B196" s="67"/>
      <c r="C196" s="74"/>
      <c r="D196" s="69"/>
      <c r="E196" s="2"/>
      <c r="F196" s="3"/>
      <c r="G196" s="4"/>
      <c r="H196" s="5"/>
      <c r="I196" s="4"/>
      <c r="J196" s="3"/>
      <c r="K196" s="6"/>
    </row>
    <row r="197" spans="1:11" s="29" customFormat="1" ht="15" outlineLevel="1">
      <c r="A197" s="79"/>
      <c r="B197" s="82" t="s">
        <v>223</v>
      </c>
      <c r="C197" s="83" t="s">
        <v>224</v>
      </c>
      <c r="D197" s="84"/>
      <c r="E197" s="12">
        <v>251.6</v>
      </c>
      <c r="F197" s="13">
        <f>SUM(F198:F204)</f>
        <v>377.4</v>
      </c>
      <c r="G197" s="13">
        <f>SUM(G198:G204)</f>
        <v>394.17498999999998</v>
      </c>
      <c r="H197" s="15">
        <f>SUM(H198:H204)</f>
        <v>645.77499</v>
      </c>
      <c r="I197" s="13">
        <f>SUM(I198:I204)</f>
        <v>705</v>
      </c>
      <c r="J197" s="13">
        <f t="shared" si="23"/>
        <v>59.225009999999997</v>
      </c>
      <c r="K197" s="14">
        <f t="shared" si="24"/>
        <v>9.1711526332105234E-2</v>
      </c>
    </row>
    <row r="198" spans="1:11" ht="14.25" customHeight="1" outlineLevel="2">
      <c r="A198" s="80"/>
      <c r="B198" s="67">
        <v>74551</v>
      </c>
      <c r="C198" s="74"/>
      <c r="D198" s="69" t="s">
        <v>225</v>
      </c>
      <c r="E198" s="2">
        <v>0</v>
      </c>
      <c r="F198" s="3">
        <f t="shared" ref="F198:F204" si="27">E198/8*12</f>
        <v>0</v>
      </c>
      <c r="G198" s="4">
        <f>SUMIF('2022_Sep_Dec'!$K$11:$K$40,'2301 HR SERVICES'!$B198,'2022_Sep_Dec'!$M$11:$M$40)/10^6</f>
        <v>0</v>
      </c>
      <c r="H198" s="5">
        <f t="shared" ref="H198:H204" si="28">E198+G198</f>
        <v>0</v>
      </c>
      <c r="I198" s="4"/>
      <c r="J198" s="3">
        <f t="shared" si="23"/>
        <v>0</v>
      </c>
      <c r="K198" s="6" t="str">
        <f t="shared" si="24"/>
        <v>n/m</v>
      </c>
    </row>
    <row r="199" spans="1:11" ht="14.25" customHeight="1" outlineLevel="2">
      <c r="A199" s="80"/>
      <c r="B199" s="67">
        <v>74552</v>
      </c>
      <c r="C199" s="74"/>
      <c r="D199" s="69" t="s">
        <v>226</v>
      </c>
      <c r="E199" s="2">
        <v>0</v>
      </c>
      <c r="F199" s="3">
        <f t="shared" si="27"/>
        <v>0</v>
      </c>
      <c r="G199" s="4">
        <f>SUMIF('2022_Sep_Dec'!$K$11:$K$40,'2301 HR SERVICES'!$B199,'2022_Sep_Dec'!$M$11:$M$40)/10^6</f>
        <v>0</v>
      </c>
      <c r="H199" s="5">
        <f t="shared" si="28"/>
        <v>0</v>
      </c>
      <c r="I199" s="4">
        <f>SUMIF('2023_Budget'!$K$11:$K$77,'2301 HR SERVICES'!$B199,'2023_Budget'!$M$11:$M$77)/10^6</f>
        <v>0</v>
      </c>
      <c r="J199" s="3">
        <f t="shared" si="23"/>
        <v>0</v>
      </c>
      <c r="K199" s="6" t="str">
        <f t="shared" si="24"/>
        <v>n/m</v>
      </c>
    </row>
    <row r="200" spans="1:11" ht="14.25" customHeight="1" outlineLevel="2">
      <c r="A200" s="80"/>
      <c r="B200" s="67">
        <v>74553</v>
      </c>
      <c r="C200" s="74"/>
      <c r="D200" s="69" t="s">
        <v>227</v>
      </c>
      <c r="E200" s="2">
        <v>0</v>
      </c>
      <c r="F200" s="3">
        <f t="shared" si="27"/>
        <v>0</v>
      </c>
      <c r="G200" s="4">
        <f>SUMIF('2022_Sep_Dec'!$K$11:$K$40,'2301 HR SERVICES'!$B200,'2022_Sep_Dec'!$M$11:$M$40)/10^6</f>
        <v>0</v>
      </c>
      <c r="H200" s="5">
        <f t="shared" si="28"/>
        <v>0</v>
      </c>
      <c r="I200" s="4">
        <f>SUMIF('2023_Budget'!$K$11:$K$77,'2301 HR SERVICES'!$B200,'2023_Budget'!$M$11:$M$77)/10^6</f>
        <v>0</v>
      </c>
      <c r="J200" s="3">
        <f t="shared" si="23"/>
        <v>0</v>
      </c>
      <c r="K200" s="6" t="str">
        <f t="shared" si="24"/>
        <v>n/m</v>
      </c>
    </row>
    <row r="201" spans="1:11" ht="14.25" customHeight="1" outlineLevel="2">
      <c r="A201" s="80"/>
      <c r="B201" s="67">
        <v>74554</v>
      </c>
      <c r="C201" s="74"/>
      <c r="D201" s="69" t="s">
        <v>228</v>
      </c>
      <c r="E201" s="2">
        <v>0</v>
      </c>
      <c r="F201" s="3">
        <f t="shared" si="27"/>
        <v>0</v>
      </c>
      <c r="G201" s="4">
        <f>SUMIF('2022_Sep_Dec'!$K$11:$K$40,'2301 HR SERVICES'!$B201,'2022_Sep_Dec'!$M$11:$M$40)/10^6</f>
        <v>0</v>
      </c>
      <c r="H201" s="5">
        <f t="shared" si="28"/>
        <v>0</v>
      </c>
      <c r="I201" s="4">
        <f>SUMIF('2023_Budget'!$K$11:$K$77,'2301 HR SERVICES'!$B201,'2023_Budget'!$M$11:$M$77)/10^6</f>
        <v>0</v>
      </c>
      <c r="J201" s="3">
        <f t="shared" si="23"/>
        <v>0</v>
      </c>
      <c r="K201" s="6" t="str">
        <f t="shared" si="24"/>
        <v>n/m</v>
      </c>
    </row>
    <row r="202" spans="1:11" ht="14.25" customHeight="1" outlineLevel="2">
      <c r="A202" s="80"/>
      <c r="B202" s="67">
        <v>74555</v>
      </c>
      <c r="C202" s="74"/>
      <c r="D202" s="69" t="s">
        <v>229</v>
      </c>
      <c r="E202" s="2">
        <v>192.5</v>
      </c>
      <c r="F202" s="3">
        <f t="shared" si="27"/>
        <v>288.75</v>
      </c>
      <c r="G202" s="4">
        <f>27500000*5/10^6</f>
        <v>137.5</v>
      </c>
      <c r="H202" s="5">
        <f t="shared" si="28"/>
        <v>330</v>
      </c>
      <c r="I202" s="4">
        <f>SUMIF('2023_Budget'!$K$11:$K$77,'2301 HR SERVICES'!$B202,'2023_Budget'!$M$11:$M$77)/10^6</f>
        <v>330</v>
      </c>
      <c r="J202" s="3">
        <f t="shared" si="23"/>
        <v>0</v>
      </c>
      <c r="K202" s="6">
        <f t="shared" si="24"/>
        <v>0</v>
      </c>
    </row>
    <row r="203" spans="1:11" s="430" customFormat="1" ht="14.25" customHeight="1" outlineLevel="2">
      <c r="A203" s="421"/>
      <c r="B203" s="422">
        <v>74556</v>
      </c>
      <c r="C203" s="423"/>
      <c r="D203" s="424" t="s">
        <v>230</v>
      </c>
      <c r="E203" s="425">
        <v>0</v>
      </c>
      <c r="F203" s="426">
        <f t="shared" si="27"/>
        <v>0</v>
      </c>
      <c r="G203" s="427">
        <f>SUMIF('2022_Sep_Dec'!$K$11:$K$40,'2301 HR SERVICES'!$B203,'2022_Sep_Dec'!$M$11:$M$40)/10^6</f>
        <v>0</v>
      </c>
      <c r="H203" s="428">
        <f t="shared" si="28"/>
        <v>0</v>
      </c>
      <c r="I203" s="427">
        <f>SUMIF('2023_Budget'!$K$11:$K$77,'2301 HR SERVICES'!$B203,'2023_Budget'!$M$11:$M$77)/10^6</f>
        <v>0</v>
      </c>
      <c r="J203" s="426">
        <f t="shared" si="23"/>
        <v>0</v>
      </c>
      <c r="K203" s="429" t="str">
        <f t="shared" si="24"/>
        <v>n/m</v>
      </c>
    </row>
    <row r="204" spans="1:11" ht="14.25" customHeight="1" outlineLevel="2">
      <c r="A204" s="80"/>
      <c r="B204" s="67">
        <v>74599</v>
      </c>
      <c r="C204" s="74"/>
      <c r="D204" s="69" t="s">
        <v>231</v>
      </c>
      <c r="E204" s="2">
        <v>59.1</v>
      </c>
      <c r="F204" s="3">
        <f t="shared" si="27"/>
        <v>88.65</v>
      </c>
      <c r="G204" s="4">
        <f>SUMIF('2022_Sep_Dec'!$K$11:$K$40,'2301 HR SERVICES'!$B204,'2022_Sep_Dec'!$M$11:$M$40)/10^6</f>
        <v>256.67498999999998</v>
      </c>
      <c r="H204" s="5">
        <f t="shared" si="28"/>
        <v>315.77499</v>
      </c>
      <c r="I204" s="4">
        <f>SUMIF('2023_Budget'!$K$11:$K$77,'2301 HR SERVICES'!$B204,'2023_Budget'!$M$11:$M$77)/10^6</f>
        <v>375</v>
      </c>
      <c r="J204" s="3">
        <f t="shared" si="23"/>
        <v>59.225009999999997</v>
      </c>
      <c r="K204" s="6">
        <f t="shared" si="24"/>
        <v>0.18755446718563745</v>
      </c>
    </row>
    <row r="205" spans="1:11" ht="14.25" customHeight="1" outlineLevel="2">
      <c r="A205" s="80"/>
      <c r="B205" s="67"/>
      <c r="C205" s="74"/>
      <c r="D205" s="69"/>
      <c r="E205" s="2"/>
      <c r="F205" s="3"/>
      <c r="G205" s="4"/>
      <c r="H205" s="5"/>
      <c r="I205" s="4"/>
      <c r="J205" s="3"/>
      <c r="K205" s="6"/>
    </row>
    <row r="206" spans="1:11" s="29" customFormat="1" ht="15" outlineLevel="1">
      <c r="A206" s="79"/>
      <c r="B206" s="82" t="s">
        <v>232</v>
      </c>
      <c r="C206" s="83" t="s">
        <v>233</v>
      </c>
      <c r="D206" s="84"/>
      <c r="E206" s="12">
        <v>119.885158</v>
      </c>
      <c r="F206" s="13">
        <f>SUM(F207:F216)</f>
        <v>179.82773700000001</v>
      </c>
      <c r="G206" s="13">
        <f>SUM(G207:G216)</f>
        <v>59.778453999999996</v>
      </c>
      <c r="H206" s="15">
        <f>SUM(H207:H216)</f>
        <v>179.663612</v>
      </c>
      <c r="I206" s="13">
        <f>SUM(I207:I216)</f>
        <v>263.54669999999999</v>
      </c>
      <c r="J206" s="13">
        <f t="shared" si="23"/>
        <v>83.883087999999987</v>
      </c>
      <c r="K206" s="14">
        <f t="shared" si="24"/>
        <v>0.46688968938239972</v>
      </c>
    </row>
    <row r="207" spans="1:11" ht="14.25" customHeight="1" outlineLevel="2">
      <c r="A207" s="80"/>
      <c r="B207" s="67">
        <v>74601</v>
      </c>
      <c r="C207" s="74"/>
      <c r="D207" s="69" t="s">
        <v>234</v>
      </c>
      <c r="E207" s="2">
        <v>119.55690800000001</v>
      </c>
      <c r="F207" s="3">
        <f t="shared" ref="F207:F216" si="29">E207/8*12</f>
        <v>179.335362</v>
      </c>
      <c r="G207" s="4">
        <f>F207-E207</f>
        <v>59.778453999999996</v>
      </c>
      <c r="H207" s="5">
        <f t="shared" ref="H207:H216" si="30">E207+G207</f>
        <v>179.335362</v>
      </c>
      <c r="I207" s="4">
        <f>SUMIF('2023_Budget'!$K$11:$K$77,'2301 HR SERVICES'!$B207,'2023_Budget'!$M$11:$M$77)/10^6</f>
        <v>203.54669999999999</v>
      </c>
      <c r="J207" s="3">
        <f t="shared" si="23"/>
        <v>24.211337999999984</v>
      </c>
      <c r="K207" s="6">
        <f t="shared" si="24"/>
        <v>0.13500593374328473</v>
      </c>
    </row>
    <row r="208" spans="1:11" ht="14.25" customHeight="1" outlineLevel="2">
      <c r="A208" s="80"/>
      <c r="B208" s="67">
        <v>74602</v>
      </c>
      <c r="C208" s="74"/>
      <c r="D208" s="69" t="s">
        <v>235</v>
      </c>
      <c r="E208" s="2">
        <v>0</v>
      </c>
      <c r="F208" s="3">
        <f t="shared" si="29"/>
        <v>0</v>
      </c>
      <c r="G208" s="4">
        <f>SUMIF('2022_Sep_Dec'!$K$11:$K$40,'2301 HR SERVICES'!$B208,'2022_Sep_Dec'!$M$11:$M$40)/10^6</f>
        <v>0</v>
      </c>
      <c r="H208" s="5">
        <f t="shared" si="30"/>
        <v>0</v>
      </c>
      <c r="I208" s="4">
        <f>SUMIF('2023_Budget'!$K$11:$K$77,'2301 HR SERVICES'!$B208,'2023_Budget'!$M$11:$M$77)/10^6</f>
        <v>0</v>
      </c>
      <c r="J208" s="3">
        <f t="shared" si="23"/>
        <v>0</v>
      </c>
      <c r="K208" s="6" t="str">
        <f t="shared" si="24"/>
        <v>n/m</v>
      </c>
    </row>
    <row r="209" spans="1:11" ht="14.25" customHeight="1" outlineLevel="2">
      <c r="A209" s="80"/>
      <c r="B209" s="67">
        <v>74603</v>
      </c>
      <c r="C209" s="74"/>
      <c r="D209" s="69" t="s">
        <v>236</v>
      </c>
      <c r="E209" s="2">
        <v>0</v>
      </c>
      <c r="F209" s="3">
        <f t="shared" si="29"/>
        <v>0</v>
      </c>
      <c r="G209" s="4">
        <f>SUMIF('2022_Sep_Dec'!$K$11:$K$40,'2301 HR SERVICES'!$B209,'2022_Sep_Dec'!$M$11:$M$40)/10^6</f>
        <v>0</v>
      </c>
      <c r="H209" s="5">
        <f t="shared" si="30"/>
        <v>0</v>
      </c>
      <c r="I209" s="4">
        <f>SUMIF('2023_Budget'!$K$11:$K$77,'2301 HR SERVICES'!$B209,'2023_Budget'!$M$11:$M$77)/10^6</f>
        <v>0</v>
      </c>
      <c r="J209" s="3">
        <f t="shared" si="23"/>
        <v>0</v>
      </c>
      <c r="K209" s="6" t="str">
        <f t="shared" si="24"/>
        <v>n/m</v>
      </c>
    </row>
    <row r="210" spans="1:11" ht="14.25" customHeight="1" outlineLevel="2">
      <c r="A210" s="80"/>
      <c r="B210" s="67">
        <v>74604</v>
      </c>
      <c r="C210" s="74"/>
      <c r="D210" s="69" t="s">
        <v>237</v>
      </c>
      <c r="E210" s="2">
        <v>0</v>
      </c>
      <c r="F210" s="3">
        <f t="shared" si="29"/>
        <v>0</v>
      </c>
      <c r="G210" s="4">
        <f>SUMIF('2022_Sep_Dec'!$K$11:$K$40,'2301 HR SERVICES'!$B210,'2022_Sep_Dec'!$M$11:$M$40)/10^6</f>
        <v>0</v>
      </c>
      <c r="H210" s="5">
        <f t="shared" si="30"/>
        <v>0</v>
      </c>
      <c r="I210" s="4">
        <f>SUMIF('2023_Budget'!$K$11:$K$77,'2301 HR SERVICES'!$B210,'2023_Budget'!$M$11:$M$77)/10^6</f>
        <v>0</v>
      </c>
      <c r="J210" s="3">
        <f t="shared" si="23"/>
        <v>0</v>
      </c>
      <c r="K210" s="6" t="str">
        <f t="shared" si="24"/>
        <v>n/m</v>
      </c>
    </row>
    <row r="211" spans="1:11" ht="14.25" customHeight="1" outlineLevel="2">
      <c r="A211" s="80"/>
      <c r="B211" s="67">
        <v>74605</v>
      </c>
      <c r="C211" s="74"/>
      <c r="D211" s="69" t="s">
        <v>238</v>
      </c>
      <c r="E211" s="2">
        <v>0.32824999999999999</v>
      </c>
      <c r="F211" s="3">
        <f t="shared" si="29"/>
        <v>0.49237500000000001</v>
      </c>
      <c r="G211" s="4">
        <f>SUMIF('2022_Sep_Dec'!$K$11:$K$40,'2301 HR SERVICES'!$B211,'2022_Sep_Dec'!$M$11:$M$40)/10^6</f>
        <v>0</v>
      </c>
      <c r="H211" s="5">
        <f t="shared" si="30"/>
        <v>0.32824999999999999</v>
      </c>
      <c r="I211" s="4">
        <f>SUMIF('2023_Budget'!$K$11:$K$77,'2301 HR SERVICES'!$B211,'2023_Budget'!$M$11:$M$77)/10^6</f>
        <v>0</v>
      </c>
      <c r="J211" s="3">
        <f t="shared" si="23"/>
        <v>-0.32824999999999999</v>
      </c>
      <c r="K211" s="6">
        <f t="shared" si="24"/>
        <v>-1</v>
      </c>
    </row>
    <row r="212" spans="1:11" ht="14.25" customHeight="1" outlineLevel="2">
      <c r="A212" s="80"/>
      <c r="B212" s="67">
        <v>74606</v>
      </c>
      <c r="C212" s="74"/>
      <c r="D212" s="69" t="s">
        <v>239</v>
      </c>
      <c r="E212" s="2">
        <v>0</v>
      </c>
      <c r="F212" s="3">
        <f t="shared" si="29"/>
        <v>0</v>
      </c>
      <c r="G212" s="4">
        <f>SUMIF('2022_Sep_Dec'!$K$11:$K$40,'2301 HR SERVICES'!$B212,'2022_Sep_Dec'!$M$11:$M$40)/10^6</f>
        <v>0</v>
      </c>
      <c r="H212" s="5">
        <f t="shared" si="30"/>
        <v>0</v>
      </c>
      <c r="I212" s="4">
        <f>SUMIF('2023_Budget'!$K$11:$K$77,'2301 HR SERVICES'!$B212,'2023_Budget'!$M$11:$M$77)/10^6</f>
        <v>0</v>
      </c>
      <c r="J212" s="3">
        <f t="shared" si="23"/>
        <v>0</v>
      </c>
      <c r="K212" s="6" t="str">
        <f t="shared" si="24"/>
        <v>n/m</v>
      </c>
    </row>
    <row r="213" spans="1:11" ht="14.25" customHeight="1" outlineLevel="2">
      <c r="A213" s="80"/>
      <c r="B213" s="67">
        <v>74607</v>
      </c>
      <c r="C213" s="74"/>
      <c r="D213" s="69" t="s">
        <v>240</v>
      </c>
      <c r="E213" s="2">
        <v>0</v>
      </c>
      <c r="F213" s="3">
        <f t="shared" si="29"/>
        <v>0</v>
      </c>
      <c r="G213" s="4">
        <f>SUMIF('2022_Sep_Dec'!$K$11:$K$40,'2301 HR SERVICES'!$B213,'2022_Sep_Dec'!$M$11:$M$40)/10^6</f>
        <v>0</v>
      </c>
      <c r="H213" s="5">
        <f t="shared" si="30"/>
        <v>0</v>
      </c>
      <c r="I213" s="4">
        <f>SUMIF('2023_Budget'!$K$11:$K$77,'2301 HR SERVICES'!$B213,'2023_Budget'!$M$11:$M$77)/10^6</f>
        <v>60</v>
      </c>
      <c r="J213" s="3">
        <f t="shared" si="23"/>
        <v>60</v>
      </c>
      <c r="K213" s="6" t="str">
        <f t="shared" si="24"/>
        <v>n/m</v>
      </c>
    </row>
    <row r="214" spans="1:11" ht="14.25" customHeight="1" outlineLevel="2">
      <c r="A214" s="80"/>
      <c r="B214" s="67">
        <v>74608</v>
      </c>
      <c r="C214" s="74"/>
      <c r="D214" s="69" t="s">
        <v>241</v>
      </c>
      <c r="E214" s="2">
        <v>0</v>
      </c>
      <c r="F214" s="3">
        <f t="shared" si="29"/>
        <v>0</v>
      </c>
      <c r="G214" s="4">
        <f>SUMIF('2022_Sep_Dec'!$K$11:$K$40,'2301 HR SERVICES'!$B214,'2022_Sep_Dec'!$M$11:$M$40)/10^6</f>
        <v>0</v>
      </c>
      <c r="H214" s="5">
        <f t="shared" si="30"/>
        <v>0</v>
      </c>
      <c r="I214" s="4">
        <f>SUMIF('2023_Budget'!$K$11:$K$77,'2301 HR SERVICES'!$B214,'2023_Budget'!$M$11:$M$77)/10^6</f>
        <v>0</v>
      </c>
      <c r="J214" s="3">
        <f t="shared" si="23"/>
        <v>0</v>
      </c>
      <c r="K214" s="6" t="str">
        <f t="shared" si="24"/>
        <v>n/m</v>
      </c>
    </row>
    <row r="215" spans="1:11" ht="14.25" customHeight="1" outlineLevel="2">
      <c r="A215" s="80"/>
      <c r="B215" s="67">
        <v>74609</v>
      </c>
      <c r="C215" s="74"/>
      <c r="D215" s="69" t="s">
        <v>242</v>
      </c>
      <c r="E215" s="2">
        <v>0</v>
      </c>
      <c r="F215" s="3">
        <f t="shared" si="29"/>
        <v>0</v>
      </c>
      <c r="G215" s="4">
        <f>SUMIF('2022_Sep_Dec'!$K$11:$K$40,'2301 HR SERVICES'!$B215,'2022_Sep_Dec'!$M$11:$M$40)/10^6</f>
        <v>0</v>
      </c>
      <c r="H215" s="5">
        <f t="shared" si="30"/>
        <v>0</v>
      </c>
      <c r="I215" s="4">
        <f>SUMIF('2023_Budget'!$K$11:$K$77,'2301 HR SERVICES'!$B215,'2023_Budget'!$M$11:$M$77)/10^6</f>
        <v>0</v>
      </c>
      <c r="J215" s="3">
        <f t="shared" si="23"/>
        <v>0</v>
      </c>
      <c r="K215" s="6" t="str">
        <f t="shared" si="24"/>
        <v>n/m</v>
      </c>
    </row>
    <row r="216" spans="1:11" ht="14.25" customHeight="1" outlineLevel="2">
      <c r="A216" s="80"/>
      <c r="B216" s="67">
        <v>74649</v>
      </c>
      <c r="C216" s="74"/>
      <c r="D216" s="69" t="s">
        <v>243</v>
      </c>
      <c r="E216" s="2">
        <v>0</v>
      </c>
      <c r="F216" s="3">
        <f t="shared" si="29"/>
        <v>0</v>
      </c>
      <c r="G216" s="4">
        <f>SUMIF('2022_Sep_Dec'!$K$11:$K$40,'2301 HR SERVICES'!$B216,'2022_Sep_Dec'!$M$11:$M$40)/10^6</f>
        <v>0</v>
      </c>
      <c r="H216" s="5">
        <f t="shared" si="30"/>
        <v>0</v>
      </c>
      <c r="I216" s="4">
        <f>SUMIF('2023_Budget'!$K$11:$K$77,'2301 HR SERVICES'!$B216,'2023_Budget'!$M$11:$M$77)/10^6</f>
        <v>0</v>
      </c>
      <c r="J216" s="3">
        <f t="shared" si="23"/>
        <v>0</v>
      </c>
      <c r="K216" s="6" t="str">
        <f t="shared" si="24"/>
        <v>n/m</v>
      </c>
    </row>
    <row r="217" spans="1:11" ht="14.25" customHeight="1" outlineLevel="2">
      <c r="A217" s="80"/>
      <c r="B217" s="67"/>
      <c r="C217" s="74"/>
      <c r="D217" s="69"/>
      <c r="E217" s="2"/>
      <c r="F217" s="3"/>
      <c r="G217" s="4"/>
      <c r="H217" s="5"/>
      <c r="I217" s="4"/>
      <c r="J217" s="3"/>
      <c r="K217" s="6"/>
    </row>
    <row r="218" spans="1:11" s="29" customFormat="1" ht="15" outlineLevel="1">
      <c r="A218" s="79"/>
      <c r="B218" s="82" t="s">
        <v>244</v>
      </c>
      <c r="C218" s="83" t="s">
        <v>245</v>
      </c>
      <c r="D218" s="84"/>
      <c r="E218" s="12">
        <v>0</v>
      </c>
      <c r="F218" s="13">
        <f>F219</f>
        <v>0</v>
      </c>
      <c r="G218" s="13">
        <f>G219</f>
        <v>0</v>
      </c>
      <c r="H218" s="15">
        <f>H219</f>
        <v>0</v>
      </c>
      <c r="I218" s="13">
        <f>I219</f>
        <v>0</v>
      </c>
      <c r="J218" s="13">
        <f t="shared" si="23"/>
        <v>0</v>
      </c>
      <c r="K218" s="14" t="str">
        <f t="shared" si="24"/>
        <v>n/m</v>
      </c>
    </row>
    <row r="219" spans="1:11" ht="14.25" customHeight="1" outlineLevel="2">
      <c r="A219" s="80"/>
      <c r="B219" s="67" t="s">
        <v>246</v>
      </c>
      <c r="C219" s="74"/>
      <c r="D219" s="69" t="s">
        <v>247</v>
      </c>
      <c r="E219" s="2">
        <v>0</v>
      </c>
      <c r="F219" s="3">
        <f>E219/8*12</f>
        <v>0</v>
      </c>
      <c r="G219" s="4">
        <f>SUMIF('2022_Sep_Dec'!$K$11:$K$40,'2301 HR SERVICES'!$B219,'2022_Sep_Dec'!$M$11:$M$40)/10^6</f>
        <v>0</v>
      </c>
      <c r="H219" s="5">
        <f>E219+G219</f>
        <v>0</v>
      </c>
      <c r="I219" s="4">
        <f>SUMIF('2023_Budget'!$K$11:$K$77,'2301 HR SERVICES'!$B219,'2023_Budget'!$M$11:$M$77)/10^6</f>
        <v>0</v>
      </c>
      <c r="J219" s="3">
        <f t="shared" si="23"/>
        <v>0</v>
      </c>
      <c r="K219" s="6" t="str">
        <f t="shared" si="24"/>
        <v>n/m</v>
      </c>
    </row>
    <row r="220" spans="1:11" ht="14.25" customHeight="1" outlineLevel="2">
      <c r="A220" s="80"/>
      <c r="B220" s="67"/>
      <c r="C220" s="74"/>
      <c r="D220" s="69"/>
      <c r="E220" s="2"/>
      <c r="F220" s="3"/>
      <c r="G220" s="4"/>
      <c r="H220" s="5"/>
      <c r="I220" s="4"/>
      <c r="J220" s="3"/>
      <c r="K220" s="6"/>
    </row>
    <row r="221" spans="1:11" s="29" customFormat="1" ht="15" outlineLevel="1">
      <c r="A221" s="79"/>
      <c r="B221" s="82" t="s">
        <v>248</v>
      </c>
      <c r="C221" s="83" t="s">
        <v>249</v>
      </c>
      <c r="D221" s="84"/>
      <c r="E221" s="12">
        <v>0.36708000000000002</v>
      </c>
      <c r="F221" s="13">
        <f>F222</f>
        <v>0.55062</v>
      </c>
      <c r="G221" s="13">
        <f>G222</f>
        <v>0</v>
      </c>
      <c r="H221" s="15">
        <f>H222</f>
        <v>0.36708000000000002</v>
      </c>
      <c r="I221" s="13">
        <f>I222</f>
        <v>15</v>
      </c>
      <c r="J221" s="13">
        <f t="shared" si="23"/>
        <v>14.63292</v>
      </c>
      <c r="K221" s="14">
        <f t="shared" si="24"/>
        <v>39.863027133050018</v>
      </c>
    </row>
    <row r="222" spans="1:11" ht="14.25" customHeight="1" outlineLevel="2">
      <c r="A222" s="80"/>
      <c r="B222" s="67" t="s">
        <v>250</v>
      </c>
      <c r="C222" s="74"/>
      <c r="D222" s="69" t="s">
        <v>251</v>
      </c>
      <c r="E222" s="2">
        <v>0.36708000000000002</v>
      </c>
      <c r="F222" s="3">
        <f>E222/8*12</f>
        <v>0.55062</v>
      </c>
      <c r="G222" s="4">
        <f>SUMIF('2022_Sep_Dec'!$K$11:$K$40,'2301 HR SERVICES'!$B222,'2022_Sep_Dec'!$M$11:$M$40)/10^6</f>
        <v>0</v>
      </c>
      <c r="H222" s="5">
        <f>E222+G222</f>
        <v>0.36708000000000002</v>
      </c>
      <c r="I222" s="4">
        <f>SUMIF('2023_Budget'!$K$11:$K$77,'2301 HR SERVICES'!$B222,'2023_Budget'!$M$11:$M$77)/10^6</f>
        <v>15</v>
      </c>
      <c r="J222" s="3">
        <f t="shared" si="23"/>
        <v>14.63292</v>
      </c>
      <c r="K222" s="6">
        <f t="shared" si="24"/>
        <v>39.863027133050018</v>
      </c>
    </row>
    <row r="223" spans="1:11" ht="14.25" customHeight="1" outlineLevel="2">
      <c r="A223" s="80"/>
      <c r="B223" s="67"/>
      <c r="C223" s="74"/>
      <c r="D223" s="69"/>
      <c r="E223" s="2"/>
      <c r="F223" s="3"/>
      <c r="G223" s="4"/>
      <c r="H223" s="5"/>
      <c r="I223" s="4"/>
      <c r="J223" s="3"/>
      <c r="K223" s="6"/>
    </row>
    <row r="224" spans="1:11" s="29" customFormat="1" ht="15" outlineLevel="1">
      <c r="A224" s="79"/>
      <c r="B224" s="82" t="s">
        <v>252</v>
      </c>
      <c r="C224" s="83" t="s">
        <v>253</v>
      </c>
      <c r="D224" s="84"/>
      <c r="E224" s="12">
        <v>179.60099700000001</v>
      </c>
      <c r="F224" s="13">
        <f>SUM(F225:F235)</f>
        <v>269.40149549999995</v>
      </c>
      <c r="G224" s="13">
        <f>SUM(G225:G235)</f>
        <v>257.8</v>
      </c>
      <c r="H224" s="15">
        <f>SUM(H225:H235)</f>
        <v>437.40099700000007</v>
      </c>
      <c r="I224" s="13">
        <f>SUM(I225:I235)</f>
        <v>1186.6375</v>
      </c>
      <c r="J224" s="13">
        <f t="shared" si="23"/>
        <v>749.23650299999997</v>
      </c>
      <c r="K224" s="14">
        <f t="shared" si="24"/>
        <v>1.7129282012130389</v>
      </c>
    </row>
    <row r="225" spans="1:12" ht="14.25" customHeight="1" outlineLevel="2">
      <c r="A225" s="80"/>
      <c r="B225" s="67">
        <v>74901</v>
      </c>
      <c r="C225" s="74"/>
      <c r="D225" s="69" t="s">
        <v>254</v>
      </c>
      <c r="E225" s="2">
        <v>284.300071</v>
      </c>
      <c r="F225" s="3">
        <f t="shared" ref="F225:F235" si="31">E225/8*12</f>
        <v>426.4501065</v>
      </c>
      <c r="G225" s="4">
        <f>SUMIF('2022_Sep_Dec'!$K$11:$K$40,'2301 HR SERVICES'!$B225,'2022_Sep_Dec'!$M$11:$M$40)/10^6</f>
        <v>232.8</v>
      </c>
      <c r="H225" s="5">
        <f t="shared" ref="H225:H235" si="32">E225+G225</f>
        <v>517.10007100000007</v>
      </c>
      <c r="I225" s="4">
        <f>SUMIF('2023_Budget'!$K$11:$K$77,'2301 HR SERVICES'!$B225,'2023_Budget'!$M$11:$M$77)/10^6</f>
        <v>602.45000000000005</v>
      </c>
      <c r="J225" s="3">
        <f t="shared" si="23"/>
        <v>85.349928999999975</v>
      </c>
      <c r="K225" s="6">
        <f t="shared" si="24"/>
        <v>0.16505495509784984</v>
      </c>
    </row>
    <row r="226" spans="1:12" ht="14.25" customHeight="1" outlineLevel="2">
      <c r="A226" s="80"/>
      <c r="B226" s="67">
        <v>74902</v>
      </c>
      <c r="C226" s="74"/>
      <c r="D226" s="69" t="s">
        <v>255</v>
      </c>
      <c r="E226" s="2">
        <v>0</v>
      </c>
      <c r="F226" s="3">
        <f t="shared" si="31"/>
        <v>0</v>
      </c>
      <c r="G226" s="4">
        <f>SUMIF('2022_Sep_Dec'!$K$11:$K$40,'2301 HR SERVICES'!$B226,'2022_Sep_Dec'!$M$11:$M$40)/10^6</f>
        <v>0</v>
      </c>
      <c r="H226" s="5">
        <f t="shared" si="32"/>
        <v>0</v>
      </c>
      <c r="I226" s="4">
        <f>SUMIF('2023_Budget'!$K$11:$K$77,'2301 HR SERVICES'!$B226,'2023_Budget'!$M$11:$M$77)/10^6</f>
        <v>0</v>
      </c>
      <c r="J226" s="3">
        <f t="shared" si="23"/>
        <v>0</v>
      </c>
      <c r="K226" s="6" t="str">
        <f t="shared" si="24"/>
        <v>n/m</v>
      </c>
    </row>
    <row r="227" spans="1:12" ht="14.25" customHeight="1" outlineLevel="2">
      <c r="A227" s="80"/>
      <c r="B227" s="67">
        <v>74903</v>
      </c>
      <c r="C227" s="74"/>
      <c r="D227" s="69" t="s">
        <v>256</v>
      </c>
      <c r="E227" s="2">
        <v>0</v>
      </c>
      <c r="F227" s="3">
        <f t="shared" si="31"/>
        <v>0</v>
      </c>
      <c r="G227" s="4">
        <f>SUMIF('2022_Sep_Dec'!$K$11:$K$40,'2301 HR SERVICES'!$B227,'2022_Sep_Dec'!$M$11:$M$40)/10^6</f>
        <v>0</v>
      </c>
      <c r="H227" s="5">
        <f t="shared" si="32"/>
        <v>0</v>
      </c>
      <c r="I227" s="4">
        <f>SUMIF('2023_Budget'!$K$11:$K$77,'2301 HR SERVICES'!$B227,'2023_Budget'!$M$11:$M$77)/10^6</f>
        <v>0</v>
      </c>
      <c r="J227" s="3">
        <f t="shared" si="23"/>
        <v>0</v>
      </c>
      <c r="K227" s="6" t="str">
        <f t="shared" si="24"/>
        <v>n/m</v>
      </c>
    </row>
    <row r="228" spans="1:12" s="430" customFormat="1" ht="14.1" customHeight="1" outlineLevel="2">
      <c r="A228" s="421"/>
      <c r="B228" s="422">
        <v>74904</v>
      </c>
      <c r="C228" s="423"/>
      <c r="D228" s="424" t="s">
        <v>257</v>
      </c>
      <c r="E228" s="425">
        <v>50.257821999999997</v>
      </c>
      <c r="F228" s="426">
        <f t="shared" si="31"/>
        <v>75.386732999999992</v>
      </c>
      <c r="G228" s="427">
        <f>SUMIF('2022_Sep_Dec'!$K$11:$K$40,'2301 HR SERVICES'!$B228,'2022_Sep_Dec'!$M$11:$M$40)/10^6</f>
        <v>0</v>
      </c>
      <c r="H228" s="428">
        <f t="shared" si="32"/>
        <v>50.257821999999997</v>
      </c>
      <c r="I228" s="427">
        <f>SUMIF('2023_Budget'!$K$11:$K$77,'2301 HR SERVICES'!$B228,'2023_Budget'!$M$11:$M$77)/10^6</f>
        <v>0</v>
      </c>
      <c r="J228" s="426">
        <f t="shared" si="23"/>
        <v>-50.257821999999997</v>
      </c>
      <c r="K228" s="429">
        <f t="shared" si="24"/>
        <v>-1</v>
      </c>
    </row>
    <row r="229" spans="1:12" ht="14.25" customHeight="1" outlineLevel="2">
      <c r="A229" s="80"/>
      <c r="B229" s="67">
        <v>74905</v>
      </c>
      <c r="C229" s="74"/>
      <c r="D229" s="69" t="s">
        <v>258</v>
      </c>
      <c r="E229" s="2">
        <v>0</v>
      </c>
      <c r="F229" s="3">
        <f t="shared" si="31"/>
        <v>0</v>
      </c>
      <c r="G229" s="4">
        <f>SUMIF('2022_Sep_Dec'!$K$11:$K$40,'2301 HR SERVICES'!$B229,'2022_Sep_Dec'!$M$11:$M$40)/10^6</f>
        <v>0</v>
      </c>
      <c r="H229" s="5">
        <f t="shared" si="32"/>
        <v>0</v>
      </c>
      <c r="I229" s="4">
        <f>SUMIF('2023_Budget'!$K$11:$K$77,'2301 HR SERVICES'!$B229,'2023_Budget'!$M$11:$M$77)/10^6</f>
        <v>0</v>
      </c>
      <c r="J229" s="3">
        <f t="shared" si="23"/>
        <v>0</v>
      </c>
      <c r="K229" s="6" t="str">
        <f t="shared" si="24"/>
        <v>n/m</v>
      </c>
    </row>
    <row r="230" spans="1:12" ht="14.25" customHeight="1" outlineLevel="2">
      <c r="A230" s="80"/>
      <c r="B230" s="67">
        <v>74906</v>
      </c>
      <c r="C230" s="74"/>
      <c r="D230" s="69" t="s">
        <v>259</v>
      </c>
      <c r="E230" s="2">
        <v>0</v>
      </c>
      <c r="F230" s="3">
        <f t="shared" si="31"/>
        <v>0</v>
      </c>
      <c r="G230" s="4">
        <f>SUMIF('2022_Sep_Dec'!$K$11:$K$40,'2301 HR SERVICES'!$B230,'2022_Sep_Dec'!$M$11:$M$40)/10^6</f>
        <v>0</v>
      </c>
      <c r="H230" s="5">
        <f t="shared" si="32"/>
        <v>0</v>
      </c>
      <c r="I230" s="4">
        <f>SUMIF('2023_Budget'!$K$11:$K$77,'2301 HR SERVICES'!$B230,'2023_Budget'!$M$11:$M$77)/10^6</f>
        <v>0</v>
      </c>
      <c r="J230" s="3">
        <f t="shared" si="23"/>
        <v>0</v>
      </c>
      <c r="K230" s="6" t="str">
        <f t="shared" si="24"/>
        <v>n/m</v>
      </c>
    </row>
    <row r="231" spans="1:12" ht="14.25" customHeight="1" outlineLevel="2">
      <c r="A231" s="80"/>
      <c r="B231" s="67">
        <v>74907</v>
      </c>
      <c r="C231" s="74"/>
      <c r="D231" s="69" t="s">
        <v>260</v>
      </c>
      <c r="E231" s="2">
        <v>0</v>
      </c>
      <c r="F231" s="3">
        <f t="shared" si="31"/>
        <v>0</v>
      </c>
      <c r="G231" s="4">
        <f>SUMIF('2022_Sep_Dec'!$K$11:$K$40,'2301 HR SERVICES'!$B231,'2022_Sep_Dec'!$M$11:$M$40)/10^6</f>
        <v>0</v>
      </c>
      <c r="H231" s="5">
        <f t="shared" si="32"/>
        <v>0</v>
      </c>
      <c r="I231" s="4">
        <f>SUMIF('2023_Budget'!$K$11:$K$77,'2301 HR SERVICES'!$B231,'2023_Budget'!$M$11:$M$77)/10^6</f>
        <v>0</v>
      </c>
      <c r="J231" s="3">
        <f t="shared" si="23"/>
        <v>0</v>
      </c>
      <c r="K231" s="6" t="str">
        <f t="shared" si="24"/>
        <v>n/m</v>
      </c>
    </row>
    <row r="232" spans="1:12" s="430" customFormat="1" ht="14.25" customHeight="1" outlineLevel="2">
      <c r="A232" s="421"/>
      <c r="B232" s="422">
        <v>74908</v>
      </c>
      <c r="C232" s="423"/>
      <c r="D232" s="424" t="s">
        <v>261</v>
      </c>
      <c r="E232" s="425">
        <v>16.968546</v>
      </c>
      <c r="F232" s="426">
        <f t="shared" si="31"/>
        <v>25.452818999999998</v>
      </c>
      <c r="G232" s="427">
        <f>SUMIF('2022_Sep_Dec'!$K$11:$K$40,'2301 HR SERVICES'!$B232,'2022_Sep_Dec'!$M$11:$M$40)/10^6</f>
        <v>0</v>
      </c>
      <c r="H232" s="428">
        <f t="shared" si="32"/>
        <v>16.968546</v>
      </c>
      <c r="I232" s="427">
        <f>SUMIF('2023_Budget'!$K$11:$K$77,'2301 HR SERVICES'!$B232,'2023_Budget'!$M$11:$M$77)/10^6</f>
        <v>0</v>
      </c>
      <c r="J232" s="426">
        <f t="shared" si="23"/>
        <v>-16.968546</v>
      </c>
      <c r="K232" s="429">
        <f t="shared" si="24"/>
        <v>-1</v>
      </c>
      <c r="L232" s="430" t="s">
        <v>639</v>
      </c>
    </row>
    <row r="233" spans="1:12" ht="14.25" customHeight="1" outlineLevel="2">
      <c r="A233" s="80"/>
      <c r="B233" s="67">
        <v>74909</v>
      </c>
      <c r="C233" s="74"/>
      <c r="D233" s="69" t="s">
        <v>262</v>
      </c>
      <c r="E233" s="2">
        <v>0</v>
      </c>
      <c r="F233" s="3">
        <f t="shared" si="31"/>
        <v>0</v>
      </c>
      <c r="G233" s="4">
        <f>SUMIF('2022_Sep_Dec'!$K$11:$K$40,'2301 HR SERVICES'!$B233,'2022_Sep_Dec'!$M$11:$M$40)/10^6</f>
        <v>0</v>
      </c>
      <c r="H233" s="5">
        <f t="shared" si="32"/>
        <v>0</v>
      </c>
      <c r="I233" s="4">
        <f>SUMIF('2023_Budget'!$K$11:$K$77,'2301 HR SERVICES'!$B233,'2023_Budget'!$M$11:$M$77)/10^6</f>
        <v>0</v>
      </c>
      <c r="J233" s="3">
        <f t="shared" si="23"/>
        <v>0</v>
      </c>
      <c r="K233" s="6" t="str">
        <f t="shared" si="24"/>
        <v>n/m</v>
      </c>
    </row>
    <row r="234" spans="1:12" ht="14.25" customHeight="1" outlineLevel="2">
      <c r="A234" s="80"/>
      <c r="B234" s="67">
        <v>74948</v>
      </c>
      <c r="C234" s="74"/>
      <c r="D234" s="69" t="s">
        <v>276</v>
      </c>
      <c r="E234" s="2">
        <v>0</v>
      </c>
      <c r="F234" s="3"/>
      <c r="G234" s="4">
        <f>SUMIF('2022_Sep_Dec'!$K$11:$K$40,'2301 HR SERVICES'!$B234,'2022_Sep_Dec'!$M$11:$M$40)/10^6</f>
        <v>0</v>
      </c>
      <c r="H234" s="5"/>
      <c r="I234" s="4">
        <f>SUMIF('2023_Budget'!$K$11:$K$77,'2301 HR SERVICES'!$B234,'2023_Budget'!$M$11:$M$77)/10^6</f>
        <v>0</v>
      </c>
      <c r="J234" s="3"/>
      <c r="K234" s="6"/>
    </row>
    <row r="235" spans="1:12" ht="14.25" customHeight="1" outlineLevel="2">
      <c r="A235" s="80"/>
      <c r="B235" s="67">
        <v>74949</v>
      </c>
      <c r="C235" s="74"/>
      <c r="D235" s="69" t="s">
        <v>263</v>
      </c>
      <c r="E235" s="2">
        <v>-171.925442</v>
      </c>
      <c r="F235" s="3">
        <f t="shared" si="31"/>
        <v>-257.88816300000002</v>
      </c>
      <c r="G235" s="4">
        <f>SUMIF('2022_Sep_Dec'!$K$11:$K$40,'2301 HR SERVICES'!$B235,'2022_Sep_Dec'!$M$11:$M$40)/10^6</f>
        <v>25</v>
      </c>
      <c r="H235" s="5">
        <f t="shared" si="32"/>
        <v>-146.925442</v>
      </c>
      <c r="I235" s="4">
        <f>SUMIF('2023_Budget'!$K$11:$K$77,'2301 HR SERVICES'!$B235,'2023_Budget'!$M$11:$M$77)/10^6</f>
        <v>584.1875</v>
      </c>
      <c r="J235" s="3">
        <f t="shared" si="23"/>
        <v>731.11294199999998</v>
      </c>
      <c r="K235" s="6" t="str">
        <f t="shared" si="24"/>
        <v>n/m</v>
      </c>
    </row>
    <row r="236" spans="1:12" s="29" customFormat="1" ht="15" outlineLevel="1">
      <c r="A236" s="79"/>
      <c r="B236" s="90"/>
      <c r="C236" s="40"/>
      <c r="D236" s="41"/>
      <c r="E236" s="2"/>
      <c r="F236" s="3"/>
      <c r="G236" s="4"/>
      <c r="H236" s="5"/>
      <c r="I236" s="4"/>
      <c r="J236" s="16"/>
      <c r="K236" s="17"/>
    </row>
    <row r="237" spans="1:12" s="29" customFormat="1" ht="15.75" thickBot="1">
      <c r="A237" s="79"/>
      <c r="B237" s="94" t="s">
        <v>264</v>
      </c>
      <c r="C237" s="95" t="s">
        <v>265</v>
      </c>
      <c r="D237" s="96"/>
      <c r="E237" s="18">
        <v>-12374.783428000001</v>
      </c>
      <c r="F237" s="19">
        <f>F9-F18</f>
        <v>-18562.175142000004</v>
      </c>
      <c r="G237" s="19">
        <f>G9-G18</f>
        <v>-11610.984063210879</v>
      </c>
      <c r="H237" s="20">
        <f>H9-H18</f>
        <v>-23985.767491210871</v>
      </c>
      <c r="I237" s="20">
        <f>I9-I18</f>
        <v>-17409.570531389443</v>
      </c>
      <c r="J237" s="19">
        <f>I237-H237</f>
        <v>6576.1969598214273</v>
      </c>
      <c r="K237" s="21" t="str">
        <f>IF(H237&gt;0,J237/H237,"n/m")</f>
        <v>n/m</v>
      </c>
    </row>
    <row r="238" spans="1:12" s="97" customFormat="1" ht="15.75">
      <c r="B238" s="98"/>
      <c r="C238" s="99" t="s">
        <v>266</v>
      </c>
      <c r="D238" s="100"/>
      <c r="E238" s="101"/>
      <c r="F238" s="102"/>
      <c r="G238" s="102"/>
      <c r="H238" s="101"/>
      <c r="I238" s="101"/>
      <c r="J238" s="102"/>
      <c r="K238" s="103"/>
    </row>
    <row r="243" spans="4:4">
      <c r="D243" s="105"/>
    </row>
  </sheetData>
  <mergeCells count="1">
    <mergeCell ref="E7:H7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3:AM30"/>
  <sheetViews>
    <sheetView topLeftCell="A16" workbookViewId="0">
      <pane xSplit="1" ySplit="5" topLeftCell="B21" activePane="bottomRight" state="frozen"/>
      <selection activeCell="A16" sqref="A16"/>
      <selection pane="topRight" activeCell="B16" sqref="B16"/>
      <selection pane="bottomLeft" activeCell="A21" sqref="A21"/>
      <selection pane="bottomRight" activeCell="C30" sqref="C30"/>
    </sheetView>
  </sheetViews>
  <sheetFormatPr defaultColWidth="8.7109375" defaultRowHeight="15"/>
  <cols>
    <col min="1" max="1" width="14" style="448" customWidth="1"/>
    <col min="2" max="27" width="13.85546875" style="448" customWidth="1"/>
    <col min="28" max="38" width="13.85546875" style="448" hidden="1" customWidth="1"/>
    <col min="39" max="39" width="13.85546875" style="448" bestFit="1" customWidth="1"/>
    <col min="40" max="40" width="12.140625" style="448" bestFit="1" customWidth="1"/>
    <col min="41" max="41" width="14.85546875" style="448" bestFit="1" customWidth="1"/>
    <col min="42" max="42" width="11.140625" style="448" bestFit="1" customWidth="1"/>
    <col min="43" max="43" width="12.140625" style="448" bestFit="1" customWidth="1"/>
    <col min="44" max="44" width="11.140625" style="448" bestFit="1" customWidth="1"/>
    <col min="45" max="46" width="13.85546875" style="448" bestFit="1" customWidth="1"/>
    <col min="47" max="47" width="11.140625" style="448" bestFit="1" customWidth="1"/>
    <col min="48" max="49" width="12.140625" style="448" bestFit="1" customWidth="1"/>
    <col min="50" max="50" width="14.85546875" style="448" bestFit="1" customWidth="1"/>
    <col min="51" max="54" width="11.140625" style="448" bestFit="1" customWidth="1"/>
    <col min="55" max="55" width="12.140625" style="448" bestFit="1" customWidth="1"/>
    <col min="56" max="56" width="11.140625" style="448" bestFit="1" customWidth="1"/>
    <col min="57" max="57" width="10.140625" style="448" bestFit="1" customWidth="1"/>
    <col min="58" max="58" width="11.140625" style="448" bestFit="1" customWidth="1"/>
    <col min="59" max="59" width="10.140625" style="448" bestFit="1" customWidth="1"/>
    <col min="60" max="60" width="11.140625" style="448" bestFit="1" customWidth="1"/>
    <col min="61" max="61" width="10.140625" style="448" bestFit="1" customWidth="1"/>
    <col min="62" max="68" width="11.140625" style="448" bestFit="1" customWidth="1"/>
    <col min="69" max="69" width="10.140625" style="448" bestFit="1" customWidth="1"/>
    <col min="70" max="75" width="11.140625" style="448" bestFit="1" customWidth="1"/>
    <col min="76" max="76" width="12.140625" style="448" bestFit="1" customWidth="1"/>
    <col min="77" max="77" width="11.140625" style="448" bestFit="1" customWidth="1"/>
    <col min="78" max="80" width="13.85546875" style="448" bestFit="1" customWidth="1"/>
    <col min="81" max="82" width="11.140625" style="448" bestFit="1" customWidth="1"/>
    <col min="83" max="85" width="12.140625" style="448" bestFit="1" customWidth="1"/>
    <col min="86" max="86" width="14.85546875" style="448" bestFit="1" customWidth="1"/>
    <col min="87" max="16384" width="8.7109375" style="448"/>
  </cols>
  <sheetData>
    <row r="3" spans="1:39">
      <c r="A3" s="448" t="s">
        <v>659</v>
      </c>
      <c r="B3" s="448" t="s">
        <v>642</v>
      </c>
      <c r="C3" s="448" t="s">
        <v>644</v>
      </c>
      <c r="D3" s="448" t="s">
        <v>660</v>
      </c>
    </row>
    <row r="4" spans="1:39">
      <c r="B4" s="448" t="s">
        <v>650</v>
      </c>
      <c r="N4" s="448" t="s">
        <v>418</v>
      </c>
      <c r="O4" s="448" t="s">
        <v>643</v>
      </c>
      <c r="X4" s="448" t="s">
        <v>405</v>
      </c>
      <c r="AB4" s="448" t="s">
        <v>420</v>
      </c>
      <c r="AE4" s="448" t="s">
        <v>651</v>
      </c>
      <c r="AF4" s="448" t="s">
        <v>406</v>
      </c>
      <c r="AK4" s="448" t="s">
        <v>278</v>
      </c>
    </row>
    <row r="5" spans="1:39">
      <c r="B5" s="448">
        <v>2101</v>
      </c>
      <c r="C5" s="448">
        <v>2301</v>
      </c>
      <c r="D5" s="448">
        <v>2302</v>
      </c>
      <c r="E5" s="448">
        <v>2401</v>
      </c>
      <c r="F5" s="448">
        <v>2501</v>
      </c>
      <c r="G5" s="448">
        <v>2601</v>
      </c>
      <c r="H5" s="448">
        <v>3101</v>
      </c>
      <c r="I5" s="448">
        <v>4101</v>
      </c>
      <c r="J5" s="448">
        <v>5101</v>
      </c>
      <c r="K5" s="448">
        <v>6201</v>
      </c>
      <c r="L5" s="448">
        <v>6202</v>
      </c>
      <c r="M5" s="448">
        <v>6501</v>
      </c>
      <c r="N5" s="448">
        <v>7704</v>
      </c>
      <c r="O5" s="448">
        <v>2701</v>
      </c>
      <c r="P5" s="448">
        <v>6601</v>
      </c>
      <c r="Q5" s="448">
        <v>7409</v>
      </c>
      <c r="S5" s="448">
        <v>7410</v>
      </c>
      <c r="U5" s="448">
        <v>7602</v>
      </c>
      <c r="V5" s="448">
        <v>7603</v>
      </c>
      <c r="W5" s="448">
        <v>7601</v>
      </c>
      <c r="X5" s="448">
        <v>2701</v>
      </c>
      <c r="Y5" s="448">
        <v>7409</v>
      </c>
      <c r="Z5" s="448">
        <v>7410</v>
      </c>
      <c r="AA5" s="448">
        <v>7602</v>
      </c>
      <c r="AB5" s="448">
        <v>2701</v>
      </c>
      <c r="AC5" s="448">
        <v>7703</v>
      </c>
      <c r="AD5" s="448">
        <v>7704</v>
      </c>
      <c r="AE5" s="448">
        <v>7704</v>
      </c>
      <c r="AF5" s="448">
        <v>2401</v>
      </c>
      <c r="AG5" s="448">
        <v>2701</v>
      </c>
      <c r="AH5" s="448">
        <v>7409</v>
      </c>
      <c r="AI5" s="448">
        <v>7410</v>
      </c>
      <c r="AJ5" s="448">
        <v>7704</v>
      </c>
      <c r="AK5" s="448">
        <v>2301</v>
      </c>
      <c r="AL5" s="448">
        <v>2401</v>
      </c>
    </row>
    <row r="6" spans="1:39">
      <c r="A6" s="448" t="s">
        <v>1</v>
      </c>
      <c r="B6" s="448" t="s">
        <v>661</v>
      </c>
      <c r="C6" s="448" t="s">
        <v>661</v>
      </c>
      <c r="D6" s="448" t="s">
        <v>661</v>
      </c>
      <c r="E6" s="448" t="s">
        <v>661</v>
      </c>
      <c r="F6" s="448" t="s">
        <v>661</v>
      </c>
      <c r="G6" s="448" t="s">
        <v>661</v>
      </c>
      <c r="H6" s="448" t="s">
        <v>661</v>
      </c>
      <c r="I6" s="448" t="s">
        <v>661</v>
      </c>
      <c r="J6" s="448" t="s">
        <v>661</v>
      </c>
      <c r="K6" s="448" t="s">
        <v>661</v>
      </c>
      <c r="L6" s="448" t="s">
        <v>661</v>
      </c>
      <c r="M6" s="448" t="s">
        <v>661</v>
      </c>
      <c r="N6" s="448" t="s">
        <v>661</v>
      </c>
      <c r="O6" s="448" t="s">
        <v>661</v>
      </c>
      <c r="P6" s="448" t="s">
        <v>661</v>
      </c>
      <c r="Q6" s="448" t="s">
        <v>654</v>
      </c>
      <c r="R6" s="448" t="s">
        <v>661</v>
      </c>
      <c r="S6" s="448" t="s">
        <v>654</v>
      </c>
      <c r="T6" s="448" t="s">
        <v>661</v>
      </c>
      <c r="U6" s="448" t="s">
        <v>661</v>
      </c>
      <c r="V6" s="448" t="s">
        <v>661</v>
      </c>
      <c r="W6" s="448" t="s">
        <v>654</v>
      </c>
      <c r="X6" s="448" t="s">
        <v>661</v>
      </c>
      <c r="Y6" s="448" t="s">
        <v>661</v>
      </c>
      <c r="Z6" s="448" t="s">
        <v>661</v>
      </c>
      <c r="AA6" s="448" t="s">
        <v>661</v>
      </c>
      <c r="AB6" s="448" t="s">
        <v>661</v>
      </c>
      <c r="AC6" s="448" t="s">
        <v>661</v>
      </c>
      <c r="AD6" s="448" t="s">
        <v>661</v>
      </c>
      <c r="AE6" s="448" t="s">
        <v>661</v>
      </c>
      <c r="AF6" s="448" t="s">
        <v>661</v>
      </c>
      <c r="AG6" s="448" t="s">
        <v>661</v>
      </c>
      <c r="AH6" s="448" t="s">
        <v>661</v>
      </c>
      <c r="AI6" s="448" t="s">
        <v>661</v>
      </c>
      <c r="AJ6" s="448" t="s">
        <v>661</v>
      </c>
      <c r="AK6" s="448" t="s">
        <v>654</v>
      </c>
      <c r="AL6" s="448" t="s">
        <v>654</v>
      </c>
    </row>
    <row r="7" spans="1:39">
      <c r="A7" s="448">
        <v>73121</v>
      </c>
      <c r="B7" s="449">
        <v>6616000</v>
      </c>
      <c r="C7" s="449">
        <v>7104000</v>
      </c>
      <c r="D7" s="449">
        <v>7200000</v>
      </c>
      <c r="E7" s="449">
        <v>19200000</v>
      </c>
      <c r="F7" s="449">
        <v>13632000</v>
      </c>
      <c r="G7" s="449">
        <v>15372000</v>
      </c>
      <c r="H7" s="449">
        <v>28800000</v>
      </c>
      <c r="I7" s="449">
        <v>3200000</v>
      </c>
      <c r="J7" s="449">
        <v>3360000</v>
      </c>
      <c r="K7" s="449">
        <v>18308000</v>
      </c>
      <c r="L7" s="449">
        <v>7104000</v>
      </c>
      <c r="M7" s="449">
        <v>1320000</v>
      </c>
      <c r="N7" s="449">
        <v>1200000</v>
      </c>
      <c r="O7" s="449">
        <v>0</v>
      </c>
      <c r="P7" s="449">
        <v>8000000</v>
      </c>
      <c r="Q7" s="449"/>
      <c r="R7" s="449">
        <v>26798400</v>
      </c>
      <c r="S7" s="449">
        <v>11840000</v>
      </c>
      <c r="T7" s="449">
        <v>4400000</v>
      </c>
      <c r="U7" s="449">
        <v>0</v>
      </c>
      <c r="V7" s="449">
        <v>0</v>
      </c>
      <c r="W7" s="449">
        <v>5920000</v>
      </c>
      <c r="X7" s="449">
        <v>0</v>
      </c>
      <c r="Y7" s="449">
        <v>4500000</v>
      </c>
      <c r="Z7" s="449">
        <v>9000000</v>
      </c>
      <c r="AA7" s="449">
        <v>0</v>
      </c>
      <c r="AB7" s="449">
        <v>440000</v>
      </c>
      <c r="AC7" s="449">
        <v>0</v>
      </c>
      <c r="AD7" s="449">
        <v>0</v>
      </c>
      <c r="AE7" s="449">
        <v>0</v>
      </c>
      <c r="AF7" s="449">
        <v>0</v>
      </c>
      <c r="AG7" s="449">
        <v>0</v>
      </c>
      <c r="AH7" s="449">
        <v>3552000</v>
      </c>
      <c r="AI7" s="449">
        <v>3552000</v>
      </c>
      <c r="AJ7" s="449">
        <v>0</v>
      </c>
      <c r="AK7" s="449"/>
      <c r="AL7" s="449"/>
      <c r="AM7" s="449"/>
    </row>
    <row r="8" spans="1:39">
      <c r="A8" s="448">
        <v>74151</v>
      </c>
      <c r="B8" s="449">
        <v>400000</v>
      </c>
      <c r="C8" s="449">
        <v>14505000</v>
      </c>
      <c r="D8" s="449">
        <v>800000</v>
      </c>
      <c r="E8" s="449">
        <v>1447540000</v>
      </c>
      <c r="F8" s="449">
        <v>2500000</v>
      </c>
      <c r="G8" s="449">
        <v>9800000</v>
      </c>
      <c r="H8" s="449">
        <v>1400000</v>
      </c>
      <c r="I8" s="449">
        <v>1500000</v>
      </c>
      <c r="J8" s="449">
        <v>0</v>
      </c>
      <c r="K8" s="449">
        <v>800000</v>
      </c>
      <c r="L8" s="449">
        <v>1230000</v>
      </c>
      <c r="M8" s="449">
        <v>5760000</v>
      </c>
      <c r="N8" s="449">
        <v>19500000</v>
      </c>
      <c r="O8" s="449">
        <v>4600000</v>
      </c>
      <c r="P8" s="449">
        <v>0</v>
      </c>
      <c r="Q8" s="449">
        <v>466000000</v>
      </c>
      <c r="R8" s="449">
        <v>173625000</v>
      </c>
      <c r="S8" s="449"/>
      <c r="T8" s="449">
        <v>11175000</v>
      </c>
      <c r="U8" s="449">
        <v>52810000</v>
      </c>
      <c r="V8" s="449">
        <v>45620000</v>
      </c>
      <c r="W8" s="449"/>
      <c r="X8" s="449">
        <v>26865000</v>
      </c>
      <c r="Y8" s="449">
        <v>4500000</v>
      </c>
      <c r="Z8" s="449">
        <v>51660000</v>
      </c>
      <c r="AA8" s="449">
        <v>14805000</v>
      </c>
      <c r="AB8" s="449">
        <v>2940000</v>
      </c>
      <c r="AC8" s="449">
        <v>5390000</v>
      </c>
      <c r="AD8" s="449">
        <v>6370000</v>
      </c>
      <c r="AE8" s="449">
        <v>2285000</v>
      </c>
      <c r="AF8" s="449">
        <v>11590000</v>
      </c>
      <c r="AG8" s="449">
        <v>5020000</v>
      </c>
      <c r="AH8" s="449">
        <v>16640000</v>
      </c>
      <c r="AI8" s="449">
        <v>44640000</v>
      </c>
      <c r="AJ8" s="449">
        <v>10320000</v>
      </c>
      <c r="AK8" s="449"/>
      <c r="AL8" s="449">
        <v>539000000</v>
      </c>
      <c r="AM8" s="449"/>
    </row>
    <row r="9" spans="1:39">
      <c r="A9" s="448">
        <v>74152</v>
      </c>
      <c r="B9" s="449">
        <v>22200000</v>
      </c>
      <c r="C9" s="449">
        <v>59200000</v>
      </c>
      <c r="D9" s="449">
        <v>0</v>
      </c>
      <c r="E9" s="449">
        <v>0</v>
      </c>
      <c r="F9" s="449">
        <v>30000000</v>
      </c>
      <c r="G9" s="449">
        <v>9620000</v>
      </c>
      <c r="H9" s="449">
        <v>0</v>
      </c>
      <c r="I9" s="449">
        <v>0</v>
      </c>
      <c r="J9" s="449">
        <v>0</v>
      </c>
      <c r="K9" s="449">
        <v>0</v>
      </c>
      <c r="L9" s="449">
        <v>41913600</v>
      </c>
      <c r="M9" s="449">
        <v>36704000</v>
      </c>
      <c r="N9" s="449">
        <v>0</v>
      </c>
      <c r="O9" s="449">
        <v>0</v>
      </c>
      <c r="P9" s="449">
        <v>0</v>
      </c>
      <c r="Q9" s="449"/>
      <c r="R9" s="449">
        <v>0</v>
      </c>
      <c r="S9" s="449"/>
      <c r="T9" s="449">
        <v>0</v>
      </c>
      <c r="U9" s="449">
        <v>0</v>
      </c>
      <c r="V9" s="449">
        <v>0</v>
      </c>
      <c r="W9" s="449">
        <v>24420000</v>
      </c>
      <c r="X9" s="449">
        <v>0</v>
      </c>
      <c r="Y9" s="449">
        <v>0</v>
      </c>
      <c r="Z9" s="449">
        <v>0</v>
      </c>
      <c r="AA9" s="449">
        <v>0</v>
      </c>
      <c r="AB9" s="449">
        <v>0</v>
      </c>
      <c r="AC9" s="449">
        <v>0</v>
      </c>
      <c r="AD9" s="449">
        <v>0</v>
      </c>
      <c r="AE9" s="449">
        <v>0</v>
      </c>
      <c r="AF9" s="449">
        <v>0</v>
      </c>
      <c r="AG9" s="449">
        <v>0</v>
      </c>
      <c r="AH9" s="449">
        <v>0</v>
      </c>
      <c r="AI9" s="449">
        <v>0</v>
      </c>
      <c r="AJ9" s="449">
        <v>0</v>
      </c>
      <c r="AK9" s="449"/>
      <c r="AL9" s="449"/>
      <c r="AM9" s="449"/>
    </row>
    <row r="10" spans="1:39">
      <c r="A10" s="448">
        <v>74153</v>
      </c>
      <c r="B10" s="449">
        <v>30000000</v>
      </c>
      <c r="C10" s="449">
        <v>209499983</v>
      </c>
      <c r="D10" s="449">
        <v>31000000</v>
      </c>
      <c r="E10" s="449">
        <v>389000000</v>
      </c>
      <c r="F10" s="449">
        <v>50000000</v>
      </c>
      <c r="G10" s="449">
        <v>65000000</v>
      </c>
      <c r="H10" s="449">
        <v>47000000</v>
      </c>
      <c r="I10" s="449">
        <v>28000000</v>
      </c>
      <c r="J10" s="449">
        <v>28000000</v>
      </c>
      <c r="K10" s="449">
        <v>18218630</v>
      </c>
      <c r="L10" s="449">
        <v>0</v>
      </c>
      <c r="M10" s="449">
        <v>36600000</v>
      </c>
      <c r="N10" s="449">
        <v>0</v>
      </c>
      <c r="O10" s="449">
        <v>47000000</v>
      </c>
      <c r="P10" s="449">
        <v>30000000</v>
      </c>
      <c r="Q10" s="449"/>
      <c r="R10" s="449">
        <v>0</v>
      </c>
      <c r="S10" s="449">
        <v>44800000</v>
      </c>
      <c r="T10" s="449">
        <v>34000000</v>
      </c>
      <c r="U10" s="449">
        <v>0</v>
      </c>
      <c r="V10" s="449">
        <v>0</v>
      </c>
      <c r="W10" s="449">
        <v>7200000</v>
      </c>
      <c r="X10" s="449">
        <v>0</v>
      </c>
      <c r="Y10" s="449">
        <v>0</v>
      </c>
      <c r="Z10" s="449">
        <v>0</v>
      </c>
      <c r="AA10" s="449">
        <v>0</v>
      </c>
      <c r="AB10" s="449">
        <v>0</v>
      </c>
      <c r="AC10" s="449">
        <v>0</v>
      </c>
      <c r="AD10" s="449">
        <v>0</v>
      </c>
      <c r="AE10" s="449">
        <v>4500000</v>
      </c>
      <c r="AF10" s="449">
        <v>0</v>
      </c>
      <c r="AG10" s="449">
        <v>0</v>
      </c>
      <c r="AH10" s="449">
        <v>0</v>
      </c>
      <c r="AI10" s="449">
        <v>0</v>
      </c>
      <c r="AJ10" s="449">
        <v>0</v>
      </c>
      <c r="AK10" s="449">
        <v>18000000</v>
      </c>
      <c r="AL10" s="449"/>
      <c r="AM10" s="449"/>
    </row>
    <row r="11" spans="1:39">
      <c r="B11" s="449"/>
      <c r="C11" s="449"/>
      <c r="D11" s="449"/>
      <c r="E11" s="449"/>
      <c r="F11" s="449"/>
      <c r="G11" s="449"/>
      <c r="H11" s="449"/>
      <c r="I11" s="449"/>
      <c r="J11" s="449"/>
      <c r="K11" s="449"/>
      <c r="L11" s="449"/>
      <c r="M11" s="449"/>
      <c r="N11" s="449"/>
      <c r="O11" s="449"/>
      <c r="P11" s="449"/>
      <c r="Q11" s="449"/>
      <c r="R11" s="449"/>
      <c r="S11" s="449"/>
      <c r="T11" s="449"/>
      <c r="U11" s="449"/>
      <c r="V11" s="449"/>
      <c r="W11" s="449"/>
      <c r="X11" s="449"/>
      <c r="Y11" s="449"/>
      <c r="Z11" s="449"/>
      <c r="AA11" s="449"/>
      <c r="AB11" s="449"/>
      <c r="AC11" s="449"/>
      <c r="AD11" s="449"/>
      <c r="AE11" s="449"/>
      <c r="AF11" s="449"/>
      <c r="AG11" s="449"/>
      <c r="AH11" s="449"/>
      <c r="AI11" s="449"/>
      <c r="AJ11" s="449"/>
      <c r="AK11" s="449"/>
      <c r="AL11" s="449"/>
      <c r="AM11" s="449"/>
    </row>
    <row r="12" spans="1:39">
      <c r="B12" s="449"/>
      <c r="C12" s="449"/>
      <c r="D12" s="449"/>
      <c r="E12" s="449"/>
      <c r="F12" s="449"/>
      <c r="G12" s="449"/>
      <c r="H12" s="449"/>
      <c r="I12" s="449"/>
      <c r="J12" s="449"/>
      <c r="K12" s="449"/>
      <c r="L12" s="449"/>
      <c r="M12" s="449"/>
      <c r="N12" s="449"/>
      <c r="O12" s="449"/>
      <c r="P12" s="449"/>
      <c r="Q12" s="449"/>
      <c r="R12" s="449"/>
      <c r="S12" s="449"/>
      <c r="T12" s="449"/>
      <c r="U12" s="449"/>
      <c r="V12" s="449"/>
      <c r="W12" s="449"/>
      <c r="X12" s="449"/>
      <c r="Y12" s="449"/>
      <c r="Z12" s="449"/>
      <c r="AA12" s="449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</row>
    <row r="13" spans="1:39">
      <c r="A13" s="448">
        <v>74156</v>
      </c>
      <c r="B13" s="449">
        <v>0</v>
      </c>
      <c r="C13" s="449">
        <v>0</v>
      </c>
      <c r="D13" s="449">
        <v>0</v>
      </c>
      <c r="E13" s="449">
        <v>42300000</v>
      </c>
      <c r="F13" s="449">
        <v>0</v>
      </c>
      <c r="G13" s="449">
        <v>0</v>
      </c>
      <c r="H13" s="449">
        <v>0</v>
      </c>
      <c r="I13" s="449">
        <v>0</v>
      </c>
      <c r="J13" s="449">
        <v>0</v>
      </c>
      <c r="K13" s="449">
        <v>0</v>
      </c>
      <c r="L13" s="449">
        <v>0</v>
      </c>
      <c r="M13" s="449">
        <v>0</v>
      </c>
      <c r="N13" s="449">
        <v>1740000</v>
      </c>
      <c r="O13" s="449">
        <v>0</v>
      </c>
      <c r="P13" s="449">
        <v>0</v>
      </c>
      <c r="Q13" s="449"/>
      <c r="R13" s="449">
        <v>98880000</v>
      </c>
      <c r="S13" s="449"/>
      <c r="T13" s="449">
        <v>18720000</v>
      </c>
      <c r="U13" s="449">
        <v>13710000</v>
      </c>
      <c r="V13" s="449">
        <v>9360000</v>
      </c>
      <c r="W13" s="449"/>
      <c r="X13" s="449">
        <v>6480000</v>
      </c>
      <c r="Y13" s="449">
        <v>0</v>
      </c>
      <c r="Z13" s="449">
        <v>17280000</v>
      </c>
      <c r="AA13" s="449">
        <v>2880000</v>
      </c>
      <c r="AB13" s="449">
        <v>0</v>
      </c>
      <c r="AC13" s="449">
        <v>0</v>
      </c>
      <c r="AD13" s="449">
        <v>0</v>
      </c>
      <c r="AE13" s="449">
        <v>8160000</v>
      </c>
      <c r="AF13" s="449">
        <v>300000</v>
      </c>
      <c r="AG13" s="449">
        <v>1560000</v>
      </c>
      <c r="AH13" s="449">
        <v>870000</v>
      </c>
      <c r="AI13" s="449">
        <v>5160000</v>
      </c>
      <c r="AJ13" s="449">
        <v>1800000</v>
      </c>
      <c r="AK13" s="449"/>
      <c r="AL13" s="449"/>
      <c r="AM13" s="449"/>
    </row>
    <row r="14" spans="1:39">
      <c r="A14" s="448">
        <v>74157</v>
      </c>
      <c r="B14" s="449">
        <v>17400000</v>
      </c>
      <c r="C14" s="449">
        <v>0</v>
      </c>
      <c r="D14" s="449">
        <v>33000000</v>
      </c>
      <c r="E14" s="449">
        <v>88000000</v>
      </c>
      <c r="F14" s="449">
        <v>46200000</v>
      </c>
      <c r="G14" s="449">
        <v>44000000</v>
      </c>
      <c r="H14" s="449">
        <v>132000000</v>
      </c>
      <c r="I14" s="449">
        <v>6600000</v>
      </c>
      <c r="J14" s="449">
        <v>15400000</v>
      </c>
      <c r="K14" s="449">
        <v>89400000</v>
      </c>
      <c r="L14" s="449">
        <v>0</v>
      </c>
      <c r="M14" s="449">
        <v>0</v>
      </c>
      <c r="N14" s="449">
        <v>0</v>
      </c>
      <c r="O14" s="449">
        <v>0</v>
      </c>
      <c r="P14" s="449">
        <v>0</v>
      </c>
      <c r="Q14" s="449"/>
      <c r="R14" s="449">
        <v>0</v>
      </c>
      <c r="S14" s="449"/>
      <c r="T14" s="449">
        <v>0</v>
      </c>
      <c r="U14" s="449">
        <v>0</v>
      </c>
      <c r="V14" s="449">
        <v>0</v>
      </c>
      <c r="W14" s="449"/>
      <c r="X14" s="449">
        <v>0</v>
      </c>
      <c r="Y14" s="449">
        <v>0</v>
      </c>
      <c r="Z14" s="449">
        <v>0</v>
      </c>
      <c r="AA14" s="449">
        <v>0</v>
      </c>
      <c r="AB14" s="449">
        <v>0</v>
      </c>
      <c r="AC14" s="449">
        <v>0</v>
      </c>
      <c r="AD14" s="449">
        <v>0</v>
      </c>
      <c r="AE14" s="449">
        <v>0</v>
      </c>
      <c r="AF14" s="449">
        <v>0</v>
      </c>
      <c r="AG14" s="449">
        <v>0</v>
      </c>
      <c r="AH14" s="449">
        <v>0</v>
      </c>
      <c r="AI14" s="449">
        <v>0</v>
      </c>
      <c r="AJ14" s="449">
        <v>0</v>
      </c>
      <c r="AK14" s="449"/>
      <c r="AL14" s="449"/>
      <c r="AM14" s="449"/>
    </row>
    <row r="15" spans="1:39">
      <c r="A15" s="448">
        <v>74602</v>
      </c>
      <c r="B15" s="449"/>
      <c r="C15" s="449"/>
      <c r="D15" s="449"/>
      <c r="E15" s="449">
        <v>705251600</v>
      </c>
      <c r="F15" s="449"/>
      <c r="G15" s="449"/>
      <c r="H15" s="449"/>
      <c r="I15" s="449"/>
      <c r="J15" s="449"/>
      <c r="K15" s="449"/>
      <c r="L15" s="449"/>
      <c r="M15" s="449"/>
      <c r="N15" s="449"/>
      <c r="O15" s="449"/>
      <c r="P15" s="449"/>
      <c r="Q15" s="449"/>
      <c r="R15" s="449"/>
      <c r="S15" s="449"/>
      <c r="T15" s="449"/>
      <c r="U15" s="449"/>
      <c r="V15" s="449"/>
      <c r="W15" s="449"/>
      <c r="X15" s="449"/>
      <c r="Y15" s="449"/>
      <c r="Z15" s="449"/>
      <c r="AA15" s="449"/>
      <c r="AB15" s="449"/>
      <c r="AC15" s="449"/>
      <c r="AD15" s="449"/>
      <c r="AE15" s="449"/>
      <c r="AF15" s="449"/>
      <c r="AG15" s="449"/>
      <c r="AH15" s="449"/>
      <c r="AI15" s="449"/>
      <c r="AJ15" s="449"/>
      <c r="AK15" s="449"/>
      <c r="AL15" s="449"/>
      <c r="AM15" s="449"/>
    </row>
    <row r="16" spans="1:39">
      <c r="A16" s="448" t="s">
        <v>656</v>
      </c>
      <c r="B16" s="449">
        <v>76616000</v>
      </c>
      <c r="C16" s="449">
        <v>290308983</v>
      </c>
      <c r="D16" s="449">
        <v>72000000</v>
      </c>
      <c r="E16" s="449">
        <v>2691291600</v>
      </c>
      <c r="F16" s="449">
        <v>142332000</v>
      </c>
      <c r="G16" s="449">
        <v>143792000</v>
      </c>
      <c r="H16" s="449">
        <v>209200000</v>
      </c>
      <c r="I16" s="449">
        <v>39300000</v>
      </c>
      <c r="J16" s="449">
        <v>46760000</v>
      </c>
      <c r="K16" s="449">
        <v>126726630</v>
      </c>
      <c r="L16" s="449">
        <v>50247600</v>
      </c>
      <c r="M16" s="449">
        <v>80384000</v>
      </c>
      <c r="N16" s="449">
        <v>22440000</v>
      </c>
      <c r="O16" s="449">
        <v>51600000</v>
      </c>
      <c r="P16" s="449">
        <v>38000000</v>
      </c>
      <c r="Q16" s="449">
        <v>466000000</v>
      </c>
      <c r="R16" s="449">
        <v>299303400</v>
      </c>
      <c r="S16" s="449">
        <v>56640000</v>
      </c>
      <c r="T16" s="449">
        <v>68295000</v>
      </c>
      <c r="U16" s="449">
        <v>66520000</v>
      </c>
      <c r="V16" s="449">
        <v>54980000</v>
      </c>
      <c r="W16" s="449">
        <v>37540000</v>
      </c>
      <c r="X16" s="449">
        <v>33345000</v>
      </c>
      <c r="Y16" s="449">
        <v>9000000</v>
      </c>
      <c r="Z16" s="449">
        <v>77940000</v>
      </c>
      <c r="AA16" s="449">
        <v>17685000</v>
      </c>
      <c r="AB16" s="449">
        <v>3380000</v>
      </c>
      <c r="AC16" s="449">
        <v>5390000</v>
      </c>
      <c r="AD16" s="449">
        <v>6370000</v>
      </c>
      <c r="AE16" s="449">
        <v>14945000</v>
      </c>
      <c r="AF16" s="449">
        <v>11890000</v>
      </c>
      <c r="AG16" s="449">
        <v>6580000</v>
      </c>
      <c r="AH16" s="449">
        <v>21062000</v>
      </c>
      <c r="AI16" s="449">
        <v>53352000</v>
      </c>
      <c r="AJ16" s="449">
        <v>12120000</v>
      </c>
      <c r="AK16" s="449">
        <v>18000000</v>
      </c>
      <c r="AL16" s="449">
        <v>539000000</v>
      </c>
      <c r="AM16" s="449"/>
    </row>
    <row r="18" spans="1:39">
      <c r="B18" s="448" t="s">
        <v>650</v>
      </c>
      <c r="N18" s="448" t="s">
        <v>418</v>
      </c>
      <c r="O18" s="448" t="s">
        <v>643</v>
      </c>
      <c r="X18" s="448" t="s">
        <v>405</v>
      </c>
      <c r="AB18" s="448" t="s">
        <v>420</v>
      </c>
      <c r="AE18" s="448" t="s">
        <v>651</v>
      </c>
      <c r="AF18" s="448" t="s">
        <v>406</v>
      </c>
      <c r="AK18" s="448" t="s">
        <v>278</v>
      </c>
    </row>
    <row r="19" spans="1:39">
      <c r="B19" s="448">
        <v>2101</v>
      </c>
      <c r="C19" s="448">
        <v>2301</v>
      </c>
      <c r="D19" s="448">
        <v>2302</v>
      </c>
      <c r="E19" s="448">
        <v>2401</v>
      </c>
      <c r="F19" s="448">
        <v>2501</v>
      </c>
      <c r="G19" s="448">
        <v>2601</v>
      </c>
      <c r="H19" s="448">
        <v>3101</v>
      </c>
      <c r="I19" s="448">
        <v>4101</v>
      </c>
      <c r="J19" s="448">
        <v>5101</v>
      </c>
      <c r="K19" s="448">
        <v>6201</v>
      </c>
      <c r="L19" s="448">
        <v>6202</v>
      </c>
      <c r="M19" s="448">
        <v>6501</v>
      </c>
      <c r="N19" s="448">
        <v>7704</v>
      </c>
      <c r="O19" s="448">
        <v>2701</v>
      </c>
      <c r="P19" s="448">
        <v>6601</v>
      </c>
      <c r="Q19" s="448">
        <v>7409</v>
      </c>
      <c r="S19" s="448">
        <v>7410</v>
      </c>
      <c r="U19" s="448">
        <v>7602</v>
      </c>
      <c r="V19" s="448">
        <v>7603</v>
      </c>
      <c r="W19" s="448">
        <v>7601</v>
      </c>
      <c r="X19" s="448">
        <v>2701</v>
      </c>
      <c r="Y19" s="448">
        <v>7409</v>
      </c>
      <c r="Z19" s="448">
        <v>7410</v>
      </c>
      <c r="AA19" s="448">
        <v>7602</v>
      </c>
      <c r="AB19" s="448">
        <v>2701</v>
      </c>
      <c r="AC19" s="448">
        <v>7703</v>
      </c>
      <c r="AD19" s="448">
        <v>7704</v>
      </c>
      <c r="AE19" s="448">
        <v>7704</v>
      </c>
      <c r="AF19" s="448">
        <v>2401</v>
      </c>
      <c r="AG19" s="448">
        <v>2701</v>
      </c>
      <c r="AH19" s="448">
        <v>7409</v>
      </c>
      <c r="AI19" s="448">
        <v>7410</v>
      </c>
      <c r="AJ19" s="448">
        <v>7704</v>
      </c>
      <c r="AK19" s="448">
        <v>2301</v>
      </c>
      <c r="AL19" s="448">
        <v>2401</v>
      </c>
    </row>
    <row r="20" spans="1:39">
      <c r="A20" s="448" t="s">
        <v>1</v>
      </c>
      <c r="B20" s="448" t="s">
        <v>661</v>
      </c>
      <c r="C20" s="448" t="s">
        <v>661</v>
      </c>
      <c r="D20" s="448" t="s">
        <v>661</v>
      </c>
      <c r="E20" s="448" t="s">
        <v>661</v>
      </c>
      <c r="F20" s="448" t="s">
        <v>661</v>
      </c>
      <c r="G20" s="448" t="s">
        <v>661</v>
      </c>
      <c r="H20" s="448" t="s">
        <v>661</v>
      </c>
      <c r="I20" s="448" t="s">
        <v>661</v>
      </c>
      <c r="J20" s="448" t="s">
        <v>661</v>
      </c>
      <c r="K20" s="448" t="s">
        <v>661</v>
      </c>
      <c r="L20" s="448" t="s">
        <v>661</v>
      </c>
      <c r="M20" s="448" t="s">
        <v>661</v>
      </c>
      <c r="N20" s="448" t="s">
        <v>661</v>
      </c>
      <c r="O20" s="448" t="s">
        <v>661</v>
      </c>
      <c r="P20" s="448" t="s">
        <v>661</v>
      </c>
      <c r="Q20" s="448" t="s">
        <v>654</v>
      </c>
      <c r="R20" s="448" t="s">
        <v>661</v>
      </c>
      <c r="S20" s="448" t="s">
        <v>654</v>
      </c>
      <c r="T20" s="448" t="s">
        <v>661</v>
      </c>
      <c r="U20" s="448" t="s">
        <v>661</v>
      </c>
      <c r="V20" s="448" t="s">
        <v>661</v>
      </c>
      <c r="W20" s="448" t="s">
        <v>654</v>
      </c>
      <c r="X20" s="448" t="s">
        <v>661</v>
      </c>
      <c r="Y20" s="448" t="s">
        <v>661</v>
      </c>
      <c r="Z20" s="448" t="s">
        <v>661</v>
      </c>
      <c r="AA20" s="448" t="s">
        <v>661</v>
      </c>
      <c r="AB20" s="448" t="s">
        <v>661</v>
      </c>
      <c r="AC20" s="448" t="s">
        <v>661</v>
      </c>
      <c r="AD20" s="448" t="s">
        <v>661</v>
      </c>
      <c r="AE20" s="448" t="s">
        <v>661</v>
      </c>
      <c r="AF20" s="448" t="s">
        <v>661</v>
      </c>
      <c r="AG20" s="448" t="s">
        <v>661</v>
      </c>
      <c r="AH20" s="448" t="s">
        <v>661</v>
      </c>
      <c r="AI20" s="448" t="s">
        <v>661</v>
      </c>
      <c r="AJ20" s="448" t="s">
        <v>661</v>
      </c>
      <c r="AK20" s="448" t="s">
        <v>654</v>
      </c>
      <c r="AL20" s="448" t="s">
        <v>654</v>
      </c>
    </row>
    <row r="21" spans="1:39">
      <c r="A21" s="448">
        <v>73121</v>
      </c>
      <c r="B21" s="449">
        <v>6.6159999999999997</v>
      </c>
      <c r="C21" s="449">
        <v>7.1040000000000001</v>
      </c>
      <c r="D21" s="449">
        <v>7.2</v>
      </c>
      <c r="E21" s="449">
        <v>19.2</v>
      </c>
      <c r="F21" s="449">
        <v>13.632</v>
      </c>
      <c r="G21" s="449">
        <v>15.372</v>
      </c>
      <c r="H21" s="449">
        <v>28.8</v>
      </c>
      <c r="I21" s="449">
        <v>3.2</v>
      </c>
      <c r="J21" s="449">
        <v>3.36</v>
      </c>
      <c r="K21" s="449">
        <v>18.308</v>
      </c>
      <c r="L21" s="449">
        <v>7.1040000000000001</v>
      </c>
      <c r="M21" s="449">
        <v>1.32</v>
      </c>
      <c r="N21" s="449">
        <v>1.2</v>
      </c>
      <c r="O21" s="449">
        <v>0</v>
      </c>
      <c r="P21" s="449">
        <v>8</v>
      </c>
      <c r="Q21" s="449">
        <v>0</v>
      </c>
      <c r="R21" s="449">
        <v>26.798400000000001</v>
      </c>
      <c r="S21" s="449">
        <v>11.84</v>
      </c>
      <c r="T21" s="449">
        <v>4.4000000000000004</v>
      </c>
      <c r="U21" s="449">
        <v>0</v>
      </c>
      <c r="V21" s="449">
        <v>0</v>
      </c>
      <c r="W21" s="449">
        <v>5.92</v>
      </c>
      <c r="X21" s="449">
        <v>0</v>
      </c>
      <c r="Y21" s="449">
        <v>4.5</v>
      </c>
      <c r="Z21" s="449">
        <v>9</v>
      </c>
      <c r="AA21" s="449">
        <v>0</v>
      </c>
      <c r="AB21" s="449">
        <v>440000</v>
      </c>
      <c r="AC21" s="449">
        <v>0</v>
      </c>
      <c r="AD21" s="449">
        <v>0</v>
      </c>
      <c r="AE21" s="449">
        <v>0</v>
      </c>
      <c r="AF21" s="449">
        <v>0</v>
      </c>
      <c r="AG21" s="449">
        <v>0</v>
      </c>
      <c r="AH21" s="449">
        <v>3552000</v>
      </c>
      <c r="AI21" s="449">
        <v>3552000</v>
      </c>
      <c r="AJ21" s="449">
        <v>0</v>
      </c>
      <c r="AK21" s="449"/>
      <c r="AL21" s="449"/>
      <c r="AM21" s="449"/>
    </row>
    <row r="22" spans="1:39">
      <c r="A22" s="448">
        <v>74151</v>
      </c>
      <c r="B22" s="449">
        <v>0.4</v>
      </c>
      <c r="C22" s="449">
        <v>14.505000000000001</v>
      </c>
      <c r="D22" s="449">
        <v>0.8</v>
      </c>
      <c r="E22" s="449">
        <v>1447.54</v>
      </c>
      <c r="F22" s="449">
        <v>2.5</v>
      </c>
      <c r="G22" s="449">
        <v>9.8000000000000007</v>
      </c>
      <c r="H22" s="449">
        <v>1.4</v>
      </c>
      <c r="I22" s="449">
        <v>1.5</v>
      </c>
      <c r="J22" s="449">
        <v>0</v>
      </c>
      <c r="K22" s="449">
        <v>0.8</v>
      </c>
      <c r="L22" s="449">
        <v>1.23</v>
      </c>
      <c r="M22" s="449">
        <v>5.76</v>
      </c>
      <c r="N22" s="449">
        <v>19.5</v>
      </c>
      <c r="O22" s="449">
        <v>4.5999999999999996</v>
      </c>
      <c r="P22" s="449">
        <v>0</v>
      </c>
      <c r="Q22" s="449">
        <v>466</v>
      </c>
      <c r="R22" s="449">
        <v>173.625</v>
      </c>
      <c r="S22" s="449">
        <v>0</v>
      </c>
      <c r="T22" s="449">
        <v>11.175000000000001</v>
      </c>
      <c r="U22" s="449">
        <v>52.81</v>
      </c>
      <c r="V22" s="449">
        <v>45.62</v>
      </c>
      <c r="W22" s="449">
        <v>0</v>
      </c>
      <c r="X22" s="449">
        <v>26.864999999999998</v>
      </c>
      <c r="Y22" s="449">
        <v>4.5</v>
      </c>
      <c r="Z22" s="449">
        <v>51.66</v>
      </c>
      <c r="AA22" s="449">
        <v>14.805</v>
      </c>
      <c r="AB22" s="449">
        <v>2940000</v>
      </c>
      <c r="AC22" s="449">
        <v>5390000</v>
      </c>
      <c r="AD22" s="449">
        <v>6370000</v>
      </c>
      <c r="AE22" s="449">
        <v>2285000</v>
      </c>
      <c r="AF22" s="449">
        <v>11590000</v>
      </c>
      <c r="AG22" s="449">
        <v>5020000</v>
      </c>
      <c r="AH22" s="449">
        <v>16640000</v>
      </c>
      <c r="AI22" s="449">
        <v>44640000</v>
      </c>
      <c r="AJ22" s="449">
        <v>10320000</v>
      </c>
      <c r="AK22" s="449"/>
      <c r="AL22" s="449">
        <v>539000000</v>
      </c>
      <c r="AM22" s="449"/>
    </row>
    <row r="23" spans="1:39">
      <c r="A23" s="448">
        <v>74152</v>
      </c>
      <c r="B23" s="449">
        <v>22.2</v>
      </c>
      <c r="C23" s="449">
        <v>59.2</v>
      </c>
      <c r="D23" s="449">
        <v>0</v>
      </c>
      <c r="E23" s="449">
        <v>0</v>
      </c>
      <c r="F23" s="449">
        <v>30</v>
      </c>
      <c r="G23" s="449">
        <v>9.6199999999999992</v>
      </c>
      <c r="H23" s="449">
        <v>0</v>
      </c>
      <c r="I23" s="449">
        <v>0</v>
      </c>
      <c r="J23" s="449">
        <v>0</v>
      </c>
      <c r="K23" s="449">
        <v>0</v>
      </c>
      <c r="L23" s="449">
        <v>41.913600000000002</v>
      </c>
      <c r="M23" s="449">
        <v>36.704000000000001</v>
      </c>
      <c r="N23" s="449">
        <v>0</v>
      </c>
      <c r="O23" s="449">
        <v>0</v>
      </c>
      <c r="P23" s="449">
        <v>0</v>
      </c>
      <c r="Q23" s="449">
        <v>0</v>
      </c>
      <c r="R23" s="449">
        <v>0</v>
      </c>
      <c r="S23" s="449">
        <v>0</v>
      </c>
      <c r="T23" s="449">
        <v>0</v>
      </c>
      <c r="U23" s="449">
        <v>0</v>
      </c>
      <c r="V23" s="449">
        <v>0</v>
      </c>
      <c r="W23" s="449">
        <v>24.42</v>
      </c>
      <c r="X23" s="449">
        <v>0</v>
      </c>
      <c r="Y23" s="449">
        <v>0</v>
      </c>
      <c r="Z23" s="449">
        <v>0</v>
      </c>
      <c r="AA23" s="449">
        <v>0</v>
      </c>
      <c r="AB23" s="449">
        <v>0</v>
      </c>
      <c r="AC23" s="449">
        <v>0</v>
      </c>
      <c r="AD23" s="449">
        <v>0</v>
      </c>
      <c r="AE23" s="449">
        <v>0</v>
      </c>
      <c r="AF23" s="449">
        <v>0</v>
      </c>
      <c r="AG23" s="449">
        <v>0</v>
      </c>
      <c r="AH23" s="449">
        <v>0</v>
      </c>
      <c r="AI23" s="449">
        <v>0</v>
      </c>
      <c r="AJ23" s="449">
        <v>0</v>
      </c>
      <c r="AK23" s="449"/>
      <c r="AL23" s="449"/>
      <c r="AM23" s="449"/>
    </row>
    <row r="24" spans="1:39">
      <c r="A24" s="448">
        <v>74153</v>
      </c>
      <c r="B24" s="449">
        <v>30</v>
      </c>
      <c r="C24" s="449">
        <v>209.49998299999999</v>
      </c>
      <c r="D24" s="449">
        <v>31</v>
      </c>
      <c r="E24" s="449">
        <v>389</v>
      </c>
      <c r="F24" s="449">
        <v>50</v>
      </c>
      <c r="G24" s="449">
        <v>65</v>
      </c>
      <c r="H24" s="449">
        <v>47</v>
      </c>
      <c r="I24" s="449">
        <v>28</v>
      </c>
      <c r="J24" s="449">
        <v>28</v>
      </c>
      <c r="K24" s="449">
        <v>18.218630000000001</v>
      </c>
      <c r="L24" s="449">
        <v>0</v>
      </c>
      <c r="M24" s="449">
        <v>36.6</v>
      </c>
      <c r="N24" s="449">
        <v>0</v>
      </c>
      <c r="O24" s="449">
        <v>47</v>
      </c>
      <c r="P24" s="449">
        <v>30</v>
      </c>
      <c r="Q24" s="449">
        <v>0</v>
      </c>
      <c r="R24" s="449">
        <v>0</v>
      </c>
      <c r="S24" s="449">
        <v>44.8</v>
      </c>
      <c r="T24" s="449">
        <v>34</v>
      </c>
      <c r="U24" s="449">
        <v>0</v>
      </c>
      <c r="V24" s="449">
        <v>0</v>
      </c>
      <c r="W24" s="449">
        <v>7.2</v>
      </c>
      <c r="X24" s="449">
        <v>0</v>
      </c>
      <c r="Y24" s="449">
        <v>0</v>
      </c>
      <c r="Z24" s="449">
        <v>0</v>
      </c>
      <c r="AA24" s="449">
        <v>0</v>
      </c>
      <c r="AB24" s="449">
        <v>0</v>
      </c>
      <c r="AC24" s="449">
        <v>0</v>
      </c>
      <c r="AD24" s="449">
        <v>0</v>
      </c>
      <c r="AE24" s="449">
        <v>4500000</v>
      </c>
      <c r="AF24" s="449">
        <v>0</v>
      </c>
      <c r="AG24" s="449">
        <v>0</v>
      </c>
      <c r="AH24" s="449">
        <v>0</v>
      </c>
      <c r="AI24" s="449">
        <v>0</v>
      </c>
      <c r="AJ24" s="449">
        <v>0</v>
      </c>
      <c r="AK24" s="449">
        <v>18000000</v>
      </c>
      <c r="AL24" s="449"/>
      <c r="AM24" s="449"/>
    </row>
    <row r="25" spans="1:39">
      <c r="B25" s="449">
        <v>0</v>
      </c>
      <c r="C25" s="449">
        <v>0</v>
      </c>
      <c r="D25" s="449">
        <v>0</v>
      </c>
      <c r="E25" s="449">
        <v>0</v>
      </c>
      <c r="F25" s="449">
        <v>0</v>
      </c>
      <c r="G25" s="449">
        <v>0</v>
      </c>
      <c r="H25" s="449">
        <v>0</v>
      </c>
      <c r="I25" s="449">
        <v>0</v>
      </c>
      <c r="J25" s="449">
        <v>0</v>
      </c>
      <c r="K25" s="449">
        <v>0</v>
      </c>
      <c r="L25" s="449">
        <v>0</v>
      </c>
      <c r="M25" s="449">
        <v>0</v>
      </c>
      <c r="N25" s="449">
        <v>0</v>
      </c>
      <c r="O25" s="449">
        <v>0</v>
      </c>
      <c r="P25" s="449">
        <v>0</v>
      </c>
      <c r="Q25" s="449">
        <v>0</v>
      </c>
      <c r="R25" s="449">
        <v>0</v>
      </c>
      <c r="S25" s="449">
        <v>0</v>
      </c>
      <c r="T25" s="449">
        <v>0</v>
      </c>
      <c r="U25" s="449">
        <v>0</v>
      </c>
      <c r="V25" s="449">
        <v>0</v>
      </c>
      <c r="W25" s="449">
        <v>0</v>
      </c>
      <c r="X25" s="449">
        <v>0</v>
      </c>
      <c r="Y25" s="449">
        <v>0</v>
      </c>
      <c r="Z25" s="449">
        <v>0</v>
      </c>
      <c r="AA25" s="449">
        <v>0</v>
      </c>
      <c r="AB25" s="449"/>
      <c r="AC25" s="449"/>
      <c r="AD25" s="449"/>
      <c r="AE25" s="449"/>
      <c r="AF25" s="449"/>
      <c r="AG25" s="449"/>
      <c r="AH25" s="449"/>
      <c r="AI25" s="449"/>
      <c r="AJ25" s="449"/>
      <c r="AK25" s="449"/>
      <c r="AL25" s="449"/>
      <c r="AM25" s="449"/>
    </row>
    <row r="26" spans="1:39">
      <c r="B26" s="449">
        <v>0</v>
      </c>
      <c r="C26" s="449">
        <v>0</v>
      </c>
      <c r="D26" s="449">
        <v>0</v>
      </c>
      <c r="E26" s="449">
        <v>0</v>
      </c>
      <c r="F26" s="449">
        <v>0</v>
      </c>
      <c r="G26" s="449">
        <v>0</v>
      </c>
      <c r="H26" s="449">
        <v>0</v>
      </c>
      <c r="I26" s="449">
        <v>0</v>
      </c>
      <c r="J26" s="449">
        <v>0</v>
      </c>
      <c r="K26" s="449">
        <v>0</v>
      </c>
      <c r="L26" s="449">
        <v>0</v>
      </c>
      <c r="M26" s="449">
        <v>0</v>
      </c>
      <c r="N26" s="449">
        <v>0</v>
      </c>
      <c r="O26" s="449">
        <v>0</v>
      </c>
      <c r="P26" s="449">
        <v>0</v>
      </c>
      <c r="Q26" s="449">
        <v>0</v>
      </c>
      <c r="R26" s="449">
        <v>0</v>
      </c>
      <c r="S26" s="449">
        <v>0</v>
      </c>
      <c r="T26" s="449">
        <v>0</v>
      </c>
      <c r="U26" s="449">
        <v>0</v>
      </c>
      <c r="V26" s="449">
        <v>0</v>
      </c>
      <c r="W26" s="449">
        <v>0</v>
      </c>
      <c r="X26" s="449">
        <v>0</v>
      </c>
      <c r="Y26" s="449">
        <v>0</v>
      </c>
      <c r="Z26" s="449">
        <v>0</v>
      </c>
      <c r="AA26" s="449">
        <v>0</v>
      </c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</row>
    <row r="27" spans="1:39">
      <c r="A27" s="448">
        <v>74156</v>
      </c>
      <c r="B27" s="449">
        <v>0</v>
      </c>
      <c r="C27" s="449">
        <v>0</v>
      </c>
      <c r="D27" s="449">
        <v>0</v>
      </c>
      <c r="E27" s="449">
        <v>42.3</v>
      </c>
      <c r="F27" s="449">
        <v>0</v>
      </c>
      <c r="G27" s="449">
        <v>0</v>
      </c>
      <c r="H27" s="449">
        <v>0</v>
      </c>
      <c r="I27" s="449">
        <v>0</v>
      </c>
      <c r="J27" s="449">
        <v>0</v>
      </c>
      <c r="K27" s="449">
        <v>0</v>
      </c>
      <c r="L27" s="449">
        <v>0</v>
      </c>
      <c r="M27" s="449">
        <v>0</v>
      </c>
      <c r="N27" s="449">
        <v>1.74</v>
      </c>
      <c r="O27" s="449">
        <v>0</v>
      </c>
      <c r="P27" s="449">
        <v>0</v>
      </c>
      <c r="Q27" s="449">
        <v>0</v>
      </c>
      <c r="R27" s="449">
        <v>98.88</v>
      </c>
      <c r="S27" s="449">
        <v>0</v>
      </c>
      <c r="T27" s="449">
        <v>18.72</v>
      </c>
      <c r="U27" s="449">
        <v>13.71</v>
      </c>
      <c r="V27" s="449">
        <v>9.36</v>
      </c>
      <c r="W27" s="449">
        <v>0</v>
      </c>
      <c r="X27" s="449">
        <v>6.48</v>
      </c>
      <c r="Y27" s="449">
        <v>0</v>
      </c>
      <c r="Z27" s="449">
        <v>17.28</v>
      </c>
      <c r="AA27" s="449">
        <v>2.88</v>
      </c>
      <c r="AB27" s="449">
        <v>0</v>
      </c>
      <c r="AC27" s="449">
        <v>0</v>
      </c>
      <c r="AD27" s="449">
        <v>0</v>
      </c>
      <c r="AE27" s="449">
        <v>8160000</v>
      </c>
      <c r="AF27" s="449">
        <v>300000</v>
      </c>
      <c r="AG27" s="449">
        <v>1560000</v>
      </c>
      <c r="AH27" s="449">
        <v>870000</v>
      </c>
      <c r="AI27" s="449">
        <v>5160000</v>
      </c>
      <c r="AJ27" s="449">
        <v>1800000</v>
      </c>
      <c r="AK27" s="449"/>
      <c r="AL27" s="449"/>
      <c r="AM27" s="449"/>
    </row>
    <row r="28" spans="1:39">
      <c r="A28" s="448">
        <v>74157</v>
      </c>
      <c r="B28" s="449">
        <v>17.399999999999999</v>
      </c>
      <c r="C28" s="449">
        <v>0</v>
      </c>
      <c r="D28" s="449">
        <v>33</v>
      </c>
      <c r="E28" s="449">
        <v>88</v>
      </c>
      <c r="F28" s="449">
        <v>46.2</v>
      </c>
      <c r="G28" s="449">
        <v>44</v>
      </c>
      <c r="H28" s="449">
        <v>132</v>
      </c>
      <c r="I28" s="449">
        <v>6.6</v>
      </c>
      <c r="J28" s="449">
        <v>15.4</v>
      </c>
      <c r="K28" s="449">
        <v>89.4</v>
      </c>
      <c r="L28" s="449">
        <v>0</v>
      </c>
      <c r="M28" s="449">
        <v>0</v>
      </c>
      <c r="N28" s="449">
        <v>0</v>
      </c>
      <c r="O28" s="449">
        <v>0</v>
      </c>
      <c r="P28" s="449">
        <v>0</v>
      </c>
      <c r="Q28" s="449">
        <v>0</v>
      </c>
      <c r="R28" s="449">
        <v>0</v>
      </c>
      <c r="S28" s="449">
        <v>0</v>
      </c>
      <c r="T28" s="449">
        <v>0</v>
      </c>
      <c r="U28" s="449">
        <v>0</v>
      </c>
      <c r="V28" s="449">
        <v>0</v>
      </c>
      <c r="W28" s="449">
        <v>0</v>
      </c>
      <c r="X28" s="449">
        <v>0</v>
      </c>
      <c r="Y28" s="449">
        <v>0</v>
      </c>
      <c r="Z28" s="449">
        <v>0</v>
      </c>
      <c r="AA28" s="449">
        <v>0</v>
      </c>
      <c r="AB28" s="449">
        <v>0</v>
      </c>
      <c r="AC28" s="449">
        <v>0</v>
      </c>
      <c r="AD28" s="449">
        <v>0</v>
      </c>
      <c r="AE28" s="449">
        <v>0</v>
      </c>
      <c r="AF28" s="449">
        <v>0</v>
      </c>
      <c r="AG28" s="449">
        <v>0</v>
      </c>
      <c r="AH28" s="449">
        <v>0</v>
      </c>
      <c r="AI28" s="449">
        <v>0</v>
      </c>
      <c r="AJ28" s="449">
        <v>0</v>
      </c>
      <c r="AK28" s="449"/>
      <c r="AL28" s="449"/>
      <c r="AM28" s="449"/>
    </row>
    <row r="29" spans="1:39">
      <c r="A29" s="448">
        <v>74602</v>
      </c>
      <c r="B29" s="449">
        <v>0</v>
      </c>
      <c r="C29" s="449">
        <v>0</v>
      </c>
      <c r="D29" s="449">
        <v>0</v>
      </c>
      <c r="E29" s="449">
        <v>705.25160000000005</v>
      </c>
      <c r="F29" s="449">
        <v>0</v>
      </c>
      <c r="G29" s="449">
        <v>0</v>
      </c>
      <c r="H29" s="449">
        <v>0</v>
      </c>
      <c r="I29" s="449">
        <v>0</v>
      </c>
      <c r="J29" s="449">
        <v>0</v>
      </c>
      <c r="K29" s="449">
        <v>0</v>
      </c>
      <c r="L29" s="449">
        <v>0</v>
      </c>
      <c r="M29" s="449">
        <v>0</v>
      </c>
      <c r="N29" s="449">
        <v>0</v>
      </c>
      <c r="O29" s="449">
        <v>0</v>
      </c>
      <c r="P29" s="449">
        <v>0</v>
      </c>
      <c r="Q29" s="449">
        <v>0</v>
      </c>
      <c r="R29" s="449">
        <v>0</v>
      </c>
      <c r="S29" s="449">
        <v>0</v>
      </c>
      <c r="T29" s="449">
        <v>0</v>
      </c>
      <c r="U29" s="449">
        <v>0</v>
      </c>
      <c r="V29" s="449">
        <v>0</v>
      </c>
      <c r="W29" s="449">
        <v>0</v>
      </c>
      <c r="X29" s="449">
        <v>0</v>
      </c>
      <c r="Y29" s="449">
        <v>0</v>
      </c>
      <c r="Z29" s="449">
        <v>0</v>
      </c>
      <c r="AA29" s="449">
        <v>0</v>
      </c>
      <c r="AB29" s="449"/>
      <c r="AC29" s="449"/>
      <c r="AD29" s="449"/>
      <c r="AE29" s="449"/>
      <c r="AF29" s="449"/>
      <c r="AG29" s="449"/>
      <c r="AH29" s="449"/>
      <c r="AI29" s="449"/>
      <c r="AJ29" s="449"/>
      <c r="AK29" s="449"/>
      <c r="AL29" s="449"/>
      <c r="AM29" s="449"/>
    </row>
    <row r="30" spans="1:39">
      <c r="A30" s="448" t="s">
        <v>656</v>
      </c>
      <c r="B30" s="449">
        <v>76.616</v>
      </c>
      <c r="C30" s="449">
        <v>290.30898300000001</v>
      </c>
      <c r="D30" s="449">
        <v>72</v>
      </c>
      <c r="E30" s="449">
        <v>2691.2916</v>
      </c>
      <c r="F30" s="449">
        <v>142.33199999999999</v>
      </c>
      <c r="G30" s="449">
        <v>143.792</v>
      </c>
      <c r="H30" s="449">
        <v>209.2</v>
      </c>
      <c r="I30" s="449">
        <v>39.299999999999997</v>
      </c>
      <c r="J30" s="449">
        <v>46.76</v>
      </c>
      <c r="K30" s="449">
        <v>126.72663</v>
      </c>
      <c r="L30" s="449">
        <v>50.247599999999998</v>
      </c>
      <c r="M30" s="449">
        <v>80.384</v>
      </c>
      <c r="N30" s="449">
        <v>22.44</v>
      </c>
      <c r="O30" s="449">
        <v>51.6</v>
      </c>
      <c r="P30" s="449">
        <v>38</v>
      </c>
      <c r="Q30" s="449">
        <v>466</v>
      </c>
      <c r="R30" s="449">
        <v>299.30340000000001</v>
      </c>
      <c r="S30" s="449">
        <v>56.64</v>
      </c>
      <c r="T30" s="449">
        <v>68.295000000000002</v>
      </c>
      <c r="U30" s="449">
        <v>66.52</v>
      </c>
      <c r="V30" s="449">
        <v>54.98</v>
      </c>
      <c r="W30" s="449">
        <v>37.54</v>
      </c>
      <c r="X30" s="449">
        <v>33.344999999999999</v>
      </c>
      <c r="Y30" s="449">
        <v>9</v>
      </c>
      <c r="Z30" s="449">
        <v>77.94</v>
      </c>
      <c r="AA30" s="449">
        <v>17.684999999999999</v>
      </c>
      <c r="AB30" s="449">
        <v>3380000</v>
      </c>
      <c r="AC30" s="449">
        <v>5390000</v>
      </c>
      <c r="AD30" s="449">
        <v>6370000</v>
      </c>
      <c r="AE30" s="449">
        <v>14945000</v>
      </c>
      <c r="AF30" s="449">
        <v>11890000</v>
      </c>
      <c r="AG30" s="449">
        <v>6580000</v>
      </c>
      <c r="AH30" s="449">
        <v>21062000</v>
      </c>
      <c r="AI30" s="449">
        <v>53352000</v>
      </c>
      <c r="AJ30" s="449">
        <v>12120000</v>
      </c>
      <c r="AK30" s="449">
        <v>18000000</v>
      </c>
      <c r="AL30" s="449">
        <v>539000000</v>
      </c>
      <c r="AM30" s="44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3:C30"/>
  <sheetViews>
    <sheetView topLeftCell="A4" workbookViewId="0">
      <pane xSplit="1" ySplit="2" topLeftCell="B6" activePane="bottomRight" state="frozen"/>
      <selection activeCell="A4" sqref="A4"/>
      <selection pane="topRight" activeCell="B4" sqref="B4"/>
      <selection pane="bottomLeft" activeCell="A6" sqref="A6"/>
      <selection pane="bottomRight" activeCell="B7" sqref="B7"/>
    </sheetView>
  </sheetViews>
  <sheetFormatPr defaultRowHeight="15"/>
  <cols>
    <col min="1" max="1" width="12.42578125" bestFit="1" customWidth="1"/>
    <col min="2" max="2" width="16.42578125" customWidth="1"/>
    <col min="3" max="3" width="13.140625" bestFit="1" customWidth="1"/>
    <col min="4" max="22" width="16.42578125" customWidth="1"/>
    <col min="23" max="23" width="20.42578125" customWidth="1"/>
    <col min="24" max="24" width="17.140625" customWidth="1"/>
    <col min="25" max="48" width="16.42578125" customWidth="1"/>
    <col min="49" max="49" width="20.140625" customWidth="1"/>
    <col min="50" max="50" width="16.85546875" customWidth="1"/>
    <col min="51" max="52" width="16.42578125" customWidth="1"/>
    <col min="53" max="53" width="20.140625" customWidth="1"/>
    <col min="54" max="54" width="16.7109375" customWidth="1"/>
    <col min="55" max="56" width="16.42578125" customWidth="1"/>
    <col min="57" max="57" width="20.140625" customWidth="1"/>
    <col min="58" max="58" width="16.85546875" customWidth="1"/>
    <col min="59" max="62" width="16.42578125" customWidth="1"/>
    <col min="63" max="63" width="20.5703125" customWidth="1"/>
    <col min="64" max="64" width="17.28515625" customWidth="1"/>
    <col min="65" max="86" width="16.42578125" customWidth="1"/>
    <col min="87" max="87" width="20.140625" customWidth="1"/>
    <col min="88" max="88" width="16.85546875" customWidth="1"/>
    <col min="89" max="90" width="16.42578125" customWidth="1"/>
    <col min="91" max="91" width="22.85546875" customWidth="1"/>
    <col min="92" max="92" width="19.5703125" customWidth="1"/>
    <col min="93" max="93" width="21.28515625" customWidth="1"/>
    <col min="94" max="94" width="17.85546875" customWidth="1"/>
  </cols>
  <sheetData>
    <row r="3" spans="1:3">
      <c r="B3" t="s">
        <v>649</v>
      </c>
    </row>
    <row r="4" spans="1:3" s="438" customFormat="1">
      <c r="B4" s="438" t="s">
        <v>650</v>
      </c>
    </row>
    <row r="5" spans="1:3" s="439" customFormat="1">
      <c r="A5" s="439" t="s">
        <v>653</v>
      </c>
      <c r="B5" s="439" t="s">
        <v>654</v>
      </c>
      <c r="C5" s="439" t="s">
        <v>655</v>
      </c>
    </row>
    <row r="6" spans="1:3">
      <c r="A6" s="440">
        <v>1201</v>
      </c>
      <c r="B6" s="441">
        <v>74.224676509644141</v>
      </c>
      <c r="C6" s="441">
        <v>222.67402952893244</v>
      </c>
    </row>
    <row r="7" spans="1:3">
      <c r="A7" s="440">
        <v>2301</v>
      </c>
      <c r="B7" s="441">
        <v>20.892871906418353</v>
      </c>
      <c r="C7" s="441">
        <v>67.010144956119348</v>
      </c>
    </row>
    <row r="8" spans="1:3">
      <c r="A8" s="440">
        <v>2302</v>
      </c>
      <c r="B8" s="441">
        <v>961.37592784942831</v>
      </c>
      <c r="C8" s="441">
        <v>2896.2810056707503</v>
      </c>
    </row>
    <row r="9" spans="1:3">
      <c r="A9" s="440">
        <v>2402</v>
      </c>
      <c r="B9" s="441"/>
      <c r="C9" s="441"/>
    </row>
    <row r="10" spans="1:3">
      <c r="A10" s="440">
        <v>2501</v>
      </c>
      <c r="B10" s="441"/>
      <c r="C10" s="441"/>
    </row>
    <row r="11" spans="1:3">
      <c r="A11" s="440">
        <v>2601</v>
      </c>
      <c r="B11" s="441">
        <v>11.830813178920314</v>
      </c>
      <c r="C11" s="441">
        <v>37.267061513598989</v>
      </c>
    </row>
    <row r="12" spans="1:3">
      <c r="A12" s="440">
        <v>2701</v>
      </c>
      <c r="B12" s="441"/>
      <c r="C12" s="441"/>
    </row>
    <row r="13" spans="1:3">
      <c r="A13" s="440">
        <v>3101</v>
      </c>
      <c r="B13" s="441">
        <v>11.830813178920314</v>
      </c>
      <c r="C13" s="441">
        <v>37.267061513598989</v>
      </c>
    </row>
    <row r="14" spans="1:3">
      <c r="A14" s="440">
        <v>5101</v>
      </c>
      <c r="B14" s="441">
        <v>26.757537704711218</v>
      </c>
      <c r="C14" s="441">
        <v>80.272613114133662</v>
      </c>
    </row>
    <row r="15" spans="1:3">
      <c r="A15" s="440">
        <v>6201</v>
      </c>
      <c r="B15" s="441">
        <v>21.625955131204957</v>
      </c>
      <c r="C15" s="441">
        <v>148.45683591566484</v>
      </c>
    </row>
    <row r="16" spans="1:3">
      <c r="A16" s="440">
        <v>6601</v>
      </c>
      <c r="B16" s="441"/>
      <c r="C16" s="441"/>
    </row>
    <row r="17" spans="1:3">
      <c r="A17" s="440">
        <v>7401</v>
      </c>
      <c r="B17" s="441"/>
      <c r="C17" s="441"/>
    </row>
    <row r="18" spans="1:3">
      <c r="A18" s="440">
        <v>7409</v>
      </c>
      <c r="B18" s="441"/>
      <c r="C18" s="441"/>
    </row>
    <row r="19" spans="1:3">
      <c r="A19" s="440">
        <v>7410</v>
      </c>
      <c r="B19" s="441"/>
      <c r="C19" s="441"/>
    </row>
    <row r="20" spans="1:3">
      <c r="A20" s="440">
        <v>7414</v>
      </c>
      <c r="B20" s="441"/>
      <c r="C20" s="441"/>
    </row>
    <row r="21" spans="1:3">
      <c r="A21" s="440">
        <v>7502</v>
      </c>
      <c r="B21" s="441"/>
      <c r="C21" s="441"/>
    </row>
    <row r="22" spans="1:3">
      <c r="A22" s="440">
        <v>7506</v>
      </c>
      <c r="B22" s="441"/>
      <c r="C22" s="441"/>
    </row>
    <row r="23" spans="1:3">
      <c r="A23" s="440">
        <v>7601</v>
      </c>
      <c r="B23" s="441"/>
      <c r="C23" s="441"/>
    </row>
    <row r="24" spans="1:3">
      <c r="A24" s="440">
        <v>7602</v>
      </c>
      <c r="B24" s="441"/>
      <c r="C24" s="441"/>
    </row>
    <row r="25" spans="1:3">
      <c r="A25" s="440">
        <v>7603</v>
      </c>
      <c r="B25" s="441"/>
      <c r="C25" s="441"/>
    </row>
    <row r="26" spans="1:3">
      <c r="A26" s="440">
        <v>7703</v>
      </c>
      <c r="B26" s="441"/>
      <c r="C26" s="441"/>
    </row>
    <row r="27" spans="1:3">
      <c r="A27" s="440">
        <v>7704</v>
      </c>
      <c r="B27" s="441"/>
      <c r="C27" s="441"/>
    </row>
    <row r="28" spans="1:3">
      <c r="A28" s="128" t="s">
        <v>652</v>
      </c>
      <c r="B28" s="441"/>
      <c r="C28" s="441"/>
    </row>
    <row r="29" spans="1:3">
      <c r="A29" s="128">
        <v>0</v>
      </c>
      <c r="B29" s="441"/>
      <c r="C29" s="441"/>
    </row>
    <row r="30" spans="1:3" s="444" customFormat="1">
      <c r="A30" s="442" t="s">
        <v>656</v>
      </c>
      <c r="B30" s="443">
        <v>1128.5385954592477</v>
      </c>
      <c r="C30" s="443">
        <v>3489.2287522127981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1:K80"/>
  <sheetViews>
    <sheetView tabSelected="1" workbookViewId="0">
      <pane xSplit="7" ySplit="4" topLeftCell="H8" activePane="bottomRight" state="frozen"/>
      <selection pane="topRight" activeCell="H1" sqref="H1"/>
      <selection pane="bottomLeft" activeCell="A5" sqref="A5"/>
      <selection pane="bottomRight" activeCell="O16" sqref="O16"/>
    </sheetView>
  </sheetViews>
  <sheetFormatPr defaultColWidth="8.7109375" defaultRowHeight="15"/>
  <cols>
    <col min="1" max="1" width="10.140625" bestFit="1" customWidth="1"/>
    <col min="2" max="2" width="10.7109375" style="436" customWidth="1"/>
    <col min="3" max="3" width="8.28515625" style="435" bestFit="1" customWidth="1"/>
    <col min="4" max="4" width="11" style="436" customWidth="1"/>
    <col min="5" max="5" width="8.7109375" style="432"/>
    <col min="6" max="6" width="4" customWidth="1"/>
    <col min="7" max="7" width="33.5703125" bestFit="1" customWidth="1"/>
    <col min="8" max="8" width="10.7109375" style="436" customWidth="1"/>
    <col min="9" max="9" width="4.140625" style="435" customWidth="1"/>
    <col min="10" max="10" width="11" style="436" customWidth="1"/>
    <col min="11" max="16384" width="8.7109375" style="436"/>
  </cols>
  <sheetData>
    <row r="1" spans="1:11" customFormat="1">
      <c r="C1" s="431"/>
      <c r="E1" s="432"/>
      <c r="I1" s="431"/>
    </row>
    <row r="2" spans="1:11" customFormat="1">
      <c r="A2" t="s">
        <v>640</v>
      </c>
      <c r="B2" s="128" t="s">
        <v>641</v>
      </c>
      <c r="C2" s="433"/>
      <c r="D2" s="128"/>
      <c r="E2" s="432"/>
      <c r="G2" t="s">
        <v>642</v>
      </c>
      <c r="H2" s="128" t="s">
        <v>278</v>
      </c>
      <c r="I2" s="433"/>
      <c r="J2" s="128"/>
    </row>
    <row r="3" spans="1:11" s="128" customFormat="1">
      <c r="B3" s="434"/>
      <c r="G3" s="128" t="s">
        <v>644</v>
      </c>
      <c r="H3" s="434">
        <v>2301</v>
      </c>
    </row>
    <row r="4" spans="1:11" customFormat="1">
      <c r="B4" t="s">
        <v>645</v>
      </c>
      <c r="C4" s="431"/>
      <c r="D4" t="s">
        <v>646</v>
      </c>
      <c r="E4" s="432"/>
      <c r="H4" t="s">
        <v>645</v>
      </c>
      <c r="I4" s="431"/>
      <c r="J4" t="s">
        <v>646</v>
      </c>
    </row>
    <row r="5" spans="1:11" customFormat="1">
      <c r="C5" s="431"/>
      <c r="E5" s="432" t="s">
        <v>87</v>
      </c>
      <c r="F5" t="s">
        <v>88</v>
      </c>
      <c r="I5" s="431"/>
    </row>
    <row r="6" spans="1:11" customFormat="1">
      <c r="C6" s="431"/>
      <c r="E6" s="432" t="s">
        <v>89</v>
      </c>
      <c r="F6" t="s">
        <v>90</v>
      </c>
      <c r="I6" s="431"/>
    </row>
    <row r="7" spans="1:11">
      <c r="B7" s="445">
        <v>184821.8323914707</v>
      </c>
      <c r="D7" s="446">
        <v>221359.13402482538</v>
      </c>
      <c r="E7" s="432">
        <v>73101</v>
      </c>
      <c r="G7" t="s">
        <v>91</v>
      </c>
      <c r="H7" s="450">
        <v>2372.2295979999999</v>
      </c>
      <c r="J7" s="451">
        <v>3437.2411812503992</v>
      </c>
      <c r="K7" s="436" t="s">
        <v>663</v>
      </c>
    </row>
    <row r="8" spans="1:11">
      <c r="B8" s="445">
        <v>6130.9222640000016</v>
      </c>
      <c r="D8" s="446">
        <v>6457.7168583041566</v>
      </c>
      <c r="E8" s="432">
        <v>73102</v>
      </c>
      <c r="G8" t="s">
        <v>92</v>
      </c>
      <c r="H8" s="450">
        <v>11.944996</v>
      </c>
      <c r="J8" s="451">
        <v>16.078324999607982</v>
      </c>
    </row>
    <row r="9" spans="1:11">
      <c r="B9" s="445">
        <v>4002.7789769999999</v>
      </c>
      <c r="D9" s="446">
        <v>2652.8260052675359</v>
      </c>
      <c r="E9" s="432">
        <v>73103</v>
      </c>
      <c r="G9" t="s">
        <v>93</v>
      </c>
      <c r="H9" s="450">
        <v>29.741095000000001</v>
      </c>
      <c r="J9" s="451">
        <v>0</v>
      </c>
    </row>
    <row r="10" spans="1:11">
      <c r="B10" s="445">
        <v>616.59</v>
      </c>
      <c r="D10" s="446">
        <v>2842.3763999999996</v>
      </c>
      <c r="E10" s="432">
        <v>73104</v>
      </c>
      <c r="G10" t="s">
        <v>94</v>
      </c>
      <c r="H10" s="450">
        <v>0.15</v>
      </c>
      <c r="J10" s="451">
        <v>5.0940000000000003</v>
      </c>
    </row>
    <row r="11" spans="1:11">
      <c r="B11" s="445">
        <v>563.16666666666674</v>
      </c>
      <c r="D11" s="446">
        <v>1325.25</v>
      </c>
      <c r="E11" s="432">
        <v>73105</v>
      </c>
      <c r="G11" t="s">
        <v>95</v>
      </c>
      <c r="H11" s="450">
        <v>3.9583333333333335</v>
      </c>
      <c r="J11" s="451">
        <v>11.625</v>
      </c>
    </row>
    <row r="12" spans="1:11">
      <c r="B12" s="445">
        <v>0</v>
      </c>
      <c r="D12" s="446">
        <v>0</v>
      </c>
      <c r="E12" s="432">
        <v>73106</v>
      </c>
      <c r="G12" t="s">
        <v>96</v>
      </c>
      <c r="H12" s="450">
        <v>0</v>
      </c>
      <c r="J12" s="451">
        <v>0</v>
      </c>
    </row>
    <row r="13" spans="1:11">
      <c r="B13" s="445">
        <v>7466.8456444999974</v>
      </c>
      <c r="D13" s="446">
        <v>8946.6346109377082</v>
      </c>
      <c r="E13" s="432">
        <v>73107</v>
      </c>
      <c r="G13" t="s">
        <v>97</v>
      </c>
      <c r="H13" s="450">
        <v>79.925634599999995</v>
      </c>
      <c r="J13" s="451">
        <v>116.44514727717753</v>
      </c>
    </row>
    <row r="14" spans="1:11">
      <c r="B14" s="445">
        <v>9752.8070079999979</v>
      </c>
      <c r="D14" s="446">
        <v>10234.936830990935</v>
      </c>
      <c r="E14" s="432">
        <v>73108</v>
      </c>
      <c r="G14" t="s">
        <v>98</v>
      </c>
      <c r="H14" s="450">
        <v>5728.8151200000002</v>
      </c>
      <c r="J14" s="451">
        <v>6034.9764773530878</v>
      </c>
    </row>
    <row r="15" spans="1:11">
      <c r="B15" s="445">
        <v>434.5</v>
      </c>
      <c r="D15" s="446">
        <v>500.5</v>
      </c>
      <c r="E15" s="432">
        <v>73109</v>
      </c>
      <c r="G15" t="s">
        <v>99</v>
      </c>
      <c r="H15" s="450">
        <v>25</v>
      </c>
      <c r="J15" s="451">
        <v>39</v>
      </c>
    </row>
    <row r="16" spans="1:11">
      <c r="B16" s="445">
        <v>1149.8594439999999</v>
      </c>
      <c r="D16" s="446">
        <v>1273.7142840000001</v>
      </c>
      <c r="E16" s="432">
        <v>73110</v>
      </c>
      <c r="G16" t="s">
        <v>100</v>
      </c>
      <c r="H16" s="450">
        <v>46.048386999999998</v>
      </c>
      <c r="J16" s="451">
        <v>84</v>
      </c>
    </row>
    <row r="17" spans="2:10">
      <c r="B17" s="445">
        <v>995.30274599999996</v>
      </c>
      <c r="D17" s="446">
        <v>1333.999992</v>
      </c>
      <c r="E17" s="432">
        <v>73111</v>
      </c>
      <c r="G17" t="s">
        <v>101</v>
      </c>
      <c r="H17" s="450">
        <v>0</v>
      </c>
      <c r="J17" s="451">
        <v>0</v>
      </c>
    </row>
    <row r="18" spans="2:10">
      <c r="B18" s="445">
        <v>8577.4929490000013</v>
      </c>
      <c r="D18" s="446">
        <v>9064.0993513151043</v>
      </c>
      <c r="E18" s="432">
        <v>73112</v>
      </c>
      <c r="G18" t="s">
        <v>102</v>
      </c>
      <c r="H18" s="450">
        <v>74.825050000000005</v>
      </c>
      <c r="J18" s="451">
        <v>80.161713545654706</v>
      </c>
    </row>
    <row r="19" spans="2:10">
      <c r="B19" s="445">
        <v>37052.408130349038</v>
      </c>
      <c r="D19" s="446">
        <v>38255.617781179586</v>
      </c>
      <c r="E19" s="432">
        <v>73113</v>
      </c>
      <c r="G19" t="s">
        <v>103</v>
      </c>
      <c r="H19" s="447">
        <f>12303.482106504+3000</f>
        <v>15303.482106504</v>
      </c>
      <c r="J19" s="451">
        <v>618.26317545254699</v>
      </c>
    </row>
    <row r="20" spans="2:10">
      <c r="B20" s="445">
        <v>262.79668336712524</v>
      </c>
      <c r="D20" s="446">
        <v>314.77922030412742</v>
      </c>
      <c r="E20" s="432">
        <v>73114</v>
      </c>
      <c r="G20" t="s">
        <v>104</v>
      </c>
      <c r="H20" s="450">
        <v>106.29852336712527</v>
      </c>
      <c r="J20" s="451">
        <v>314.77922030412742</v>
      </c>
    </row>
    <row r="21" spans="2:10">
      <c r="B21" s="445">
        <v>-121.42891799999978</v>
      </c>
      <c r="D21" s="446">
        <v>127.5</v>
      </c>
      <c r="E21" s="432">
        <v>73115</v>
      </c>
      <c r="G21" t="s">
        <v>105</v>
      </c>
      <c r="H21" s="450">
        <v>-2056.25</v>
      </c>
      <c r="J21" s="451">
        <v>127.5</v>
      </c>
    </row>
    <row r="22" spans="2:10">
      <c r="B22" s="445">
        <v>5543.2895416666643</v>
      </c>
      <c r="D22" s="446">
        <v>8724.4897390000024</v>
      </c>
      <c r="E22" s="432">
        <v>73116</v>
      </c>
      <c r="G22" t="s">
        <v>106</v>
      </c>
      <c r="H22" s="450">
        <v>50.573574999999998</v>
      </c>
      <c r="J22" s="451">
        <v>71.352330000000009</v>
      </c>
    </row>
    <row r="23" spans="2:10">
      <c r="B23" s="445">
        <v>14143.248535000001</v>
      </c>
      <c r="D23" s="446">
        <v>15673.433559942936</v>
      </c>
      <c r="E23" s="432">
        <v>73117</v>
      </c>
      <c r="G23" t="s">
        <v>107</v>
      </c>
      <c r="H23" s="450">
        <v>193.28459799999999</v>
      </c>
      <c r="J23" s="451">
        <v>216.15615570355945</v>
      </c>
    </row>
    <row r="24" spans="2:10">
      <c r="B24" s="445">
        <v>500</v>
      </c>
      <c r="D24" s="446">
        <v>500.00000000000006</v>
      </c>
      <c r="E24" s="432">
        <v>73118</v>
      </c>
      <c r="G24" t="s">
        <v>108</v>
      </c>
      <c r="H24" s="450">
        <v>0</v>
      </c>
      <c r="J24" s="451">
        <v>0</v>
      </c>
    </row>
    <row r="25" spans="2:10">
      <c r="B25" s="445">
        <v>5880.3153519999987</v>
      </c>
      <c r="D25" s="446">
        <v>10175.203753033406</v>
      </c>
      <c r="E25" s="432">
        <v>73120</v>
      </c>
      <c r="G25" t="s">
        <v>109</v>
      </c>
      <c r="H25" s="450">
        <v>0.22178400000000001</v>
      </c>
      <c r="J25" s="451">
        <v>7.083333333333333</v>
      </c>
    </row>
    <row r="26" spans="2:10">
      <c r="B26" s="445">
        <v>371.132496</v>
      </c>
      <c r="D26" s="446">
        <v>355.88000000000005</v>
      </c>
      <c r="E26" s="432">
        <v>73122</v>
      </c>
      <c r="G26" t="s">
        <v>110</v>
      </c>
      <c r="H26" s="450">
        <v>12</v>
      </c>
      <c r="J26" s="451">
        <v>12</v>
      </c>
    </row>
    <row r="27" spans="2:10">
      <c r="B27" s="445">
        <v>5675.8837159999994</v>
      </c>
      <c r="D27" s="446">
        <v>6845.7182782121972</v>
      </c>
      <c r="E27" s="432" t="s">
        <v>111</v>
      </c>
      <c r="G27" t="s">
        <v>112</v>
      </c>
      <c r="H27" s="450">
        <v>58.220627999999998</v>
      </c>
      <c r="J27" s="451">
        <v>83.919855098761246</v>
      </c>
    </row>
    <row r="28" spans="2:10">
      <c r="B28" s="445">
        <v>2761.5694469999999</v>
      </c>
      <c r="D28" s="446">
        <v>3328.4704980170982</v>
      </c>
      <c r="E28" s="432">
        <v>73124</v>
      </c>
      <c r="G28" t="s">
        <v>113</v>
      </c>
      <c r="H28" s="450">
        <v>26.139892</v>
      </c>
      <c r="J28" s="451">
        <v>37.378685090069183</v>
      </c>
    </row>
    <row r="29" spans="2:10">
      <c r="B29" s="445">
        <v>805.09857499999998</v>
      </c>
      <c r="D29" s="446">
        <v>606.40800000000002</v>
      </c>
      <c r="E29" s="432">
        <v>73199</v>
      </c>
      <c r="G29" t="s">
        <v>114</v>
      </c>
      <c r="H29" s="450">
        <v>0</v>
      </c>
      <c r="J29" s="451">
        <v>0</v>
      </c>
    </row>
    <row r="31" spans="2:10">
      <c r="E31" s="432" t="s">
        <v>115</v>
      </c>
      <c r="F31" t="s">
        <v>116</v>
      </c>
    </row>
    <row r="32" spans="2:10">
      <c r="B32" s="445">
        <v>12897.338</v>
      </c>
      <c r="D32" s="446">
        <v>13542.204900000001</v>
      </c>
      <c r="E32" s="432">
        <v>73201</v>
      </c>
      <c r="G32" t="s">
        <v>117</v>
      </c>
      <c r="H32" s="450"/>
      <c r="J32" s="451"/>
    </row>
    <row r="33" spans="1:10">
      <c r="B33" s="445">
        <v>0</v>
      </c>
      <c r="D33" s="446">
        <v>0</v>
      </c>
      <c r="E33" s="432">
        <v>74952</v>
      </c>
      <c r="G33" t="s">
        <v>118</v>
      </c>
      <c r="H33" s="450"/>
      <c r="J33" s="451"/>
    </row>
    <row r="35" spans="1:10">
      <c r="B35" s="436">
        <v>310283.7496490202</v>
      </c>
      <c r="D35" s="436">
        <v>364440.89408733015</v>
      </c>
      <c r="G35" t="s">
        <v>647</v>
      </c>
      <c r="H35" s="436">
        <v>19066.609320804477</v>
      </c>
      <c r="J35" s="436">
        <v>11313.054599408326</v>
      </c>
    </row>
    <row r="36" spans="1:10">
      <c r="B36" s="436">
        <v>310283.74964902014</v>
      </c>
      <c r="D36" s="436">
        <v>364440.89408733015</v>
      </c>
    </row>
    <row r="37" spans="1:10">
      <c r="B37" s="436">
        <v>0</v>
      </c>
      <c r="D37" s="436">
        <v>0</v>
      </c>
    </row>
    <row r="39" spans="1:10">
      <c r="A39" t="s">
        <v>648</v>
      </c>
      <c r="B39" s="128" t="s">
        <v>641</v>
      </c>
      <c r="C39" s="433"/>
      <c r="D39" s="128"/>
      <c r="G39" t="s">
        <v>642</v>
      </c>
      <c r="H39" s="128" t="s">
        <v>405</v>
      </c>
      <c r="I39" s="433"/>
      <c r="J39" s="128"/>
    </row>
    <row r="40" spans="1:10">
      <c r="A40" s="128"/>
      <c r="B40" s="434"/>
      <c r="C40" s="128"/>
      <c r="D40" s="128"/>
      <c r="E40" s="128"/>
      <c r="F40" s="128"/>
      <c r="G40" s="128" t="s">
        <v>644</v>
      </c>
      <c r="H40" s="434">
        <v>2701</v>
      </c>
      <c r="I40" s="128"/>
      <c r="J40" s="128"/>
    </row>
    <row r="41" spans="1:10">
      <c r="B41" t="s">
        <v>645</v>
      </c>
      <c r="C41" s="431"/>
      <c r="D41" t="s">
        <v>646</v>
      </c>
      <c r="H41" t="s">
        <v>645</v>
      </c>
      <c r="I41" s="431"/>
      <c r="J41" t="s">
        <v>646</v>
      </c>
    </row>
    <row r="42" spans="1:10">
      <c r="E42" s="432" t="s">
        <v>87</v>
      </c>
      <c r="F42" t="s">
        <v>88</v>
      </c>
      <c r="H42"/>
      <c r="I42" s="431"/>
      <c r="J42"/>
    </row>
    <row r="43" spans="1:10">
      <c r="E43" s="432" t="s">
        <v>89</v>
      </c>
      <c r="F43" t="s">
        <v>90</v>
      </c>
      <c r="H43"/>
      <c r="I43" s="431"/>
      <c r="J43"/>
    </row>
    <row r="44" spans="1:10">
      <c r="B44" s="445">
        <v>19151.365210000004</v>
      </c>
      <c r="C44" s="437">
        <v>0</v>
      </c>
      <c r="D44" s="446">
        <v>23353.110765809997</v>
      </c>
      <c r="E44" s="432">
        <v>73101</v>
      </c>
      <c r="G44" t="s">
        <v>91</v>
      </c>
      <c r="H44" s="450">
        <v>3047.7196279999998</v>
      </c>
      <c r="J44" s="451">
        <v>4225.0799179079995</v>
      </c>
    </row>
    <row r="45" spans="1:10">
      <c r="B45" s="445">
        <v>1460.6302480000002</v>
      </c>
      <c r="C45" s="437">
        <v>0</v>
      </c>
      <c r="D45" s="446">
        <v>1538.4857563182736</v>
      </c>
      <c r="E45" s="432">
        <v>73102</v>
      </c>
      <c r="G45" t="s">
        <v>92</v>
      </c>
      <c r="H45" s="450">
        <v>329.87768999999997</v>
      </c>
      <c r="J45" s="451">
        <v>938.14484934511142</v>
      </c>
    </row>
    <row r="46" spans="1:10">
      <c r="B46" s="445">
        <v>514.82014300000003</v>
      </c>
      <c r="D46" s="446">
        <v>0</v>
      </c>
      <c r="E46" s="432">
        <v>73103</v>
      </c>
      <c r="G46" t="s">
        <v>93</v>
      </c>
      <c r="H46" s="450">
        <v>152.315854</v>
      </c>
      <c r="J46" s="451">
        <v>0</v>
      </c>
    </row>
    <row r="47" spans="1:10">
      <c r="B47" s="445">
        <v>137.07</v>
      </c>
      <c r="D47" s="446">
        <v>582.82380000000001</v>
      </c>
      <c r="E47" s="432">
        <v>73104</v>
      </c>
      <c r="G47" t="s">
        <v>94</v>
      </c>
      <c r="H47" s="450">
        <v>21.555</v>
      </c>
      <c r="J47" s="451">
        <v>90.493200000000002</v>
      </c>
    </row>
    <row r="48" spans="1:10">
      <c r="B48" s="445">
        <v>82.833333333333329</v>
      </c>
      <c r="D48" s="446">
        <v>180.25</v>
      </c>
      <c r="E48" s="432">
        <v>73105</v>
      </c>
      <c r="G48" t="s">
        <v>95</v>
      </c>
      <c r="H48" s="450">
        <v>16.708333333333336</v>
      </c>
      <c r="J48" s="451">
        <v>35.499999999999993</v>
      </c>
    </row>
    <row r="49" spans="2:10">
      <c r="B49" s="445">
        <v>0</v>
      </c>
      <c r="D49" s="446">
        <v>0</v>
      </c>
      <c r="E49" s="432">
        <v>73106</v>
      </c>
      <c r="G49" t="s">
        <v>96</v>
      </c>
      <c r="H49" s="450">
        <v>0</v>
      </c>
      <c r="J49" s="451">
        <v>0</v>
      </c>
    </row>
    <row r="50" spans="2:10">
      <c r="B50" s="445">
        <v>879.4092134</v>
      </c>
      <c r="D50" s="446">
        <v>1095.7451988044315</v>
      </c>
      <c r="E50" s="432">
        <v>73107</v>
      </c>
      <c r="G50" t="s">
        <v>97</v>
      </c>
      <c r="H50" s="450">
        <v>142.66051400000001</v>
      </c>
      <c r="J50" s="451">
        <v>184.13064214009975</v>
      </c>
    </row>
    <row r="51" spans="2:10">
      <c r="B51" s="445">
        <v>450.49874499999999</v>
      </c>
      <c r="D51" s="446">
        <v>486.97212667215189</v>
      </c>
      <c r="E51" s="432">
        <v>73108</v>
      </c>
      <c r="G51" t="s">
        <v>98</v>
      </c>
      <c r="H51" s="450">
        <v>61.844873</v>
      </c>
      <c r="J51" s="451">
        <v>65.751316006633587</v>
      </c>
    </row>
    <row r="52" spans="2:10">
      <c r="B52" s="445">
        <v>6</v>
      </c>
      <c r="D52" s="446">
        <v>6</v>
      </c>
      <c r="E52" s="432">
        <v>73109</v>
      </c>
      <c r="G52" t="s">
        <v>99</v>
      </c>
      <c r="H52" s="450">
        <v>0</v>
      </c>
      <c r="J52" s="451">
        <v>0</v>
      </c>
    </row>
    <row r="53" spans="2:10">
      <c r="B53" s="445">
        <v>20</v>
      </c>
      <c r="D53" s="446">
        <v>24</v>
      </c>
      <c r="E53" s="432">
        <v>73110</v>
      </c>
      <c r="G53" t="s">
        <v>100</v>
      </c>
      <c r="H53" s="450">
        <v>0</v>
      </c>
      <c r="J53" s="451">
        <v>0</v>
      </c>
    </row>
    <row r="54" spans="2:10">
      <c r="B54" s="445">
        <v>0</v>
      </c>
      <c r="D54" s="446">
        <v>0</v>
      </c>
      <c r="E54" s="432">
        <v>73111</v>
      </c>
      <c r="G54" t="s">
        <v>101</v>
      </c>
      <c r="H54" s="450">
        <v>0</v>
      </c>
      <c r="J54" s="451">
        <v>0</v>
      </c>
    </row>
    <row r="55" spans="2:10">
      <c r="B55" s="445">
        <v>826.46850700000005</v>
      </c>
      <c r="D55" s="446">
        <v>950.62466701522658</v>
      </c>
      <c r="E55" s="432">
        <v>73112</v>
      </c>
      <c r="G55" t="s">
        <v>102</v>
      </c>
      <c r="H55" s="450">
        <v>116.89659</v>
      </c>
      <c r="J55" s="451">
        <v>154.18883600000001</v>
      </c>
    </row>
    <row r="56" spans="2:10">
      <c r="B56" s="445">
        <v>2152.9839913983701</v>
      </c>
      <c r="D56" s="446">
        <v>4143.2473084922713</v>
      </c>
      <c r="E56" s="432">
        <v>73113</v>
      </c>
      <c r="G56" t="s">
        <v>103</v>
      </c>
      <c r="H56" s="450">
        <v>246.27899938071835</v>
      </c>
      <c r="J56" s="451">
        <v>777.85511636800038</v>
      </c>
    </row>
    <row r="57" spans="2:10">
      <c r="B57" s="445">
        <v>40.641999999999996</v>
      </c>
      <c r="D57" s="446">
        <v>0</v>
      </c>
      <c r="E57" s="432">
        <v>73114</v>
      </c>
      <c r="G57" t="s">
        <v>104</v>
      </c>
      <c r="H57" s="450">
        <v>8.6419999999999995</v>
      </c>
      <c r="J57" s="451">
        <v>0</v>
      </c>
    </row>
    <row r="58" spans="2:10">
      <c r="B58" s="445">
        <v>255.14999999999998</v>
      </c>
      <c r="D58" s="446">
        <v>0</v>
      </c>
      <c r="E58" s="432">
        <v>73115</v>
      </c>
      <c r="G58" t="s">
        <v>105</v>
      </c>
      <c r="H58" s="450">
        <v>37.75</v>
      </c>
      <c r="J58" s="451">
        <v>0</v>
      </c>
    </row>
    <row r="59" spans="2:10">
      <c r="B59" s="445">
        <v>960.18051666666668</v>
      </c>
      <c r="D59" s="446">
        <v>1290.9682</v>
      </c>
      <c r="E59" s="432">
        <v>73116</v>
      </c>
      <c r="G59" t="s">
        <v>106</v>
      </c>
      <c r="H59" s="450">
        <v>120.27468333333331</v>
      </c>
      <c r="J59" s="451">
        <v>250.13291299999997</v>
      </c>
    </row>
    <row r="60" spans="2:10">
      <c r="B60" s="445">
        <v>1537.775987</v>
      </c>
      <c r="D60" s="446">
        <v>1626.8250103360274</v>
      </c>
      <c r="E60" s="432">
        <v>73117</v>
      </c>
      <c r="G60" t="s">
        <v>107</v>
      </c>
      <c r="H60" s="450">
        <v>213.960071</v>
      </c>
      <c r="J60" s="451">
        <v>225.36471748655185</v>
      </c>
    </row>
    <row r="61" spans="2:10">
      <c r="B61" s="445">
        <v>0</v>
      </c>
      <c r="D61" s="446">
        <v>0</v>
      </c>
      <c r="E61" s="432">
        <v>73118</v>
      </c>
      <c r="G61" t="s">
        <v>108</v>
      </c>
      <c r="H61" s="450">
        <v>0</v>
      </c>
      <c r="J61" s="451">
        <v>0</v>
      </c>
    </row>
    <row r="62" spans="2:10">
      <c r="B62" s="445">
        <v>1072.9342360000001</v>
      </c>
      <c r="D62" s="446">
        <v>1937.7465676632828</v>
      </c>
      <c r="E62" s="432">
        <v>73120</v>
      </c>
      <c r="G62" t="s">
        <v>109</v>
      </c>
      <c r="H62" s="450">
        <v>132.108914</v>
      </c>
      <c r="J62" s="451">
        <v>335.93305216606348</v>
      </c>
    </row>
    <row r="63" spans="2:10">
      <c r="B63" s="445">
        <v>0</v>
      </c>
      <c r="D63" s="446">
        <v>0</v>
      </c>
      <c r="E63" s="432">
        <v>73122</v>
      </c>
      <c r="G63" t="s">
        <v>110</v>
      </c>
      <c r="H63" s="450">
        <v>0</v>
      </c>
      <c r="J63" s="451">
        <v>0</v>
      </c>
    </row>
    <row r="64" spans="2:10">
      <c r="B64" s="445">
        <v>702.77262600000006</v>
      </c>
      <c r="D64" s="446">
        <v>868.68879128107119</v>
      </c>
      <c r="E64" s="432" t="s">
        <v>111</v>
      </c>
      <c r="G64" t="s">
        <v>112</v>
      </c>
      <c r="H64" s="450">
        <v>101.68789599999999</v>
      </c>
      <c r="J64" s="451">
        <v>119.16961563126095</v>
      </c>
    </row>
    <row r="65" spans="2:10">
      <c r="B65" s="445">
        <v>354.37734</v>
      </c>
      <c r="D65" s="446">
        <v>439.97809287333564</v>
      </c>
      <c r="E65" s="432">
        <v>73124</v>
      </c>
      <c r="G65" t="s">
        <v>113</v>
      </c>
      <c r="H65" s="450">
        <v>57.060200000000002</v>
      </c>
      <c r="J65" s="451">
        <v>73.138418063348908</v>
      </c>
    </row>
    <row r="66" spans="2:10">
      <c r="B66" s="445">
        <v>0</v>
      </c>
      <c r="D66" s="446">
        <v>0</v>
      </c>
      <c r="E66" s="432">
        <v>73199</v>
      </c>
      <c r="G66" t="s">
        <v>114</v>
      </c>
      <c r="H66" s="450">
        <v>0</v>
      </c>
      <c r="J66" s="451">
        <v>0</v>
      </c>
    </row>
    <row r="68" spans="2:10">
      <c r="E68" s="432" t="s">
        <v>115</v>
      </c>
      <c r="F68" t="s">
        <v>116</v>
      </c>
    </row>
    <row r="69" spans="2:10">
      <c r="B69" s="445">
        <v>0</v>
      </c>
      <c r="D69" s="446">
        <v>0</v>
      </c>
      <c r="E69" s="432">
        <v>73201</v>
      </c>
      <c r="G69" t="s">
        <v>117</v>
      </c>
      <c r="H69" s="450"/>
      <c r="J69" s="451"/>
    </row>
    <row r="70" spans="2:10">
      <c r="B70" s="445">
        <v>0</v>
      </c>
      <c r="D70" s="446">
        <v>0</v>
      </c>
      <c r="E70" s="432">
        <v>74952</v>
      </c>
      <c r="G70" t="s">
        <v>118</v>
      </c>
      <c r="H70" s="450"/>
      <c r="J70" s="451"/>
    </row>
    <row r="72" spans="2:10">
      <c r="B72" s="436">
        <v>30605.91209679838</v>
      </c>
      <c r="D72" s="436">
        <v>38525.466285266069</v>
      </c>
      <c r="G72" t="s">
        <v>647</v>
      </c>
      <c r="H72" s="436">
        <v>4807.3412460473855</v>
      </c>
      <c r="J72" s="436">
        <v>7474.8825941150699</v>
      </c>
    </row>
    <row r="73" spans="2:10">
      <c r="B73" s="436">
        <v>30605.912096798369</v>
      </c>
      <c r="D73" s="436">
        <v>38525.466285266062</v>
      </c>
    </row>
    <row r="75" spans="2:10">
      <c r="B75" s="436">
        <v>340889.66174581856</v>
      </c>
      <c r="D75" s="436">
        <v>402966.36037259619</v>
      </c>
    </row>
    <row r="76" spans="2:10">
      <c r="B76" s="447">
        <v>340889.66174581856</v>
      </c>
      <c r="D76" s="447">
        <v>402966.36037259642</v>
      </c>
      <c r="E76" s="432" t="s">
        <v>657</v>
      </c>
    </row>
    <row r="77" spans="2:10">
      <c r="B77" s="436" t="b">
        <v>1</v>
      </c>
      <c r="D77" s="436" t="b">
        <v>1</v>
      </c>
    </row>
    <row r="79" spans="2:10">
      <c r="B79" s="447">
        <v>340332.9946565479</v>
      </c>
      <c r="D79" s="447">
        <v>376963.62832204544</v>
      </c>
      <c r="E79" s="432" t="s">
        <v>658</v>
      </c>
    </row>
    <row r="80" spans="2:10">
      <c r="B80" s="436">
        <v>556.66708927066065</v>
      </c>
      <c r="D80" s="436">
        <v>26002.732050550752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C000"/>
  </sheetPr>
  <dimension ref="A1:N46"/>
  <sheetViews>
    <sheetView topLeftCell="A9" workbookViewId="0">
      <pane xSplit="3" ySplit="2" topLeftCell="D26" activePane="bottomRight" state="frozen"/>
      <selection activeCell="A9" sqref="A9"/>
      <selection pane="topRight" activeCell="D9" sqref="D9"/>
      <selection pane="bottomLeft" activeCell="A11" sqref="A11"/>
      <selection pane="bottomRight" activeCell="B44" sqref="B44"/>
    </sheetView>
  </sheetViews>
  <sheetFormatPr defaultColWidth="9.140625" defaultRowHeight="12.75"/>
  <cols>
    <col min="1" max="1" width="6.140625" style="137" customWidth="1"/>
    <col min="2" max="2" width="10.85546875" style="137" bestFit="1" customWidth="1"/>
    <col min="3" max="3" width="30.28515625" style="129" customWidth="1"/>
    <col min="4" max="4" width="34" style="129" customWidth="1"/>
    <col min="5" max="5" width="9" style="130" customWidth="1"/>
    <col min="6" max="6" width="5.5703125" style="134" customWidth="1"/>
    <col min="7" max="7" width="6.28515625" style="129" customWidth="1"/>
    <col min="8" max="8" width="9.140625" style="130" customWidth="1"/>
    <col min="9" max="9" width="16.28515625" style="132" bestFit="1" customWidth="1"/>
    <col min="10" max="10" width="5.140625" style="136" customWidth="1"/>
    <col min="11" max="11" width="10.28515625" style="137" customWidth="1"/>
    <col min="12" max="12" width="14" style="136" bestFit="1" customWidth="1"/>
    <col min="13" max="13" width="13.5703125" style="136" customWidth="1"/>
    <col min="14" max="14" width="73.140625" style="129" customWidth="1"/>
    <col min="15" max="16384" width="9.140625" style="129"/>
  </cols>
  <sheetData>
    <row r="1" spans="1:14">
      <c r="A1" s="129" t="s">
        <v>354</v>
      </c>
      <c r="B1" s="129"/>
      <c r="F1" s="131"/>
      <c r="J1" s="129"/>
      <c r="K1" s="129"/>
      <c r="L1" s="129"/>
      <c r="M1" s="129"/>
    </row>
    <row r="2" spans="1:14">
      <c r="A2" s="133" t="s">
        <v>353</v>
      </c>
      <c r="B2" s="133"/>
    </row>
    <row r="3" spans="1:14">
      <c r="A3" s="133"/>
      <c r="B3" s="133"/>
    </row>
    <row r="4" spans="1:14">
      <c r="A4" s="129" t="s">
        <v>310</v>
      </c>
      <c r="B4" s="129"/>
    </row>
    <row r="5" spans="1:14">
      <c r="A5" s="129" t="s">
        <v>311</v>
      </c>
      <c r="B5" s="129"/>
    </row>
    <row r="6" spans="1:14">
      <c r="A6" s="129" t="s">
        <v>312</v>
      </c>
      <c r="B6" s="129"/>
    </row>
    <row r="7" spans="1:14">
      <c r="A7" s="129" t="s">
        <v>313</v>
      </c>
      <c r="B7" s="129"/>
    </row>
    <row r="8" spans="1:14" ht="13.5" thickBot="1">
      <c r="L8" s="138"/>
      <c r="M8" s="138"/>
    </row>
    <row r="9" spans="1:14" s="160" customFormat="1" ht="25.5">
      <c r="A9" s="139" t="s">
        <v>314</v>
      </c>
      <c r="B9" s="139" t="s">
        <v>347</v>
      </c>
      <c r="C9" s="139" t="s">
        <v>315</v>
      </c>
      <c r="D9" s="139" t="s">
        <v>316</v>
      </c>
      <c r="E9" s="139" t="s">
        <v>317</v>
      </c>
      <c r="F9" s="140" t="s">
        <v>318</v>
      </c>
      <c r="G9" s="139" t="s">
        <v>319</v>
      </c>
      <c r="H9" s="164" t="s">
        <v>320</v>
      </c>
      <c r="I9" s="142"/>
      <c r="J9" s="143" t="s">
        <v>321</v>
      </c>
      <c r="K9" s="139" t="s">
        <v>322</v>
      </c>
      <c r="L9" s="143" t="s">
        <v>323</v>
      </c>
      <c r="M9" s="144" t="s">
        <v>324</v>
      </c>
      <c r="N9" s="139" t="s">
        <v>292</v>
      </c>
    </row>
    <row r="10" spans="1:14" s="137" customFormat="1" ht="13.5" thickBot="1">
      <c r="A10" s="145"/>
      <c r="B10" s="145"/>
      <c r="C10" s="145"/>
      <c r="D10" s="145"/>
      <c r="E10" s="146"/>
      <c r="F10" s="147"/>
      <c r="G10" s="145"/>
      <c r="H10" s="145" t="s">
        <v>325</v>
      </c>
      <c r="I10" s="148" t="s">
        <v>326</v>
      </c>
      <c r="J10" s="149"/>
      <c r="K10" s="145"/>
      <c r="L10" s="149"/>
      <c r="M10" s="149"/>
      <c r="N10" s="145"/>
    </row>
    <row r="11" spans="1:14" s="137" customFormat="1" ht="18" customHeight="1">
      <c r="A11" s="291">
        <v>1</v>
      </c>
      <c r="B11" s="150" t="s">
        <v>341</v>
      </c>
      <c r="C11" s="286" t="s">
        <v>293</v>
      </c>
      <c r="D11" s="152" t="s">
        <v>349</v>
      </c>
      <c r="E11" s="153" t="s">
        <v>350</v>
      </c>
      <c r="F11" s="154">
        <v>150</v>
      </c>
      <c r="G11" s="151" t="s">
        <v>348</v>
      </c>
      <c r="H11" s="153" t="s">
        <v>328</v>
      </c>
      <c r="I11" s="155">
        <v>450000</v>
      </c>
      <c r="J11" s="156"/>
      <c r="K11" s="302">
        <v>74155</v>
      </c>
      <c r="L11" s="156">
        <f>I11*F11</f>
        <v>67500000</v>
      </c>
      <c r="M11" s="227">
        <f>L11</f>
        <v>67500000</v>
      </c>
      <c r="N11" s="168"/>
    </row>
    <row r="12" spans="1:14">
      <c r="C12" s="287" t="s">
        <v>295</v>
      </c>
      <c r="D12" s="162" t="s">
        <v>296</v>
      </c>
      <c r="E12" s="130" t="s">
        <v>350</v>
      </c>
      <c r="F12" s="134">
        <v>1</v>
      </c>
      <c r="H12" s="130" t="s">
        <v>328</v>
      </c>
      <c r="I12" s="132">
        <v>50000000</v>
      </c>
      <c r="K12" s="303">
        <v>74154</v>
      </c>
      <c r="L12" s="136">
        <f>I12*F12</f>
        <v>50000000</v>
      </c>
      <c r="M12" s="158">
        <f>L12+L15</f>
        <v>150000000</v>
      </c>
      <c r="N12" s="157"/>
    </row>
    <row r="13" spans="1:14">
      <c r="C13" s="287" t="s">
        <v>306</v>
      </c>
      <c r="D13" s="163" t="s">
        <v>351</v>
      </c>
      <c r="E13" s="130" t="s">
        <v>350</v>
      </c>
      <c r="F13" s="134">
        <v>15</v>
      </c>
      <c r="H13" s="130" t="s">
        <v>328</v>
      </c>
      <c r="I13" s="132">
        <v>150000</v>
      </c>
      <c r="K13" s="303">
        <v>74303</v>
      </c>
      <c r="L13" s="136">
        <f>I13*F13</f>
        <v>2250000</v>
      </c>
      <c r="M13" s="158">
        <f>L13+L14</f>
        <v>7750000</v>
      </c>
    </row>
    <row r="14" spans="1:14">
      <c r="C14" s="287" t="s">
        <v>306</v>
      </c>
      <c r="D14" s="163" t="s">
        <v>352</v>
      </c>
      <c r="E14" s="130" t="s">
        <v>350</v>
      </c>
      <c r="F14" s="134">
        <v>100</v>
      </c>
      <c r="H14" s="130" t="s">
        <v>328</v>
      </c>
      <c r="I14" s="132">
        <v>55000</v>
      </c>
      <c r="K14" s="303">
        <v>74303</v>
      </c>
      <c r="L14" s="136">
        <f>I14*F14</f>
        <v>5500000</v>
      </c>
    </row>
    <row r="15" spans="1:14">
      <c r="C15" s="133" t="s">
        <v>565</v>
      </c>
      <c r="D15" s="129" t="s">
        <v>566</v>
      </c>
      <c r="E15" s="130" t="s">
        <v>350</v>
      </c>
      <c r="F15" s="134">
        <v>50</v>
      </c>
      <c r="H15" s="130" t="s">
        <v>328</v>
      </c>
      <c r="I15" s="132">
        <v>2000000</v>
      </c>
      <c r="K15" s="303">
        <v>74154</v>
      </c>
      <c r="L15" s="136">
        <f>I15*F15</f>
        <v>100000000</v>
      </c>
      <c r="M15" s="158"/>
    </row>
    <row r="17" spans="1:14">
      <c r="K17" s="165" t="s">
        <v>355</v>
      </c>
      <c r="L17" s="158"/>
      <c r="M17" s="316">
        <f>SUM(M11:M16)</f>
        <v>225250000</v>
      </c>
    </row>
    <row r="20" spans="1:14" ht="38.25">
      <c r="A20" s="277">
        <v>2</v>
      </c>
      <c r="B20" s="276" t="s">
        <v>344</v>
      </c>
      <c r="C20" s="285" t="s">
        <v>364</v>
      </c>
      <c r="D20" s="169" t="s">
        <v>362</v>
      </c>
      <c r="E20" s="130" t="s">
        <v>357</v>
      </c>
      <c r="F20" s="134">
        <v>28</v>
      </c>
      <c r="H20" s="130" t="s">
        <v>328</v>
      </c>
      <c r="I20" s="132">
        <v>2200000</v>
      </c>
      <c r="K20" s="303">
        <v>74499</v>
      </c>
      <c r="L20" s="136">
        <f>F20*I20</f>
        <v>61600000</v>
      </c>
      <c r="M20" s="158">
        <f>L20+L21+L22+L23</f>
        <v>246400000</v>
      </c>
    </row>
    <row r="21" spans="1:14">
      <c r="E21" s="130" t="s">
        <v>358</v>
      </c>
      <c r="F21" s="134">
        <v>28</v>
      </c>
      <c r="H21" s="130" t="s">
        <v>328</v>
      </c>
      <c r="I21" s="132">
        <v>2200000</v>
      </c>
      <c r="K21" s="303">
        <v>74499</v>
      </c>
      <c r="L21" s="136">
        <f>F21*I21</f>
        <v>61600000</v>
      </c>
    </row>
    <row r="22" spans="1:14">
      <c r="E22" s="130" t="s">
        <v>331</v>
      </c>
      <c r="F22" s="134">
        <v>28</v>
      </c>
      <c r="H22" s="130" t="s">
        <v>328</v>
      </c>
      <c r="I22" s="132">
        <v>2200000</v>
      </c>
      <c r="K22" s="303">
        <v>74499</v>
      </c>
      <c r="L22" s="136">
        <f>F22*I22</f>
        <v>61600000</v>
      </c>
    </row>
    <row r="23" spans="1:14">
      <c r="E23" s="130" t="s">
        <v>359</v>
      </c>
      <c r="F23" s="134">
        <v>28</v>
      </c>
      <c r="H23" s="130" t="s">
        <v>328</v>
      </c>
      <c r="I23" s="132">
        <v>2200000</v>
      </c>
      <c r="K23" s="303">
        <v>74499</v>
      </c>
      <c r="L23" s="136">
        <f>F23*I23</f>
        <v>61600000</v>
      </c>
    </row>
    <row r="25" spans="1:14">
      <c r="K25" s="165" t="s">
        <v>562</v>
      </c>
      <c r="L25" s="158"/>
      <c r="M25" s="316">
        <f>SUM(M20:M24)</f>
        <v>246400000</v>
      </c>
    </row>
    <row r="27" spans="1:14">
      <c r="K27" s="228"/>
      <c r="L27" s="229"/>
      <c r="M27" s="229"/>
    </row>
    <row r="29" spans="1:14">
      <c r="A29" s="277">
        <v>3</v>
      </c>
      <c r="B29" s="166" t="s">
        <v>346</v>
      </c>
      <c r="C29" s="284" t="s">
        <v>537</v>
      </c>
      <c r="D29" s="278" t="s">
        <v>527</v>
      </c>
      <c r="E29" s="130" t="s">
        <v>331</v>
      </c>
      <c r="F29" s="134">
        <v>130</v>
      </c>
      <c r="H29" s="130" t="s">
        <v>328</v>
      </c>
      <c r="I29" s="132">
        <v>1974423</v>
      </c>
      <c r="K29" s="304" t="s">
        <v>458</v>
      </c>
      <c r="L29" s="136">
        <f>F29*I29</f>
        <v>256674990</v>
      </c>
      <c r="M29" s="158">
        <f>L29</f>
        <v>256674990</v>
      </c>
      <c r="N29" s="129" t="s">
        <v>538</v>
      </c>
    </row>
    <row r="30" spans="1:14">
      <c r="C30" s="279"/>
      <c r="D30" s="278" t="s">
        <v>535</v>
      </c>
      <c r="E30" s="130" t="s">
        <v>331</v>
      </c>
      <c r="F30" s="134">
        <v>66</v>
      </c>
      <c r="H30" s="130" t="s">
        <v>328</v>
      </c>
      <c r="I30" s="132">
        <v>400000</v>
      </c>
      <c r="K30" s="304" t="s">
        <v>461</v>
      </c>
      <c r="L30" s="136">
        <f t="shared" ref="L30:L40" si="0">F30*I30</f>
        <v>26400000</v>
      </c>
      <c r="M30" s="158">
        <f>L30</f>
        <v>26400000</v>
      </c>
      <c r="N30" s="457" t="s">
        <v>561</v>
      </c>
    </row>
    <row r="31" spans="1:14">
      <c r="C31" s="279"/>
      <c r="D31" s="278" t="s">
        <v>536</v>
      </c>
      <c r="E31" s="130" t="s">
        <v>331</v>
      </c>
      <c r="F31" s="134">
        <v>66</v>
      </c>
      <c r="H31" s="130" t="s">
        <v>328</v>
      </c>
      <c r="I31" s="132">
        <v>40000</v>
      </c>
      <c r="K31" s="304" t="s">
        <v>465</v>
      </c>
      <c r="L31" s="136">
        <f t="shared" si="0"/>
        <v>2640000</v>
      </c>
      <c r="M31" s="158">
        <f>L31</f>
        <v>2640000</v>
      </c>
      <c r="N31" s="457"/>
    </row>
    <row r="32" spans="1:14" ht="25.5">
      <c r="D32" s="281" t="s">
        <v>539</v>
      </c>
      <c r="E32" s="130" t="s">
        <v>331</v>
      </c>
      <c r="F32" s="134">
        <v>1</v>
      </c>
      <c r="H32" s="130" t="s">
        <v>328</v>
      </c>
      <c r="I32" s="132">
        <v>4000000</v>
      </c>
      <c r="K32" s="304" t="s">
        <v>461</v>
      </c>
      <c r="L32" s="136">
        <f t="shared" si="0"/>
        <v>4000000</v>
      </c>
      <c r="M32" s="158">
        <f>L32</f>
        <v>4000000</v>
      </c>
      <c r="N32" s="129" t="s">
        <v>540</v>
      </c>
    </row>
    <row r="33" spans="3:14" ht="25.5">
      <c r="D33" s="281" t="s">
        <v>539</v>
      </c>
      <c r="F33" s="134">
        <v>2</v>
      </c>
      <c r="I33" s="132">
        <v>3000000</v>
      </c>
      <c r="K33" s="304" t="s">
        <v>446</v>
      </c>
      <c r="L33" s="136">
        <f t="shared" si="0"/>
        <v>6000000</v>
      </c>
      <c r="M33" s="158">
        <f>L33+L35+L37+L38+L40+L34+L36</f>
        <v>232800000</v>
      </c>
      <c r="N33" s="129" t="s">
        <v>541</v>
      </c>
    </row>
    <row r="34" spans="3:14" ht="25.5">
      <c r="D34" s="281" t="s">
        <v>539</v>
      </c>
      <c r="F34" s="134">
        <v>63</v>
      </c>
      <c r="I34" s="132">
        <v>2000000</v>
      </c>
      <c r="K34" s="304" t="s">
        <v>446</v>
      </c>
      <c r="L34" s="136">
        <f>F34*I34</f>
        <v>126000000</v>
      </c>
      <c r="M34" s="158"/>
      <c r="N34" s="129" t="s">
        <v>409</v>
      </c>
    </row>
    <row r="35" spans="3:14">
      <c r="D35" s="278" t="s">
        <v>470</v>
      </c>
      <c r="E35" s="130" t="s">
        <v>331</v>
      </c>
      <c r="F35" s="134">
        <v>1</v>
      </c>
      <c r="H35" s="130" t="s">
        <v>328</v>
      </c>
      <c r="I35" s="132">
        <v>8600000</v>
      </c>
      <c r="K35" s="304" t="s">
        <v>446</v>
      </c>
      <c r="L35" s="136">
        <f t="shared" si="0"/>
        <v>8600000</v>
      </c>
      <c r="M35" s="158"/>
      <c r="N35" s="278" t="s">
        <v>542</v>
      </c>
    </row>
    <row r="36" spans="3:14">
      <c r="D36" s="278" t="s">
        <v>563</v>
      </c>
      <c r="E36" s="130" t="s">
        <v>331</v>
      </c>
      <c r="F36" s="134">
        <v>100</v>
      </c>
      <c r="H36" s="130" t="s">
        <v>328</v>
      </c>
      <c r="I36" s="132">
        <v>180000</v>
      </c>
      <c r="K36" s="304" t="s">
        <v>446</v>
      </c>
      <c r="L36" s="136">
        <f>F36*I36</f>
        <v>18000000</v>
      </c>
      <c r="M36" s="158"/>
      <c r="N36" s="278" t="s">
        <v>542</v>
      </c>
    </row>
    <row r="37" spans="3:14">
      <c r="C37" s="282" t="s">
        <v>332</v>
      </c>
      <c r="D37" s="281" t="s">
        <v>543</v>
      </c>
      <c r="E37" s="130" t="s">
        <v>359</v>
      </c>
      <c r="F37" s="134">
        <v>1</v>
      </c>
      <c r="H37" s="130" t="s">
        <v>328</v>
      </c>
      <c r="I37" s="132">
        <v>2000000</v>
      </c>
      <c r="K37" s="304" t="s">
        <v>446</v>
      </c>
      <c r="L37" s="136">
        <f t="shared" si="0"/>
        <v>2000000</v>
      </c>
      <c r="M37" s="158"/>
    </row>
    <row r="38" spans="3:14">
      <c r="C38" s="133"/>
      <c r="D38" s="278" t="s">
        <v>474</v>
      </c>
      <c r="E38" s="130" t="s">
        <v>359</v>
      </c>
      <c r="F38" s="134">
        <v>1</v>
      </c>
      <c r="H38" s="130" t="s">
        <v>328</v>
      </c>
      <c r="I38" s="132">
        <f>(7*200000)+(2*300000)</f>
        <v>2000000</v>
      </c>
      <c r="K38" s="304" t="s">
        <v>446</v>
      </c>
      <c r="L38" s="136">
        <f t="shared" si="0"/>
        <v>2000000</v>
      </c>
      <c r="M38" s="158"/>
      <c r="N38" s="281" t="s">
        <v>564</v>
      </c>
    </row>
    <row r="39" spans="3:14">
      <c r="C39" s="282" t="s">
        <v>335</v>
      </c>
      <c r="D39" s="278" t="s">
        <v>545</v>
      </c>
      <c r="E39" s="130" t="s">
        <v>331</v>
      </c>
      <c r="F39" s="134">
        <v>1</v>
      </c>
      <c r="H39" s="130" t="s">
        <v>328</v>
      </c>
      <c r="I39" s="132">
        <v>25000000</v>
      </c>
      <c r="K39" s="304" t="s">
        <v>476</v>
      </c>
      <c r="L39" s="136">
        <f t="shared" si="0"/>
        <v>25000000</v>
      </c>
      <c r="M39" s="158">
        <f>L39</f>
        <v>25000000</v>
      </c>
    </row>
    <row r="40" spans="3:14">
      <c r="D40" s="283" t="s">
        <v>509</v>
      </c>
      <c r="E40" s="130" t="s">
        <v>359</v>
      </c>
      <c r="F40" s="134">
        <v>1560</v>
      </c>
      <c r="H40" s="130" t="s">
        <v>328</v>
      </c>
      <c r="I40" s="132">
        <v>45000</v>
      </c>
      <c r="K40" s="304" t="s">
        <v>446</v>
      </c>
      <c r="L40" s="136">
        <f t="shared" si="0"/>
        <v>70200000</v>
      </c>
      <c r="M40" s="158"/>
      <c r="N40" s="278" t="s">
        <v>534</v>
      </c>
    </row>
    <row r="41" spans="3:14">
      <c r="F41" s="134">
        <v>4</v>
      </c>
      <c r="H41" s="409" t="s">
        <v>328</v>
      </c>
      <c r="I41" s="293">
        <v>27500000</v>
      </c>
      <c r="J41" s="411"/>
      <c r="K41" s="419" t="s">
        <v>501</v>
      </c>
      <c r="L41" s="411">
        <f>F41*I41</f>
        <v>110000000</v>
      </c>
      <c r="M41" s="319">
        <f>L41</f>
        <v>110000000</v>
      </c>
      <c r="N41" s="281" t="s">
        <v>630</v>
      </c>
    </row>
    <row r="43" spans="3:14">
      <c r="K43" s="228" t="s">
        <v>562</v>
      </c>
      <c r="L43" s="229"/>
      <c r="M43" s="315">
        <f>SUM(M29:M40)</f>
        <v>547514990</v>
      </c>
    </row>
    <row r="46" spans="3:14">
      <c r="K46" s="288" t="s">
        <v>355</v>
      </c>
      <c r="L46" s="289"/>
      <c r="M46" s="289">
        <f>M17+M25+M43</f>
        <v>1019164990</v>
      </c>
    </row>
  </sheetData>
  <mergeCells count="1">
    <mergeCell ref="N30:N31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C000"/>
  </sheetPr>
  <dimension ref="A1:O82"/>
  <sheetViews>
    <sheetView topLeftCell="A6" zoomScaleNormal="100" workbookViewId="0">
      <pane xSplit="3" ySplit="5" topLeftCell="D38" activePane="bottomRight" state="frozen"/>
      <selection activeCell="A6" sqref="A6"/>
      <selection pane="topRight" activeCell="D6" sqref="D6"/>
      <selection pane="bottomLeft" activeCell="A11" sqref="A11"/>
      <selection pane="bottomRight" activeCell="H74" sqref="H74"/>
    </sheetView>
  </sheetViews>
  <sheetFormatPr defaultColWidth="9.140625" defaultRowHeight="12.75"/>
  <cols>
    <col min="1" max="1" width="6.140625" style="137" customWidth="1"/>
    <col min="2" max="2" width="10.85546875" style="137" bestFit="1" customWidth="1"/>
    <col min="3" max="3" width="30.28515625" style="129" customWidth="1"/>
    <col min="4" max="4" width="33.85546875" style="129" bestFit="1" customWidth="1"/>
    <col min="5" max="5" width="12.28515625" style="130" customWidth="1"/>
    <col min="6" max="6" width="5.5703125" style="134" customWidth="1"/>
    <col min="7" max="7" width="6.28515625" style="129" customWidth="1"/>
    <col min="8" max="8" width="9.140625" style="135" customWidth="1"/>
    <col min="9" max="9" width="19.85546875" style="132" bestFit="1" customWidth="1"/>
    <col min="10" max="10" width="5.140625" style="136" customWidth="1"/>
    <col min="11" max="11" width="11.7109375" style="137" customWidth="1"/>
    <col min="12" max="12" width="16" style="136" customWidth="1"/>
    <col min="13" max="13" width="14.85546875" style="136" customWidth="1"/>
    <col min="14" max="14" width="73.140625" style="129" customWidth="1"/>
    <col min="15" max="16384" width="9.140625" style="129"/>
  </cols>
  <sheetData>
    <row r="1" spans="1:14">
      <c r="A1" s="129" t="s">
        <v>354</v>
      </c>
      <c r="B1" s="129"/>
      <c r="F1" s="131"/>
      <c r="H1" s="129"/>
      <c r="J1" s="129"/>
      <c r="K1" s="129"/>
      <c r="L1" s="129"/>
      <c r="M1" s="129"/>
    </row>
    <row r="2" spans="1:14">
      <c r="A2" s="133" t="s">
        <v>277</v>
      </c>
      <c r="B2" s="133"/>
    </row>
    <row r="3" spans="1:14">
      <c r="A3" s="133"/>
      <c r="B3" s="133"/>
    </row>
    <row r="4" spans="1:14">
      <c r="A4" s="129" t="s">
        <v>310</v>
      </c>
      <c r="B4" s="129"/>
    </row>
    <row r="5" spans="1:14">
      <c r="A5" s="129" t="s">
        <v>311</v>
      </c>
      <c r="B5" s="129"/>
    </row>
    <row r="6" spans="1:14">
      <c r="A6" s="129" t="s">
        <v>312</v>
      </c>
      <c r="B6" s="129"/>
    </row>
    <row r="7" spans="1:14">
      <c r="A7" s="129" t="s">
        <v>313</v>
      </c>
      <c r="B7" s="129"/>
    </row>
    <row r="8" spans="1:14" ht="13.5" thickBot="1">
      <c r="L8" s="138"/>
      <c r="M8" s="138"/>
    </row>
    <row r="9" spans="1:14" s="160" customFormat="1" ht="25.5">
      <c r="A9" s="139" t="s">
        <v>314</v>
      </c>
      <c r="B9" s="139" t="s">
        <v>347</v>
      </c>
      <c r="C9" s="139" t="s">
        <v>315</v>
      </c>
      <c r="D9" s="139" t="s">
        <v>316</v>
      </c>
      <c r="E9" s="139" t="s">
        <v>317</v>
      </c>
      <c r="F9" s="140" t="s">
        <v>318</v>
      </c>
      <c r="G9" s="139" t="s">
        <v>319</v>
      </c>
      <c r="H9" s="141" t="s">
        <v>320</v>
      </c>
      <c r="I9" s="142"/>
      <c r="J9" s="143" t="s">
        <v>321</v>
      </c>
      <c r="K9" s="139" t="s">
        <v>322</v>
      </c>
      <c r="L9" s="143" t="s">
        <v>323</v>
      </c>
      <c r="M9" s="144" t="s">
        <v>324</v>
      </c>
      <c r="N9" s="139" t="s">
        <v>292</v>
      </c>
    </row>
    <row r="10" spans="1:14" s="137" customFormat="1" ht="13.5" thickBot="1">
      <c r="A10" s="145"/>
      <c r="B10" s="145"/>
      <c r="C10" s="145"/>
      <c r="D10" s="145"/>
      <c r="E10" s="146"/>
      <c r="F10" s="147"/>
      <c r="G10" s="145"/>
      <c r="H10" s="145" t="s">
        <v>325</v>
      </c>
      <c r="I10" s="148" t="s">
        <v>326</v>
      </c>
      <c r="J10" s="149"/>
      <c r="K10" s="145"/>
      <c r="L10" s="149"/>
      <c r="M10" s="149"/>
      <c r="N10" s="145"/>
    </row>
    <row r="11" spans="1:14" s="137" customFormat="1" ht="18" customHeight="1">
      <c r="A11" s="150">
        <v>1</v>
      </c>
      <c r="B11" s="150" t="s">
        <v>341</v>
      </c>
      <c r="C11" s="150" t="s">
        <v>293</v>
      </c>
      <c r="D11" s="152" t="s">
        <v>349</v>
      </c>
      <c r="E11" s="153" t="s">
        <v>333</v>
      </c>
      <c r="F11" s="154">
        <v>220</v>
      </c>
      <c r="G11" s="151" t="s">
        <v>348</v>
      </c>
      <c r="H11" s="153" t="s">
        <v>328</v>
      </c>
      <c r="I11" s="155">
        <v>420000</v>
      </c>
      <c r="J11" s="156"/>
      <c r="K11" s="302">
        <v>74155</v>
      </c>
      <c r="L11" s="156">
        <f>I11*F11</f>
        <v>92400000</v>
      </c>
      <c r="M11" s="412">
        <f>L11+L12</f>
        <v>178920000</v>
      </c>
      <c r="N11" s="151"/>
    </row>
    <row r="12" spans="1:14" s="137" customFormat="1" ht="18" customHeight="1">
      <c r="A12" s="150">
        <v>1</v>
      </c>
      <c r="B12" s="150"/>
      <c r="C12" s="150" t="s">
        <v>293</v>
      </c>
      <c r="D12" s="152" t="s">
        <v>567</v>
      </c>
      <c r="E12" s="153" t="s">
        <v>333</v>
      </c>
      <c r="F12" s="154">
        <f>(18*12)-10</f>
        <v>206</v>
      </c>
      <c r="G12" s="151" t="s">
        <v>348</v>
      </c>
      <c r="H12" s="153" t="s">
        <v>328</v>
      </c>
      <c r="I12" s="155">
        <v>420000</v>
      </c>
      <c r="J12" s="156"/>
      <c r="K12" s="302">
        <v>74155</v>
      </c>
      <c r="L12" s="156">
        <f>I12*F12</f>
        <v>86520000</v>
      </c>
      <c r="M12" s="227"/>
      <c r="N12" s="151"/>
    </row>
    <row r="13" spans="1:14">
      <c r="C13" s="287" t="s">
        <v>295</v>
      </c>
      <c r="D13" s="162" t="s">
        <v>296</v>
      </c>
      <c r="E13" s="130" t="s">
        <v>333</v>
      </c>
      <c r="F13" s="134">
        <v>1</v>
      </c>
      <c r="H13" s="130" t="s">
        <v>328</v>
      </c>
      <c r="I13" s="132">
        <v>90000000</v>
      </c>
      <c r="K13" s="303">
        <v>74154</v>
      </c>
      <c r="L13" s="156">
        <f t="shared" ref="L13:L18" si="0">I13*F13</f>
        <v>90000000</v>
      </c>
      <c r="M13" s="413">
        <f>L13+L14+L15+L19</f>
        <v>473000000</v>
      </c>
    </row>
    <row r="14" spans="1:14">
      <c r="C14" s="298" t="s">
        <v>568</v>
      </c>
      <c r="D14" s="162"/>
      <c r="E14" s="130" t="s">
        <v>333</v>
      </c>
      <c r="F14" s="134">
        <v>3</v>
      </c>
      <c r="H14" s="130" t="s">
        <v>328</v>
      </c>
      <c r="I14" s="132">
        <v>11000000</v>
      </c>
      <c r="K14" s="303">
        <v>74154</v>
      </c>
      <c r="L14" s="156">
        <f t="shared" si="0"/>
        <v>33000000</v>
      </c>
      <c r="M14" s="158"/>
    </row>
    <row r="15" spans="1:14">
      <c r="C15" s="287" t="s">
        <v>299</v>
      </c>
      <c r="D15" s="162"/>
      <c r="E15" s="130" t="s">
        <v>333</v>
      </c>
      <c r="F15" s="134">
        <v>10</v>
      </c>
      <c r="H15" s="130" t="s">
        <v>328</v>
      </c>
      <c r="I15" s="132">
        <v>5000000</v>
      </c>
      <c r="K15" s="303">
        <v>74154</v>
      </c>
      <c r="L15" s="156">
        <f t="shared" si="0"/>
        <v>50000000</v>
      </c>
      <c r="M15" s="158"/>
      <c r="N15" s="129" t="s">
        <v>569</v>
      </c>
    </row>
    <row r="16" spans="1:14">
      <c r="C16" s="299" t="s">
        <v>303</v>
      </c>
      <c r="D16" s="162"/>
      <c r="E16" s="130" t="s">
        <v>333</v>
      </c>
      <c r="F16" s="134">
        <v>1</v>
      </c>
      <c r="H16" s="130" t="s">
        <v>328</v>
      </c>
      <c r="I16" s="132">
        <v>30000000</v>
      </c>
      <c r="K16" s="303">
        <v>74949</v>
      </c>
      <c r="L16" s="156">
        <f t="shared" si="0"/>
        <v>30000000</v>
      </c>
      <c r="M16" s="413">
        <f>L16</f>
        <v>30000000</v>
      </c>
    </row>
    <row r="17" spans="1:14">
      <c r="C17" s="287" t="s">
        <v>306</v>
      </c>
      <c r="D17" s="163" t="s">
        <v>351</v>
      </c>
      <c r="E17" s="130" t="s">
        <v>350</v>
      </c>
      <c r="F17" s="134">
        <v>15</v>
      </c>
      <c r="H17" s="130" t="s">
        <v>328</v>
      </c>
      <c r="I17" s="132">
        <v>150000</v>
      </c>
      <c r="K17" s="303">
        <v>74303</v>
      </c>
      <c r="L17" s="156">
        <f t="shared" si="0"/>
        <v>2250000</v>
      </c>
      <c r="M17" s="413">
        <f>L17+L18</f>
        <v>18750000</v>
      </c>
    </row>
    <row r="18" spans="1:14">
      <c r="C18" s="287" t="s">
        <v>306</v>
      </c>
      <c r="D18" s="163" t="s">
        <v>352</v>
      </c>
      <c r="E18" s="130" t="s">
        <v>350</v>
      </c>
      <c r="F18" s="134">
        <v>300</v>
      </c>
      <c r="H18" s="130" t="s">
        <v>328</v>
      </c>
      <c r="I18" s="132">
        <v>55000</v>
      </c>
      <c r="K18" s="303">
        <v>74303</v>
      </c>
      <c r="L18" s="156">
        <f t="shared" si="0"/>
        <v>16500000</v>
      </c>
    </row>
    <row r="19" spans="1:14">
      <c r="C19" s="133" t="s">
        <v>565</v>
      </c>
      <c r="D19" s="129" t="s">
        <v>566</v>
      </c>
      <c r="E19" s="130" t="s">
        <v>333</v>
      </c>
      <c r="F19" s="134">
        <f>50*3</f>
        <v>150</v>
      </c>
      <c r="H19" s="130" t="s">
        <v>328</v>
      </c>
      <c r="I19" s="132">
        <v>2000000</v>
      </c>
      <c r="K19" s="303">
        <v>74154</v>
      </c>
      <c r="L19" s="156">
        <f>I19*F19</f>
        <v>300000000</v>
      </c>
    </row>
    <row r="22" spans="1:14">
      <c r="K22" s="165" t="s">
        <v>562</v>
      </c>
      <c r="L22" s="158"/>
      <c r="M22" s="316">
        <f>SUM(M11:M21)</f>
        <v>700670000</v>
      </c>
    </row>
    <row r="24" spans="1:14" ht="38.25">
      <c r="A24" s="137">
        <v>2</v>
      </c>
      <c r="B24" s="167" t="s">
        <v>344</v>
      </c>
      <c r="C24" s="133" t="s">
        <v>364</v>
      </c>
      <c r="D24" s="169" t="s">
        <v>362</v>
      </c>
      <c r="E24" s="130" t="s">
        <v>343</v>
      </c>
      <c r="F24" s="134">
        <f>28+6</f>
        <v>34</v>
      </c>
      <c r="H24" s="130" t="s">
        <v>328</v>
      </c>
      <c r="I24" s="132">
        <v>2200000</v>
      </c>
      <c r="K24" s="303">
        <v>74499</v>
      </c>
      <c r="L24" s="136">
        <f>F24*I24</f>
        <v>74800000</v>
      </c>
      <c r="M24" s="413">
        <f>L24+L25+L26+L27+L28+L29+L30+L31+L32+L33+L34+L35</f>
        <v>897600000</v>
      </c>
      <c r="N24" s="129" t="s">
        <v>546</v>
      </c>
    </row>
    <row r="25" spans="1:14">
      <c r="E25" s="130" t="s">
        <v>342</v>
      </c>
      <c r="F25" s="134">
        <f t="shared" ref="F25:F35" si="1">28+6</f>
        <v>34</v>
      </c>
      <c r="H25" s="130" t="s">
        <v>328</v>
      </c>
      <c r="I25" s="132">
        <v>2200000</v>
      </c>
      <c r="K25" s="303">
        <v>74499</v>
      </c>
      <c r="L25" s="136">
        <f t="shared" ref="L25:L35" si="2">F25*I25</f>
        <v>74800000</v>
      </c>
    </row>
    <row r="26" spans="1:14">
      <c r="E26" s="130" t="s">
        <v>356</v>
      </c>
      <c r="F26" s="134">
        <f t="shared" si="1"/>
        <v>34</v>
      </c>
      <c r="H26" s="130" t="s">
        <v>328</v>
      </c>
      <c r="I26" s="132">
        <v>2200000</v>
      </c>
      <c r="K26" s="303">
        <v>74499</v>
      </c>
      <c r="L26" s="136">
        <f t="shared" si="2"/>
        <v>74800000</v>
      </c>
    </row>
    <row r="27" spans="1:14">
      <c r="E27" s="130" t="s">
        <v>345</v>
      </c>
      <c r="F27" s="134">
        <f t="shared" si="1"/>
        <v>34</v>
      </c>
      <c r="H27" s="130" t="s">
        <v>328</v>
      </c>
      <c r="I27" s="132">
        <v>2200000</v>
      </c>
      <c r="K27" s="303">
        <v>74499</v>
      </c>
      <c r="L27" s="136">
        <f t="shared" si="2"/>
        <v>74800000</v>
      </c>
    </row>
    <row r="28" spans="1:14">
      <c r="E28" s="130" t="s">
        <v>360</v>
      </c>
      <c r="F28" s="134">
        <f t="shared" si="1"/>
        <v>34</v>
      </c>
      <c r="H28" s="130" t="s">
        <v>328</v>
      </c>
      <c r="I28" s="132">
        <v>2200000</v>
      </c>
      <c r="K28" s="303">
        <v>74499</v>
      </c>
      <c r="L28" s="136">
        <f t="shared" si="2"/>
        <v>74800000</v>
      </c>
    </row>
    <row r="29" spans="1:14">
      <c r="E29" s="130" t="s">
        <v>361</v>
      </c>
      <c r="F29" s="134">
        <f t="shared" si="1"/>
        <v>34</v>
      </c>
      <c r="H29" s="130" t="s">
        <v>328</v>
      </c>
      <c r="I29" s="132">
        <v>2200000</v>
      </c>
      <c r="K29" s="303">
        <v>74499</v>
      </c>
      <c r="L29" s="136">
        <f t="shared" si="2"/>
        <v>74800000</v>
      </c>
    </row>
    <row r="30" spans="1:14">
      <c r="E30" s="130" t="s">
        <v>338</v>
      </c>
      <c r="F30" s="134">
        <f t="shared" si="1"/>
        <v>34</v>
      </c>
      <c r="H30" s="130" t="s">
        <v>328</v>
      </c>
      <c r="I30" s="132">
        <v>2200000</v>
      </c>
      <c r="K30" s="303">
        <v>74499</v>
      </c>
      <c r="L30" s="136">
        <f t="shared" si="2"/>
        <v>74800000</v>
      </c>
    </row>
    <row r="31" spans="1:14">
      <c r="E31" s="130" t="s">
        <v>339</v>
      </c>
      <c r="F31" s="134">
        <f t="shared" si="1"/>
        <v>34</v>
      </c>
      <c r="H31" s="130" t="s">
        <v>328</v>
      </c>
      <c r="I31" s="132">
        <v>2200000</v>
      </c>
      <c r="K31" s="303">
        <v>74499</v>
      </c>
      <c r="L31" s="136">
        <f t="shared" si="2"/>
        <v>74800000</v>
      </c>
    </row>
    <row r="32" spans="1:14">
      <c r="E32" s="130" t="s">
        <v>357</v>
      </c>
      <c r="F32" s="134">
        <f t="shared" si="1"/>
        <v>34</v>
      </c>
      <c r="H32" s="130" t="s">
        <v>328</v>
      </c>
      <c r="I32" s="132">
        <v>2200000</v>
      </c>
      <c r="K32" s="303">
        <v>74499</v>
      </c>
      <c r="L32" s="136">
        <f t="shared" si="2"/>
        <v>74800000</v>
      </c>
    </row>
    <row r="33" spans="1:14">
      <c r="E33" s="130" t="s">
        <v>358</v>
      </c>
      <c r="F33" s="134">
        <f t="shared" si="1"/>
        <v>34</v>
      </c>
      <c r="H33" s="130" t="s">
        <v>328</v>
      </c>
      <c r="I33" s="132">
        <v>2200000</v>
      </c>
      <c r="K33" s="303">
        <v>74499</v>
      </c>
      <c r="L33" s="136">
        <f t="shared" si="2"/>
        <v>74800000</v>
      </c>
    </row>
    <row r="34" spans="1:14">
      <c r="E34" s="130" t="s">
        <v>331</v>
      </c>
      <c r="F34" s="134">
        <f t="shared" si="1"/>
        <v>34</v>
      </c>
      <c r="H34" s="130" t="s">
        <v>328</v>
      </c>
      <c r="I34" s="132">
        <v>2200000</v>
      </c>
      <c r="K34" s="303">
        <v>74499</v>
      </c>
      <c r="L34" s="136">
        <f t="shared" si="2"/>
        <v>74800000</v>
      </c>
    </row>
    <row r="35" spans="1:14">
      <c r="E35" s="130" t="s">
        <v>359</v>
      </c>
      <c r="F35" s="134">
        <f t="shared" si="1"/>
        <v>34</v>
      </c>
      <c r="H35" s="130" t="s">
        <v>328</v>
      </c>
      <c r="I35" s="132">
        <v>2200000</v>
      </c>
      <c r="K35" s="303">
        <v>74499</v>
      </c>
      <c r="L35" s="136">
        <f t="shared" si="2"/>
        <v>74800000</v>
      </c>
    </row>
    <row r="36" spans="1:14">
      <c r="C36" s="133" t="s">
        <v>363</v>
      </c>
      <c r="E36" s="130" t="s">
        <v>345</v>
      </c>
      <c r="F36" s="134">
        <v>1</v>
      </c>
      <c r="H36" s="130" t="s">
        <v>328</v>
      </c>
      <c r="I36" s="132">
        <v>203546700</v>
      </c>
      <c r="K36" s="303">
        <v>74601</v>
      </c>
      <c r="L36" s="136">
        <f>I36*F36</f>
        <v>203546700</v>
      </c>
      <c r="M36" s="413">
        <f>L36</f>
        <v>203546700</v>
      </c>
    </row>
    <row r="37" spans="1:14">
      <c r="H37" s="130"/>
    </row>
    <row r="38" spans="1:14">
      <c r="H38" s="130"/>
    </row>
    <row r="39" spans="1:14">
      <c r="A39" s="137">
        <v>3</v>
      </c>
      <c r="B39" s="167" t="s">
        <v>346</v>
      </c>
      <c r="K39" s="165" t="s">
        <v>562</v>
      </c>
      <c r="L39" s="158"/>
      <c r="M39" s="316">
        <f>SUM(M24:M36)</f>
        <v>1101146700</v>
      </c>
    </row>
    <row r="41" spans="1:14">
      <c r="C41" s="300" t="s">
        <v>442</v>
      </c>
      <c r="D41" s="278" t="s">
        <v>444</v>
      </c>
      <c r="E41" s="130" t="s">
        <v>547</v>
      </c>
      <c r="F41" s="134">
        <v>1</v>
      </c>
      <c r="H41" s="130" t="s">
        <v>328</v>
      </c>
      <c r="I41" s="293">
        <v>15000000</v>
      </c>
      <c r="K41" s="305" t="s">
        <v>250</v>
      </c>
      <c r="L41" s="136">
        <f t="shared" ref="L41:L48" si="3">I41*F41</f>
        <v>15000000</v>
      </c>
      <c r="M41" s="413">
        <f>L41</f>
        <v>15000000</v>
      </c>
      <c r="N41" s="129" t="s">
        <v>570</v>
      </c>
    </row>
    <row r="42" spans="1:14">
      <c r="D42" s="278" t="s">
        <v>447</v>
      </c>
      <c r="E42" s="130" t="s">
        <v>571</v>
      </c>
      <c r="F42" s="134">
        <v>2</v>
      </c>
      <c r="H42" s="130" t="s">
        <v>328</v>
      </c>
      <c r="I42" s="293">
        <v>6000000</v>
      </c>
      <c r="K42" s="304" t="s">
        <v>446</v>
      </c>
      <c r="L42" s="136">
        <f t="shared" si="3"/>
        <v>12000000</v>
      </c>
      <c r="M42" s="413">
        <f>L42+L44+L45+L47+L52+L53+L54+L62+L63+L43+L64+L65+L66+L67+L76</f>
        <v>602450000</v>
      </c>
    </row>
    <row r="43" spans="1:14">
      <c r="D43" s="278" t="s">
        <v>573</v>
      </c>
      <c r="E43" s="130" t="s">
        <v>547</v>
      </c>
      <c r="F43" s="134">
        <v>1</v>
      </c>
      <c r="H43" s="130" t="s">
        <v>328</v>
      </c>
      <c r="I43" s="294">
        <v>50000000</v>
      </c>
      <c r="K43" s="304" t="s">
        <v>446</v>
      </c>
      <c r="L43" s="136">
        <f>I43*F43</f>
        <v>50000000</v>
      </c>
    </row>
    <row r="44" spans="1:14">
      <c r="D44" s="278" t="s">
        <v>572</v>
      </c>
      <c r="E44" s="130" t="s">
        <v>547</v>
      </c>
      <c r="F44" s="134">
        <v>500</v>
      </c>
      <c r="H44" s="130" t="s">
        <v>328</v>
      </c>
      <c r="I44" s="294">
        <v>30000</v>
      </c>
      <c r="K44" s="304" t="s">
        <v>446</v>
      </c>
      <c r="L44" s="136">
        <f t="shared" si="3"/>
        <v>15000000</v>
      </c>
      <c r="N44" s="129" t="s">
        <v>574</v>
      </c>
    </row>
    <row r="45" spans="1:14">
      <c r="D45" s="278" t="s">
        <v>451</v>
      </c>
      <c r="E45" s="130" t="s">
        <v>547</v>
      </c>
      <c r="F45" s="134">
        <v>20</v>
      </c>
      <c r="H45" s="130" t="s">
        <v>328</v>
      </c>
      <c r="I45" s="294">
        <v>250000</v>
      </c>
      <c r="K45" s="304" t="s">
        <v>446</v>
      </c>
      <c r="L45" s="136">
        <f t="shared" si="3"/>
        <v>5000000</v>
      </c>
      <c r="N45" s="129" t="s">
        <v>575</v>
      </c>
    </row>
    <row r="46" spans="1:14">
      <c r="C46" s="282" t="s">
        <v>453</v>
      </c>
      <c r="D46" s="278" t="s">
        <v>329</v>
      </c>
      <c r="E46" s="130" t="s">
        <v>338</v>
      </c>
      <c r="F46" s="134">
        <v>1</v>
      </c>
      <c r="H46" s="130" t="s">
        <v>328</v>
      </c>
      <c r="I46" s="294">
        <f>(732*1230000)+(120*1398000)</f>
        <v>1068120000</v>
      </c>
      <c r="K46" s="304" t="s">
        <v>454</v>
      </c>
      <c r="L46" s="136">
        <f t="shared" si="3"/>
        <v>1068120000</v>
      </c>
      <c r="M46" s="413">
        <f>L46</f>
        <v>1068120000</v>
      </c>
      <c r="N46" s="295" t="s">
        <v>455</v>
      </c>
    </row>
    <row r="47" spans="1:14">
      <c r="D47" s="278" t="s">
        <v>456</v>
      </c>
      <c r="E47" s="130" t="s">
        <v>338</v>
      </c>
      <c r="F47" s="134">
        <v>1</v>
      </c>
      <c r="H47" s="130" t="s">
        <v>328</v>
      </c>
      <c r="I47" s="294">
        <v>5000000</v>
      </c>
      <c r="K47" s="304" t="s">
        <v>446</v>
      </c>
      <c r="L47" s="136">
        <f t="shared" si="3"/>
        <v>5000000</v>
      </c>
      <c r="N47" s="129" t="s">
        <v>576</v>
      </c>
    </row>
    <row r="48" spans="1:14">
      <c r="C48" s="282" t="s">
        <v>330</v>
      </c>
      <c r="D48" s="278" t="s">
        <v>459</v>
      </c>
      <c r="E48" s="130" t="s">
        <v>331</v>
      </c>
      <c r="F48" s="134">
        <v>110</v>
      </c>
      <c r="H48" s="130" t="s">
        <v>328</v>
      </c>
      <c r="I48" s="293">
        <v>2500000</v>
      </c>
      <c r="K48" s="304" t="s">
        <v>458</v>
      </c>
      <c r="L48" s="136">
        <f t="shared" si="3"/>
        <v>275000000</v>
      </c>
      <c r="M48" s="413">
        <f>L48+L59</f>
        <v>375000000</v>
      </c>
      <c r="N48" s="278" t="s">
        <v>577</v>
      </c>
    </row>
    <row r="49" spans="1:15">
      <c r="D49" s="278" t="s">
        <v>579</v>
      </c>
      <c r="E49" s="130" t="s">
        <v>331</v>
      </c>
      <c r="F49" s="134">
        <v>65</v>
      </c>
      <c r="G49" s="129" t="s">
        <v>348</v>
      </c>
      <c r="H49" s="130" t="s">
        <v>328</v>
      </c>
      <c r="I49" s="293">
        <v>370000</v>
      </c>
      <c r="K49" s="304" t="s">
        <v>461</v>
      </c>
      <c r="L49" s="136">
        <f t="shared" ref="L49:L68" si="4">I49*F49</f>
        <v>24050000</v>
      </c>
      <c r="M49" s="413">
        <f>L49</f>
        <v>24050000</v>
      </c>
      <c r="N49" s="278" t="s">
        <v>464</v>
      </c>
      <c r="O49" s="157"/>
    </row>
    <row r="50" spans="1:15">
      <c r="D50" s="278" t="s">
        <v>578</v>
      </c>
      <c r="E50" s="130" t="s">
        <v>331</v>
      </c>
      <c r="F50" s="134">
        <v>65</v>
      </c>
      <c r="G50" s="129" t="s">
        <v>348</v>
      </c>
      <c r="H50" s="130" t="s">
        <v>328</v>
      </c>
      <c r="I50" s="293">
        <v>35000</v>
      </c>
      <c r="K50" s="304" t="s">
        <v>465</v>
      </c>
      <c r="L50" s="136">
        <f t="shared" si="4"/>
        <v>2275000</v>
      </c>
      <c r="M50" s="413">
        <f>L50</f>
        <v>2275000</v>
      </c>
      <c r="N50" s="278" t="s">
        <v>467</v>
      </c>
      <c r="O50" s="157"/>
    </row>
    <row r="51" spans="1:15" ht="25.5">
      <c r="D51" s="281" t="s">
        <v>539</v>
      </c>
      <c r="E51" s="130" t="s">
        <v>548</v>
      </c>
      <c r="F51" s="134">
        <v>2</v>
      </c>
      <c r="H51" s="130" t="s">
        <v>328</v>
      </c>
      <c r="I51" s="296">
        <v>81250000</v>
      </c>
      <c r="K51" s="304" t="s">
        <v>461</v>
      </c>
      <c r="L51" s="136">
        <f t="shared" si="4"/>
        <v>162500000</v>
      </c>
      <c r="M51" s="413">
        <f>L51</f>
        <v>162500000</v>
      </c>
      <c r="N51" s="281" t="s">
        <v>469</v>
      </c>
    </row>
    <row r="52" spans="1:15">
      <c r="D52" s="278" t="s">
        <v>470</v>
      </c>
      <c r="E52" s="130" t="s">
        <v>548</v>
      </c>
      <c r="F52" s="134">
        <v>2</v>
      </c>
      <c r="H52" s="130" t="s">
        <v>328</v>
      </c>
      <c r="I52" s="294">
        <v>8000000</v>
      </c>
      <c r="K52" s="304" t="s">
        <v>446</v>
      </c>
      <c r="L52" s="136">
        <f t="shared" si="4"/>
        <v>16000000</v>
      </c>
      <c r="N52" s="278" t="s">
        <v>471</v>
      </c>
    </row>
    <row r="53" spans="1:15" ht="25.5">
      <c r="C53" s="282" t="s">
        <v>332</v>
      </c>
      <c r="D53" s="281" t="s">
        <v>472</v>
      </c>
      <c r="F53" s="134">
        <v>1</v>
      </c>
      <c r="H53" s="130" t="s">
        <v>328</v>
      </c>
      <c r="I53" s="296">
        <v>2000000</v>
      </c>
      <c r="K53" s="304" t="s">
        <v>446</v>
      </c>
      <c r="L53" s="136">
        <f t="shared" si="4"/>
        <v>2000000</v>
      </c>
      <c r="N53" s="278" t="s">
        <v>473</v>
      </c>
    </row>
    <row r="54" spans="1:15" ht="25.5">
      <c r="D54" s="278" t="s">
        <v>474</v>
      </c>
      <c r="F54" s="134">
        <v>1</v>
      </c>
      <c r="H54" s="130" t="s">
        <v>328</v>
      </c>
      <c r="I54" s="296">
        <f>(4*(7*200000)+(2*300000))</f>
        <v>6200000</v>
      </c>
      <c r="K54" s="304" t="s">
        <v>446</v>
      </c>
      <c r="L54" s="136">
        <f t="shared" si="4"/>
        <v>6200000</v>
      </c>
      <c r="N54" s="281" t="s">
        <v>475</v>
      </c>
    </row>
    <row r="55" spans="1:15" ht="25.5">
      <c r="D55" s="278" t="s">
        <v>477</v>
      </c>
      <c r="F55" s="134">
        <v>1</v>
      </c>
      <c r="H55" s="130" t="s">
        <v>328</v>
      </c>
      <c r="I55" s="296">
        <v>100000000</v>
      </c>
      <c r="K55" s="304">
        <v>74949</v>
      </c>
      <c r="L55" s="136">
        <f t="shared" si="4"/>
        <v>100000000</v>
      </c>
      <c r="M55" s="413">
        <f>L55+L56+L57+L68+L72+L73+L74+L75+L77</f>
        <v>554187500</v>
      </c>
      <c r="N55" s="281" t="s">
        <v>478</v>
      </c>
    </row>
    <row r="56" spans="1:15" ht="25.5">
      <c r="D56" s="281" t="s">
        <v>580</v>
      </c>
      <c r="F56" s="134">
        <f>(2600*2)+(2600*15%)</f>
        <v>5590</v>
      </c>
      <c r="H56" s="130" t="s">
        <v>328</v>
      </c>
      <c r="I56" s="296">
        <v>250000</v>
      </c>
      <c r="K56" s="304" t="s">
        <v>476</v>
      </c>
      <c r="L56" s="453"/>
      <c r="N56" s="278" t="s">
        <v>480</v>
      </c>
    </row>
    <row r="57" spans="1:15" s="408" customFormat="1" ht="25.5">
      <c r="A57" s="407"/>
      <c r="B57" s="407"/>
      <c r="D57" s="281" t="s">
        <v>481</v>
      </c>
      <c r="E57" s="409"/>
      <c r="F57" s="410">
        <v>2</v>
      </c>
      <c r="H57" s="415" t="s">
        <v>328</v>
      </c>
      <c r="I57" s="296">
        <f>(25000000+(15000000*2)+(10000000*3))</f>
        <v>85000000</v>
      </c>
      <c r="J57" s="411"/>
      <c r="K57" s="416" t="s">
        <v>476</v>
      </c>
      <c r="L57" s="417">
        <f t="shared" si="4"/>
        <v>170000000</v>
      </c>
      <c r="M57" s="411"/>
      <c r="N57" s="278" t="s">
        <v>627</v>
      </c>
    </row>
    <row r="58" spans="1:15">
      <c r="C58" s="282" t="s">
        <v>484</v>
      </c>
      <c r="D58" s="278" t="s">
        <v>486</v>
      </c>
      <c r="F58" s="134">
        <v>1</v>
      </c>
      <c r="H58" s="130" t="s">
        <v>328</v>
      </c>
      <c r="I58" s="293">
        <v>10000000</v>
      </c>
      <c r="K58" s="304" t="s">
        <v>485</v>
      </c>
      <c r="L58" s="136">
        <f t="shared" si="4"/>
        <v>10000000</v>
      </c>
      <c r="M58" s="413">
        <f>L58</f>
        <v>10000000</v>
      </c>
      <c r="N58" s="278" t="s">
        <v>487</v>
      </c>
    </row>
    <row r="59" spans="1:15">
      <c r="D59" s="278" t="s">
        <v>488</v>
      </c>
      <c r="F59" s="134">
        <v>4</v>
      </c>
      <c r="H59" s="130" t="s">
        <v>328</v>
      </c>
      <c r="I59" s="293">
        <v>25000000</v>
      </c>
      <c r="K59" s="304" t="s">
        <v>662</v>
      </c>
      <c r="L59" s="136">
        <f t="shared" si="4"/>
        <v>100000000</v>
      </c>
      <c r="M59" s="136">
        <f>L59</f>
        <v>100000000</v>
      </c>
      <c r="N59" s="278" t="s">
        <v>487</v>
      </c>
    </row>
    <row r="60" spans="1:15">
      <c r="D60" s="292" t="s">
        <v>581</v>
      </c>
      <c r="F60" s="134">
        <v>1</v>
      </c>
      <c r="H60" s="130" t="s">
        <v>328</v>
      </c>
      <c r="I60" s="293">
        <v>10000000</v>
      </c>
      <c r="K60" s="304" t="s">
        <v>489</v>
      </c>
      <c r="L60" s="136">
        <f t="shared" si="4"/>
        <v>10000000</v>
      </c>
      <c r="M60" s="413">
        <f>L60</f>
        <v>10000000</v>
      </c>
      <c r="N60" s="278" t="s">
        <v>487</v>
      </c>
    </row>
    <row r="61" spans="1:15" ht="25.5">
      <c r="D61" s="278" t="s">
        <v>491</v>
      </c>
      <c r="F61" s="134">
        <v>1</v>
      </c>
      <c r="H61" s="130" t="s">
        <v>328</v>
      </c>
      <c r="I61" s="293">
        <v>100000000</v>
      </c>
      <c r="K61" s="452" t="s">
        <v>662</v>
      </c>
      <c r="L61" s="136">
        <f t="shared" si="4"/>
        <v>100000000</v>
      </c>
      <c r="M61" s="136">
        <f>L61</f>
        <v>100000000</v>
      </c>
      <c r="N61" s="281" t="s">
        <v>478</v>
      </c>
    </row>
    <row r="62" spans="1:15" s="408" customFormat="1">
      <c r="A62" s="407"/>
      <c r="B62" s="407"/>
      <c r="C62" s="418" t="s">
        <v>492</v>
      </c>
      <c r="D62" s="278" t="s">
        <v>334</v>
      </c>
      <c r="E62" s="409"/>
      <c r="F62" s="410">
        <f>2600*75%</f>
        <v>1950</v>
      </c>
      <c r="H62" s="409" t="s">
        <v>328</v>
      </c>
      <c r="I62" s="293">
        <v>75000</v>
      </c>
      <c r="J62" s="411"/>
      <c r="K62" s="416" t="s">
        <v>446</v>
      </c>
      <c r="L62" s="411">
        <f t="shared" si="4"/>
        <v>146250000</v>
      </c>
      <c r="M62" s="411"/>
      <c r="N62" s="301" t="s">
        <v>617</v>
      </c>
    </row>
    <row r="63" spans="1:15" s="408" customFormat="1" ht="25.5">
      <c r="A63" s="407"/>
      <c r="B63" s="407"/>
      <c r="D63" s="278" t="s">
        <v>628</v>
      </c>
      <c r="E63" s="409"/>
      <c r="F63" s="410">
        <v>1</v>
      </c>
      <c r="H63" s="409" t="s">
        <v>328</v>
      </c>
      <c r="I63" s="293">
        <f>(400000*200)+(30*200000)+(1500000)+(1000000)</f>
        <v>88500000</v>
      </c>
      <c r="J63" s="411"/>
      <c r="K63" s="416" t="s">
        <v>446</v>
      </c>
      <c r="L63" s="411">
        <f t="shared" si="4"/>
        <v>88500000</v>
      </c>
      <c r="M63" s="411"/>
      <c r="N63" s="301" t="s">
        <v>629</v>
      </c>
    </row>
    <row r="64" spans="1:15" s="408" customFormat="1" ht="25.5">
      <c r="A64" s="407"/>
      <c r="B64" s="407"/>
      <c r="D64" s="283" t="s">
        <v>513</v>
      </c>
      <c r="E64" s="409"/>
      <c r="F64" s="410">
        <v>6</v>
      </c>
      <c r="H64" s="409" t="s">
        <v>328</v>
      </c>
      <c r="I64" s="406">
        <f>(1500000*3)+(500000*12)</f>
        <v>10500000</v>
      </c>
      <c r="J64" s="411"/>
      <c r="K64" s="304" t="s">
        <v>446</v>
      </c>
      <c r="L64" s="411">
        <f>F64*I64</f>
        <v>63000000</v>
      </c>
      <c r="M64" s="411"/>
      <c r="N64" s="281" t="s">
        <v>620</v>
      </c>
    </row>
    <row r="65" spans="1:14" s="408" customFormat="1">
      <c r="A65" s="407"/>
      <c r="B65" s="407"/>
      <c r="D65" s="283" t="s">
        <v>621</v>
      </c>
      <c r="E65" s="409"/>
      <c r="F65" s="410">
        <v>12</v>
      </c>
      <c r="H65" s="409" t="s">
        <v>328</v>
      </c>
      <c r="I65" s="406">
        <v>500000</v>
      </c>
      <c r="J65" s="411"/>
      <c r="K65" s="304" t="s">
        <v>446</v>
      </c>
      <c r="L65" s="411">
        <f>F65*I65</f>
        <v>6000000</v>
      </c>
      <c r="M65" s="411"/>
      <c r="N65" s="278" t="s">
        <v>622</v>
      </c>
    </row>
    <row r="66" spans="1:14">
      <c r="A66" s="403"/>
      <c r="B66" s="403"/>
      <c r="D66" s="283" t="s">
        <v>507</v>
      </c>
      <c r="E66" s="297"/>
      <c r="F66" s="134">
        <f>2600*75%</f>
        <v>1950</v>
      </c>
      <c r="H66" s="130" t="s">
        <v>328</v>
      </c>
      <c r="I66" s="406">
        <v>50000</v>
      </c>
      <c r="K66" s="304" t="s">
        <v>446</v>
      </c>
      <c r="L66" s="136">
        <f>F66*I66</f>
        <v>97500000</v>
      </c>
      <c r="N66" s="281" t="s">
        <v>623</v>
      </c>
    </row>
    <row r="67" spans="1:14">
      <c r="A67" s="403"/>
      <c r="B67" s="403"/>
      <c r="D67" s="283" t="s">
        <v>509</v>
      </c>
      <c r="F67" s="134">
        <f>2600*60%</f>
        <v>1560</v>
      </c>
      <c r="H67" s="130" t="s">
        <v>328</v>
      </c>
      <c r="I67" s="406">
        <v>50000</v>
      </c>
      <c r="K67" s="304" t="s">
        <v>446</v>
      </c>
      <c r="L67" s="136">
        <f>F67*I67</f>
        <v>78000000</v>
      </c>
      <c r="N67" s="278" t="s">
        <v>624</v>
      </c>
    </row>
    <row r="68" spans="1:14">
      <c r="C68" s="282" t="s">
        <v>335</v>
      </c>
      <c r="D68" s="278" t="s">
        <v>495</v>
      </c>
      <c r="F68" s="134">
        <v>3</v>
      </c>
      <c r="H68" s="130" t="s">
        <v>328</v>
      </c>
      <c r="I68" s="293">
        <v>25000000</v>
      </c>
      <c r="K68" s="304" t="s">
        <v>476</v>
      </c>
      <c r="L68" s="136">
        <f t="shared" si="4"/>
        <v>75000000</v>
      </c>
      <c r="N68" s="301" t="s">
        <v>496</v>
      </c>
    </row>
    <row r="69" spans="1:14">
      <c r="C69" s="284" t="s">
        <v>336</v>
      </c>
      <c r="D69" s="278" t="s">
        <v>498</v>
      </c>
      <c r="F69" s="134">
        <v>12</v>
      </c>
      <c r="H69" s="130" t="s">
        <v>328</v>
      </c>
      <c r="I69" s="293">
        <v>5000000</v>
      </c>
      <c r="K69" s="304" t="s">
        <v>497</v>
      </c>
      <c r="L69" s="136">
        <f>F69*I69</f>
        <v>60000000</v>
      </c>
      <c r="M69" s="413">
        <f>L69</f>
        <v>60000000</v>
      </c>
      <c r="N69" s="281"/>
    </row>
    <row r="70" spans="1:14" s="408" customFormat="1">
      <c r="A70" s="407"/>
      <c r="B70" s="407"/>
      <c r="D70" s="278" t="s">
        <v>500</v>
      </c>
      <c r="E70" s="409"/>
      <c r="F70" s="410">
        <v>12</v>
      </c>
      <c r="H70" s="409" t="s">
        <v>328</v>
      </c>
      <c r="I70" s="293">
        <v>27500000</v>
      </c>
      <c r="J70" s="411"/>
      <c r="K70" s="419" t="s">
        <v>501</v>
      </c>
      <c r="L70" s="411">
        <f>F70*I70</f>
        <v>330000000</v>
      </c>
      <c r="M70" s="319">
        <f>L70</f>
        <v>330000000</v>
      </c>
      <c r="N70" s="281" t="s">
        <v>630</v>
      </c>
    </row>
    <row r="71" spans="1:14" s="408" customFormat="1">
      <c r="A71" s="407"/>
      <c r="B71" s="407"/>
      <c r="D71" s="278" t="s">
        <v>337</v>
      </c>
      <c r="E71" s="409"/>
      <c r="F71" s="410">
        <v>12</v>
      </c>
      <c r="H71" s="409" t="s">
        <v>328</v>
      </c>
      <c r="I71" s="406"/>
      <c r="J71" s="411"/>
      <c r="K71" s="419"/>
      <c r="L71" s="411"/>
      <c r="M71" s="319"/>
      <c r="N71" s="281"/>
    </row>
    <row r="72" spans="1:14" s="408" customFormat="1" ht="25.5">
      <c r="A72" s="407"/>
      <c r="B72" s="407"/>
      <c r="C72" s="420" t="s">
        <v>502</v>
      </c>
      <c r="D72" s="283" t="s">
        <v>632</v>
      </c>
      <c r="E72" s="409"/>
      <c r="F72" s="410">
        <v>1</v>
      </c>
      <c r="H72" s="409" t="s">
        <v>328</v>
      </c>
      <c r="I72" s="406">
        <v>20000000</v>
      </c>
      <c r="J72" s="411"/>
      <c r="K72" s="416" t="s">
        <v>476</v>
      </c>
      <c r="L72" s="411">
        <f t="shared" ref="L72:L77" si="5">F72*I72</f>
        <v>20000000</v>
      </c>
      <c r="M72" s="411"/>
      <c r="N72" s="301" t="s">
        <v>506</v>
      </c>
    </row>
    <row r="73" spans="1:14" s="408" customFormat="1">
      <c r="A73" s="407"/>
      <c r="B73" s="407"/>
      <c r="D73" s="283" t="s">
        <v>582</v>
      </c>
      <c r="E73" s="409"/>
      <c r="F73" s="410">
        <v>1</v>
      </c>
      <c r="H73" s="409" t="s">
        <v>328</v>
      </c>
      <c r="I73" s="406">
        <v>100000000</v>
      </c>
      <c r="J73" s="411"/>
      <c r="K73" s="416" t="s">
        <v>476</v>
      </c>
      <c r="L73" s="411">
        <f t="shared" si="5"/>
        <v>100000000</v>
      </c>
      <c r="M73" s="411"/>
      <c r="N73" s="281" t="s">
        <v>512</v>
      </c>
    </row>
    <row r="74" spans="1:14" s="408" customFormat="1">
      <c r="A74" s="407"/>
      <c r="B74" s="407"/>
      <c r="D74" s="283" t="s">
        <v>618</v>
      </c>
      <c r="E74" s="409"/>
      <c r="F74" s="410">
        <v>1</v>
      </c>
      <c r="H74" s="409" t="s">
        <v>328</v>
      </c>
      <c r="I74" s="406">
        <f>(15000000)+(1250000)+(3000000)+(10000000)+500000+(29750000*25%)</f>
        <v>37187500</v>
      </c>
      <c r="J74" s="411"/>
      <c r="K74" s="416" t="s">
        <v>476</v>
      </c>
      <c r="L74" s="411">
        <f>F74*I74</f>
        <v>37187500</v>
      </c>
      <c r="M74" s="411"/>
      <c r="N74" s="281" t="s">
        <v>631</v>
      </c>
    </row>
    <row r="75" spans="1:14" s="408" customFormat="1">
      <c r="A75" s="407"/>
      <c r="B75" s="407"/>
      <c r="D75" s="283" t="s">
        <v>633</v>
      </c>
      <c r="E75" s="409"/>
      <c r="F75" s="410">
        <v>1</v>
      </c>
      <c r="H75" s="409" t="s">
        <v>328</v>
      </c>
      <c r="I75" s="406">
        <v>40000000</v>
      </c>
      <c r="J75" s="411"/>
      <c r="K75" s="416" t="s">
        <v>476</v>
      </c>
      <c r="L75" s="411">
        <f t="shared" si="5"/>
        <v>40000000</v>
      </c>
      <c r="M75" s="411"/>
      <c r="N75" s="278" t="s">
        <v>518</v>
      </c>
    </row>
    <row r="76" spans="1:14" s="408" customFormat="1">
      <c r="A76" s="407"/>
      <c r="B76" s="407"/>
      <c r="D76" s="283" t="s">
        <v>340</v>
      </c>
      <c r="E76" s="409"/>
      <c r="F76" s="410">
        <v>6</v>
      </c>
      <c r="H76" s="409" t="s">
        <v>328</v>
      </c>
      <c r="I76" s="406">
        <v>2000000</v>
      </c>
      <c r="J76" s="411"/>
      <c r="K76" s="416" t="s">
        <v>446</v>
      </c>
      <c r="L76" s="411">
        <f t="shared" si="5"/>
        <v>12000000</v>
      </c>
      <c r="M76" s="411"/>
      <c r="N76" s="278" t="s">
        <v>619</v>
      </c>
    </row>
    <row r="77" spans="1:14" s="408" customFormat="1">
      <c r="A77" s="407"/>
      <c r="B77" s="407"/>
      <c r="D77" s="283" t="s">
        <v>522</v>
      </c>
      <c r="E77" s="409"/>
      <c r="F77" s="410">
        <v>1</v>
      </c>
      <c r="H77" s="409" t="s">
        <v>328</v>
      </c>
      <c r="I77" s="406">
        <f>(4000000*3)</f>
        <v>12000000</v>
      </c>
      <c r="J77" s="411"/>
      <c r="K77" s="407">
        <v>74949</v>
      </c>
      <c r="L77" s="411">
        <f t="shared" si="5"/>
        <v>12000000</v>
      </c>
      <c r="M77" s="411"/>
      <c r="N77" s="278" t="s">
        <v>523</v>
      </c>
    </row>
    <row r="78" spans="1:14">
      <c r="K78" s="165"/>
      <c r="L78" s="158"/>
      <c r="M78" s="319"/>
    </row>
    <row r="79" spans="1:14">
      <c r="A79" s="403"/>
      <c r="B79" s="403"/>
      <c r="K79" s="165"/>
      <c r="L79" s="158"/>
      <c r="M79" s="319"/>
    </row>
    <row r="80" spans="1:14">
      <c r="A80" s="403"/>
      <c r="B80" s="403"/>
      <c r="K80" s="165" t="s">
        <v>562</v>
      </c>
      <c r="L80" s="158"/>
      <c r="M80" s="316">
        <f>M41+M42+M46+M48+M49+M50+M51+M55+M58+M60+M69+M70+M71</f>
        <v>3213582500</v>
      </c>
    </row>
    <row r="81" spans="1:13">
      <c r="A81" s="403"/>
      <c r="B81" s="403"/>
      <c r="K81" s="165"/>
      <c r="L81" s="158"/>
      <c r="M81" s="316"/>
    </row>
    <row r="82" spans="1:13">
      <c r="K82" s="317" t="s">
        <v>355</v>
      </c>
      <c r="L82" s="318"/>
      <c r="M82" s="318">
        <f>M22+M39+M80</f>
        <v>5015399200</v>
      </c>
    </row>
  </sheetData>
  <autoFilter ref="K9:K78">
    <filterColumn colId="0"/>
  </autoFilter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11"/>
  <sheetViews>
    <sheetView topLeftCell="A50" zoomScale="53" workbookViewId="0">
      <selection activeCell="E34" sqref="E34"/>
    </sheetView>
  </sheetViews>
  <sheetFormatPr defaultRowHeight="15"/>
  <cols>
    <col min="1" max="1" width="13.140625" bestFit="1" customWidth="1"/>
    <col min="2" max="2" width="45.140625" bestFit="1" customWidth="1"/>
    <col min="3" max="3" width="15.42578125" customWidth="1"/>
    <col min="4" max="4" width="35.7109375" customWidth="1"/>
    <col min="5" max="5" width="40.7109375" bestFit="1" customWidth="1"/>
    <col min="6" max="6" width="27.28515625" customWidth="1"/>
    <col min="7" max="7" width="23.5703125" bestFit="1" customWidth="1"/>
    <col min="8" max="8" width="20.42578125" bestFit="1" customWidth="1"/>
    <col min="9" max="9" width="137.140625" bestFit="1" customWidth="1"/>
    <col min="10" max="10" width="9.42578125" bestFit="1" customWidth="1"/>
    <col min="11" max="12" width="23.42578125" bestFit="1" customWidth="1"/>
    <col min="13" max="13" width="24.28515625" bestFit="1" customWidth="1"/>
    <col min="14" max="14" width="137.140625" bestFit="1" customWidth="1"/>
  </cols>
  <sheetData>
    <row r="1" spans="1:8">
      <c r="A1" s="467" t="s">
        <v>280</v>
      </c>
      <c r="B1" s="467"/>
      <c r="C1" s="467"/>
      <c r="D1" s="467"/>
      <c r="E1" s="467"/>
    </row>
    <row r="2" spans="1:8">
      <c r="A2" s="467" t="s">
        <v>281</v>
      </c>
      <c r="B2" s="467"/>
      <c r="C2" s="467"/>
      <c r="D2" s="467"/>
      <c r="E2" s="467"/>
    </row>
    <row r="3" spans="1:8">
      <c r="A3" s="107" t="s">
        <v>282</v>
      </c>
      <c r="B3" s="107" t="s">
        <v>283</v>
      </c>
      <c r="C3" s="107"/>
      <c r="D3" s="107"/>
      <c r="E3" s="108"/>
    </row>
    <row r="4" spans="1:8">
      <c r="A4" s="107" t="s">
        <v>284</v>
      </c>
      <c r="B4" s="107" t="s">
        <v>285</v>
      </c>
      <c r="C4" s="107"/>
      <c r="D4" s="107"/>
      <c r="E4" s="108"/>
    </row>
    <row r="5" spans="1:8">
      <c r="A5" s="107" t="s">
        <v>286</v>
      </c>
      <c r="B5" s="107" t="s">
        <v>287</v>
      </c>
      <c r="C5" s="107"/>
      <c r="D5" s="107"/>
      <c r="E5" s="108"/>
    </row>
    <row r="6" spans="1:8" ht="15.75" thickBot="1">
      <c r="A6" s="107" t="s">
        <v>288</v>
      </c>
      <c r="B6" s="107" t="s">
        <v>287</v>
      </c>
      <c r="C6" s="107"/>
      <c r="D6" s="107"/>
      <c r="E6" s="108"/>
    </row>
    <row r="7" spans="1:8" ht="15.75" thickTop="1">
      <c r="A7" s="109" t="s">
        <v>289</v>
      </c>
      <c r="B7" s="110" t="s">
        <v>290</v>
      </c>
      <c r="C7" s="111" t="s">
        <v>291</v>
      </c>
      <c r="D7" s="111">
        <v>2023</v>
      </c>
      <c r="E7" s="111" t="s">
        <v>292</v>
      </c>
    </row>
    <row r="8" spans="1:8">
      <c r="A8" s="112">
        <v>74155</v>
      </c>
      <c r="B8" s="113" t="s">
        <v>293</v>
      </c>
      <c r="C8" s="114">
        <f>100*450000</f>
        <v>45000000</v>
      </c>
      <c r="D8" s="114">
        <f>250*450000</f>
        <v>112500000</v>
      </c>
      <c r="E8" s="115" t="s">
        <v>294</v>
      </c>
      <c r="G8" s="161">
        <f>150*450000</f>
        <v>67500000</v>
      </c>
      <c r="H8" s="126">
        <f>D8/450000</f>
        <v>250</v>
      </c>
    </row>
    <row r="9" spans="1:8">
      <c r="A9" s="116">
        <v>74154</v>
      </c>
      <c r="B9" s="113" t="s">
        <v>295</v>
      </c>
      <c r="C9" s="114">
        <v>50000000</v>
      </c>
      <c r="D9" s="114">
        <v>90000000</v>
      </c>
      <c r="E9" s="115" t="s">
        <v>296</v>
      </c>
    </row>
    <row r="10" spans="1:8">
      <c r="A10" s="116">
        <v>74154</v>
      </c>
      <c r="B10" s="113" t="s">
        <v>297</v>
      </c>
      <c r="C10" s="118"/>
      <c r="D10" s="118">
        <f>12000000</f>
        <v>12000000</v>
      </c>
      <c r="E10" s="117" t="s">
        <v>298</v>
      </c>
    </row>
    <row r="11" spans="1:8">
      <c r="A11" s="116">
        <v>74154</v>
      </c>
      <c r="B11" s="113" t="s">
        <v>299</v>
      </c>
      <c r="C11" s="119"/>
      <c r="D11" s="119">
        <f>5*5000000</f>
        <v>25000000</v>
      </c>
      <c r="E11" s="120" t="s">
        <v>300</v>
      </c>
    </row>
    <row r="12" spans="1:8" hidden="1">
      <c r="A12" s="116"/>
      <c r="B12" s="121" t="s">
        <v>301</v>
      </c>
      <c r="C12" s="118"/>
      <c r="D12" s="118"/>
      <c r="E12" s="117" t="s">
        <v>302</v>
      </c>
    </row>
    <row r="13" spans="1:8">
      <c r="A13" s="116">
        <v>74949</v>
      </c>
      <c r="B13" s="121" t="s">
        <v>303</v>
      </c>
      <c r="C13" s="118"/>
      <c r="D13" s="118">
        <v>30000000</v>
      </c>
      <c r="E13" s="115"/>
    </row>
    <row r="14" spans="1:8" hidden="1">
      <c r="A14" s="116">
        <v>72103</v>
      </c>
      <c r="B14" s="113" t="s">
        <v>304</v>
      </c>
      <c r="C14" s="118"/>
      <c r="D14" s="118"/>
      <c r="E14" s="117" t="s">
        <v>305</v>
      </c>
    </row>
    <row r="15" spans="1:8">
      <c r="A15" s="116">
        <v>74303</v>
      </c>
      <c r="B15" s="113" t="s">
        <v>306</v>
      </c>
      <c r="C15" s="118">
        <f>15*150000</f>
        <v>2250000</v>
      </c>
      <c r="D15" s="118">
        <f>15*150000</f>
        <v>2250000</v>
      </c>
      <c r="E15" s="117" t="s">
        <v>307</v>
      </c>
      <c r="G15">
        <f>C15/150000</f>
        <v>15</v>
      </c>
      <c r="H15">
        <f>D15/150000</f>
        <v>15</v>
      </c>
    </row>
    <row r="16" spans="1:8">
      <c r="A16" s="116"/>
      <c r="B16" s="121"/>
      <c r="C16" s="114">
        <f>100*55000</f>
        <v>5500000</v>
      </c>
      <c r="D16" s="114">
        <f>300*55000</f>
        <v>16500000</v>
      </c>
      <c r="E16" s="117" t="s">
        <v>308</v>
      </c>
      <c r="G16">
        <f>C16/55000</f>
        <v>100</v>
      </c>
      <c r="H16">
        <f>D16/55000</f>
        <v>300</v>
      </c>
    </row>
    <row r="17" spans="1:10">
      <c r="A17" s="116"/>
      <c r="B17" s="121"/>
      <c r="C17" s="114"/>
      <c r="D17" s="114"/>
      <c r="E17" s="117"/>
    </row>
    <row r="18" spans="1:10">
      <c r="A18" s="116"/>
      <c r="B18" s="122" t="s">
        <v>309</v>
      </c>
      <c r="C18" s="124"/>
      <c r="D18" s="124">
        <f>SUM(D8:D16)</f>
        <v>288250000</v>
      </c>
      <c r="E18" s="123"/>
    </row>
    <row r="19" spans="1:10">
      <c r="C19" s="126">
        <f>G8+C9+C15+C16</f>
        <v>125250000</v>
      </c>
    </row>
    <row r="20" spans="1:10" ht="14.25" customHeight="1">
      <c r="A20" s="125"/>
      <c r="E20" s="126"/>
    </row>
    <row r="21" spans="1:10">
      <c r="C21" s="126"/>
      <c r="D21" s="126"/>
      <c r="E21" s="127"/>
    </row>
    <row r="22" spans="1:10">
      <c r="B22" s="128"/>
    </row>
    <row r="23" spans="1:10" s="176" customFormat="1">
      <c r="A23" s="177" t="s">
        <v>428</v>
      </c>
      <c r="B23" s="178" t="s">
        <v>429</v>
      </c>
      <c r="C23" s="179" t="s">
        <v>318</v>
      </c>
      <c r="D23" s="179" t="s">
        <v>319</v>
      </c>
      <c r="E23" s="468" t="s">
        <v>430</v>
      </c>
      <c r="F23" s="469"/>
      <c r="G23" s="180"/>
      <c r="H23" s="180" t="s">
        <v>323</v>
      </c>
      <c r="I23" s="181" t="s">
        <v>431</v>
      </c>
      <c r="J23" s="458" t="s">
        <v>432</v>
      </c>
    </row>
    <row r="24" spans="1:10" s="176" customFormat="1" ht="15.75" thickBot="1">
      <c r="A24" s="182"/>
      <c r="B24" s="183"/>
      <c r="C24" s="184"/>
      <c r="D24" s="184"/>
      <c r="E24" s="185" t="s">
        <v>433</v>
      </c>
      <c r="F24" s="186" t="s">
        <v>326</v>
      </c>
      <c r="G24" s="187" t="s">
        <v>433</v>
      </c>
      <c r="H24" s="188" t="s">
        <v>326</v>
      </c>
      <c r="I24" s="189"/>
      <c r="J24" s="459"/>
    </row>
    <row r="25" spans="1:10" s="190" customFormat="1">
      <c r="A25" s="191" t="s">
        <v>434</v>
      </c>
      <c r="B25" s="192" t="s">
        <v>435</v>
      </c>
      <c r="C25" s="193">
        <v>34</v>
      </c>
      <c r="D25" s="194"/>
      <c r="E25" s="195" t="s">
        <v>328</v>
      </c>
      <c r="F25" s="196">
        <v>2200000</v>
      </c>
      <c r="G25" s="197" t="s">
        <v>328</v>
      </c>
      <c r="H25" s="170">
        <f>C25*F25</f>
        <v>74800000</v>
      </c>
      <c r="I25" s="198"/>
      <c r="J25" s="198" t="s">
        <v>436</v>
      </c>
    </row>
    <row r="26" spans="1:10" s="190" customFormat="1">
      <c r="A26" s="199"/>
      <c r="B26" s="200"/>
      <c r="C26" s="193">
        <v>1</v>
      </c>
      <c r="D26" s="193"/>
      <c r="E26" s="195" t="s">
        <v>328</v>
      </c>
      <c r="F26" s="196">
        <v>203546700</v>
      </c>
      <c r="G26" s="197" t="s">
        <v>328</v>
      </c>
      <c r="H26" s="170">
        <f>C26*F26</f>
        <v>203546700</v>
      </c>
      <c r="I26" s="198"/>
      <c r="J26" s="198">
        <v>45017</v>
      </c>
    </row>
    <row r="27" spans="1:10" s="190" customFormat="1">
      <c r="A27" s="199"/>
      <c r="B27" s="200"/>
      <c r="C27" s="193"/>
      <c r="D27" s="193"/>
      <c r="E27" s="195"/>
      <c r="F27" s="196"/>
      <c r="G27" s="197"/>
      <c r="H27" s="170"/>
      <c r="I27" s="198"/>
      <c r="J27" s="198"/>
    </row>
    <row r="28" spans="1:10" s="190" customFormat="1">
      <c r="A28" s="199"/>
      <c r="B28" s="200"/>
      <c r="C28" s="193"/>
      <c r="D28" s="193"/>
      <c r="E28" s="195"/>
      <c r="F28" s="196"/>
      <c r="G28" s="197"/>
      <c r="H28" s="170"/>
      <c r="I28" s="198"/>
      <c r="J28" s="198"/>
    </row>
    <row r="29" spans="1:10" s="190" customFormat="1">
      <c r="A29" s="199"/>
      <c r="B29" s="200"/>
      <c r="C29" s="193"/>
      <c r="D29" s="193"/>
      <c r="E29" s="195"/>
      <c r="F29" s="196"/>
      <c r="G29" s="197"/>
      <c r="H29" s="170"/>
      <c r="I29" s="198"/>
      <c r="J29" s="198"/>
    </row>
    <row r="30" spans="1:10" s="190" customFormat="1">
      <c r="A30" s="199"/>
      <c r="B30" s="200"/>
      <c r="C30" s="193"/>
      <c r="D30" s="193"/>
      <c r="E30" s="195"/>
      <c r="F30" s="196"/>
      <c r="G30" s="197"/>
      <c r="H30" s="170"/>
      <c r="I30" s="198"/>
      <c r="J30" s="198"/>
    </row>
    <row r="31" spans="1:10" s="190" customFormat="1">
      <c r="A31" s="199"/>
      <c r="B31" s="200"/>
      <c r="C31" s="193"/>
      <c r="D31" s="193"/>
      <c r="E31" s="195"/>
      <c r="F31" s="196"/>
      <c r="G31" s="197"/>
      <c r="H31" s="170"/>
      <c r="I31" s="198"/>
      <c r="J31" s="198"/>
    </row>
    <row r="32" spans="1:10" s="190" customFormat="1">
      <c r="A32" s="199"/>
      <c r="B32" s="200"/>
      <c r="C32" s="193"/>
      <c r="D32" s="193"/>
      <c r="E32" s="195"/>
      <c r="F32" s="196"/>
      <c r="G32" s="197"/>
      <c r="H32" s="170"/>
      <c r="I32" s="198"/>
      <c r="J32" s="198"/>
    </row>
    <row r="33" spans="1:10" s="190" customFormat="1">
      <c r="A33" s="199"/>
      <c r="B33" s="200"/>
      <c r="C33" s="193"/>
      <c r="D33" s="193"/>
      <c r="E33" s="195"/>
      <c r="F33" s="201"/>
      <c r="G33" s="197"/>
      <c r="H33" s="201"/>
      <c r="I33" s="198"/>
      <c r="J33" s="198"/>
    </row>
    <row r="34" spans="1:10" s="190" customFormat="1">
      <c r="A34" s="199"/>
      <c r="B34" s="200"/>
      <c r="C34" s="202"/>
      <c r="D34" s="202"/>
      <c r="E34" s="203"/>
      <c r="F34" s="204">
        <f>E34*C34</f>
        <v>0</v>
      </c>
      <c r="G34" s="203" t="s">
        <v>328</v>
      </c>
      <c r="H34" s="205">
        <f>SUM(H25:H33)</f>
        <v>278346700</v>
      </c>
      <c r="I34" s="206"/>
      <c r="J34" s="206"/>
    </row>
    <row r="35" spans="1:10" s="190" customFormat="1">
      <c r="A35" s="199"/>
      <c r="B35" s="200"/>
      <c r="C35" s="193"/>
      <c r="D35" s="194"/>
      <c r="E35" s="197"/>
      <c r="F35" s="196"/>
      <c r="G35" s="197"/>
      <c r="H35" s="201"/>
      <c r="I35" s="198"/>
      <c r="J35" s="198"/>
    </row>
    <row r="36" spans="1:10" s="190" customFormat="1">
      <c r="A36" s="199"/>
      <c r="B36" s="200"/>
      <c r="C36" s="193"/>
      <c r="D36" s="193"/>
      <c r="E36" s="195"/>
      <c r="F36" s="196"/>
      <c r="G36" s="197"/>
      <c r="H36" s="201"/>
      <c r="I36" s="198"/>
      <c r="J36" s="198"/>
    </row>
    <row r="37" spans="1:10" s="190" customFormat="1">
      <c r="A37" s="199"/>
      <c r="B37" s="200"/>
      <c r="C37" s="193"/>
      <c r="D37" s="193"/>
      <c r="E37" s="195"/>
      <c r="F37" s="201"/>
      <c r="G37" s="197"/>
      <c r="H37" s="201"/>
      <c r="I37" s="198"/>
      <c r="J37" s="198"/>
    </row>
    <row r="38" spans="1:10" s="190" customFormat="1">
      <c r="A38" s="199"/>
      <c r="B38" s="200"/>
      <c r="C38" s="193"/>
      <c r="D38" s="193"/>
      <c r="E38" s="195"/>
      <c r="F38" s="201"/>
      <c r="G38" s="197"/>
      <c r="H38" s="201"/>
      <c r="I38" s="198"/>
      <c r="J38" s="198"/>
    </row>
    <row r="39" spans="1:10" s="190" customFormat="1">
      <c r="A39" s="199"/>
      <c r="B39" s="200"/>
      <c r="C39" s="207"/>
      <c r="D39" s="207"/>
      <c r="E39" s="208"/>
      <c r="F39" s="209"/>
      <c r="G39" s="210"/>
      <c r="H39" s="209"/>
      <c r="I39" s="211"/>
      <c r="J39" s="211"/>
    </row>
    <row r="40" spans="1:10" s="190" customFormat="1">
      <c r="A40" s="199"/>
      <c r="B40" s="200"/>
      <c r="C40" s="202"/>
      <c r="D40" s="202"/>
      <c r="E40" s="203"/>
      <c r="F40" s="204">
        <f>E40*C40</f>
        <v>0</v>
      </c>
      <c r="G40" s="203"/>
      <c r="H40" s="205"/>
      <c r="I40" s="206"/>
      <c r="J40" s="206"/>
    </row>
    <row r="41" spans="1:10" s="190" customFormat="1">
      <c r="A41" s="199"/>
      <c r="B41" s="212" t="s">
        <v>437</v>
      </c>
      <c r="C41" s="213"/>
      <c r="D41" s="213"/>
      <c r="E41" s="214"/>
      <c r="F41" s="215"/>
      <c r="G41" s="214"/>
      <c r="H41" s="216"/>
      <c r="I41" s="217"/>
      <c r="J41" s="217"/>
    </row>
    <row r="42" spans="1:10" s="159" customFormat="1">
      <c r="A42" s="218" t="s">
        <v>438</v>
      </c>
      <c r="B42" s="219"/>
      <c r="C42" s="220"/>
      <c r="D42" s="220"/>
      <c r="E42" s="221"/>
      <c r="F42" s="222"/>
      <c r="G42" s="223" t="s">
        <v>328</v>
      </c>
      <c r="H42" s="224">
        <f>H34+A35</f>
        <v>278346700</v>
      </c>
      <c r="I42" s="225"/>
      <c r="J42" s="226"/>
    </row>
    <row r="44" spans="1:10">
      <c r="A44" s="245" t="s">
        <v>346</v>
      </c>
    </row>
    <row r="45" spans="1:10" s="230" customFormat="1">
      <c r="A45" s="246" t="s">
        <v>439</v>
      </c>
      <c r="B45" s="460" t="s">
        <v>290</v>
      </c>
      <c r="C45" s="461"/>
      <c r="D45" s="462"/>
      <c r="E45" s="247">
        <v>2022</v>
      </c>
      <c r="F45" s="247" t="s">
        <v>440</v>
      </c>
    </row>
    <row r="46" spans="1:10" s="234" customFormat="1" ht="14.25">
      <c r="A46" s="256"/>
      <c r="B46" s="257"/>
      <c r="C46" s="257"/>
      <c r="D46" s="244"/>
      <c r="E46" s="233"/>
      <c r="F46" s="258"/>
    </row>
    <row r="47" spans="1:10" s="234" customFormat="1">
      <c r="A47" s="256"/>
      <c r="B47" s="259">
        <v>1</v>
      </c>
      <c r="C47" s="260" t="s">
        <v>330</v>
      </c>
      <c r="D47" s="244"/>
      <c r="E47" s="233"/>
      <c r="F47" s="254"/>
      <c r="G47" s="280">
        <f>E48/65</f>
        <v>4058846.153846154</v>
      </c>
    </row>
    <row r="48" spans="1:10" s="234" customFormat="1">
      <c r="A48" s="255" t="s">
        <v>458</v>
      </c>
      <c r="B48" s="252"/>
      <c r="C48" s="253" t="s">
        <v>443</v>
      </c>
      <c r="D48" s="244" t="s">
        <v>527</v>
      </c>
      <c r="E48" s="232">
        <v>263825000</v>
      </c>
      <c r="F48" s="254" t="s">
        <v>528</v>
      </c>
    </row>
    <row r="49" spans="1:6" s="234" customFormat="1">
      <c r="A49" s="255" t="s">
        <v>462</v>
      </c>
      <c r="B49" s="252"/>
      <c r="C49" s="253"/>
      <c r="D49" s="263" t="s">
        <v>463</v>
      </c>
      <c r="E49" s="232">
        <v>800000</v>
      </c>
      <c r="F49" s="254" t="s">
        <v>530</v>
      </c>
    </row>
    <row r="50" spans="1:6" s="234" customFormat="1">
      <c r="A50" s="255" t="s">
        <v>465</v>
      </c>
      <c r="B50" s="252"/>
      <c r="C50" s="253"/>
      <c r="D50" s="263" t="s">
        <v>466</v>
      </c>
      <c r="E50" s="232">
        <v>40000</v>
      </c>
      <c r="F50" s="254" t="s">
        <v>531</v>
      </c>
    </row>
    <row r="51" spans="1:6" s="234" customFormat="1" ht="67.5" customHeight="1">
      <c r="A51" s="255" t="s">
        <v>461</v>
      </c>
      <c r="B51" s="252"/>
      <c r="C51" s="253"/>
      <c r="D51" s="263" t="s">
        <v>468</v>
      </c>
      <c r="E51" s="238">
        <v>7000000</v>
      </c>
      <c r="F51" s="264" t="s">
        <v>532</v>
      </c>
    </row>
    <row r="52" spans="1:6" s="234" customFormat="1" ht="14.25">
      <c r="A52" s="255" t="s">
        <v>446</v>
      </c>
      <c r="B52" s="252"/>
      <c r="C52" s="253" t="s">
        <v>443</v>
      </c>
      <c r="D52" s="244" t="s">
        <v>470</v>
      </c>
      <c r="E52" s="233">
        <v>8600000</v>
      </c>
      <c r="F52" s="254" t="s">
        <v>529</v>
      </c>
    </row>
    <row r="53" spans="1:6" s="234" customFormat="1">
      <c r="A53" s="256"/>
      <c r="B53" s="265">
        <v>2</v>
      </c>
      <c r="C53" s="260" t="s">
        <v>332</v>
      </c>
      <c r="D53" s="244"/>
      <c r="E53" s="233"/>
      <c r="F53" s="254"/>
    </row>
    <row r="54" spans="1:6" s="234" customFormat="1" ht="14.25">
      <c r="A54" s="255" t="s">
        <v>446</v>
      </c>
      <c r="B54" s="252"/>
      <c r="C54" s="253" t="s">
        <v>443</v>
      </c>
      <c r="D54" s="244" t="s">
        <v>472</v>
      </c>
      <c r="E54" s="233">
        <v>2000000</v>
      </c>
      <c r="F54" s="254" t="s">
        <v>473</v>
      </c>
    </row>
    <row r="55" spans="1:6" s="234" customFormat="1" ht="32.25" customHeight="1">
      <c r="A55" s="255" t="s">
        <v>446</v>
      </c>
      <c r="B55" s="252"/>
      <c r="C55" s="253" t="s">
        <v>443</v>
      </c>
      <c r="D55" s="244" t="s">
        <v>474</v>
      </c>
      <c r="E55" s="239">
        <v>1350000</v>
      </c>
      <c r="F55" s="264" t="s">
        <v>544</v>
      </c>
    </row>
    <row r="56" spans="1:6" s="234" customFormat="1">
      <c r="A56" s="256"/>
      <c r="B56" s="265">
        <v>3</v>
      </c>
      <c r="C56" s="260" t="s">
        <v>335</v>
      </c>
      <c r="D56" s="244"/>
      <c r="E56" s="233"/>
      <c r="F56" s="254"/>
    </row>
    <row r="57" spans="1:6" s="234" customFormat="1" ht="28.5" customHeight="1">
      <c r="A57" s="255" t="s">
        <v>476</v>
      </c>
      <c r="B57" s="252"/>
      <c r="C57" s="253" t="s">
        <v>443</v>
      </c>
      <c r="D57" s="244" t="s">
        <v>495</v>
      </c>
      <c r="E57" s="233">
        <v>25000000</v>
      </c>
      <c r="F57" s="269" t="s">
        <v>533</v>
      </c>
    </row>
    <row r="58" spans="1:6" s="234" customFormat="1" ht="14.25">
      <c r="A58" s="255" t="s">
        <v>446</v>
      </c>
      <c r="B58" s="257"/>
      <c r="C58" s="273"/>
      <c r="D58" s="242" t="s">
        <v>509</v>
      </c>
      <c r="E58" s="233">
        <v>54600000</v>
      </c>
      <c r="F58" s="254" t="s">
        <v>534</v>
      </c>
    </row>
    <row r="59" spans="1:6" s="234" customFormat="1" ht="14.25" hidden="1">
      <c r="A59" s="255" t="s">
        <v>476</v>
      </c>
      <c r="B59" s="257"/>
      <c r="C59" s="273"/>
      <c r="D59" s="242" t="s">
        <v>524</v>
      </c>
      <c r="E59" s="233">
        <v>0</v>
      </c>
      <c r="F59" s="274" t="s">
        <v>525</v>
      </c>
    </row>
    <row r="60" spans="1:6" s="234" customFormat="1">
      <c r="A60" s="256"/>
      <c r="B60" s="260" t="s">
        <v>526</v>
      </c>
      <c r="C60" s="243"/>
      <c r="D60" s="244"/>
      <c r="E60" s="232">
        <v>363215000</v>
      </c>
      <c r="F60" s="275"/>
    </row>
    <row r="61" spans="1:6" s="230" customFormat="1" ht="14.25">
      <c r="A61" s="256"/>
      <c r="B61" s="257"/>
      <c r="C61" s="257"/>
      <c r="D61" s="244"/>
      <c r="E61" s="233"/>
      <c r="F61" s="258"/>
    </row>
    <row r="62" spans="1:6">
      <c r="A62" s="290" t="s">
        <v>346</v>
      </c>
    </row>
    <row r="63" spans="1:6">
      <c r="A63" s="246" t="s">
        <v>439</v>
      </c>
      <c r="B63" s="460" t="s">
        <v>290</v>
      </c>
      <c r="C63" s="461"/>
      <c r="D63" s="462"/>
      <c r="E63" s="247">
        <v>2023</v>
      </c>
      <c r="F63" s="247" t="s">
        <v>440</v>
      </c>
    </row>
    <row r="64" spans="1:6">
      <c r="A64" s="248"/>
      <c r="B64" s="249" t="s">
        <v>441</v>
      </c>
      <c r="C64" s="463" t="s">
        <v>442</v>
      </c>
      <c r="D64" s="464"/>
      <c r="E64" s="231"/>
      <c r="F64" s="250"/>
    </row>
    <row r="65" spans="1:6">
      <c r="A65" s="251" t="s">
        <v>250</v>
      </c>
      <c r="B65" s="252"/>
      <c r="C65" s="253" t="s">
        <v>443</v>
      </c>
      <c r="D65" s="244" t="s">
        <v>444</v>
      </c>
      <c r="E65" s="233">
        <v>15000000</v>
      </c>
      <c r="F65" s="254" t="s">
        <v>445</v>
      </c>
    </row>
    <row r="66" spans="1:6">
      <c r="A66" s="255" t="s">
        <v>446</v>
      </c>
      <c r="B66" s="252"/>
      <c r="C66" s="253" t="s">
        <v>443</v>
      </c>
      <c r="D66" s="244" t="s">
        <v>447</v>
      </c>
      <c r="E66" s="233">
        <v>6000000</v>
      </c>
      <c r="F66" s="254" t="s">
        <v>448</v>
      </c>
    </row>
    <row r="67" spans="1:6">
      <c r="A67" s="255" t="s">
        <v>446</v>
      </c>
      <c r="B67" s="252"/>
      <c r="C67" s="253"/>
      <c r="D67" s="244" t="s">
        <v>449</v>
      </c>
      <c r="E67" s="235">
        <v>50000000</v>
      </c>
      <c r="F67" s="254" t="s">
        <v>450</v>
      </c>
    </row>
    <row r="68" spans="1:6">
      <c r="A68" s="255" t="s">
        <v>446</v>
      </c>
      <c r="B68" s="252"/>
      <c r="C68" s="253"/>
      <c r="D68" s="244" t="s">
        <v>451</v>
      </c>
      <c r="E68" s="235">
        <v>5000000</v>
      </c>
      <c r="F68" s="254"/>
    </row>
    <row r="69" spans="1:6">
      <c r="A69" s="256"/>
      <c r="B69" s="259" t="s">
        <v>452</v>
      </c>
      <c r="C69" s="260" t="s">
        <v>453</v>
      </c>
      <c r="D69" s="244"/>
      <c r="E69" s="233"/>
      <c r="F69" s="261" t="s">
        <v>327</v>
      </c>
    </row>
    <row r="70" spans="1:6" ht="57">
      <c r="A70" s="255" t="s">
        <v>454</v>
      </c>
      <c r="B70" s="252"/>
      <c r="C70" s="253" t="s">
        <v>443</v>
      </c>
      <c r="D70" s="244" t="s">
        <v>329</v>
      </c>
      <c r="E70" s="236">
        <v>1174932000</v>
      </c>
      <c r="F70" s="237" t="s">
        <v>455</v>
      </c>
    </row>
    <row r="71" spans="1:6" ht="28.5">
      <c r="A71" s="255" t="s">
        <v>446</v>
      </c>
      <c r="B71" s="252"/>
      <c r="C71" s="253" t="s">
        <v>443</v>
      </c>
      <c r="D71" s="244" t="s">
        <v>456</v>
      </c>
      <c r="E71" s="232">
        <v>5000000</v>
      </c>
      <c r="F71" s="262" t="s">
        <v>457</v>
      </c>
    </row>
    <row r="72" spans="1:6">
      <c r="A72" s="256"/>
      <c r="B72" s="259">
        <v>3</v>
      </c>
      <c r="C72" s="260" t="s">
        <v>330</v>
      </c>
      <c r="D72" s="244"/>
      <c r="E72" s="233"/>
      <c r="F72" s="254"/>
    </row>
    <row r="73" spans="1:6">
      <c r="A73" s="255" t="s">
        <v>458</v>
      </c>
      <c r="B73" s="252"/>
      <c r="C73" s="253" t="s">
        <v>443</v>
      </c>
      <c r="D73" s="244" t="s">
        <v>459</v>
      </c>
      <c r="E73" s="232">
        <v>310750000</v>
      </c>
      <c r="F73" s="254" t="s">
        <v>460</v>
      </c>
    </row>
    <row r="74" spans="1:6">
      <c r="A74" s="255" t="s">
        <v>462</v>
      </c>
      <c r="B74" s="252"/>
      <c r="C74" s="253"/>
      <c r="D74" s="263" t="s">
        <v>463</v>
      </c>
      <c r="E74" s="232">
        <v>24050000</v>
      </c>
      <c r="F74" s="254" t="s">
        <v>464</v>
      </c>
    </row>
    <row r="75" spans="1:6">
      <c r="A75" s="255" t="s">
        <v>465</v>
      </c>
      <c r="B75" s="252"/>
      <c r="C75" s="253"/>
      <c r="D75" s="263" t="s">
        <v>466</v>
      </c>
      <c r="E75" s="232">
        <v>2275000</v>
      </c>
      <c r="F75" s="254" t="s">
        <v>467</v>
      </c>
    </row>
    <row r="76" spans="1:6" ht="85.5">
      <c r="A76" s="255" t="s">
        <v>461</v>
      </c>
      <c r="B76" s="252"/>
      <c r="C76" s="253"/>
      <c r="D76" s="263" t="s">
        <v>468</v>
      </c>
      <c r="E76" s="238">
        <v>162500000</v>
      </c>
      <c r="F76" s="264" t="s">
        <v>469</v>
      </c>
    </row>
    <row r="77" spans="1:6">
      <c r="A77" s="255" t="s">
        <v>446</v>
      </c>
      <c r="B77" s="252"/>
      <c r="C77" s="253" t="s">
        <v>443</v>
      </c>
      <c r="D77" s="244" t="s">
        <v>470</v>
      </c>
      <c r="E77" s="233">
        <v>16000000</v>
      </c>
      <c r="F77" s="254" t="s">
        <v>471</v>
      </c>
    </row>
    <row r="78" spans="1:6">
      <c r="A78" s="256"/>
      <c r="B78" s="265">
        <v>4</v>
      </c>
      <c r="C78" s="260" t="s">
        <v>332</v>
      </c>
      <c r="D78" s="244"/>
      <c r="E78" s="233"/>
      <c r="F78" s="254"/>
    </row>
    <row r="79" spans="1:6">
      <c r="A79" s="255" t="s">
        <v>446</v>
      </c>
      <c r="B79" s="252"/>
      <c r="C79" s="253" t="s">
        <v>443</v>
      </c>
      <c r="D79" s="244" t="s">
        <v>472</v>
      </c>
      <c r="E79" s="233">
        <v>2000000</v>
      </c>
      <c r="F79" s="254" t="s">
        <v>473</v>
      </c>
    </row>
    <row r="80" spans="1:6" ht="71.25">
      <c r="A80" s="255" t="s">
        <v>446</v>
      </c>
      <c r="B80" s="252"/>
      <c r="C80" s="253" t="s">
        <v>443</v>
      </c>
      <c r="D80" s="244" t="s">
        <v>474</v>
      </c>
      <c r="E80" s="239">
        <v>14000000</v>
      </c>
      <c r="F80" s="264" t="s">
        <v>475</v>
      </c>
    </row>
    <row r="81" spans="1:6" ht="114">
      <c r="A81" s="255">
        <v>74949</v>
      </c>
      <c r="B81" s="252"/>
      <c r="C81" s="253" t="s">
        <v>443</v>
      </c>
      <c r="D81" s="244" t="s">
        <v>477</v>
      </c>
      <c r="E81" s="233">
        <v>100000000</v>
      </c>
      <c r="F81" s="264" t="s">
        <v>478</v>
      </c>
    </row>
    <row r="82" spans="1:6">
      <c r="A82" s="255" t="s">
        <v>476</v>
      </c>
      <c r="B82" s="252"/>
      <c r="C82" s="253" t="s">
        <v>443</v>
      </c>
      <c r="D82" s="244" t="s">
        <v>479</v>
      </c>
      <c r="E82" s="235">
        <v>950000000</v>
      </c>
      <c r="F82" s="254" t="s">
        <v>480</v>
      </c>
    </row>
    <row r="83" spans="1:6">
      <c r="A83" s="255">
        <v>74949</v>
      </c>
      <c r="B83" s="252"/>
      <c r="C83" s="253" t="s">
        <v>443</v>
      </c>
      <c r="D83" s="244" t="s">
        <v>481</v>
      </c>
      <c r="E83" s="233">
        <v>50000000</v>
      </c>
      <c r="F83" s="254" t="s">
        <v>482</v>
      </c>
    </row>
    <row r="84" spans="1:6">
      <c r="A84" s="266">
        <v>74299</v>
      </c>
      <c r="B84" s="252"/>
      <c r="C84" s="253" t="s">
        <v>443</v>
      </c>
      <c r="D84" s="244" t="s">
        <v>110</v>
      </c>
      <c r="E84" s="233">
        <v>2400000</v>
      </c>
      <c r="F84" s="254" t="s">
        <v>483</v>
      </c>
    </row>
    <row r="85" spans="1:6">
      <c r="A85" s="256"/>
      <c r="B85" s="265">
        <v>5</v>
      </c>
      <c r="C85" s="260" t="s">
        <v>484</v>
      </c>
      <c r="D85" s="244"/>
      <c r="E85" s="233"/>
      <c r="F85" s="254"/>
    </row>
    <row r="86" spans="1:6">
      <c r="A86" s="255" t="s">
        <v>485</v>
      </c>
      <c r="B86" s="252"/>
      <c r="C86" s="253" t="s">
        <v>443</v>
      </c>
      <c r="D86" s="244" t="s">
        <v>486</v>
      </c>
      <c r="E86" s="233">
        <v>10000000</v>
      </c>
      <c r="F86" s="254" t="s">
        <v>487</v>
      </c>
    </row>
    <row r="87" spans="1:6">
      <c r="A87" s="255" t="s">
        <v>458</v>
      </c>
      <c r="B87" s="252"/>
      <c r="C87" s="253" t="s">
        <v>443</v>
      </c>
      <c r="D87" s="244" t="s">
        <v>488</v>
      </c>
      <c r="E87" s="233">
        <v>25000000</v>
      </c>
      <c r="F87" s="254" t="s">
        <v>487</v>
      </c>
    </row>
    <row r="88" spans="1:6">
      <c r="A88" s="255" t="s">
        <v>489</v>
      </c>
      <c r="B88" s="252"/>
      <c r="C88" s="253" t="s">
        <v>443</v>
      </c>
      <c r="D88" s="240" t="s">
        <v>490</v>
      </c>
      <c r="E88" s="241">
        <v>10000000</v>
      </c>
      <c r="F88" s="254" t="s">
        <v>487</v>
      </c>
    </row>
    <row r="89" spans="1:6" ht="114">
      <c r="A89" s="255" t="s">
        <v>485</v>
      </c>
      <c r="B89" s="252"/>
      <c r="C89" s="253" t="s">
        <v>443</v>
      </c>
      <c r="D89" s="244" t="s">
        <v>491</v>
      </c>
      <c r="E89" s="233">
        <v>100000000</v>
      </c>
      <c r="F89" s="264" t="s">
        <v>478</v>
      </c>
    </row>
    <row r="90" spans="1:6">
      <c r="A90" s="267"/>
      <c r="B90" s="265">
        <v>6</v>
      </c>
      <c r="C90" s="268" t="s">
        <v>492</v>
      </c>
      <c r="D90" s="244"/>
      <c r="E90" s="233"/>
      <c r="F90" s="254"/>
    </row>
    <row r="91" spans="1:6" ht="28.5">
      <c r="A91" s="255" t="s">
        <v>446</v>
      </c>
      <c r="B91" s="252"/>
      <c r="C91" s="253" t="s">
        <v>443</v>
      </c>
      <c r="D91" s="244" t="s">
        <v>334</v>
      </c>
      <c r="E91" s="233">
        <v>133100000.00000003</v>
      </c>
      <c r="F91" s="269" t="s">
        <v>493</v>
      </c>
    </row>
    <row r="92" spans="1:6" ht="28.5">
      <c r="A92" s="255" t="s">
        <v>446</v>
      </c>
      <c r="B92" s="252"/>
      <c r="C92" s="253" t="s">
        <v>443</v>
      </c>
      <c r="D92" s="244" t="s">
        <v>494</v>
      </c>
      <c r="E92" s="233">
        <v>102850000.00000003</v>
      </c>
      <c r="F92" s="269" t="s">
        <v>493</v>
      </c>
    </row>
    <row r="93" spans="1:6">
      <c r="A93" s="256"/>
      <c r="B93" s="265">
        <v>7</v>
      </c>
      <c r="C93" s="260" t="s">
        <v>335</v>
      </c>
      <c r="D93" s="244"/>
      <c r="E93" s="233"/>
      <c r="F93" s="254"/>
    </row>
    <row r="94" spans="1:6" ht="28.5">
      <c r="A94" s="255" t="s">
        <v>476</v>
      </c>
      <c r="B94" s="252"/>
      <c r="C94" s="253" t="s">
        <v>443</v>
      </c>
      <c r="D94" s="244" t="s">
        <v>495</v>
      </c>
      <c r="E94" s="233">
        <v>75000000</v>
      </c>
      <c r="F94" s="269" t="s">
        <v>496</v>
      </c>
    </row>
    <row r="95" spans="1:6">
      <c r="A95" s="267"/>
      <c r="B95" s="265">
        <v>8</v>
      </c>
      <c r="C95" s="243" t="s">
        <v>336</v>
      </c>
      <c r="D95" s="244"/>
      <c r="E95" s="233"/>
      <c r="F95" s="254"/>
    </row>
    <row r="96" spans="1:6">
      <c r="A96" s="255" t="s">
        <v>497</v>
      </c>
      <c r="B96" s="252"/>
      <c r="C96" s="270" t="s">
        <v>443</v>
      </c>
      <c r="D96" s="244" t="s">
        <v>498</v>
      </c>
      <c r="E96" s="233">
        <v>60000000</v>
      </c>
      <c r="F96" s="254"/>
    </row>
    <row r="97" spans="1:6">
      <c r="A97" s="271" t="s">
        <v>499</v>
      </c>
      <c r="B97" s="252"/>
      <c r="C97" s="270" t="s">
        <v>443</v>
      </c>
      <c r="D97" s="244" t="s">
        <v>500</v>
      </c>
      <c r="E97" s="233">
        <v>370500000</v>
      </c>
      <c r="F97" s="254"/>
    </row>
    <row r="98" spans="1:6">
      <c r="A98" s="271" t="s">
        <v>501</v>
      </c>
      <c r="B98" s="252"/>
      <c r="C98" s="270" t="s">
        <v>443</v>
      </c>
      <c r="D98" s="244" t="s">
        <v>337</v>
      </c>
      <c r="E98" s="233">
        <v>357500000</v>
      </c>
      <c r="F98" s="254" t="s">
        <v>327</v>
      </c>
    </row>
    <row r="99" spans="1:6">
      <c r="A99" s="271"/>
      <c r="B99" s="272">
        <v>9</v>
      </c>
      <c r="C99" s="465" t="s">
        <v>502</v>
      </c>
      <c r="D99" s="466"/>
      <c r="E99" s="233"/>
      <c r="F99" s="254"/>
    </row>
    <row r="100" spans="1:6">
      <c r="A100" s="255" t="s">
        <v>476</v>
      </c>
      <c r="B100" s="257"/>
      <c r="C100" s="273"/>
      <c r="D100" s="242" t="s">
        <v>503</v>
      </c>
      <c r="E100" s="233">
        <v>40000000</v>
      </c>
      <c r="F100" s="254" t="s">
        <v>504</v>
      </c>
    </row>
    <row r="101" spans="1:6">
      <c r="A101" s="255" t="s">
        <v>476</v>
      </c>
      <c r="B101" s="257"/>
      <c r="C101" s="273"/>
      <c r="D101" s="242" t="s">
        <v>505</v>
      </c>
      <c r="E101" s="233">
        <v>20000000</v>
      </c>
      <c r="F101" s="269" t="s">
        <v>506</v>
      </c>
    </row>
    <row r="102" spans="1:6">
      <c r="A102" s="255" t="s">
        <v>446</v>
      </c>
      <c r="B102" s="257"/>
      <c r="C102" s="273"/>
      <c r="D102" s="242" t="s">
        <v>507</v>
      </c>
      <c r="E102" s="233">
        <v>142500000</v>
      </c>
      <c r="F102" s="264" t="s">
        <v>508</v>
      </c>
    </row>
    <row r="103" spans="1:6">
      <c r="A103" s="255" t="s">
        <v>446</v>
      </c>
      <c r="B103" s="257"/>
      <c r="C103" s="273"/>
      <c r="D103" s="242" t="s">
        <v>509</v>
      </c>
      <c r="E103" s="233">
        <v>72200000</v>
      </c>
      <c r="F103" s="254" t="s">
        <v>510</v>
      </c>
    </row>
    <row r="104" spans="1:6" ht="28.5">
      <c r="A104" s="255" t="s">
        <v>476</v>
      </c>
      <c r="B104" s="257"/>
      <c r="C104" s="273"/>
      <c r="D104" s="242" t="s">
        <v>511</v>
      </c>
      <c r="E104" s="233">
        <v>100000000</v>
      </c>
      <c r="F104" s="264" t="s">
        <v>512</v>
      </c>
    </row>
    <row r="105" spans="1:6" ht="99.75">
      <c r="A105" s="255" t="s">
        <v>446</v>
      </c>
      <c r="B105" s="257"/>
      <c r="C105" s="273"/>
      <c r="D105" s="242" t="s">
        <v>513</v>
      </c>
      <c r="E105" s="233">
        <v>30000000</v>
      </c>
      <c r="F105" s="264" t="s">
        <v>514</v>
      </c>
    </row>
    <row r="106" spans="1:6">
      <c r="A106" s="255" t="s">
        <v>446</v>
      </c>
      <c r="B106" s="257"/>
      <c r="C106" s="273"/>
      <c r="D106" s="242" t="s">
        <v>515</v>
      </c>
      <c r="E106" s="233">
        <v>6000000</v>
      </c>
      <c r="F106" s="254" t="s">
        <v>516</v>
      </c>
    </row>
    <row r="107" spans="1:6">
      <c r="A107" s="255" t="s">
        <v>476</v>
      </c>
      <c r="B107" s="257"/>
      <c r="C107" s="273"/>
      <c r="D107" s="242" t="s">
        <v>517</v>
      </c>
      <c r="E107" s="233">
        <v>40000000</v>
      </c>
      <c r="F107" s="254" t="s">
        <v>518</v>
      </c>
    </row>
    <row r="108" spans="1:6">
      <c r="A108" s="255" t="s">
        <v>476</v>
      </c>
      <c r="B108" s="257"/>
      <c r="C108" s="273"/>
      <c r="D108" s="242" t="s">
        <v>519</v>
      </c>
      <c r="E108" s="233">
        <v>10000000</v>
      </c>
      <c r="F108" s="254" t="s">
        <v>520</v>
      </c>
    </row>
    <row r="109" spans="1:6">
      <c r="A109" s="255" t="s">
        <v>446</v>
      </c>
      <c r="B109" s="257"/>
      <c r="C109" s="273"/>
      <c r="D109" s="242" t="s">
        <v>340</v>
      </c>
      <c r="E109" s="233">
        <v>15000000</v>
      </c>
      <c r="F109" s="254" t="s">
        <v>521</v>
      </c>
    </row>
    <row r="110" spans="1:6">
      <c r="A110" s="255"/>
      <c r="B110" s="257"/>
      <c r="C110" s="273"/>
      <c r="D110" s="242" t="s">
        <v>522</v>
      </c>
      <c r="E110" s="233">
        <v>16000000</v>
      </c>
      <c r="F110" s="254" t="s">
        <v>523</v>
      </c>
    </row>
    <row r="111" spans="1:6">
      <c r="A111" s="256"/>
      <c r="B111" s="260" t="s">
        <v>526</v>
      </c>
      <c r="C111" s="243"/>
      <c r="D111" s="244"/>
      <c r="E111" s="232">
        <v>4626557000</v>
      </c>
      <c r="F111" s="275"/>
    </row>
  </sheetData>
  <mergeCells count="8">
    <mergeCell ref="A1:E1"/>
    <mergeCell ref="A2:E2"/>
    <mergeCell ref="E23:F23"/>
    <mergeCell ref="J23:J24"/>
    <mergeCell ref="B45:D45"/>
    <mergeCell ref="B63:D63"/>
    <mergeCell ref="C64:D64"/>
    <mergeCell ref="C99:D99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X76"/>
  <sheetViews>
    <sheetView topLeftCell="A9" workbookViewId="0">
      <pane xSplit="5" ySplit="3" topLeftCell="F67" activePane="bottomRight" state="frozen"/>
      <selection activeCell="A9" sqref="A9"/>
      <selection pane="topRight" activeCell="F9" sqref="F9"/>
      <selection pane="bottomLeft" activeCell="A12" sqref="A12"/>
      <selection pane="bottomRight" activeCell="D60" sqref="D60:D61"/>
    </sheetView>
  </sheetViews>
  <sheetFormatPr defaultColWidth="9.140625" defaultRowHeight="15"/>
  <cols>
    <col min="1" max="1" width="4.42578125" style="363" customWidth="1"/>
    <col min="2" max="2" width="25.140625" style="363" bestFit="1" customWidth="1"/>
    <col min="3" max="3" width="6.85546875" style="363" customWidth="1"/>
    <col min="4" max="4" width="49.28515625" style="363" customWidth="1"/>
    <col min="5" max="5" width="9.7109375" style="363" customWidth="1"/>
    <col min="6" max="6" width="11.28515625" style="363" customWidth="1"/>
    <col min="7" max="7" width="16.7109375" style="363" customWidth="1"/>
    <col min="8" max="8" width="12" style="363" customWidth="1"/>
    <col min="9" max="9" width="8.28515625" style="363" customWidth="1"/>
    <col min="10" max="10" width="11.140625" style="363" bestFit="1" customWidth="1"/>
    <col min="11" max="11" width="8.85546875" style="363" customWidth="1"/>
    <col min="12" max="14" width="0" style="363" hidden="1" customWidth="1"/>
    <col min="15" max="15" width="10.85546875" style="363" customWidth="1"/>
    <col min="16" max="16" width="9.28515625" style="363" customWidth="1"/>
    <col min="17" max="17" width="7.42578125" style="363" customWidth="1"/>
    <col min="18" max="18" width="12.85546875" style="363" bestFit="1" customWidth="1"/>
    <col min="19" max="19" width="6.140625" style="363" customWidth="1"/>
    <col min="20" max="20" width="11.140625" style="363" bestFit="1" customWidth="1"/>
    <col min="21" max="21" width="10.5703125" style="363" customWidth="1"/>
    <col min="22" max="24" width="9.140625" style="363"/>
    <col min="25" max="16384" width="9.140625" style="364"/>
  </cols>
  <sheetData>
    <row r="1" spans="1:21" ht="18.75">
      <c r="A1" s="493" t="s">
        <v>365</v>
      </c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M1" s="493"/>
      <c r="N1" s="493"/>
      <c r="O1" s="493"/>
      <c r="P1" s="493"/>
      <c r="Q1" s="493"/>
      <c r="R1" s="493"/>
      <c r="S1" s="493"/>
      <c r="T1" s="493"/>
      <c r="U1" s="493"/>
    </row>
    <row r="2" spans="1:21" ht="18.75">
      <c r="A2" s="494" t="s">
        <v>559</v>
      </c>
      <c r="B2" s="494"/>
      <c r="C2" s="494"/>
      <c r="D2" s="494"/>
      <c r="E2" s="494"/>
      <c r="F2" s="494"/>
      <c r="G2" s="494"/>
      <c r="H2" s="494"/>
      <c r="I2" s="494"/>
      <c r="J2" s="494"/>
      <c r="K2" s="494"/>
      <c r="L2" s="494"/>
      <c r="M2" s="494"/>
      <c r="N2" s="494"/>
      <c r="O2" s="494"/>
      <c r="P2" s="494"/>
      <c r="Q2" s="494"/>
      <c r="R2" s="494"/>
      <c r="S2" s="494"/>
      <c r="T2" s="494"/>
      <c r="U2" s="494"/>
    </row>
    <row r="3" spans="1:21">
      <c r="A3" s="171"/>
      <c r="B3" s="171"/>
      <c r="C3" s="171"/>
      <c r="D3" s="171"/>
      <c r="E3" s="307" t="s">
        <v>558</v>
      </c>
      <c r="F3" s="171"/>
      <c r="G3" s="171"/>
      <c r="H3" s="171"/>
      <c r="I3" s="171"/>
      <c r="J3" s="307" t="s">
        <v>133</v>
      </c>
      <c r="K3" s="171"/>
      <c r="L3" s="171"/>
      <c r="M3" s="171"/>
      <c r="N3" s="171"/>
      <c r="O3" s="171"/>
      <c r="P3" s="171"/>
      <c r="Q3" s="171"/>
      <c r="R3" s="307" t="s">
        <v>376</v>
      </c>
      <c r="S3" s="171"/>
      <c r="T3" s="171"/>
      <c r="U3" s="171"/>
    </row>
    <row r="4" spans="1:21" ht="15.75">
      <c r="A4" s="172" t="s">
        <v>366</v>
      </c>
      <c r="B4" s="172"/>
      <c r="C4" s="172" t="s">
        <v>283</v>
      </c>
      <c r="D4" s="173"/>
      <c r="E4" s="310" t="s">
        <v>554</v>
      </c>
      <c r="F4" s="312">
        <v>500000</v>
      </c>
      <c r="G4" s="310" t="s">
        <v>412</v>
      </c>
      <c r="H4" s="312">
        <v>900000</v>
      </c>
      <c r="I4" s="174"/>
      <c r="J4" s="310" t="s">
        <v>554</v>
      </c>
      <c r="K4" s="312">
        <v>180000</v>
      </c>
      <c r="L4" s="306"/>
      <c r="M4" s="306"/>
      <c r="N4" s="306"/>
      <c r="O4" s="310" t="s">
        <v>412</v>
      </c>
      <c r="P4" s="313">
        <v>260000</v>
      </c>
      <c r="Q4" s="174"/>
      <c r="R4" s="311">
        <v>1900000</v>
      </c>
      <c r="S4" s="174"/>
      <c r="T4" s="175" t="s">
        <v>367</v>
      </c>
      <c r="U4" s="174"/>
    </row>
    <row r="5" spans="1:21" ht="15.75">
      <c r="A5" s="172" t="s">
        <v>368</v>
      </c>
      <c r="B5" s="172"/>
      <c r="C5" s="172" t="s">
        <v>369</v>
      </c>
      <c r="D5" s="173"/>
      <c r="E5" s="310" t="s">
        <v>555</v>
      </c>
      <c r="F5" s="312">
        <v>500000</v>
      </c>
      <c r="G5" s="310" t="s">
        <v>404</v>
      </c>
      <c r="H5" s="312">
        <v>1000000</v>
      </c>
      <c r="I5" s="174"/>
      <c r="J5" s="310" t="s">
        <v>555</v>
      </c>
      <c r="K5" s="312">
        <v>200000</v>
      </c>
      <c r="L5" s="306"/>
      <c r="M5" s="306"/>
      <c r="N5" s="306"/>
      <c r="O5" s="310" t="s">
        <v>404</v>
      </c>
      <c r="P5" s="313">
        <v>280000</v>
      </c>
      <c r="Q5" s="174"/>
      <c r="R5" s="174"/>
      <c r="S5" s="174"/>
      <c r="T5" s="175"/>
      <c r="U5" s="174"/>
    </row>
    <row r="6" spans="1:21" ht="15.75">
      <c r="A6" s="172" t="s">
        <v>370</v>
      </c>
      <c r="B6" s="172"/>
      <c r="C6" s="172" t="s">
        <v>560</v>
      </c>
      <c r="D6" s="173"/>
      <c r="E6" s="310" t="s">
        <v>410</v>
      </c>
      <c r="F6" s="312">
        <v>700000</v>
      </c>
      <c r="G6" s="310" t="s">
        <v>557</v>
      </c>
      <c r="H6" s="312">
        <v>1100000</v>
      </c>
      <c r="I6" s="174"/>
      <c r="J6" s="310" t="s">
        <v>410</v>
      </c>
      <c r="K6" s="312">
        <v>220000</v>
      </c>
      <c r="L6" s="306"/>
      <c r="M6" s="306"/>
      <c r="N6" s="306"/>
      <c r="O6" s="310" t="s">
        <v>557</v>
      </c>
      <c r="P6" s="312">
        <v>290000</v>
      </c>
      <c r="Q6" s="174"/>
      <c r="R6" s="174"/>
      <c r="S6" s="174"/>
      <c r="T6" s="174"/>
      <c r="U6" s="174"/>
    </row>
    <row r="7" spans="1:21">
      <c r="A7" s="174"/>
      <c r="B7" s="174"/>
      <c r="C7" s="174"/>
      <c r="D7" s="174"/>
      <c r="E7" s="310" t="s">
        <v>556</v>
      </c>
      <c r="F7" s="312">
        <v>700000</v>
      </c>
      <c r="G7" s="310" t="s">
        <v>416</v>
      </c>
      <c r="H7" s="312">
        <v>1300000</v>
      </c>
      <c r="I7" s="174"/>
      <c r="J7" s="310" t="s">
        <v>556</v>
      </c>
      <c r="K7" s="312">
        <v>240000</v>
      </c>
      <c r="L7" s="306"/>
      <c r="M7" s="306"/>
      <c r="N7" s="306"/>
      <c r="O7" s="310" t="s">
        <v>416</v>
      </c>
      <c r="P7" s="312">
        <v>300000</v>
      </c>
      <c r="Q7" s="174"/>
      <c r="R7" s="174"/>
      <c r="S7" s="174"/>
      <c r="T7" s="174"/>
      <c r="U7" s="174"/>
    </row>
    <row r="8" spans="1:21">
      <c r="A8" s="174"/>
      <c r="B8" s="174"/>
      <c r="C8" s="174"/>
      <c r="D8" s="174"/>
      <c r="E8" s="174"/>
      <c r="F8" s="174"/>
      <c r="G8" s="174"/>
      <c r="H8" s="174"/>
      <c r="I8" s="174"/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</row>
    <row r="9" spans="1:21">
      <c r="A9" s="492" t="s">
        <v>314</v>
      </c>
      <c r="B9" s="492" t="s">
        <v>371</v>
      </c>
      <c r="C9" s="492" t="s">
        <v>372</v>
      </c>
      <c r="D9" s="492" t="s">
        <v>373</v>
      </c>
      <c r="E9" s="492" t="s">
        <v>374</v>
      </c>
      <c r="F9" s="495" t="s">
        <v>375</v>
      </c>
      <c r="G9" s="495" t="s">
        <v>413</v>
      </c>
      <c r="H9" s="492" t="s">
        <v>376</v>
      </c>
      <c r="I9" s="492"/>
      <c r="J9" s="492" t="s">
        <v>377</v>
      </c>
      <c r="K9" s="492"/>
      <c r="L9" s="492" t="s">
        <v>378</v>
      </c>
      <c r="M9" s="492"/>
      <c r="N9" s="492" t="s">
        <v>379</v>
      </c>
      <c r="O9" s="492"/>
      <c r="P9" s="492" t="s">
        <v>380</v>
      </c>
      <c r="Q9" s="492"/>
      <c r="R9" s="492" t="s">
        <v>133</v>
      </c>
      <c r="S9" s="492"/>
      <c r="T9" s="492" t="s">
        <v>381</v>
      </c>
      <c r="U9" s="492"/>
    </row>
    <row r="10" spans="1:21" ht="32.25" customHeight="1">
      <c r="A10" s="492"/>
      <c r="B10" s="492"/>
      <c r="C10" s="492"/>
      <c r="D10" s="492"/>
      <c r="E10" s="492"/>
      <c r="F10" s="495"/>
      <c r="G10" s="495"/>
      <c r="H10" s="314" t="s">
        <v>414</v>
      </c>
      <c r="I10" s="308" t="s">
        <v>383</v>
      </c>
      <c r="J10" s="308" t="s">
        <v>382</v>
      </c>
      <c r="K10" s="308" t="s">
        <v>383</v>
      </c>
      <c r="L10" s="309" t="s">
        <v>382</v>
      </c>
      <c r="M10" s="308" t="s">
        <v>383</v>
      </c>
      <c r="N10" s="308" t="s">
        <v>382</v>
      </c>
      <c r="O10" s="308" t="s">
        <v>383</v>
      </c>
      <c r="P10" s="314" t="s">
        <v>382</v>
      </c>
      <c r="Q10" s="314" t="s">
        <v>383</v>
      </c>
      <c r="R10" s="309" t="s">
        <v>382</v>
      </c>
      <c r="S10" s="308" t="s">
        <v>383</v>
      </c>
      <c r="T10" s="314" t="s">
        <v>382</v>
      </c>
      <c r="U10" s="314" t="s">
        <v>383</v>
      </c>
    </row>
    <row r="11" spans="1:21">
      <c r="A11" s="365" t="s">
        <v>384</v>
      </c>
      <c r="B11" s="371" t="s">
        <v>385</v>
      </c>
      <c r="C11" s="371" t="s">
        <v>386</v>
      </c>
      <c r="D11" s="371" t="s">
        <v>387</v>
      </c>
      <c r="E11" s="371" t="s">
        <v>388</v>
      </c>
      <c r="F11" s="371" t="s">
        <v>389</v>
      </c>
      <c r="G11" s="371"/>
      <c r="H11" s="371" t="s">
        <v>390</v>
      </c>
      <c r="I11" s="371" t="s">
        <v>391</v>
      </c>
      <c r="J11" s="371" t="s">
        <v>392</v>
      </c>
      <c r="K11" s="371" t="s">
        <v>393</v>
      </c>
      <c r="L11" s="371" t="s">
        <v>394</v>
      </c>
      <c r="M11" s="371" t="s">
        <v>395</v>
      </c>
      <c r="N11" s="372" t="s">
        <v>396</v>
      </c>
      <c r="O11" s="371" t="s">
        <v>397</v>
      </c>
      <c r="P11" s="372" t="s">
        <v>398</v>
      </c>
      <c r="Q11" s="371" t="s">
        <v>399</v>
      </c>
      <c r="R11" s="371" t="s">
        <v>400</v>
      </c>
      <c r="S11" s="371" t="s">
        <v>401</v>
      </c>
      <c r="T11" s="372" t="s">
        <v>402</v>
      </c>
      <c r="U11" s="371" t="s">
        <v>403</v>
      </c>
    </row>
    <row r="12" spans="1:21">
      <c r="A12" s="471">
        <v>1</v>
      </c>
      <c r="B12" s="496" t="s">
        <v>415</v>
      </c>
      <c r="C12" s="498" t="s">
        <v>416</v>
      </c>
      <c r="D12" s="473" t="s">
        <v>417</v>
      </c>
      <c r="E12" s="324" t="s">
        <v>405</v>
      </c>
      <c r="F12" s="325">
        <v>3</v>
      </c>
      <c r="G12" s="325">
        <v>10</v>
      </c>
      <c r="H12" s="326">
        <f>$R$4*2*G12</f>
        <v>38000000</v>
      </c>
      <c r="I12" s="327"/>
      <c r="J12" s="326">
        <f>$H$7*F12*G12</f>
        <v>39000000</v>
      </c>
      <c r="K12" s="328"/>
      <c r="L12" s="329"/>
      <c r="M12" s="329"/>
      <c r="N12" s="330"/>
      <c r="O12" s="329"/>
      <c r="P12" s="331"/>
      <c r="Q12" s="331"/>
      <c r="R12" s="326">
        <f>$P$7*F12*G12</f>
        <v>9000000</v>
      </c>
      <c r="S12" s="327"/>
      <c r="T12" s="332">
        <f>SUM(H12:R12)</f>
        <v>86000000</v>
      </c>
      <c r="U12" s="333"/>
    </row>
    <row r="13" spans="1:21">
      <c r="A13" s="471"/>
      <c r="B13" s="497"/>
      <c r="C13" s="499"/>
      <c r="D13" s="474"/>
      <c r="E13" s="324" t="s">
        <v>406</v>
      </c>
      <c r="F13" s="325">
        <v>3</v>
      </c>
      <c r="G13" s="325">
        <v>7</v>
      </c>
      <c r="H13" s="326">
        <f t="shared" ref="H13:H38" si="0">$R$4*2*G13</f>
        <v>26600000</v>
      </c>
      <c r="I13" s="327"/>
      <c r="J13" s="326">
        <f t="shared" ref="J13:J28" si="1">$H$7*F13*G13</f>
        <v>27300000</v>
      </c>
      <c r="K13" s="328"/>
      <c r="L13" s="329"/>
      <c r="M13" s="329"/>
      <c r="N13" s="330"/>
      <c r="O13" s="329"/>
      <c r="P13" s="331"/>
      <c r="Q13" s="331"/>
      <c r="R13" s="326">
        <f t="shared" ref="R13:R28" si="2">$P$7*F13*G13</f>
        <v>6300000</v>
      </c>
      <c r="S13" s="327"/>
      <c r="T13" s="332">
        <f>SUM(H13:R13)</f>
        <v>60200000</v>
      </c>
      <c r="U13" s="333"/>
    </row>
    <row r="14" spans="1:21">
      <c r="A14" s="471"/>
      <c r="B14" s="497"/>
      <c r="C14" s="499"/>
      <c r="D14" s="474"/>
      <c r="E14" s="324" t="s">
        <v>407</v>
      </c>
      <c r="F14" s="325">
        <v>3</v>
      </c>
      <c r="G14" s="325">
        <v>5</v>
      </c>
      <c r="H14" s="326">
        <f t="shared" si="0"/>
        <v>19000000</v>
      </c>
      <c r="I14" s="327"/>
      <c r="J14" s="326">
        <f t="shared" si="1"/>
        <v>19500000</v>
      </c>
      <c r="K14" s="328"/>
      <c r="L14" s="329"/>
      <c r="M14" s="329"/>
      <c r="N14" s="330"/>
      <c r="O14" s="329"/>
      <c r="P14" s="331"/>
      <c r="Q14" s="331"/>
      <c r="R14" s="326">
        <f t="shared" si="2"/>
        <v>4500000</v>
      </c>
      <c r="S14" s="327"/>
      <c r="T14" s="332">
        <f>SUM(H14:R14)</f>
        <v>43000000</v>
      </c>
      <c r="U14" s="333"/>
    </row>
    <row r="15" spans="1:21">
      <c r="A15" s="471"/>
      <c r="B15" s="497"/>
      <c r="C15" s="499"/>
      <c r="D15" s="474"/>
      <c r="E15" s="324" t="s">
        <v>418</v>
      </c>
      <c r="F15" s="325">
        <v>3</v>
      </c>
      <c r="G15" s="325">
        <v>3</v>
      </c>
      <c r="H15" s="326">
        <f t="shared" si="0"/>
        <v>11400000</v>
      </c>
      <c r="I15" s="327"/>
      <c r="J15" s="326">
        <f t="shared" si="1"/>
        <v>11700000</v>
      </c>
      <c r="K15" s="328"/>
      <c r="L15" s="329"/>
      <c r="M15" s="329"/>
      <c r="N15" s="330"/>
      <c r="O15" s="329"/>
      <c r="P15" s="331"/>
      <c r="Q15" s="331"/>
      <c r="R15" s="326">
        <f t="shared" si="2"/>
        <v>2700000</v>
      </c>
      <c r="S15" s="327"/>
      <c r="T15" s="332">
        <f>SUM(H15:R15)</f>
        <v>25800000</v>
      </c>
      <c r="U15" s="333"/>
    </row>
    <row r="16" spans="1:21">
      <c r="A16" s="471"/>
      <c r="B16" s="497"/>
      <c r="C16" s="499"/>
      <c r="D16" s="475"/>
      <c r="E16" s="324" t="s">
        <v>420</v>
      </c>
      <c r="F16" s="325">
        <v>3</v>
      </c>
      <c r="G16" s="325">
        <v>3</v>
      </c>
      <c r="H16" s="326">
        <f>$R$4*2*G16</f>
        <v>11400000</v>
      </c>
      <c r="I16" s="327"/>
      <c r="J16" s="326">
        <f t="shared" si="1"/>
        <v>11700000</v>
      </c>
      <c r="K16" s="328"/>
      <c r="L16" s="329"/>
      <c r="M16" s="329"/>
      <c r="N16" s="330"/>
      <c r="O16" s="329"/>
      <c r="P16" s="331"/>
      <c r="Q16" s="331"/>
      <c r="R16" s="326">
        <f>$P$7*F16*G16</f>
        <v>2700000</v>
      </c>
      <c r="S16" s="327"/>
      <c r="T16" s="332">
        <f>SUM(H16:R16)</f>
        <v>25800000</v>
      </c>
      <c r="U16" s="333"/>
    </row>
    <row r="17" spans="1:24">
      <c r="A17" s="471"/>
      <c r="B17" s="497"/>
      <c r="C17" s="499"/>
      <c r="D17" s="476" t="s">
        <v>634</v>
      </c>
      <c r="E17" s="324" t="s">
        <v>405</v>
      </c>
      <c r="F17" s="325">
        <v>3</v>
      </c>
      <c r="G17" s="325">
        <v>1</v>
      </c>
      <c r="H17" s="326">
        <v>0</v>
      </c>
      <c r="I17" s="327"/>
      <c r="J17" s="326">
        <v>0</v>
      </c>
      <c r="K17" s="327"/>
      <c r="L17" s="329"/>
      <c r="M17" s="329"/>
      <c r="N17" s="330"/>
      <c r="O17" s="330"/>
      <c r="P17" s="331"/>
      <c r="Q17" s="331"/>
      <c r="R17" s="326">
        <f t="shared" si="2"/>
        <v>900000</v>
      </c>
      <c r="S17" s="327"/>
      <c r="T17" s="332">
        <f t="shared" ref="T17:T23" si="3">SUM(H17:R17)</f>
        <v>900000</v>
      </c>
      <c r="U17" s="334"/>
    </row>
    <row r="18" spans="1:24">
      <c r="A18" s="471"/>
      <c r="B18" s="497"/>
      <c r="C18" s="499"/>
      <c r="D18" s="477"/>
      <c r="E18" s="324" t="s">
        <v>406</v>
      </c>
      <c r="F18" s="325">
        <v>3</v>
      </c>
      <c r="G18" s="325">
        <v>1</v>
      </c>
      <c r="H18" s="326">
        <v>0</v>
      </c>
      <c r="I18" s="327"/>
      <c r="J18" s="326">
        <v>0</v>
      </c>
      <c r="K18" s="327"/>
      <c r="L18" s="329"/>
      <c r="M18" s="329"/>
      <c r="N18" s="330"/>
      <c r="O18" s="330"/>
      <c r="P18" s="331"/>
      <c r="Q18" s="331"/>
      <c r="R18" s="326">
        <f t="shared" si="2"/>
        <v>900000</v>
      </c>
      <c r="S18" s="327"/>
      <c r="T18" s="332">
        <f t="shared" si="3"/>
        <v>900000</v>
      </c>
      <c r="U18" s="334"/>
    </row>
    <row r="19" spans="1:24">
      <c r="A19" s="471"/>
      <c r="B19" s="497"/>
      <c r="C19" s="499"/>
      <c r="D19" s="477"/>
      <c r="E19" s="324" t="s">
        <v>407</v>
      </c>
      <c r="F19" s="325">
        <v>3</v>
      </c>
      <c r="G19" s="325">
        <v>1</v>
      </c>
      <c r="H19" s="326">
        <v>0</v>
      </c>
      <c r="I19" s="327"/>
      <c r="J19" s="326">
        <v>0</v>
      </c>
      <c r="K19" s="327"/>
      <c r="L19" s="329"/>
      <c r="M19" s="329"/>
      <c r="N19" s="330"/>
      <c r="O19" s="330"/>
      <c r="P19" s="331"/>
      <c r="Q19" s="331"/>
      <c r="R19" s="326">
        <f t="shared" si="2"/>
        <v>900000</v>
      </c>
      <c r="S19" s="327"/>
      <c r="T19" s="332">
        <f t="shared" si="3"/>
        <v>900000</v>
      </c>
      <c r="U19" s="334"/>
    </row>
    <row r="20" spans="1:24">
      <c r="A20" s="471"/>
      <c r="B20" s="497"/>
      <c r="C20" s="499"/>
      <c r="D20" s="478"/>
      <c r="E20" s="324" t="s">
        <v>420</v>
      </c>
      <c r="F20" s="325">
        <v>3</v>
      </c>
      <c r="G20" s="325">
        <v>1</v>
      </c>
      <c r="H20" s="326">
        <v>0</v>
      </c>
      <c r="I20" s="327"/>
      <c r="J20" s="326">
        <v>0</v>
      </c>
      <c r="K20" s="327"/>
      <c r="L20" s="329"/>
      <c r="M20" s="329"/>
      <c r="N20" s="330"/>
      <c r="O20" s="330"/>
      <c r="P20" s="331"/>
      <c r="Q20" s="331"/>
      <c r="R20" s="326">
        <f>$P$7*F20*G20</f>
        <v>900000</v>
      </c>
      <c r="S20" s="327"/>
      <c r="T20" s="332">
        <f>SUM(H20:R20)</f>
        <v>900000</v>
      </c>
      <c r="U20" s="334"/>
    </row>
    <row r="21" spans="1:24">
      <c r="A21" s="471"/>
      <c r="B21" s="497"/>
      <c r="C21" s="499"/>
      <c r="D21" s="473" t="s">
        <v>551</v>
      </c>
      <c r="E21" s="324" t="s">
        <v>405</v>
      </c>
      <c r="F21" s="325">
        <v>3</v>
      </c>
      <c r="G21" s="325">
        <v>1</v>
      </c>
      <c r="H21" s="326">
        <f t="shared" si="0"/>
        <v>3800000</v>
      </c>
      <c r="I21" s="327"/>
      <c r="J21" s="326">
        <f t="shared" si="1"/>
        <v>3900000</v>
      </c>
      <c r="K21" s="327"/>
      <c r="L21" s="329"/>
      <c r="M21" s="329"/>
      <c r="N21" s="330"/>
      <c r="O21" s="330"/>
      <c r="P21" s="331"/>
      <c r="Q21" s="331"/>
      <c r="R21" s="326">
        <f t="shared" si="2"/>
        <v>900000</v>
      </c>
      <c r="S21" s="327"/>
      <c r="T21" s="332">
        <f t="shared" si="3"/>
        <v>8600000</v>
      </c>
      <c r="U21" s="334"/>
    </row>
    <row r="22" spans="1:24">
      <c r="A22" s="471"/>
      <c r="B22" s="497"/>
      <c r="C22" s="499"/>
      <c r="D22" s="474"/>
      <c r="E22" s="324" t="s">
        <v>406</v>
      </c>
      <c r="F22" s="325">
        <v>3</v>
      </c>
      <c r="G22" s="325">
        <v>1</v>
      </c>
      <c r="H22" s="326">
        <f t="shared" si="0"/>
        <v>3800000</v>
      </c>
      <c r="I22" s="327"/>
      <c r="J22" s="326">
        <f t="shared" si="1"/>
        <v>3900000</v>
      </c>
      <c r="K22" s="327"/>
      <c r="L22" s="329"/>
      <c r="M22" s="329"/>
      <c r="N22" s="330"/>
      <c r="O22" s="330"/>
      <c r="P22" s="331"/>
      <c r="Q22" s="331"/>
      <c r="R22" s="326">
        <f t="shared" si="2"/>
        <v>900000</v>
      </c>
      <c r="S22" s="327"/>
      <c r="T22" s="332">
        <f t="shared" si="3"/>
        <v>8600000</v>
      </c>
      <c r="U22" s="334"/>
    </row>
    <row r="23" spans="1:24">
      <c r="A23" s="471"/>
      <c r="B23" s="497"/>
      <c r="C23" s="499"/>
      <c r="D23" s="474"/>
      <c r="E23" s="324" t="s">
        <v>407</v>
      </c>
      <c r="F23" s="325">
        <v>3</v>
      </c>
      <c r="G23" s="325">
        <v>1</v>
      </c>
      <c r="H23" s="326">
        <f t="shared" si="0"/>
        <v>3800000</v>
      </c>
      <c r="I23" s="327"/>
      <c r="J23" s="326">
        <f t="shared" si="1"/>
        <v>3900000</v>
      </c>
      <c r="K23" s="327"/>
      <c r="L23" s="329"/>
      <c r="M23" s="329"/>
      <c r="N23" s="330"/>
      <c r="O23" s="330"/>
      <c r="P23" s="331"/>
      <c r="Q23" s="331"/>
      <c r="R23" s="326">
        <f t="shared" si="2"/>
        <v>900000</v>
      </c>
      <c r="S23" s="327"/>
      <c r="T23" s="332">
        <f t="shared" si="3"/>
        <v>8600000</v>
      </c>
      <c r="U23" s="334"/>
    </row>
    <row r="24" spans="1:24">
      <c r="A24" s="471"/>
      <c r="B24" s="497"/>
      <c r="C24" s="499"/>
      <c r="D24" s="475"/>
      <c r="E24" s="324" t="s">
        <v>420</v>
      </c>
      <c r="F24" s="325">
        <v>3</v>
      </c>
      <c r="G24" s="325">
        <v>1</v>
      </c>
      <c r="H24" s="326">
        <f>$R$4*2*G24</f>
        <v>3800000</v>
      </c>
      <c r="I24" s="327"/>
      <c r="J24" s="326">
        <f t="shared" si="1"/>
        <v>3900000</v>
      </c>
      <c r="K24" s="327"/>
      <c r="L24" s="329"/>
      <c r="M24" s="329"/>
      <c r="N24" s="330"/>
      <c r="O24" s="330"/>
      <c r="P24" s="331"/>
      <c r="Q24" s="331"/>
      <c r="R24" s="326">
        <f>$P$7*F24*G24</f>
        <v>900000</v>
      </c>
      <c r="S24" s="327"/>
      <c r="T24" s="332">
        <f>SUM(H24:R24)</f>
        <v>8600000</v>
      </c>
      <c r="U24" s="334"/>
    </row>
    <row r="25" spans="1:24">
      <c r="A25" s="471"/>
      <c r="B25" s="497"/>
      <c r="C25" s="499"/>
      <c r="D25" s="476" t="s">
        <v>419</v>
      </c>
      <c r="E25" s="324" t="s">
        <v>405</v>
      </c>
      <c r="F25" s="325">
        <v>3</v>
      </c>
      <c r="G25" s="325">
        <v>1</v>
      </c>
      <c r="H25" s="326">
        <f t="shared" si="0"/>
        <v>3800000</v>
      </c>
      <c r="I25" s="335"/>
      <c r="J25" s="326">
        <f t="shared" si="1"/>
        <v>3900000</v>
      </c>
      <c r="K25" s="335"/>
      <c r="L25" s="336"/>
      <c r="M25" s="336"/>
      <c r="N25" s="330"/>
      <c r="O25" s="337"/>
      <c r="P25" s="331"/>
      <c r="Q25" s="331"/>
      <c r="R25" s="326">
        <f t="shared" si="2"/>
        <v>900000</v>
      </c>
      <c r="S25" s="335"/>
      <c r="T25" s="332">
        <f>SUM(H25:R25)</f>
        <v>8600000</v>
      </c>
      <c r="U25" s="338"/>
    </row>
    <row r="26" spans="1:24">
      <c r="A26" s="471"/>
      <c r="B26" s="497"/>
      <c r="C26" s="499"/>
      <c r="D26" s="477"/>
      <c r="E26" s="324" t="s">
        <v>406</v>
      </c>
      <c r="F26" s="325">
        <v>3</v>
      </c>
      <c r="G26" s="325">
        <v>1</v>
      </c>
      <c r="H26" s="326">
        <f t="shared" si="0"/>
        <v>3800000</v>
      </c>
      <c r="I26" s="335"/>
      <c r="J26" s="326">
        <f t="shared" si="1"/>
        <v>3900000</v>
      </c>
      <c r="K26" s="335"/>
      <c r="L26" s="336"/>
      <c r="M26" s="336"/>
      <c r="N26" s="330"/>
      <c r="O26" s="337"/>
      <c r="P26" s="331"/>
      <c r="Q26" s="331"/>
      <c r="R26" s="326">
        <f t="shared" si="2"/>
        <v>900000</v>
      </c>
      <c r="S26" s="327"/>
      <c r="T26" s="332">
        <f>SUM(H26:R26)</f>
        <v>8600000</v>
      </c>
      <c r="U26" s="333"/>
    </row>
    <row r="27" spans="1:24">
      <c r="A27" s="471"/>
      <c r="B27" s="497"/>
      <c r="C27" s="499"/>
      <c r="D27" s="477"/>
      <c r="E27" s="324" t="s">
        <v>407</v>
      </c>
      <c r="F27" s="325">
        <v>3</v>
      </c>
      <c r="G27" s="325">
        <v>1</v>
      </c>
      <c r="H27" s="326">
        <f t="shared" si="0"/>
        <v>3800000</v>
      </c>
      <c r="I27" s="335"/>
      <c r="J27" s="326">
        <f t="shared" si="1"/>
        <v>3900000</v>
      </c>
      <c r="K27" s="335"/>
      <c r="L27" s="336"/>
      <c r="M27" s="336"/>
      <c r="N27" s="330"/>
      <c r="O27" s="337"/>
      <c r="P27" s="331"/>
      <c r="Q27" s="331"/>
      <c r="R27" s="326">
        <f t="shared" si="2"/>
        <v>900000</v>
      </c>
      <c r="S27" s="327"/>
      <c r="T27" s="332">
        <f>SUM(H27:R27)</f>
        <v>8600000</v>
      </c>
      <c r="U27" s="333"/>
    </row>
    <row r="28" spans="1:24">
      <c r="A28" s="471"/>
      <c r="B28" s="497"/>
      <c r="C28" s="499"/>
      <c r="D28" s="478"/>
      <c r="E28" s="374" t="s">
        <v>420</v>
      </c>
      <c r="F28" s="375">
        <v>3</v>
      </c>
      <c r="G28" s="375">
        <v>1</v>
      </c>
      <c r="H28" s="376">
        <f t="shared" si="0"/>
        <v>3800000</v>
      </c>
      <c r="I28" s="377"/>
      <c r="J28" s="376">
        <f t="shared" si="1"/>
        <v>3900000</v>
      </c>
      <c r="K28" s="377"/>
      <c r="L28" s="378"/>
      <c r="M28" s="378"/>
      <c r="N28" s="379"/>
      <c r="O28" s="380"/>
      <c r="P28" s="381"/>
      <c r="Q28" s="381"/>
      <c r="R28" s="376">
        <f t="shared" si="2"/>
        <v>900000</v>
      </c>
      <c r="S28" s="382"/>
      <c r="T28" s="383">
        <f>SUM(H28:R28)</f>
        <v>8600000</v>
      </c>
      <c r="U28" s="384"/>
    </row>
    <row r="29" spans="1:24">
      <c r="A29" s="404"/>
      <c r="B29" s="497"/>
      <c r="C29" s="499"/>
      <c r="D29" s="405" t="s">
        <v>635</v>
      </c>
      <c r="E29" s="324" t="s">
        <v>636</v>
      </c>
      <c r="F29" s="325">
        <v>5</v>
      </c>
      <c r="G29" s="325">
        <v>2</v>
      </c>
      <c r="H29" s="326">
        <f>$R$4*2*G29</f>
        <v>7600000</v>
      </c>
      <c r="I29" s="335"/>
      <c r="J29" s="326">
        <f>$H$7*F29*G29</f>
        <v>13000000</v>
      </c>
      <c r="K29" s="335"/>
      <c r="L29" s="336"/>
      <c r="M29" s="336"/>
      <c r="N29" s="330"/>
      <c r="O29" s="337"/>
      <c r="P29" s="331"/>
      <c r="Q29" s="331"/>
      <c r="R29" s="326">
        <v>0</v>
      </c>
      <c r="S29" s="335">
        <v>110</v>
      </c>
      <c r="T29" s="332"/>
      <c r="U29" s="386">
        <f>S29*F29*G29</f>
        <v>1100</v>
      </c>
    </row>
    <row r="30" spans="1:24" s="373" customFormat="1" ht="15" customHeight="1">
      <c r="A30" s="385" t="s">
        <v>583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</row>
    <row r="31" spans="1:24" s="322" customFormat="1">
      <c r="A31" s="472"/>
      <c r="B31" s="479" t="s">
        <v>553</v>
      </c>
      <c r="C31" s="479" t="s">
        <v>404</v>
      </c>
      <c r="D31" s="500" t="s">
        <v>408</v>
      </c>
      <c r="E31" s="339" t="s">
        <v>405</v>
      </c>
      <c r="F31" s="340">
        <v>3</v>
      </c>
      <c r="G31" s="325">
        <v>1</v>
      </c>
      <c r="H31" s="343">
        <f>$R$4*2*G31</f>
        <v>3800000</v>
      </c>
      <c r="I31" s="344"/>
      <c r="J31" s="326">
        <f>$H$5*F31*G31</f>
        <v>3000000</v>
      </c>
      <c r="K31" s="344"/>
      <c r="L31" s="345"/>
      <c r="M31" s="345"/>
      <c r="N31" s="346"/>
      <c r="O31" s="347"/>
      <c r="P31" s="348"/>
      <c r="Q31" s="348"/>
      <c r="R31" s="343">
        <f>$P$5*F31*G31</f>
        <v>840000</v>
      </c>
      <c r="S31" s="325"/>
      <c r="T31" s="349">
        <f>J31+R31</f>
        <v>3840000</v>
      </c>
      <c r="U31" s="350"/>
      <c r="V31" s="321"/>
      <c r="W31" s="321"/>
      <c r="X31" s="321"/>
    </row>
    <row r="32" spans="1:24" s="322" customFormat="1">
      <c r="A32" s="472"/>
      <c r="B32" s="479"/>
      <c r="C32" s="479"/>
      <c r="D32" s="500"/>
      <c r="E32" s="339" t="s">
        <v>406</v>
      </c>
      <c r="F32" s="340">
        <v>3</v>
      </c>
      <c r="G32" s="325">
        <v>1</v>
      </c>
      <c r="H32" s="343">
        <f t="shared" si="0"/>
        <v>3800000</v>
      </c>
      <c r="I32" s="344"/>
      <c r="J32" s="326">
        <f>$H$5*F32*G32</f>
        <v>3000000</v>
      </c>
      <c r="K32" s="344"/>
      <c r="L32" s="345"/>
      <c r="M32" s="345"/>
      <c r="N32" s="346"/>
      <c r="O32" s="347"/>
      <c r="P32" s="348"/>
      <c r="Q32" s="348"/>
      <c r="R32" s="343">
        <f>$P$5*F32*G32</f>
        <v>840000</v>
      </c>
      <c r="S32" s="325"/>
      <c r="T32" s="349">
        <f t="shared" ref="T32:T56" si="4">J32+R32</f>
        <v>3840000</v>
      </c>
      <c r="U32" s="350"/>
      <c r="V32" s="321"/>
      <c r="W32" s="321"/>
      <c r="X32" s="321"/>
    </row>
    <row r="33" spans="1:24" s="322" customFormat="1">
      <c r="A33" s="472"/>
      <c r="B33" s="479"/>
      <c r="C33" s="479"/>
      <c r="D33" s="500"/>
      <c r="E33" s="339" t="s">
        <v>407</v>
      </c>
      <c r="F33" s="340">
        <v>3</v>
      </c>
      <c r="G33" s="325">
        <v>1</v>
      </c>
      <c r="H33" s="343">
        <f>$R$4*2*G33</f>
        <v>3800000</v>
      </c>
      <c r="I33" s="344"/>
      <c r="J33" s="326">
        <f>$H$5*F33*G33</f>
        <v>3000000</v>
      </c>
      <c r="K33" s="344"/>
      <c r="L33" s="345"/>
      <c r="M33" s="345"/>
      <c r="N33" s="346"/>
      <c r="O33" s="347"/>
      <c r="P33" s="348"/>
      <c r="Q33" s="348"/>
      <c r="R33" s="343">
        <f>$P$5*F33*G33</f>
        <v>840000</v>
      </c>
      <c r="S33" s="325"/>
      <c r="T33" s="349">
        <f>J33+R33</f>
        <v>3840000</v>
      </c>
      <c r="U33" s="350"/>
      <c r="V33" s="321"/>
      <c r="W33" s="321"/>
      <c r="X33" s="321"/>
    </row>
    <row r="34" spans="1:24" s="322" customFormat="1">
      <c r="A34" s="472"/>
      <c r="B34" s="479"/>
      <c r="C34" s="479"/>
      <c r="D34" s="500"/>
      <c r="E34" s="339" t="s">
        <v>420</v>
      </c>
      <c r="F34" s="340">
        <v>3</v>
      </c>
      <c r="G34" s="325">
        <v>1</v>
      </c>
      <c r="H34" s="343">
        <f>$R$4*2*G34</f>
        <v>3800000</v>
      </c>
      <c r="I34" s="344"/>
      <c r="J34" s="326">
        <f>$H$5*F34*G34</f>
        <v>3000000</v>
      </c>
      <c r="K34" s="344"/>
      <c r="L34" s="345"/>
      <c r="M34" s="345"/>
      <c r="N34" s="346"/>
      <c r="O34" s="347"/>
      <c r="P34" s="348"/>
      <c r="Q34" s="348"/>
      <c r="R34" s="343">
        <f>$P$5*F34*G34</f>
        <v>840000</v>
      </c>
      <c r="S34" s="325"/>
      <c r="T34" s="349">
        <f>J34+R34</f>
        <v>3840000</v>
      </c>
      <c r="U34" s="350"/>
      <c r="V34" s="321"/>
      <c r="W34" s="321"/>
      <c r="X34" s="321"/>
    </row>
    <row r="35" spans="1:24">
      <c r="A35" s="472"/>
      <c r="B35" s="479" t="s">
        <v>637</v>
      </c>
      <c r="C35" s="470" t="s">
        <v>410</v>
      </c>
      <c r="D35" s="500" t="s">
        <v>408</v>
      </c>
      <c r="E35" s="339" t="s">
        <v>405</v>
      </c>
      <c r="F35" s="340">
        <v>3</v>
      </c>
      <c r="G35" s="327">
        <v>2</v>
      </c>
      <c r="H35" s="326">
        <f t="shared" si="0"/>
        <v>7600000</v>
      </c>
      <c r="I35" s="335"/>
      <c r="J35" s="326">
        <f>$F$6*F35*G35</f>
        <v>4200000</v>
      </c>
      <c r="K35" s="335"/>
      <c r="L35" s="336"/>
      <c r="M35" s="336"/>
      <c r="N35" s="330"/>
      <c r="O35" s="337"/>
      <c r="P35" s="331"/>
      <c r="Q35" s="331"/>
      <c r="R35" s="326">
        <f>$K$6*F35*G35</f>
        <v>1320000</v>
      </c>
      <c r="S35" s="327"/>
      <c r="T35" s="332">
        <f t="shared" si="4"/>
        <v>5520000</v>
      </c>
      <c r="U35" s="333"/>
    </row>
    <row r="36" spans="1:24">
      <c r="A36" s="472"/>
      <c r="B36" s="479"/>
      <c r="C36" s="470"/>
      <c r="D36" s="500"/>
      <c r="E36" s="341" t="s">
        <v>406</v>
      </c>
      <c r="F36" s="342">
        <v>3</v>
      </c>
      <c r="G36" s="327">
        <v>2</v>
      </c>
      <c r="H36" s="326">
        <f t="shared" si="0"/>
        <v>7600000</v>
      </c>
      <c r="I36" s="335"/>
      <c r="J36" s="326">
        <f>$F$6*F36*G36</f>
        <v>4200000</v>
      </c>
      <c r="K36" s="335"/>
      <c r="L36" s="336"/>
      <c r="M36" s="336"/>
      <c r="N36" s="330"/>
      <c r="O36" s="337"/>
      <c r="P36" s="331"/>
      <c r="Q36" s="331"/>
      <c r="R36" s="326">
        <f>$K$6*F36*G36</f>
        <v>1320000</v>
      </c>
      <c r="S36" s="327"/>
      <c r="T36" s="332">
        <f t="shared" si="4"/>
        <v>5520000</v>
      </c>
      <c r="U36" s="333"/>
    </row>
    <row r="37" spans="1:24">
      <c r="A37" s="472"/>
      <c r="B37" s="479"/>
      <c r="C37" s="470"/>
      <c r="D37" s="500"/>
      <c r="E37" s="341" t="s">
        <v>407</v>
      </c>
      <c r="F37" s="342">
        <v>3</v>
      </c>
      <c r="G37" s="327">
        <v>2</v>
      </c>
      <c r="H37" s="326">
        <f t="shared" si="0"/>
        <v>7600000</v>
      </c>
      <c r="I37" s="335"/>
      <c r="J37" s="326">
        <f>$F$6*F37*G37</f>
        <v>4200000</v>
      </c>
      <c r="K37" s="335"/>
      <c r="L37" s="336"/>
      <c r="M37" s="336"/>
      <c r="N37" s="330"/>
      <c r="O37" s="337"/>
      <c r="P37" s="331"/>
      <c r="Q37" s="331"/>
      <c r="R37" s="326">
        <f>$K$6*F37*G37</f>
        <v>1320000</v>
      </c>
      <c r="S37" s="327"/>
      <c r="T37" s="332">
        <f t="shared" si="4"/>
        <v>5520000</v>
      </c>
      <c r="U37" s="333"/>
    </row>
    <row r="38" spans="1:24">
      <c r="A38" s="472"/>
      <c r="B38" s="479"/>
      <c r="C38" s="470"/>
      <c r="D38" s="500"/>
      <c r="E38" s="341" t="s">
        <v>406</v>
      </c>
      <c r="F38" s="342">
        <v>3</v>
      </c>
      <c r="G38" s="327">
        <v>2</v>
      </c>
      <c r="H38" s="326">
        <f t="shared" si="0"/>
        <v>7600000</v>
      </c>
      <c r="I38" s="335"/>
      <c r="J38" s="326">
        <f>$F$6*F38*G38</f>
        <v>4200000</v>
      </c>
      <c r="K38" s="335"/>
      <c r="L38" s="336"/>
      <c r="M38" s="336"/>
      <c r="N38" s="330"/>
      <c r="O38" s="337"/>
      <c r="P38" s="331"/>
      <c r="Q38" s="331"/>
      <c r="R38" s="326">
        <f>$K$6*F38*G38</f>
        <v>1320000</v>
      </c>
      <c r="S38" s="327"/>
      <c r="T38" s="332">
        <f t="shared" si="4"/>
        <v>5520000</v>
      </c>
      <c r="U38" s="333"/>
    </row>
    <row r="39" spans="1:24" s="373" customFormat="1" ht="16.5" customHeight="1">
      <c r="A39" s="385" t="s">
        <v>584</v>
      </c>
      <c r="B39" s="385"/>
      <c r="C39" s="385"/>
      <c r="D39" s="385"/>
      <c r="E39" s="385"/>
      <c r="F39" s="385"/>
      <c r="G39" s="385"/>
      <c r="H39" s="385"/>
      <c r="I39" s="385"/>
      <c r="J39" s="385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</row>
    <row r="40" spans="1:24">
      <c r="A40" s="503"/>
      <c r="B40" s="504" t="s">
        <v>409</v>
      </c>
      <c r="C40" s="504" t="s">
        <v>412</v>
      </c>
      <c r="D40" s="502" t="s">
        <v>549</v>
      </c>
      <c r="E40" s="351" t="s">
        <v>405</v>
      </c>
      <c r="F40" s="352">
        <v>3</v>
      </c>
      <c r="G40" s="327">
        <v>1</v>
      </c>
      <c r="H40" s="326">
        <v>0</v>
      </c>
      <c r="I40" s="335"/>
      <c r="J40" s="326">
        <v>0</v>
      </c>
      <c r="K40" s="335"/>
      <c r="L40" s="336"/>
      <c r="M40" s="336"/>
      <c r="N40" s="330"/>
      <c r="O40" s="337"/>
      <c r="P40" s="331"/>
      <c r="Q40" s="331"/>
      <c r="R40" s="326">
        <f>$P$4*F40*G40</f>
        <v>780000</v>
      </c>
      <c r="S40" s="327"/>
      <c r="T40" s="332">
        <f t="shared" si="4"/>
        <v>780000</v>
      </c>
      <c r="U40" s="333"/>
    </row>
    <row r="41" spans="1:24">
      <c r="A41" s="503"/>
      <c r="B41" s="504"/>
      <c r="C41" s="504"/>
      <c r="D41" s="502"/>
      <c r="E41" s="351" t="s">
        <v>406</v>
      </c>
      <c r="F41" s="352">
        <v>3</v>
      </c>
      <c r="G41" s="327">
        <v>1</v>
      </c>
      <c r="H41" s="326">
        <v>0</v>
      </c>
      <c r="I41" s="335"/>
      <c r="J41" s="326">
        <v>0</v>
      </c>
      <c r="K41" s="335"/>
      <c r="L41" s="336"/>
      <c r="M41" s="336"/>
      <c r="N41" s="330"/>
      <c r="O41" s="337"/>
      <c r="P41" s="331"/>
      <c r="Q41" s="331"/>
      <c r="R41" s="326">
        <f t="shared" ref="R41:R46" si="5">$P$4*F41*G41</f>
        <v>780000</v>
      </c>
      <c r="S41" s="327"/>
      <c r="T41" s="332">
        <f t="shared" si="4"/>
        <v>780000</v>
      </c>
      <c r="U41" s="333"/>
    </row>
    <row r="42" spans="1:24">
      <c r="A42" s="503"/>
      <c r="B42" s="504"/>
      <c r="C42" s="504"/>
      <c r="D42" s="502"/>
      <c r="E42" s="351" t="s">
        <v>407</v>
      </c>
      <c r="F42" s="352">
        <v>3</v>
      </c>
      <c r="G42" s="327">
        <v>1</v>
      </c>
      <c r="H42" s="326">
        <v>0</v>
      </c>
      <c r="I42" s="335"/>
      <c r="J42" s="326">
        <v>0</v>
      </c>
      <c r="K42" s="335"/>
      <c r="L42" s="336"/>
      <c r="M42" s="336"/>
      <c r="N42" s="330"/>
      <c r="O42" s="337"/>
      <c r="P42" s="331"/>
      <c r="Q42" s="331"/>
      <c r="R42" s="326">
        <f t="shared" si="5"/>
        <v>780000</v>
      </c>
      <c r="S42" s="327"/>
      <c r="T42" s="332">
        <f t="shared" si="4"/>
        <v>780000</v>
      </c>
      <c r="U42" s="333"/>
    </row>
    <row r="43" spans="1:24">
      <c r="A43" s="503"/>
      <c r="B43" s="504"/>
      <c r="C43" s="504"/>
      <c r="D43" s="502"/>
      <c r="E43" s="351" t="s">
        <v>420</v>
      </c>
      <c r="F43" s="352">
        <v>2</v>
      </c>
      <c r="G43" s="327">
        <v>1</v>
      </c>
      <c r="H43" s="326">
        <v>0</v>
      </c>
      <c r="I43" s="335"/>
      <c r="J43" s="326">
        <v>0</v>
      </c>
      <c r="K43" s="335"/>
      <c r="L43" s="336"/>
      <c r="M43" s="336"/>
      <c r="N43" s="330"/>
      <c r="O43" s="337"/>
      <c r="P43" s="331"/>
      <c r="Q43" s="331"/>
      <c r="R43" s="326">
        <f t="shared" si="5"/>
        <v>520000</v>
      </c>
      <c r="S43" s="327"/>
      <c r="T43" s="332">
        <f t="shared" si="4"/>
        <v>520000</v>
      </c>
      <c r="U43" s="333"/>
    </row>
    <row r="44" spans="1:24">
      <c r="A44" s="503"/>
      <c r="B44" s="504"/>
      <c r="C44" s="504"/>
      <c r="D44" s="502" t="s">
        <v>550</v>
      </c>
      <c r="E44" s="351" t="s">
        <v>405</v>
      </c>
      <c r="F44" s="352">
        <v>2</v>
      </c>
      <c r="G44" s="327">
        <v>1</v>
      </c>
      <c r="H44" s="326">
        <v>0</v>
      </c>
      <c r="I44" s="335"/>
      <c r="J44" s="326">
        <v>0</v>
      </c>
      <c r="K44" s="335"/>
      <c r="L44" s="336"/>
      <c r="M44" s="336"/>
      <c r="N44" s="330"/>
      <c r="O44" s="337"/>
      <c r="P44" s="331"/>
      <c r="Q44" s="331"/>
      <c r="R44" s="326">
        <f t="shared" si="5"/>
        <v>520000</v>
      </c>
      <c r="S44" s="327"/>
      <c r="T44" s="332">
        <f t="shared" si="4"/>
        <v>520000</v>
      </c>
      <c r="U44" s="333"/>
    </row>
    <row r="45" spans="1:24">
      <c r="A45" s="503"/>
      <c r="B45" s="504"/>
      <c r="C45" s="504"/>
      <c r="D45" s="502"/>
      <c r="E45" s="351" t="s">
        <v>406</v>
      </c>
      <c r="F45" s="352">
        <v>2</v>
      </c>
      <c r="G45" s="327">
        <v>1</v>
      </c>
      <c r="H45" s="326">
        <v>0</v>
      </c>
      <c r="I45" s="335"/>
      <c r="J45" s="326">
        <v>0</v>
      </c>
      <c r="K45" s="335"/>
      <c r="L45" s="336"/>
      <c r="M45" s="336"/>
      <c r="N45" s="330"/>
      <c r="O45" s="337"/>
      <c r="P45" s="331"/>
      <c r="Q45" s="331"/>
      <c r="R45" s="326">
        <f t="shared" si="5"/>
        <v>520000</v>
      </c>
      <c r="S45" s="327"/>
      <c r="T45" s="332">
        <f t="shared" si="4"/>
        <v>520000</v>
      </c>
      <c r="U45" s="333"/>
    </row>
    <row r="46" spans="1:24">
      <c r="A46" s="503"/>
      <c r="B46" s="504"/>
      <c r="C46" s="504"/>
      <c r="D46" s="502"/>
      <c r="E46" s="351" t="s">
        <v>407</v>
      </c>
      <c r="F46" s="352">
        <v>2</v>
      </c>
      <c r="G46" s="327">
        <v>1</v>
      </c>
      <c r="H46" s="326">
        <v>0</v>
      </c>
      <c r="I46" s="335"/>
      <c r="J46" s="326">
        <v>0</v>
      </c>
      <c r="K46" s="335"/>
      <c r="L46" s="336"/>
      <c r="M46" s="336"/>
      <c r="N46" s="330"/>
      <c r="O46" s="337"/>
      <c r="P46" s="331"/>
      <c r="Q46" s="331"/>
      <c r="R46" s="326">
        <f t="shared" si="5"/>
        <v>520000</v>
      </c>
      <c r="S46" s="327"/>
      <c r="T46" s="332">
        <f t="shared" si="4"/>
        <v>520000</v>
      </c>
      <c r="U46" s="333"/>
    </row>
    <row r="47" spans="1:24">
      <c r="A47" s="503"/>
      <c r="B47" s="504"/>
      <c r="C47" s="504"/>
      <c r="D47" s="502"/>
      <c r="E47" s="351" t="s">
        <v>420</v>
      </c>
      <c r="F47" s="352">
        <v>2</v>
      </c>
      <c r="G47" s="327">
        <v>1</v>
      </c>
      <c r="H47" s="326">
        <v>0</v>
      </c>
      <c r="I47" s="335"/>
      <c r="J47" s="326">
        <v>0</v>
      </c>
      <c r="K47" s="335"/>
      <c r="L47" s="336"/>
      <c r="M47" s="336"/>
      <c r="N47" s="330"/>
      <c r="O47" s="337"/>
      <c r="P47" s="331"/>
      <c r="Q47" s="331"/>
      <c r="R47" s="326">
        <f>$P$4*F47*G47</f>
        <v>520000</v>
      </c>
      <c r="S47" s="327"/>
      <c r="T47" s="332">
        <f>J47+R47</f>
        <v>520000</v>
      </c>
      <c r="U47" s="333"/>
    </row>
    <row r="48" spans="1:24">
      <c r="A48" s="385" t="s">
        <v>585</v>
      </c>
      <c r="B48" s="385"/>
      <c r="C48" s="320"/>
      <c r="D48" s="353"/>
      <c r="E48" s="351"/>
      <c r="F48" s="352"/>
      <c r="G48" s="329"/>
      <c r="H48" s="326"/>
      <c r="I48" s="335"/>
      <c r="J48" s="326"/>
      <c r="K48" s="335"/>
      <c r="L48" s="336"/>
      <c r="M48" s="336"/>
      <c r="N48" s="330"/>
      <c r="O48" s="337"/>
      <c r="P48" s="331"/>
      <c r="Q48" s="331"/>
      <c r="R48" s="326"/>
      <c r="S48" s="327"/>
      <c r="T48" s="332"/>
      <c r="U48" s="333"/>
    </row>
    <row r="49" spans="1:24" s="322" customFormat="1">
      <c r="A49" s="486"/>
      <c r="B49" s="501" t="s">
        <v>552</v>
      </c>
      <c r="C49" s="501" t="s">
        <v>404</v>
      </c>
      <c r="D49" s="485" t="s">
        <v>587</v>
      </c>
      <c r="E49" s="354" t="s">
        <v>405</v>
      </c>
      <c r="F49" s="355">
        <v>5</v>
      </c>
      <c r="G49" s="356">
        <v>1</v>
      </c>
      <c r="H49" s="357">
        <f>$R$4*2*G49</f>
        <v>3800000</v>
      </c>
      <c r="I49" s="344"/>
      <c r="J49" s="357">
        <f>$H$5*F49*G49</f>
        <v>5000000</v>
      </c>
      <c r="K49" s="344"/>
      <c r="L49" s="345"/>
      <c r="M49" s="345"/>
      <c r="N49" s="346"/>
      <c r="O49" s="347"/>
      <c r="P49" s="348"/>
      <c r="Q49" s="348"/>
      <c r="R49" s="357">
        <f t="shared" ref="R49:R54" si="6">$P$5*F49*G49</f>
        <v>1400000</v>
      </c>
      <c r="S49" s="325"/>
      <c r="T49" s="358">
        <f t="shared" si="4"/>
        <v>6400000</v>
      </c>
      <c r="U49" s="350"/>
      <c r="V49" s="321"/>
      <c r="W49" s="321"/>
      <c r="X49" s="321"/>
    </row>
    <row r="50" spans="1:24" s="322" customFormat="1">
      <c r="A50" s="487"/>
      <c r="B50" s="501"/>
      <c r="C50" s="501"/>
      <c r="D50" s="485"/>
      <c r="E50" s="354" t="s">
        <v>406</v>
      </c>
      <c r="F50" s="355">
        <v>3</v>
      </c>
      <c r="G50" s="356">
        <v>1</v>
      </c>
      <c r="H50" s="357">
        <f t="shared" ref="H50:H56" si="7">$R$4*2*G50</f>
        <v>3800000</v>
      </c>
      <c r="I50" s="344"/>
      <c r="J50" s="357">
        <f>$H$5*F50*G50</f>
        <v>3000000</v>
      </c>
      <c r="K50" s="344"/>
      <c r="L50" s="345"/>
      <c r="M50" s="345"/>
      <c r="N50" s="346"/>
      <c r="O50" s="347"/>
      <c r="P50" s="348"/>
      <c r="Q50" s="348"/>
      <c r="R50" s="357">
        <f t="shared" si="6"/>
        <v>840000</v>
      </c>
      <c r="S50" s="325"/>
      <c r="T50" s="358">
        <f t="shared" si="4"/>
        <v>3840000</v>
      </c>
      <c r="U50" s="350"/>
      <c r="V50" s="321"/>
      <c r="W50" s="321"/>
      <c r="X50" s="321"/>
    </row>
    <row r="51" spans="1:24" s="322" customFormat="1">
      <c r="A51" s="487"/>
      <c r="B51" s="501"/>
      <c r="C51" s="501"/>
      <c r="D51" s="485"/>
      <c r="E51" s="354" t="s">
        <v>407</v>
      </c>
      <c r="F51" s="355">
        <v>3</v>
      </c>
      <c r="G51" s="356">
        <v>1</v>
      </c>
      <c r="H51" s="357">
        <f t="shared" si="7"/>
        <v>3800000</v>
      </c>
      <c r="I51" s="344"/>
      <c r="J51" s="357">
        <f>$H$5*F51*G51</f>
        <v>3000000</v>
      </c>
      <c r="K51" s="344"/>
      <c r="L51" s="345"/>
      <c r="M51" s="345"/>
      <c r="N51" s="346"/>
      <c r="O51" s="347"/>
      <c r="P51" s="348"/>
      <c r="Q51" s="348"/>
      <c r="R51" s="357">
        <f t="shared" si="6"/>
        <v>840000</v>
      </c>
      <c r="S51" s="325"/>
      <c r="T51" s="358">
        <f t="shared" si="4"/>
        <v>3840000</v>
      </c>
      <c r="U51" s="350"/>
      <c r="V51" s="321"/>
      <c r="W51" s="321"/>
      <c r="X51" s="321"/>
    </row>
    <row r="52" spans="1:24" s="322" customFormat="1">
      <c r="A52" s="487"/>
      <c r="B52" s="501"/>
      <c r="C52" s="501"/>
      <c r="D52" s="485" t="s">
        <v>588</v>
      </c>
      <c r="E52" s="354" t="s">
        <v>418</v>
      </c>
      <c r="F52" s="355">
        <v>3</v>
      </c>
      <c r="G52" s="356">
        <v>1</v>
      </c>
      <c r="H52" s="357">
        <v>0</v>
      </c>
      <c r="I52" s="344"/>
      <c r="J52" s="357">
        <v>0</v>
      </c>
      <c r="K52" s="344"/>
      <c r="L52" s="345"/>
      <c r="M52" s="345"/>
      <c r="N52" s="346"/>
      <c r="O52" s="347"/>
      <c r="P52" s="348"/>
      <c r="Q52" s="348"/>
      <c r="R52" s="357">
        <f t="shared" si="6"/>
        <v>840000</v>
      </c>
      <c r="S52" s="325"/>
      <c r="T52" s="358">
        <f t="shared" si="4"/>
        <v>840000</v>
      </c>
      <c r="U52" s="350"/>
      <c r="V52" s="321"/>
      <c r="W52" s="321"/>
      <c r="X52" s="321"/>
    </row>
    <row r="53" spans="1:24" s="322" customFormat="1">
      <c r="A53" s="487"/>
      <c r="B53" s="501"/>
      <c r="C53" s="501"/>
      <c r="D53" s="485"/>
      <c r="E53" s="354" t="s">
        <v>407</v>
      </c>
      <c r="F53" s="355">
        <v>3</v>
      </c>
      <c r="G53" s="356">
        <v>1</v>
      </c>
      <c r="H53" s="357">
        <v>0</v>
      </c>
      <c r="I53" s="344"/>
      <c r="J53" s="357">
        <v>0</v>
      </c>
      <c r="K53" s="344"/>
      <c r="L53" s="345"/>
      <c r="M53" s="345"/>
      <c r="N53" s="346"/>
      <c r="O53" s="347"/>
      <c r="P53" s="348"/>
      <c r="Q53" s="348"/>
      <c r="R53" s="357">
        <f t="shared" si="6"/>
        <v>840000</v>
      </c>
      <c r="S53" s="325"/>
      <c r="T53" s="358">
        <f t="shared" si="4"/>
        <v>840000</v>
      </c>
      <c r="U53" s="350"/>
      <c r="V53" s="321"/>
      <c r="W53" s="321"/>
      <c r="X53" s="321"/>
    </row>
    <row r="54" spans="1:24" s="322" customFormat="1">
      <c r="A54" s="487"/>
      <c r="B54" s="501"/>
      <c r="C54" s="501"/>
      <c r="D54" s="485"/>
      <c r="E54" s="359" t="s">
        <v>420</v>
      </c>
      <c r="F54" s="355">
        <v>3</v>
      </c>
      <c r="G54" s="356">
        <v>1</v>
      </c>
      <c r="H54" s="357">
        <v>0</v>
      </c>
      <c r="I54" s="344"/>
      <c r="J54" s="357">
        <v>0</v>
      </c>
      <c r="K54" s="344"/>
      <c r="L54" s="345"/>
      <c r="M54" s="345"/>
      <c r="N54" s="346"/>
      <c r="O54" s="347"/>
      <c r="P54" s="348"/>
      <c r="Q54" s="348"/>
      <c r="R54" s="357">
        <f t="shared" si="6"/>
        <v>840000</v>
      </c>
      <c r="S54" s="325"/>
      <c r="T54" s="358">
        <f t="shared" si="4"/>
        <v>840000</v>
      </c>
      <c r="U54" s="350"/>
      <c r="V54" s="321"/>
      <c r="W54" s="321"/>
      <c r="X54" s="321"/>
    </row>
    <row r="55" spans="1:24" s="322" customFormat="1">
      <c r="A55" s="487"/>
      <c r="B55" s="501" t="s">
        <v>409</v>
      </c>
      <c r="C55" s="501" t="s">
        <v>556</v>
      </c>
      <c r="D55" s="485" t="s">
        <v>587</v>
      </c>
      <c r="E55" s="354" t="s">
        <v>420</v>
      </c>
      <c r="F55" s="355">
        <v>3</v>
      </c>
      <c r="G55" s="356">
        <v>1</v>
      </c>
      <c r="H55" s="357">
        <f t="shared" si="7"/>
        <v>3800000</v>
      </c>
      <c r="I55" s="344"/>
      <c r="J55" s="357">
        <f>$F$7*F55*G55</f>
        <v>2100000</v>
      </c>
      <c r="K55" s="344"/>
      <c r="L55" s="345"/>
      <c r="M55" s="345"/>
      <c r="N55" s="346"/>
      <c r="O55" s="347"/>
      <c r="P55" s="348"/>
      <c r="Q55" s="348"/>
      <c r="R55" s="357">
        <f>$K$7*F55*G55</f>
        <v>720000</v>
      </c>
      <c r="S55" s="325"/>
      <c r="T55" s="358">
        <f t="shared" si="4"/>
        <v>2820000</v>
      </c>
      <c r="U55" s="350"/>
      <c r="V55" s="366"/>
      <c r="W55" s="321"/>
      <c r="X55" s="321"/>
    </row>
    <row r="56" spans="1:24" s="322" customFormat="1">
      <c r="A56" s="488"/>
      <c r="B56" s="501"/>
      <c r="C56" s="501"/>
      <c r="D56" s="485"/>
      <c r="E56" s="359" t="s">
        <v>418</v>
      </c>
      <c r="F56" s="355">
        <v>3</v>
      </c>
      <c r="G56" s="356">
        <v>1</v>
      </c>
      <c r="H56" s="357">
        <f t="shared" si="7"/>
        <v>3800000</v>
      </c>
      <c r="I56" s="344"/>
      <c r="J56" s="357">
        <f>$F$7*F56*G56</f>
        <v>2100000</v>
      </c>
      <c r="K56" s="344"/>
      <c r="L56" s="345"/>
      <c r="M56" s="345"/>
      <c r="N56" s="346"/>
      <c r="O56" s="347"/>
      <c r="P56" s="348"/>
      <c r="Q56" s="348"/>
      <c r="R56" s="357">
        <f>$K$7*F56*G56</f>
        <v>720000</v>
      </c>
      <c r="S56" s="325"/>
      <c r="T56" s="358">
        <f t="shared" si="4"/>
        <v>2820000</v>
      </c>
      <c r="U56" s="350"/>
      <c r="V56" s="321"/>
      <c r="W56" s="321"/>
      <c r="X56" s="321"/>
    </row>
    <row r="57" spans="1:24" s="373" customFormat="1" ht="15" customHeight="1">
      <c r="A57" s="385" t="s">
        <v>586</v>
      </c>
      <c r="B57" s="385"/>
      <c r="C57" s="385"/>
      <c r="D57" s="385"/>
      <c r="E57" s="385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</row>
    <row r="58" spans="1:24" s="322" customFormat="1">
      <c r="A58" s="486"/>
      <c r="B58" s="482" t="s">
        <v>552</v>
      </c>
      <c r="C58" s="482" t="s">
        <v>404</v>
      </c>
      <c r="D58" s="480" t="s">
        <v>615</v>
      </c>
      <c r="E58" s="354" t="s">
        <v>405</v>
      </c>
      <c r="F58" s="355">
        <v>3</v>
      </c>
      <c r="G58" s="356">
        <v>1</v>
      </c>
      <c r="H58" s="357">
        <f>$R$4*2*G58</f>
        <v>3800000</v>
      </c>
      <c r="I58" s="344"/>
      <c r="J58" s="357">
        <f t="shared" ref="J58:J64" si="8">$H$5*F58*G58</f>
        <v>3000000</v>
      </c>
      <c r="K58" s="344"/>
      <c r="L58" s="345"/>
      <c r="M58" s="345"/>
      <c r="N58" s="346"/>
      <c r="O58" s="347"/>
      <c r="P58" s="348"/>
      <c r="Q58" s="348"/>
      <c r="R58" s="357">
        <f t="shared" ref="R58:R64" si="9">$P$5*F58*G58</f>
        <v>840000</v>
      </c>
      <c r="S58" s="325"/>
      <c r="T58" s="358">
        <f t="shared" ref="T58:T68" si="10">J58+R58</f>
        <v>3840000</v>
      </c>
      <c r="U58" s="350"/>
      <c r="V58" s="321"/>
      <c r="W58" s="321"/>
      <c r="X58" s="321"/>
    </row>
    <row r="59" spans="1:24" s="322" customFormat="1">
      <c r="A59" s="487"/>
      <c r="B59" s="483"/>
      <c r="C59" s="483"/>
      <c r="D59" s="481"/>
      <c r="E59" s="354" t="s">
        <v>406</v>
      </c>
      <c r="F59" s="355">
        <v>3</v>
      </c>
      <c r="G59" s="356">
        <v>1</v>
      </c>
      <c r="H59" s="357">
        <f t="shared" ref="H59:H68" si="11">$R$4*2*G59</f>
        <v>3800000</v>
      </c>
      <c r="I59" s="344"/>
      <c r="J59" s="357">
        <f t="shared" si="8"/>
        <v>3000000</v>
      </c>
      <c r="K59" s="344"/>
      <c r="L59" s="345"/>
      <c r="M59" s="345"/>
      <c r="N59" s="346"/>
      <c r="O59" s="347"/>
      <c r="P59" s="348"/>
      <c r="Q59" s="348"/>
      <c r="R59" s="357">
        <f t="shared" si="9"/>
        <v>840000</v>
      </c>
      <c r="S59" s="325"/>
      <c r="T59" s="358">
        <f t="shared" si="10"/>
        <v>3840000</v>
      </c>
      <c r="U59" s="350"/>
      <c r="V59" s="321"/>
      <c r="W59" s="321"/>
      <c r="X59" s="321"/>
    </row>
    <row r="60" spans="1:24" s="322" customFormat="1">
      <c r="A60" s="487"/>
      <c r="B60" s="483"/>
      <c r="C60" s="483"/>
      <c r="D60" s="485" t="s">
        <v>614</v>
      </c>
      <c r="E60" s="354" t="s">
        <v>406</v>
      </c>
      <c r="F60" s="355">
        <v>3</v>
      </c>
      <c r="G60" s="356">
        <v>1</v>
      </c>
      <c r="H60" s="357">
        <f t="shared" si="11"/>
        <v>3800000</v>
      </c>
      <c r="I60" s="344"/>
      <c r="J60" s="357">
        <f t="shared" si="8"/>
        <v>3000000</v>
      </c>
      <c r="K60" s="344"/>
      <c r="L60" s="345"/>
      <c r="M60" s="345"/>
      <c r="N60" s="346"/>
      <c r="O60" s="347"/>
      <c r="P60" s="348"/>
      <c r="Q60" s="348"/>
      <c r="R60" s="357">
        <f t="shared" si="9"/>
        <v>840000</v>
      </c>
      <c r="S60" s="325"/>
      <c r="T60" s="358">
        <f t="shared" si="10"/>
        <v>3840000</v>
      </c>
      <c r="U60" s="350"/>
      <c r="V60" s="321"/>
      <c r="W60" s="321"/>
      <c r="X60" s="321"/>
    </row>
    <row r="61" spans="1:24" s="322" customFormat="1">
      <c r="A61" s="487"/>
      <c r="B61" s="483"/>
      <c r="C61" s="483"/>
      <c r="D61" s="485"/>
      <c r="E61" s="354" t="s">
        <v>407</v>
      </c>
      <c r="F61" s="355">
        <v>3</v>
      </c>
      <c r="G61" s="356">
        <v>1</v>
      </c>
      <c r="H61" s="357">
        <f>$R$4*2*G61</f>
        <v>3800000</v>
      </c>
      <c r="I61" s="344"/>
      <c r="J61" s="357">
        <f>$H$5*F61*G61</f>
        <v>3000000</v>
      </c>
      <c r="K61" s="344"/>
      <c r="L61" s="345"/>
      <c r="M61" s="345"/>
      <c r="N61" s="346"/>
      <c r="O61" s="347"/>
      <c r="P61" s="348"/>
      <c r="Q61" s="348"/>
      <c r="R61" s="357">
        <f>$P$5*F61*G61</f>
        <v>840000</v>
      </c>
      <c r="S61" s="325"/>
      <c r="T61" s="358">
        <f>J61+R61</f>
        <v>3840000</v>
      </c>
      <c r="U61" s="350"/>
      <c r="V61" s="321"/>
      <c r="W61" s="321"/>
      <c r="X61" s="321"/>
    </row>
    <row r="62" spans="1:24" s="322" customFormat="1">
      <c r="A62" s="487"/>
      <c r="B62" s="483"/>
      <c r="C62" s="483"/>
      <c r="D62" s="489" t="s">
        <v>616</v>
      </c>
      <c r="E62" s="354" t="s">
        <v>405</v>
      </c>
      <c r="F62" s="355">
        <v>3</v>
      </c>
      <c r="G62" s="356">
        <v>2</v>
      </c>
      <c r="H62" s="357">
        <f>$R$4*2*G62</f>
        <v>7600000</v>
      </c>
      <c r="I62" s="344"/>
      <c r="J62" s="357">
        <f>$H$5*F62*G62</f>
        <v>6000000</v>
      </c>
      <c r="K62" s="344"/>
      <c r="L62" s="345"/>
      <c r="M62" s="345"/>
      <c r="N62" s="346"/>
      <c r="O62" s="347"/>
      <c r="P62" s="348"/>
      <c r="Q62" s="348"/>
      <c r="R62" s="357">
        <f>$P$5*F62*G62</f>
        <v>1680000</v>
      </c>
      <c r="S62" s="325"/>
      <c r="T62" s="358">
        <f>J62+R62</f>
        <v>7680000</v>
      </c>
      <c r="U62" s="350"/>
      <c r="V62" s="321"/>
      <c r="W62" s="321"/>
      <c r="X62" s="321"/>
    </row>
    <row r="63" spans="1:24" s="322" customFormat="1">
      <c r="A63" s="487"/>
      <c r="B63" s="483"/>
      <c r="C63" s="483"/>
      <c r="D63" s="490"/>
      <c r="E63" s="354" t="s">
        <v>406</v>
      </c>
      <c r="F63" s="355">
        <v>3</v>
      </c>
      <c r="G63" s="356">
        <v>2</v>
      </c>
      <c r="H63" s="357">
        <f>$R$4*2*G63</f>
        <v>7600000</v>
      </c>
      <c r="I63" s="344"/>
      <c r="J63" s="357">
        <f>$H$5*F63*G63</f>
        <v>6000000</v>
      </c>
      <c r="K63" s="344"/>
      <c r="L63" s="345"/>
      <c r="M63" s="345"/>
      <c r="N63" s="346"/>
      <c r="O63" s="347"/>
      <c r="P63" s="348"/>
      <c r="Q63" s="348"/>
      <c r="R63" s="357">
        <f>$P$5*F63*G63</f>
        <v>1680000</v>
      </c>
      <c r="S63" s="325"/>
      <c r="T63" s="358">
        <f>J63+R63</f>
        <v>7680000</v>
      </c>
      <c r="U63" s="350"/>
      <c r="V63" s="321"/>
      <c r="W63" s="321"/>
      <c r="X63" s="321"/>
    </row>
    <row r="64" spans="1:24" s="322" customFormat="1">
      <c r="A64" s="487"/>
      <c r="B64" s="484"/>
      <c r="C64" s="484"/>
      <c r="D64" s="491"/>
      <c r="E64" s="354" t="s">
        <v>420</v>
      </c>
      <c r="F64" s="355">
        <v>3</v>
      </c>
      <c r="G64" s="356">
        <v>1</v>
      </c>
      <c r="H64" s="357">
        <f t="shared" si="11"/>
        <v>3800000</v>
      </c>
      <c r="I64" s="344"/>
      <c r="J64" s="357">
        <f t="shared" si="8"/>
        <v>3000000</v>
      </c>
      <c r="K64" s="344"/>
      <c r="L64" s="345"/>
      <c r="M64" s="345"/>
      <c r="N64" s="346"/>
      <c r="O64" s="347"/>
      <c r="P64" s="348"/>
      <c r="Q64" s="348"/>
      <c r="R64" s="357">
        <f t="shared" si="9"/>
        <v>840000</v>
      </c>
      <c r="S64" s="325"/>
      <c r="T64" s="358">
        <f t="shared" si="10"/>
        <v>3840000</v>
      </c>
      <c r="U64" s="350"/>
      <c r="V64" s="321"/>
      <c r="W64" s="321"/>
      <c r="X64" s="321"/>
    </row>
    <row r="65" spans="1:24" s="322" customFormat="1">
      <c r="A65" s="487"/>
      <c r="B65" s="482" t="s">
        <v>409</v>
      </c>
      <c r="C65" s="482" t="s">
        <v>556</v>
      </c>
      <c r="D65" s="401" t="s">
        <v>615</v>
      </c>
      <c r="E65" s="354" t="s">
        <v>407</v>
      </c>
      <c r="F65" s="355">
        <v>3</v>
      </c>
      <c r="G65" s="356">
        <v>1</v>
      </c>
      <c r="H65" s="357">
        <f t="shared" si="11"/>
        <v>3800000</v>
      </c>
      <c r="I65" s="344"/>
      <c r="J65" s="357">
        <f>$F$7*F65*G65</f>
        <v>2100000</v>
      </c>
      <c r="K65" s="344"/>
      <c r="L65" s="345"/>
      <c r="M65" s="345"/>
      <c r="N65" s="346"/>
      <c r="O65" s="347"/>
      <c r="P65" s="348"/>
      <c r="Q65" s="348"/>
      <c r="R65" s="357">
        <f>$K$7*F65*G65</f>
        <v>720000</v>
      </c>
      <c r="S65" s="325"/>
      <c r="T65" s="358">
        <f t="shared" si="10"/>
        <v>2820000</v>
      </c>
      <c r="U65" s="350"/>
      <c r="V65" s="366"/>
      <c r="W65" s="321"/>
      <c r="X65" s="321"/>
    </row>
    <row r="66" spans="1:24">
      <c r="A66" s="487"/>
      <c r="B66" s="483"/>
      <c r="C66" s="483"/>
      <c r="D66" s="390" t="s">
        <v>614</v>
      </c>
      <c r="E66" s="360" t="s">
        <v>405</v>
      </c>
      <c r="F66" s="352">
        <v>3</v>
      </c>
      <c r="G66" s="327">
        <v>1</v>
      </c>
      <c r="H66" s="326">
        <f t="shared" si="11"/>
        <v>3800000</v>
      </c>
      <c r="I66" s="335"/>
      <c r="J66" s="357">
        <f>$F$7*F66*G66</f>
        <v>2100000</v>
      </c>
      <c r="K66" s="335"/>
      <c r="L66" s="336"/>
      <c r="M66" s="336"/>
      <c r="N66" s="330"/>
      <c r="O66" s="337"/>
      <c r="P66" s="331"/>
      <c r="Q66" s="331"/>
      <c r="R66" s="357">
        <f>$K$7*F66*G66</f>
        <v>720000</v>
      </c>
      <c r="S66" s="327"/>
      <c r="T66" s="358">
        <f t="shared" si="10"/>
        <v>2820000</v>
      </c>
      <c r="U66" s="333"/>
    </row>
    <row r="67" spans="1:24">
      <c r="A67" s="487"/>
      <c r="B67" s="483"/>
      <c r="C67" s="483"/>
      <c r="D67" s="480" t="s">
        <v>616</v>
      </c>
      <c r="E67" s="360" t="s">
        <v>407</v>
      </c>
      <c r="F67" s="352">
        <v>3</v>
      </c>
      <c r="G67" s="327">
        <v>1</v>
      </c>
      <c r="H67" s="326">
        <f>$R$4*2*G67</f>
        <v>3800000</v>
      </c>
      <c r="I67" s="335"/>
      <c r="J67" s="357">
        <f>$F$7*F67*G67</f>
        <v>2100000</v>
      </c>
      <c r="K67" s="335"/>
      <c r="L67" s="336"/>
      <c r="M67" s="336"/>
      <c r="N67" s="330"/>
      <c r="O67" s="337"/>
      <c r="P67" s="331"/>
      <c r="Q67" s="331"/>
      <c r="R67" s="357">
        <f>$K$7*F67*G67</f>
        <v>720000</v>
      </c>
      <c r="S67" s="327"/>
      <c r="T67" s="358">
        <f t="shared" si="10"/>
        <v>2820000</v>
      </c>
      <c r="U67" s="333"/>
    </row>
    <row r="68" spans="1:24">
      <c r="A68" s="488"/>
      <c r="B68" s="484"/>
      <c r="C68" s="484"/>
      <c r="D68" s="481"/>
      <c r="E68" s="360" t="s">
        <v>418</v>
      </c>
      <c r="F68" s="352">
        <v>3</v>
      </c>
      <c r="G68" s="327">
        <v>1</v>
      </c>
      <c r="H68" s="326">
        <f t="shared" si="11"/>
        <v>3800000</v>
      </c>
      <c r="I68" s="335"/>
      <c r="J68" s="357">
        <f>$F$7*F68*G68</f>
        <v>2100000</v>
      </c>
      <c r="K68" s="335"/>
      <c r="L68" s="336"/>
      <c r="M68" s="336"/>
      <c r="N68" s="330"/>
      <c r="O68" s="337"/>
      <c r="P68" s="331"/>
      <c r="Q68" s="331"/>
      <c r="R68" s="357">
        <f>$K$7*F68*G68</f>
        <v>720000</v>
      </c>
      <c r="S68" s="327"/>
      <c r="T68" s="358">
        <f t="shared" si="10"/>
        <v>2820000</v>
      </c>
      <c r="U68" s="333"/>
    </row>
    <row r="69" spans="1:24">
      <c r="A69" s="323" t="s">
        <v>411</v>
      </c>
      <c r="B69" s="323"/>
      <c r="C69" s="323"/>
      <c r="D69" s="402"/>
      <c r="E69" s="323"/>
      <c r="F69" s="386">
        <f>SUM(F12:F68)</f>
        <v>158</v>
      </c>
      <c r="G69" s="386"/>
      <c r="H69" s="362">
        <f>SUM(H12:H30)</f>
        <v>144400000</v>
      </c>
      <c r="I69" s="361"/>
      <c r="J69" s="362">
        <f>SUM(J12:J65)</f>
        <v>226500000</v>
      </c>
      <c r="K69" s="361"/>
      <c r="L69" s="387">
        <f>SUM(L12:L66)</f>
        <v>0</v>
      </c>
      <c r="M69" s="387">
        <f>SUM(M12:M66)</f>
        <v>0</v>
      </c>
      <c r="N69" s="387">
        <f>SUM(N12:N23)</f>
        <v>0</v>
      </c>
      <c r="O69" s="387"/>
      <c r="P69" s="387"/>
      <c r="Q69" s="387"/>
      <c r="R69" s="362">
        <f>SUM(R12:R65)</f>
        <v>64900000</v>
      </c>
      <c r="S69" s="361"/>
      <c r="T69" s="388">
        <f>SUM(T12:T65)</f>
        <v>415200000</v>
      </c>
      <c r="U69" s="389">
        <f>SUM(U12:U66)</f>
        <v>1100</v>
      </c>
    </row>
    <row r="70" spans="1:24">
      <c r="A70" s="174"/>
      <c r="B70" s="174"/>
      <c r="C70" s="174"/>
      <c r="D70" s="174"/>
      <c r="E70" s="174"/>
      <c r="F70" s="174"/>
      <c r="G70" s="174"/>
      <c r="H70" s="369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367"/>
      <c r="U70" s="174"/>
    </row>
    <row r="71" spans="1:24">
      <c r="A71" s="174"/>
      <c r="B71" s="174"/>
      <c r="C71" s="370" t="s">
        <v>421</v>
      </c>
      <c r="D71" s="370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369"/>
      <c r="T71" s="368"/>
      <c r="U71" s="174"/>
    </row>
    <row r="72" spans="1:24">
      <c r="A72" s="174"/>
      <c r="B72" s="174"/>
      <c r="C72" s="174"/>
      <c r="D72" s="174" t="s">
        <v>422</v>
      </c>
      <c r="E72" s="174" t="s">
        <v>423</v>
      </c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369"/>
      <c r="S72" s="174"/>
      <c r="T72" s="174"/>
      <c r="U72" s="174"/>
    </row>
    <row r="73" spans="1:24">
      <c r="D73" s="174" t="s">
        <v>424</v>
      </c>
      <c r="E73" s="174" t="s">
        <v>423</v>
      </c>
    </row>
    <row r="74" spans="1:24">
      <c r="D74" s="174" t="s">
        <v>425</v>
      </c>
      <c r="E74" s="174" t="s">
        <v>423</v>
      </c>
    </row>
    <row r="75" spans="1:24">
      <c r="D75" s="174" t="s">
        <v>426</v>
      </c>
      <c r="E75" s="174" t="s">
        <v>423</v>
      </c>
    </row>
    <row r="76" spans="1:24">
      <c r="D76" s="174" t="s">
        <v>427</v>
      </c>
      <c r="E76" s="174" t="s">
        <v>423</v>
      </c>
    </row>
  </sheetData>
  <mergeCells count="53">
    <mergeCell ref="A49:A56"/>
    <mergeCell ref="D35:D38"/>
    <mergeCell ref="D40:D43"/>
    <mergeCell ref="D44:D47"/>
    <mergeCell ref="A40:A47"/>
    <mergeCell ref="B40:B47"/>
    <mergeCell ref="C40:C47"/>
    <mergeCell ref="D52:D54"/>
    <mergeCell ref="B49:B54"/>
    <mergeCell ref="B55:B56"/>
    <mergeCell ref="D55:D56"/>
    <mergeCell ref="C49:C54"/>
    <mergeCell ref="C55:C56"/>
    <mergeCell ref="D49:D51"/>
    <mergeCell ref="P9:Q9"/>
    <mergeCell ref="R9:S9"/>
    <mergeCell ref="T9:U9"/>
    <mergeCell ref="A1:U1"/>
    <mergeCell ref="A2:U2"/>
    <mergeCell ref="A9:A10"/>
    <mergeCell ref="B9:B10"/>
    <mergeCell ref="C9:C10"/>
    <mergeCell ref="D9:D10"/>
    <mergeCell ref="N9:O9"/>
    <mergeCell ref="L9:M9"/>
    <mergeCell ref="J9:K9"/>
    <mergeCell ref="H9:I9"/>
    <mergeCell ref="E9:E10"/>
    <mergeCell ref="F9:F10"/>
    <mergeCell ref="G9:G10"/>
    <mergeCell ref="D58:D59"/>
    <mergeCell ref="C58:C64"/>
    <mergeCell ref="D60:D61"/>
    <mergeCell ref="A58:A68"/>
    <mergeCell ref="C65:C68"/>
    <mergeCell ref="B65:B68"/>
    <mergeCell ref="D67:D68"/>
    <mergeCell ref="B58:B64"/>
    <mergeCell ref="D62:D64"/>
    <mergeCell ref="C35:C38"/>
    <mergeCell ref="A12:A28"/>
    <mergeCell ref="A31:A34"/>
    <mergeCell ref="D21:D24"/>
    <mergeCell ref="D25:D28"/>
    <mergeCell ref="C31:C34"/>
    <mergeCell ref="B12:B29"/>
    <mergeCell ref="C12:C29"/>
    <mergeCell ref="B31:B34"/>
    <mergeCell ref="D17:D20"/>
    <mergeCell ref="D12:D16"/>
    <mergeCell ref="D31:D34"/>
    <mergeCell ref="B35:B38"/>
    <mergeCell ref="A35:A38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9"/>
  <sheetViews>
    <sheetView workbookViewId="0">
      <selection activeCell="H19" sqref="H19"/>
    </sheetView>
  </sheetViews>
  <sheetFormatPr defaultRowHeight="15"/>
  <cols>
    <col min="1" max="1" width="4.140625" bestFit="1" customWidth="1"/>
    <col min="2" max="2" width="31.85546875" bestFit="1" customWidth="1"/>
    <col min="3" max="3" width="6.5703125" bestFit="1" customWidth="1"/>
    <col min="4" max="4" width="17.7109375" bestFit="1" customWidth="1"/>
  </cols>
  <sheetData>
    <row r="1" spans="1:4">
      <c r="A1" t="s">
        <v>609</v>
      </c>
    </row>
    <row r="2" spans="1:4">
      <c r="B2" t="s">
        <v>607</v>
      </c>
    </row>
    <row r="4" spans="1:4" ht="15.75" thickBot="1">
      <c r="A4" t="s">
        <v>608</v>
      </c>
    </row>
    <row r="5" spans="1:4" ht="15.75" thickBot="1">
      <c r="A5" s="391" t="s">
        <v>589</v>
      </c>
      <c r="B5" s="392" t="s">
        <v>590</v>
      </c>
      <c r="C5" s="392" t="s">
        <v>591</v>
      </c>
      <c r="D5" s="392" t="s">
        <v>592</v>
      </c>
    </row>
    <row r="6" spans="1:4" ht="15.75" thickBot="1">
      <c r="A6" s="393">
        <v>1</v>
      </c>
      <c r="B6" s="394" t="s">
        <v>593</v>
      </c>
      <c r="C6" s="394" t="s">
        <v>594</v>
      </c>
      <c r="D6" s="394" t="s">
        <v>566</v>
      </c>
    </row>
    <row r="7" spans="1:4" ht="15.75" thickBot="1">
      <c r="A7" s="395"/>
      <c r="B7" s="394" t="s">
        <v>595</v>
      </c>
      <c r="C7" s="394"/>
      <c r="D7" s="394"/>
    </row>
    <row r="8" spans="1:4" ht="15.75" thickBot="1">
      <c r="A8" s="395"/>
      <c r="B8" s="394" t="s">
        <v>596</v>
      </c>
      <c r="C8" s="394"/>
      <c r="D8" s="394"/>
    </row>
    <row r="9" spans="1:4" ht="15.75" thickBot="1">
      <c r="A9" s="395"/>
      <c r="B9" s="394" t="s">
        <v>597</v>
      </c>
      <c r="C9" s="394"/>
      <c r="D9" s="394"/>
    </row>
    <row r="10" spans="1:4" ht="15.75" thickBot="1">
      <c r="A10" s="393">
        <v>2</v>
      </c>
      <c r="B10" s="394" t="s">
        <v>598</v>
      </c>
      <c r="C10" s="394" t="s">
        <v>599</v>
      </c>
      <c r="D10" s="394" t="s">
        <v>566</v>
      </c>
    </row>
    <row r="11" spans="1:4" ht="15.75" thickBot="1">
      <c r="A11" s="395"/>
      <c r="B11" s="394" t="s">
        <v>600</v>
      </c>
      <c r="C11" s="394"/>
      <c r="D11" s="394"/>
    </row>
    <row r="12" spans="1:4" ht="15.75" thickBot="1">
      <c r="A12" s="395"/>
      <c r="B12" s="394" t="s">
        <v>601</v>
      </c>
      <c r="C12" s="394"/>
      <c r="D12" s="394"/>
    </row>
    <row r="13" spans="1:4" ht="15.75" thickBot="1">
      <c r="A13" s="395"/>
      <c r="B13" s="394" t="s">
        <v>602</v>
      </c>
      <c r="C13" s="394"/>
      <c r="D13" s="394"/>
    </row>
    <row r="14" spans="1:4" ht="15.75" thickBot="1">
      <c r="A14" s="393">
        <v>3</v>
      </c>
      <c r="B14" s="394" t="s">
        <v>603</v>
      </c>
      <c r="C14" s="394" t="s">
        <v>594</v>
      </c>
      <c r="D14" s="394" t="s">
        <v>566</v>
      </c>
    </row>
    <row r="15" spans="1:4" ht="15.75" thickBot="1">
      <c r="A15" s="395"/>
      <c r="B15" s="394" t="s">
        <v>600</v>
      </c>
      <c r="C15" s="394"/>
      <c r="D15" s="394"/>
    </row>
    <row r="16" spans="1:4" ht="15.75" thickBot="1">
      <c r="A16" s="395"/>
      <c r="B16" s="394" t="s">
        <v>601</v>
      </c>
      <c r="C16" s="394"/>
      <c r="D16" s="394"/>
    </row>
    <row r="17" spans="1:4" ht="15.75" thickBot="1">
      <c r="A17" s="395"/>
      <c r="B17" s="394" t="s">
        <v>602</v>
      </c>
      <c r="C17" s="394"/>
      <c r="D17" s="394"/>
    </row>
    <row r="18" spans="1:4" ht="15.75" thickBot="1">
      <c r="A18" s="393">
        <v>4</v>
      </c>
      <c r="B18" s="394" t="s">
        <v>605</v>
      </c>
      <c r="C18" s="394" t="s">
        <v>594</v>
      </c>
      <c r="D18" s="394" t="s">
        <v>566</v>
      </c>
    </row>
    <row r="19" spans="1:4" ht="15.75" thickBot="1">
      <c r="A19" s="395"/>
      <c r="B19" s="394" t="s">
        <v>600</v>
      </c>
      <c r="C19" s="394"/>
      <c r="D19" s="394"/>
    </row>
    <row r="20" spans="1:4" ht="15.75" thickBot="1">
      <c r="A20" s="395"/>
      <c r="B20" s="394" t="s">
        <v>601</v>
      </c>
      <c r="C20" s="394"/>
      <c r="D20" s="394"/>
    </row>
    <row r="21" spans="1:4" ht="15.75" thickBot="1">
      <c r="A21" s="395"/>
      <c r="B21" s="394" t="s">
        <v>602</v>
      </c>
      <c r="C21" s="394"/>
      <c r="D21" s="394"/>
    </row>
    <row r="22" spans="1:4">
      <c r="A22" s="396"/>
      <c r="B22" s="396"/>
      <c r="C22" s="396"/>
      <c r="D22" s="396"/>
    </row>
    <row r="23" spans="1:4" ht="15.75" thickBot="1">
      <c r="A23" s="396" t="s">
        <v>610</v>
      </c>
      <c r="B23" s="396"/>
      <c r="C23" s="396"/>
      <c r="D23" s="396"/>
    </row>
    <row r="24" spans="1:4" ht="15.75" thickBot="1">
      <c r="A24" s="391" t="s">
        <v>589</v>
      </c>
      <c r="B24" s="392" t="s">
        <v>590</v>
      </c>
      <c r="C24" s="392" t="s">
        <v>591</v>
      </c>
      <c r="D24" s="392" t="s">
        <v>592</v>
      </c>
    </row>
    <row r="25" spans="1:4" ht="15.75" thickBot="1">
      <c r="A25" s="393">
        <v>1</v>
      </c>
      <c r="B25" s="394" t="s">
        <v>593</v>
      </c>
      <c r="C25" s="394" t="s">
        <v>594</v>
      </c>
      <c r="D25" s="394" t="s">
        <v>613</v>
      </c>
    </row>
    <row r="26" spans="1:4" ht="15.75" thickBot="1">
      <c r="A26" s="395"/>
      <c r="B26" s="394" t="s">
        <v>595</v>
      </c>
      <c r="C26" s="394"/>
      <c r="D26" s="394"/>
    </row>
    <row r="27" spans="1:4" ht="15.75" thickBot="1">
      <c r="A27" s="395"/>
      <c r="B27" s="394" t="s">
        <v>596</v>
      </c>
      <c r="C27" s="394"/>
      <c r="D27" s="394"/>
    </row>
    <row r="28" spans="1:4" ht="15.75" thickBot="1">
      <c r="A28" s="395"/>
      <c r="B28" s="394" t="s">
        <v>597</v>
      </c>
      <c r="C28" s="394"/>
      <c r="D28" s="394"/>
    </row>
    <row r="29" spans="1:4" ht="15.75" thickBot="1">
      <c r="A29" s="393">
        <v>2</v>
      </c>
      <c r="B29" s="394" t="s">
        <v>598</v>
      </c>
      <c r="C29" s="394" t="s">
        <v>599</v>
      </c>
      <c r="D29" s="394" t="s">
        <v>613</v>
      </c>
    </row>
    <row r="30" spans="1:4" ht="15.75" thickBot="1">
      <c r="A30" s="395"/>
      <c r="B30" s="394" t="s">
        <v>600</v>
      </c>
      <c r="C30" s="394"/>
      <c r="D30" s="394"/>
    </row>
    <row r="31" spans="1:4" ht="15.75" thickBot="1">
      <c r="A31" s="395"/>
      <c r="B31" s="394" t="s">
        <v>601</v>
      </c>
      <c r="C31" s="394"/>
      <c r="D31" s="394"/>
    </row>
    <row r="32" spans="1:4" ht="15.75" thickBot="1">
      <c r="A32" s="395"/>
      <c r="B32" s="394" t="s">
        <v>602</v>
      </c>
      <c r="C32" s="394"/>
      <c r="D32" s="394"/>
    </row>
    <row r="33" spans="1:4" ht="15.75" thickBot="1">
      <c r="A33" s="393">
        <v>3</v>
      </c>
      <c r="B33" s="394" t="s">
        <v>603</v>
      </c>
      <c r="C33" s="394" t="s">
        <v>594</v>
      </c>
      <c r="D33" s="394" t="s">
        <v>604</v>
      </c>
    </row>
    <row r="34" spans="1:4" ht="15.75" thickBot="1">
      <c r="A34" s="395"/>
      <c r="B34" s="394" t="s">
        <v>600</v>
      </c>
      <c r="C34" s="394"/>
      <c r="D34" s="394"/>
    </row>
    <row r="35" spans="1:4" ht="15.75" thickBot="1">
      <c r="A35" s="395"/>
      <c r="B35" s="394" t="s">
        <v>601</v>
      </c>
      <c r="C35" s="394"/>
      <c r="D35" s="394"/>
    </row>
    <row r="36" spans="1:4" ht="15.75" thickBot="1">
      <c r="A36" s="395"/>
      <c r="B36" s="394" t="s">
        <v>602</v>
      </c>
      <c r="C36" s="394"/>
      <c r="D36" s="394"/>
    </row>
    <row r="37" spans="1:4" ht="15.75" thickBot="1">
      <c r="A37" s="393">
        <v>4</v>
      </c>
      <c r="B37" s="394" t="s">
        <v>605</v>
      </c>
      <c r="C37" s="394" t="s">
        <v>594</v>
      </c>
      <c r="D37" s="394" t="s">
        <v>604</v>
      </c>
    </row>
    <row r="38" spans="1:4" ht="15.75" thickBot="1">
      <c r="A38" s="395"/>
      <c r="B38" s="394" t="s">
        <v>600</v>
      </c>
      <c r="C38" s="394"/>
      <c r="D38" s="394"/>
    </row>
    <row r="39" spans="1:4" ht="15.75" thickBot="1">
      <c r="A39" s="395"/>
      <c r="B39" s="394" t="s">
        <v>601</v>
      </c>
      <c r="C39" s="394"/>
      <c r="D39" s="394"/>
    </row>
    <row r="40" spans="1:4" ht="15.75" thickBot="1">
      <c r="A40" s="395"/>
      <c r="B40" s="394" t="s">
        <v>602</v>
      </c>
      <c r="C40" s="394"/>
      <c r="D40" s="394"/>
    </row>
    <row r="41" spans="1:4">
      <c r="A41" s="396"/>
      <c r="B41" s="396"/>
      <c r="C41" s="396"/>
      <c r="D41" s="396"/>
    </row>
    <row r="42" spans="1:4">
      <c r="A42" t="s">
        <v>610</v>
      </c>
    </row>
    <row r="43" spans="1:4">
      <c r="A43" s="397" t="s">
        <v>589</v>
      </c>
      <c r="B43" s="397" t="s">
        <v>590</v>
      </c>
      <c r="C43" s="397" t="s">
        <v>591</v>
      </c>
      <c r="D43" s="397" t="s">
        <v>592</v>
      </c>
    </row>
    <row r="44" spans="1:4" ht="15.75" thickBot="1">
      <c r="A44" s="398">
        <v>1</v>
      </c>
      <c r="B44" s="399" t="s">
        <v>606</v>
      </c>
      <c r="C44" s="394" t="s">
        <v>594</v>
      </c>
      <c r="D44" s="398" t="s">
        <v>566</v>
      </c>
    </row>
    <row r="45" spans="1:4">
      <c r="A45" s="398"/>
      <c r="B45" s="400" t="s">
        <v>611</v>
      </c>
      <c r="C45" s="398"/>
      <c r="D45" s="398"/>
    </row>
    <row r="46" spans="1:4" ht="15.75" thickBot="1">
      <c r="A46" s="398">
        <v>2</v>
      </c>
      <c r="B46" s="399" t="s">
        <v>606</v>
      </c>
      <c r="C46" s="394" t="s">
        <v>594</v>
      </c>
      <c r="D46" s="398" t="s">
        <v>566</v>
      </c>
    </row>
    <row r="47" spans="1:4">
      <c r="A47" s="398"/>
      <c r="B47" s="400" t="s">
        <v>611</v>
      </c>
      <c r="C47" s="398"/>
      <c r="D47" s="398"/>
    </row>
    <row r="48" spans="1:4" ht="15.75" thickBot="1">
      <c r="A48" s="398">
        <v>3</v>
      </c>
      <c r="B48" s="399" t="s">
        <v>606</v>
      </c>
      <c r="C48" s="394" t="s">
        <v>594</v>
      </c>
      <c r="D48" s="398" t="s">
        <v>566</v>
      </c>
    </row>
    <row r="49" spans="1:4">
      <c r="A49" s="398"/>
      <c r="B49" s="400" t="s">
        <v>611</v>
      </c>
      <c r="C49" s="398"/>
      <c r="D49" s="398"/>
    </row>
    <row r="50" spans="1:4" ht="15.75" thickBot="1">
      <c r="A50" s="398">
        <v>4</v>
      </c>
      <c r="B50" s="399" t="s">
        <v>606</v>
      </c>
      <c r="C50" s="394" t="s">
        <v>594</v>
      </c>
      <c r="D50" s="398" t="s">
        <v>566</v>
      </c>
    </row>
    <row r="51" spans="1:4">
      <c r="A51" s="398"/>
      <c r="B51" s="400" t="s">
        <v>611</v>
      </c>
      <c r="C51" s="398"/>
      <c r="D51" s="398"/>
    </row>
    <row r="52" spans="1:4">
      <c r="A52" s="364"/>
      <c r="B52" s="414"/>
      <c r="C52" s="364"/>
      <c r="D52" s="364"/>
    </row>
    <row r="53" spans="1:4">
      <c r="A53" t="s">
        <v>625</v>
      </c>
    </row>
    <row r="54" spans="1:4">
      <c r="A54" s="397" t="s">
        <v>589</v>
      </c>
      <c r="B54" s="397" t="s">
        <v>590</v>
      </c>
      <c r="C54" s="397" t="s">
        <v>591</v>
      </c>
      <c r="D54" s="397" t="s">
        <v>592</v>
      </c>
    </row>
    <row r="55" spans="1:4" ht="15.75" thickBot="1">
      <c r="A55" s="398">
        <v>1</v>
      </c>
      <c r="B55" s="399" t="s">
        <v>606</v>
      </c>
      <c r="C55" s="394" t="s">
        <v>594</v>
      </c>
      <c r="D55" s="398" t="s">
        <v>566</v>
      </c>
    </row>
    <row r="56" spans="1:4">
      <c r="A56" s="398"/>
      <c r="B56" s="400" t="s">
        <v>611</v>
      </c>
      <c r="C56" s="398"/>
      <c r="D56" s="398"/>
    </row>
    <row r="57" spans="1:4" ht="15.75" thickBot="1">
      <c r="A57" s="398">
        <v>2</v>
      </c>
      <c r="B57" s="399" t="s">
        <v>606</v>
      </c>
      <c r="C57" s="394" t="s">
        <v>594</v>
      </c>
      <c r="D57" s="398" t="s">
        <v>566</v>
      </c>
    </row>
    <row r="58" spans="1:4">
      <c r="A58" s="398"/>
      <c r="B58" s="400" t="s">
        <v>611</v>
      </c>
      <c r="C58" s="398"/>
      <c r="D58" s="398"/>
    </row>
    <row r="59" spans="1:4" ht="15.75" thickBot="1">
      <c r="A59" s="398">
        <v>3</v>
      </c>
      <c r="B59" s="399" t="s">
        <v>606</v>
      </c>
      <c r="C59" s="394" t="s">
        <v>594</v>
      </c>
      <c r="D59" s="398" t="s">
        <v>566</v>
      </c>
    </row>
    <row r="60" spans="1:4">
      <c r="A60" s="398"/>
      <c r="B60" s="400" t="s">
        <v>611</v>
      </c>
      <c r="C60" s="398"/>
      <c r="D60" s="398"/>
    </row>
    <row r="61" spans="1:4" ht="15.75" thickBot="1">
      <c r="A61" s="398">
        <v>4</v>
      </c>
      <c r="B61" s="399" t="s">
        <v>606</v>
      </c>
      <c r="C61" s="394" t="s">
        <v>594</v>
      </c>
      <c r="D61" s="398" t="s">
        <v>566</v>
      </c>
    </row>
    <row r="62" spans="1:4">
      <c r="A62" s="398"/>
      <c r="B62" s="400" t="s">
        <v>611</v>
      </c>
      <c r="C62" s="398"/>
      <c r="D62" s="398"/>
    </row>
    <row r="63" spans="1:4">
      <c r="A63" s="364"/>
      <c r="B63" s="414"/>
      <c r="C63" s="364"/>
      <c r="D63" s="364"/>
    </row>
    <row r="64" spans="1:4">
      <c r="A64" t="s">
        <v>626</v>
      </c>
    </row>
    <row r="65" spans="1:4">
      <c r="A65" s="397" t="s">
        <v>589</v>
      </c>
      <c r="B65" s="397" t="s">
        <v>590</v>
      </c>
      <c r="C65" s="397" t="s">
        <v>591</v>
      </c>
      <c r="D65" s="397" t="s">
        <v>592</v>
      </c>
    </row>
    <row r="66" spans="1:4" ht="15.75" thickBot="1">
      <c r="A66" s="398">
        <v>1</v>
      </c>
      <c r="B66" s="399" t="s">
        <v>606</v>
      </c>
      <c r="C66" s="394" t="s">
        <v>594</v>
      </c>
      <c r="D66" s="398" t="s">
        <v>612</v>
      </c>
    </row>
    <row r="67" spans="1:4">
      <c r="A67" s="398"/>
      <c r="B67" s="400" t="s">
        <v>611</v>
      </c>
      <c r="C67" s="398"/>
      <c r="D67" s="398"/>
    </row>
    <row r="68" spans="1:4" ht="15.75" thickBot="1">
      <c r="A68" s="398">
        <v>2</v>
      </c>
      <c r="B68" s="399" t="s">
        <v>606</v>
      </c>
      <c r="C68" s="394" t="s">
        <v>594</v>
      </c>
      <c r="D68" s="398" t="s">
        <v>613</v>
      </c>
    </row>
    <row r="69" spans="1:4">
      <c r="A69" s="398"/>
      <c r="B69" s="400" t="s">
        <v>611</v>
      </c>
      <c r="C69" s="398"/>
      <c r="D69" s="398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I15"/>
  <sheetViews>
    <sheetView workbookViewId="0">
      <selection activeCell="I15" sqref="I15"/>
    </sheetView>
  </sheetViews>
  <sheetFormatPr defaultRowHeight="15"/>
  <sheetData>
    <row r="15" spans="9:9">
      <c r="I15" s="16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2301 HR SERVICES</vt:lpstr>
      <vt:lpstr>Internal Training</vt:lpstr>
      <vt:lpstr>Depreciation ROU</vt:lpstr>
      <vt:lpstr>Staff Cost</vt:lpstr>
      <vt:lpstr>2022_Sep_Dec</vt:lpstr>
      <vt:lpstr>2023_Budget</vt:lpstr>
      <vt:lpstr>WorkSheet_Dept</vt:lpstr>
      <vt:lpstr>TRAVEL&amp;DA</vt:lpstr>
      <vt:lpstr>Rundown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 Mulyono</dc:creator>
  <cp:lastModifiedBy>JES</cp:lastModifiedBy>
  <dcterms:created xsi:type="dcterms:W3CDTF">2020-09-15T07:52:39Z</dcterms:created>
  <dcterms:modified xsi:type="dcterms:W3CDTF">2023-03-15T07:38:54Z</dcterms:modified>
</cp:coreProperties>
</file>